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Users\Usuario\Desktop\EXERCICIO - 2022\EXERCICIO - 2022\TOMADA DE PREÇOS\TOMADA DE PREÇOS XXX-20XX - CONSTRUÇÃO ESCOLA CÓRREGO DO TAMANDUÁ\"/>
    </mc:Choice>
  </mc:AlternateContent>
  <xr:revisionPtr revIDLastSave="0" documentId="8_{2E72A1CC-C023-4C57-9267-259D839D65C2}" xr6:coauthVersionLast="47" xr6:coauthVersionMax="47" xr10:uidLastSave="{00000000-0000-0000-0000-000000000000}"/>
  <bookViews>
    <workbookView xWindow="-120" yWindow="-120" windowWidth="24240" windowHeight="13140" tabRatio="770" activeTab="3" xr2:uid="{00000000-000D-0000-FFFF-FFFF00000000}"/>
  </bookViews>
  <sheets>
    <sheet name="COMPOSIÇÃO BDI" sheetId="32" r:id="rId1"/>
    <sheet name="PLANILHA RESUMO" sheetId="15" r:id="rId2"/>
    <sheet name="CRONOGRAMA" sheetId="33" r:id="rId3"/>
    <sheet name="ORÇAMENTO" sheetId="13" r:id="rId4"/>
    <sheet name="MEMORIA DE CÁLCULO" sheetId="34" r:id="rId5"/>
    <sheet name="Composição de Custos" sheetId="38" r:id="rId6"/>
    <sheet name="CURVA ABC" sheetId="37" r:id="rId7"/>
    <sheet name="TABELA RESUMO DE COTAÇÕES" sheetId="39" r:id="rId8"/>
  </sheets>
  <externalReferences>
    <externalReference r:id="rId9"/>
    <externalReference r:id="rId10"/>
    <externalReference r:id="rId11"/>
    <externalReference r:id="rId12"/>
    <externalReference r:id="rId13"/>
    <externalReference r:id="rId14"/>
  </externalReferences>
  <definedNames>
    <definedName name="\s" localSheetId="5">#REF!</definedName>
    <definedName name="\s" localSheetId="2">#REF!</definedName>
    <definedName name="\s" localSheetId="6">#REF!</definedName>
    <definedName name="\s" localSheetId="4">#REF!</definedName>
    <definedName name="\s" localSheetId="7">#REF!</definedName>
    <definedName name="\s">#REF!</definedName>
    <definedName name="\t" localSheetId="6">#REF!</definedName>
    <definedName name="\t" localSheetId="4">#REF!</definedName>
    <definedName name="\t" localSheetId="7">#REF!</definedName>
    <definedName name="\t">#REF!</definedName>
    <definedName name="____\t">#REF!</definedName>
    <definedName name="______\s">#REF!</definedName>
    <definedName name="______________FOG50" localSheetId="0">#REF!</definedName>
    <definedName name="______________FOG50" localSheetId="5">#REF!</definedName>
    <definedName name="______________FOG50" localSheetId="6">#REF!</definedName>
    <definedName name="______________FOG50" localSheetId="4">#REF!</definedName>
    <definedName name="______________FOG50" localSheetId="7">#REF!</definedName>
    <definedName name="______________FOG50">#REF!</definedName>
    <definedName name="______________PVC100" localSheetId="0">#REF!</definedName>
    <definedName name="______________PVC100" localSheetId="5">#REF!</definedName>
    <definedName name="______________PVC100" localSheetId="4">#REF!</definedName>
    <definedName name="______________PVC100" localSheetId="7">#REF!</definedName>
    <definedName name="______________PVC100">#REF!</definedName>
    <definedName name="______________PVC150" localSheetId="0">#REF!</definedName>
    <definedName name="______________PVC150" localSheetId="5">#REF!</definedName>
    <definedName name="______________PVC150" localSheetId="4">#REF!</definedName>
    <definedName name="______________PVC150" localSheetId="7">#REF!</definedName>
    <definedName name="______________PVC150">#REF!</definedName>
    <definedName name="______________PVC50" localSheetId="5">#REF!</definedName>
    <definedName name="______________PVC50" localSheetId="4">#REF!</definedName>
    <definedName name="______________PVC50" localSheetId="7">#REF!</definedName>
    <definedName name="______________PVC50">#REF!</definedName>
    <definedName name="______________PVC75" localSheetId="5">#REF!</definedName>
    <definedName name="______________PVC75" localSheetId="4">#REF!</definedName>
    <definedName name="______________PVC75" localSheetId="7">#REF!</definedName>
    <definedName name="______________PVC75">#REF!</definedName>
    <definedName name="_____________FOG50" localSheetId="5">#REF!</definedName>
    <definedName name="_____________FOG50" localSheetId="4">#REF!</definedName>
    <definedName name="_____________FOG50" localSheetId="7">#REF!</definedName>
    <definedName name="_____________FOG50">#REF!</definedName>
    <definedName name="_____________PVC100" localSheetId="5">#REF!</definedName>
    <definedName name="_____________PVC100" localSheetId="4">#REF!</definedName>
    <definedName name="_____________PVC100" localSheetId="7">#REF!</definedName>
    <definedName name="_____________PVC100">#REF!</definedName>
    <definedName name="_____________PVC150" localSheetId="5">#REF!</definedName>
    <definedName name="_____________PVC150" localSheetId="4">#REF!</definedName>
    <definedName name="_____________PVC150" localSheetId="7">#REF!</definedName>
    <definedName name="_____________PVC150">#REF!</definedName>
    <definedName name="_____________PVC50" localSheetId="5">#REF!</definedName>
    <definedName name="_____________PVC50" localSheetId="4">#REF!</definedName>
    <definedName name="_____________PVC50" localSheetId="7">#REF!</definedName>
    <definedName name="_____________PVC50">#REF!</definedName>
    <definedName name="_____________PVC75" localSheetId="5">#REF!</definedName>
    <definedName name="_____________PVC75" localSheetId="4">#REF!</definedName>
    <definedName name="_____________PVC75" localSheetId="7">#REF!</definedName>
    <definedName name="_____________PVC75">#REF!</definedName>
    <definedName name="____________FOG50" localSheetId="5">#REF!</definedName>
    <definedName name="____________FOG50" localSheetId="4">#REF!</definedName>
    <definedName name="____________FOG50" localSheetId="7">#REF!</definedName>
    <definedName name="____________FOG50">#REF!</definedName>
    <definedName name="____________PVC100" localSheetId="5">#REF!</definedName>
    <definedName name="____________PVC100" localSheetId="4">#REF!</definedName>
    <definedName name="____________PVC100" localSheetId="7">#REF!</definedName>
    <definedName name="____________PVC100">#REF!</definedName>
    <definedName name="____________PVC150" localSheetId="5">#REF!</definedName>
    <definedName name="____________PVC150" localSheetId="4">#REF!</definedName>
    <definedName name="____________PVC150" localSheetId="7">#REF!</definedName>
    <definedName name="____________PVC150">#REF!</definedName>
    <definedName name="____________PVC50" localSheetId="5">#REF!</definedName>
    <definedName name="____________PVC50" localSheetId="4">#REF!</definedName>
    <definedName name="____________PVC50" localSheetId="7">#REF!</definedName>
    <definedName name="____________PVC50">#REF!</definedName>
    <definedName name="____________PVC75" localSheetId="5">#REF!</definedName>
    <definedName name="____________PVC75" localSheetId="4">#REF!</definedName>
    <definedName name="____________PVC75" localSheetId="7">#REF!</definedName>
    <definedName name="____________PVC75">#REF!</definedName>
    <definedName name="___________FOG50">"#ref!"</definedName>
    <definedName name="___________PVC100">"#ref!"</definedName>
    <definedName name="___________PVC150">"#ref!"</definedName>
    <definedName name="___________PVC50">"#ref!"</definedName>
    <definedName name="___________PVC75">"#ref!"</definedName>
    <definedName name="___________VBF1">"#ref!"</definedName>
    <definedName name="___________VE1">"#ref!"</definedName>
    <definedName name="___________VO1">"#ref!"</definedName>
    <definedName name="___________VR1">"#ref!"</definedName>
    <definedName name="__________FOG50" localSheetId="0">#REF!</definedName>
    <definedName name="__________FOG50" localSheetId="5">#REF!</definedName>
    <definedName name="__________FOG50" localSheetId="2">#REF!</definedName>
    <definedName name="__________FOG50" localSheetId="6">#REF!</definedName>
    <definedName name="__________FOG50" localSheetId="4">#REF!</definedName>
    <definedName name="__________FOG50" localSheetId="7">#REF!</definedName>
    <definedName name="__________FOG50">#REF!</definedName>
    <definedName name="__________PVC100" localSheetId="0">#REF!</definedName>
    <definedName name="__________PVC100" localSheetId="5">#REF!</definedName>
    <definedName name="__________PVC100" localSheetId="4">#REF!</definedName>
    <definedName name="__________PVC100" localSheetId="7">#REF!</definedName>
    <definedName name="__________PVC100">#REF!</definedName>
    <definedName name="__________PVC150" localSheetId="0">#REF!</definedName>
    <definedName name="__________PVC150" localSheetId="5">#REF!</definedName>
    <definedName name="__________PVC150" localSheetId="4">#REF!</definedName>
    <definedName name="__________PVC150" localSheetId="7">#REF!</definedName>
    <definedName name="__________PVC150">#REF!</definedName>
    <definedName name="__________PVC50" localSheetId="5">#REF!</definedName>
    <definedName name="__________PVC50" localSheetId="4">#REF!</definedName>
    <definedName name="__________PVC50" localSheetId="7">#REF!</definedName>
    <definedName name="__________PVC50">#REF!</definedName>
    <definedName name="__________PVC75" localSheetId="5">#REF!</definedName>
    <definedName name="__________PVC75" localSheetId="4">#REF!</definedName>
    <definedName name="__________PVC75" localSheetId="7">#REF!</definedName>
    <definedName name="__________PVC75">#REF!</definedName>
    <definedName name="__________VBF1" localSheetId="5">#REF!</definedName>
    <definedName name="__________VBF1" localSheetId="4">#REF!</definedName>
    <definedName name="__________VBF1" localSheetId="7">#REF!</definedName>
    <definedName name="__________VBF1">#REF!</definedName>
    <definedName name="__________VE1" localSheetId="5">#REF!</definedName>
    <definedName name="__________VE1" localSheetId="4">#REF!</definedName>
    <definedName name="__________VE1" localSheetId="7">#REF!</definedName>
    <definedName name="__________VE1">#REF!</definedName>
    <definedName name="__________VO1" localSheetId="5">#REF!</definedName>
    <definedName name="__________VO1" localSheetId="4">#REF!</definedName>
    <definedName name="__________VO1" localSheetId="7">#REF!</definedName>
    <definedName name="__________VO1">#REF!</definedName>
    <definedName name="__________VR1" localSheetId="5">#REF!</definedName>
    <definedName name="__________VR1" localSheetId="4">#REF!</definedName>
    <definedName name="__________VR1" localSheetId="7">#REF!</definedName>
    <definedName name="__________VR1">#REF!</definedName>
    <definedName name="_________FOG50" localSheetId="5">#REF!</definedName>
    <definedName name="_________FOG50" localSheetId="4">#REF!</definedName>
    <definedName name="_________FOG50" localSheetId="7">#REF!</definedName>
    <definedName name="_________FOG50">#REF!</definedName>
    <definedName name="_________PVC100" localSheetId="5">#REF!</definedName>
    <definedName name="_________PVC100" localSheetId="4">#REF!</definedName>
    <definedName name="_________PVC100" localSheetId="7">#REF!</definedName>
    <definedName name="_________PVC100">#REF!</definedName>
    <definedName name="_________PVC150" localSheetId="5">#REF!</definedName>
    <definedName name="_________PVC150" localSheetId="4">#REF!</definedName>
    <definedName name="_________PVC150" localSheetId="7">#REF!</definedName>
    <definedName name="_________PVC150">#REF!</definedName>
    <definedName name="_________PVC50" localSheetId="5">#REF!</definedName>
    <definedName name="_________PVC50" localSheetId="4">#REF!</definedName>
    <definedName name="_________PVC50" localSheetId="7">#REF!</definedName>
    <definedName name="_________PVC50">#REF!</definedName>
    <definedName name="_________PVC75" localSheetId="5">#REF!</definedName>
    <definedName name="_________PVC75" localSheetId="4">#REF!</definedName>
    <definedName name="_________PVC75" localSheetId="7">#REF!</definedName>
    <definedName name="_________PVC75">#REF!</definedName>
    <definedName name="_________VBF1" localSheetId="5">#REF!</definedName>
    <definedName name="_________VBF1" localSheetId="4">#REF!</definedName>
    <definedName name="_________VBF1" localSheetId="7">#REF!</definedName>
    <definedName name="_________VBF1">#REF!</definedName>
    <definedName name="_________VE1" localSheetId="5">#REF!</definedName>
    <definedName name="_________VE1" localSheetId="4">#REF!</definedName>
    <definedName name="_________VE1" localSheetId="7">#REF!</definedName>
    <definedName name="_________VE1">#REF!</definedName>
    <definedName name="_________VO1" localSheetId="5">#REF!</definedName>
    <definedName name="_________VO1" localSheetId="4">#REF!</definedName>
    <definedName name="_________VO1" localSheetId="7">#REF!</definedName>
    <definedName name="_________VO1">#REF!</definedName>
    <definedName name="_________VR1" localSheetId="5">#REF!</definedName>
    <definedName name="_________VR1" localSheetId="4">#REF!</definedName>
    <definedName name="_________VR1" localSheetId="7">#REF!</definedName>
    <definedName name="_________VR1">#REF!</definedName>
    <definedName name="________FOG50" localSheetId="5">#REF!</definedName>
    <definedName name="________FOG50" localSheetId="4">#REF!</definedName>
    <definedName name="________FOG50" localSheetId="7">#REF!</definedName>
    <definedName name="________FOG50">#REF!</definedName>
    <definedName name="________PVC100" localSheetId="5">#REF!</definedName>
    <definedName name="________PVC100" localSheetId="4">#REF!</definedName>
    <definedName name="________PVC100" localSheetId="7">#REF!</definedName>
    <definedName name="________PVC100">#REF!</definedName>
    <definedName name="________PVC150" localSheetId="5">#REF!</definedName>
    <definedName name="________PVC150" localSheetId="4">#REF!</definedName>
    <definedName name="________PVC150" localSheetId="7">#REF!</definedName>
    <definedName name="________PVC150">#REF!</definedName>
    <definedName name="________PVC50" localSheetId="5">#REF!</definedName>
    <definedName name="________PVC50" localSheetId="4">#REF!</definedName>
    <definedName name="________PVC50" localSheetId="7">#REF!</definedName>
    <definedName name="________PVC50">#REF!</definedName>
    <definedName name="________PVC75" localSheetId="5">#REF!</definedName>
    <definedName name="________PVC75" localSheetId="4">#REF!</definedName>
    <definedName name="________PVC75" localSheetId="7">#REF!</definedName>
    <definedName name="________PVC75">#REF!</definedName>
    <definedName name="________VBF1" localSheetId="5">#REF!</definedName>
    <definedName name="________VBF1" localSheetId="4">#REF!</definedName>
    <definedName name="________VBF1" localSheetId="7">#REF!</definedName>
    <definedName name="________VBF1">#REF!</definedName>
    <definedName name="________VE1" localSheetId="5">#REF!</definedName>
    <definedName name="________VE1" localSheetId="4">#REF!</definedName>
    <definedName name="________VE1" localSheetId="7">#REF!</definedName>
    <definedName name="________VE1">#REF!</definedName>
    <definedName name="________VO1" localSheetId="5">#REF!</definedName>
    <definedName name="________VO1" localSheetId="4">#REF!</definedName>
    <definedName name="________VO1" localSheetId="7">#REF!</definedName>
    <definedName name="________VO1">#REF!</definedName>
    <definedName name="________VR1" localSheetId="5">#REF!</definedName>
    <definedName name="________VR1" localSheetId="4">#REF!</definedName>
    <definedName name="________VR1" localSheetId="7">#REF!</definedName>
    <definedName name="________VR1">#REF!</definedName>
    <definedName name="_______FOG50" localSheetId="5">#REF!</definedName>
    <definedName name="_______FOG50" localSheetId="4">#REF!</definedName>
    <definedName name="_______FOG50" localSheetId="7">#REF!</definedName>
    <definedName name="_______FOG50">#REF!</definedName>
    <definedName name="_______PVC100" localSheetId="5">#REF!</definedName>
    <definedName name="_______PVC100" localSheetId="4">#REF!</definedName>
    <definedName name="_______PVC100" localSheetId="7">#REF!</definedName>
    <definedName name="_______PVC100">#REF!</definedName>
    <definedName name="_______PVC150" localSheetId="5">#REF!</definedName>
    <definedName name="_______PVC150" localSheetId="4">#REF!</definedName>
    <definedName name="_______PVC150" localSheetId="7">#REF!</definedName>
    <definedName name="_______PVC150">#REF!</definedName>
    <definedName name="_______PVC50" localSheetId="5">#REF!</definedName>
    <definedName name="_______PVC50" localSheetId="4">#REF!</definedName>
    <definedName name="_______PVC50" localSheetId="7">#REF!</definedName>
    <definedName name="_______PVC50">#REF!</definedName>
    <definedName name="_______PVC75" localSheetId="5">#REF!</definedName>
    <definedName name="_______PVC75" localSheetId="4">#REF!</definedName>
    <definedName name="_______PVC75" localSheetId="7">#REF!</definedName>
    <definedName name="_______PVC75">#REF!</definedName>
    <definedName name="_______VBF1" localSheetId="5">#REF!</definedName>
    <definedName name="_______VBF1" localSheetId="4">#REF!</definedName>
    <definedName name="_______VBF1" localSheetId="7">#REF!</definedName>
    <definedName name="_______VBF1">#REF!</definedName>
    <definedName name="_______VE1" localSheetId="5">#REF!</definedName>
    <definedName name="_______VE1" localSheetId="4">#REF!</definedName>
    <definedName name="_______VE1" localSheetId="7">#REF!</definedName>
    <definedName name="_______VE1">#REF!</definedName>
    <definedName name="_______VO1" localSheetId="5">#REF!</definedName>
    <definedName name="_______VO1" localSheetId="4">#REF!</definedName>
    <definedName name="_______VO1" localSheetId="7">#REF!</definedName>
    <definedName name="_______VO1">#REF!</definedName>
    <definedName name="_______VR1" localSheetId="5">#REF!</definedName>
    <definedName name="_______VR1" localSheetId="4">#REF!</definedName>
    <definedName name="_______VR1" localSheetId="7">#REF!</definedName>
    <definedName name="_______VR1">#REF!</definedName>
    <definedName name="______FOG50" localSheetId="5">#REF!</definedName>
    <definedName name="______FOG50" localSheetId="4">#REF!</definedName>
    <definedName name="______FOG50" localSheetId="7">#REF!</definedName>
    <definedName name="______FOG50">#REF!</definedName>
    <definedName name="______PVC100" localSheetId="5">#REF!</definedName>
    <definedName name="______PVC100" localSheetId="4">#REF!</definedName>
    <definedName name="______PVC100" localSheetId="7">#REF!</definedName>
    <definedName name="______PVC100">#REF!</definedName>
    <definedName name="______PVC150" localSheetId="5">#REF!</definedName>
    <definedName name="______PVC150" localSheetId="4">#REF!</definedName>
    <definedName name="______PVC150" localSheetId="7">#REF!</definedName>
    <definedName name="______PVC150">#REF!</definedName>
    <definedName name="______PVC50" localSheetId="5">#REF!</definedName>
    <definedName name="______PVC50" localSheetId="4">#REF!</definedName>
    <definedName name="______PVC50" localSheetId="7">#REF!</definedName>
    <definedName name="______PVC50">#REF!</definedName>
    <definedName name="______PVC75" localSheetId="5">#REF!</definedName>
    <definedName name="______PVC75" localSheetId="4">#REF!</definedName>
    <definedName name="______PVC75" localSheetId="7">#REF!</definedName>
    <definedName name="______PVC75">#REF!</definedName>
    <definedName name="______VBF1" localSheetId="5">#REF!</definedName>
    <definedName name="______VBF1" localSheetId="4">#REF!</definedName>
    <definedName name="______VBF1" localSheetId="7">#REF!</definedName>
    <definedName name="______VBF1">#REF!</definedName>
    <definedName name="______VE1" localSheetId="5">#REF!</definedName>
    <definedName name="______VE1" localSheetId="4">#REF!</definedName>
    <definedName name="______VE1" localSheetId="7">#REF!</definedName>
    <definedName name="______VE1">#REF!</definedName>
    <definedName name="______VO1" localSheetId="5">#REF!</definedName>
    <definedName name="______VO1" localSheetId="4">#REF!</definedName>
    <definedName name="______VO1" localSheetId="7">#REF!</definedName>
    <definedName name="______VO1">#REF!</definedName>
    <definedName name="______VR1" localSheetId="5">#REF!</definedName>
    <definedName name="______VR1" localSheetId="4">#REF!</definedName>
    <definedName name="______VR1" localSheetId="7">#REF!</definedName>
    <definedName name="______VR1">#REF!</definedName>
    <definedName name="_____FOG50" localSheetId="5">#REF!</definedName>
    <definedName name="_____FOG50" localSheetId="4">#REF!</definedName>
    <definedName name="_____FOG50" localSheetId="7">#REF!</definedName>
    <definedName name="_____FOG50">#REF!</definedName>
    <definedName name="_____PVC100" localSheetId="5">#REF!</definedName>
    <definedName name="_____PVC100" localSheetId="4">#REF!</definedName>
    <definedName name="_____PVC100" localSheetId="7">#REF!</definedName>
    <definedName name="_____PVC100">#REF!</definedName>
    <definedName name="_____PVC150" localSheetId="5">#REF!</definedName>
    <definedName name="_____PVC150" localSheetId="4">#REF!</definedName>
    <definedName name="_____PVC150" localSheetId="7">#REF!</definedName>
    <definedName name="_____PVC150">#REF!</definedName>
    <definedName name="_____PVC50" localSheetId="5">#REF!</definedName>
    <definedName name="_____PVC50" localSheetId="4">#REF!</definedName>
    <definedName name="_____PVC50" localSheetId="7">#REF!</definedName>
    <definedName name="_____PVC50">#REF!</definedName>
    <definedName name="_____PVC75" localSheetId="5">#REF!</definedName>
    <definedName name="_____PVC75" localSheetId="4">#REF!</definedName>
    <definedName name="_____PVC75" localSheetId="7">#REF!</definedName>
    <definedName name="_____PVC75">#REF!</definedName>
    <definedName name="_____VBF1" localSheetId="5">#REF!</definedName>
    <definedName name="_____VBF1" localSheetId="4">#REF!</definedName>
    <definedName name="_____VBF1" localSheetId="7">#REF!</definedName>
    <definedName name="_____VBF1">#REF!</definedName>
    <definedName name="_____VE1" localSheetId="5">#REF!</definedName>
    <definedName name="_____VE1" localSheetId="4">#REF!</definedName>
    <definedName name="_____VE1" localSheetId="7">#REF!</definedName>
    <definedName name="_____VE1">#REF!</definedName>
    <definedName name="_____VO1" localSheetId="5">#REF!</definedName>
    <definedName name="_____VO1" localSheetId="4">#REF!</definedName>
    <definedName name="_____VO1" localSheetId="7">#REF!</definedName>
    <definedName name="_____VO1">#REF!</definedName>
    <definedName name="_____VR1" localSheetId="5">#REF!</definedName>
    <definedName name="_____VR1" localSheetId="4">#REF!</definedName>
    <definedName name="_____VR1" localSheetId="7">#REF!</definedName>
    <definedName name="_____VR1">#REF!</definedName>
    <definedName name="____FOG50" localSheetId="5">#REF!</definedName>
    <definedName name="____FOG50" localSheetId="4">#REF!</definedName>
    <definedName name="____FOG50" localSheetId="7">#REF!</definedName>
    <definedName name="____FOG50">#REF!</definedName>
    <definedName name="____PVC100" localSheetId="5">#REF!</definedName>
    <definedName name="____PVC100" localSheetId="4">#REF!</definedName>
    <definedName name="____PVC100" localSheetId="7">#REF!</definedName>
    <definedName name="____PVC100">#REF!</definedName>
    <definedName name="____PVC150" localSheetId="5">#REF!</definedName>
    <definedName name="____PVC150" localSheetId="4">#REF!</definedName>
    <definedName name="____PVC150" localSheetId="7">#REF!</definedName>
    <definedName name="____PVC150">#REF!</definedName>
    <definedName name="____PVC50" localSheetId="5">#REF!</definedName>
    <definedName name="____PVC50" localSheetId="4">#REF!</definedName>
    <definedName name="____PVC50" localSheetId="7">#REF!</definedName>
    <definedName name="____PVC50">#REF!</definedName>
    <definedName name="____PVC75" localSheetId="5">#REF!</definedName>
    <definedName name="____PVC75" localSheetId="4">#REF!</definedName>
    <definedName name="____PVC75" localSheetId="7">#REF!</definedName>
    <definedName name="____PVC75">#REF!</definedName>
    <definedName name="____VBF1" localSheetId="5">#REF!</definedName>
    <definedName name="____VBF1" localSheetId="4">#REF!</definedName>
    <definedName name="____VBF1" localSheetId="7">#REF!</definedName>
    <definedName name="____VBF1">#REF!</definedName>
    <definedName name="____VE1" localSheetId="5">#REF!</definedName>
    <definedName name="____VE1" localSheetId="4">#REF!</definedName>
    <definedName name="____VE1" localSheetId="7">#REF!</definedName>
    <definedName name="____VE1">#REF!</definedName>
    <definedName name="____VO1" localSheetId="5">#REF!</definedName>
    <definedName name="____VO1" localSheetId="4">#REF!</definedName>
    <definedName name="____VO1" localSheetId="7">#REF!</definedName>
    <definedName name="____VO1">#REF!</definedName>
    <definedName name="____VR1" localSheetId="5">#REF!</definedName>
    <definedName name="____VR1" localSheetId="4">#REF!</definedName>
    <definedName name="____VR1" localSheetId="7">#REF!</definedName>
    <definedName name="____VR1">#REF!</definedName>
    <definedName name="___FOG50" localSheetId="5">#REF!</definedName>
    <definedName name="___FOG50" localSheetId="4">#REF!</definedName>
    <definedName name="___FOG50" localSheetId="7">#REF!</definedName>
    <definedName name="___FOG50">#REF!</definedName>
    <definedName name="___PVC100" localSheetId="5">#REF!</definedName>
    <definedName name="___PVC100" localSheetId="4">#REF!</definedName>
    <definedName name="___PVC100" localSheetId="7">#REF!</definedName>
    <definedName name="___PVC100">#REF!</definedName>
    <definedName name="___PVC150" localSheetId="5">#REF!</definedName>
    <definedName name="___PVC150" localSheetId="4">#REF!</definedName>
    <definedName name="___PVC150" localSheetId="7">#REF!</definedName>
    <definedName name="___PVC150">#REF!</definedName>
    <definedName name="___PVC50" localSheetId="5">#REF!</definedName>
    <definedName name="___PVC50" localSheetId="4">#REF!</definedName>
    <definedName name="___PVC50" localSheetId="7">#REF!</definedName>
    <definedName name="___PVC50">#REF!</definedName>
    <definedName name="___PVC75" localSheetId="5">#REF!</definedName>
    <definedName name="___PVC75" localSheetId="4">#REF!</definedName>
    <definedName name="___PVC75" localSheetId="7">#REF!</definedName>
    <definedName name="___PVC75">#REF!</definedName>
    <definedName name="___VBF1" localSheetId="5">#REF!</definedName>
    <definedName name="___VBF1" localSheetId="4">#REF!</definedName>
    <definedName name="___VBF1" localSheetId="7">#REF!</definedName>
    <definedName name="___VBF1">#REF!</definedName>
    <definedName name="___VE1" localSheetId="5">#REF!</definedName>
    <definedName name="___VE1" localSheetId="4">#REF!</definedName>
    <definedName name="___VE1" localSheetId="7">#REF!</definedName>
    <definedName name="___VE1">#REF!</definedName>
    <definedName name="___VO1" localSheetId="5">#REF!</definedName>
    <definedName name="___VO1" localSheetId="4">#REF!</definedName>
    <definedName name="___VO1" localSheetId="7">#REF!</definedName>
    <definedName name="___VO1">#REF!</definedName>
    <definedName name="___VR1" localSheetId="5">#REF!</definedName>
    <definedName name="___VR1" localSheetId="4">#REF!</definedName>
    <definedName name="___VR1" localSheetId="7">#REF!</definedName>
    <definedName name="___VR1">#REF!</definedName>
    <definedName name="__6Excel_BuiltIn_Print_Area_3_1_1_1_1_1" localSheetId="7">#REF!</definedName>
    <definedName name="__6Excel_BuiltIn_Print_Area_3_1_1_1_1_1">#REF!</definedName>
    <definedName name="__FOG50" localSheetId="5">#REF!</definedName>
    <definedName name="__FOG50" localSheetId="4">#REF!</definedName>
    <definedName name="__FOG50" localSheetId="7">#REF!</definedName>
    <definedName name="__FOG50">#REF!</definedName>
    <definedName name="__PVC100" localSheetId="5">#REF!</definedName>
    <definedName name="__PVC100" localSheetId="4">#REF!</definedName>
    <definedName name="__PVC100" localSheetId="7">#REF!</definedName>
    <definedName name="__PVC100">#REF!</definedName>
    <definedName name="__PVC150" localSheetId="5">#REF!</definedName>
    <definedName name="__PVC150" localSheetId="4">#REF!</definedName>
    <definedName name="__PVC150" localSheetId="7">#REF!</definedName>
    <definedName name="__PVC150">#REF!</definedName>
    <definedName name="__PVC50" localSheetId="5">#REF!</definedName>
    <definedName name="__PVC50" localSheetId="4">#REF!</definedName>
    <definedName name="__PVC50" localSheetId="7">#REF!</definedName>
    <definedName name="__PVC50">#REF!</definedName>
    <definedName name="__PVC75" localSheetId="5">#REF!</definedName>
    <definedName name="__PVC75" localSheetId="4">#REF!</definedName>
    <definedName name="__PVC75" localSheetId="7">#REF!</definedName>
    <definedName name="__PVC75">#REF!</definedName>
    <definedName name="__VBF1" localSheetId="5">#REF!</definedName>
    <definedName name="__VBF1" localSheetId="4">#REF!</definedName>
    <definedName name="__VBF1" localSheetId="7">#REF!</definedName>
    <definedName name="__VBF1">#REF!</definedName>
    <definedName name="__VE1" localSheetId="5">#REF!</definedName>
    <definedName name="__VE1" localSheetId="4">#REF!</definedName>
    <definedName name="__VE1" localSheetId="7">#REF!</definedName>
    <definedName name="__VE1">#REF!</definedName>
    <definedName name="__VO1" localSheetId="5">#REF!</definedName>
    <definedName name="__VO1" localSheetId="4">#REF!</definedName>
    <definedName name="__VO1" localSheetId="7">#REF!</definedName>
    <definedName name="__VO1">#REF!</definedName>
    <definedName name="__VR1" localSheetId="5">#REF!</definedName>
    <definedName name="__VR1" localSheetId="4">#REF!</definedName>
    <definedName name="__VR1" localSheetId="7">#REF!</definedName>
    <definedName name="__VR1">#REF!</definedName>
    <definedName name="_10Excel_BuiltIn_Print_Area_5_1" localSheetId="7">#REF!</definedName>
    <definedName name="_10Excel_BuiltIn_Print_Area_5_1">#REF!</definedName>
    <definedName name="_10Excel_BuiltIn_Print_Area_7_1" localSheetId="7">#REF!</definedName>
    <definedName name="_10Excel_BuiltIn_Print_Area_7_1">#REF!</definedName>
    <definedName name="_11Excel_BuiltIn_Print_Area_8_1">([1]EMERGÊNCIA!$A$1:$N$213,[1]EMERGÊNCIA!$A$214:$N$290)</definedName>
    <definedName name="_12Excel_BuiltIn_Print_Area_6_1" localSheetId="5">#REF!</definedName>
    <definedName name="_12Excel_BuiltIn_Print_Area_6_1" localSheetId="6">#REF!</definedName>
    <definedName name="_12Excel_BuiltIn_Print_Area_6_1" localSheetId="7">#REF!</definedName>
    <definedName name="_12Excel_BuiltIn_Print_Area_6_1">#REF!</definedName>
    <definedName name="_12Excel_BuiltIn_Print_Area_9_1" localSheetId="5">#REF!</definedName>
    <definedName name="_12Excel_BuiltIn_Print_Area_9_1" localSheetId="6">#REF!</definedName>
    <definedName name="_12Excel_BuiltIn_Print_Area_9_1" localSheetId="7">#REF!</definedName>
    <definedName name="_12Excel_BuiltIn_Print_Area_9_1">#REF!</definedName>
    <definedName name="_13Excel_BuiltIn_Print_Titles_3_1" localSheetId="5">#REF!</definedName>
    <definedName name="_13Excel_BuiltIn_Print_Titles_3_1" localSheetId="6">#REF!</definedName>
    <definedName name="_13Excel_BuiltIn_Print_Titles_3_1" localSheetId="7">#REF!</definedName>
    <definedName name="_13Excel_BuiltIn_Print_Titles_3_1">#REF!</definedName>
    <definedName name="_14Excel_BuiltIn_Print_Area_7_1" localSheetId="7">#REF!</definedName>
    <definedName name="_14Excel_BuiltIn_Print_Area_7_1">#REF!</definedName>
    <definedName name="_14Excel_BuiltIn_Print_Titles_4_1" localSheetId="7">#REF!</definedName>
    <definedName name="_14Excel_BuiltIn_Print_Titles_4_1">#REF!</definedName>
    <definedName name="_15Excel_BuiltIn_Print_Area_8_1">([1]EMERGÊNCIA!$A$1:$N$213,[1]EMERGÊNCIA!$A$214:$N$290)</definedName>
    <definedName name="_15Excel_BuiltIn_Print_Titles_5_1" localSheetId="5">#REF!</definedName>
    <definedName name="_15Excel_BuiltIn_Print_Titles_5_1" localSheetId="6">#REF!</definedName>
    <definedName name="_15Excel_BuiltIn_Print_Titles_5_1" localSheetId="7">#REF!</definedName>
    <definedName name="_15Excel_BuiltIn_Print_Titles_5_1">#REF!</definedName>
    <definedName name="_16Excel_BuiltIn_Print_Titles_6_1" localSheetId="5">#REF!</definedName>
    <definedName name="_16Excel_BuiltIn_Print_Titles_6_1" localSheetId="6">#REF!</definedName>
    <definedName name="_16Excel_BuiltIn_Print_Titles_6_1" localSheetId="7">#REF!</definedName>
    <definedName name="_16Excel_BuiltIn_Print_Titles_6_1">#REF!</definedName>
    <definedName name="_17Excel_BuiltIn_Print_Area_9_1" localSheetId="5">#REF!</definedName>
    <definedName name="_17Excel_BuiltIn_Print_Area_9_1" localSheetId="6">#REF!</definedName>
    <definedName name="_17Excel_BuiltIn_Print_Area_9_1" localSheetId="7">#REF!</definedName>
    <definedName name="_17Excel_BuiltIn_Print_Area_9_1">#REF!</definedName>
    <definedName name="_17Excel_BuiltIn_Print_Titles_7_1" localSheetId="7">#REF!</definedName>
    <definedName name="_17Excel_BuiltIn_Print_Titles_7_1">#REF!</definedName>
    <definedName name="_18Excel_BuiltIn_Print_Titles_9_1" localSheetId="7">#REF!</definedName>
    <definedName name="_18Excel_BuiltIn_Print_Titles_9_1">#REF!</definedName>
    <definedName name="_1Excel_BuiltIn__FilterDatabase_12_1" localSheetId="7">#REF!</definedName>
    <definedName name="_1Excel_BuiltIn__FilterDatabase_12_1">#REF!</definedName>
    <definedName name="_1Excel_BuiltIn_Print_Area_2_1" localSheetId="7">#REF!</definedName>
    <definedName name="_1Excel_BuiltIn_Print_Area_2_1">#REF!</definedName>
    <definedName name="_28Excel_BuiltIn_Print_Titles_3_1" localSheetId="7">#REF!</definedName>
    <definedName name="_28Excel_BuiltIn_Print_Titles_3_1">#REF!</definedName>
    <definedName name="_2Excel_BuiltIn__FilterDatabase_12_1" localSheetId="7">#REF!</definedName>
    <definedName name="_2Excel_BuiltIn__FilterDatabase_12_1">#REF!</definedName>
    <definedName name="_2Excel_BuiltIn_Print_Area_1_1_1_1_1_1_1" localSheetId="7">#REF!</definedName>
    <definedName name="_2Excel_BuiltIn_Print_Area_1_1_1_1_1_1_1">#REF!</definedName>
    <definedName name="_2Excel_BuiltIn_Print_Area_3_1_1" localSheetId="7">#REF!</definedName>
    <definedName name="_2Excel_BuiltIn_Print_Area_3_1_1">#REF!</definedName>
    <definedName name="_39Excel_BuiltIn_Print_Titles_4_1" localSheetId="7">#REF!</definedName>
    <definedName name="_39Excel_BuiltIn_Print_Titles_4_1">#REF!</definedName>
    <definedName name="_3Excel_BuiltIn_Print_Area_2_1" localSheetId="7">#REF!</definedName>
    <definedName name="_3Excel_BuiltIn_Print_Area_2_1">#REF!</definedName>
    <definedName name="_3Excel_BuiltIn_Print_Area_3_1_1_1_1_1" localSheetId="7">#REF!</definedName>
    <definedName name="_3Excel_BuiltIn_Print_Area_3_1_1_1_1_1">#REF!</definedName>
    <definedName name="_4Excel_BuiltIn_Print_Area_3_1" localSheetId="7">#REF!</definedName>
    <definedName name="_4Excel_BuiltIn_Print_Area_3_1">#REF!</definedName>
    <definedName name="_4Excel_BuiltIn_Print_Area_3_1_1_1_1_1" localSheetId="7">#REF!</definedName>
    <definedName name="_4Excel_BuiltIn_Print_Area_3_1_1_1_1_1">#REF!</definedName>
    <definedName name="_50Excel_BuiltIn_Print_Titles_5_1" localSheetId="7">#REF!</definedName>
    <definedName name="_50Excel_BuiltIn_Print_Titles_5_1">#REF!</definedName>
    <definedName name="_5Excel_BuiltIn_Print_Area_3_1" localSheetId="7">#REF!</definedName>
    <definedName name="_5Excel_BuiltIn_Print_Area_3_1">#REF!</definedName>
    <definedName name="_61Excel_BuiltIn_Print_Titles_6_1" localSheetId="7">#REF!</definedName>
    <definedName name="_61Excel_BuiltIn_Print_Titles_6_1">#REF!</definedName>
    <definedName name="_6Excel_BuiltIn_Print_Area_3_1_1_1_1_1" localSheetId="7">#REF!</definedName>
    <definedName name="_6Excel_BuiltIn_Print_Area_3_1_1_1_1_1">#REF!</definedName>
    <definedName name="_72Excel_BuiltIn_Print_Titles_7_1" localSheetId="7">#REF!</definedName>
    <definedName name="_72Excel_BuiltIn_Print_Titles_7_1">#REF!</definedName>
    <definedName name="_7Excel_BuiltIn_Print_Area_4_1" localSheetId="7">#REF!</definedName>
    <definedName name="_7Excel_BuiltIn_Print_Area_4_1">#REF!</definedName>
    <definedName name="_83Excel_BuiltIn_Print_Titles_9_1" localSheetId="7">#REF!</definedName>
    <definedName name="_83Excel_BuiltIn_Print_Titles_9_1">#REF!</definedName>
    <definedName name="_8Excel_BuiltIn_Print_Area_4_1" localSheetId="7">#REF!</definedName>
    <definedName name="_8Excel_BuiltIn_Print_Area_4_1">#REF!</definedName>
    <definedName name="_8Excel_BuiltIn_Print_Area_5_1" localSheetId="7">#REF!</definedName>
    <definedName name="_8Excel_BuiltIn_Print_Area_5_1">#REF!</definedName>
    <definedName name="_9Excel_BuiltIn_Print_Area_6_1" localSheetId="7">#REF!</definedName>
    <definedName name="_9Excel_BuiltIn_Print_Area_6_1">#REF!</definedName>
    <definedName name="_aaa1" localSheetId="7">#REF!</definedName>
    <definedName name="_aaa1">#REF!</definedName>
    <definedName name="_aaa2" localSheetId="7">#REF!</definedName>
    <definedName name="_aaa2">#REF!</definedName>
    <definedName name="_Fill" localSheetId="5">#REF!</definedName>
    <definedName name="_Fill" localSheetId="4">#REF!</definedName>
    <definedName name="_Fill" localSheetId="7">#REF!</definedName>
    <definedName name="_Fill">#REF!</definedName>
    <definedName name="_xlnm._FilterDatabase" localSheetId="2" hidden="1">CRONOGRAMA!$K$1:$K$45</definedName>
    <definedName name="_xlnm._FilterDatabase" localSheetId="6" hidden="1">'CURVA ABC'!#REF!</definedName>
    <definedName name="_xlnm._FilterDatabase" localSheetId="4" hidden="1">'MEMORIA DE CÁLCULO'!#REF!</definedName>
    <definedName name="_xlnm._FilterDatabase" localSheetId="3" hidden="1">ORÇAMENTO!$H$1:$H$137</definedName>
    <definedName name="_xlnm._FilterDatabase" localSheetId="1" hidden="1">'PLANILHA RESUMO'!$B$1:$B$40</definedName>
    <definedName name="_FOG50" localSheetId="0">#REF!</definedName>
    <definedName name="_FOG50" localSheetId="5">#REF!</definedName>
    <definedName name="_FOG50" localSheetId="2">#REF!</definedName>
    <definedName name="_FOG50" localSheetId="6">#REF!</definedName>
    <definedName name="_FOG50" localSheetId="4">#REF!</definedName>
    <definedName name="_FOG50" localSheetId="7">#REF!</definedName>
    <definedName name="_FOG50">#REF!</definedName>
    <definedName name="_For01" localSheetId="2">#REF!</definedName>
    <definedName name="_For01" localSheetId="6">#REF!</definedName>
    <definedName name="_For01" localSheetId="4">#REF!</definedName>
    <definedName name="_For01" localSheetId="7">#REF!</definedName>
    <definedName name="_For01">#REF!</definedName>
    <definedName name="_int01" localSheetId="7">#REF!</definedName>
    <definedName name="_int01">#REF!</definedName>
    <definedName name="_int02" localSheetId="7">#REF!</definedName>
    <definedName name="_int02">#REF!</definedName>
    <definedName name="_int03" localSheetId="7">#REF!</definedName>
    <definedName name="_int03">#REF!</definedName>
    <definedName name="_int04" localSheetId="7">#REF!</definedName>
    <definedName name="_int04">#REF!</definedName>
    <definedName name="_int05" localSheetId="7">#REF!</definedName>
    <definedName name="_int05">#REF!</definedName>
    <definedName name="_Key1" localSheetId="5" hidden="1">#REF!</definedName>
    <definedName name="_Key1" localSheetId="4" hidden="1">#REF!</definedName>
    <definedName name="_Key1" localSheetId="7" hidden="1">#REF!</definedName>
    <definedName name="_Key1" hidden="1">#REF!</definedName>
    <definedName name="_Key2" localSheetId="5" hidden="1">#REF!</definedName>
    <definedName name="_Key2" localSheetId="4" hidden="1">#REF!</definedName>
    <definedName name="_Key2" localSheetId="7" hidden="1">#REF!</definedName>
    <definedName name="_Key2" hidden="1">#REF!</definedName>
    <definedName name="_lim01" localSheetId="7">#REF!</definedName>
    <definedName name="_lim01">#REF!</definedName>
    <definedName name="_Order1" hidden="1">255</definedName>
    <definedName name="_Order2" hidden="1">255</definedName>
    <definedName name="_POS21" localSheetId="5">#REF!</definedName>
    <definedName name="_POS21" localSheetId="6">#REF!</definedName>
    <definedName name="_POS21" localSheetId="7">#REF!</definedName>
    <definedName name="_POS21">#REF!</definedName>
    <definedName name="_PVC100" localSheetId="0">#REF!</definedName>
    <definedName name="_PVC100" localSheetId="5">#REF!</definedName>
    <definedName name="_PVC100" localSheetId="2">#REF!</definedName>
    <definedName name="_PVC100" localSheetId="6">#REF!</definedName>
    <definedName name="_PVC100" localSheetId="4">#REF!</definedName>
    <definedName name="_PVC100" localSheetId="7">#REF!</definedName>
    <definedName name="_PVC100">#REF!</definedName>
    <definedName name="_PVC150" localSheetId="0">#REF!</definedName>
    <definedName name="_PVC150" localSheetId="5">#REF!</definedName>
    <definedName name="_PVC150" localSheetId="4">#REF!</definedName>
    <definedName name="_PVC150" localSheetId="7">#REF!</definedName>
    <definedName name="_PVC150">#REF!</definedName>
    <definedName name="_PVC50" localSheetId="0">#REF!</definedName>
    <definedName name="_PVC50" localSheetId="5">#REF!</definedName>
    <definedName name="_PVC50" localSheetId="4">#REF!</definedName>
    <definedName name="_PVC50" localSheetId="7">#REF!</definedName>
    <definedName name="_PVC50">#REF!</definedName>
    <definedName name="_PVC75" localSheetId="5">#REF!</definedName>
    <definedName name="_PVC75" localSheetId="4">#REF!</definedName>
    <definedName name="_PVC75" localSheetId="7">#REF!</definedName>
    <definedName name="_PVC75">#REF!</definedName>
    <definedName name="_s" localSheetId="7">#REF!</definedName>
    <definedName name="_s">#REF!</definedName>
    <definedName name="_Sort" localSheetId="5" hidden="1">#REF!</definedName>
    <definedName name="_Sort" localSheetId="4" hidden="1">#REF!</definedName>
    <definedName name="_Sort" localSheetId="7" hidden="1">#REF!</definedName>
    <definedName name="_Sort" hidden="1">#REF!</definedName>
    <definedName name="_VBF1" localSheetId="5">#REF!</definedName>
    <definedName name="_VBF1" localSheetId="4">#REF!</definedName>
    <definedName name="_VBF1" localSheetId="7">#REF!</definedName>
    <definedName name="_VBF1">#REF!</definedName>
    <definedName name="_VE1" localSheetId="5">#REF!</definedName>
    <definedName name="_VE1" localSheetId="4">#REF!</definedName>
    <definedName name="_VE1" localSheetId="7">#REF!</definedName>
    <definedName name="_VE1">#REF!</definedName>
    <definedName name="_VO1" localSheetId="5">#REF!</definedName>
    <definedName name="_VO1" localSheetId="4">#REF!</definedName>
    <definedName name="_VO1" localSheetId="7">#REF!</definedName>
    <definedName name="_VO1">#REF!</definedName>
    <definedName name="_VR1" localSheetId="5">#REF!</definedName>
    <definedName name="_VR1" localSheetId="4">#REF!</definedName>
    <definedName name="_VR1" localSheetId="7">#REF!</definedName>
    <definedName name="_VR1">#REF!</definedName>
    <definedName name="_z" localSheetId="7">#REF!</definedName>
    <definedName name="_z">#REF!</definedName>
    <definedName name="A__1" localSheetId="5">#REF!</definedName>
    <definedName name="A__1" localSheetId="4">#REF!</definedName>
    <definedName name="A__1" localSheetId="7">#REF!</definedName>
    <definedName name="A__1">#REF!</definedName>
    <definedName name="A__1_1" localSheetId="5">#REF!</definedName>
    <definedName name="A__1_1" localSheetId="4">#REF!</definedName>
    <definedName name="A__1_1" localSheetId="7">#REF!</definedName>
    <definedName name="A__1_1">#REF!</definedName>
    <definedName name="A__2" localSheetId="5">#REF!</definedName>
    <definedName name="A__2" localSheetId="4">#REF!</definedName>
    <definedName name="A__2" localSheetId="7">#REF!</definedName>
    <definedName name="A__2">#REF!</definedName>
    <definedName name="A__2_1" localSheetId="5">#REF!</definedName>
    <definedName name="A__2_1" localSheetId="4">#REF!</definedName>
    <definedName name="A__2_1" localSheetId="7">#REF!</definedName>
    <definedName name="A__2_1">#REF!</definedName>
    <definedName name="A__3" localSheetId="5">#REF!</definedName>
    <definedName name="A__3" localSheetId="4">#REF!</definedName>
    <definedName name="A__3" localSheetId="7">#REF!</definedName>
    <definedName name="A__3">#REF!</definedName>
    <definedName name="A__3_1" localSheetId="5">#REF!</definedName>
    <definedName name="A__3_1" localSheetId="4">#REF!</definedName>
    <definedName name="A__3_1" localSheetId="7">#REF!</definedName>
    <definedName name="A__3_1">#REF!</definedName>
    <definedName name="A__4" localSheetId="5">#REF!</definedName>
    <definedName name="A__4" localSheetId="4">#REF!</definedName>
    <definedName name="A__4" localSheetId="7">#REF!</definedName>
    <definedName name="A__4">#REF!</definedName>
    <definedName name="A__4_1" localSheetId="5">#REF!</definedName>
    <definedName name="A__4_1" localSheetId="4">#REF!</definedName>
    <definedName name="A__4_1" localSheetId="7">#REF!</definedName>
    <definedName name="A__4_1">#REF!</definedName>
    <definedName name="A__5" localSheetId="5">#REF!</definedName>
    <definedName name="A__5" localSheetId="4">#REF!</definedName>
    <definedName name="A__5" localSheetId="7">#REF!</definedName>
    <definedName name="A__5">#REF!</definedName>
    <definedName name="A__5_1" localSheetId="5">#REF!</definedName>
    <definedName name="A__5_1" localSheetId="4">#REF!</definedName>
    <definedName name="A__5_1" localSheetId="7">#REF!</definedName>
    <definedName name="A__5_1">#REF!</definedName>
    <definedName name="A__6" localSheetId="5">#REF!</definedName>
    <definedName name="A__6" localSheetId="4">#REF!</definedName>
    <definedName name="A__6" localSheetId="7">#REF!</definedName>
    <definedName name="A__6">#REF!</definedName>
    <definedName name="A__6_1" localSheetId="5">#REF!</definedName>
    <definedName name="A__6_1" localSheetId="4">#REF!</definedName>
    <definedName name="A__6_1" localSheetId="7">#REF!</definedName>
    <definedName name="A__6_1">#REF!</definedName>
    <definedName name="A_1" localSheetId="5">#REF!</definedName>
    <definedName name="A_1" localSheetId="4">#REF!</definedName>
    <definedName name="A_1" localSheetId="7">#REF!</definedName>
    <definedName name="A_1">#REF!</definedName>
    <definedName name="A_1_1" localSheetId="5">#REF!</definedName>
    <definedName name="A_1_1" localSheetId="4">#REF!</definedName>
    <definedName name="A_1_1" localSheetId="7">#REF!</definedName>
    <definedName name="A_1_1">#REF!</definedName>
    <definedName name="A_2" localSheetId="5">#REF!</definedName>
    <definedName name="A_2" localSheetId="4">#REF!</definedName>
    <definedName name="A_2" localSheetId="7">#REF!</definedName>
    <definedName name="A_2">#REF!</definedName>
    <definedName name="A_2_1" localSheetId="5">#REF!</definedName>
    <definedName name="A_2_1" localSheetId="4">#REF!</definedName>
    <definedName name="A_2_1" localSheetId="7">#REF!</definedName>
    <definedName name="A_2_1">#REF!</definedName>
    <definedName name="A_3" localSheetId="5">#REF!</definedName>
    <definedName name="A_3" localSheetId="4">#REF!</definedName>
    <definedName name="A_3" localSheetId="7">#REF!</definedName>
    <definedName name="A_3">#REF!</definedName>
    <definedName name="A_3_1" localSheetId="5">#REF!</definedName>
    <definedName name="A_3_1" localSheetId="4">#REF!</definedName>
    <definedName name="A_3_1" localSheetId="7">#REF!</definedName>
    <definedName name="A_3_1">#REF!</definedName>
    <definedName name="AA" localSheetId="5">#REF!</definedName>
    <definedName name="AA" localSheetId="4">#REF!</definedName>
    <definedName name="AA" localSheetId="7">#REF!</definedName>
    <definedName name="AA">#REF!</definedName>
    <definedName name="AAA" localSheetId="5">#REF!</definedName>
    <definedName name="AAA" localSheetId="4">#REF!</definedName>
    <definedName name="AAA" localSheetId="7">#REF!</definedName>
    <definedName name="AAA">#REF!</definedName>
    <definedName name="AAAA" localSheetId="5">#REF!</definedName>
    <definedName name="AAAA" localSheetId="4">#REF!</definedName>
    <definedName name="AAAA" localSheetId="7">#REF!</definedName>
    <definedName name="AAAA">#REF!</definedName>
    <definedName name="ademir" localSheetId="0" hidden="1">{#N/A,#N/A,FALSE,"Cronograma";#N/A,#N/A,FALSE,"Cronogr. 2"}</definedName>
    <definedName name="ademir" localSheetId="5" hidden="1">{#N/A,#N/A,FALSE,"Cronograma";#N/A,#N/A,FALSE,"Cronogr. 2"}</definedName>
    <definedName name="ademir" localSheetId="2" hidden="1">{#N/A,#N/A,FALSE,"Cronograma";#N/A,#N/A,FALSE,"Cronogr. 2"}</definedName>
    <definedName name="ademir" localSheetId="6" hidden="1">{#N/A,#N/A,FALSE,"Cronograma";#N/A,#N/A,FALSE,"Cronogr. 2"}</definedName>
    <definedName name="ademir" localSheetId="4" hidden="1">{#N/A,#N/A,FALSE,"Cronograma";#N/A,#N/A,FALSE,"Cronogr. 2"}</definedName>
    <definedName name="ademir" localSheetId="7" hidden="1">{#N/A,#N/A,FALSE,"Cronograma";#N/A,#N/A,FALSE,"Cronogr. 2"}</definedName>
    <definedName name="ademir" hidden="1">{#N/A,#N/A,FALSE,"Cronograma";#N/A,#N/A,FALSE,"Cronogr. 2"}</definedName>
    <definedName name="ancora2">#REF!</definedName>
    <definedName name="APARENTE" localSheetId="0">#REF!</definedName>
    <definedName name="APARENTE" localSheetId="5">#REF!</definedName>
    <definedName name="APARENTE" localSheetId="2">#REF!</definedName>
    <definedName name="APARENTE" localSheetId="6">#REF!</definedName>
    <definedName name="APARENTE" localSheetId="4">#REF!</definedName>
    <definedName name="APARENTE" localSheetId="7">#REF!</definedName>
    <definedName name="APARENTE">#REF!</definedName>
    <definedName name="_xlnm.Extract" localSheetId="2">[2]Anexos!#REF!</definedName>
    <definedName name="_xlnm.Extract" localSheetId="6">[2]Anexos!#REF!</definedName>
    <definedName name="_xlnm.Extract" localSheetId="4">[2]Anexos!#REF!</definedName>
    <definedName name="_xlnm.Extract" localSheetId="7">[2]Anexos!#REF!</definedName>
    <definedName name="_xlnm.Extract">[2]Anexos!#REF!</definedName>
    <definedName name="_xlnm.Print_Area" localSheetId="0">'COMPOSIÇÃO BDI'!$A$1:$D$43</definedName>
    <definedName name="_xlnm.Print_Area" localSheetId="5">'Composição de Custos'!$A$1:$F$52</definedName>
    <definedName name="_xlnm.Print_Area" localSheetId="2">CRONOGRAMA!$A$1:$K$50</definedName>
    <definedName name="_xlnm.Print_Area" localSheetId="6">'CURVA ABC'!$A$1:$E$122</definedName>
    <definedName name="_xlnm.Print_Area" localSheetId="4">'MEMORIA DE CÁLCULO'!$A$1:$K$230</definedName>
    <definedName name="_xlnm.Print_Area" localSheetId="3">ORÇAMENTO!$A$1:$I$146</definedName>
    <definedName name="_xlnm.Print_Area" localSheetId="1">'PLANILHA RESUMO'!$A$1:$D$49</definedName>
    <definedName name="_xlnm.Print_Area" localSheetId="7">'TABELA RESUMO DE COTAÇÕES'!$A$1:$L$13</definedName>
    <definedName name="Área_de_impressão1" localSheetId="5">#REF!</definedName>
    <definedName name="Área_de_impressão1" localSheetId="2">#REF!</definedName>
    <definedName name="Área_de_impressão1" localSheetId="6">#REF!</definedName>
    <definedName name="Área_de_impressão1" localSheetId="4">#REF!</definedName>
    <definedName name="Área_de_impressão1" localSheetId="7">#REF!</definedName>
    <definedName name="Área_de_impressão1">#REF!</definedName>
    <definedName name="Área_de_impressão2" localSheetId="2">#REF!</definedName>
    <definedName name="Área_de_impressão2" localSheetId="6">#REF!</definedName>
    <definedName name="Área_de_impressão2" localSheetId="4">#REF!</definedName>
    <definedName name="Área_de_impressão2" localSheetId="7">#REF!</definedName>
    <definedName name="Área_de_impressão2">#REF!</definedName>
    <definedName name="Área_impressão_IM" localSheetId="0">#REF!</definedName>
    <definedName name="Área_impressão_IM" localSheetId="5">#REF!</definedName>
    <definedName name="Área_impressão_IM" localSheetId="4">#REF!</definedName>
    <definedName name="Área_impressão_IM" localSheetId="7">#REF!</definedName>
    <definedName name="Área_impressão_IM">#REF!</definedName>
    <definedName name="ASD" localSheetId="7">#REF!</definedName>
    <definedName name="ASD">#REF!</definedName>
    <definedName name="ASFALTO" localSheetId="0">#REF!</definedName>
    <definedName name="ASFALTO" localSheetId="5">#REF!</definedName>
    <definedName name="ASFALTO" localSheetId="4">#REF!</definedName>
    <definedName name="ASFALTO" localSheetId="7">#REF!</definedName>
    <definedName name="ASFALTO">#REF!</definedName>
    <definedName name="ASFALTO_1" localSheetId="0">#REF!</definedName>
    <definedName name="ASFALTO_1" localSheetId="5">#REF!</definedName>
    <definedName name="ASFALTO_1" localSheetId="4">#REF!</definedName>
    <definedName name="ASFALTO_1" localSheetId="7">#REF!</definedName>
    <definedName name="ASFALTO_1">#REF!</definedName>
    <definedName name="asSDas" localSheetId="7">#REF!</definedName>
    <definedName name="asSDas">#REF!</definedName>
    <definedName name="ATUAL" localSheetId="7">#REF!</definedName>
    <definedName name="ATUAL">#REF!</definedName>
    <definedName name="_xlnm.Database" localSheetId="7">#REF!</definedName>
    <definedName name="_xlnm.Database">#REF!</definedName>
    <definedName name="BDI" localSheetId="7">#REF!</definedName>
    <definedName name="BDI">#REF!</definedName>
    <definedName name="BF" localSheetId="5">#REF!</definedName>
    <definedName name="BF" localSheetId="4">#REF!</definedName>
    <definedName name="BF" localSheetId="7">#REF!</definedName>
    <definedName name="BF">#REF!</definedName>
    <definedName name="BF_1" localSheetId="5">#REF!</definedName>
    <definedName name="BF_1" localSheetId="4">#REF!</definedName>
    <definedName name="BF_1" localSheetId="7">#REF!</definedName>
    <definedName name="BF_1">#REF!</definedName>
    <definedName name="bitmin" localSheetId="7">#REF!</definedName>
    <definedName name="bitmin">#REF!</definedName>
    <definedName name="BLO" localSheetId="7">#REF!</definedName>
    <definedName name="BLO">#REF!</definedName>
    <definedName name="BLOCO_B" localSheetId="7">'[3]CAPA -1'!#REF!</definedName>
    <definedName name="BLOCO_B">'[3]CAPA -1'!#REF!</definedName>
    <definedName name="BLOCO_BB" localSheetId="5">#REF!</definedName>
    <definedName name="BLOCO_BB" localSheetId="2">#REF!</definedName>
    <definedName name="BLOCO_BB" localSheetId="6">#REF!</definedName>
    <definedName name="BLOCO_BB" localSheetId="4">#REF!</definedName>
    <definedName name="BLOCO_BB" localSheetId="7">#REF!</definedName>
    <definedName name="BLOCO_BB">#REF!</definedName>
    <definedName name="BLOCO_BBB" localSheetId="2">#REF!</definedName>
    <definedName name="BLOCO_BBB" localSheetId="6">#REF!</definedName>
    <definedName name="BLOCO_BBB" localSheetId="4">#REF!</definedName>
    <definedName name="BLOCO_BBB" localSheetId="7">#REF!</definedName>
    <definedName name="BLOCO_BBB">#REF!</definedName>
    <definedName name="BLOCO_C" localSheetId="2">#REF!</definedName>
    <definedName name="BLOCO_C" localSheetId="6">#REF!</definedName>
    <definedName name="BLOCO_C" localSheetId="4">#REF!</definedName>
    <definedName name="BLOCO_C" localSheetId="7">#REF!</definedName>
    <definedName name="BLOCO_C">#REF!</definedName>
    <definedName name="BLOCO_CC" localSheetId="7">#REF!</definedName>
    <definedName name="BLOCO_CC">#REF!</definedName>
    <definedName name="BLOCO_CCC" localSheetId="7">#REF!</definedName>
    <definedName name="BLOCO_CCC">#REF!</definedName>
    <definedName name="BLOCO_CCCC" localSheetId="7">#REF!</definedName>
    <definedName name="BLOCO_CCCC">#REF!</definedName>
    <definedName name="BLOCRET" localSheetId="5">#REF!</definedName>
    <definedName name="BLOCRET" localSheetId="4">#REF!</definedName>
    <definedName name="BLOCRET" localSheetId="7">#REF!</definedName>
    <definedName name="BLOCRET">#REF!</definedName>
    <definedName name="BLOCRET_1" localSheetId="5">#REF!</definedName>
    <definedName name="BLOCRET_1" localSheetId="4">#REF!</definedName>
    <definedName name="BLOCRET_1" localSheetId="7">#REF!</definedName>
    <definedName name="BLOCRET_1">#REF!</definedName>
    <definedName name="bosta" localSheetId="0" hidden="1">{#N/A,#N/A,FALSE,"Cronograma";#N/A,#N/A,FALSE,"Cronogr. 2"}</definedName>
    <definedName name="bosta" localSheetId="5" hidden="1">{#N/A,#N/A,FALSE,"Cronograma";#N/A,#N/A,FALSE,"Cronogr. 2"}</definedName>
    <definedName name="bosta" localSheetId="2" hidden="1">{#N/A,#N/A,FALSE,"Cronograma";#N/A,#N/A,FALSE,"Cronogr. 2"}</definedName>
    <definedName name="bosta" localSheetId="6" hidden="1">{#N/A,#N/A,FALSE,"Cronograma";#N/A,#N/A,FALSE,"Cronogr. 2"}</definedName>
    <definedName name="bosta" localSheetId="4" hidden="1">{#N/A,#N/A,FALSE,"Cronograma";#N/A,#N/A,FALSE,"Cronogr. 2"}</definedName>
    <definedName name="bosta" localSheetId="7" hidden="1">{#N/A,#N/A,FALSE,"Cronograma";#N/A,#N/A,FALSE,"Cronogr. 2"}</definedName>
    <definedName name="bosta" hidden="1">{#N/A,#N/A,FALSE,"Cronograma";#N/A,#N/A,FALSE,"Cronogr. 2"}</definedName>
    <definedName name="BuiltIn_AutoFilter___7">#REF!</definedName>
    <definedName name="BuiltIn_AutoFilter___7_1" localSheetId="5">#REF!</definedName>
    <definedName name="BuiltIn_AutoFilter___7_1" localSheetId="6">#REF!</definedName>
    <definedName name="BuiltIn_AutoFilter___7_1" localSheetId="7">#REF!</definedName>
    <definedName name="BuiltIn_AutoFilter___7_1">#REF!</definedName>
    <definedName name="BuiltIn_AutoFilter___7_10" localSheetId="5">#REF!</definedName>
    <definedName name="BuiltIn_AutoFilter___7_10" localSheetId="6">#REF!</definedName>
    <definedName name="BuiltIn_AutoFilter___7_10" localSheetId="7">#REF!</definedName>
    <definedName name="BuiltIn_AutoFilter___7_10">#REF!</definedName>
    <definedName name="BuiltIn_AutoFilter___7_11" localSheetId="7">#REF!</definedName>
    <definedName name="BuiltIn_AutoFilter___7_11">#REF!</definedName>
    <definedName name="BuiltIn_AutoFilter___7_12" localSheetId="7">#REF!</definedName>
    <definedName name="BuiltIn_AutoFilter___7_12">#REF!</definedName>
    <definedName name="BuiltIn_AutoFilter___7_2" localSheetId="7">#REF!</definedName>
    <definedName name="BuiltIn_AutoFilter___7_2">#REF!</definedName>
    <definedName name="BuiltIn_AutoFilter___7_3" localSheetId="7">#REF!</definedName>
    <definedName name="BuiltIn_AutoFilter___7_3">#REF!</definedName>
    <definedName name="BuiltIn_AutoFilter___7_4" localSheetId="7">#REF!</definedName>
    <definedName name="BuiltIn_AutoFilter___7_4">#REF!</definedName>
    <definedName name="BuiltIn_AutoFilter___7_5" localSheetId="7">#REF!</definedName>
    <definedName name="BuiltIn_AutoFilter___7_5">#REF!</definedName>
    <definedName name="BuiltIn_AutoFilter___7_6" localSheetId="7">#REF!</definedName>
    <definedName name="BuiltIn_AutoFilter___7_6">#REF!</definedName>
    <definedName name="BuiltIn_AutoFilter___7_7" localSheetId="7">#REF!</definedName>
    <definedName name="BuiltIn_AutoFilter___7_7">#REF!</definedName>
    <definedName name="BuiltIn_AutoFilter___7_8" localSheetId="7">#REF!</definedName>
    <definedName name="BuiltIn_AutoFilter___7_8">#REF!</definedName>
    <definedName name="BuiltIn_AutoFilter___7_9" localSheetId="7">#REF!</definedName>
    <definedName name="BuiltIn_AutoFilter___7_9">#REF!</definedName>
    <definedName name="BuiltIn_AutoFilter___8" localSheetId="7">#REF!</definedName>
    <definedName name="BuiltIn_AutoFilter___8">#REF!</definedName>
    <definedName name="BuiltIn_AutoFilter___8_1" localSheetId="7">#REF!</definedName>
    <definedName name="BuiltIn_AutoFilter___8_1">#REF!</definedName>
    <definedName name="BuiltIn_AutoFilter___8_10" localSheetId="7">#REF!</definedName>
    <definedName name="BuiltIn_AutoFilter___8_10">#REF!</definedName>
    <definedName name="BuiltIn_AutoFilter___8_11" localSheetId="7">#REF!</definedName>
    <definedName name="BuiltIn_AutoFilter___8_11">#REF!</definedName>
    <definedName name="BuiltIn_AutoFilter___8_12" localSheetId="7">#REF!</definedName>
    <definedName name="BuiltIn_AutoFilter___8_12">#REF!</definedName>
    <definedName name="BuiltIn_AutoFilter___8_13" localSheetId="7">#REF!</definedName>
    <definedName name="BuiltIn_AutoFilter___8_13">#REF!</definedName>
    <definedName name="BuiltIn_AutoFilter___8_14" localSheetId="7">#REF!</definedName>
    <definedName name="BuiltIn_AutoFilter___8_14">#REF!</definedName>
    <definedName name="BuiltIn_AutoFilter___8_15" localSheetId="7">#REF!</definedName>
    <definedName name="BuiltIn_AutoFilter___8_15">#REF!</definedName>
    <definedName name="BuiltIn_AutoFilter___8_16" localSheetId="7">#REF!</definedName>
    <definedName name="BuiltIn_AutoFilter___8_16">#REF!</definedName>
    <definedName name="BuiltIn_AutoFilter___8_17" localSheetId="7">#REF!</definedName>
    <definedName name="BuiltIn_AutoFilter___8_17">#REF!</definedName>
    <definedName name="BuiltIn_AutoFilter___8_18" localSheetId="7">#REF!</definedName>
    <definedName name="BuiltIn_AutoFilter___8_18">#REF!</definedName>
    <definedName name="BuiltIn_AutoFilter___8_19" localSheetId="7">#REF!</definedName>
    <definedName name="BuiltIn_AutoFilter___8_19">#REF!</definedName>
    <definedName name="BuiltIn_AutoFilter___8_2" localSheetId="7">#REF!</definedName>
    <definedName name="BuiltIn_AutoFilter___8_2">#REF!</definedName>
    <definedName name="BuiltIn_AutoFilter___8_20" localSheetId="7">#REF!</definedName>
    <definedName name="BuiltIn_AutoFilter___8_20">#REF!</definedName>
    <definedName name="BuiltIn_AutoFilter___8_21" localSheetId="7">#REF!</definedName>
    <definedName name="BuiltIn_AutoFilter___8_21">#REF!</definedName>
    <definedName name="BuiltIn_AutoFilter___8_22" localSheetId="7">#REF!</definedName>
    <definedName name="BuiltIn_AutoFilter___8_22">#REF!</definedName>
    <definedName name="BuiltIn_AutoFilter___8_23" localSheetId="7">#REF!</definedName>
    <definedName name="BuiltIn_AutoFilter___8_23">#REF!</definedName>
    <definedName name="BuiltIn_AutoFilter___8_24" localSheetId="7">#REF!</definedName>
    <definedName name="BuiltIn_AutoFilter___8_24">#REF!</definedName>
    <definedName name="BuiltIn_AutoFilter___8_25" localSheetId="7">#REF!</definedName>
    <definedName name="BuiltIn_AutoFilter___8_25">#REF!</definedName>
    <definedName name="BuiltIn_AutoFilter___8_26" localSheetId="7">#REF!</definedName>
    <definedName name="BuiltIn_AutoFilter___8_26">#REF!</definedName>
    <definedName name="BuiltIn_AutoFilter___8_27" localSheetId="7">#REF!</definedName>
    <definedName name="BuiltIn_AutoFilter___8_27">#REF!</definedName>
    <definedName name="BuiltIn_AutoFilter___8_28" localSheetId="7">#REF!</definedName>
    <definedName name="BuiltIn_AutoFilter___8_28">#REF!</definedName>
    <definedName name="BuiltIn_AutoFilter___8_29" localSheetId="7">#REF!</definedName>
    <definedName name="BuiltIn_AutoFilter___8_29">#REF!</definedName>
    <definedName name="BuiltIn_AutoFilter___8_3" localSheetId="7">#REF!</definedName>
    <definedName name="BuiltIn_AutoFilter___8_3">#REF!</definedName>
    <definedName name="BuiltIn_AutoFilter___8_30" localSheetId="7">#REF!</definedName>
    <definedName name="BuiltIn_AutoFilter___8_30">#REF!</definedName>
    <definedName name="BuiltIn_AutoFilter___8_31" localSheetId="7">#REF!</definedName>
    <definedName name="BuiltIn_AutoFilter___8_31">#REF!</definedName>
    <definedName name="BuiltIn_AutoFilter___8_32" localSheetId="7">#REF!</definedName>
    <definedName name="BuiltIn_AutoFilter___8_32">#REF!</definedName>
    <definedName name="BuiltIn_AutoFilter___8_4" localSheetId="7">#REF!</definedName>
    <definedName name="BuiltIn_AutoFilter___8_4">#REF!</definedName>
    <definedName name="BuiltIn_AutoFilter___8_5" localSheetId="7">#REF!</definedName>
    <definedName name="BuiltIn_AutoFilter___8_5">#REF!</definedName>
    <definedName name="BuiltIn_AutoFilter___8_6" localSheetId="7">#REF!</definedName>
    <definedName name="BuiltIn_AutoFilter___8_6">#REF!</definedName>
    <definedName name="BuiltIn_AutoFilter___8_7" localSheetId="7">#REF!</definedName>
    <definedName name="BuiltIn_AutoFilter___8_7">#REF!</definedName>
    <definedName name="BuiltIn_AutoFilter___8_8" localSheetId="7">#REF!</definedName>
    <definedName name="BuiltIn_AutoFilter___8_8">#REF!</definedName>
    <definedName name="BuiltIn_AutoFilter___8_9" localSheetId="7">#REF!</definedName>
    <definedName name="BuiltIn_AutoFilter___8_9">#REF!</definedName>
    <definedName name="BuiltIn_Print_Area" localSheetId="7">#REF!</definedName>
    <definedName name="BuiltIn_Print_Area">#REF!</definedName>
    <definedName name="BuiltIn_Print_Area___0" localSheetId="7">#REF!</definedName>
    <definedName name="BuiltIn_Print_Area___0">#REF!</definedName>
    <definedName name="BuiltIn_Print_Area___0___0" localSheetId="7">#REF!</definedName>
    <definedName name="BuiltIn_Print_Area___0___0">#REF!</definedName>
    <definedName name="BuiltIn_Print_Area___0___0___0" localSheetId="7">#REF!</definedName>
    <definedName name="BuiltIn_Print_Area___0___0___0">#REF!</definedName>
    <definedName name="BuiltIn_Print_Area___0___0___0___0" localSheetId="7">#REF!</definedName>
    <definedName name="BuiltIn_Print_Area___0___0___0___0">#REF!</definedName>
    <definedName name="BuiltIn_Print_Area___0___0___0___0___0" localSheetId="7">#REF!</definedName>
    <definedName name="BuiltIn_Print_Area___0___0___0___0___0">#REF!</definedName>
    <definedName name="BuiltIn_Print_Area___0___0___0___0___0___0" localSheetId="7">#REF!</definedName>
    <definedName name="BuiltIn_Print_Area___0___0___0___0___0___0">#REF!</definedName>
    <definedName name="BuiltIn_Print_Area___0___0___0___0___0___0___0" localSheetId="7">#REF!</definedName>
    <definedName name="BuiltIn_Print_Area___0___0___0___0___0___0___0">#REF!</definedName>
    <definedName name="BuiltIn_Print_Area___0___0___0___0___0___0___0___0___0" localSheetId="7">#REF!</definedName>
    <definedName name="BuiltIn_Print_Area___0___0___0___0___0___0___0___0___0">#REF!</definedName>
    <definedName name="BuiltIn_Print_Area___0___0___10" localSheetId="7">#REF!</definedName>
    <definedName name="BuiltIn_Print_Area___0___0___10">#REF!</definedName>
    <definedName name="BuiltIn_Print_Area___0___1" localSheetId="7">#REF!</definedName>
    <definedName name="BuiltIn_Print_Area___0___1">#REF!</definedName>
    <definedName name="BuiltIn_Print_Area___0___1___0" localSheetId="7">#REF!</definedName>
    <definedName name="BuiltIn_Print_Area___0___1___0">#REF!</definedName>
    <definedName name="BuiltIn_Print_Area___0___1___0___0" localSheetId="7">#REF!</definedName>
    <definedName name="BuiltIn_Print_Area___0___1___0___0">#REF!</definedName>
    <definedName name="BuiltIn_Print_Area___0___1___0___0___0" localSheetId="7">#REF!</definedName>
    <definedName name="BuiltIn_Print_Area___0___1___0___0___0">#REF!</definedName>
    <definedName name="BuiltIn_Print_Area___0___1___0___0___0___0" localSheetId="7">#REF!</definedName>
    <definedName name="BuiltIn_Print_Area___0___1___0___0___0___0">#REF!</definedName>
    <definedName name="BuiltIn_Print_Area___0___1___0___0___0___0___0" localSheetId="7">#REF!</definedName>
    <definedName name="BuiltIn_Print_Area___0___1___0___0___0___0___0">#REF!</definedName>
    <definedName name="BuiltIn_Print_Area___0___1___0___0___0___0___0___0" localSheetId="7">#REF!</definedName>
    <definedName name="BuiltIn_Print_Area___0___1___0___0___0___0___0___0">#REF!</definedName>
    <definedName name="BuiltIn_Print_Area___0___1___0___0___0___0___0___0___0" localSheetId="7">#REF!</definedName>
    <definedName name="BuiltIn_Print_Area___0___1___0___0___0___0___0___0___0">#REF!</definedName>
    <definedName name="BuiltIn_Print_Area___0___1___0___0___0___0___0___0___0___0" localSheetId="7">#REF!</definedName>
    <definedName name="BuiltIn_Print_Area___0___1___0___0___0___0___0___0___0___0">#REF!</definedName>
    <definedName name="BuiltIn_Print_Area___0___1___0___0___0___0___0___0___0___0_1" localSheetId="7">#REF!</definedName>
    <definedName name="BuiltIn_Print_Area___0___1___0___0___0___0___0___0___0___0_1">#REF!</definedName>
    <definedName name="BuiltIn_Print_Area___0___1___0___0___0___0___0___0___0___0_1_1" localSheetId="7">#REF!</definedName>
    <definedName name="BuiltIn_Print_Area___0___1___0___0___0___0___0___0___0___0_1_1">#REF!</definedName>
    <definedName name="BuiltIn_Print_Area___0___1___0___0___0___0___0___0___0_1" localSheetId="7">#REF!</definedName>
    <definedName name="BuiltIn_Print_Area___0___1___0___0___0___0___0___0___0_1">#REF!</definedName>
    <definedName name="BuiltIn_Print_Area___0___1___0___0___0___0___0___0___0_1_1" localSheetId="7">#REF!</definedName>
    <definedName name="BuiltIn_Print_Area___0___1___0___0___0___0___0___0___0_1_1">#REF!</definedName>
    <definedName name="BuiltIn_Print_Area___0___1___0___0___0___0___0___0_1" localSheetId="7">#REF!</definedName>
    <definedName name="BuiltIn_Print_Area___0___1___0___0___0___0___0___0_1">#REF!</definedName>
    <definedName name="BuiltIn_Print_Area___0___1___0___0___0___0___0___0_1_1" localSheetId="7">#REF!</definedName>
    <definedName name="BuiltIn_Print_Area___0___1___0___0___0___0___0___0_1_1">#REF!</definedName>
    <definedName name="BuiltIn_Print_Area___0___1___0___0___0___0___0_1" localSheetId="7">#REF!</definedName>
    <definedName name="BuiltIn_Print_Area___0___1___0___0___0___0___0_1">#REF!</definedName>
    <definedName name="BuiltIn_Print_Area___0___1___0___0___0___0___0_1_1" localSheetId="7">#REF!</definedName>
    <definedName name="BuiltIn_Print_Area___0___1___0___0___0___0___0_1_1">#REF!</definedName>
    <definedName name="BuiltIn_Print_Area___0___1___0___0___0___0_1" localSheetId="7">#REF!</definedName>
    <definedName name="BuiltIn_Print_Area___0___1___0___0___0___0_1">#REF!</definedName>
    <definedName name="BuiltIn_Print_Area___0___1___0___0___0___0_1_1" localSheetId="7">#REF!</definedName>
    <definedName name="BuiltIn_Print_Area___0___1___0___0___0___0_1_1">#REF!</definedName>
    <definedName name="BuiltIn_Print_Area___0___1___0___0___0_1" localSheetId="7">#REF!</definedName>
    <definedName name="BuiltIn_Print_Area___0___1___0___0___0_1">#REF!</definedName>
    <definedName name="BuiltIn_Print_Area___0___1___0___0___0_1_1" localSheetId="7">#REF!</definedName>
    <definedName name="BuiltIn_Print_Area___0___1___0___0___0_1_1">#REF!</definedName>
    <definedName name="BuiltIn_Print_Area___0___1___0___0_1" localSheetId="7">#REF!</definedName>
    <definedName name="BuiltIn_Print_Area___0___1___0___0_1">#REF!</definedName>
    <definedName name="BuiltIn_Print_Area___0___1___0___0_1_1" localSheetId="7">#REF!</definedName>
    <definedName name="BuiltIn_Print_Area___0___1___0___0_1_1">#REF!</definedName>
    <definedName name="BuiltIn_Print_Area___0___1___0_1" localSheetId="7">#REF!</definedName>
    <definedName name="BuiltIn_Print_Area___0___1___0_1">#REF!</definedName>
    <definedName name="BuiltIn_Print_Area___0___1___0_1_1" localSheetId="7">#REF!</definedName>
    <definedName name="BuiltIn_Print_Area___0___1___0_1_1">#REF!</definedName>
    <definedName name="BuiltIn_Print_Area___0___1_1" localSheetId="7">#REF!</definedName>
    <definedName name="BuiltIn_Print_Area___0___1_1">#REF!</definedName>
    <definedName name="BuiltIn_Print_Area___0___1_1_1" localSheetId="7">#REF!</definedName>
    <definedName name="BuiltIn_Print_Area___0___1_1_1">#REF!</definedName>
    <definedName name="BuiltIn_Print_Area___0___16" localSheetId="7">#REF!</definedName>
    <definedName name="BuiltIn_Print_Area___0___16">#REF!</definedName>
    <definedName name="BuiltIn_Print_Area___0___16___0" localSheetId="7">#REF!</definedName>
    <definedName name="BuiltIn_Print_Area___0___16___0">#REF!</definedName>
    <definedName name="BuiltIn_Print_Area___0___16___0___0" localSheetId="7">#REF!</definedName>
    <definedName name="BuiltIn_Print_Area___0___16___0___0">#REF!</definedName>
    <definedName name="BuiltIn_Print_Area___0___16___0___0___0" localSheetId="7">#REF!</definedName>
    <definedName name="BuiltIn_Print_Area___0___16___0___0___0">#REF!</definedName>
    <definedName name="BuiltIn_Print_Area___0___16___0___0___0___0" localSheetId="7">#REF!</definedName>
    <definedName name="BuiltIn_Print_Area___0___16___0___0___0___0">#REF!</definedName>
    <definedName name="BuiltIn_Print_Area___0___16___0___0___0___0___0" localSheetId="7">#REF!</definedName>
    <definedName name="BuiltIn_Print_Area___0___16___0___0___0___0___0">#REF!</definedName>
    <definedName name="BuiltIn_Print_Area___0___16___0___0___0___0___0___0" localSheetId="7">#REF!</definedName>
    <definedName name="BuiltIn_Print_Area___0___16___0___0___0___0___0___0">#REF!</definedName>
    <definedName name="BuiltIn_Print_Area___0___16___0___0___0___0___0___0___0" localSheetId="7">#REF!</definedName>
    <definedName name="BuiltIn_Print_Area___0___16___0___0___0___0___0___0___0">#REF!</definedName>
    <definedName name="BuiltIn_Print_Area___0___4" localSheetId="7">#REF!</definedName>
    <definedName name="BuiltIn_Print_Area___0___4">#REF!</definedName>
    <definedName name="BuiltIn_Print_Area___0___5" localSheetId="7">#REF!</definedName>
    <definedName name="BuiltIn_Print_Area___0___5">#REF!</definedName>
    <definedName name="BuiltIn_Print_Area___0___5___0" localSheetId="7">#REF!</definedName>
    <definedName name="BuiltIn_Print_Area___0___5___0">#REF!</definedName>
    <definedName name="BuiltIn_Print_Area___0___6" localSheetId="7">#REF!</definedName>
    <definedName name="BuiltIn_Print_Area___0___6">#REF!</definedName>
    <definedName name="BuiltIn_Print_Area___0___6___0" localSheetId="7">#REF!</definedName>
    <definedName name="BuiltIn_Print_Area___0___6___0">#REF!</definedName>
    <definedName name="BuiltIn_Print_Area___0___7" localSheetId="7">#REF!</definedName>
    <definedName name="BuiltIn_Print_Area___0___7">#REF!</definedName>
    <definedName name="BuiltIn_Print_Area___0___7___0" localSheetId="7">#REF!</definedName>
    <definedName name="BuiltIn_Print_Area___0___7___0">#REF!</definedName>
    <definedName name="BuiltIn_Print_Area___0___8" localSheetId="7">#REF!</definedName>
    <definedName name="BuiltIn_Print_Area___0___8">#REF!</definedName>
    <definedName name="BuiltIn_Print_Area___0_1" localSheetId="7">#REF!</definedName>
    <definedName name="BuiltIn_Print_Area___0_1">#REF!</definedName>
    <definedName name="BuiltIn_Print_Area___0_1_1" localSheetId="7">#REF!</definedName>
    <definedName name="BuiltIn_Print_Area___0_1_1">#REF!</definedName>
    <definedName name="BuiltIn_Print_Area_1" localSheetId="7">#REF!</definedName>
    <definedName name="BuiltIn_Print_Area_1">#REF!</definedName>
    <definedName name="BuiltIn_Print_Area_1_1" localSheetId="7">#REF!</definedName>
    <definedName name="BuiltIn_Print_Area_1_1">#REF!</definedName>
    <definedName name="BuiltIn_Print_Titles" localSheetId="7">#REF!</definedName>
    <definedName name="BuiltIn_Print_Titles">#REF!</definedName>
    <definedName name="BuiltIn_Print_Titles___0" localSheetId="7">#REF!</definedName>
    <definedName name="BuiltIn_Print_Titles___0">#REF!</definedName>
    <definedName name="BuiltIn_Print_Titles___0___0" localSheetId="7">#REF!</definedName>
    <definedName name="BuiltIn_Print_Titles___0___0">#REF!</definedName>
    <definedName name="BuiltIn_Print_Titles___0___0___0" localSheetId="7">#REF!</definedName>
    <definedName name="BuiltIn_Print_Titles___0___0___0">#REF!</definedName>
    <definedName name="BuiltIn_Print_Titles___0___0___0___0" localSheetId="7">#REF!</definedName>
    <definedName name="BuiltIn_Print_Titles___0___0___0___0">#REF!</definedName>
    <definedName name="BuiltIn_Print_Titles___0___0___0___0___0" localSheetId="7">#REF!</definedName>
    <definedName name="BuiltIn_Print_Titles___0___0___0___0___0">#REF!</definedName>
    <definedName name="BuiltIn_Print_Titles___0___0___0___0___0___0" localSheetId="7">#REF!</definedName>
    <definedName name="BuiltIn_Print_Titles___0___0___0___0___0___0">#REF!</definedName>
    <definedName name="BuiltIn_Print_Titles___0___0___0___0___0___0___0" localSheetId="7">#REF!</definedName>
    <definedName name="BuiltIn_Print_Titles___0___0___0___0___0___0___0">#REF!</definedName>
    <definedName name="BuiltIn_Print_Titles___0___0___0___0___0___0___0___0___0" localSheetId="7">#REF!</definedName>
    <definedName name="BuiltIn_Print_Titles___0___0___0___0___0___0___0___0___0">#REF!</definedName>
    <definedName name="BuiltIn_Print_Titles___0___0___10" localSheetId="7">#REF!</definedName>
    <definedName name="BuiltIn_Print_Titles___0___0___10">#REF!</definedName>
    <definedName name="BuiltIn_Print_Titles___0___1" localSheetId="7">#REF!</definedName>
    <definedName name="BuiltIn_Print_Titles___0___1">#REF!</definedName>
    <definedName name="BuiltIn_Print_Titles___0___16" localSheetId="7">#REF!</definedName>
    <definedName name="BuiltIn_Print_Titles___0___16">#REF!</definedName>
    <definedName name="BuiltIn_Print_Titles___0___16___0" localSheetId="7">#REF!</definedName>
    <definedName name="BuiltIn_Print_Titles___0___16___0">#REF!</definedName>
    <definedName name="BuiltIn_Print_Titles___0___16___0___0" localSheetId="7">#REF!</definedName>
    <definedName name="BuiltIn_Print_Titles___0___16___0___0">#REF!</definedName>
    <definedName name="BuiltIn_Print_Titles___0___16___0___0___0" localSheetId="7">#REF!</definedName>
    <definedName name="BuiltIn_Print_Titles___0___16___0___0___0">#REF!</definedName>
    <definedName name="BuiltIn_Print_Titles___0___16___0___0___0___0" localSheetId="7">#REF!</definedName>
    <definedName name="BuiltIn_Print_Titles___0___16___0___0___0___0">#REF!</definedName>
    <definedName name="BuiltIn_Print_Titles___0___16___0___0___0___0___0" localSheetId="7">#REF!</definedName>
    <definedName name="BuiltIn_Print_Titles___0___16___0___0___0___0___0">#REF!</definedName>
    <definedName name="BuiltIn_Print_Titles___0___5" localSheetId="7">#REF!</definedName>
    <definedName name="BuiltIn_Print_Titles___0___5">#REF!</definedName>
    <definedName name="BuiltIn_Print_Titles___0___6" localSheetId="7">#REF!</definedName>
    <definedName name="BuiltIn_Print_Titles___0___6">#REF!</definedName>
    <definedName name="BuiltIn_Print_Titles___0___7" localSheetId="7">#REF!</definedName>
    <definedName name="BuiltIn_Print_Titles___0___7">#REF!</definedName>
    <definedName name="BuiltIn_Print_Titles___0___8" localSheetId="7">#REF!</definedName>
    <definedName name="BuiltIn_Print_Titles___0___8">#REF!</definedName>
    <definedName name="BuiltIn_Print_Titles___0_1" localSheetId="7">#REF!</definedName>
    <definedName name="BuiltIn_Print_Titles___0_1">#REF!</definedName>
    <definedName name="BuiltIn_Print_Titles___0_1_1" localSheetId="7">#REF!</definedName>
    <definedName name="BuiltIn_Print_Titles___0_1_1">#REF!</definedName>
    <definedName name="BuiltIn_Print_Titles___4___4" localSheetId="7">#REF!</definedName>
    <definedName name="BuiltIn_Print_Titles___4___4">#REF!</definedName>
    <definedName name="BuiltIn_Print_Titles___5___5" localSheetId="7">#REF!</definedName>
    <definedName name="BuiltIn_Print_Titles___5___5">#REF!</definedName>
    <definedName name="BuiltIn_Print_Titles___5___5___0" localSheetId="7">#REF!</definedName>
    <definedName name="BuiltIn_Print_Titles___5___5___0">#REF!</definedName>
    <definedName name="BuiltIn_Print_Titles___6___6" localSheetId="7">#REF!</definedName>
    <definedName name="BuiltIn_Print_Titles___6___6">#REF!</definedName>
    <definedName name="BuiltIn_Print_Titles___6___6___0" localSheetId="7">#REF!</definedName>
    <definedName name="BuiltIn_Print_Titles___6___6___0">#REF!</definedName>
    <definedName name="BuiltIn_Print_Titles___7___7" localSheetId="7">#REF!</definedName>
    <definedName name="BuiltIn_Print_Titles___7___7">#REF!</definedName>
    <definedName name="BuiltIn_Print_Titles_1" localSheetId="7">#REF!</definedName>
    <definedName name="BuiltIn_Print_Titles_1">#REF!</definedName>
    <definedName name="BuiltIn_Print_Titles_1_1" localSheetId="7">#REF!</definedName>
    <definedName name="BuiltIn_Print_Titles_1_1">#REF!</definedName>
    <definedName name="CA´L" localSheetId="0" hidden="1">{#N/A,#N/A,FALSE,"Cronograma";#N/A,#N/A,FALSE,"Cronogr. 2"}</definedName>
    <definedName name="CA´L" localSheetId="5" hidden="1">{#N/A,#N/A,FALSE,"Cronograma";#N/A,#N/A,FALSE,"Cronogr. 2"}</definedName>
    <definedName name="CA´L" localSheetId="2" hidden="1">{#N/A,#N/A,FALSE,"Cronograma";#N/A,#N/A,FALSE,"Cronogr. 2"}</definedName>
    <definedName name="CA´L" localSheetId="6" hidden="1">{#N/A,#N/A,FALSE,"Cronograma";#N/A,#N/A,FALSE,"Cronogr. 2"}</definedName>
    <definedName name="CA´L" localSheetId="4" hidden="1">{#N/A,#N/A,FALSE,"Cronograma";#N/A,#N/A,FALSE,"Cronogr. 2"}</definedName>
    <definedName name="CA´L" localSheetId="7" hidden="1">{#N/A,#N/A,FALSE,"Cronograma";#N/A,#N/A,FALSE,"Cronogr. 2"}</definedName>
    <definedName name="CA´L" hidden="1">{#N/A,#N/A,FALSE,"Cronograma";#N/A,#N/A,FALSE,"Cronogr. 2"}</definedName>
    <definedName name="Capa" localSheetId="5" hidden="1">{#N/A,#N/A,FALSE,"ET-CAPA";#N/A,#N/A,FALSE,"ET-PAG1";#N/A,#N/A,FALSE,"ET-PAG2";#N/A,#N/A,FALSE,"ET-PAG3";#N/A,#N/A,FALSE,"ET-PAG4";#N/A,#N/A,FALSE,"ET-PAG5"}</definedName>
    <definedName name="Capa" localSheetId="2" hidden="1">{#N/A,#N/A,FALSE,"ET-CAPA";#N/A,#N/A,FALSE,"ET-PAG1";#N/A,#N/A,FALSE,"ET-PAG2";#N/A,#N/A,FALSE,"ET-PAG3";#N/A,#N/A,FALSE,"ET-PAG4";#N/A,#N/A,FALSE,"ET-PAG5"}</definedName>
    <definedName name="Capa" localSheetId="6" hidden="1">{#N/A,#N/A,FALSE,"ET-CAPA";#N/A,#N/A,FALSE,"ET-PAG1";#N/A,#N/A,FALSE,"ET-PAG2";#N/A,#N/A,FALSE,"ET-PAG3";#N/A,#N/A,FALSE,"ET-PAG4";#N/A,#N/A,FALSE,"ET-PAG5"}</definedName>
    <definedName name="Capa" localSheetId="4" hidden="1">{#N/A,#N/A,FALSE,"ET-CAPA";#N/A,#N/A,FALSE,"ET-PAG1";#N/A,#N/A,FALSE,"ET-PAG2";#N/A,#N/A,FALSE,"ET-PAG3";#N/A,#N/A,FALSE,"ET-PAG4";#N/A,#N/A,FALSE,"ET-PAG5"}</definedName>
    <definedName name="Capa" localSheetId="7" hidden="1">{#N/A,#N/A,FALSE,"ET-CAPA";#N/A,#N/A,FALSE,"ET-PAG1";#N/A,#N/A,FALSE,"ET-PAG2";#N/A,#N/A,FALSE,"ET-PAG3";#N/A,#N/A,FALSE,"ET-PAG4";#N/A,#N/A,FALSE,"ET-PAG5"}</definedName>
    <definedName name="Capa" hidden="1">{#N/A,#N/A,FALSE,"ET-CAPA";#N/A,#N/A,FALSE,"ET-PAG1";#N/A,#N/A,FALSE,"ET-PAG2";#N/A,#N/A,FALSE,"ET-PAG3";#N/A,#N/A,FALSE,"ET-PAG4";#N/A,#N/A,FALSE,"ET-PAG5"}</definedName>
    <definedName name="Capa_1" localSheetId="5" hidden="1">{#N/A,#N/A,FALSE,"ET-CAPA";#N/A,#N/A,FALSE,"ET-PAG1";#N/A,#N/A,FALSE,"ET-PAG2";#N/A,#N/A,FALSE,"ET-PAG3";#N/A,#N/A,FALSE,"ET-PAG4";#N/A,#N/A,FALSE,"ET-PAG5"}</definedName>
    <definedName name="Capa_1" localSheetId="2" hidden="1">{#N/A,#N/A,FALSE,"ET-CAPA";#N/A,#N/A,FALSE,"ET-PAG1";#N/A,#N/A,FALSE,"ET-PAG2";#N/A,#N/A,FALSE,"ET-PAG3";#N/A,#N/A,FALSE,"ET-PAG4";#N/A,#N/A,FALSE,"ET-PAG5"}</definedName>
    <definedName name="Capa_1" localSheetId="6" hidden="1">{#N/A,#N/A,FALSE,"ET-CAPA";#N/A,#N/A,FALSE,"ET-PAG1";#N/A,#N/A,FALSE,"ET-PAG2";#N/A,#N/A,FALSE,"ET-PAG3";#N/A,#N/A,FALSE,"ET-PAG4";#N/A,#N/A,FALSE,"ET-PAG5"}</definedName>
    <definedName name="Capa_1" localSheetId="4" hidden="1">{#N/A,#N/A,FALSE,"ET-CAPA";#N/A,#N/A,FALSE,"ET-PAG1";#N/A,#N/A,FALSE,"ET-PAG2";#N/A,#N/A,FALSE,"ET-PAG3";#N/A,#N/A,FALSE,"ET-PAG4";#N/A,#N/A,FALSE,"ET-PAG5"}</definedName>
    <definedName name="Capa_1" localSheetId="7" hidden="1">{#N/A,#N/A,FALSE,"ET-CAPA";#N/A,#N/A,FALSE,"ET-PAG1";#N/A,#N/A,FALSE,"ET-PAG2";#N/A,#N/A,FALSE,"ET-PAG3";#N/A,#N/A,FALSE,"ET-PAG4";#N/A,#N/A,FALSE,"ET-PAG5"}</definedName>
    <definedName name="Capa_1" hidden="1">{#N/A,#N/A,FALSE,"ET-CAPA";#N/A,#N/A,FALSE,"ET-PAG1";#N/A,#N/A,FALSE,"ET-PAG2";#N/A,#N/A,FALSE,"ET-PAG3";#N/A,#N/A,FALSE,"ET-PAG4";#N/A,#N/A,FALSE,"ET-PAG5"}</definedName>
    <definedName name="Capa_1_1" localSheetId="5" hidden="1">{#N/A,#N/A,FALSE,"ET-CAPA";#N/A,#N/A,FALSE,"ET-PAG1";#N/A,#N/A,FALSE,"ET-PAG2";#N/A,#N/A,FALSE,"ET-PAG3";#N/A,#N/A,FALSE,"ET-PAG4";#N/A,#N/A,FALSE,"ET-PAG5"}</definedName>
    <definedName name="Capa_1_1" localSheetId="2" hidden="1">{#N/A,#N/A,FALSE,"ET-CAPA";#N/A,#N/A,FALSE,"ET-PAG1";#N/A,#N/A,FALSE,"ET-PAG2";#N/A,#N/A,FALSE,"ET-PAG3";#N/A,#N/A,FALSE,"ET-PAG4";#N/A,#N/A,FALSE,"ET-PAG5"}</definedName>
    <definedName name="Capa_1_1" localSheetId="6" hidden="1">{#N/A,#N/A,FALSE,"ET-CAPA";#N/A,#N/A,FALSE,"ET-PAG1";#N/A,#N/A,FALSE,"ET-PAG2";#N/A,#N/A,FALSE,"ET-PAG3";#N/A,#N/A,FALSE,"ET-PAG4";#N/A,#N/A,FALSE,"ET-PAG5"}</definedName>
    <definedName name="Capa_1_1" localSheetId="4" hidden="1">{#N/A,#N/A,FALSE,"ET-CAPA";#N/A,#N/A,FALSE,"ET-PAG1";#N/A,#N/A,FALSE,"ET-PAG2";#N/A,#N/A,FALSE,"ET-PAG3";#N/A,#N/A,FALSE,"ET-PAG4";#N/A,#N/A,FALSE,"ET-PAG5"}</definedName>
    <definedName name="Capa_1_1" localSheetId="7" hidden="1">{#N/A,#N/A,FALSE,"ET-CAPA";#N/A,#N/A,FALSE,"ET-PAG1";#N/A,#N/A,FALSE,"ET-PAG2";#N/A,#N/A,FALSE,"ET-PAG3";#N/A,#N/A,FALSE,"ET-PAG4";#N/A,#N/A,FALSE,"ET-PAG5"}</definedName>
    <definedName name="Capa_1_1" hidden="1">{#N/A,#N/A,FALSE,"ET-CAPA";#N/A,#N/A,FALSE,"ET-PAG1";#N/A,#N/A,FALSE,"ET-PAG2";#N/A,#N/A,FALSE,"ET-PAG3";#N/A,#N/A,FALSE,"ET-PAG4";#N/A,#N/A,FALSE,"ET-PAG5"}</definedName>
    <definedName name="Capa_1_2" localSheetId="5" hidden="1">{#N/A,#N/A,FALSE,"ET-CAPA";#N/A,#N/A,FALSE,"ET-PAG1";#N/A,#N/A,FALSE,"ET-PAG2";#N/A,#N/A,FALSE,"ET-PAG3";#N/A,#N/A,FALSE,"ET-PAG4";#N/A,#N/A,FALSE,"ET-PAG5"}</definedName>
    <definedName name="Capa_1_2" localSheetId="2" hidden="1">{#N/A,#N/A,FALSE,"ET-CAPA";#N/A,#N/A,FALSE,"ET-PAG1";#N/A,#N/A,FALSE,"ET-PAG2";#N/A,#N/A,FALSE,"ET-PAG3";#N/A,#N/A,FALSE,"ET-PAG4";#N/A,#N/A,FALSE,"ET-PAG5"}</definedName>
    <definedName name="Capa_1_2" localSheetId="6" hidden="1">{#N/A,#N/A,FALSE,"ET-CAPA";#N/A,#N/A,FALSE,"ET-PAG1";#N/A,#N/A,FALSE,"ET-PAG2";#N/A,#N/A,FALSE,"ET-PAG3";#N/A,#N/A,FALSE,"ET-PAG4";#N/A,#N/A,FALSE,"ET-PAG5"}</definedName>
    <definedName name="Capa_1_2" localSheetId="4" hidden="1">{#N/A,#N/A,FALSE,"ET-CAPA";#N/A,#N/A,FALSE,"ET-PAG1";#N/A,#N/A,FALSE,"ET-PAG2";#N/A,#N/A,FALSE,"ET-PAG3";#N/A,#N/A,FALSE,"ET-PAG4";#N/A,#N/A,FALSE,"ET-PAG5"}</definedName>
    <definedName name="Capa_1_2" localSheetId="7" hidden="1">{#N/A,#N/A,FALSE,"ET-CAPA";#N/A,#N/A,FALSE,"ET-PAG1";#N/A,#N/A,FALSE,"ET-PAG2";#N/A,#N/A,FALSE,"ET-PAG3";#N/A,#N/A,FALSE,"ET-PAG4";#N/A,#N/A,FALSE,"ET-PAG5"}</definedName>
    <definedName name="Capa_1_2" hidden="1">{#N/A,#N/A,FALSE,"ET-CAPA";#N/A,#N/A,FALSE,"ET-PAG1";#N/A,#N/A,FALSE,"ET-PAG2";#N/A,#N/A,FALSE,"ET-PAG3";#N/A,#N/A,FALSE,"ET-PAG4";#N/A,#N/A,FALSE,"ET-PAG5"}</definedName>
    <definedName name="Capa_2" localSheetId="5" hidden="1">{#N/A,#N/A,FALSE,"ET-CAPA";#N/A,#N/A,FALSE,"ET-PAG1";#N/A,#N/A,FALSE,"ET-PAG2";#N/A,#N/A,FALSE,"ET-PAG3";#N/A,#N/A,FALSE,"ET-PAG4";#N/A,#N/A,FALSE,"ET-PAG5"}</definedName>
    <definedName name="Capa_2" localSheetId="2" hidden="1">{#N/A,#N/A,FALSE,"ET-CAPA";#N/A,#N/A,FALSE,"ET-PAG1";#N/A,#N/A,FALSE,"ET-PAG2";#N/A,#N/A,FALSE,"ET-PAG3";#N/A,#N/A,FALSE,"ET-PAG4";#N/A,#N/A,FALSE,"ET-PAG5"}</definedName>
    <definedName name="Capa_2" localSheetId="6" hidden="1">{#N/A,#N/A,FALSE,"ET-CAPA";#N/A,#N/A,FALSE,"ET-PAG1";#N/A,#N/A,FALSE,"ET-PAG2";#N/A,#N/A,FALSE,"ET-PAG3";#N/A,#N/A,FALSE,"ET-PAG4";#N/A,#N/A,FALSE,"ET-PAG5"}</definedName>
    <definedName name="Capa_2" localSheetId="4" hidden="1">{#N/A,#N/A,FALSE,"ET-CAPA";#N/A,#N/A,FALSE,"ET-PAG1";#N/A,#N/A,FALSE,"ET-PAG2";#N/A,#N/A,FALSE,"ET-PAG3";#N/A,#N/A,FALSE,"ET-PAG4";#N/A,#N/A,FALSE,"ET-PAG5"}</definedName>
    <definedName name="Capa_2" localSheetId="7" hidden="1">{#N/A,#N/A,FALSE,"ET-CAPA";#N/A,#N/A,FALSE,"ET-PAG1";#N/A,#N/A,FALSE,"ET-PAG2";#N/A,#N/A,FALSE,"ET-PAG3";#N/A,#N/A,FALSE,"ET-PAG4";#N/A,#N/A,FALSE,"ET-PAG5"}</definedName>
    <definedName name="Capa_2" hidden="1">{#N/A,#N/A,FALSE,"ET-CAPA";#N/A,#N/A,FALSE,"ET-PAG1";#N/A,#N/A,FALSE,"ET-PAG2";#N/A,#N/A,FALSE,"ET-PAG3";#N/A,#N/A,FALSE,"ET-PAG4";#N/A,#N/A,FALSE,"ET-PAG5"}</definedName>
    <definedName name="Capa_3" localSheetId="5" hidden="1">{#N/A,#N/A,FALSE,"ET-CAPA";#N/A,#N/A,FALSE,"ET-PAG1";#N/A,#N/A,FALSE,"ET-PAG2";#N/A,#N/A,FALSE,"ET-PAG3";#N/A,#N/A,FALSE,"ET-PAG4";#N/A,#N/A,FALSE,"ET-PAG5"}</definedName>
    <definedName name="Capa_3" localSheetId="2" hidden="1">{#N/A,#N/A,FALSE,"ET-CAPA";#N/A,#N/A,FALSE,"ET-PAG1";#N/A,#N/A,FALSE,"ET-PAG2";#N/A,#N/A,FALSE,"ET-PAG3";#N/A,#N/A,FALSE,"ET-PAG4";#N/A,#N/A,FALSE,"ET-PAG5"}</definedName>
    <definedName name="Capa_3" localSheetId="6" hidden="1">{#N/A,#N/A,FALSE,"ET-CAPA";#N/A,#N/A,FALSE,"ET-PAG1";#N/A,#N/A,FALSE,"ET-PAG2";#N/A,#N/A,FALSE,"ET-PAG3";#N/A,#N/A,FALSE,"ET-PAG4";#N/A,#N/A,FALSE,"ET-PAG5"}</definedName>
    <definedName name="Capa_3" localSheetId="4" hidden="1">{#N/A,#N/A,FALSE,"ET-CAPA";#N/A,#N/A,FALSE,"ET-PAG1";#N/A,#N/A,FALSE,"ET-PAG2";#N/A,#N/A,FALSE,"ET-PAG3";#N/A,#N/A,FALSE,"ET-PAG4";#N/A,#N/A,FALSE,"ET-PAG5"}</definedName>
    <definedName name="Capa_3" localSheetId="7" hidden="1">{#N/A,#N/A,FALSE,"ET-CAPA";#N/A,#N/A,FALSE,"ET-PAG1";#N/A,#N/A,FALSE,"ET-PAG2";#N/A,#N/A,FALSE,"ET-PAG3";#N/A,#N/A,FALSE,"ET-PAG4";#N/A,#N/A,FALSE,"ET-PAG5"}</definedName>
    <definedName name="Capa_3" hidden="1">{#N/A,#N/A,FALSE,"ET-CAPA";#N/A,#N/A,FALSE,"ET-PAG1";#N/A,#N/A,FALSE,"ET-PAG2";#N/A,#N/A,FALSE,"ET-PAG3";#N/A,#N/A,FALSE,"ET-PAG4";#N/A,#N/A,FALSE,"ET-PAG5"}</definedName>
    <definedName name="capa1">#REF!</definedName>
    <definedName name="Carimbo" localSheetId="5">#REF!</definedName>
    <definedName name="Carimbo" localSheetId="6">#REF!</definedName>
    <definedName name="Carimbo" localSheetId="7">#REF!</definedName>
    <definedName name="Carimbo">#REF!</definedName>
    <definedName name="CCESAN">[4]CCESAN!$A$3:$E$1598</definedName>
    <definedName name="ciclopico" localSheetId="0">#REF!</definedName>
    <definedName name="ciclopico" localSheetId="5">#REF!</definedName>
    <definedName name="ciclopico" localSheetId="2">#REF!</definedName>
    <definedName name="ciclopico" localSheetId="6">#REF!</definedName>
    <definedName name="ciclopico" localSheetId="4">#REF!</definedName>
    <definedName name="ciclopico" localSheetId="7">#REF!</definedName>
    <definedName name="ciclopico">#REF!</definedName>
    <definedName name="ciclopico_1" localSheetId="0">#REF!</definedName>
    <definedName name="ciclopico_1" localSheetId="5">#REF!</definedName>
    <definedName name="ciclopico_1" localSheetId="4">#REF!</definedName>
    <definedName name="ciclopico_1" localSheetId="7">#REF!</definedName>
    <definedName name="ciclopico_1">#REF!</definedName>
    <definedName name="CIOPES">[4]CIOPES!$A$4:$D$1192</definedName>
    <definedName name="CODIGO" localSheetId="5">#REF!</definedName>
    <definedName name="CODIGO" localSheetId="2">#REF!</definedName>
    <definedName name="CODIGO" localSheetId="6">#REF!</definedName>
    <definedName name="CODIGO" localSheetId="4">#REF!</definedName>
    <definedName name="CODIGO" localSheetId="7">#REF!</definedName>
    <definedName name="CODIGO">#REF!</definedName>
    <definedName name="COMEÇO" localSheetId="5">'[3]CAPA -1'!#REF!</definedName>
    <definedName name="COMEÇO" localSheetId="2">'[3]CAPA -1'!#REF!</definedName>
    <definedName name="COMEÇO" localSheetId="4">'[3]CAPA -1'!#REF!</definedName>
    <definedName name="COMEÇO" localSheetId="7">'[3]CAPA -1'!#REF!</definedName>
    <definedName name="COMEÇO">'[3]CAPA -1'!#REF!</definedName>
    <definedName name="COMP">[4]COMPOSICAO!$B$5:$I$147</definedName>
    <definedName name="COMPOSICAO01" localSheetId="0">#REF!</definedName>
    <definedName name="COMPOSICAO01" localSheetId="5">#REF!</definedName>
    <definedName name="COMPOSICAO01" localSheetId="2">#REF!</definedName>
    <definedName name="COMPOSICAO01" localSheetId="6">#REF!</definedName>
    <definedName name="COMPOSICAO01" localSheetId="4">#REF!</definedName>
    <definedName name="COMPOSICAO01" localSheetId="7">#REF!</definedName>
    <definedName name="COMPOSICAO01">#REF!</definedName>
    <definedName name="COMPOSIÇÃO01" localSheetId="0">#REF!</definedName>
    <definedName name="COMPOSIÇÃO01" localSheetId="5">#REF!</definedName>
    <definedName name="COMPOSIÇÃO01" localSheetId="6">#REF!</definedName>
    <definedName name="COMPOSIÇÃO01" localSheetId="4">#REF!</definedName>
    <definedName name="COMPOSIÇÃO01" localSheetId="7">#REF!</definedName>
    <definedName name="COMPOSIÇÃO01">#REF!</definedName>
    <definedName name="COMPOSICAO01_1" localSheetId="5">#REF!</definedName>
    <definedName name="COMPOSICAO01_1" localSheetId="4">#REF!</definedName>
    <definedName name="COMPOSICAO01_1" localSheetId="7">#REF!</definedName>
    <definedName name="COMPOSICAO01_1">#REF!</definedName>
    <definedName name="COMPOSICAO02" localSheetId="5">#REF!</definedName>
    <definedName name="COMPOSICAO02" localSheetId="4">#REF!</definedName>
    <definedName name="COMPOSICAO02" localSheetId="7">#REF!</definedName>
    <definedName name="COMPOSICAO02">#REF!</definedName>
    <definedName name="COMPOSICAO02_1" localSheetId="5">#REF!</definedName>
    <definedName name="COMPOSICAO02_1" localSheetId="4">#REF!</definedName>
    <definedName name="COMPOSICAO02_1" localSheetId="7">#REF!</definedName>
    <definedName name="COMPOSICAO02_1">#REF!</definedName>
    <definedName name="concciclo" localSheetId="5">#REF!</definedName>
    <definedName name="concciclo" localSheetId="4">#REF!</definedName>
    <definedName name="concciclo" localSheetId="7">#REF!</definedName>
    <definedName name="concciclo">#REF!</definedName>
    <definedName name="concorrentes" localSheetId="0" hidden="1">{#N/A,#N/A,FALSE,"Cronograma";#N/A,#N/A,FALSE,"Cronogr. 2"}</definedName>
    <definedName name="concorrentes" localSheetId="5" hidden="1">{#N/A,#N/A,FALSE,"Cronograma";#N/A,#N/A,FALSE,"Cronogr. 2"}</definedName>
    <definedName name="concorrentes" localSheetId="2" hidden="1">{#N/A,#N/A,FALSE,"Cronograma";#N/A,#N/A,FALSE,"Cronogr. 2"}</definedName>
    <definedName name="concorrentes" localSheetId="6" hidden="1">{#N/A,#N/A,FALSE,"Cronograma";#N/A,#N/A,FALSE,"Cronogr. 2"}</definedName>
    <definedName name="concorrentes" localSheetId="4" hidden="1">{#N/A,#N/A,FALSE,"Cronograma";#N/A,#N/A,FALSE,"Cronogr. 2"}</definedName>
    <definedName name="concorrentes" localSheetId="7" hidden="1">{#N/A,#N/A,FALSE,"Cronograma";#N/A,#N/A,FALSE,"Cronogr. 2"}</definedName>
    <definedName name="concorrentes" hidden="1">{#N/A,#N/A,FALSE,"Cronograma";#N/A,#N/A,FALSE,"Cronogr. 2"}</definedName>
    <definedName name="concreto" localSheetId="0">#REF!</definedName>
    <definedName name="concreto" localSheetId="5">#REF!</definedName>
    <definedName name="concreto" localSheetId="2">#REF!</definedName>
    <definedName name="concreto" localSheetId="6">#REF!</definedName>
    <definedName name="concreto" localSheetId="4">#REF!</definedName>
    <definedName name="concreto" localSheetId="7">#REF!</definedName>
    <definedName name="concreto">#REF!</definedName>
    <definedName name="CSA" localSheetId="0">#REF!</definedName>
    <definedName name="CSA" localSheetId="5">#REF!</definedName>
    <definedName name="CSA" localSheetId="4">#REF!</definedName>
    <definedName name="CSA" localSheetId="7">#REF!</definedName>
    <definedName name="CSA">#REF!</definedName>
    <definedName name="CSA_1" localSheetId="0">#REF!</definedName>
    <definedName name="CSA_1" localSheetId="5">#REF!</definedName>
    <definedName name="CSA_1" localSheetId="4">#REF!</definedName>
    <definedName name="CSA_1" localSheetId="7">#REF!</definedName>
    <definedName name="CSA_1">#REF!</definedName>
    <definedName name="CSCORIO">[4]CSCORIO!$C$3:$F$5798</definedName>
    <definedName name="CSINAPI">[4]CSINAPI!$A$5:$E$6498</definedName>
    <definedName name="CSPP" localSheetId="0">#REF!</definedName>
    <definedName name="CSPP" localSheetId="5">#REF!</definedName>
    <definedName name="CSPP" localSheetId="2">#REF!</definedName>
    <definedName name="CSPP" localSheetId="6">#REF!</definedName>
    <definedName name="CSPP" localSheetId="4">#REF!</definedName>
    <definedName name="CSPP" localSheetId="7">#REF!</definedName>
    <definedName name="CSPP">#REF!</definedName>
    <definedName name="CSPP_1" localSheetId="0">#REF!</definedName>
    <definedName name="CSPP_1" localSheetId="5">#REF!</definedName>
    <definedName name="CSPP_1" localSheetId="6">#REF!</definedName>
    <definedName name="CSPP_1" localSheetId="4">#REF!</definedName>
    <definedName name="CSPP_1" localSheetId="7">#REF!</definedName>
    <definedName name="CSPP_1">#REF!</definedName>
    <definedName name="DADOS">[4]ORCAMENTO!$XEZ$1:$XFD$7</definedName>
    <definedName name="DAF" localSheetId="5">#REF!</definedName>
    <definedName name="DAF" localSheetId="2">#REF!</definedName>
    <definedName name="DAF" localSheetId="6">#REF!</definedName>
    <definedName name="DAF" localSheetId="4">#REF!</definedName>
    <definedName name="DAF" localSheetId="7">#REF!</definedName>
    <definedName name="DAF">#REF!</definedName>
    <definedName name="daniel" localSheetId="2">#REF!</definedName>
    <definedName name="daniel" localSheetId="6">#REF!</definedName>
    <definedName name="daniel" localSheetId="4">#REF!</definedName>
    <definedName name="daniel" localSheetId="7">#REF!</definedName>
    <definedName name="daniel">#REF!</definedName>
    <definedName name="Database">#REF!</definedName>
    <definedName name="DD" localSheetId="2">#REF!</definedName>
    <definedName name="DD" localSheetId="6">#REF!</definedName>
    <definedName name="DD" localSheetId="4">#REF!</definedName>
    <definedName name="DD" localSheetId="7">#REF!</definedName>
    <definedName name="DD">#REF!</definedName>
    <definedName name="DDD" localSheetId="7">#REF!</definedName>
    <definedName name="DDD">#REF!</definedName>
    <definedName name="DEFOFO" localSheetId="5">#REF!</definedName>
    <definedName name="DEFOFO" localSheetId="4">#REF!</definedName>
    <definedName name="DEFOFO" localSheetId="7">#REF!</definedName>
    <definedName name="DEFOFO">#REF!</definedName>
    <definedName name="DEFOFO100" localSheetId="5">#REF!</definedName>
    <definedName name="DEFOFO100" localSheetId="4">#REF!</definedName>
    <definedName name="DEFOFO100" localSheetId="7">#REF!</definedName>
    <definedName name="DEFOFO100">#REF!</definedName>
    <definedName name="DEFOFO150" localSheetId="5">#REF!</definedName>
    <definedName name="DEFOFO150" localSheetId="4">#REF!</definedName>
    <definedName name="DEFOFO150" localSheetId="7">#REF!</definedName>
    <definedName name="DEFOFO150">#REF!</definedName>
    <definedName name="DEFOFO200" localSheetId="5">#REF!</definedName>
    <definedName name="DEFOFO200" localSheetId="4">#REF!</definedName>
    <definedName name="DEFOFO200" localSheetId="7">#REF!</definedName>
    <definedName name="DEFOFO200">#REF!</definedName>
    <definedName name="DEFOFO250" localSheetId="5">#REF!</definedName>
    <definedName name="DEFOFO250" localSheetId="4">#REF!</definedName>
    <definedName name="DEFOFO250" localSheetId="7">#REF!</definedName>
    <definedName name="DEFOFO250">#REF!</definedName>
    <definedName name="DEFOFO300" localSheetId="5">#REF!</definedName>
    <definedName name="DEFOFO300" localSheetId="4">#REF!</definedName>
    <definedName name="DEFOFO300" localSheetId="7">#REF!</definedName>
    <definedName name="DEFOFO300">#REF!</definedName>
    <definedName name="DF" localSheetId="7">#REF!</definedName>
    <definedName name="DF">#REF!</definedName>
    <definedName name="DFADFA" localSheetId="7">#REF!</definedName>
    <definedName name="DFADFA">#REF!</definedName>
    <definedName name="DFAFAF" localSheetId="7">#REF!</definedName>
    <definedName name="DFAFAF">#REF!</definedName>
    <definedName name="Excel_BuiltIn__FilterDatabase_1" localSheetId="5">#REF!</definedName>
    <definedName name="Excel_BuiltIn__FilterDatabase_1" localSheetId="4">#REF!</definedName>
    <definedName name="Excel_BuiltIn__FilterDatabase_1" localSheetId="7">#REF!</definedName>
    <definedName name="Excel_BuiltIn__FilterDatabase_1">#REF!</definedName>
    <definedName name="Excel_BuiltIn__FilterDatabase_10" localSheetId="7">#REF!</definedName>
    <definedName name="Excel_BuiltIn__FilterDatabase_10">#REF!</definedName>
    <definedName name="Excel_BuiltIn__FilterDatabase_10_1" localSheetId="7">#REF!</definedName>
    <definedName name="Excel_BuiltIn__FilterDatabase_10_1">#REF!</definedName>
    <definedName name="Excel_BuiltIn__FilterDatabase_11" localSheetId="7">#REF!</definedName>
    <definedName name="Excel_BuiltIn__FilterDatabase_11">#REF!</definedName>
    <definedName name="Excel_BuiltIn__FilterDatabase_12" localSheetId="7">#REF!</definedName>
    <definedName name="Excel_BuiltIn__FilterDatabase_12">#REF!</definedName>
    <definedName name="Excel_BuiltIn__FilterDatabase_13" localSheetId="7">#REF!</definedName>
    <definedName name="Excel_BuiltIn__FilterDatabase_13">#REF!</definedName>
    <definedName name="Excel_BuiltIn__FilterDatabase_14" localSheetId="7">#REF!</definedName>
    <definedName name="Excel_BuiltIn__FilterDatabase_14">#REF!</definedName>
    <definedName name="Excel_BuiltIn__FilterDatabase_15" localSheetId="7">#REF!</definedName>
    <definedName name="Excel_BuiltIn__FilterDatabase_15">#REF!</definedName>
    <definedName name="Excel_BuiltIn__FilterDatabase_16" localSheetId="7">#REF!</definedName>
    <definedName name="Excel_BuiltIn__FilterDatabase_16">#REF!</definedName>
    <definedName name="Excel_BuiltIn__FilterDatabase_17" localSheetId="7">#REF!</definedName>
    <definedName name="Excel_BuiltIn__FilterDatabase_17">#REF!</definedName>
    <definedName name="Excel_BuiltIn__FilterDatabase_18" localSheetId="7">#REF!</definedName>
    <definedName name="Excel_BuiltIn__FilterDatabase_18">#REF!</definedName>
    <definedName name="Excel_BuiltIn__FilterDatabase_2" localSheetId="7">#REF!</definedName>
    <definedName name="Excel_BuiltIn__FilterDatabase_2">#REF!</definedName>
    <definedName name="Excel_BuiltIn__FilterDatabase_3" localSheetId="7">#REF!</definedName>
    <definedName name="Excel_BuiltIn__FilterDatabase_3">#REF!</definedName>
    <definedName name="Excel_BuiltIn__FilterDatabase_3_1" localSheetId="7">#REF!</definedName>
    <definedName name="Excel_BuiltIn__FilterDatabase_3_1">#REF!</definedName>
    <definedName name="Excel_BuiltIn__FilterDatabase_3_1_1" localSheetId="7">#REF!</definedName>
    <definedName name="Excel_BuiltIn__FilterDatabase_3_1_1">#REF!</definedName>
    <definedName name="Excel_BuiltIn__FilterDatabase_3_4" localSheetId="7">#REF!</definedName>
    <definedName name="Excel_BuiltIn__FilterDatabase_3_4">#REF!</definedName>
    <definedName name="Excel_BuiltIn__FilterDatabase_3_5" localSheetId="7">#REF!</definedName>
    <definedName name="Excel_BuiltIn__FilterDatabase_3_5">#REF!</definedName>
    <definedName name="Excel_BuiltIn__FilterDatabase_3_6" localSheetId="7">#REF!</definedName>
    <definedName name="Excel_BuiltIn__FilterDatabase_3_6">#REF!</definedName>
    <definedName name="Excel_BuiltIn__FilterDatabase_3_7" localSheetId="7">#REF!</definedName>
    <definedName name="Excel_BuiltIn__FilterDatabase_3_7">#REF!</definedName>
    <definedName name="Excel_BuiltIn__FilterDatabase_3_8" localSheetId="7">#REF!</definedName>
    <definedName name="Excel_BuiltIn__FilterDatabase_3_8">#REF!</definedName>
    <definedName name="Excel_BuiltIn__FilterDatabase_3_9" localSheetId="7">#REF!</definedName>
    <definedName name="Excel_BuiltIn__FilterDatabase_3_9">#REF!</definedName>
    <definedName name="Excel_BuiltIn__FilterDatabase_4" localSheetId="7">#REF!</definedName>
    <definedName name="Excel_BuiltIn__FilterDatabase_4">#REF!</definedName>
    <definedName name="Excel_BuiltIn__FilterDatabase_4_1" localSheetId="7">#REF!</definedName>
    <definedName name="Excel_BuiltIn__FilterDatabase_4_1">#REF!</definedName>
    <definedName name="Excel_BuiltIn__FilterDatabase_5" localSheetId="7">#REF!</definedName>
    <definedName name="Excel_BuiltIn__FilterDatabase_5">#REF!</definedName>
    <definedName name="Excel_BuiltIn__FilterDatabase_5_1" localSheetId="7">#REF!</definedName>
    <definedName name="Excel_BuiltIn__FilterDatabase_5_1">#REF!</definedName>
    <definedName name="Excel_BuiltIn__FilterDatabase_5_1_1" localSheetId="7">#REF!</definedName>
    <definedName name="Excel_BuiltIn__FilterDatabase_5_1_1">#REF!</definedName>
    <definedName name="Excel_BuiltIn__FilterDatabase_6" localSheetId="7">#REF!</definedName>
    <definedName name="Excel_BuiltIn__FilterDatabase_6">#REF!</definedName>
    <definedName name="Excel_BuiltIn__FilterDatabase_6_1" localSheetId="7">#REF!</definedName>
    <definedName name="Excel_BuiltIn__FilterDatabase_6_1">#REF!</definedName>
    <definedName name="Excel_BuiltIn__FilterDatabase_7" localSheetId="7">#REF!</definedName>
    <definedName name="Excel_BuiltIn__FilterDatabase_7">#REF!</definedName>
    <definedName name="Excel_BuiltIn__FilterDatabase_7_1" localSheetId="7">#REF!</definedName>
    <definedName name="Excel_BuiltIn__FilterDatabase_7_1">#REF!</definedName>
    <definedName name="Excel_BuiltIn__FilterDatabase_8" localSheetId="7">#REF!</definedName>
    <definedName name="Excel_BuiltIn__FilterDatabase_8">#REF!</definedName>
    <definedName name="Excel_BuiltIn__FilterDatabase_8_1" localSheetId="7">#REF!</definedName>
    <definedName name="Excel_BuiltIn__FilterDatabase_8_1">#REF!</definedName>
    <definedName name="Excel_BuiltIn__FilterDatabase_9" localSheetId="7">#REF!</definedName>
    <definedName name="Excel_BuiltIn__FilterDatabase_9">#REF!</definedName>
    <definedName name="Excel_BuiltIn__FilterDatabase_9_1" localSheetId="7">#REF!</definedName>
    <definedName name="Excel_BuiltIn__FilterDatabase_9_1">#REF!</definedName>
    <definedName name="Excel_BuiltIn_Print_Area_1" localSheetId="7">#REF!</definedName>
    <definedName name="Excel_BuiltIn_Print_Area_1">#REF!</definedName>
    <definedName name="Excel_BuiltIn_Print_Area_1_1" localSheetId="7">#REF!</definedName>
    <definedName name="Excel_BuiltIn_Print_Area_1_1">#REF!</definedName>
    <definedName name="Excel_BuiltIn_Print_Area_1_1_1" localSheetId="7">#REF!</definedName>
    <definedName name="Excel_BuiltIn_Print_Area_1_1_1">#REF!</definedName>
    <definedName name="Excel_BuiltIn_Print_Area_1_1_1_1" localSheetId="7">#REF!</definedName>
    <definedName name="Excel_BuiltIn_Print_Area_1_1_1_1">#REF!</definedName>
    <definedName name="Excel_BuiltIn_Print_Area_1_1_1_1_1" localSheetId="7">#REF!</definedName>
    <definedName name="Excel_BuiltIn_Print_Area_1_1_1_1_1">#REF!</definedName>
    <definedName name="Excel_BuiltIn_Print_Area_1_1_1_1_1_1" localSheetId="7">#REF!</definedName>
    <definedName name="Excel_BuiltIn_Print_Area_1_1_1_1_1_1">#REF!</definedName>
    <definedName name="Excel_BuiltIn_Print_Area_1_1_1_1_1_1_1" localSheetId="7">#REF!</definedName>
    <definedName name="Excel_BuiltIn_Print_Area_1_1_1_1_1_1_1">#REF!</definedName>
    <definedName name="Excel_BuiltIn_Print_Area_1_1_1_1_1_1_1_1" localSheetId="7">#REF!</definedName>
    <definedName name="Excel_BuiltIn_Print_Area_1_1_1_1_1_1_1_1">#REF!</definedName>
    <definedName name="Excel_BuiltIn_Print_Area_1_1_1_1_1_1_1_1_1" localSheetId="7">#REF!</definedName>
    <definedName name="Excel_BuiltIn_Print_Area_1_1_1_1_1_1_1_1_1">#REF!</definedName>
    <definedName name="Excel_BuiltIn_Print_Area_10" localSheetId="7">#REF!</definedName>
    <definedName name="Excel_BuiltIn_Print_Area_10">#REF!</definedName>
    <definedName name="Excel_BuiltIn_Print_Area_10_1" localSheetId="7">#REF!</definedName>
    <definedName name="Excel_BuiltIn_Print_Area_10_1">#REF!</definedName>
    <definedName name="Excel_BuiltIn_Print_Area_11" localSheetId="7">#REF!</definedName>
    <definedName name="Excel_BuiltIn_Print_Area_11">#REF!</definedName>
    <definedName name="Excel_BuiltIn_Print_Area_11_1" localSheetId="7">#REF!</definedName>
    <definedName name="Excel_BuiltIn_Print_Area_11_1">#REF!</definedName>
    <definedName name="Excel_BuiltIn_Print_Area_13" localSheetId="7">#REF!</definedName>
    <definedName name="Excel_BuiltIn_Print_Area_13">#REF!</definedName>
    <definedName name="Excel_BuiltIn_Print_Area_14" localSheetId="7">#REF!</definedName>
    <definedName name="Excel_BuiltIn_Print_Area_14">#REF!</definedName>
    <definedName name="Excel_BuiltIn_Print_Area_15" localSheetId="7">#REF!</definedName>
    <definedName name="Excel_BuiltIn_Print_Area_15">#REF!</definedName>
    <definedName name="Excel_BuiltIn_Print_Area_16" localSheetId="7">#REF!</definedName>
    <definedName name="Excel_BuiltIn_Print_Area_16">#REF!</definedName>
    <definedName name="Excel_BuiltIn_Print_Area_17" localSheetId="7">#REF!</definedName>
    <definedName name="Excel_BuiltIn_Print_Area_17">#REF!</definedName>
    <definedName name="Excel_BuiltIn_Print_Area_18" localSheetId="7">#REF!</definedName>
    <definedName name="Excel_BuiltIn_Print_Area_18">#REF!</definedName>
    <definedName name="Excel_BuiltIn_Print_Area_2" localSheetId="7">#REF!</definedName>
    <definedName name="Excel_BuiltIn_Print_Area_2">#REF!</definedName>
    <definedName name="Excel_BuiltIn_Print_Area_2_1" localSheetId="7">#REF!</definedName>
    <definedName name="Excel_BuiltIn_Print_Area_2_1">#REF!</definedName>
    <definedName name="Excel_BuiltIn_Print_Area_3" localSheetId="7">#REF!</definedName>
    <definedName name="Excel_BuiltIn_Print_Area_3">#REF!</definedName>
    <definedName name="Excel_BuiltIn_Print_Area_3_1" localSheetId="5">#REF!</definedName>
    <definedName name="Excel_BuiltIn_Print_Area_3_1" localSheetId="4">#REF!</definedName>
    <definedName name="Excel_BuiltIn_Print_Area_3_1" localSheetId="7">#REF!</definedName>
    <definedName name="Excel_BuiltIn_Print_Area_3_1">#REF!</definedName>
    <definedName name="Excel_BuiltIn_Print_Area_3_1_1" localSheetId="5">#REF!</definedName>
    <definedName name="Excel_BuiltIn_Print_Area_3_1_1" localSheetId="4">#REF!</definedName>
    <definedName name="Excel_BuiltIn_Print_Area_3_1_1" localSheetId="7">#REF!</definedName>
    <definedName name="Excel_BuiltIn_Print_Area_3_1_1">#REF!</definedName>
    <definedName name="Excel_BuiltIn_Print_Area_3_1_1_1" localSheetId="7">#REF!</definedName>
    <definedName name="Excel_BuiltIn_Print_Area_3_1_1_1">#REF!</definedName>
    <definedName name="Excel_BuiltIn_Print_Area_3_1_1_1_1" localSheetId="7">#REF!</definedName>
    <definedName name="Excel_BuiltIn_Print_Area_3_1_1_1_1">#REF!</definedName>
    <definedName name="Excel_BuiltIn_Print_Area_4" localSheetId="5">#REF!</definedName>
    <definedName name="Excel_BuiltIn_Print_Area_4" localSheetId="4">#REF!</definedName>
    <definedName name="Excel_BuiltIn_Print_Area_4" localSheetId="7">#REF!</definedName>
    <definedName name="Excel_BuiltIn_Print_Area_4">#REF!</definedName>
    <definedName name="Excel_BuiltIn_Print_Area_4_1" localSheetId="7">#REF!</definedName>
    <definedName name="Excel_BuiltIn_Print_Area_4_1">#REF!</definedName>
    <definedName name="Excel_BuiltIn_Print_Area_4_1_1" localSheetId="7">#REF!</definedName>
    <definedName name="Excel_BuiltIn_Print_Area_4_1_1">#REF!</definedName>
    <definedName name="Excel_BuiltIn_Print_Area_5" localSheetId="7">#REF!</definedName>
    <definedName name="Excel_BuiltIn_Print_Area_5">#REF!</definedName>
    <definedName name="Excel_BuiltIn_Print_Area_5_1" localSheetId="5">#REF!</definedName>
    <definedName name="Excel_BuiltIn_Print_Area_5_1" localSheetId="4">#REF!</definedName>
    <definedName name="Excel_BuiltIn_Print_Area_5_1" localSheetId="7">#REF!</definedName>
    <definedName name="Excel_BuiltIn_Print_Area_5_1">#REF!</definedName>
    <definedName name="Excel_BuiltIn_Print_Area_5_1_1" localSheetId="5">#REF!</definedName>
    <definedName name="Excel_BuiltIn_Print_Area_5_1_1" localSheetId="4">#REF!</definedName>
    <definedName name="Excel_BuiltIn_Print_Area_5_1_1" localSheetId="7">#REF!</definedName>
    <definedName name="Excel_BuiltIn_Print_Area_5_1_1">#REF!</definedName>
    <definedName name="Excel_BuiltIn_Print_Area_5_1_1_1" localSheetId="7">#REF!</definedName>
    <definedName name="Excel_BuiltIn_Print_Area_5_1_1_1">#REF!</definedName>
    <definedName name="Excel_BuiltIn_Print_Area_5_6" localSheetId="7">#REF!</definedName>
    <definedName name="Excel_BuiltIn_Print_Area_5_6">#REF!</definedName>
    <definedName name="Excel_BuiltIn_Print_Area_5_7" localSheetId="7">#REF!</definedName>
    <definedName name="Excel_BuiltIn_Print_Area_5_7">#REF!</definedName>
    <definedName name="Excel_BuiltIn_Print_Area_6" localSheetId="7">#REF!</definedName>
    <definedName name="Excel_BuiltIn_Print_Area_6">#REF!</definedName>
    <definedName name="Excel_BuiltIn_Print_Area_6_1" localSheetId="5">#REF!</definedName>
    <definedName name="Excel_BuiltIn_Print_Area_6_1" localSheetId="4">#REF!</definedName>
    <definedName name="Excel_BuiltIn_Print_Area_6_1" localSheetId="7">#REF!</definedName>
    <definedName name="Excel_BuiltIn_Print_Area_6_1">#REF!</definedName>
    <definedName name="Excel_BuiltIn_Print_Area_6_1_1" localSheetId="7">#REF!</definedName>
    <definedName name="Excel_BuiltIn_Print_Area_6_1_1">#REF!</definedName>
    <definedName name="Excel_BuiltIn_Print_Area_6_1_1_1" localSheetId="7">#REF!</definedName>
    <definedName name="Excel_BuiltIn_Print_Area_6_1_1_1">#REF!</definedName>
    <definedName name="Excel_BuiltIn_Print_Area_7" localSheetId="7">#REF!</definedName>
    <definedName name="Excel_BuiltIn_Print_Area_7">#REF!</definedName>
    <definedName name="Excel_BuiltIn_Print_Area_7_1" localSheetId="7">#REF!</definedName>
    <definedName name="Excel_BuiltIn_Print_Area_7_1">#REF!</definedName>
    <definedName name="Excel_BuiltIn_Print_Area_7_1_1" localSheetId="7">#REF!</definedName>
    <definedName name="Excel_BuiltIn_Print_Area_7_1_1">#REF!</definedName>
    <definedName name="Excel_BuiltIn_Print_Area_8" localSheetId="7">#REF!</definedName>
    <definedName name="Excel_BuiltIn_Print_Area_8">#REF!</definedName>
    <definedName name="Excel_BuiltIn_Print_Area_8_1" localSheetId="5">#REF!</definedName>
    <definedName name="Excel_BuiltIn_Print_Area_8_1" localSheetId="4">#REF!</definedName>
    <definedName name="Excel_BuiltIn_Print_Area_8_1" localSheetId="7">#REF!</definedName>
    <definedName name="Excel_BuiltIn_Print_Area_8_1">#REF!</definedName>
    <definedName name="Excel_BuiltIn_Print_Area_8_1_1">([1]EMERGÊNCIA!$A$1:$N$213,[1]EMERGÊNCIA!$A$214:$N$290)</definedName>
    <definedName name="Excel_BuiltIn_Print_Area_8_1_1_1">([1]EMERGÊNCIA!$A$1:$N$213,[1]EMERGÊNCIA!$A$214:$N$290)</definedName>
    <definedName name="Excel_BuiltIn_Print_Area_9" localSheetId="5">#REF!</definedName>
    <definedName name="Excel_BuiltIn_Print_Area_9" localSheetId="6">#REF!</definedName>
    <definedName name="Excel_BuiltIn_Print_Area_9" localSheetId="7">#REF!</definedName>
    <definedName name="Excel_BuiltIn_Print_Area_9">#REF!</definedName>
    <definedName name="Excel_BuiltIn_Print_Area_9_1" localSheetId="5">#REF!</definedName>
    <definedName name="Excel_BuiltIn_Print_Area_9_1" localSheetId="6">#REF!</definedName>
    <definedName name="Excel_BuiltIn_Print_Area_9_1" localSheetId="7">#REF!</definedName>
    <definedName name="Excel_BuiltIn_Print_Area_9_1">#REF!</definedName>
    <definedName name="Excel_BuiltIn_Print_Area_9_1_1" localSheetId="5">#REF!</definedName>
    <definedName name="Excel_BuiltIn_Print_Area_9_1_1" localSheetId="6">#REF!</definedName>
    <definedName name="Excel_BuiltIn_Print_Area_9_1_1" localSheetId="7">#REF!</definedName>
    <definedName name="Excel_BuiltIn_Print_Area_9_1_1">#REF!</definedName>
    <definedName name="Excel_BuiltIn_Print_Area_9_1_1_1" localSheetId="7">#REF!</definedName>
    <definedName name="Excel_BuiltIn_Print_Area_9_1_1_1">#REF!</definedName>
    <definedName name="Excel_BuiltIn_Print_Titles_1_1" localSheetId="7">#REF!</definedName>
    <definedName name="Excel_BuiltIn_Print_Titles_1_1">#REF!</definedName>
    <definedName name="Excel_BuiltIn_Print_Titles_1_1_1" localSheetId="7">#REF!</definedName>
    <definedName name="Excel_BuiltIn_Print_Titles_1_1_1">#REF!</definedName>
    <definedName name="Excel_BuiltIn_Print_Titles_11" localSheetId="7">#REF!</definedName>
    <definedName name="Excel_BuiltIn_Print_Titles_11">#REF!</definedName>
    <definedName name="Excel_BuiltIn_Print_Titles_13" localSheetId="7">#REF!</definedName>
    <definedName name="Excel_BuiltIn_Print_Titles_13">#REF!</definedName>
    <definedName name="Excel_BuiltIn_Print_Titles_14" localSheetId="7">#REF!</definedName>
    <definedName name="Excel_BuiltIn_Print_Titles_14">#REF!</definedName>
    <definedName name="Excel_BuiltIn_Print_Titles_15" localSheetId="7">#REF!</definedName>
    <definedName name="Excel_BuiltIn_Print_Titles_15">#REF!</definedName>
    <definedName name="Excel_BuiltIn_Print_Titles_16" localSheetId="7">#REF!</definedName>
    <definedName name="Excel_BuiltIn_Print_Titles_16">#REF!</definedName>
    <definedName name="Excel_BuiltIn_Print_Titles_17" localSheetId="7">#REF!</definedName>
    <definedName name="Excel_BuiltIn_Print_Titles_17">#REF!</definedName>
    <definedName name="Excel_BuiltIn_Print_Titles_18" localSheetId="7">#REF!</definedName>
    <definedName name="Excel_BuiltIn_Print_Titles_18">#REF!</definedName>
    <definedName name="Excel_BuiltIn_Print_Titles_2" localSheetId="7">#REF!</definedName>
    <definedName name="Excel_BuiltIn_Print_Titles_2">#REF!</definedName>
    <definedName name="Excel_BuiltIn_Print_Titles_3" localSheetId="5">#REF!</definedName>
    <definedName name="Excel_BuiltIn_Print_Titles_3" localSheetId="4">#REF!</definedName>
    <definedName name="Excel_BuiltIn_Print_Titles_3" localSheetId="7">#REF!</definedName>
    <definedName name="Excel_BuiltIn_Print_Titles_3">#REF!</definedName>
    <definedName name="Excel_BuiltIn_Print_Titles_3_1" localSheetId="5">#REF!</definedName>
    <definedName name="Excel_BuiltIn_Print_Titles_3_1" localSheetId="4">#REF!</definedName>
    <definedName name="Excel_BuiltIn_Print_Titles_3_1" localSheetId="7">#REF!</definedName>
    <definedName name="Excel_BuiltIn_Print_Titles_3_1">#REF!</definedName>
    <definedName name="Excel_BuiltIn_Print_Titles_3_1_1" localSheetId="7">#REF!</definedName>
    <definedName name="Excel_BuiltIn_Print_Titles_3_1_1">#REF!</definedName>
    <definedName name="Excel_BuiltIn_Print_Titles_3_1_1_1" localSheetId="7">#REF!</definedName>
    <definedName name="Excel_BuiltIn_Print_Titles_3_1_1_1">#REF!</definedName>
    <definedName name="Excel_BuiltIn_Print_Titles_3_4" localSheetId="7">#REF!</definedName>
    <definedName name="Excel_BuiltIn_Print_Titles_3_4">#REF!</definedName>
    <definedName name="Excel_BuiltIn_Print_Titles_3_5" localSheetId="7">#REF!</definedName>
    <definedName name="Excel_BuiltIn_Print_Titles_3_5">#REF!</definedName>
    <definedName name="Excel_BuiltIn_Print_Titles_3_6" localSheetId="7">#REF!</definedName>
    <definedName name="Excel_BuiltIn_Print_Titles_3_6">#REF!</definedName>
    <definedName name="Excel_BuiltIn_Print_Titles_3_7" localSheetId="7">#REF!</definedName>
    <definedName name="Excel_BuiltIn_Print_Titles_3_7">#REF!</definedName>
    <definedName name="Excel_BuiltIn_Print_Titles_3_8" localSheetId="7">#REF!</definedName>
    <definedName name="Excel_BuiltIn_Print_Titles_3_8">#REF!</definedName>
    <definedName name="Excel_BuiltIn_Print_Titles_3_9" localSheetId="7">#REF!</definedName>
    <definedName name="Excel_BuiltIn_Print_Titles_3_9">#REF!</definedName>
    <definedName name="Excel_BuiltIn_Print_Titles_4" localSheetId="7">#REF!</definedName>
    <definedName name="Excel_BuiltIn_Print_Titles_4">#REF!</definedName>
    <definedName name="Excel_BuiltIn_Print_Titles_4_1" localSheetId="7">#REF!</definedName>
    <definedName name="Excel_BuiltIn_Print_Titles_4_1">#REF!</definedName>
    <definedName name="Excel_BuiltIn_Print_Titles_4_1_1" localSheetId="7">#REF!</definedName>
    <definedName name="Excel_BuiltIn_Print_Titles_4_1_1">#REF!</definedName>
    <definedName name="Excel_BuiltIn_Print_Titles_5" localSheetId="7">#REF!</definedName>
    <definedName name="Excel_BuiltIn_Print_Titles_5">#REF!</definedName>
    <definedName name="Excel_BuiltIn_Print_Titles_5_1" localSheetId="5">#REF!</definedName>
    <definedName name="Excel_BuiltIn_Print_Titles_5_1" localSheetId="4">#REF!</definedName>
    <definedName name="Excel_BuiltIn_Print_Titles_5_1" localSheetId="7">#REF!</definedName>
    <definedName name="Excel_BuiltIn_Print_Titles_5_1">#REF!</definedName>
    <definedName name="Excel_BuiltIn_Print_Titles_5_1_1" localSheetId="7">#REF!</definedName>
    <definedName name="Excel_BuiltIn_Print_Titles_5_1_1">#REF!</definedName>
    <definedName name="Excel_BuiltIn_Print_Titles_5_1_1_1" localSheetId="7">#REF!</definedName>
    <definedName name="Excel_BuiltIn_Print_Titles_5_1_1_1">#REF!</definedName>
    <definedName name="Excel_BuiltIn_Print_Titles_6" localSheetId="7">#REF!</definedName>
    <definedName name="Excel_BuiltIn_Print_Titles_6">#REF!</definedName>
    <definedName name="Excel_BuiltIn_Print_Titles_6_1" localSheetId="7">#REF!</definedName>
    <definedName name="Excel_BuiltIn_Print_Titles_6_1">#REF!</definedName>
    <definedName name="Excel_BuiltIn_Print_Titles_6_1_1" localSheetId="7">#REF!</definedName>
    <definedName name="Excel_BuiltIn_Print_Titles_6_1_1">#REF!</definedName>
    <definedName name="Excel_BuiltIn_Print_Titles_7" localSheetId="7">#REF!</definedName>
    <definedName name="Excel_BuiltIn_Print_Titles_7">#REF!</definedName>
    <definedName name="Excel_BuiltIn_Print_Titles_7_1" localSheetId="7">#REF!</definedName>
    <definedName name="Excel_BuiltIn_Print_Titles_7_1">#REF!</definedName>
    <definedName name="Excel_BuiltIn_Print_Titles_8" localSheetId="7">#REF!</definedName>
    <definedName name="Excel_BuiltIn_Print_Titles_8">#REF!</definedName>
    <definedName name="Excel_BuiltIn_Print_Titles_9" localSheetId="7">#REF!</definedName>
    <definedName name="Excel_BuiltIn_Print_Titles_9">#REF!</definedName>
    <definedName name="Excel_BuiltIn_Print_Titles_9_1" localSheetId="7">#REF!</definedName>
    <definedName name="Excel_BuiltIn_Print_Titles_9_1">#REF!</definedName>
    <definedName name="EXTENSÃO" localSheetId="5">#REF!</definedName>
    <definedName name="EXTENSÃO" localSheetId="4">#REF!</definedName>
    <definedName name="EXTENSÃO" localSheetId="7">#REF!</definedName>
    <definedName name="EXTENSÃO">#REF!</definedName>
    <definedName name="EXTENSÃO_1" localSheetId="5">#REF!</definedName>
    <definedName name="EXTENSÃO_1" localSheetId="4">#REF!</definedName>
    <definedName name="EXTENSÃO_1" localSheetId="7">#REF!</definedName>
    <definedName name="EXTENSÃO_1">#REF!</definedName>
    <definedName name="extred100" localSheetId="5">#REF!</definedName>
    <definedName name="extred100" localSheetId="4">#REF!</definedName>
    <definedName name="extred100" localSheetId="7">#REF!</definedName>
    <definedName name="extred100">#REF!</definedName>
    <definedName name="EXTREDE" localSheetId="5">#REF!</definedName>
    <definedName name="EXTREDE" localSheetId="4">#REF!</definedName>
    <definedName name="EXTREDE" localSheetId="7">#REF!</definedName>
    <definedName name="EXTREDE">#REF!</definedName>
    <definedName name="EXTREDE_1" localSheetId="5">#REF!</definedName>
    <definedName name="EXTREDE_1" localSheetId="4">#REF!</definedName>
    <definedName name="EXTREDE_1" localSheetId="7">#REF!</definedName>
    <definedName name="EXTREDE_1">#REF!</definedName>
    <definedName name="FAF" localSheetId="7">#REF!</definedName>
    <definedName name="FAF">#REF!</definedName>
    <definedName name="FAMILIAS" localSheetId="7">#REF!</definedName>
    <definedName name="FAMILIAS">#REF!</definedName>
    <definedName name="FDDFASD" localSheetId="7">#REF!</definedName>
    <definedName name="FDDFASD">#REF!</definedName>
    <definedName name="FOFO" localSheetId="5">#REF!</definedName>
    <definedName name="FOFO" localSheetId="4">#REF!</definedName>
    <definedName name="FOFO" localSheetId="7">#REF!</definedName>
    <definedName name="FOFO">#REF!</definedName>
    <definedName name="FOFO150" localSheetId="5">#REF!</definedName>
    <definedName name="FOFO150" localSheetId="4">#REF!</definedName>
    <definedName name="FOFO150" localSheetId="7">#REF!</definedName>
    <definedName name="FOFO150">#REF!</definedName>
    <definedName name="FOFO200" localSheetId="5">#REF!</definedName>
    <definedName name="FOFO200" localSheetId="4">#REF!</definedName>
    <definedName name="FOFO200" localSheetId="7">#REF!</definedName>
    <definedName name="FOFO200">#REF!</definedName>
    <definedName name="FOFO50" localSheetId="5">#REF!</definedName>
    <definedName name="FOFO50" localSheetId="4">#REF!</definedName>
    <definedName name="FOFO50" localSheetId="7">#REF!</definedName>
    <definedName name="FOFO50">#REF!</definedName>
    <definedName name="FOFO75" localSheetId="5">#REF!</definedName>
    <definedName name="FOFO75" localSheetId="4">#REF!</definedName>
    <definedName name="FOFO75" localSheetId="7">#REF!</definedName>
    <definedName name="FOFO75">#REF!</definedName>
    <definedName name="FOFO80" localSheetId="5">#REF!</definedName>
    <definedName name="FOFO80" localSheetId="4">#REF!</definedName>
    <definedName name="FOFO80" localSheetId="7">#REF!</definedName>
    <definedName name="FOFO80">#REF!</definedName>
    <definedName name="folha" localSheetId="7">#REF!</definedName>
    <definedName name="folha">#REF!</definedName>
    <definedName name="folhas" localSheetId="7">#REF!</definedName>
    <definedName name="folhas">#REF!</definedName>
    <definedName name="form01a" localSheetId="7">#REF!</definedName>
    <definedName name="form01a">#REF!</definedName>
    <definedName name="form01b" localSheetId="7">#REF!</definedName>
    <definedName name="form01b">#REF!</definedName>
    <definedName name="gasdfsdfase" localSheetId="7">#REF!</definedName>
    <definedName name="gasdfsdfase">#REF!</definedName>
    <definedName name="gfhfgh" localSheetId="7">#REF!</definedName>
    <definedName name="gfhfgh">#REF!</definedName>
    <definedName name="gfhfgh___6" localSheetId="7">#REF!</definedName>
    <definedName name="gfhfgh___6">#REF!</definedName>
    <definedName name="gfhfgh___6_1" localSheetId="7">#REF!</definedName>
    <definedName name="gfhfgh___6_1">#REF!</definedName>
    <definedName name="gfhfgh___6_1_1" localSheetId="7">#REF!</definedName>
    <definedName name="gfhfgh___6_1_1">#REF!</definedName>
    <definedName name="gfhfgh_1" localSheetId="7">#REF!</definedName>
    <definedName name="gfhfgh_1">#REF!</definedName>
    <definedName name="gfhfgh_1_1" localSheetId="7">#REF!</definedName>
    <definedName name="gfhfgh_1_1">#REF!</definedName>
    <definedName name="GGGG" localSheetId="7">#REF!</definedName>
    <definedName name="GGGG">#REF!</definedName>
    <definedName name="gil" localSheetId="5">#REF!</definedName>
    <definedName name="gil" localSheetId="4">#REF!</definedName>
    <definedName name="gil" localSheetId="7">#REF!</definedName>
    <definedName name="gil">#REF!</definedName>
    <definedName name="hjjhj" localSheetId="7">#REF!</definedName>
    <definedName name="hjjhj">#REF!</definedName>
    <definedName name="hjjhj_1" localSheetId="7">#REF!</definedName>
    <definedName name="hjjhj_1">#REF!</definedName>
    <definedName name="hjjhj_1_1" localSheetId="7">#REF!</definedName>
    <definedName name="hjjhj_1_1">#REF!</definedName>
    <definedName name="ITEM">[5]Plan1!$E$3:$E$5</definedName>
    <definedName name="JOBINFO" localSheetId="5">#REF!</definedName>
    <definedName name="JOBINFO" localSheetId="2">#REF!</definedName>
    <definedName name="JOBINFO" localSheetId="6">#REF!</definedName>
    <definedName name="JOBINFO" localSheetId="4">#REF!</definedName>
    <definedName name="JOBINFO" localSheetId="7">#REF!</definedName>
    <definedName name="JOBINFO">#REF!</definedName>
    <definedName name="JUR" localSheetId="2">#REF!</definedName>
    <definedName name="JUR" localSheetId="6">#REF!</definedName>
    <definedName name="JUR" localSheetId="4">#REF!</definedName>
    <definedName name="JUR" localSheetId="7">#REF!</definedName>
    <definedName name="JUR">#REF!</definedName>
    <definedName name="LL" localSheetId="2">#REF!</definedName>
    <definedName name="LL" localSheetId="6">#REF!</definedName>
    <definedName name="LL" localSheetId="4">#REF!</definedName>
    <definedName name="LL" localSheetId="7">#REF!</definedName>
    <definedName name="LL">#REF!</definedName>
    <definedName name="LL_1" localSheetId="7">#REF!</definedName>
    <definedName name="LL_1">#REF!</definedName>
    <definedName name="LL_1_1" localSheetId="7">#REF!</definedName>
    <definedName name="LL_1_1">#REF!</definedName>
    <definedName name="MALUCO" localSheetId="7">#REF!</definedName>
    <definedName name="MALUCO">#REF!</definedName>
    <definedName name="MCOD02_020_0010" localSheetId="5">#REF!</definedName>
    <definedName name="MCOD02_020_0010" localSheetId="4">#REF!</definedName>
    <definedName name="MCOD02_020_0010" localSheetId="7">#REF!</definedName>
    <definedName name="MCOD02_020_0010">#REF!</definedName>
    <definedName name="MCOD02_020_0010_1" localSheetId="5">#REF!</definedName>
    <definedName name="MCOD02_020_0010_1" localSheetId="4">#REF!</definedName>
    <definedName name="MCOD02_020_0010_1" localSheetId="7">#REF!</definedName>
    <definedName name="MCOD02_020_0010_1">#REF!</definedName>
    <definedName name="MCOD02_020_0070" localSheetId="5">#REF!</definedName>
    <definedName name="MCOD02_020_0070" localSheetId="4">#REF!</definedName>
    <definedName name="MCOD02_020_0070" localSheetId="7">#REF!</definedName>
    <definedName name="MCOD02_020_0070">#REF!</definedName>
    <definedName name="MCOD02_020_0070_1" localSheetId="5">#REF!</definedName>
    <definedName name="MCOD02_020_0070_1" localSheetId="4">#REF!</definedName>
    <definedName name="MCOD02_020_0070_1" localSheetId="7">#REF!</definedName>
    <definedName name="MCOD02_020_0070_1">#REF!</definedName>
    <definedName name="MCOD02_030_0090" localSheetId="5">#REF!</definedName>
    <definedName name="MCOD02_030_0090" localSheetId="4">#REF!</definedName>
    <definedName name="MCOD02_030_0090" localSheetId="7">#REF!</definedName>
    <definedName name="MCOD02_030_0090">#REF!</definedName>
    <definedName name="MCOD02_030_0090_1" localSheetId="5">#REF!</definedName>
    <definedName name="MCOD02_030_0090_1" localSheetId="4">#REF!</definedName>
    <definedName name="MCOD02_030_0090_1" localSheetId="7">#REF!</definedName>
    <definedName name="MCOD02_030_0090_1">#REF!</definedName>
    <definedName name="MCOD02_030_0100" localSheetId="5">#REF!</definedName>
    <definedName name="MCOD02_030_0100" localSheetId="4">#REF!</definedName>
    <definedName name="MCOD02_030_0100" localSheetId="7">#REF!</definedName>
    <definedName name="MCOD02_030_0100">#REF!</definedName>
    <definedName name="MCOD02_030_0100_1" localSheetId="5">#REF!</definedName>
    <definedName name="MCOD02_030_0100_1" localSheetId="4">#REF!</definedName>
    <definedName name="MCOD02_030_0100_1" localSheetId="7">#REF!</definedName>
    <definedName name="MCOD02_030_0100_1">#REF!</definedName>
    <definedName name="MCOD02_040_0200" localSheetId="5">#REF!</definedName>
    <definedName name="MCOD02_040_0200" localSheetId="4">#REF!</definedName>
    <definedName name="MCOD02_040_0200" localSheetId="7">#REF!</definedName>
    <definedName name="MCOD02_040_0200">#REF!</definedName>
    <definedName name="MCOD02_040_0200_1" localSheetId="5">#REF!</definedName>
    <definedName name="MCOD02_040_0200_1" localSheetId="4">#REF!</definedName>
    <definedName name="MCOD02_040_0200_1" localSheetId="7">#REF!</definedName>
    <definedName name="MCOD02_040_0200_1">#REF!</definedName>
    <definedName name="MCOD02_040_0280" localSheetId="5">#REF!</definedName>
    <definedName name="MCOD02_040_0280" localSheetId="4">#REF!</definedName>
    <definedName name="MCOD02_040_0280" localSheetId="7">#REF!</definedName>
    <definedName name="MCOD02_040_0280">#REF!</definedName>
    <definedName name="MCOD02_040_0280_1" localSheetId="5">#REF!</definedName>
    <definedName name="MCOD02_040_0280_1" localSheetId="4">#REF!</definedName>
    <definedName name="MCOD02_040_0280_1" localSheetId="7">#REF!</definedName>
    <definedName name="MCOD02_040_0280_1">#REF!</definedName>
    <definedName name="MCOD02_040_0921" localSheetId="5">#REF!</definedName>
    <definedName name="MCOD02_040_0921" localSheetId="4">#REF!</definedName>
    <definedName name="MCOD02_040_0921" localSheetId="7">#REF!</definedName>
    <definedName name="MCOD02_040_0921">#REF!</definedName>
    <definedName name="MCOD02_040_0921_1" localSheetId="5">#REF!</definedName>
    <definedName name="MCOD02_040_0921_1" localSheetId="4">#REF!</definedName>
    <definedName name="MCOD02_040_0921_1" localSheetId="7">#REF!</definedName>
    <definedName name="MCOD02_040_0921_1">#REF!</definedName>
    <definedName name="MCOD02_040_1055" localSheetId="5">#REF!</definedName>
    <definedName name="MCOD02_040_1055" localSheetId="4">#REF!</definedName>
    <definedName name="MCOD02_040_1055" localSheetId="7">#REF!</definedName>
    <definedName name="MCOD02_040_1055">#REF!</definedName>
    <definedName name="MCOD02_040_1055_1" localSheetId="5">#REF!</definedName>
    <definedName name="MCOD02_040_1055_1" localSheetId="4">#REF!</definedName>
    <definedName name="MCOD02_040_1055_1" localSheetId="7">#REF!</definedName>
    <definedName name="MCOD02_040_1055_1">#REF!</definedName>
    <definedName name="MCOD02_040_1060" localSheetId="5">#REF!</definedName>
    <definedName name="MCOD02_040_1060" localSheetId="4">#REF!</definedName>
    <definedName name="MCOD02_040_1060" localSheetId="7">#REF!</definedName>
    <definedName name="MCOD02_040_1060">#REF!</definedName>
    <definedName name="MCOD02_040_1060_1" localSheetId="5">#REF!</definedName>
    <definedName name="MCOD02_040_1060_1" localSheetId="4">#REF!</definedName>
    <definedName name="MCOD02_040_1060_1" localSheetId="7">#REF!</definedName>
    <definedName name="MCOD02_040_1060_1">#REF!</definedName>
    <definedName name="MCOD02_040_3790" localSheetId="5">#REF!</definedName>
    <definedName name="MCOD02_040_3790" localSheetId="4">#REF!</definedName>
    <definedName name="MCOD02_040_3790" localSheetId="7">#REF!</definedName>
    <definedName name="MCOD02_040_3790">#REF!</definedName>
    <definedName name="MCOD02_040_3790_1" localSheetId="5">#REF!</definedName>
    <definedName name="MCOD02_040_3790_1" localSheetId="4">#REF!</definedName>
    <definedName name="MCOD02_040_3790_1" localSheetId="7">#REF!</definedName>
    <definedName name="MCOD02_040_3790_1">#REF!</definedName>
    <definedName name="MCOD02_040_3800" localSheetId="5">#REF!</definedName>
    <definedName name="MCOD02_040_3800" localSheetId="4">#REF!</definedName>
    <definedName name="MCOD02_040_3800" localSheetId="7">#REF!</definedName>
    <definedName name="MCOD02_040_3800">#REF!</definedName>
    <definedName name="MCOD02_040_3800_1" localSheetId="5">#REF!</definedName>
    <definedName name="MCOD02_040_3800_1" localSheetId="4">#REF!</definedName>
    <definedName name="MCOD02_040_3800_1" localSheetId="7">#REF!</definedName>
    <definedName name="MCOD02_040_3800_1">#REF!</definedName>
    <definedName name="MCOD02_040_3810" localSheetId="5">#REF!</definedName>
    <definedName name="MCOD02_040_3810" localSheetId="4">#REF!</definedName>
    <definedName name="MCOD02_040_3810" localSheetId="7">#REF!</definedName>
    <definedName name="MCOD02_040_3810">#REF!</definedName>
    <definedName name="MCOD02_040_3810_1" localSheetId="5">#REF!</definedName>
    <definedName name="MCOD02_040_3810_1" localSheetId="4">#REF!</definedName>
    <definedName name="MCOD02_040_3810_1" localSheetId="7">#REF!</definedName>
    <definedName name="MCOD02_040_3810_1">#REF!</definedName>
    <definedName name="MCOD02_040_4510" localSheetId="5">#REF!</definedName>
    <definedName name="MCOD02_040_4510" localSheetId="4">#REF!</definedName>
    <definedName name="MCOD02_040_4510" localSheetId="7">#REF!</definedName>
    <definedName name="MCOD02_040_4510">#REF!</definedName>
    <definedName name="MCOD02_040_4510_1" localSheetId="5">#REF!</definedName>
    <definedName name="MCOD02_040_4510_1" localSheetId="4">#REF!</definedName>
    <definedName name="MCOD02_040_4510_1" localSheetId="7">#REF!</definedName>
    <definedName name="MCOD02_040_4510_1">#REF!</definedName>
    <definedName name="MCOD02_040_4520" localSheetId="5">#REF!</definedName>
    <definedName name="MCOD02_040_4520" localSheetId="4">#REF!</definedName>
    <definedName name="MCOD02_040_4520" localSheetId="7">#REF!</definedName>
    <definedName name="MCOD02_040_4520">#REF!</definedName>
    <definedName name="MCOD02_040_4520_1" localSheetId="5">#REF!</definedName>
    <definedName name="MCOD02_040_4520_1" localSheetId="4">#REF!</definedName>
    <definedName name="MCOD02_040_4520_1" localSheetId="7">#REF!</definedName>
    <definedName name="MCOD02_040_4520_1">#REF!</definedName>
    <definedName name="MCOD02_040_4550" localSheetId="5">#REF!</definedName>
    <definedName name="MCOD02_040_4550" localSheetId="4">#REF!</definedName>
    <definedName name="MCOD02_040_4550" localSheetId="7">#REF!</definedName>
    <definedName name="MCOD02_040_4550">#REF!</definedName>
    <definedName name="MCOD02_040_4550_1" localSheetId="5">#REF!</definedName>
    <definedName name="MCOD02_040_4550_1" localSheetId="4">#REF!</definedName>
    <definedName name="MCOD02_040_4550_1" localSheetId="7">#REF!</definedName>
    <definedName name="MCOD02_040_4550_1">#REF!</definedName>
    <definedName name="MCOD02_040_4620" localSheetId="5">#REF!</definedName>
    <definedName name="MCOD02_040_4620" localSheetId="4">#REF!</definedName>
    <definedName name="MCOD02_040_4620" localSheetId="7">#REF!</definedName>
    <definedName name="MCOD02_040_4620">#REF!</definedName>
    <definedName name="MCOD02_040_4620_1" localSheetId="5">#REF!</definedName>
    <definedName name="MCOD02_040_4620_1" localSheetId="4">#REF!</definedName>
    <definedName name="MCOD02_040_4620_1" localSheetId="7">#REF!</definedName>
    <definedName name="MCOD02_040_4620_1">#REF!</definedName>
    <definedName name="MCOD02_040_4630" localSheetId="5">#REF!</definedName>
    <definedName name="MCOD02_040_4630" localSheetId="4">#REF!</definedName>
    <definedName name="MCOD02_040_4630" localSheetId="7">#REF!</definedName>
    <definedName name="MCOD02_040_4630">#REF!</definedName>
    <definedName name="MCOD02_040_4630_1" localSheetId="5">#REF!</definedName>
    <definedName name="MCOD02_040_4630_1" localSheetId="4">#REF!</definedName>
    <definedName name="MCOD02_040_4630_1" localSheetId="7">#REF!</definedName>
    <definedName name="MCOD02_040_4630_1">#REF!</definedName>
    <definedName name="MCOD02_040_4636" localSheetId="5">#REF!</definedName>
    <definedName name="MCOD02_040_4636" localSheetId="4">#REF!</definedName>
    <definedName name="MCOD02_040_4636" localSheetId="7">#REF!</definedName>
    <definedName name="MCOD02_040_4636">#REF!</definedName>
    <definedName name="MCOD02_040_4636_1" localSheetId="5">#REF!</definedName>
    <definedName name="MCOD02_040_4636_1" localSheetId="4">#REF!</definedName>
    <definedName name="MCOD02_040_4636_1" localSheetId="7">#REF!</definedName>
    <definedName name="MCOD02_040_4636_1">#REF!</definedName>
    <definedName name="MCOD02_040_4690" localSheetId="5">#REF!</definedName>
    <definedName name="MCOD02_040_4690" localSheetId="4">#REF!</definedName>
    <definedName name="MCOD02_040_4690" localSheetId="7">#REF!</definedName>
    <definedName name="MCOD02_040_4690">#REF!</definedName>
    <definedName name="MCOD02_040_4690_1" localSheetId="5">#REF!</definedName>
    <definedName name="MCOD02_040_4690_1" localSheetId="4">#REF!</definedName>
    <definedName name="MCOD02_040_4690_1" localSheetId="7">#REF!</definedName>
    <definedName name="MCOD02_040_4690_1">#REF!</definedName>
    <definedName name="MCOD02_040_7402" localSheetId="5">#REF!</definedName>
    <definedName name="MCOD02_040_7402" localSheetId="4">#REF!</definedName>
    <definedName name="MCOD02_040_7402" localSheetId="7">#REF!</definedName>
    <definedName name="MCOD02_040_7402">#REF!</definedName>
    <definedName name="MCOD02_040_7402_1" localSheetId="5">#REF!</definedName>
    <definedName name="MCOD02_040_7402_1" localSheetId="4">#REF!</definedName>
    <definedName name="MCOD02_040_7402_1" localSheetId="7">#REF!</definedName>
    <definedName name="MCOD02_040_7402_1">#REF!</definedName>
    <definedName name="MCOD02_040_9800" localSheetId="5">#REF!</definedName>
    <definedName name="MCOD02_040_9800" localSheetId="4">#REF!</definedName>
    <definedName name="MCOD02_040_9800" localSheetId="7">#REF!</definedName>
    <definedName name="MCOD02_040_9800">#REF!</definedName>
    <definedName name="MCOD02_040_9800_1" localSheetId="5">#REF!</definedName>
    <definedName name="MCOD02_040_9800_1" localSheetId="4">#REF!</definedName>
    <definedName name="MCOD02_040_9800_1" localSheetId="7">#REF!</definedName>
    <definedName name="MCOD02_040_9800_1">#REF!</definedName>
    <definedName name="MCOD02_040_9802" localSheetId="5">#REF!</definedName>
    <definedName name="MCOD02_040_9802" localSheetId="4">#REF!</definedName>
    <definedName name="MCOD02_040_9802" localSheetId="7">#REF!</definedName>
    <definedName name="MCOD02_040_9802">#REF!</definedName>
    <definedName name="MCOD02_040_9802_1" localSheetId="5">#REF!</definedName>
    <definedName name="MCOD02_040_9802_1" localSheetId="4">#REF!</definedName>
    <definedName name="MCOD02_040_9802_1" localSheetId="7">#REF!</definedName>
    <definedName name="MCOD02_040_9802_1">#REF!</definedName>
    <definedName name="MCOD02_040_9804" localSheetId="5">#REF!</definedName>
    <definedName name="MCOD02_040_9804" localSheetId="4">#REF!</definedName>
    <definedName name="MCOD02_040_9804" localSheetId="7">#REF!</definedName>
    <definedName name="MCOD02_040_9804">#REF!</definedName>
    <definedName name="MCOD02_040_9804_1" localSheetId="5">#REF!</definedName>
    <definedName name="MCOD02_040_9804_1" localSheetId="4">#REF!</definedName>
    <definedName name="MCOD02_040_9804_1" localSheetId="7">#REF!</definedName>
    <definedName name="MCOD02_040_9804_1">#REF!</definedName>
    <definedName name="MCOD02_110_0014" localSheetId="5">#REF!</definedName>
    <definedName name="MCOD02_110_0014" localSheetId="4">#REF!</definedName>
    <definedName name="MCOD02_110_0014" localSheetId="7">#REF!</definedName>
    <definedName name="MCOD02_110_0014">#REF!</definedName>
    <definedName name="MCOD02_110_0014_1" localSheetId="5">#REF!</definedName>
    <definedName name="MCOD02_110_0014_1" localSheetId="4">#REF!</definedName>
    <definedName name="MCOD02_110_0014_1" localSheetId="7">#REF!</definedName>
    <definedName name="MCOD02_110_0014_1">#REF!</definedName>
    <definedName name="MCOD02_110_0054" localSheetId="5">#REF!</definedName>
    <definedName name="MCOD02_110_0054" localSheetId="4">#REF!</definedName>
    <definedName name="MCOD02_110_0054" localSheetId="7">#REF!</definedName>
    <definedName name="MCOD02_110_0054">#REF!</definedName>
    <definedName name="MCOD02_110_0054_1" localSheetId="5">#REF!</definedName>
    <definedName name="MCOD02_110_0054_1" localSheetId="4">#REF!</definedName>
    <definedName name="MCOD02_110_0054_1" localSheetId="7">#REF!</definedName>
    <definedName name="MCOD02_110_0054_1">#REF!</definedName>
    <definedName name="MCOD02_110_0066" localSheetId="5">#REF!</definedName>
    <definedName name="MCOD02_110_0066" localSheetId="4">#REF!</definedName>
    <definedName name="MCOD02_110_0066" localSheetId="7">#REF!</definedName>
    <definedName name="MCOD02_110_0066">#REF!</definedName>
    <definedName name="MCOD02_110_0066_1" localSheetId="5">#REF!</definedName>
    <definedName name="MCOD02_110_0066_1" localSheetId="4">#REF!</definedName>
    <definedName name="MCOD02_110_0066_1" localSheetId="7">#REF!</definedName>
    <definedName name="MCOD02_110_0066_1">#REF!</definedName>
    <definedName name="MCOD02_110_0094" localSheetId="5">#REF!</definedName>
    <definedName name="MCOD02_110_0094" localSheetId="4">#REF!</definedName>
    <definedName name="MCOD02_110_0094" localSheetId="7">#REF!</definedName>
    <definedName name="MCOD02_110_0094">#REF!</definedName>
    <definedName name="MCOD02_110_0094_1" localSheetId="5">#REF!</definedName>
    <definedName name="MCOD02_110_0094_1" localSheetId="4">#REF!</definedName>
    <definedName name="MCOD02_110_0094_1" localSheetId="7">#REF!</definedName>
    <definedName name="MCOD02_110_0094_1">#REF!</definedName>
    <definedName name="MCOD02_110_0106" localSheetId="5">#REF!</definedName>
    <definedName name="MCOD02_110_0106" localSheetId="4">#REF!</definedName>
    <definedName name="MCOD02_110_0106" localSheetId="7">#REF!</definedName>
    <definedName name="MCOD02_110_0106">#REF!</definedName>
    <definedName name="MCOD02_110_0106_1" localSheetId="5">#REF!</definedName>
    <definedName name="MCOD02_110_0106_1" localSheetId="4">#REF!</definedName>
    <definedName name="MCOD02_110_0106_1" localSheetId="7">#REF!</definedName>
    <definedName name="MCOD02_110_0106_1">#REF!</definedName>
    <definedName name="MCOD02_110_0110" localSheetId="5">#REF!</definedName>
    <definedName name="MCOD02_110_0110" localSheetId="4">#REF!</definedName>
    <definedName name="MCOD02_110_0110" localSheetId="7">#REF!</definedName>
    <definedName name="MCOD02_110_0110">#REF!</definedName>
    <definedName name="MCOD02_110_0110_1" localSheetId="5">#REF!</definedName>
    <definedName name="MCOD02_110_0110_1" localSheetId="4">#REF!</definedName>
    <definedName name="MCOD02_110_0110_1" localSheetId="7">#REF!</definedName>
    <definedName name="MCOD02_110_0110_1">#REF!</definedName>
    <definedName name="MCOD02_110_0134" localSheetId="5">#REF!</definedName>
    <definedName name="MCOD02_110_0134" localSheetId="4">#REF!</definedName>
    <definedName name="MCOD02_110_0134" localSheetId="7">#REF!</definedName>
    <definedName name="MCOD02_110_0134">#REF!</definedName>
    <definedName name="MCOD02_110_0134_1" localSheetId="5">#REF!</definedName>
    <definedName name="MCOD02_110_0134_1" localSheetId="4">#REF!</definedName>
    <definedName name="MCOD02_110_0134_1" localSheetId="7">#REF!</definedName>
    <definedName name="MCOD02_110_0134_1">#REF!</definedName>
    <definedName name="MCOD02_110_0146" localSheetId="5">#REF!</definedName>
    <definedName name="MCOD02_110_0146" localSheetId="4">#REF!</definedName>
    <definedName name="MCOD02_110_0146" localSheetId="7">#REF!</definedName>
    <definedName name="MCOD02_110_0146">#REF!</definedName>
    <definedName name="MCOD02_110_0146_1" localSheetId="5">#REF!</definedName>
    <definedName name="MCOD02_110_0146_1" localSheetId="4">#REF!</definedName>
    <definedName name="MCOD02_110_0146_1" localSheetId="7">#REF!</definedName>
    <definedName name="MCOD02_110_0146_1">#REF!</definedName>
    <definedName name="MCOD02_110_0150" localSheetId="5">#REF!</definedName>
    <definedName name="MCOD02_110_0150" localSheetId="4">#REF!</definedName>
    <definedName name="MCOD02_110_0150" localSheetId="7">#REF!</definedName>
    <definedName name="MCOD02_110_0150">#REF!</definedName>
    <definedName name="MCOD02_110_0150_1" localSheetId="5">#REF!</definedName>
    <definedName name="MCOD02_110_0150_1" localSheetId="4">#REF!</definedName>
    <definedName name="MCOD02_110_0150_1" localSheetId="7">#REF!</definedName>
    <definedName name="MCOD02_110_0150_1">#REF!</definedName>
    <definedName name="MCOD02_110_0610" localSheetId="5">#REF!</definedName>
    <definedName name="MCOD02_110_0610" localSheetId="4">#REF!</definedName>
    <definedName name="MCOD02_110_0610" localSheetId="7">#REF!</definedName>
    <definedName name="MCOD02_110_0610">#REF!</definedName>
    <definedName name="MCOD02_110_0610_1" localSheetId="5">#REF!</definedName>
    <definedName name="MCOD02_110_0610_1" localSheetId="4">#REF!</definedName>
    <definedName name="MCOD02_110_0610_1" localSheetId="7">#REF!</definedName>
    <definedName name="MCOD02_110_0610_1">#REF!</definedName>
    <definedName name="MCOD02_110_0620" localSheetId="5">#REF!</definedName>
    <definedName name="MCOD02_110_0620" localSheetId="4">#REF!</definedName>
    <definedName name="MCOD02_110_0620" localSheetId="7">#REF!</definedName>
    <definedName name="MCOD02_110_0620">#REF!</definedName>
    <definedName name="MCOD02_110_0620_1" localSheetId="5">#REF!</definedName>
    <definedName name="MCOD02_110_0620_1" localSheetId="4">#REF!</definedName>
    <definedName name="MCOD02_110_0620_1" localSheetId="7">#REF!</definedName>
    <definedName name="MCOD02_110_0620_1">#REF!</definedName>
    <definedName name="MCOD02_110_0734" localSheetId="5">#REF!</definedName>
    <definedName name="MCOD02_110_0734" localSheetId="4">#REF!</definedName>
    <definedName name="MCOD02_110_0734" localSheetId="7">#REF!</definedName>
    <definedName name="MCOD02_110_0734">#REF!</definedName>
    <definedName name="MCOD02_110_0734_1" localSheetId="5">#REF!</definedName>
    <definedName name="MCOD02_110_0734_1" localSheetId="4">#REF!</definedName>
    <definedName name="MCOD02_110_0734_1" localSheetId="7">#REF!</definedName>
    <definedName name="MCOD02_110_0734_1">#REF!</definedName>
    <definedName name="MCOD02_110_0738" localSheetId="5">#REF!</definedName>
    <definedName name="MCOD02_110_0738" localSheetId="4">#REF!</definedName>
    <definedName name="MCOD02_110_0738" localSheetId="7">#REF!</definedName>
    <definedName name="MCOD02_110_0738">#REF!</definedName>
    <definedName name="MCOD02_110_0738_1" localSheetId="5">#REF!</definedName>
    <definedName name="MCOD02_110_0738_1" localSheetId="4">#REF!</definedName>
    <definedName name="MCOD02_110_0738_1" localSheetId="7">#REF!</definedName>
    <definedName name="MCOD02_110_0738_1">#REF!</definedName>
    <definedName name="MCOD02_110_0750" localSheetId="5">#REF!</definedName>
    <definedName name="MCOD02_110_0750" localSheetId="4">#REF!</definedName>
    <definedName name="MCOD02_110_0750" localSheetId="7">#REF!</definedName>
    <definedName name="MCOD02_110_0750">#REF!</definedName>
    <definedName name="MCOD02_110_0750_1" localSheetId="5">#REF!</definedName>
    <definedName name="MCOD02_110_0750_1" localSheetId="4">#REF!</definedName>
    <definedName name="MCOD02_110_0750_1" localSheetId="7">#REF!</definedName>
    <definedName name="MCOD02_110_0750_1">#REF!</definedName>
    <definedName name="MCOD02_110_1014" localSheetId="5">#REF!</definedName>
    <definedName name="MCOD02_110_1014" localSheetId="4">#REF!</definedName>
    <definedName name="MCOD02_110_1014" localSheetId="7">#REF!</definedName>
    <definedName name="MCOD02_110_1014">#REF!</definedName>
    <definedName name="MCOD02_110_1014_1" localSheetId="5">#REF!</definedName>
    <definedName name="MCOD02_110_1014_1" localSheetId="4">#REF!</definedName>
    <definedName name="MCOD02_110_1014_1" localSheetId="7">#REF!</definedName>
    <definedName name="MCOD02_110_1014_1">#REF!</definedName>
    <definedName name="MCOD02_110_1020" localSheetId="5">#REF!</definedName>
    <definedName name="MCOD02_110_1020" localSheetId="4">#REF!</definedName>
    <definedName name="MCOD02_110_1020" localSheetId="7">#REF!</definedName>
    <definedName name="MCOD02_110_1020">#REF!</definedName>
    <definedName name="MCOD02_110_1020_1" localSheetId="5">#REF!</definedName>
    <definedName name="MCOD02_110_1020_1" localSheetId="4">#REF!</definedName>
    <definedName name="MCOD02_110_1020_1" localSheetId="7">#REF!</definedName>
    <definedName name="MCOD02_110_1020_1">#REF!</definedName>
    <definedName name="MCOD02_110_1164" localSheetId="5">#REF!</definedName>
    <definedName name="MCOD02_110_1164" localSheetId="4">#REF!</definedName>
    <definedName name="MCOD02_110_1164" localSheetId="7">#REF!</definedName>
    <definedName name="MCOD02_110_1164">#REF!</definedName>
    <definedName name="MCOD02_110_1164_1" localSheetId="5">#REF!</definedName>
    <definedName name="MCOD02_110_1164_1" localSheetId="4">#REF!</definedName>
    <definedName name="MCOD02_110_1164_1" localSheetId="7">#REF!</definedName>
    <definedName name="MCOD02_110_1164_1">#REF!</definedName>
    <definedName name="MCOD02_110_1166" localSheetId="5">#REF!</definedName>
    <definedName name="MCOD02_110_1166" localSheetId="4">#REF!</definedName>
    <definedName name="MCOD02_110_1166" localSheetId="7">#REF!</definedName>
    <definedName name="MCOD02_110_1166">#REF!</definedName>
    <definedName name="MCOD02_110_1166_1" localSheetId="5">#REF!</definedName>
    <definedName name="MCOD02_110_1166_1" localSheetId="4">#REF!</definedName>
    <definedName name="MCOD02_110_1166_1" localSheetId="7">#REF!</definedName>
    <definedName name="MCOD02_110_1166_1">#REF!</definedName>
    <definedName name="MCOD02_110_1420" localSheetId="5">#REF!</definedName>
    <definedName name="MCOD02_110_1420" localSheetId="4">#REF!</definedName>
    <definedName name="MCOD02_110_1420" localSheetId="7">#REF!</definedName>
    <definedName name="MCOD02_110_1420">#REF!</definedName>
    <definedName name="MCOD02_110_1420_1" localSheetId="5">#REF!</definedName>
    <definedName name="MCOD02_110_1420_1" localSheetId="4">#REF!</definedName>
    <definedName name="MCOD02_110_1420_1" localSheetId="7">#REF!</definedName>
    <definedName name="MCOD02_110_1420_1">#REF!</definedName>
    <definedName name="MCOD02_110_1426" localSheetId="5">#REF!</definedName>
    <definedName name="MCOD02_110_1426" localSheetId="4">#REF!</definedName>
    <definedName name="MCOD02_110_1426" localSheetId="7">#REF!</definedName>
    <definedName name="MCOD02_110_1426">#REF!</definedName>
    <definedName name="MCOD02_110_1426_1" localSheetId="5">#REF!</definedName>
    <definedName name="MCOD02_110_1426_1" localSheetId="4">#REF!</definedName>
    <definedName name="MCOD02_110_1426_1" localSheetId="7">#REF!</definedName>
    <definedName name="MCOD02_110_1426_1">#REF!</definedName>
    <definedName name="MCOD02_110_1654" localSheetId="5">#REF!</definedName>
    <definedName name="MCOD02_110_1654" localSheetId="4">#REF!</definedName>
    <definedName name="MCOD02_110_1654" localSheetId="7">#REF!</definedName>
    <definedName name="MCOD02_110_1654">#REF!</definedName>
    <definedName name="MCOD02_110_1654_1" localSheetId="5">#REF!</definedName>
    <definedName name="MCOD02_110_1654_1" localSheetId="4">#REF!</definedName>
    <definedName name="MCOD02_110_1654_1" localSheetId="7">#REF!</definedName>
    <definedName name="MCOD02_110_1654_1">#REF!</definedName>
    <definedName name="MCOD02_110_1880" localSheetId="5">#REF!</definedName>
    <definedName name="MCOD02_110_1880" localSheetId="4">#REF!</definedName>
    <definedName name="MCOD02_110_1880" localSheetId="7">#REF!</definedName>
    <definedName name="MCOD02_110_1880">#REF!</definedName>
    <definedName name="MCOD02_110_1880_1" localSheetId="5">#REF!</definedName>
    <definedName name="MCOD02_110_1880_1" localSheetId="4">#REF!</definedName>
    <definedName name="MCOD02_110_1880_1" localSheetId="7">#REF!</definedName>
    <definedName name="MCOD02_110_1880_1">#REF!</definedName>
    <definedName name="MCOD02_110_1974" localSheetId="5">#REF!</definedName>
    <definedName name="MCOD02_110_1974" localSheetId="4">#REF!</definedName>
    <definedName name="MCOD02_110_1974" localSheetId="7">#REF!</definedName>
    <definedName name="MCOD02_110_1974">#REF!</definedName>
    <definedName name="MCOD02_110_1974_1" localSheetId="5">#REF!</definedName>
    <definedName name="MCOD02_110_1974_1" localSheetId="4">#REF!</definedName>
    <definedName name="MCOD02_110_1974_1" localSheetId="7">#REF!</definedName>
    <definedName name="MCOD02_110_1974_1">#REF!</definedName>
    <definedName name="MCOD02_110_1996" localSheetId="5">#REF!</definedName>
    <definedName name="MCOD02_110_1996" localSheetId="4">#REF!</definedName>
    <definedName name="MCOD02_110_1996" localSheetId="7">#REF!</definedName>
    <definedName name="MCOD02_110_1996">#REF!</definedName>
    <definedName name="MCOD02_110_1996_1" localSheetId="5">#REF!</definedName>
    <definedName name="MCOD02_110_1996_1" localSheetId="4">#REF!</definedName>
    <definedName name="MCOD02_110_1996_1" localSheetId="7">#REF!</definedName>
    <definedName name="MCOD02_110_1996_1">#REF!</definedName>
    <definedName name="MCOD02_110_2012" localSheetId="5">#REF!</definedName>
    <definedName name="MCOD02_110_2012" localSheetId="4">#REF!</definedName>
    <definedName name="MCOD02_110_2012" localSheetId="7">#REF!</definedName>
    <definedName name="MCOD02_110_2012">#REF!</definedName>
    <definedName name="MCOD02_110_2012_1" localSheetId="5">#REF!</definedName>
    <definedName name="MCOD02_110_2012_1" localSheetId="4">#REF!</definedName>
    <definedName name="MCOD02_110_2012_1" localSheetId="7">#REF!</definedName>
    <definedName name="MCOD02_110_2012_1">#REF!</definedName>
    <definedName name="MCOD02_110_2016" localSheetId="5">#REF!</definedName>
    <definedName name="MCOD02_110_2016" localSheetId="4">#REF!</definedName>
    <definedName name="MCOD02_110_2016" localSheetId="7">#REF!</definedName>
    <definedName name="MCOD02_110_2016">#REF!</definedName>
    <definedName name="MCOD02_110_2016_1" localSheetId="5">#REF!</definedName>
    <definedName name="MCOD02_110_2016_1" localSheetId="4">#REF!</definedName>
    <definedName name="MCOD02_110_2016_1" localSheetId="7">#REF!</definedName>
    <definedName name="MCOD02_110_2016_1">#REF!</definedName>
    <definedName name="MCOD02_110_2024" localSheetId="5">#REF!</definedName>
    <definedName name="MCOD02_110_2024" localSheetId="4">#REF!</definedName>
    <definedName name="MCOD02_110_2024" localSheetId="7">#REF!</definedName>
    <definedName name="MCOD02_110_2024">#REF!</definedName>
    <definedName name="MCOD02_110_2024_1" localSheetId="5">#REF!</definedName>
    <definedName name="MCOD02_110_2024_1" localSheetId="4">#REF!</definedName>
    <definedName name="MCOD02_110_2024_1" localSheetId="7">#REF!</definedName>
    <definedName name="MCOD02_110_2024_1">#REF!</definedName>
    <definedName name="MCOD02_110_2026" localSheetId="5">#REF!</definedName>
    <definedName name="MCOD02_110_2026" localSheetId="4">#REF!</definedName>
    <definedName name="MCOD02_110_2026" localSheetId="7">#REF!</definedName>
    <definedName name="MCOD02_110_2026">#REF!</definedName>
    <definedName name="MCOD02_110_2026_1" localSheetId="5">#REF!</definedName>
    <definedName name="MCOD02_110_2026_1" localSheetId="4">#REF!</definedName>
    <definedName name="MCOD02_110_2026_1" localSheetId="7">#REF!</definedName>
    <definedName name="MCOD02_110_2026_1">#REF!</definedName>
    <definedName name="MCOD02_110_2310" localSheetId="5">#REF!</definedName>
    <definedName name="MCOD02_110_2310" localSheetId="4">#REF!</definedName>
    <definedName name="MCOD02_110_2310" localSheetId="7">#REF!</definedName>
    <definedName name="MCOD02_110_2310">#REF!</definedName>
    <definedName name="MCOD02_110_2310_1" localSheetId="5">#REF!</definedName>
    <definedName name="MCOD02_110_2310_1" localSheetId="4">#REF!</definedName>
    <definedName name="MCOD02_110_2310_1" localSheetId="7">#REF!</definedName>
    <definedName name="MCOD02_110_2310_1">#REF!</definedName>
    <definedName name="MCOD02_110_2480" localSheetId="5">#REF!</definedName>
    <definedName name="MCOD02_110_2480" localSheetId="4">#REF!</definedName>
    <definedName name="MCOD02_110_2480" localSheetId="7">#REF!</definedName>
    <definedName name="MCOD02_110_2480">#REF!</definedName>
    <definedName name="MCOD02_110_2480_1" localSheetId="5">#REF!</definedName>
    <definedName name="MCOD02_110_2480_1" localSheetId="4">#REF!</definedName>
    <definedName name="MCOD02_110_2480_1" localSheetId="7">#REF!</definedName>
    <definedName name="MCOD02_110_2480_1">#REF!</definedName>
    <definedName name="MCOD02_110_2798" localSheetId="5">#REF!</definedName>
    <definedName name="MCOD02_110_2798" localSheetId="4">#REF!</definedName>
    <definedName name="MCOD02_110_2798" localSheetId="7">#REF!</definedName>
    <definedName name="MCOD02_110_2798">#REF!</definedName>
    <definedName name="MCOD02_110_2798_1" localSheetId="5">#REF!</definedName>
    <definedName name="MCOD02_110_2798_1" localSheetId="4">#REF!</definedName>
    <definedName name="MCOD02_110_2798_1" localSheetId="7">#REF!</definedName>
    <definedName name="MCOD02_110_2798_1">#REF!</definedName>
    <definedName name="MCOD02_110_2806" localSheetId="5">#REF!</definedName>
    <definedName name="MCOD02_110_2806" localSheetId="4">#REF!</definedName>
    <definedName name="MCOD02_110_2806" localSheetId="7">#REF!</definedName>
    <definedName name="MCOD02_110_2806">#REF!</definedName>
    <definedName name="MCOD02_110_2806_1" localSheetId="5">#REF!</definedName>
    <definedName name="MCOD02_110_2806_1" localSheetId="4">#REF!</definedName>
    <definedName name="MCOD02_110_2806_1" localSheetId="7">#REF!</definedName>
    <definedName name="MCOD02_110_2806_1">#REF!</definedName>
    <definedName name="MCOD02_110_2868" localSheetId="5">#REF!</definedName>
    <definedName name="MCOD02_110_2868" localSheetId="4">#REF!</definedName>
    <definedName name="MCOD02_110_2868" localSheetId="7">#REF!</definedName>
    <definedName name="MCOD02_110_2868">#REF!</definedName>
    <definedName name="MCOD02_110_2868_1" localSheetId="5">#REF!</definedName>
    <definedName name="MCOD02_110_2868_1" localSheetId="4">#REF!</definedName>
    <definedName name="MCOD02_110_2868_1" localSheetId="7">#REF!</definedName>
    <definedName name="MCOD02_110_2868_1">#REF!</definedName>
    <definedName name="MCOD02_110_3856" localSheetId="5">#REF!</definedName>
    <definedName name="MCOD02_110_3856" localSheetId="4">#REF!</definedName>
    <definedName name="MCOD02_110_3856" localSheetId="7">#REF!</definedName>
    <definedName name="MCOD02_110_3856">#REF!</definedName>
    <definedName name="MCOD02_110_3856_1" localSheetId="5">#REF!</definedName>
    <definedName name="MCOD02_110_3856_1" localSheetId="4">#REF!</definedName>
    <definedName name="MCOD02_110_3856_1" localSheetId="7">#REF!</definedName>
    <definedName name="MCOD02_110_3856_1">#REF!</definedName>
    <definedName name="MCOD02_110_3908" localSheetId="5">#REF!</definedName>
    <definedName name="MCOD02_110_3908" localSheetId="4">#REF!</definedName>
    <definedName name="MCOD02_110_3908" localSheetId="7">#REF!</definedName>
    <definedName name="MCOD02_110_3908">#REF!</definedName>
    <definedName name="MCOD02_110_3908_1" localSheetId="5">#REF!</definedName>
    <definedName name="MCOD02_110_3908_1" localSheetId="4">#REF!</definedName>
    <definedName name="MCOD02_110_3908_1" localSheetId="7">#REF!</definedName>
    <definedName name="MCOD02_110_3908_1">#REF!</definedName>
    <definedName name="MCOD02_110_3926" localSheetId="5">#REF!</definedName>
    <definedName name="MCOD02_110_3926" localSheetId="4">#REF!</definedName>
    <definedName name="MCOD02_110_3926" localSheetId="7">#REF!</definedName>
    <definedName name="MCOD02_110_3926">#REF!</definedName>
    <definedName name="MCOD02_110_3926_1" localSheetId="5">#REF!</definedName>
    <definedName name="MCOD02_110_3926_1" localSheetId="4">#REF!</definedName>
    <definedName name="MCOD02_110_3926_1" localSheetId="7">#REF!</definedName>
    <definedName name="MCOD02_110_3926_1">#REF!</definedName>
    <definedName name="MCOD02_110_4288" localSheetId="5">#REF!</definedName>
    <definedName name="MCOD02_110_4288" localSheetId="4">#REF!</definedName>
    <definedName name="MCOD02_110_4288" localSheetId="7">#REF!</definedName>
    <definedName name="MCOD02_110_4288">#REF!</definedName>
    <definedName name="MCOD02_110_4288_1" localSheetId="5">#REF!</definedName>
    <definedName name="MCOD02_110_4288_1" localSheetId="4">#REF!</definedName>
    <definedName name="MCOD02_110_4288_1" localSheetId="7">#REF!</definedName>
    <definedName name="MCOD02_110_4288_1">#REF!</definedName>
    <definedName name="MCOD02_110_4296" localSheetId="5">#REF!</definedName>
    <definedName name="MCOD02_110_4296" localSheetId="4">#REF!</definedName>
    <definedName name="MCOD02_110_4296" localSheetId="7">#REF!</definedName>
    <definedName name="MCOD02_110_4296">#REF!</definedName>
    <definedName name="MCOD02_110_4296_1" localSheetId="5">#REF!</definedName>
    <definedName name="MCOD02_110_4296_1" localSheetId="4">#REF!</definedName>
    <definedName name="MCOD02_110_4296_1" localSheetId="7">#REF!</definedName>
    <definedName name="MCOD02_110_4296_1">#REF!</definedName>
    <definedName name="MCOD02_110_4308" localSheetId="5">#REF!</definedName>
    <definedName name="MCOD02_110_4308" localSheetId="4">#REF!</definedName>
    <definedName name="MCOD02_110_4308" localSheetId="7">#REF!</definedName>
    <definedName name="MCOD02_110_4308">#REF!</definedName>
    <definedName name="MCOD02_110_4308_1" localSheetId="5">#REF!</definedName>
    <definedName name="MCOD02_110_4308_1" localSheetId="4">#REF!</definedName>
    <definedName name="MCOD02_110_4308_1" localSheetId="7">#REF!</definedName>
    <definedName name="MCOD02_110_4308_1">#REF!</definedName>
    <definedName name="MCOD02_110_4312" localSheetId="5">#REF!</definedName>
    <definedName name="MCOD02_110_4312" localSheetId="4">#REF!</definedName>
    <definedName name="MCOD02_110_4312" localSheetId="7">#REF!</definedName>
    <definedName name="MCOD02_110_4312">#REF!</definedName>
    <definedName name="MCOD02_110_4312_1" localSheetId="5">#REF!</definedName>
    <definedName name="MCOD02_110_4312_1" localSheetId="4">#REF!</definedName>
    <definedName name="MCOD02_110_4312_1" localSheetId="7">#REF!</definedName>
    <definedName name="MCOD02_110_4312_1">#REF!</definedName>
    <definedName name="MCOD02_110_4320" localSheetId="5">#REF!</definedName>
    <definedName name="MCOD02_110_4320" localSheetId="4">#REF!</definedName>
    <definedName name="MCOD02_110_4320" localSheetId="7">#REF!</definedName>
    <definedName name="MCOD02_110_4320">#REF!</definedName>
    <definedName name="MCOD02_110_4320_1" localSheetId="5">#REF!</definedName>
    <definedName name="MCOD02_110_4320_1" localSheetId="4">#REF!</definedName>
    <definedName name="MCOD02_110_4320_1" localSheetId="7">#REF!</definedName>
    <definedName name="MCOD02_110_4320_1">#REF!</definedName>
    <definedName name="MCOD02_110_4780" localSheetId="5">#REF!</definedName>
    <definedName name="MCOD02_110_4780" localSheetId="4">#REF!</definedName>
    <definedName name="MCOD02_110_4780" localSheetId="7">#REF!</definedName>
    <definedName name="MCOD02_110_4780">#REF!</definedName>
    <definedName name="MCOD02_110_4780_1" localSheetId="5">#REF!</definedName>
    <definedName name="MCOD02_110_4780_1" localSheetId="4">#REF!</definedName>
    <definedName name="MCOD02_110_4780_1" localSheetId="7">#REF!</definedName>
    <definedName name="MCOD02_110_4780_1">#REF!</definedName>
    <definedName name="MCOD02_120_0050" localSheetId="5">#REF!</definedName>
    <definedName name="MCOD02_120_0050" localSheetId="4">#REF!</definedName>
    <definedName name="MCOD02_120_0050" localSheetId="7">#REF!</definedName>
    <definedName name="MCOD02_120_0050">#REF!</definedName>
    <definedName name="MCOD02_120_0050_1" localSheetId="5">#REF!</definedName>
    <definedName name="MCOD02_120_0050_1" localSheetId="4">#REF!</definedName>
    <definedName name="MCOD02_120_0050_1" localSheetId="7">#REF!</definedName>
    <definedName name="MCOD02_120_0050_1">#REF!</definedName>
    <definedName name="MCOD02_120_0060" localSheetId="5">#REF!</definedName>
    <definedName name="MCOD02_120_0060" localSheetId="4">#REF!</definedName>
    <definedName name="MCOD02_120_0060" localSheetId="7">#REF!</definedName>
    <definedName name="MCOD02_120_0060">#REF!</definedName>
    <definedName name="MCOD02_120_0060_1" localSheetId="5">#REF!</definedName>
    <definedName name="MCOD02_120_0060_1" localSheetId="4">#REF!</definedName>
    <definedName name="MCOD02_120_0060_1" localSheetId="7">#REF!</definedName>
    <definedName name="MCOD02_120_0060_1">#REF!</definedName>
    <definedName name="MCOD02_120_0140" localSheetId="5">#REF!</definedName>
    <definedName name="MCOD02_120_0140" localSheetId="4">#REF!</definedName>
    <definedName name="MCOD02_120_0140" localSheetId="7">#REF!</definedName>
    <definedName name="MCOD02_120_0140">#REF!</definedName>
    <definedName name="MCOD02_120_0140_1" localSheetId="5">#REF!</definedName>
    <definedName name="MCOD02_120_0140_1" localSheetId="4">#REF!</definedName>
    <definedName name="MCOD02_120_0140_1" localSheetId="7">#REF!</definedName>
    <definedName name="MCOD02_120_0140_1">#REF!</definedName>
    <definedName name="MCOD02_130_0070" localSheetId="5">#REF!</definedName>
    <definedName name="MCOD02_130_0070" localSheetId="4">#REF!</definedName>
    <definedName name="MCOD02_130_0070" localSheetId="7">#REF!</definedName>
    <definedName name="MCOD02_130_0070">#REF!</definedName>
    <definedName name="MCOD02_130_0070_1" localSheetId="5">#REF!</definedName>
    <definedName name="MCOD02_130_0070_1" localSheetId="4">#REF!</definedName>
    <definedName name="MCOD02_130_0070_1" localSheetId="7">#REF!</definedName>
    <definedName name="MCOD02_130_0070_1">#REF!</definedName>
    <definedName name="MCOD02_130_0080" localSheetId="5">#REF!</definedName>
    <definedName name="MCOD02_130_0080" localSheetId="4">#REF!</definedName>
    <definedName name="MCOD02_130_0080" localSheetId="7">#REF!</definedName>
    <definedName name="MCOD02_130_0080">#REF!</definedName>
    <definedName name="MCOD02_130_0080_1" localSheetId="5">#REF!</definedName>
    <definedName name="MCOD02_130_0080_1" localSheetId="4">#REF!</definedName>
    <definedName name="MCOD02_130_0080_1" localSheetId="7">#REF!</definedName>
    <definedName name="MCOD02_130_0080_1">#REF!</definedName>
    <definedName name="MCOD02_130_0100" localSheetId="5">#REF!</definedName>
    <definedName name="MCOD02_130_0100" localSheetId="4">#REF!</definedName>
    <definedName name="MCOD02_130_0100" localSheetId="7">#REF!</definedName>
    <definedName name="MCOD02_130_0100">#REF!</definedName>
    <definedName name="MCOD02_130_0100_1" localSheetId="5">#REF!</definedName>
    <definedName name="MCOD02_130_0100_1" localSheetId="4">#REF!</definedName>
    <definedName name="MCOD02_130_0100_1" localSheetId="7">#REF!</definedName>
    <definedName name="MCOD02_130_0100_1">#REF!</definedName>
    <definedName name="MCOD02_140_0030" localSheetId="5">#REF!</definedName>
    <definedName name="MCOD02_140_0030" localSheetId="4">#REF!</definedName>
    <definedName name="MCOD02_140_0030" localSheetId="7">#REF!</definedName>
    <definedName name="MCOD02_140_0030">#REF!</definedName>
    <definedName name="MCOD02_140_0030_1" localSheetId="5">#REF!</definedName>
    <definedName name="MCOD02_140_0030_1" localSheetId="4">#REF!</definedName>
    <definedName name="MCOD02_140_0030_1" localSheetId="7">#REF!</definedName>
    <definedName name="MCOD02_140_0030_1">#REF!</definedName>
    <definedName name="MCOD02_140_0080" localSheetId="5">#REF!</definedName>
    <definedName name="MCOD02_140_0080" localSheetId="4">#REF!</definedName>
    <definedName name="MCOD02_140_0080" localSheetId="7">#REF!</definedName>
    <definedName name="MCOD02_140_0080">#REF!</definedName>
    <definedName name="MCOD02_140_0080_1" localSheetId="5">#REF!</definedName>
    <definedName name="MCOD02_140_0080_1" localSheetId="4">#REF!</definedName>
    <definedName name="MCOD02_140_0080_1" localSheetId="7">#REF!</definedName>
    <definedName name="MCOD02_140_0080_1">#REF!</definedName>
    <definedName name="MCOD02_140_0090" localSheetId="5">#REF!</definedName>
    <definedName name="MCOD02_140_0090" localSheetId="4">#REF!</definedName>
    <definedName name="MCOD02_140_0090" localSheetId="7">#REF!</definedName>
    <definedName name="MCOD02_140_0090">#REF!</definedName>
    <definedName name="MCOD02_140_0090_1" localSheetId="5">#REF!</definedName>
    <definedName name="MCOD02_140_0090_1" localSheetId="4">#REF!</definedName>
    <definedName name="MCOD02_140_0090_1" localSheetId="7">#REF!</definedName>
    <definedName name="MCOD02_140_0090_1">#REF!</definedName>
    <definedName name="MCOD02_160_0010" localSheetId="5">#REF!</definedName>
    <definedName name="MCOD02_160_0010" localSheetId="4">#REF!</definedName>
    <definedName name="MCOD02_160_0010" localSheetId="7">#REF!</definedName>
    <definedName name="MCOD02_160_0010">#REF!</definedName>
    <definedName name="MCOD02_160_0010_1" localSheetId="5">#REF!</definedName>
    <definedName name="MCOD02_160_0010_1" localSheetId="4">#REF!</definedName>
    <definedName name="MCOD02_160_0010_1" localSheetId="7">#REF!</definedName>
    <definedName name="MCOD02_160_0010_1">#REF!</definedName>
    <definedName name="MCOD02_160_0110" localSheetId="5">#REF!</definedName>
    <definedName name="MCOD02_160_0110" localSheetId="4">#REF!</definedName>
    <definedName name="MCOD02_160_0110" localSheetId="7">#REF!</definedName>
    <definedName name="MCOD02_160_0110">#REF!</definedName>
    <definedName name="MCOD02_160_0110_1" localSheetId="5">#REF!</definedName>
    <definedName name="MCOD02_160_0110_1" localSheetId="4">#REF!</definedName>
    <definedName name="MCOD02_160_0110_1" localSheetId="7">#REF!</definedName>
    <definedName name="MCOD02_160_0110_1">#REF!</definedName>
    <definedName name="MCOD02_180_0010" localSheetId="5">#REF!</definedName>
    <definedName name="MCOD02_180_0010" localSheetId="4">#REF!</definedName>
    <definedName name="MCOD02_180_0010" localSheetId="7">#REF!</definedName>
    <definedName name="MCOD02_180_0010">#REF!</definedName>
    <definedName name="MCOD02_180_0010_1" localSheetId="5">#REF!</definedName>
    <definedName name="MCOD02_180_0010_1" localSheetId="4">#REF!</definedName>
    <definedName name="MCOD02_180_0010_1" localSheetId="7">#REF!</definedName>
    <definedName name="MCOD02_180_0010_1">#REF!</definedName>
    <definedName name="MCOD02_210_0020" localSheetId="5">#REF!</definedName>
    <definedName name="MCOD02_210_0020" localSheetId="4">#REF!</definedName>
    <definedName name="MCOD02_210_0020" localSheetId="7">#REF!</definedName>
    <definedName name="MCOD02_210_0020">#REF!</definedName>
    <definedName name="MCOD02_210_0020_1" localSheetId="5">#REF!</definedName>
    <definedName name="MCOD02_210_0020_1" localSheetId="4">#REF!</definedName>
    <definedName name="MCOD02_210_0020_1" localSheetId="7">#REF!</definedName>
    <definedName name="MCOD02_210_0020_1">#REF!</definedName>
    <definedName name="MCOD02_210_0030" localSheetId="5">#REF!</definedName>
    <definedName name="MCOD02_210_0030" localSheetId="4">#REF!</definedName>
    <definedName name="MCOD02_210_0030" localSheetId="7">#REF!</definedName>
    <definedName name="MCOD02_210_0030">#REF!</definedName>
    <definedName name="MCOD02_210_0030_1" localSheetId="5">#REF!</definedName>
    <definedName name="MCOD02_210_0030_1" localSheetId="4">#REF!</definedName>
    <definedName name="MCOD02_210_0030_1" localSheetId="7">#REF!</definedName>
    <definedName name="MCOD02_210_0030_1">#REF!</definedName>
    <definedName name="MCOD02_210_0090" localSheetId="5">#REF!</definedName>
    <definedName name="MCOD02_210_0090" localSheetId="4">#REF!</definedName>
    <definedName name="MCOD02_210_0090" localSheetId="7">#REF!</definedName>
    <definedName name="MCOD02_210_0090">#REF!</definedName>
    <definedName name="MCOD02_210_0090_1" localSheetId="5">#REF!</definedName>
    <definedName name="MCOD02_210_0090_1" localSheetId="4">#REF!</definedName>
    <definedName name="MCOD02_210_0090_1" localSheetId="7">#REF!</definedName>
    <definedName name="MCOD02_210_0090_1">#REF!</definedName>
    <definedName name="MCOD02_210_0110" localSheetId="5">#REF!</definedName>
    <definedName name="MCOD02_210_0110" localSheetId="4">#REF!</definedName>
    <definedName name="MCOD02_210_0110" localSheetId="7">#REF!</definedName>
    <definedName name="MCOD02_210_0110">#REF!</definedName>
    <definedName name="MCOD02_210_0110_1" localSheetId="5">#REF!</definedName>
    <definedName name="MCOD02_210_0110_1" localSheetId="4">#REF!</definedName>
    <definedName name="MCOD02_210_0110_1" localSheetId="7">#REF!</definedName>
    <definedName name="MCOD02_210_0110_1">#REF!</definedName>
    <definedName name="MCOD02_210_0310" localSheetId="5">#REF!</definedName>
    <definedName name="MCOD02_210_0310" localSheetId="4">#REF!</definedName>
    <definedName name="MCOD02_210_0310" localSheetId="7">#REF!</definedName>
    <definedName name="MCOD02_210_0310">#REF!</definedName>
    <definedName name="MCOD02_210_0310_1" localSheetId="5">#REF!</definedName>
    <definedName name="MCOD02_210_0310_1" localSheetId="4">#REF!</definedName>
    <definedName name="MCOD02_210_0310_1" localSheetId="7">#REF!</definedName>
    <definedName name="MCOD02_210_0310_1">#REF!</definedName>
    <definedName name="MCOD02_210_0340" localSheetId="5">#REF!</definedName>
    <definedName name="MCOD02_210_0340" localSheetId="4">#REF!</definedName>
    <definedName name="MCOD02_210_0340" localSheetId="7">#REF!</definedName>
    <definedName name="MCOD02_210_0340">#REF!</definedName>
    <definedName name="MCOD02_210_0340_1" localSheetId="5">#REF!</definedName>
    <definedName name="MCOD02_210_0340_1" localSheetId="4">#REF!</definedName>
    <definedName name="MCOD02_210_0340_1" localSheetId="7">#REF!</definedName>
    <definedName name="MCOD02_210_0340_1">#REF!</definedName>
    <definedName name="MCOD02_210_0350" localSheetId="5">#REF!</definedName>
    <definedName name="MCOD02_210_0350" localSheetId="4">#REF!</definedName>
    <definedName name="MCOD02_210_0350" localSheetId="7">#REF!</definedName>
    <definedName name="MCOD02_210_0350">#REF!</definedName>
    <definedName name="MCOD02_210_0350_1" localSheetId="5">#REF!</definedName>
    <definedName name="MCOD02_210_0350_1" localSheetId="4">#REF!</definedName>
    <definedName name="MCOD02_210_0350_1" localSheetId="7">#REF!</definedName>
    <definedName name="MCOD02_210_0350_1">#REF!</definedName>
    <definedName name="MCOD02_210_0360" localSheetId="5">#REF!</definedName>
    <definedName name="MCOD02_210_0360" localSheetId="4">#REF!</definedName>
    <definedName name="MCOD02_210_0360" localSheetId="7">#REF!</definedName>
    <definedName name="MCOD02_210_0360">#REF!</definedName>
    <definedName name="MCOD02_210_0360_1" localSheetId="5">#REF!</definedName>
    <definedName name="MCOD02_210_0360_1" localSheetId="4">#REF!</definedName>
    <definedName name="MCOD02_210_0360_1" localSheetId="7">#REF!</definedName>
    <definedName name="MCOD02_210_0360_1">#REF!</definedName>
    <definedName name="MCOD02_210_0370" localSheetId="5">#REF!</definedName>
    <definedName name="MCOD02_210_0370" localSheetId="4">#REF!</definedName>
    <definedName name="MCOD02_210_0370" localSheetId="7">#REF!</definedName>
    <definedName name="MCOD02_210_0370">#REF!</definedName>
    <definedName name="MCOD02_210_0370_1" localSheetId="5">#REF!</definedName>
    <definedName name="MCOD02_210_0370_1" localSheetId="4">#REF!</definedName>
    <definedName name="MCOD02_210_0370_1" localSheetId="7">#REF!</definedName>
    <definedName name="MCOD02_210_0370_1">#REF!</definedName>
    <definedName name="MCOD02_210_0380" localSheetId="5">#REF!</definedName>
    <definedName name="MCOD02_210_0380" localSheetId="4">#REF!</definedName>
    <definedName name="MCOD02_210_0380" localSheetId="7">#REF!</definedName>
    <definedName name="MCOD02_210_0380">#REF!</definedName>
    <definedName name="MCOD02_210_0380_1" localSheetId="5">#REF!</definedName>
    <definedName name="MCOD02_210_0380_1" localSheetId="4">#REF!</definedName>
    <definedName name="MCOD02_210_0380_1" localSheetId="7">#REF!</definedName>
    <definedName name="MCOD02_210_0380_1">#REF!</definedName>
    <definedName name="MCOD02_210_1620" localSheetId="5">#REF!</definedName>
    <definedName name="MCOD02_210_1620" localSheetId="4">#REF!</definedName>
    <definedName name="MCOD02_210_1620" localSheetId="7">#REF!</definedName>
    <definedName name="MCOD02_210_1620">#REF!</definedName>
    <definedName name="MCOD02_210_1620_1" localSheetId="5">#REF!</definedName>
    <definedName name="MCOD02_210_1620_1" localSheetId="4">#REF!</definedName>
    <definedName name="MCOD02_210_1620_1" localSheetId="7">#REF!</definedName>
    <definedName name="MCOD02_210_1620_1">#REF!</definedName>
    <definedName name="MCOD02_210_1625" localSheetId="5">#REF!</definedName>
    <definedName name="MCOD02_210_1625" localSheetId="4">#REF!</definedName>
    <definedName name="MCOD02_210_1625" localSheetId="7">#REF!</definedName>
    <definedName name="MCOD02_210_1625">#REF!</definedName>
    <definedName name="MCOD02_210_1625_1" localSheetId="5">#REF!</definedName>
    <definedName name="MCOD02_210_1625_1" localSheetId="4">#REF!</definedName>
    <definedName name="MCOD02_210_1625_1" localSheetId="7">#REF!</definedName>
    <definedName name="MCOD02_210_1625_1">#REF!</definedName>
    <definedName name="MCOD02_210_1635" localSheetId="5">#REF!</definedName>
    <definedName name="MCOD02_210_1635" localSheetId="4">#REF!</definedName>
    <definedName name="MCOD02_210_1635" localSheetId="7">#REF!</definedName>
    <definedName name="MCOD02_210_1635">#REF!</definedName>
    <definedName name="MCOD02_210_1635_1" localSheetId="5">#REF!</definedName>
    <definedName name="MCOD02_210_1635_1" localSheetId="4">#REF!</definedName>
    <definedName name="MCOD02_210_1635_1" localSheetId="7">#REF!</definedName>
    <definedName name="MCOD02_210_1635_1">#REF!</definedName>
    <definedName name="MCOD02_210_1637" localSheetId="5">#REF!</definedName>
    <definedName name="MCOD02_210_1637" localSheetId="4">#REF!</definedName>
    <definedName name="MCOD02_210_1637" localSheetId="7">#REF!</definedName>
    <definedName name="MCOD02_210_1637">#REF!</definedName>
    <definedName name="MCOD02_210_1637_1" localSheetId="5">#REF!</definedName>
    <definedName name="MCOD02_210_1637_1" localSheetId="4">#REF!</definedName>
    <definedName name="MCOD02_210_1637_1" localSheetId="7">#REF!</definedName>
    <definedName name="MCOD02_210_1637_1">#REF!</definedName>
    <definedName name="MCOD03_020_0020" localSheetId="5">#REF!</definedName>
    <definedName name="MCOD03_020_0020" localSheetId="4">#REF!</definedName>
    <definedName name="MCOD03_020_0020" localSheetId="7">#REF!</definedName>
    <definedName name="MCOD03_020_0020">#REF!</definedName>
    <definedName name="MCOD03_020_0020_1" localSheetId="5">#REF!</definedName>
    <definedName name="MCOD03_020_0020_1" localSheetId="4">#REF!</definedName>
    <definedName name="MCOD03_020_0020_1" localSheetId="7">#REF!</definedName>
    <definedName name="MCOD03_020_0020_1">#REF!</definedName>
    <definedName name="MCOD05_150_0830" localSheetId="5">#REF!</definedName>
    <definedName name="MCOD05_150_0830" localSheetId="4">#REF!</definedName>
    <definedName name="MCOD05_150_0830" localSheetId="7">#REF!</definedName>
    <definedName name="MCOD05_150_0830">#REF!</definedName>
    <definedName name="MCOD05_150_0830_1" localSheetId="5">#REF!</definedName>
    <definedName name="MCOD05_150_0830_1" localSheetId="4">#REF!</definedName>
    <definedName name="MCOD05_150_0830_1" localSheetId="7">#REF!</definedName>
    <definedName name="MCOD05_150_0830_1">#REF!</definedName>
    <definedName name="MCOD05_150_0840" localSheetId="5">#REF!</definedName>
    <definedName name="MCOD05_150_0840" localSheetId="4">#REF!</definedName>
    <definedName name="MCOD05_150_0840" localSheetId="7">#REF!</definedName>
    <definedName name="MCOD05_150_0840">#REF!</definedName>
    <definedName name="MCOD05_150_0840_1" localSheetId="5">#REF!</definedName>
    <definedName name="MCOD05_150_0840_1" localSheetId="4">#REF!</definedName>
    <definedName name="MCOD05_150_0840_1" localSheetId="7">#REF!</definedName>
    <definedName name="MCOD05_150_0840_1">#REF!</definedName>
    <definedName name="MCODCOTADO01" localSheetId="5">#REF!</definedName>
    <definedName name="MCODCOTADO01" localSheetId="4">#REF!</definedName>
    <definedName name="MCODCOTADO01" localSheetId="7">#REF!</definedName>
    <definedName name="MCODCOTADO01">#REF!</definedName>
    <definedName name="MCODCOTADO01_1" localSheetId="5">#REF!</definedName>
    <definedName name="MCODCOTADO01_1" localSheetId="4">#REF!</definedName>
    <definedName name="MCODCOTADO01_1" localSheetId="7">#REF!</definedName>
    <definedName name="MCODCOTADO01_1">#REF!</definedName>
    <definedName name="MCODCOTADO02" localSheetId="5">#REF!</definedName>
    <definedName name="MCODCOTADO02" localSheetId="4">#REF!</definedName>
    <definedName name="MCODCOTADO02" localSheetId="7">#REF!</definedName>
    <definedName name="MCODCOTADO02">#REF!</definedName>
    <definedName name="MCODCOTADO02_1" localSheetId="5">#REF!</definedName>
    <definedName name="MCODCOTADO02_1" localSheetId="4">#REF!</definedName>
    <definedName name="MCODCOTADO02_1" localSheetId="7">#REF!</definedName>
    <definedName name="MCODCOTADO02_1">#REF!</definedName>
    <definedName name="MCODCOTADO03" localSheetId="5">#REF!</definedName>
    <definedName name="MCODCOTADO03" localSheetId="4">#REF!</definedName>
    <definedName name="MCODCOTADO03" localSheetId="7">#REF!</definedName>
    <definedName name="MCODCOTADO03">#REF!</definedName>
    <definedName name="MCODCOTADO03_1" localSheetId="5">#REF!</definedName>
    <definedName name="MCODCOTADO03_1" localSheetId="4">#REF!</definedName>
    <definedName name="MCODCOTADO03_1" localSheetId="7">#REF!</definedName>
    <definedName name="MCODCOTADO03_1">#REF!</definedName>
    <definedName name="MCODCOTADO04" localSheetId="5">#REF!</definedName>
    <definedName name="MCODCOTADO04" localSheetId="4">#REF!</definedName>
    <definedName name="MCODCOTADO04" localSheetId="7">#REF!</definedName>
    <definedName name="MCODCOTADO04">#REF!</definedName>
    <definedName name="MCODCOTADO04_1" localSheetId="5">#REF!</definedName>
    <definedName name="MCODCOTADO04_1" localSheetId="4">#REF!</definedName>
    <definedName name="MCODCOTADO04_1" localSheetId="7">#REF!</definedName>
    <definedName name="MCODCOTADO04_1">#REF!</definedName>
    <definedName name="MERC">[4]MERCADO!$B$5:$E$179</definedName>
    <definedName name="MmExcelLinker_CBF3F7D5_5F0E_4EA5_B59F_34028F0F12D2">[6]ADMI_25.01!$G$48:$G$48</definedName>
    <definedName name="mmmmmm" localSheetId="5">#REF!</definedName>
    <definedName name="mmmmmm" localSheetId="2">#REF!</definedName>
    <definedName name="mmmmmm" localSheetId="6">#REF!</definedName>
    <definedName name="mmmmmm" localSheetId="4">#REF!</definedName>
    <definedName name="mmmmmm" localSheetId="7">#REF!</definedName>
    <definedName name="mmmmmm">#REF!</definedName>
    <definedName name="MTOT02_020_0010" localSheetId="0">#REF!</definedName>
    <definedName name="MTOT02_020_0010" localSheetId="5">#REF!</definedName>
    <definedName name="MTOT02_020_0010" localSheetId="2">#REF!</definedName>
    <definedName name="MTOT02_020_0010" localSheetId="6">#REF!</definedName>
    <definedName name="MTOT02_020_0010" localSheetId="4">#REF!</definedName>
    <definedName name="MTOT02_020_0010" localSheetId="7">#REF!</definedName>
    <definedName name="MTOT02_020_0010">#REF!</definedName>
    <definedName name="MTOT02_020_0010_1" localSheetId="0">#REF!</definedName>
    <definedName name="MTOT02_020_0010_1" localSheetId="5">#REF!</definedName>
    <definedName name="MTOT02_020_0010_1" localSheetId="6">#REF!</definedName>
    <definedName name="MTOT02_020_0010_1" localSheetId="4">#REF!</definedName>
    <definedName name="MTOT02_020_0010_1" localSheetId="7">#REF!</definedName>
    <definedName name="MTOT02_020_0010_1">#REF!</definedName>
    <definedName name="MTOT02_020_0070" localSheetId="5">#REF!</definedName>
    <definedName name="MTOT02_020_0070" localSheetId="4">#REF!</definedName>
    <definedName name="MTOT02_020_0070" localSheetId="7">#REF!</definedName>
    <definedName name="MTOT02_020_0070">#REF!</definedName>
    <definedName name="MTOT02_020_0070_1" localSheetId="5">#REF!</definedName>
    <definedName name="MTOT02_020_0070_1" localSheetId="4">#REF!</definedName>
    <definedName name="MTOT02_020_0070_1" localSheetId="7">#REF!</definedName>
    <definedName name="MTOT02_020_0070_1">#REF!</definedName>
    <definedName name="MTOT02_030_0090" localSheetId="5">#REF!</definedName>
    <definedName name="MTOT02_030_0090" localSheetId="4">#REF!</definedName>
    <definedName name="MTOT02_030_0090" localSheetId="7">#REF!</definedName>
    <definedName name="MTOT02_030_0090">#REF!</definedName>
    <definedName name="MTOT02_030_0090_1" localSheetId="5">#REF!</definedName>
    <definedName name="MTOT02_030_0090_1" localSheetId="4">#REF!</definedName>
    <definedName name="MTOT02_030_0090_1" localSheetId="7">#REF!</definedName>
    <definedName name="MTOT02_030_0090_1">#REF!</definedName>
    <definedName name="MTOT02_030_0100" localSheetId="5">#REF!</definedName>
    <definedName name="MTOT02_030_0100" localSheetId="4">#REF!</definedName>
    <definedName name="MTOT02_030_0100" localSheetId="7">#REF!</definedName>
    <definedName name="MTOT02_030_0100">#REF!</definedName>
    <definedName name="MTOT02_030_0100_1" localSheetId="5">#REF!</definedName>
    <definedName name="MTOT02_030_0100_1" localSheetId="4">#REF!</definedName>
    <definedName name="MTOT02_030_0100_1" localSheetId="7">#REF!</definedName>
    <definedName name="MTOT02_030_0100_1">#REF!</definedName>
    <definedName name="MTOT02_040_0200" localSheetId="5">#REF!</definedName>
    <definedName name="MTOT02_040_0200" localSheetId="4">#REF!</definedName>
    <definedName name="MTOT02_040_0200" localSheetId="7">#REF!</definedName>
    <definedName name="MTOT02_040_0200">#REF!</definedName>
    <definedName name="MTOT02_040_0200_1" localSheetId="5">#REF!</definedName>
    <definedName name="MTOT02_040_0200_1" localSheetId="4">#REF!</definedName>
    <definedName name="MTOT02_040_0200_1" localSheetId="7">#REF!</definedName>
    <definedName name="MTOT02_040_0200_1">#REF!</definedName>
    <definedName name="MTOT02_040_0280" localSheetId="5">#REF!</definedName>
    <definedName name="MTOT02_040_0280" localSheetId="4">#REF!</definedName>
    <definedName name="MTOT02_040_0280" localSheetId="7">#REF!</definedName>
    <definedName name="MTOT02_040_0280">#REF!</definedName>
    <definedName name="MTOT02_040_0280_1" localSheetId="5">#REF!</definedName>
    <definedName name="MTOT02_040_0280_1" localSheetId="4">#REF!</definedName>
    <definedName name="MTOT02_040_0280_1" localSheetId="7">#REF!</definedName>
    <definedName name="MTOT02_040_0280_1">#REF!</definedName>
    <definedName name="MTOT02_040_0921" localSheetId="5">#REF!</definedName>
    <definedName name="MTOT02_040_0921" localSheetId="4">#REF!</definedName>
    <definedName name="MTOT02_040_0921" localSheetId="7">#REF!</definedName>
    <definedName name="MTOT02_040_0921">#REF!</definedName>
    <definedName name="MTOT02_040_0921_1" localSheetId="5">#REF!</definedName>
    <definedName name="MTOT02_040_0921_1" localSheetId="4">#REF!</definedName>
    <definedName name="MTOT02_040_0921_1" localSheetId="7">#REF!</definedName>
    <definedName name="MTOT02_040_0921_1">#REF!</definedName>
    <definedName name="MTOT02_040_1055" localSheetId="5">#REF!</definedName>
    <definedName name="MTOT02_040_1055" localSheetId="4">#REF!</definedName>
    <definedName name="MTOT02_040_1055" localSheetId="7">#REF!</definedName>
    <definedName name="MTOT02_040_1055">#REF!</definedName>
    <definedName name="MTOT02_040_1055_1" localSheetId="5">#REF!</definedName>
    <definedName name="MTOT02_040_1055_1" localSheetId="4">#REF!</definedName>
    <definedName name="MTOT02_040_1055_1" localSheetId="7">#REF!</definedName>
    <definedName name="MTOT02_040_1055_1">#REF!</definedName>
    <definedName name="MTOT02_040_1060" localSheetId="5">#REF!</definedName>
    <definedName name="MTOT02_040_1060" localSheetId="4">#REF!</definedName>
    <definedName name="MTOT02_040_1060" localSheetId="7">#REF!</definedName>
    <definedName name="MTOT02_040_1060">#REF!</definedName>
    <definedName name="MTOT02_040_1060_1" localSheetId="5">#REF!</definedName>
    <definedName name="MTOT02_040_1060_1" localSheetId="4">#REF!</definedName>
    <definedName name="MTOT02_040_1060_1" localSheetId="7">#REF!</definedName>
    <definedName name="MTOT02_040_1060_1">#REF!</definedName>
    <definedName name="MTOT02_040_3790" localSheetId="5">#REF!</definedName>
    <definedName name="MTOT02_040_3790" localSheetId="4">#REF!</definedName>
    <definedName name="MTOT02_040_3790" localSheetId="7">#REF!</definedName>
    <definedName name="MTOT02_040_3790">#REF!</definedName>
    <definedName name="MTOT02_040_3790_1" localSheetId="5">#REF!</definedName>
    <definedName name="MTOT02_040_3790_1" localSheetId="4">#REF!</definedName>
    <definedName name="MTOT02_040_3790_1" localSheetId="7">#REF!</definedName>
    <definedName name="MTOT02_040_3790_1">#REF!</definedName>
    <definedName name="MTOT02_040_3800" localSheetId="5">#REF!</definedName>
    <definedName name="MTOT02_040_3800" localSheetId="4">#REF!</definedName>
    <definedName name="MTOT02_040_3800" localSheetId="7">#REF!</definedName>
    <definedName name="MTOT02_040_3800">#REF!</definedName>
    <definedName name="MTOT02_040_3800_1" localSheetId="5">#REF!</definedName>
    <definedName name="MTOT02_040_3800_1" localSheetId="4">#REF!</definedName>
    <definedName name="MTOT02_040_3800_1" localSheetId="7">#REF!</definedName>
    <definedName name="MTOT02_040_3800_1">#REF!</definedName>
    <definedName name="MTOT02_040_3810" localSheetId="5">#REF!</definedName>
    <definedName name="MTOT02_040_3810" localSheetId="4">#REF!</definedName>
    <definedName name="MTOT02_040_3810" localSheetId="7">#REF!</definedName>
    <definedName name="MTOT02_040_3810">#REF!</definedName>
    <definedName name="MTOT02_040_3810_1" localSheetId="5">#REF!</definedName>
    <definedName name="MTOT02_040_3810_1" localSheetId="4">#REF!</definedName>
    <definedName name="MTOT02_040_3810_1" localSheetId="7">#REF!</definedName>
    <definedName name="MTOT02_040_3810_1">#REF!</definedName>
    <definedName name="MTOT02_040_4510" localSheetId="5">#REF!</definedName>
    <definedName name="MTOT02_040_4510" localSheetId="4">#REF!</definedName>
    <definedName name="MTOT02_040_4510" localSheetId="7">#REF!</definedName>
    <definedName name="MTOT02_040_4510">#REF!</definedName>
    <definedName name="MTOT02_040_4510_1" localSheetId="5">#REF!</definedName>
    <definedName name="MTOT02_040_4510_1" localSheetId="4">#REF!</definedName>
    <definedName name="MTOT02_040_4510_1" localSheetId="7">#REF!</definedName>
    <definedName name="MTOT02_040_4510_1">#REF!</definedName>
    <definedName name="MTOT02_040_4520" localSheetId="5">#REF!</definedName>
    <definedName name="MTOT02_040_4520" localSheetId="4">#REF!</definedName>
    <definedName name="MTOT02_040_4520" localSheetId="7">#REF!</definedName>
    <definedName name="MTOT02_040_4520">#REF!</definedName>
    <definedName name="MTOT02_040_4520_1" localSheetId="5">#REF!</definedName>
    <definedName name="MTOT02_040_4520_1" localSheetId="4">#REF!</definedName>
    <definedName name="MTOT02_040_4520_1" localSheetId="7">#REF!</definedName>
    <definedName name="MTOT02_040_4520_1">#REF!</definedName>
    <definedName name="MTOT02_040_4550" localSheetId="5">#REF!</definedName>
    <definedName name="MTOT02_040_4550" localSheetId="4">#REF!</definedName>
    <definedName name="MTOT02_040_4550" localSheetId="7">#REF!</definedName>
    <definedName name="MTOT02_040_4550">#REF!</definedName>
    <definedName name="MTOT02_040_4550_1" localSheetId="5">#REF!</definedName>
    <definedName name="MTOT02_040_4550_1" localSheetId="4">#REF!</definedName>
    <definedName name="MTOT02_040_4550_1" localSheetId="7">#REF!</definedName>
    <definedName name="MTOT02_040_4550_1">#REF!</definedName>
    <definedName name="MTOT02_040_4620" localSheetId="5">#REF!</definedName>
    <definedName name="MTOT02_040_4620" localSheetId="4">#REF!</definedName>
    <definedName name="MTOT02_040_4620" localSheetId="7">#REF!</definedName>
    <definedName name="MTOT02_040_4620">#REF!</definedName>
    <definedName name="MTOT02_040_4620_1" localSheetId="5">#REF!</definedName>
    <definedName name="MTOT02_040_4620_1" localSheetId="4">#REF!</definedName>
    <definedName name="MTOT02_040_4620_1" localSheetId="7">#REF!</definedName>
    <definedName name="MTOT02_040_4620_1">#REF!</definedName>
    <definedName name="MTOT02_040_4630" localSheetId="5">#REF!</definedName>
    <definedName name="MTOT02_040_4630" localSheetId="4">#REF!</definedName>
    <definedName name="MTOT02_040_4630" localSheetId="7">#REF!</definedName>
    <definedName name="MTOT02_040_4630">#REF!</definedName>
    <definedName name="MTOT02_040_4630_1" localSheetId="5">#REF!</definedName>
    <definedName name="MTOT02_040_4630_1" localSheetId="4">#REF!</definedName>
    <definedName name="MTOT02_040_4630_1" localSheetId="7">#REF!</definedName>
    <definedName name="MTOT02_040_4630_1">#REF!</definedName>
    <definedName name="MTOT02_040_4636" localSheetId="5">#REF!</definedName>
    <definedName name="MTOT02_040_4636" localSheetId="4">#REF!</definedName>
    <definedName name="MTOT02_040_4636" localSheetId="7">#REF!</definedName>
    <definedName name="MTOT02_040_4636">#REF!</definedName>
    <definedName name="MTOT02_040_4636_1" localSheetId="5">#REF!</definedName>
    <definedName name="MTOT02_040_4636_1" localSheetId="4">#REF!</definedName>
    <definedName name="MTOT02_040_4636_1" localSheetId="7">#REF!</definedName>
    <definedName name="MTOT02_040_4636_1">#REF!</definedName>
    <definedName name="MTOT02_040_4690" localSheetId="5">#REF!</definedName>
    <definedName name="MTOT02_040_4690" localSheetId="4">#REF!</definedName>
    <definedName name="MTOT02_040_4690" localSheetId="7">#REF!</definedName>
    <definedName name="MTOT02_040_4690">#REF!</definedName>
    <definedName name="MTOT02_040_4690_1" localSheetId="5">#REF!</definedName>
    <definedName name="MTOT02_040_4690_1" localSheetId="4">#REF!</definedName>
    <definedName name="MTOT02_040_4690_1" localSheetId="7">#REF!</definedName>
    <definedName name="MTOT02_040_4690_1">#REF!</definedName>
    <definedName name="MTOT02_040_7402" localSheetId="5">#REF!</definedName>
    <definedName name="MTOT02_040_7402" localSheetId="4">#REF!</definedName>
    <definedName name="MTOT02_040_7402" localSheetId="7">#REF!</definedName>
    <definedName name="MTOT02_040_7402">#REF!</definedName>
    <definedName name="MTOT02_040_7402_1" localSheetId="5">#REF!</definedName>
    <definedName name="MTOT02_040_7402_1" localSheetId="4">#REF!</definedName>
    <definedName name="MTOT02_040_7402_1" localSheetId="7">#REF!</definedName>
    <definedName name="MTOT02_040_7402_1">#REF!</definedName>
    <definedName name="MTOT02_040_9800" localSheetId="5">#REF!</definedName>
    <definedName name="MTOT02_040_9800" localSheetId="4">#REF!</definedName>
    <definedName name="MTOT02_040_9800" localSheetId="7">#REF!</definedName>
    <definedName name="MTOT02_040_9800">#REF!</definedName>
    <definedName name="MTOT02_040_9800_1" localSheetId="5">#REF!</definedName>
    <definedName name="MTOT02_040_9800_1" localSheetId="4">#REF!</definedName>
    <definedName name="MTOT02_040_9800_1" localSheetId="7">#REF!</definedName>
    <definedName name="MTOT02_040_9800_1">#REF!</definedName>
    <definedName name="MTOT02_040_9802" localSheetId="5">#REF!</definedName>
    <definedName name="MTOT02_040_9802" localSheetId="4">#REF!</definedName>
    <definedName name="MTOT02_040_9802" localSheetId="7">#REF!</definedName>
    <definedName name="MTOT02_040_9802">#REF!</definedName>
    <definedName name="MTOT02_040_9802_1" localSheetId="5">#REF!</definedName>
    <definedName name="MTOT02_040_9802_1" localSheetId="4">#REF!</definedName>
    <definedName name="MTOT02_040_9802_1" localSheetId="7">#REF!</definedName>
    <definedName name="MTOT02_040_9802_1">#REF!</definedName>
    <definedName name="MTOT02_040_9804" localSheetId="5">#REF!</definedName>
    <definedName name="MTOT02_040_9804" localSheetId="4">#REF!</definedName>
    <definedName name="MTOT02_040_9804" localSheetId="7">#REF!</definedName>
    <definedName name="MTOT02_040_9804">#REF!</definedName>
    <definedName name="MTOT02_040_9804_1" localSheetId="5">#REF!</definedName>
    <definedName name="MTOT02_040_9804_1" localSheetId="4">#REF!</definedName>
    <definedName name="MTOT02_040_9804_1" localSheetId="7">#REF!</definedName>
    <definedName name="MTOT02_040_9804_1">#REF!</definedName>
    <definedName name="MTOT02_110_0014" localSheetId="5">#REF!</definedName>
    <definedName name="MTOT02_110_0014" localSheetId="4">#REF!</definedName>
    <definedName name="MTOT02_110_0014" localSheetId="7">#REF!</definedName>
    <definedName name="MTOT02_110_0014">#REF!</definedName>
    <definedName name="MTOT02_110_0014_1" localSheetId="5">#REF!</definedName>
    <definedName name="MTOT02_110_0014_1" localSheetId="4">#REF!</definedName>
    <definedName name="MTOT02_110_0014_1" localSheetId="7">#REF!</definedName>
    <definedName name="MTOT02_110_0014_1">#REF!</definedName>
    <definedName name="MTOT02_110_0054" localSheetId="5">#REF!</definedName>
    <definedName name="MTOT02_110_0054" localSheetId="4">#REF!</definedName>
    <definedName name="MTOT02_110_0054" localSheetId="7">#REF!</definedName>
    <definedName name="MTOT02_110_0054">#REF!</definedName>
    <definedName name="MTOT02_110_0054_1" localSheetId="5">#REF!</definedName>
    <definedName name="MTOT02_110_0054_1" localSheetId="4">#REF!</definedName>
    <definedName name="MTOT02_110_0054_1" localSheetId="7">#REF!</definedName>
    <definedName name="MTOT02_110_0054_1">#REF!</definedName>
    <definedName name="MTOT02_110_0066" localSheetId="5">#REF!</definedName>
    <definedName name="MTOT02_110_0066" localSheetId="4">#REF!</definedName>
    <definedName name="MTOT02_110_0066" localSheetId="7">#REF!</definedName>
    <definedName name="MTOT02_110_0066">#REF!</definedName>
    <definedName name="MTOT02_110_0066_1" localSheetId="5">#REF!</definedName>
    <definedName name="MTOT02_110_0066_1" localSheetId="4">#REF!</definedName>
    <definedName name="MTOT02_110_0066_1" localSheetId="7">#REF!</definedName>
    <definedName name="MTOT02_110_0066_1">#REF!</definedName>
    <definedName name="MTOT02_110_0094" localSheetId="5">#REF!</definedName>
    <definedName name="MTOT02_110_0094" localSheetId="4">#REF!</definedName>
    <definedName name="MTOT02_110_0094" localSheetId="7">#REF!</definedName>
    <definedName name="MTOT02_110_0094">#REF!</definedName>
    <definedName name="MTOT02_110_0094_1" localSheetId="5">#REF!</definedName>
    <definedName name="MTOT02_110_0094_1" localSheetId="4">#REF!</definedName>
    <definedName name="MTOT02_110_0094_1" localSheetId="7">#REF!</definedName>
    <definedName name="MTOT02_110_0094_1">#REF!</definedName>
    <definedName name="MTOT02_110_0106" localSheetId="5">#REF!</definedName>
    <definedName name="MTOT02_110_0106" localSheetId="4">#REF!</definedName>
    <definedName name="MTOT02_110_0106" localSheetId="7">#REF!</definedName>
    <definedName name="MTOT02_110_0106">#REF!</definedName>
    <definedName name="MTOT02_110_0106_1" localSheetId="5">#REF!</definedName>
    <definedName name="MTOT02_110_0106_1" localSheetId="4">#REF!</definedName>
    <definedName name="MTOT02_110_0106_1" localSheetId="7">#REF!</definedName>
    <definedName name="MTOT02_110_0106_1">#REF!</definedName>
    <definedName name="MTOT02_110_0110" localSheetId="5">#REF!</definedName>
    <definedName name="MTOT02_110_0110" localSheetId="4">#REF!</definedName>
    <definedName name="MTOT02_110_0110" localSheetId="7">#REF!</definedName>
    <definedName name="MTOT02_110_0110">#REF!</definedName>
    <definedName name="MTOT02_110_0110_1" localSheetId="5">#REF!</definedName>
    <definedName name="MTOT02_110_0110_1" localSheetId="4">#REF!</definedName>
    <definedName name="MTOT02_110_0110_1" localSheetId="7">#REF!</definedName>
    <definedName name="MTOT02_110_0110_1">#REF!</definedName>
    <definedName name="MTOT02_110_0134" localSheetId="5">#REF!</definedName>
    <definedName name="MTOT02_110_0134" localSheetId="4">#REF!</definedName>
    <definedName name="MTOT02_110_0134" localSheetId="7">#REF!</definedName>
    <definedName name="MTOT02_110_0134">#REF!</definedName>
    <definedName name="MTOT02_110_0134_1" localSheetId="5">#REF!</definedName>
    <definedName name="MTOT02_110_0134_1" localSheetId="4">#REF!</definedName>
    <definedName name="MTOT02_110_0134_1" localSheetId="7">#REF!</definedName>
    <definedName name="MTOT02_110_0134_1">#REF!</definedName>
    <definedName name="MTOT02_110_0146" localSheetId="5">#REF!</definedName>
    <definedName name="MTOT02_110_0146" localSheetId="4">#REF!</definedName>
    <definedName name="MTOT02_110_0146" localSheetId="7">#REF!</definedName>
    <definedName name="MTOT02_110_0146">#REF!</definedName>
    <definedName name="MTOT02_110_0146_1" localSheetId="5">#REF!</definedName>
    <definedName name="MTOT02_110_0146_1" localSheetId="4">#REF!</definedName>
    <definedName name="MTOT02_110_0146_1" localSheetId="7">#REF!</definedName>
    <definedName name="MTOT02_110_0146_1">#REF!</definedName>
    <definedName name="MTOT02_110_0150" localSheetId="5">#REF!</definedName>
    <definedName name="MTOT02_110_0150" localSheetId="4">#REF!</definedName>
    <definedName name="MTOT02_110_0150" localSheetId="7">#REF!</definedName>
    <definedName name="MTOT02_110_0150">#REF!</definedName>
    <definedName name="MTOT02_110_0150_1" localSheetId="5">#REF!</definedName>
    <definedName name="MTOT02_110_0150_1" localSheetId="4">#REF!</definedName>
    <definedName name="MTOT02_110_0150_1" localSheetId="7">#REF!</definedName>
    <definedName name="MTOT02_110_0150_1">#REF!</definedName>
    <definedName name="MTOT02_110_0610" localSheetId="5">#REF!</definedName>
    <definedName name="MTOT02_110_0610" localSheetId="4">#REF!</definedName>
    <definedName name="MTOT02_110_0610" localSheetId="7">#REF!</definedName>
    <definedName name="MTOT02_110_0610">#REF!</definedName>
    <definedName name="MTOT02_110_0610_1" localSheetId="5">#REF!</definedName>
    <definedName name="MTOT02_110_0610_1" localSheetId="4">#REF!</definedName>
    <definedName name="MTOT02_110_0610_1" localSheetId="7">#REF!</definedName>
    <definedName name="MTOT02_110_0610_1">#REF!</definedName>
    <definedName name="MTOT02_110_0620" localSheetId="5">#REF!</definedName>
    <definedName name="MTOT02_110_0620" localSheetId="4">#REF!</definedName>
    <definedName name="MTOT02_110_0620" localSheetId="7">#REF!</definedName>
    <definedName name="MTOT02_110_0620">#REF!</definedName>
    <definedName name="MTOT02_110_0620_1" localSheetId="5">#REF!</definedName>
    <definedName name="MTOT02_110_0620_1" localSheetId="4">#REF!</definedName>
    <definedName name="MTOT02_110_0620_1" localSheetId="7">#REF!</definedName>
    <definedName name="MTOT02_110_0620_1">#REF!</definedName>
    <definedName name="MTOT02_110_0734" localSheetId="5">#REF!</definedName>
    <definedName name="MTOT02_110_0734" localSheetId="4">#REF!</definedName>
    <definedName name="MTOT02_110_0734" localSheetId="7">#REF!</definedName>
    <definedName name="MTOT02_110_0734">#REF!</definedName>
    <definedName name="MTOT02_110_0734_1" localSheetId="5">#REF!</definedName>
    <definedName name="MTOT02_110_0734_1" localSheetId="4">#REF!</definedName>
    <definedName name="MTOT02_110_0734_1" localSheetId="7">#REF!</definedName>
    <definedName name="MTOT02_110_0734_1">#REF!</definedName>
    <definedName name="MTOT02_110_0738" localSheetId="5">#REF!</definedName>
    <definedName name="MTOT02_110_0738" localSheetId="4">#REF!</definedName>
    <definedName name="MTOT02_110_0738" localSheetId="7">#REF!</definedName>
    <definedName name="MTOT02_110_0738">#REF!</definedName>
    <definedName name="MTOT02_110_0738_1" localSheetId="5">#REF!</definedName>
    <definedName name="MTOT02_110_0738_1" localSheetId="4">#REF!</definedName>
    <definedName name="MTOT02_110_0738_1" localSheetId="7">#REF!</definedName>
    <definedName name="MTOT02_110_0738_1">#REF!</definedName>
    <definedName name="MTOT02_110_0750" localSheetId="5">#REF!</definedName>
    <definedName name="MTOT02_110_0750" localSheetId="4">#REF!</definedName>
    <definedName name="MTOT02_110_0750" localSheetId="7">#REF!</definedName>
    <definedName name="MTOT02_110_0750">#REF!</definedName>
    <definedName name="MTOT02_110_0750_1" localSheetId="5">#REF!</definedName>
    <definedName name="MTOT02_110_0750_1" localSheetId="4">#REF!</definedName>
    <definedName name="MTOT02_110_0750_1" localSheetId="7">#REF!</definedName>
    <definedName name="MTOT02_110_0750_1">#REF!</definedName>
    <definedName name="MTOT02_110_1014" localSheetId="5">#REF!</definedName>
    <definedName name="MTOT02_110_1014" localSheetId="4">#REF!</definedName>
    <definedName name="MTOT02_110_1014" localSheetId="7">#REF!</definedName>
    <definedName name="MTOT02_110_1014">#REF!</definedName>
    <definedName name="MTOT02_110_1014_1" localSheetId="5">#REF!</definedName>
    <definedName name="MTOT02_110_1014_1" localSheetId="4">#REF!</definedName>
    <definedName name="MTOT02_110_1014_1" localSheetId="7">#REF!</definedName>
    <definedName name="MTOT02_110_1014_1">#REF!</definedName>
    <definedName name="MTOT02_110_1020" localSheetId="5">#REF!</definedName>
    <definedName name="MTOT02_110_1020" localSheetId="4">#REF!</definedName>
    <definedName name="MTOT02_110_1020" localSheetId="7">#REF!</definedName>
    <definedName name="MTOT02_110_1020">#REF!</definedName>
    <definedName name="MTOT02_110_1020_1" localSheetId="5">#REF!</definedName>
    <definedName name="MTOT02_110_1020_1" localSheetId="4">#REF!</definedName>
    <definedName name="MTOT02_110_1020_1" localSheetId="7">#REF!</definedName>
    <definedName name="MTOT02_110_1020_1">#REF!</definedName>
    <definedName name="MTOT02_110_1164" localSheetId="5">#REF!</definedName>
    <definedName name="MTOT02_110_1164" localSheetId="4">#REF!</definedName>
    <definedName name="MTOT02_110_1164" localSheetId="7">#REF!</definedName>
    <definedName name="MTOT02_110_1164">#REF!</definedName>
    <definedName name="MTOT02_110_1164_1" localSheetId="5">#REF!</definedName>
    <definedName name="MTOT02_110_1164_1" localSheetId="4">#REF!</definedName>
    <definedName name="MTOT02_110_1164_1" localSheetId="7">#REF!</definedName>
    <definedName name="MTOT02_110_1164_1">#REF!</definedName>
    <definedName name="MTOT02_110_1166" localSheetId="5">#REF!</definedName>
    <definedName name="MTOT02_110_1166" localSheetId="4">#REF!</definedName>
    <definedName name="MTOT02_110_1166" localSheetId="7">#REF!</definedName>
    <definedName name="MTOT02_110_1166">#REF!</definedName>
    <definedName name="MTOT02_110_1166_1" localSheetId="5">#REF!</definedName>
    <definedName name="MTOT02_110_1166_1" localSheetId="4">#REF!</definedName>
    <definedName name="MTOT02_110_1166_1" localSheetId="7">#REF!</definedName>
    <definedName name="MTOT02_110_1166_1">#REF!</definedName>
    <definedName name="MTOT02_110_1420" localSheetId="5">#REF!</definedName>
    <definedName name="MTOT02_110_1420" localSheetId="4">#REF!</definedName>
    <definedName name="MTOT02_110_1420" localSheetId="7">#REF!</definedName>
    <definedName name="MTOT02_110_1420">#REF!</definedName>
    <definedName name="MTOT02_110_1420_1" localSheetId="5">#REF!</definedName>
    <definedName name="MTOT02_110_1420_1" localSheetId="4">#REF!</definedName>
    <definedName name="MTOT02_110_1420_1" localSheetId="7">#REF!</definedName>
    <definedName name="MTOT02_110_1420_1">#REF!</definedName>
    <definedName name="MTOT02_110_1426" localSheetId="5">#REF!</definedName>
    <definedName name="MTOT02_110_1426" localSheetId="4">#REF!</definedName>
    <definedName name="MTOT02_110_1426" localSheetId="7">#REF!</definedName>
    <definedName name="MTOT02_110_1426">#REF!</definedName>
    <definedName name="MTOT02_110_1426_1" localSheetId="5">#REF!</definedName>
    <definedName name="MTOT02_110_1426_1" localSheetId="4">#REF!</definedName>
    <definedName name="MTOT02_110_1426_1" localSheetId="7">#REF!</definedName>
    <definedName name="MTOT02_110_1426_1">#REF!</definedName>
    <definedName name="MTOT02_110_1654" localSheetId="5">#REF!</definedName>
    <definedName name="MTOT02_110_1654" localSheetId="4">#REF!</definedName>
    <definedName name="MTOT02_110_1654" localSheetId="7">#REF!</definedName>
    <definedName name="MTOT02_110_1654">#REF!</definedName>
    <definedName name="MTOT02_110_1654_1" localSheetId="5">#REF!</definedName>
    <definedName name="MTOT02_110_1654_1" localSheetId="4">#REF!</definedName>
    <definedName name="MTOT02_110_1654_1" localSheetId="7">#REF!</definedName>
    <definedName name="MTOT02_110_1654_1">#REF!</definedName>
    <definedName name="MTOT02_110_1880" localSheetId="5">#REF!</definedName>
    <definedName name="MTOT02_110_1880" localSheetId="4">#REF!</definedName>
    <definedName name="MTOT02_110_1880" localSheetId="7">#REF!</definedName>
    <definedName name="MTOT02_110_1880">#REF!</definedName>
    <definedName name="MTOT02_110_1880_1" localSheetId="5">#REF!</definedName>
    <definedName name="MTOT02_110_1880_1" localSheetId="4">#REF!</definedName>
    <definedName name="MTOT02_110_1880_1" localSheetId="7">#REF!</definedName>
    <definedName name="MTOT02_110_1880_1">#REF!</definedName>
    <definedName name="MTOT02_110_1974" localSheetId="5">#REF!</definedName>
    <definedName name="MTOT02_110_1974" localSheetId="4">#REF!</definedName>
    <definedName name="MTOT02_110_1974" localSheetId="7">#REF!</definedName>
    <definedName name="MTOT02_110_1974">#REF!</definedName>
    <definedName name="MTOT02_110_1974_1" localSheetId="5">#REF!</definedName>
    <definedName name="MTOT02_110_1974_1" localSheetId="4">#REF!</definedName>
    <definedName name="MTOT02_110_1974_1" localSheetId="7">#REF!</definedName>
    <definedName name="MTOT02_110_1974_1">#REF!</definedName>
    <definedName name="MTOT02_110_1996" localSheetId="5">#REF!</definedName>
    <definedName name="MTOT02_110_1996" localSheetId="4">#REF!</definedName>
    <definedName name="MTOT02_110_1996" localSheetId="7">#REF!</definedName>
    <definedName name="MTOT02_110_1996">#REF!</definedName>
    <definedName name="MTOT02_110_1996_1" localSheetId="5">#REF!</definedName>
    <definedName name="MTOT02_110_1996_1" localSheetId="4">#REF!</definedName>
    <definedName name="MTOT02_110_1996_1" localSheetId="7">#REF!</definedName>
    <definedName name="MTOT02_110_1996_1">#REF!</definedName>
    <definedName name="MTOT02_110_2012" localSheetId="5">#REF!</definedName>
    <definedName name="MTOT02_110_2012" localSheetId="4">#REF!</definedName>
    <definedName name="MTOT02_110_2012" localSheetId="7">#REF!</definedName>
    <definedName name="MTOT02_110_2012">#REF!</definedName>
    <definedName name="MTOT02_110_2012_1" localSheetId="5">#REF!</definedName>
    <definedName name="MTOT02_110_2012_1" localSheetId="4">#REF!</definedName>
    <definedName name="MTOT02_110_2012_1" localSheetId="7">#REF!</definedName>
    <definedName name="MTOT02_110_2012_1">#REF!</definedName>
    <definedName name="MTOT02_110_2016" localSheetId="5">#REF!</definedName>
    <definedName name="MTOT02_110_2016" localSheetId="4">#REF!</definedName>
    <definedName name="MTOT02_110_2016" localSheetId="7">#REF!</definedName>
    <definedName name="MTOT02_110_2016">#REF!</definedName>
    <definedName name="MTOT02_110_2016_1" localSheetId="5">#REF!</definedName>
    <definedName name="MTOT02_110_2016_1" localSheetId="4">#REF!</definedName>
    <definedName name="MTOT02_110_2016_1" localSheetId="7">#REF!</definedName>
    <definedName name="MTOT02_110_2016_1">#REF!</definedName>
    <definedName name="MTOT02_110_2024" localSheetId="5">#REF!</definedName>
    <definedName name="MTOT02_110_2024" localSheetId="4">#REF!</definedName>
    <definedName name="MTOT02_110_2024" localSheetId="7">#REF!</definedName>
    <definedName name="MTOT02_110_2024">#REF!</definedName>
    <definedName name="MTOT02_110_2024_1" localSheetId="5">#REF!</definedName>
    <definedName name="MTOT02_110_2024_1" localSheetId="4">#REF!</definedName>
    <definedName name="MTOT02_110_2024_1" localSheetId="7">#REF!</definedName>
    <definedName name="MTOT02_110_2024_1">#REF!</definedName>
    <definedName name="MTOT02_110_2026" localSheetId="5">#REF!</definedName>
    <definedName name="MTOT02_110_2026" localSheetId="4">#REF!</definedName>
    <definedName name="MTOT02_110_2026" localSheetId="7">#REF!</definedName>
    <definedName name="MTOT02_110_2026">#REF!</definedName>
    <definedName name="MTOT02_110_2026_1" localSheetId="5">#REF!</definedName>
    <definedName name="MTOT02_110_2026_1" localSheetId="4">#REF!</definedName>
    <definedName name="MTOT02_110_2026_1" localSheetId="7">#REF!</definedName>
    <definedName name="MTOT02_110_2026_1">#REF!</definedName>
    <definedName name="MTOT02_110_2310" localSheetId="5">#REF!</definedName>
    <definedName name="MTOT02_110_2310" localSheetId="4">#REF!</definedName>
    <definedName name="MTOT02_110_2310" localSheetId="7">#REF!</definedName>
    <definedName name="MTOT02_110_2310">#REF!</definedName>
    <definedName name="MTOT02_110_2310_1" localSheetId="5">#REF!</definedName>
    <definedName name="MTOT02_110_2310_1" localSheetId="4">#REF!</definedName>
    <definedName name="MTOT02_110_2310_1" localSheetId="7">#REF!</definedName>
    <definedName name="MTOT02_110_2310_1">#REF!</definedName>
    <definedName name="MTOT02_110_2480" localSheetId="5">#REF!</definedName>
    <definedName name="MTOT02_110_2480" localSheetId="4">#REF!</definedName>
    <definedName name="MTOT02_110_2480" localSheetId="7">#REF!</definedName>
    <definedName name="MTOT02_110_2480">#REF!</definedName>
    <definedName name="MTOT02_110_2480_1" localSheetId="5">#REF!</definedName>
    <definedName name="MTOT02_110_2480_1" localSheetId="4">#REF!</definedName>
    <definedName name="MTOT02_110_2480_1" localSheetId="7">#REF!</definedName>
    <definedName name="MTOT02_110_2480_1">#REF!</definedName>
    <definedName name="MTOT02_110_2798" localSheetId="5">#REF!</definedName>
    <definedName name="MTOT02_110_2798" localSheetId="4">#REF!</definedName>
    <definedName name="MTOT02_110_2798" localSheetId="7">#REF!</definedName>
    <definedName name="MTOT02_110_2798">#REF!</definedName>
    <definedName name="MTOT02_110_2798_1" localSheetId="5">#REF!</definedName>
    <definedName name="MTOT02_110_2798_1" localSheetId="4">#REF!</definedName>
    <definedName name="MTOT02_110_2798_1" localSheetId="7">#REF!</definedName>
    <definedName name="MTOT02_110_2798_1">#REF!</definedName>
    <definedName name="MTOT02_110_2806" localSheetId="5">#REF!</definedName>
    <definedName name="MTOT02_110_2806" localSheetId="4">#REF!</definedName>
    <definedName name="MTOT02_110_2806" localSheetId="7">#REF!</definedName>
    <definedName name="MTOT02_110_2806">#REF!</definedName>
    <definedName name="MTOT02_110_2806_1" localSheetId="5">#REF!</definedName>
    <definedName name="MTOT02_110_2806_1" localSheetId="4">#REF!</definedName>
    <definedName name="MTOT02_110_2806_1" localSheetId="7">#REF!</definedName>
    <definedName name="MTOT02_110_2806_1">#REF!</definedName>
    <definedName name="MTOT02_110_2868" localSheetId="5">#REF!</definedName>
    <definedName name="MTOT02_110_2868" localSheetId="4">#REF!</definedName>
    <definedName name="MTOT02_110_2868" localSheetId="7">#REF!</definedName>
    <definedName name="MTOT02_110_2868">#REF!</definedName>
    <definedName name="MTOT02_110_2868_1" localSheetId="5">#REF!</definedName>
    <definedName name="MTOT02_110_2868_1" localSheetId="4">#REF!</definedName>
    <definedName name="MTOT02_110_2868_1" localSheetId="7">#REF!</definedName>
    <definedName name="MTOT02_110_2868_1">#REF!</definedName>
    <definedName name="MTOT02_110_3856" localSheetId="5">#REF!</definedName>
    <definedName name="MTOT02_110_3856" localSheetId="4">#REF!</definedName>
    <definedName name="MTOT02_110_3856" localSheetId="7">#REF!</definedName>
    <definedName name="MTOT02_110_3856">#REF!</definedName>
    <definedName name="MTOT02_110_3856_1" localSheetId="5">#REF!</definedName>
    <definedName name="MTOT02_110_3856_1" localSheetId="4">#REF!</definedName>
    <definedName name="MTOT02_110_3856_1" localSheetId="7">#REF!</definedName>
    <definedName name="MTOT02_110_3856_1">#REF!</definedName>
    <definedName name="MTOT02_110_3908" localSheetId="5">#REF!</definedName>
    <definedName name="MTOT02_110_3908" localSheetId="4">#REF!</definedName>
    <definedName name="MTOT02_110_3908" localSheetId="7">#REF!</definedName>
    <definedName name="MTOT02_110_3908">#REF!</definedName>
    <definedName name="MTOT02_110_3908_1" localSheetId="5">#REF!</definedName>
    <definedName name="MTOT02_110_3908_1" localSheetId="4">#REF!</definedName>
    <definedName name="MTOT02_110_3908_1" localSheetId="7">#REF!</definedName>
    <definedName name="MTOT02_110_3908_1">#REF!</definedName>
    <definedName name="MTOT02_110_3926" localSheetId="5">#REF!</definedName>
    <definedName name="MTOT02_110_3926" localSheetId="4">#REF!</definedName>
    <definedName name="MTOT02_110_3926" localSheetId="7">#REF!</definedName>
    <definedName name="MTOT02_110_3926">#REF!</definedName>
    <definedName name="MTOT02_110_3926_1" localSheetId="5">#REF!</definedName>
    <definedName name="MTOT02_110_3926_1" localSheetId="4">#REF!</definedName>
    <definedName name="MTOT02_110_3926_1" localSheetId="7">#REF!</definedName>
    <definedName name="MTOT02_110_3926_1">#REF!</definedName>
    <definedName name="MTOT02_110_4288" localSheetId="5">#REF!</definedName>
    <definedName name="MTOT02_110_4288" localSheetId="4">#REF!</definedName>
    <definedName name="MTOT02_110_4288" localSheetId="7">#REF!</definedName>
    <definedName name="MTOT02_110_4288">#REF!</definedName>
    <definedName name="MTOT02_110_4288_1" localSheetId="5">#REF!</definedName>
    <definedName name="MTOT02_110_4288_1" localSheetId="4">#REF!</definedName>
    <definedName name="MTOT02_110_4288_1" localSheetId="7">#REF!</definedName>
    <definedName name="MTOT02_110_4288_1">#REF!</definedName>
    <definedName name="MTOT02_110_4296" localSheetId="5">#REF!</definedName>
    <definedName name="MTOT02_110_4296" localSheetId="4">#REF!</definedName>
    <definedName name="MTOT02_110_4296" localSheetId="7">#REF!</definedName>
    <definedName name="MTOT02_110_4296">#REF!</definedName>
    <definedName name="MTOT02_110_4296_1" localSheetId="5">#REF!</definedName>
    <definedName name="MTOT02_110_4296_1" localSheetId="4">#REF!</definedName>
    <definedName name="MTOT02_110_4296_1" localSheetId="7">#REF!</definedName>
    <definedName name="MTOT02_110_4296_1">#REF!</definedName>
    <definedName name="MTOT02_110_4308" localSheetId="5">#REF!</definedName>
    <definedName name="MTOT02_110_4308" localSheetId="4">#REF!</definedName>
    <definedName name="MTOT02_110_4308" localSheetId="7">#REF!</definedName>
    <definedName name="MTOT02_110_4308">#REF!</definedName>
    <definedName name="MTOT02_110_4308_1" localSheetId="5">#REF!</definedName>
    <definedName name="MTOT02_110_4308_1" localSheetId="4">#REF!</definedName>
    <definedName name="MTOT02_110_4308_1" localSheetId="7">#REF!</definedName>
    <definedName name="MTOT02_110_4308_1">#REF!</definedName>
    <definedName name="MTOT02_110_4312" localSheetId="5">#REF!</definedName>
    <definedName name="MTOT02_110_4312" localSheetId="4">#REF!</definedName>
    <definedName name="MTOT02_110_4312" localSheetId="7">#REF!</definedName>
    <definedName name="MTOT02_110_4312">#REF!</definedName>
    <definedName name="MTOT02_110_4312_1" localSheetId="5">#REF!</definedName>
    <definedName name="MTOT02_110_4312_1" localSheetId="4">#REF!</definedName>
    <definedName name="MTOT02_110_4312_1" localSheetId="7">#REF!</definedName>
    <definedName name="MTOT02_110_4312_1">#REF!</definedName>
    <definedName name="MTOT02_110_4320" localSheetId="5">#REF!</definedName>
    <definedName name="MTOT02_110_4320" localSheetId="4">#REF!</definedName>
    <definedName name="MTOT02_110_4320" localSheetId="7">#REF!</definedName>
    <definedName name="MTOT02_110_4320">#REF!</definedName>
    <definedName name="MTOT02_110_4320_1" localSheetId="5">#REF!</definedName>
    <definedName name="MTOT02_110_4320_1" localSheetId="4">#REF!</definedName>
    <definedName name="MTOT02_110_4320_1" localSheetId="7">#REF!</definedName>
    <definedName name="MTOT02_110_4320_1">#REF!</definedName>
    <definedName name="MTOT02_110_4780" localSheetId="5">#REF!</definedName>
    <definedName name="MTOT02_110_4780" localSheetId="4">#REF!</definedName>
    <definedName name="MTOT02_110_4780" localSheetId="7">#REF!</definedName>
    <definedName name="MTOT02_110_4780">#REF!</definedName>
    <definedName name="MTOT02_110_4780_1" localSheetId="5">#REF!</definedName>
    <definedName name="MTOT02_110_4780_1" localSheetId="4">#REF!</definedName>
    <definedName name="MTOT02_110_4780_1" localSheetId="7">#REF!</definedName>
    <definedName name="MTOT02_110_4780_1">#REF!</definedName>
    <definedName name="MTOT02_110_610" localSheetId="5">#REF!</definedName>
    <definedName name="MTOT02_110_610" localSheetId="4">#REF!</definedName>
    <definedName name="MTOT02_110_610" localSheetId="7">#REF!</definedName>
    <definedName name="MTOT02_110_610">#REF!</definedName>
    <definedName name="MTOT02_110_610_1" localSheetId="5">#REF!</definedName>
    <definedName name="MTOT02_110_610_1" localSheetId="4">#REF!</definedName>
    <definedName name="MTOT02_110_610_1" localSheetId="7">#REF!</definedName>
    <definedName name="MTOT02_110_610_1">#REF!</definedName>
    <definedName name="MTOT02_120_0050" localSheetId="5">#REF!</definedName>
    <definedName name="MTOT02_120_0050" localSheetId="4">#REF!</definedName>
    <definedName name="MTOT02_120_0050" localSheetId="7">#REF!</definedName>
    <definedName name="MTOT02_120_0050">#REF!</definedName>
    <definedName name="MTOT02_120_0050_1" localSheetId="5">#REF!</definedName>
    <definedName name="MTOT02_120_0050_1" localSheetId="4">#REF!</definedName>
    <definedName name="MTOT02_120_0050_1" localSheetId="7">#REF!</definedName>
    <definedName name="MTOT02_120_0050_1">#REF!</definedName>
    <definedName name="MTOT02_120_0060" localSheetId="5">#REF!</definedName>
    <definedName name="MTOT02_120_0060" localSheetId="4">#REF!</definedName>
    <definedName name="MTOT02_120_0060" localSheetId="7">#REF!</definedName>
    <definedName name="MTOT02_120_0060">#REF!</definedName>
    <definedName name="MTOT02_120_0060_1" localSheetId="5">#REF!</definedName>
    <definedName name="MTOT02_120_0060_1" localSheetId="4">#REF!</definedName>
    <definedName name="MTOT02_120_0060_1" localSheetId="7">#REF!</definedName>
    <definedName name="MTOT02_120_0060_1">#REF!</definedName>
    <definedName name="MTOT02_120_0140" localSheetId="5">#REF!</definedName>
    <definedName name="MTOT02_120_0140" localSheetId="4">#REF!</definedName>
    <definedName name="MTOT02_120_0140" localSheetId="7">#REF!</definedName>
    <definedName name="MTOT02_120_0140">#REF!</definedName>
    <definedName name="MTOT02_120_0140_1" localSheetId="5">#REF!</definedName>
    <definedName name="MTOT02_120_0140_1" localSheetId="4">#REF!</definedName>
    <definedName name="MTOT02_120_0140_1" localSheetId="7">#REF!</definedName>
    <definedName name="MTOT02_120_0140_1">#REF!</definedName>
    <definedName name="MTOT02_130_0070" localSheetId="5">#REF!</definedName>
    <definedName name="MTOT02_130_0070" localSheetId="4">#REF!</definedName>
    <definedName name="MTOT02_130_0070" localSheetId="7">#REF!</definedName>
    <definedName name="MTOT02_130_0070">#REF!</definedName>
    <definedName name="MTOT02_130_0070_1" localSheetId="5">#REF!</definedName>
    <definedName name="MTOT02_130_0070_1" localSheetId="4">#REF!</definedName>
    <definedName name="MTOT02_130_0070_1" localSheetId="7">#REF!</definedName>
    <definedName name="MTOT02_130_0070_1">#REF!</definedName>
    <definedName name="MTOT02_130_0080" localSheetId="5">#REF!</definedName>
    <definedName name="MTOT02_130_0080" localSheetId="4">#REF!</definedName>
    <definedName name="MTOT02_130_0080" localSheetId="7">#REF!</definedName>
    <definedName name="MTOT02_130_0080">#REF!</definedName>
    <definedName name="MTOT02_130_0080_1" localSheetId="5">#REF!</definedName>
    <definedName name="MTOT02_130_0080_1" localSheetId="4">#REF!</definedName>
    <definedName name="MTOT02_130_0080_1" localSheetId="7">#REF!</definedName>
    <definedName name="MTOT02_130_0080_1">#REF!</definedName>
    <definedName name="MTOT02_130_0100" localSheetId="5">#REF!</definedName>
    <definedName name="MTOT02_130_0100" localSheetId="4">#REF!</definedName>
    <definedName name="MTOT02_130_0100" localSheetId="7">#REF!</definedName>
    <definedName name="MTOT02_130_0100">#REF!</definedName>
    <definedName name="MTOT02_130_0100_1" localSheetId="5">#REF!</definedName>
    <definedName name="MTOT02_130_0100_1" localSheetId="4">#REF!</definedName>
    <definedName name="MTOT02_130_0100_1" localSheetId="7">#REF!</definedName>
    <definedName name="MTOT02_130_0100_1">#REF!</definedName>
    <definedName name="MTOT02_140_0030" localSheetId="5">#REF!</definedName>
    <definedName name="MTOT02_140_0030" localSheetId="4">#REF!</definedName>
    <definedName name="MTOT02_140_0030" localSheetId="7">#REF!</definedName>
    <definedName name="MTOT02_140_0030">#REF!</definedName>
    <definedName name="MTOT02_140_0030_1" localSheetId="5">#REF!</definedName>
    <definedName name="MTOT02_140_0030_1" localSheetId="4">#REF!</definedName>
    <definedName name="MTOT02_140_0030_1" localSheetId="7">#REF!</definedName>
    <definedName name="MTOT02_140_0030_1">#REF!</definedName>
    <definedName name="MTOT02_140_0080" localSheetId="5">#REF!</definedName>
    <definedName name="MTOT02_140_0080" localSheetId="4">#REF!</definedName>
    <definedName name="MTOT02_140_0080" localSheetId="7">#REF!</definedName>
    <definedName name="MTOT02_140_0080">#REF!</definedName>
    <definedName name="MTOT02_140_0080_1" localSheetId="5">#REF!</definedName>
    <definedName name="MTOT02_140_0080_1" localSheetId="4">#REF!</definedName>
    <definedName name="MTOT02_140_0080_1" localSheetId="7">#REF!</definedName>
    <definedName name="MTOT02_140_0080_1">#REF!</definedName>
    <definedName name="MTOT02_140_0090" localSheetId="5">#REF!</definedName>
    <definedName name="MTOT02_140_0090" localSheetId="4">#REF!</definedName>
    <definedName name="MTOT02_140_0090" localSheetId="7">#REF!</definedName>
    <definedName name="MTOT02_140_0090">#REF!</definedName>
    <definedName name="MTOT02_140_0090_1" localSheetId="5">#REF!</definedName>
    <definedName name="MTOT02_140_0090_1" localSheetId="4">#REF!</definedName>
    <definedName name="MTOT02_140_0090_1" localSheetId="7">#REF!</definedName>
    <definedName name="MTOT02_140_0090_1">#REF!</definedName>
    <definedName name="MTOT02_160_0010" localSheetId="5">#REF!</definedName>
    <definedName name="MTOT02_160_0010" localSheetId="4">#REF!</definedName>
    <definedName name="MTOT02_160_0010" localSheetId="7">#REF!</definedName>
    <definedName name="MTOT02_160_0010">#REF!</definedName>
    <definedName name="MTOT02_160_0010_1" localSheetId="5">#REF!</definedName>
    <definedName name="MTOT02_160_0010_1" localSheetId="4">#REF!</definedName>
    <definedName name="MTOT02_160_0010_1" localSheetId="7">#REF!</definedName>
    <definedName name="MTOT02_160_0010_1">#REF!</definedName>
    <definedName name="MTOT02_160_0110" localSheetId="5">#REF!</definedName>
    <definedName name="MTOT02_160_0110" localSheetId="4">#REF!</definedName>
    <definedName name="MTOT02_160_0110" localSheetId="7">#REF!</definedName>
    <definedName name="MTOT02_160_0110">#REF!</definedName>
    <definedName name="MTOT02_160_0110_1" localSheetId="5">#REF!</definedName>
    <definedName name="MTOT02_160_0110_1" localSheetId="4">#REF!</definedName>
    <definedName name="MTOT02_160_0110_1" localSheetId="7">#REF!</definedName>
    <definedName name="MTOT02_160_0110_1">#REF!</definedName>
    <definedName name="MTOT02_180_0010" localSheetId="5">#REF!</definedName>
    <definedName name="MTOT02_180_0010" localSheetId="4">#REF!</definedName>
    <definedName name="MTOT02_180_0010" localSheetId="7">#REF!</definedName>
    <definedName name="MTOT02_180_0010">#REF!</definedName>
    <definedName name="MTOT02_180_0010_1" localSheetId="5">#REF!</definedName>
    <definedName name="MTOT02_180_0010_1" localSheetId="4">#REF!</definedName>
    <definedName name="MTOT02_180_0010_1" localSheetId="7">#REF!</definedName>
    <definedName name="MTOT02_180_0010_1">#REF!</definedName>
    <definedName name="MTOT02_210_0020" localSheetId="5">#REF!</definedName>
    <definedName name="MTOT02_210_0020" localSheetId="4">#REF!</definedName>
    <definedName name="MTOT02_210_0020" localSheetId="7">#REF!</definedName>
    <definedName name="MTOT02_210_0020">#REF!</definedName>
    <definedName name="MTOT02_210_0020_1" localSheetId="5">#REF!</definedName>
    <definedName name="MTOT02_210_0020_1" localSheetId="4">#REF!</definedName>
    <definedName name="MTOT02_210_0020_1" localSheetId="7">#REF!</definedName>
    <definedName name="MTOT02_210_0020_1">#REF!</definedName>
    <definedName name="MTOT02_210_0030" localSheetId="5">#REF!</definedName>
    <definedName name="MTOT02_210_0030" localSheetId="4">#REF!</definedName>
    <definedName name="MTOT02_210_0030" localSheetId="7">#REF!</definedName>
    <definedName name="MTOT02_210_0030">#REF!</definedName>
    <definedName name="MTOT02_210_0030_1" localSheetId="5">#REF!</definedName>
    <definedName name="MTOT02_210_0030_1" localSheetId="4">#REF!</definedName>
    <definedName name="MTOT02_210_0030_1" localSheetId="7">#REF!</definedName>
    <definedName name="MTOT02_210_0030_1">#REF!</definedName>
    <definedName name="MTOT02_210_0090" localSheetId="5">#REF!</definedName>
    <definedName name="MTOT02_210_0090" localSheetId="4">#REF!</definedName>
    <definedName name="MTOT02_210_0090" localSheetId="7">#REF!</definedName>
    <definedName name="MTOT02_210_0090">#REF!</definedName>
    <definedName name="MTOT02_210_0090_1" localSheetId="5">#REF!</definedName>
    <definedName name="MTOT02_210_0090_1" localSheetId="4">#REF!</definedName>
    <definedName name="MTOT02_210_0090_1" localSheetId="7">#REF!</definedName>
    <definedName name="MTOT02_210_0090_1">#REF!</definedName>
    <definedName name="MTOT02_210_0110" localSheetId="5">#REF!</definedName>
    <definedName name="MTOT02_210_0110" localSheetId="4">#REF!</definedName>
    <definedName name="MTOT02_210_0110" localSheetId="7">#REF!</definedName>
    <definedName name="MTOT02_210_0110">#REF!</definedName>
    <definedName name="MTOT02_210_0110_1" localSheetId="5">#REF!</definedName>
    <definedName name="MTOT02_210_0110_1" localSheetId="4">#REF!</definedName>
    <definedName name="MTOT02_210_0110_1" localSheetId="7">#REF!</definedName>
    <definedName name="MTOT02_210_0110_1">#REF!</definedName>
    <definedName name="MTOT02_210_0310" localSheetId="5">#REF!</definedName>
    <definedName name="MTOT02_210_0310" localSheetId="4">#REF!</definedName>
    <definedName name="MTOT02_210_0310" localSheetId="7">#REF!</definedName>
    <definedName name="MTOT02_210_0310">#REF!</definedName>
    <definedName name="MTOT02_210_0310_1" localSheetId="5">#REF!</definedName>
    <definedName name="MTOT02_210_0310_1" localSheetId="4">#REF!</definedName>
    <definedName name="MTOT02_210_0310_1" localSheetId="7">#REF!</definedName>
    <definedName name="MTOT02_210_0310_1">#REF!</definedName>
    <definedName name="MTOT02_210_0340" localSheetId="5">#REF!</definedName>
    <definedName name="MTOT02_210_0340" localSheetId="4">#REF!</definedName>
    <definedName name="MTOT02_210_0340" localSheetId="7">#REF!</definedName>
    <definedName name="MTOT02_210_0340">#REF!</definedName>
    <definedName name="MTOT02_210_0340_1" localSheetId="5">#REF!</definedName>
    <definedName name="MTOT02_210_0340_1" localSheetId="4">#REF!</definedName>
    <definedName name="MTOT02_210_0340_1" localSheetId="7">#REF!</definedName>
    <definedName name="MTOT02_210_0340_1">#REF!</definedName>
    <definedName name="MTOT02_210_0350" localSheetId="5">#REF!</definedName>
    <definedName name="MTOT02_210_0350" localSheetId="4">#REF!</definedName>
    <definedName name="MTOT02_210_0350" localSheetId="7">#REF!</definedName>
    <definedName name="MTOT02_210_0350">#REF!</definedName>
    <definedName name="MTOT02_210_0350_1" localSheetId="5">#REF!</definedName>
    <definedName name="MTOT02_210_0350_1" localSheetId="4">#REF!</definedName>
    <definedName name="MTOT02_210_0350_1" localSheetId="7">#REF!</definedName>
    <definedName name="MTOT02_210_0350_1">#REF!</definedName>
    <definedName name="MTOT02_210_0360" localSheetId="5">#REF!</definedName>
    <definedName name="MTOT02_210_0360" localSheetId="4">#REF!</definedName>
    <definedName name="MTOT02_210_0360" localSheetId="7">#REF!</definedName>
    <definedName name="MTOT02_210_0360">#REF!</definedName>
    <definedName name="MTOT02_210_0360_1" localSheetId="5">#REF!</definedName>
    <definedName name="MTOT02_210_0360_1" localSheetId="4">#REF!</definedName>
    <definedName name="MTOT02_210_0360_1" localSheetId="7">#REF!</definedName>
    <definedName name="MTOT02_210_0360_1">#REF!</definedName>
    <definedName name="MTOT02_210_0370" localSheetId="5">#REF!</definedName>
    <definedName name="MTOT02_210_0370" localSheetId="4">#REF!</definedName>
    <definedName name="MTOT02_210_0370" localSheetId="7">#REF!</definedName>
    <definedName name="MTOT02_210_0370">#REF!</definedName>
    <definedName name="MTOT02_210_0370_1" localSheetId="5">#REF!</definedName>
    <definedName name="MTOT02_210_0370_1" localSheetId="4">#REF!</definedName>
    <definedName name="MTOT02_210_0370_1" localSheetId="7">#REF!</definedName>
    <definedName name="MTOT02_210_0370_1">#REF!</definedName>
    <definedName name="MTOT02_210_0380" localSheetId="5">#REF!</definedName>
    <definedName name="MTOT02_210_0380" localSheetId="4">#REF!</definedName>
    <definedName name="MTOT02_210_0380" localSheetId="7">#REF!</definedName>
    <definedName name="MTOT02_210_0380">#REF!</definedName>
    <definedName name="MTOT02_210_0380_1" localSheetId="5">#REF!</definedName>
    <definedName name="MTOT02_210_0380_1" localSheetId="4">#REF!</definedName>
    <definedName name="MTOT02_210_0380_1" localSheetId="7">#REF!</definedName>
    <definedName name="MTOT02_210_0380_1">#REF!</definedName>
    <definedName name="MTOT02_210_1620" localSheetId="5">#REF!</definedName>
    <definedName name="MTOT02_210_1620" localSheetId="4">#REF!</definedName>
    <definedName name="MTOT02_210_1620" localSheetId="7">#REF!</definedName>
    <definedName name="MTOT02_210_1620">#REF!</definedName>
    <definedName name="MTOT02_210_1620_1" localSheetId="5">#REF!</definedName>
    <definedName name="MTOT02_210_1620_1" localSheetId="4">#REF!</definedName>
    <definedName name="MTOT02_210_1620_1" localSheetId="7">#REF!</definedName>
    <definedName name="MTOT02_210_1620_1">#REF!</definedName>
    <definedName name="MTOT02_210_1625" localSheetId="5">#REF!</definedName>
    <definedName name="MTOT02_210_1625" localSheetId="4">#REF!</definedName>
    <definedName name="MTOT02_210_1625" localSheetId="7">#REF!</definedName>
    <definedName name="MTOT02_210_1625">#REF!</definedName>
    <definedName name="MTOT02_210_1625_1" localSheetId="5">#REF!</definedName>
    <definedName name="MTOT02_210_1625_1" localSheetId="4">#REF!</definedName>
    <definedName name="MTOT02_210_1625_1" localSheetId="7">#REF!</definedName>
    <definedName name="MTOT02_210_1625_1">#REF!</definedName>
    <definedName name="MTOT02_210_1635" localSheetId="5">#REF!</definedName>
    <definedName name="MTOT02_210_1635" localSheetId="4">#REF!</definedName>
    <definedName name="MTOT02_210_1635" localSheetId="7">#REF!</definedName>
    <definedName name="MTOT02_210_1635">#REF!</definedName>
    <definedName name="MTOT02_210_1635_1" localSheetId="5">#REF!</definedName>
    <definedName name="MTOT02_210_1635_1" localSheetId="4">#REF!</definedName>
    <definedName name="MTOT02_210_1635_1" localSheetId="7">#REF!</definedName>
    <definedName name="MTOT02_210_1635_1">#REF!</definedName>
    <definedName name="MTOT02_210_1637" localSheetId="5">#REF!</definedName>
    <definedName name="MTOT02_210_1637" localSheetId="4">#REF!</definedName>
    <definedName name="MTOT02_210_1637" localSheetId="7">#REF!</definedName>
    <definedName name="MTOT02_210_1637">#REF!</definedName>
    <definedName name="MTOT02_210_1637_1" localSheetId="5">#REF!</definedName>
    <definedName name="MTOT02_210_1637_1" localSheetId="4">#REF!</definedName>
    <definedName name="MTOT02_210_1637_1" localSheetId="7">#REF!</definedName>
    <definedName name="MTOT02_210_1637_1">#REF!</definedName>
    <definedName name="MTOT02_2140_" localSheetId="5">#REF!</definedName>
    <definedName name="MTOT02_2140_" localSheetId="4">#REF!</definedName>
    <definedName name="MTOT02_2140_" localSheetId="7">#REF!</definedName>
    <definedName name="MTOT02_2140_">#REF!</definedName>
    <definedName name="MTOT02_2140__1" localSheetId="5">#REF!</definedName>
    <definedName name="MTOT02_2140__1" localSheetId="4">#REF!</definedName>
    <definedName name="MTOT02_2140__1" localSheetId="7">#REF!</definedName>
    <definedName name="MTOT02_2140__1">#REF!</definedName>
    <definedName name="MTOT03_020_0020" localSheetId="5">#REF!</definedName>
    <definedName name="MTOT03_020_0020" localSheetId="4">#REF!</definedName>
    <definedName name="MTOT03_020_0020" localSheetId="7">#REF!</definedName>
    <definedName name="MTOT03_020_0020">#REF!</definedName>
    <definedName name="MTOT03_020_0020_1" localSheetId="5">#REF!</definedName>
    <definedName name="MTOT03_020_0020_1" localSheetId="4">#REF!</definedName>
    <definedName name="MTOT03_020_0020_1" localSheetId="7">#REF!</definedName>
    <definedName name="MTOT03_020_0020_1">#REF!</definedName>
    <definedName name="MTOT05_150_0830" localSheetId="5">#REF!</definedName>
    <definedName name="MTOT05_150_0830" localSheetId="4">#REF!</definedName>
    <definedName name="MTOT05_150_0830" localSheetId="7">#REF!</definedName>
    <definedName name="MTOT05_150_0830">#REF!</definedName>
    <definedName name="MTOT05_150_0830_1" localSheetId="5">#REF!</definedName>
    <definedName name="MTOT05_150_0830_1" localSheetId="4">#REF!</definedName>
    <definedName name="MTOT05_150_0830_1" localSheetId="7">#REF!</definedName>
    <definedName name="MTOT05_150_0830_1">#REF!</definedName>
    <definedName name="MTOT05_150_0840" localSheetId="5">#REF!</definedName>
    <definedName name="MTOT05_150_0840" localSheetId="4">#REF!</definedName>
    <definedName name="MTOT05_150_0840" localSheetId="7">#REF!</definedName>
    <definedName name="MTOT05_150_0840">#REF!</definedName>
    <definedName name="MTOT05_150_0840_1" localSheetId="5">#REF!</definedName>
    <definedName name="MTOT05_150_0840_1" localSheetId="4">#REF!</definedName>
    <definedName name="MTOT05_150_0840_1" localSheetId="7">#REF!</definedName>
    <definedName name="MTOT05_150_0840_1">#REF!</definedName>
    <definedName name="MTOTCOTADO01" localSheetId="5">#REF!</definedName>
    <definedName name="MTOTCOTADO01" localSheetId="4">#REF!</definedName>
    <definedName name="MTOTCOTADO01" localSheetId="7">#REF!</definedName>
    <definedName name="MTOTCOTADO01">#REF!</definedName>
    <definedName name="MTOTCOTADO01_1" localSheetId="5">#REF!</definedName>
    <definedName name="MTOTCOTADO01_1" localSheetId="4">#REF!</definedName>
    <definedName name="MTOTCOTADO01_1" localSheetId="7">#REF!</definedName>
    <definedName name="MTOTCOTADO01_1">#REF!</definedName>
    <definedName name="MTOTCOTADO02" localSheetId="5">#REF!</definedName>
    <definedName name="MTOTCOTADO02" localSheetId="4">#REF!</definedName>
    <definedName name="MTOTCOTADO02" localSheetId="7">#REF!</definedName>
    <definedName name="MTOTCOTADO02">#REF!</definedName>
    <definedName name="MTOTCOTADO02_1" localSheetId="5">#REF!</definedName>
    <definedName name="MTOTCOTADO02_1" localSheetId="4">#REF!</definedName>
    <definedName name="MTOTCOTADO02_1" localSheetId="7">#REF!</definedName>
    <definedName name="MTOTCOTADO02_1">#REF!</definedName>
    <definedName name="MTOTCOTADO03" localSheetId="5">#REF!</definedName>
    <definedName name="MTOTCOTADO03" localSheetId="4">#REF!</definedName>
    <definedName name="MTOTCOTADO03" localSheetId="7">#REF!</definedName>
    <definedName name="MTOTCOTADO03">#REF!</definedName>
    <definedName name="MTOTCOTADO03_1" localSheetId="5">#REF!</definedName>
    <definedName name="MTOTCOTADO03_1" localSheetId="4">#REF!</definedName>
    <definedName name="MTOTCOTADO03_1" localSheetId="7">#REF!</definedName>
    <definedName name="MTOTCOTADO03_1">#REF!</definedName>
    <definedName name="MTOTCOTADO04" localSheetId="5">#REF!</definedName>
    <definedName name="MTOTCOTADO04" localSheetId="4">#REF!</definedName>
    <definedName name="MTOTCOTADO04" localSheetId="7">#REF!</definedName>
    <definedName name="MTOTCOTADO04">#REF!</definedName>
    <definedName name="MTOTCOTADO04_1" localSheetId="5">#REF!</definedName>
    <definedName name="MTOTCOTADO04_1" localSheetId="4">#REF!</definedName>
    <definedName name="MTOTCOTADO04_1" localSheetId="7">#REF!</definedName>
    <definedName name="MTOTCOTADO04_1">#REF!</definedName>
    <definedName name="MTOTCOTADO05" localSheetId="5">#REF!</definedName>
    <definedName name="MTOTCOTADO05" localSheetId="4">#REF!</definedName>
    <definedName name="MTOTCOTADO05" localSheetId="7">#REF!</definedName>
    <definedName name="MTOTCOTADO05">#REF!</definedName>
    <definedName name="MTOTCOTADO05_1" localSheetId="5">#REF!</definedName>
    <definedName name="MTOTCOTADO05_1" localSheetId="4">#REF!</definedName>
    <definedName name="MTOTCOTADO05_1" localSheetId="7">#REF!</definedName>
    <definedName name="MTOTCOTADO05_1">#REF!</definedName>
    <definedName name="MTOTCOTADO21" localSheetId="5">#REF!</definedName>
    <definedName name="MTOTCOTADO21" localSheetId="4">#REF!</definedName>
    <definedName name="MTOTCOTADO21" localSheetId="7">#REF!</definedName>
    <definedName name="MTOTCOTADO21">#REF!</definedName>
    <definedName name="MTOTCOTADO21_1" localSheetId="5">#REF!</definedName>
    <definedName name="MTOTCOTADO21_1" localSheetId="4">#REF!</definedName>
    <definedName name="MTOTCOTADO21_1" localSheetId="7">#REF!</definedName>
    <definedName name="MTOTCOTADO21_1">#REF!</definedName>
    <definedName name="MTOTVERBA" localSheetId="5">#REF!</definedName>
    <definedName name="MTOTVERBA" localSheetId="4">#REF!</definedName>
    <definedName name="MTOTVERBA" localSheetId="7">#REF!</definedName>
    <definedName name="MTOTVERBA">#REF!</definedName>
    <definedName name="MTOTVERBA_1" localSheetId="5">#REF!</definedName>
    <definedName name="MTOTVERBA_1" localSheetId="4">#REF!</definedName>
    <definedName name="MTOTVERBA_1" localSheetId="7">#REF!</definedName>
    <definedName name="MTOTVERBA_1">#REF!</definedName>
    <definedName name="numcond1" localSheetId="7">#REF!</definedName>
    <definedName name="numcond1">#REF!</definedName>
    <definedName name="numcond3" localSheetId="7">#REF!</definedName>
    <definedName name="numcond3">#REF!</definedName>
    <definedName name="PARALELO" localSheetId="5">#REF!</definedName>
    <definedName name="PARALELO" localSheetId="4">#REF!</definedName>
    <definedName name="PARALELO" localSheetId="7">#REF!</definedName>
    <definedName name="PARALELO">#REF!</definedName>
    <definedName name="PARALELO_1" localSheetId="5">#REF!</definedName>
    <definedName name="PARALELO_1" localSheetId="4">#REF!</definedName>
    <definedName name="PARALELO_1" localSheetId="7">#REF!</definedName>
    <definedName name="PARALELO_1">#REF!</definedName>
    <definedName name="Pfim0" localSheetId="7">#REF!</definedName>
    <definedName name="Pfim0">#REF!</definedName>
    <definedName name="Pfim0a" localSheetId="7">#REF!</definedName>
    <definedName name="Pfim0a">#REF!</definedName>
    <definedName name="Pfim1" localSheetId="7">#REF!</definedName>
    <definedName name="Pfim1">#REF!</definedName>
    <definedName name="PLANILHA" localSheetId="7">#REF!</definedName>
    <definedName name="PLANILHA">#REF!</definedName>
    <definedName name="Popular" localSheetId="0" hidden="1">{#N/A,#N/A,FALSE,"Cronograma";#N/A,#N/A,FALSE,"Cronogr. 2"}</definedName>
    <definedName name="Popular" localSheetId="5" hidden="1">{#N/A,#N/A,FALSE,"Cronograma";#N/A,#N/A,FALSE,"Cronogr. 2"}</definedName>
    <definedName name="Popular" localSheetId="2" hidden="1">{#N/A,#N/A,FALSE,"Cronograma";#N/A,#N/A,FALSE,"Cronogr. 2"}</definedName>
    <definedName name="Popular" localSheetId="6" hidden="1">{#N/A,#N/A,FALSE,"Cronograma";#N/A,#N/A,FALSE,"Cronogr. 2"}</definedName>
    <definedName name="Popular" localSheetId="4" hidden="1">{#N/A,#N/A,FALSE,"Cronograma";#N/A,#N/A,FALSE,"Cronogr. 2"}</definedName>
    <definedName name="Popular" localSheetId="7" hidden="1">{#N/A,#N/A,FALSE,"Cronograma";#N/A,#N/A,FALSE,"Cronogr. 2"}</definedName>
    <definedName name="Popular" hidden="1">{#N/A,#N/A,FALSE,"Cronograma";#N/A,#N/A,FALSE,"Cronogr. 2"}</definedName>
    <definedName name="Print_Area" localSheetId="2">CRONOGRAMA!$A$1:$J$43</definedName>
    <definedName name="Print_Area" localSheetId="1">'PLANILHA RESUMO'!$A$1:$D$40</definedName>
    <definedName name="Print_Area_MI" localSheetId="5">#REF!</definedName>
    <definedName name="Print_Area_MI" localSheetId="2">#REF!</definedName>
    <definedName name="Print_Area_MI" localSheetId="6">#REF!</definedName>
    <definedName name="Print_Area_MI" localSheetId="4">#REF!</definedName>
    <definedName name="Print_Area_MI" localSheetId="7">#REF!</definedName>
    <definedName name="Print_Area_MI">#REF!</definedName>
    <definedName name="Print_Titles_MI" localSheetId="2">#REF!</definedName>
    <definedName name="Print_Titles_MI" localSheetId="6">#REF!</definedName>
    <definedName name="Print_Titles_MI" localSheetId="4">#REF!</definedName>
    <definedName name="Print_Titles_MI" localSheetId="7">#REF!</definedName>
    <definedName name="Print_Titles_MI">#REF!</definedName>
    <definedName name="RAH" localSheetId="0">#REF!</definedName>
    <definedName name="RAH" localSheetId="5">#REF!</definedName>
    <definedName name="RAH" localSheetId="4">#REF!</definedName>
    <definedName name="RAH" localSheetId="7">#REF!</definedName>
    <definedName name="RAH">#REF!</definedName>
    <definedName name="RAH_1" localSheetId="0">#REF!</definedName>
    <definedName name="RAH_1" localSheetId="5">#REF!</definedName>
    <definedName name="RAH_1" localSheetId="4">#REF!</definedName>
    <definedName name="RAH_1" localSheetId="7">#REF!</definedName>
    <definedName name="RAH_1">#REF!</definedName>
    <definedName name="rasgo" localSheetId="7">#REF!</definedName>
    <definedName name="rasgo">#REF!</definedName>
    <definedName name="Rev" localSheetId="7">#REF!</definedName>
    <definedName name="Rev">#REF!</definedName>
    <definedName name="rfv" localSheetId="0">#REF!</definedName>
    <definedName name="rfv" localSheetId="5">#REF!</definedName>
    <definedName name="rfv" localSheetId="4">#REF!</definedName>
    <definedName name="rfv" localSheetId="7">#REF!</definedName>
    <definedName name="rfv">#REF!</definedName>
    <definedName name="rfv_1" localSheetId="5">#REF!</definedName>
    <definedName name="rfv_1" localSheetId="4">#REF!</definedName>
    <definedName name="rfv_1" localSheetId="7">#REF!</definedName>
    <definedName name="rfv_1">#REF!</definedName>
    <definedName name="rio" localSheetId="0" hidden="1">{#N/A,#N/A,FALSE,"Cronograma";#N/A,#N/A,FALSE,"Cronogr. 2"}</definedName>
    <definedName name="rio" localSheetId="5" hidden="1">{#N/A,#N/A,FALSE,"Cronograma";#N/A,#N/A,FALSE,"Cronogr. 2"}</definedName>
    <definedName name="rio" localSheetId="2" hidden="1">{#N/A,#N/A,FALSE,"Cronograma";#N/A,#N/A,FALSE,"Cronogr. 2"}</definedName>
    <definedName name="rio" localSheetId="6" hidden="1">{#N/A,#N/A,FALSE,"Cronograma";#N/A,#N/A,FALSE,"Cronogr. 2"}</definedName>
    <definedName name="rio" localSheetId="4" hidden="1">{#N/A,#N/A,FALSE,"Cronograma";#N/A,#N/A,FALSE,"Cronogr. 2"}</definedName>
    <definedName name="rio" localSheetId="7" hidden="1">{#N/A,#N/A,FALSE,"Cronograma";#N/A,#N/A,FALSE,"Cronogr. 2"}</definedName>
    <definedName name="rio" hidden="1">{#N/A,#N/A,FALSE,"Cronograma";#N/A,#N/A,FALSE,"Cronogr. 2"}</definedName>
    <definedName name="rpa" localSheetId="0">#REF!</definedName>
    <definedName name="rpa" localSheetId="5">#REF!</definedName>
    <definedName name="rpa" localSheetId="2">#REF!</definedName>
    <definedName name="rpa" localSheetId="6">#REF!</definedName>
    <definedName name="rpa" localSheetId="4">#REF!</definedName>
    <definedName name="rpa" localSheetId="7">#REF!</definedName>
    <definedName name="rpa">#REF!</definedName>
    <definedName name="rpa_1" localSheetId="0">#REF!</definedName>
    <definedName name="rpa_1" localSheetId="5">#REF!</definedName>
    <definedName name="rpa_1" localSheetId="4">#REF!</definedName>
    <definedName name="rpa_1" localSheetId="7">#REF!</definedName>
    <definedName name="rpa_1">#REF!</definedName>
    <definedName name="rpb" localSheetId="0">#REF!</definedName>
    <definedName name="rpb" localSheetId="5">#REF!</definedName>
    <definedName name="rpb" localSheetId="4">#REF!</definedName>
    <definedName name="rpb" localSheetId="7">#REF!</definedName>
    <definedName name="rpb">#REF!</definedName>
    <definedName name="rpb_1" localSheetId="5">#REF!</definedName>
    <definedName name="rpb_1" localSheetId="4">#REF!</definedName>
    <definedName name="rpb_1" localSheetId="7">#REF!</definedName>
    <definedName name="rpb_1">#REF!</definedName>
    <definedName name="rpp" localSheetId="5">#REF!</definedName>
    <definedName name="rpp" localSheetId="4">#REF!</definedName>
    <definedName name="rpp" localSheetId="7">#REF!</definedName>
    <definedName name="rpp">#REF!</definedName>
    <definedName name="rpp_1" localSheetId="5">#REF!</definedName>
    <definedName name="rpp_1" localSheetId="4">#REF!</definedName>
    <definedName name="rpp_1" localSheetId="7">#REF!</definedName>
    <definedName name="rpp_1">#REF!</definedName>
    <definedName name="RRRR" localSheetId="7">#REF!</definedName>
    <definedName name="RRRR">#REF!</definedName>
    <definedName name="S" localSheetId="7">#REF!</definedName>
    <definedName name="S">#REF!</definedName>
    <definedName name="SCOD02_010_0020" localSheetId="5">#REF!</definedName>
    <definedName name="SCOD02_010_0020" localSheetId="4">#REF!</definedName>
    <definedName name="SCOD02_010_0020" localSheetId="7">#REF!</definedName>
    <definedName name="SCOD02_010_0020">#REF!</definedName>
    <definedName name="SCOD02_010_0020_1" localSheetId="5">#REF!</definedName>
    <definedName name="SCOD02_010_0020_1" localSheetId="4">#REF!</definedName>
    <definedName name="SCOD02_010_0020_1" localSheetId="7">#REF!</definedName>
    <definedName name="SCOD02_010_0020_1">#REF!</definedName>
    <definedName name="SCOD02_010_0050" localSheetId="5">#REF!</definedName>
    <definedName name="SCOD02_010_0050" localSheetId="4">#REF!</definedName>
    <definedName name="SCOD02_010_0050" localSheetId="7">#REF!</definedName>
    <definedName name="SCOD02_010_0050">#REF!</definedName>
    <definedName name="SCOD02_010_0050_1" localSheetId="5">#REF!</definedName>
    <definedName name="SCOD02_010_0050_1" localSheetId="4">#REF!</definedName>
    <definedName name="SCOD02_010_0050_1" localSheetId="7">#REF!</definedName>
    <definedName name="SCOD02_010_0050_1">#REF!</definedName>
    <definedName name="SCOD02_010_0065" localSheetId="5">#REF!</definedName>
    <definedName name="SCOD02_010_0065" localSheetId="4">#REF!</definedName>
    <definedName name="SCOD02_010_0065" localSheetId="7">#REF!</definedName>
    <definedName name="SCOD02_010_0065">#REF!</definedName>
    <definedName name="SCOD02_010_0065_1" localSheetId="5">#REF!</definedName>
    <definedName name="SCOD02_010_0065_1" localSheetId="4">#REF!</definedName>
    <definedName name="SCOD02_010_0065_1" localSheetId="7">#REF!</definedName>
    <definedName name="SCOD02_010_0065_1">#REF!</definedName>
    <definedName name="SCOD02_010_0130" localSheetId="5">#REF!</definedName>
    <definedName name="SCOD02_010_0130" localSheetId="4">#REF!</definedName>
    <definedName name="SCOD02_010_0130" localSheetId="7">#REF!</definedName>
    <definedName name="SCOD02_010_0130">#REF!</definedName>
    <definedName name="SCOD02_010_0130_1" localSheetId="5">#REF!</definedName>
    <definedName name="SCOD02_010_0130_1" localSheetId="4">#REF!</definedName>
    <definedName name="SCOD02_010_0130_1" localSheetId="7">#REF!</definedName>
    <definedName name="SCOD02_010_0130_1">#REF!</definedName>
    <definedName name="SCOD03_010_0020" localSheetId="5">#REF!</definedName>
    <definedName name="SCOD03_010_0020" localSheetId="4">#REF!</definedName>
    <definedName name="SCOD03_010_0020" localSheetId="7">#REF!</definedName>
    <definedName name="SCOD03_010_0020">#REF!</definedName>
    <definedName name="SCOD03_010_0020_1" localSheetId="5">#REF!</definedName>
    <definedName name="SCOD03_010_0020_1" localSheetId="4">#REF!</definedName>
    <definedName name="SCOD03_010_0020_1" localSheetId="7">#REF!</definedName>
    <definedName name="SCOD03_010_0020_1">#REF!</definedName>
    <definedName name="SCOD03_010_0025" localSheetId="5">#REF!</definedName>
    <definedName name="SCOD03_010_0025" localSheetId="4">#REF!</definedName>
    <definedName name="SCOD03_010_0025" localSheetId="7">#REF!</definedName>
    <definedName name="SCOD03_010_0025">#REF!</definedName>
    <definedName name="SCOD03_010_0025_1" localSheetId="5">#REF!</definedName>
    <definedName name="SCOD03_010_0025_1" localSheetId="4">#REF!</definedName>
    <definedName name="SCOD03_010_0025_1" localSheetId="7">#REF!</definedName>
    <definedName name="SCOD03_010_0025_1">#REF!</definedName>
    <definedName name="SCOD03_010_0040" localSheetId="5">#REF!</definedName>
    <definedName name="SCOD03_010_0040" localSheetId="4">#REF!</definedName>
    <definedName name="SCOD03_010_0040" localSheetId="7">#REF!</definedName>
    <definedName name="SCOD03_010_0040">#REF!</definedName>
    <definedName name="SCOD03_010_0040_1" localSheetId="5">#REF!</definedName>
    <definedName name="SCOD03_010_0040_1" localSheetId="4">#REF!</definedName>
    <definedName name="SCOD03_010_0040_1" localSheetId="7">#REF!</definedName>
    <definedName name="SCOD03_010_0040_1">#REF!</definedName>
    <definedName name="SCOD03_010_0050" localSheetId="5">#REF!</definedName>
    <definedName name="SCOD03_010_0050" localSheetId="4">#REF!</definedName>
    <definedName name="SCOD03_010_0050" localSheetId="7">#REF!</definedName>
    <definedName name="SCOD03_010_0050">#REF!</definedName>
    <definedName name="SCOD03_010_0050_1" localSheetId="5">#REF!</definedName>
    <definedName name="SCOD03_010_0050_1" localSheetId="4">#REF!</definedName>
    <definedName name="SCOD03_010_0050_1" localSheetId="7">#REF!</definedName>
    <definedName name="SCOD03_010_0050_1">#REF!</definedName>
    <definedName name="SCOD03_010_0100" localSheetId="5">#REF!</definedName>
    <definedName name="SCOD03_010_0100" localSheetId="4">#REF!</definedName>
    <definedName name="SCOD03_010_0100" localSheetId="7">#REF!</definedName>
    <definedName name="SCOD03_010_0100">#REF!</definedName>
    <definedName name="SCOD03_010_0100_1" localSheetId="5">#REF!</definedName>
    <definedName name="SCOD03_010_0100_1" localSheetId="4">#REF!</definedName>
    <definedName name="SCOD03_010_0100_1" localSheetId="7">#REF!</definedName>
    <definedName name="SCOD03_010_0100_1">#REF!</definedName>
    <definedName name="SCOD03_010_0180" localSheetId="5">#REF!</definedName>
    <definedName name="SCOD03_010_0180" localSheetId="4">#REF!</definedName>
    <definedName name="SCOD03_010_0180" localSheetId="7">#REF!</definedName>
    <definedName name="SCOD03_010_0180">#REF!</definedName>
    <definedName name="SCOD03_010_0180_1" localSheetId="5">#REF!</definedName>
    <definedName name="SCOD03_010_0180_1" localSheetId="4">#REF!</definedName>
    <definedName name="SCOD03_010_0180_1" localSheetId="7">#REF!</definedName>
    <definedName name="SCOD03_010_0180_1">#REF!</definedName>
    <definedName name="SCOD03_010_0200" localSheetId="5">#REF!</definedName>
    <definedName name="SCOD03_010_0200" localSheetId="4">#REF!</definedName>
    <definedName name="SCOD03_010_0200" localSheetId="7">#REF!</definedName>
    <definedName name="SCOD03_010_0200">#REF!</definedName>
    <definedName name="SCOD03_010_0200_1" localSheetId="5">#REF!</definedName>
    <definedName name="SCOD03_010_0200_1" localSheetId="4">#REF!</definedName>
    <definedName name="SCOD03_010_0200_1" localSheetId="7">#REF!</definedName>
    <definedName name="SCOD03_010_0200_1">#REF!</definedName>
    <definedName name="SCOD04_010_0010" localSheetId="5">#REF!</definedName>
    <definedName name="SCOD04_010_0010" localSheetId="4">#REF!</definedName>
    <definedName name="SCOD04_010_0010" localSheetId="7">#REF!</definedName>
    <definedName name="SCOD04_010_0010">#REF!</definedName>
    <definedName name="SCOD04_010_0010_1" localSheetId="5">#REF!</definedName>
    <definedName name="SCOD04_010_0010_1" localSheetId="4">#REF!</definedName>
    <definedName name="SCOD04_010_0010_1" localSheetId="7">#REF!</definedName>
    <definedName name="SCOD04_010_0010_1">#REF!</definedName>
    <definedName name="SCOD04_010_0040" localSheetId="5">#REF!</definedName>
    <definedName name="SCOD04_010_0040" localSheetId="4">#REF!</definedName>
    <definedName name="SCOD04_010_0040" localSheetId="7">#REF!</definedName>
    <definedName name="SCOD04_010_0040">#REF!</definedName>
    <definedName name="SCOD04_010_0040_1" localSheetId="5">#REF!</definedName>
    <definedName name="SCOD04_010_0040_1" localSheetId="4">#REF!</definedName>
    <definedName name="SCOD04_010_0040_1" localSheetId="7">#REF!</definedName>
    <definedName name="SCOD04_010_0040_1">#REF!</definedName>
    <definedName name="SCOD04_010_0070" localSheetId="5">#REF!</definedName>
    <definedName name="SCOD04_010_0070" localSheetId="4">#REF!</definedName>
    <definedName name="SCOD04_010_0070" localSheetId="7">#REF!</definedName>
    <definedName name="SCOD04_010_0070">#REF!</definedName>
    <definedName name="SCOD04_010_0070_1" localSheetId="5">#REF!</definedName>
    <definedName name="SCOD04_010_0070_1" localSheetId="4">#REF!</definedName>
    <definedName name="SCOD04_010_0070_1" localSheetId="7">#REF!</definedName>
    <definedName name="SCOD04_010_0070_1">#REF!</definedName>
    <definedName name="SCOD04_010_0150" localSheetId="5">#REF!</definedName>
    <definedName name="SCOD04_010_0150" localSheetId="4">#REF!</definedName>
    <definedName name="SCOD04_010_0150" localSheetId="7">#REF!</definedName>
    <definedName name="SCOD04_010_0150">#REF!</definedName>
    <definedName name="SCOD04_010_0150_1" localSheetId="5">#REF!</definedName>
    <definedName name="SCOD04_010_0150_1" localSheetId="4">#REF!</definedName>
    <definedName name="SCOD04_010_0150_1" localSheetId="7">#REF!</definedName>
    <definedName name="SCOD04_010_0150_1">#REF!</definedName>
    <definedName name="SCOD04_010_0190" localSheetId="5">#REF!</definedName>
    <definedName name="SCOD04_010_0190" localSheetId="4">#REF!</definedName>
    <definedName name="SCOD04_010_0190" localSheetId="7">#REF!</definedName>
    <definedName name="SCOD04_010_0190">#REF!</definedName>
    <definedName name="SCOD04_010_0190_1" localSheetId="5">#REF!</definedName>
    <definedName name="SCOD04_010_0190_1" localSheetId="4">#REF!</definedName>
    <definedName name="SCOD04_010_0190_1" localSheetId="7">#REF!</definedName>
    <definedName name="SCOD04_010_0190_1">#REF!</definedName>
    <definedName name="SCOD04_010_0200" localSheetId="5">#REF!</definedName>
    <definedName name="SCOD04_010_0200" localSheetId="4">#REF!</definedName>
    <definedName name="SCOD04_010_0200" localSheetId="7">#REF!</definedName>
    <definedName name="SCOD04_010_0200">#REF!</definedName>
    <definedName name="SCOD04_010_0200_1" localSheetId="5">#REF!</definedName>
    <definedName name="SCOD04_010_0200_1" localSheetId="4">#REF!</definedName>
    <definedName name="SCOD04_010_0200_1" localSheetId="7">#REF!</definedName>
    <definedName name="SCOD04_010_0200_1">#REF!</definedName>
    <definedName name="SCOD04_010_0320" localSheetId="5">#REF!</definedName>
    <definedName name="SCOD04_010_0320" localSheetId="4">#REF!</definedName>
    <definedName name="SCOD04_010_0320" localSheetId="7">#REF!</definedName>
    <definedName name="SCOD04_010_0320">#REF!</definedName>
    <definedName name="SCOD04_010_0320_1" localSheetId="5">#REF!</definedName>
    <definedName name="SCOD04_010_0320_1" localSheetId="4">#REF!</definedName>
    <definedName name="SCOD04_010_0320_1" localSheetId="7">#REF!</definedName>
    <definedName name="SCOD04_010_0320_1">#REF!</definedName>
    <definedName name="SCOD04_010_0330" localSheetId="5">#REF!</definedName>
    <definedName name="SCOD04_010_0330" localSheetId="4">#REF!</definedName>
    <definedName name="SCOD04_010_0330" localSheetId="7">#REF!</definedName>
    <definedName name="SCOD04_010_0330">#REF!</definedName>
    <definedName name="SCOD04_010_0330_1" localSheetId="5">#REF!</definedName>
    <definedName name="SCOD04_010_0330_1" localSheetId="4">#REF!</definedName>
    <definedName name="SCOD04_010_0330_1" localSheetId="7">#REF!</definedName>
    <definedName name="SCOD04_010_0330_1">#REF!</definedName>
    <definedName name="SCOD04_010_0371" localSheetId="5">#REF!</definedName>
    <definedName name="SCOD04_010_0371" localSheetId="4">#REF!</definedName>
    <definedName name="SCOD04_010_0371" localSheetId="7">#REF!</definedName>
    <definedName name="SCOD04_010_0371">#REF!</definedName>
    <definedName name="SCOD04_010_0371_1" localSheetId="5">#REF!</definedName>
    <definedName name="SCOD04_010_0371_1" localSheetId="4">#REF!</definedName>
    <definedName name="SCOD04_010_0371_1" localSheetId="7">#REF!</definedName>
    <definedName name="SCOD04_010_0371_1">#REF!</definedName>
    <definedName name="SCOD04_010_0375" localSheetId="5">#REF!</definedName>
    <definedName name="SCOD04_010_0375" localSheetId="4">#REF!</definedName>
    <definedName name="SCOD04_010_0375" localSheetId="7">#REF!</definedName>
    <definedName name="SCOD04_010_0375">#REF!</definedName>
    <definedName name="SCOD04_010_0375_1" localSheetId="5">#REF!</definedName>
    <definedName name="SCOD04_010_0375_1" localSheetId="4">#REF!</definedName>
    <definedName name="SCOD04_010_0375_1" localSheetId="7">#REF!</definedName>
    <definedName name="SCOD04_010_0375_1">#REF!</definedName>
    <definedName name="SCOD04_010_0395" localSheetId="5">#REF!</definedName>
    <definedName name="SCOD04_010_0395" localSheetId="4">#REF!</definedName>
    <definedName name="SCOD04_010_0395" localSheetId="7">#REF!</definedName>
    <definedName name="SCOD04_010_0395">#REF!</definedName>
    <definedName name="SCOD04_010_0395_1" localSheetId="5">#REF!</definedName>
    <definedName name="SCOD04_010_0395_1" localSheetId="4">#REF!</definedName>
    <definedName name="SCOD04_010_0395_1" localSheetId="7">#REF!</definedName>
    <definedName name="SCOD04_010_0395_1">#REF!</definedName>
    <definedName name="SCOD04_010_0420" localSheetId="5">#REF!</definedName>
    <definedName name="SCOD04_010_0420" localSheetId="4">#REF!</definedName>
    <definedName name="SCOD04_010_0420" localSheetId="7">#REF!</definedName>
    <definedName name="SCOD04_010_0420">#REF!</definedName>
    <definedName name="SCOD04_010_0420_1" localSheetId="5">#REF!</definedName>
    <definedName name="SCOD04_010_0420_1" localSheetId="4">#REF!</definedName>
    <definedName name="SCOD04_010_0420_1" localSheetId="7">#REF!</definedName>
    <definedName name="SCOD04_010_0420_1">#REF!</definedName>
    <definedName name="SCOD04_010_0430" localSheetId="5">#REF!</definedName>
    <definedName name="SCOD04_010_0430" localSheetId="4">#REF!</definedName>
    <definedName name="SCOD04_010_0430" localSheetId="7">#REF!</definedName>
    <definedName name="SCOD04_010_0430">#REF!</definedName>
    <definedName name="SCOD04_010_0430_1" localSheetId="5">#REF!</definedName>
    <definedName name="SCOD04_010_0430_1" localSheetId="4">#REF!</definedName>
    <definedName name="SCOD04_010_0430_1" localSheetId="7">#REF!</definedName>
    <definedName name="SCOD04_010_0430_1">#REF!</definedName>
    <definedName name="SCOD05_010_0020" localSheetId="5">#REF!</definedName>
    <definedName name="SCOD05_010_0020" localSheetId="4">#REF!</definedName>
    <definedName name="SCOD05_010_0020" localSheetId="7">#REF!</definedName>
    <definedName name="SCOD05_010_0020">#REF!</definedName>
    <definedName name="SCOD05_010_0020_1" localSheetId="5">#REF!</definedName>
    <definedName name="SCOD05_010_0020_1" localSheetId="4">#REF!</definedName>
    <definedName name="SCOD05_010_0020_1" localSheetId="7">#REF!</definedName>
    <definedName name="SCOD05_010_0020_1">#REF!</definedName>
    <definedName name="SCOD08_010_0010" localSheetId="5">#REF!</definedName>
    <definedName name="SCOD08_010_0010" localSheetId="4">#REF!</definedName>
    <definedName name="SCOD08_010_0010" localSheetId="7">#REF!</definedName>
    <definedName name="SCOD08_010_0010">#REF!</definedName>
    <definedName name="SCOD08_010_0010_1" localSheetId="5">#REF!</definedName>
    <definedName name="SCOD08_010_0010_1" localSheetId="4">#REF!</definedName>
    <definedName name="SCOD08_010_0010_1" localSheetId="7">#REF!</definedName>
    <definedName name="SCOD08_010_0010_1">#REF!</definedName>
    <definedName name="SCOD08_010_0040" localSheetId="5">#REF!</definedName>
    <definedName name="SCOD08_010_0040" localSheetId="4">#REF!</definedName>
    <definedName name="SCOD08_010_0040" localSheetId="7">#REF!</definedName>
    <definedName name="SCOD08_010_0040">#REF!</definedName>
    <definedName name="SCOD08_010_0040_1" localSheetId="5">#REF!</definedName>
    <definedName name="SCOD08_010_0040_1" localSheetId="4">#REF!</definedName>
    <definedName name="SCOD08_010_0040_1" localSheetId="7">#REF!</definedName>
    <definedName name="SCOD08_010_0040_1">#REF!</definedName>
    <definedName name="SCOD08_010_0060" localSheetId="5">#REF!</definedName>
    <definedName name="SCOD08_010_0060" localSheetId="4">#REF!</definedName>
    <definedName name="SCOD08_010_0060" localSheetId="7">#REF!</definedName>
    <definedName name="SCOD08_010_0060">#REF!</definedName>
    <definedName name="SCOD08_010_0060_1" localSheetId="5">#REF!</definedName>
    <definedName name="SCOD08_010_0060_1" localSheetId="4">#REF!</definedName>
    <definedName name="SCOD08_010_0060_1" localSheetId="7">#REF!</definedName>
    <definedName name="SCOD08_010_0060_1">#REF!</definedName>
    <definedName name="SCOD08_010_0130" localSheetId="5">#REF!</definedName>
    <definedName name="SCOD08_010_0130" localSheetId="4">#REF!</definedName>
    <definedName name="SCOD08_010_0130" localSheetId="7">#REF!</definedName>
    <definedName name="SCOD08_010_0130">#REF!</definedName>
    <definedName name="SCOD08_010_0130_1" localSheetId="5">#REF!</definedName>
    <definedName name="SCOD08_010_0130_1" localSheetId="4">#REF!</definedName>
    <definedName name="SCOD08_010_0130_1" localSheetId="7">#REF!</definedName>
    <definedName name="SCOD08_010_0130_1">#REF!</definedName>
    <definedName name="SCOD08_010_0135" localSheetId="5">#REF!</definedName>
    <definedName name="SCOD08_010_0135" localSheetId="4">#REF!</definedName>
    <definedName name="SCOD08_010_0135" localSheetId="7">#REF!</definedName>
    <definedName name="SCOD08_010_0135">#REF!</definedName>
    <definedName name="SCOD08_010_0135_1" localSheetId="5">#REF!</definedName>
    <definedName name="SCOD08_010_0135_1" localSheetId="4">#REF!</definedName>
    <definedName name="SCOD08_010_0135_1" localSheetId="7">#REF!</definedName>
    <definedName name="SCOD08_010_0135_1">#REF!</definedName>
    <definedName name="SCOD08_010_0270" localSheetId="5">#REF!</definedName>
    <definedName name="SCOD08_010_0270" localSheetId="4">#REF!</definedName>
    <definedName name="SCOD08_010_0270" localSheetId="7">#REF!</definedName>
    <definedName name="SCOD08_010_0270">#REF!</definedName>
    <definedName name="SCOD08_010_0270_1" localSheetId="5">#REF!</definedName>
    <definedName name="SCOD08_010_0270_1" localSheetId="4">#REF!</definedName>
    <definedName name="SCOD08_010_0270_1" localSheetId="7">#REF!</definedName>
    <definedName name="SCOD08_010_0270_1">#REF!</definedName>
    <definedName name="SCOD09_010_0060" localSheetId="5">#REF!</definedName>
    <definedName name="SCOD09_010_0060" localSheetId="4">#REF!</definedName>
    <definedName name="SCOD09_010_0060" localSheetId="7">#REF!</definedName>
    <definedName name="SCOD09_010_0060">#REF!</definedName>
    <definedName name="SCOD09_010_0060_1" localSheetId="5">#REF!</definedName>
    <definedName name="SCOD09_010_0060_1" localSheetId="4">#REF!</definedName>
    <definedName name="SCOD09_010_0060_1" localSheetId="7">#REF!</definedName>
    <definedName name="SCOD09_010_0060_1">#REF!</definedName>
    <definedName name="SCOD09_010_0240" localSheetId="5">#REF!</definedName>
    <definedName name="SCOD09_010_0240" localSheetId="4">#REF!</definedName>
    <definedName name="SCOD09_010_0240" localSheetId="7">#REF!</definedName>
    <definedName name="SCOD09_010_0240">#REF!</definedName>
    <definedName name="SCOD09_010_0240_1" localSheetId="5">#REF!</definedName>
    <definedName name="SCOD09_010_0240_1" localSheetId="4">#REF!</definedName>
    <definedName name="SCOD09_010_0240_1" localSheetId="7">#REF!</definedName>
    <definedName name="SCOD09_010_0240_1">#REF!</definedName>
    <definedName name="SCOD09_010_0430" localSheetId="5">#REF!</definedName>
    <definedName name="SCOD09_010_0430" localSheetId="4">#REF!</definedName>
    <definedName name="SCOD09_010_0430" localSheetId="7">#REF!</definedName>
    <definedName name="SCOD09_010_0430">#REF!</definedName>
    <definedName name="SCOD09_010_0430_1" localSheetId="5">#REF!</definedName>
    <definedName name="SCOD09_010_0430_1" localSheetId="4">#REF!</definedName>
    <definedName name="SCOD09_010_0430_1" localSheetId="7">#REF!</definedName>
    <definedName name="SCOD09_010_0430_1">#REF!</definedName>
    <definedName name="SCOD09_010_0470" localSheetId="5">#REF!</definedName>
    <definedName name="SCOD09_010_0470" localSheetId="4">#REF!</definedName>
    <definedName name="SCOD09_010_0470" localSheetId="7">#REF!</definedName>
    <definedName name="SCOD09_010_0470">#REF!</definedName>
    <definedName name="SCOD09_010_0470_1" localSheetId="5">#REF!</definedName>
    <definedName name="SCOD09_010_0470_1" localSheetId="4">#REF!</definedName>
    <definedName name="SCOD09_010_0470_1" localSheetId="7">#REF!</definedName>
    <definedName name="SCOD09_010_0470_1">#REF!</definedName>
    <definedName name="SCOD09_010_0700" localSheetId="5">#REF!</definedName>
    <definedName name="SCOD09_010_0700" localSheetId="4">#REF!</definedName>
    <definedName name="SCOD09_010_0700" localSheetId="7">#REF!</definedName>
    <definedName name="SCOD09_010_0700">#REF!</definedName>
    <definedName name="SCOD09_010_0700_1" localSheetId="5">#REF!</definedName>
    <definedName name="SCOD09_010_0700_1" localSheetId="4">#REF!</definedName>
    <definedName name="SCOD09_010_0700_1" localSheetId="7">#REF!</definedName>
    <definedName name="SCOD09_010_0700_1">#REF!</definedName>
    <definedName name="SCOD10_010_0140" localSheetId="5">#REF!</definedName>
    <definedName name="SCOD10_010_0140" localSheetId="4">#REF!</definedName>
    <definedName name="SCOD10_010_0140" localSheetId="7">#REF!</definedName>
    <definedName name="SCOD10_010_0140">#REF!</definedName>
    <definedName name="SCOD10_010_0140_1" localSheetId="5">#REF!</definedName>
    <definedName name="SCOD10_010_0140_1" localSheetId="4">#REF!</definedName>
    <definedName name="SCOD10_010_0140_1" localSheetId="7">#REF!</definedName>
    <definedName name="SCOD10_010_0140_1">#REF!</definedName>
    <definedName name="SCOD10_010_0180" localSheetId="5">#REF!</definedName>
    <definedName name="SCOD10_010_0180" localSheetId="4">#REF!</definedName>
    <definedName name="SCOD10_010_0180" localSheetId="7">#REF!</definedName>
    <definedName name="SCOD10_010_0180">#REF!</definedName>
    <definedName name="SCOD10_010_0180_1" localSheetId="5">#REF!</definedName>
    <definedName name="SCOD10_010_0180_1" localSheetId="4">#REF!</definedName>
    <definedName name="SCOD10_010_0180_1" localSheetId="7">#REF!</definedName>
    <definedName name="SCOD10_010_0180_1">#REF!</definedName>
    <definedName name="SCOD10_010_0270" localSheetId="5">#REF!</definedName>
    <definedName name="SCOD10_010_0270" localSheetId="4">#REF!</definedName>
    <definedName name="SCOD10_010_0270" localSheetId="7">#REF!</definedName>
    <definedName name="SCOD10_010_0270">#REF!</definedName>
    <definedName name="SCOD10_010_0270_1" localSheetId="5">#REF!</definedName>
    <definedName name="SCOD10_010_0270_1" localSheetId="4">#REF!</definedName>
    <definedName name="SCOD10_010_0270_1" localSheetId="7">#REF!</definedName>
    <definedName name="SCOD10_010_0270_1">#REF!</definedName>
    <definedName name="SCOD10_010_0280" localSheetId="5">#REF!</definedName>
    <definedName name="SCOD10_010_0280" localSheetId="4">#REF!</definedName>
    <definedName name="SCOD10_010_0280" localSheetId="7">#REF!</definedName>
    <definedName name="SCOD10_010_0280">#REF!</definedName>
    <definedName name="SCOD10_010_0280_1" localSheetId="5">#REF!</definedName>
    <definedName name="SCOD10_010_0280_1" localSheetId="4">#REF!</definedName>
    <definedName name="SCOD10_010_0280_1" localSheetId="7">#REF!</definedName>
    <definedName name="SCOD10_010_0280_1">#REF!</definedName>
    <definedName name="SCOD10_010_0298" localSheetId="5">#REF!</definedName>
    <definedName name="SCOD10_010_0298" localSheetId="4">#REF!</definedName>
    <definedName name="SCOD10_010_0298" localSheetId="7">#REF!</definedName>
    <definedName name="SCOD10_010_0298">#REF!</definedName>
    <definedName name="SCOD10_010_0298_1" localSheetId="5">#REF!</definedName>
    <definedName name="SCOD10_010_0298_1" localSheetId="4">#REF!</definedName>
    <definedName name="SCOD10_010_0298_1" localSheetId="7">#REF!</definedName>
    <definedName name="SCOD10_010_0298_1">#REF!</definedName>
    <definedName name="SCOD10_010_0307" localSheetId="5">#REF!</definedName>
    <definedName name="SCOD10_010_0307" localSheetId="4">#REF!</definedName>
    <definedName name="SCOD10_010_0307" localSheetId="7">#REF!</definedName>
    <definedName name="SCOD10_010_0307">#REF!</definedName>
    <definedName name="SCOD10_010_0307_1" localSheetId="5">#REF!</definedName>
    <definedName name="SCOD10_010_0307_1" localSheetId="4">#REF!</definedName>
    <definedName name="SCOD10_010_0307_1" localSheetId="7">#REF!</definedName>
    <definedName name="SCOD10_010_0307_1">#REF!</definedName>
    <definedName name="SCOD10_010_0308" localSheetId="5">#REF!</definedName>
    <definedName name="SCOD10_010_0308" localSheetId="4">#REF!</definedName>
    <definedName name="SCOD10_010_0308" localSheetId="7">#REF!</definedName>
    <definedName name="SCOD10_010_0308">#REF!</definedName>
    <definedName name="SCOD10_010_0308_1" localSheetId="5">#REF!</definedName>
    <definedName name="SCOD10_010_0308_1" localSheetId="4">#REF!</definedName>
    <definedName name="SCOD10_010_0308_1" localSheetId="7">#REF!</definedName>
    <definedName name="SCOD10_010_0308_1">#REF!</definedName>
    <definedName name="SCOD10_010_0310" localSheetId="5">#REF!</definedName>
    <definedName name="SCOD10_010_0310" localSheetId="4">#REF!</definedName>
    <definedName name="SCOD10_010_0310" localSheetId="7">#REF!</definedName>
    <definedName name="SCOD10_010_0310">#REF!</definedName>
    <definedName name="SCOD10_010_0310_1" localSheetId="5">#REF!</definedName>
    <definedName name="SCOD10_010_0310_1" localSheetId="4">#REF!</definedName>
    <definedName name="SCOD10_010_0310_1" localSheetId="7">#REF!</definedName>
    <definedName name="SCOD10_010_0310_1">#REF!</definedName>
    <definedName name="SCOD10_010_0330" localSheetId="5">#REF!</definedName>
    <definedName name="SCOD10_010_0330" localSheetId="4">#REF!</definedName>
    <definedName name="SCOD10_010_0330" localSheetId="7">#REF!</definedName>
    <definedName name="SCOD10_010_0330">#REF!</definedName>
    <definedName name="SCOD10_010_0330_1" localSheetId="5">#REF!</definedName>
    <definedName name="SCOD10_010_0330_1" localSheetId="4">#REF!</definedName>
    <definedName name="SCOD10_010_0330_1" localSheetId="7">#REF!</definedName>
    <definedName name="SCOD10_010_0330_1">#REF!</definedName>
    <definedName name="SCOD10_010_0333" localSheetId="5">#REF!</definedName>
    <definedName name="SCOD10_010_0333" localSheetId="4">#REF!</definedName>
    <definedName name="SCOD10_010_0333" localSheetId="7">#REF!</definedName>
    <definedName name="SCOD10_010_0333">#REF!</definedName>
    <definedName name="SCOD10_010_0333_1" localSheetId="5">#REF!</definedName>
    <definedName name="SCOD10_010_0333_1" localSheetId="4">#REF!</definedName>
    <definedName name="SCOD10_010_0333_1" localSheetId="7">#REF!</definedName>
    <definedName name="SCOD10_010_0333_1">#REF!</definedName>
    <definedName name="SCOD10_010_0380" localSheetId="5">#REF!</definedName>
    <definedName name="SCOD10_010_0380" localSheetId="4">#REF!</definedName>
    <definedName name="SCOD10_010_0380" localSheetId="7">#REF!</definedName>
    <definedName name="SCOD10_010_0380">#REF!</definedName>
    <definedName name="SCOD10_010_0380_1" localSheetId="5">#REF!</definedName>
    <definedName name="SCOD10_010_0380_1" localSheetId="4">#REF!</definedName>
    <definedName name="SCOD10_010_0380_1" localSheetId="7">#REF!</definedName>
    <definedName name="SCOD10_010_0380_1">#REF!</definedName>
    <definedName name="SCOD10_010_0400" localSheetId="5">#REF!</definedName>
    <definedName name="SCOD10_010_0400" localSheetId="4">#REF!</definedName>
    <definedName name="SCOD10_010_0400" localSheetId="7">#REF!</definedName>
    <definedName name="SCOD10_010_0400">#REF!</definedName>
    <definedName name="SCOD10_010_0400_1" localSheetId="5">#REF!</definedName>
    <definedName name="SCOD10_010_0400_1" localSheetId="4">#REF!</definedName>
    <definedName name="SCOD10_010_0400_1" localSheetId="7">#REF!</definedName>
    <definedName name="SCOD10_010_0400_1">#REF!</definedName>
    <definedName name="SCOD10_010_0431" localSheetId="5">#REF!</definedName>
    <definedName name="SCOD10_010_0431" localSheetId="4">#REF!</definedName>
    <definedName name="SCOD10_010_0431" localSheetId="7">#REF!</definedName>
    <definedName name="SCOD10_010_0431">#REF!</definedName>
    <definedName name="SCOD10_010_0431_1" localSheetId="5">#REF!</definedName>
    <definedName name="SCOD10_010_0431_1" localSheetId="4">#REF!</definedName>
    <definedName name="SCOD10_010_0431_1" localSheetId="7">#REF!</definedName>
    <definedName name="SCOD10_010_0431_1">#REF!</definedName>
    <definedName name="SCOD10_010_1110" localSheetId="5">#REF!</definedName>
    <definedName name="SCOD10_010_1110" localSheetId="4">#REF!</definedName>
    <definedName name="SCOD10_010_1110" localSheetId="7">#REF!</definedName>
    <definedName name="SCOD10_010_1110">#REF!</definedName>
    <definedName name="SCOD10_010_1110_1" localSheetId="5">#REF!</definedName>
    <definedName name="SCOD10_010_1110_1" localSheetId="4">#REF!</definedName>
    <definedName name="SCOD10_010_1110_1" localSheetId="7">#REF!</definedName>
    <definedName name="SCOD10_010_1110_1">#REF!</definedName>
    <definedName name="SCOD12_010_0010" localSheetId="5">#REF!</definedName>
    <definedName name="SCOD12_010_0010" localSheetId="4">#REF!</definedName>
    <definedName name="SCOD12_010_0010" localSheetId="7">#REF!</definedName>
    <definedName name="SCOD12_010_0010">#REF!</definedName>
    <definedName name="SCOD12_010_0010_1" localSheetId="5">#REF!</definedName>
    <definedName name="SCOD12_010_0010_1" localSheetId="4">#REF!</definedName>
    <definedName name="SCOD12_010_0010_1" localSheetId="7">#REF!</definedName>
    <definedName name="SCOD12_010_0010_1">#REF!</definedName>
    <definedName name="SCOD12_010_0060" localSheetId="5">#REF!</definedName>
    <definedName name="SCOD12_010_0060" localSheetId="4">#REF!</definedName>
    <definedName name="SCOD12_010_0060" localSheetId="7">#REF!</definedName>
    <definedName name="SCOD12_010_0060">#REF!</definedName>
    <definedName name="SCOD12_010_0060_1" localSheetId="5">#REF!</definedName>
    <definedName name="SCOD12_010_0060_1" localSheetId="4">#REF!</definedName>
    <definedName name="SCOD12_010_0060_1" localSheetId="7">#REF!</definedName>
    <definedName name="SCOD12_010_0060_1">#REF!</definedName>
    <definedName name="SCOD12_010_0210" localSheetId="5">#REF!</definedName>
    <definedName name="SCOD12_010_0210" localSheetId="4">#REF!</definedName>
    <definedName name="SCOD12_010_0210" localSheetId="7">#REF!</definedName>
    <definedName name="SCOD12_010_0210">#REF!</definedName>
    <definedName name="SCOD12_010_0210_1" localSheetId="5">#REF!</definedName>
    <definedName name="SCOD12_010_0210_1" localSheetId="4">#REF!</definedName>
    <definedName name="SCOD12_010_0210_1" localSheetId="7">#REF!</definedName>
    <definedName name="SCOD12_010_0210_1">#REF!</definedName>
    <definedName name="SCOD12_010_0360" localSheetId="5">#REF!</definedName>
    <definedName name="SCOD12_010_0360" localSheetId="4">#REF!</definedName>
    <definedName name="SCOD12_010_0360" localSheetId="7">#REF!</definedName>
    <definedName name="SCOD12_010_0360">#REF!</definedName>
    <definedName name="SCOD12_010_0360_1" localSheetId="5">#REF!</definedName>
    <definedName name="SCOD12_010_0360_1" localSheetId="4">#REF!</definedName>
    <definedName name="SCOD12_010_0360_1" localSheetId="7">#REF!</definedName>
    <definedName name="SCOD12_010_0360_1">#REF!</definedName>
    <definedName name="SCOD12_010_0550" localSheetId="5">#REF!</definedName>
    <definedName name="SCOD12_010_0550" localSheetId="4">#REF!</definedName>
    <definedName name="SCOD12_010_0550" localSheetId="7">#REF!</definedName>
    <definedName name="SCOD12_010_0550">#REF!</definedName>
    <definedName name="SCOD12_010_0550_1" localSheetId="5">#REF!</definedName>
    <definedName name="SCOD12_010_0550_1" localSheetId="4">#REF!</definedName>
    <definedName name="SCOD12_010_0550_1" localSheetId="7">#REF!</definedName>
    <definedName name="SCOD12_010_0550_1">#REF!</definedName>
    <definedName name="SCOD13_010_0030" localSheetId="5">#REF!</definedName>
    <definedName name="SCOD13_010_0030" localSheetId="4">#REF!</definedName>
    <definedName name="SCOD13_010_0030" localSheetId="7">#REF!</definedName>
    <definedName name="SCOD13_010_0030">#REF!</definedName>
    <definedName name="SCOD13_010_0030_1" localSheetId="5">#REF!</definedName>
    <definedName name="SCOD13_010_0030_1" localSheetId="4">#REF!</definedName>
    <definedName name="SCOD13_010_0030_1" localSheetId="7">#REF!</definedName>
    <definedName name="SCOD13_010_0030_1">#REF!</definedName>
    <definedName name="SCOD13_010_0090" localSheetId="5">#REF!</definedName>
    <definedName name="SCOD13_010_0090" localSheetId="4">#REF!</definedName>
    <definedName name="SCOD13_010_0090" localSheetId="7">#REF!</definedName>
    <definedName name="SCOD13_010_0090">#REF!</definedName>
    <definedName name="SCOD13_010_0090_1" localSheetId="5">#REF!</definedName>
    <definedName name="SCOD13_010_0090_1" localSheetId="4">#REF!</definedName>
    <definedName name="SCOD13_010_0090_1" localSheetId="7">#REF!</definedName>
    <definedName name="SCOD13_010_0090_1">#REF!</definedName>
    <definedName name="SCOD13_010_0100" localSheetId="5">#REF!</definedName>
    <definedName name="SCOD13_010_0100" localSheetId="4">#REF!</definedName>
    <definedName name="SCOD13_010_0100" localSheetId="7">#REF!</definedName>
    <definedName name="SCOD13_010_0100">#REF!</definedName>
    <definedName name="SCOD13_010_0100_1" localSheetId="5">#REF!</definedName>
    <definedName name="SCOD13_010_0100_1" localSheetId="4">#REF!</definedName>
    <definedName name="SCOD13_010_0100_1" localSheetId="7">#REF!</definedName>
    <definedName name="SCOD13_010_0100_1">#REF!</definedName>
    <definedName name="SCOD13_010_0110" localSheetId="5">#REF!</definedName>
    <definedName name="SCOD13_010_0110" localSheetId="4">#REF!</definedName>
    <definedName name="SCOD13_010_0110" localSheetId="7">#REF!</definedName>
    <definedName name="SCOD13_010_0110">#REF!</definedName>
    <definedName name="SCOD13_010_0110_1" localSheetId="5">#REF!</definedName>
    <definedName name="SCOD13_010_0110_1" localSheetId="4">#REF!</definedName>
    <definedName name="SCOD13_010_0110_1" localSheetId="7">#REF!</definedName>
    <definedName name="SCOD13_010_0110_1">#REF!</definedName>
    <definedName name="SCOD13_010_1200" localSheetId="5">#REF!</definedName>
    <definedName name="SCOD13_010_1200" localSheetId="4">#REF!</definedName>
    <definedName name="SCOD13_010_1200" localSheetId="7">#REF!</definedName>
    <definedName name="SCOD13_010_1200">#REF!</definedName>
    <definedName name="SCOD13_010_1200_1" localSheetId="5">#REF!</definedName>
    <definedName name="SCOD13_010_1200_1" localSheetId="4">#REF!</definedName>
    <definedName name="SCOD13_010_1200_1" localSheetId="7">#REF!</definedName>
    <definedName name="SCOD13_010_1200_1">#REF!</definedName>
    <definedName name="SCOD15_010_0010" localSheetId="5">#REF!</definedName>
    <definedName name="SCOD15_010_0010" localSheetId="4">#REF!</definedName>
    <definedName name="SCOD15_010_0010" localSheetId="7">#REF!</definedName>
    <definedName name="SCOD15_010_0010">#REF!</definedName>
    <definedName name="SCOD15_010_0010_1" localSheetId="5">#REF!</definedName>
    <definedName name="SCOD15_010_0010_1" localSheetId="4">#REF!</definedName>
    <definedName name="SCOD15_010_0010_1" localSheetId="7">#REF!</definedName>
    <definedName name="SCOD15_010_0010_1">#REF!</definedName>
    <definedName name="SCOD15_010_0055" localSheetId="5">#REF!</definedName>
    <definedName name="SCOD15_010_0055" localSheetId="4">#REF!</definedName>
    <definedName name="SCOD15_010_0055" localSheetId="7">#REF!</definedName>
    <definedName name="SCOD15_010_0055">#REF!</definedName>
    <definedName name="SCOD15_010_0055_1" localSheetId="5">#REF!</definedName>
    <definedName name="SCOD15_010_0055_1" localSheetId="4">#REF!</definedName>
    <definedName name="SCOD15_010_0055_1" localSheetId="7">#REF!</definedName>
    <definedName name="SCOD15_010_0055_1">#REF!</definedName>
    <definedName name="SCOD15_010_0140" localSheetId="5">#REF!</definedName>
    <definedName name="SCOD15_010_0140" localSheetId="4">#REF!</definedName>
    <definedName name="SCOD15_010_0140" localSheetId="7">#REF!</definedName>
    <definedName name="SCOD15_010_0140">#REF!</definedName>
    <definedName name="SCOD15_010_0140_1" localSheetId="5">#REF!</definedName>
    <definedName name="SCOD15_010_0140_1" localSheetId="4">#REF!</definedName>
    <definedName name="SCOD15_010_0140_1" localSheetId="7">#REF!</definedName>
    <definedName name="SCOD15_010_0140_1">#REF!</definedName>
    <definedName name="SCOD15_010_0181" localSheetId="5">#REF!</definedName>
    <definedName name="SCOD15_010_0181" localSheetId="4">#REF!</definedName>
    <definedName name="SCOD15_010_0181" localSheetId="7">#REF!</definedName>
    <definedName name="SCOD15_010_0181">#REF!</definedName>
    <definedName name="SCOD15_010_0181_1" localSheetId="5">#REF!</definedName>
    <definedName name="SCOD15_010_0181_1" localSheetId="4">#REF!</definedName>
    <definedName name="SCOD15_010_0181_1" localSheetId="7">#REF!</definedName>
    <definedName name="SCOD15_010_0181_1">#REF!</definedName>
    <definedName name="SCOD15_010_0270" localSheetId="5">#REF!</definedName>
    <definedName name="SCOD15_010_0270" localSheetId="4">#REF!</definedName>
    <definedName name="SCOD15_010_0270" localSheetId="7">#REF!</definedName>
    <definedName name="SCOD15_010_0270">#REF!</definedName>
    <definedName name="SCOD15_010_0270_1" localSheetId="5">#REF!</definedName>
    <definedName name="SCOD15_010_0270_1" localSheetId="4">#REF!</definedName>
    <definedName name="SCOD15_010_0270_1" localSheetId="7">#REF!</definedName>
    <definedName name="SCOD15_010_0270_1">#REF!</definedName>
    <definedName name="SCOD15_010_0280" localSheetId="5">#REF!</definedName>
    <definedName name="SCOD15_010_0280" localSheetId="4">#REF!</definedName>
    <definedName name="SCOD15_010_0280" localSheetId="7">#REF!</definedName>
    <definedName name="SCOD15_010_0280">#REF!</definedName>
    <definedName name="SCOD15_010_0280_1" localSheetId="5">#REF!</definedName>
    <definedName name="SCOD15_010_0280_1" localSheetId="4">#REF!</definedName>
    <definedName name="SCOD15_010_0280_1" localSheetId="7">#REF!</definedName>
    <definedName name="SCOD15_010_0280_1">#REF!</definedName>
    <definedName name="SCOD15_010_0290" localSheetId="5">#REF!</definedName>
    <definedName name="SCOD15_010_0290" localSheetId="4">#REF!</definedName>
    <definedName name="SCOD15_010_0290" localSheetId="7">#REF!</definedName>
    <definedName name="SCOD15_010_0290">#REF!</definedName>
    <definedName name="SCOD15_010_0290_1" localSheetId="5">#REF!</definedName>
    <definedName name="SCOD15_010_0290_1" localSheetId="4">#REF!</definedName>
    <definedName name="SCOD15_010_0290_1" localSheetId="7">#REF!</definedName>
    <definedName name="SCOD15_010_0290_1">#REF!</definedName>
    <definedName name="SCOD16_010_0010" localSheetId="5">#REF!</definedName>
    <definedName name="SCOD16_010_0010" localSheetId="4">#REF!</definedName>
    <definedName name="SCOD16_010_0010" localSheetId="7">#REF!</definedName>
    <definedName name="SCOD16_010_0010">#REF!</definedName>
    <definedName name="SCOD16_010_0010_1" localSheetId="5">#REF!</definedName>
    <definedName name="SCOD16_010_0010_1" localSheetId="4">#REF!</definedName>
    <definedName name="SCOD16_010_0010_1" localSheetId="7">#REF!</definedName>
    <definedName name="SCOD16_010_0010_1">#REF!</definedName>
    <definedName name="SCOD16_010_0060" localSheetId="5">#REF!</definedName>
    <definedName name="SCOD16_010_0060" localSheetId="4">#REF!</definedName>
    <definedName name="SCOD16_010_0060" localSheetId="7">#REF!</definedName>
    <definedName name="SCOD16_010_0060">#REF!</definedName>
    <definedName name="SCOD16_010_0060_1" localSheetId="5">#REF!</definedName>
    <definedName name="SCOD16_010_0060_1" localSheetId="4">#REF!</definedName>
    <definedName name="SCOD16_010_0060_1" localSheetId="7">#REF!</definedName>
    <definedName name="SCOD16_010_0060_1">#REF!</definedName>
    <definedName name="SCOD16_010_0110" localSheetId="5">#REF!</definedName>
    <definedName name="SCOD16_010_0110" localSheetId="4">#REF!</definedName>
    <definedName name="SCOD16_010_0110" localSheetId="7">#REF!</definedName>
    <definedName name="SCOD16_010_0110">#REF!</definedName>
    <definedName name="SCOD16_010_0110_1" localSheetId="5">#REF!</definedName>
    <definedName name="SCOD16_010_0110_1" localSheetId="4">#REF!</definedName>
    <definedName name="SCOD16_010_0110_1" localSheetId="7">#REF!</definedName>
    <definedName name="SCOD16_010_0110_1">#REF!</definedName>
    <definedName name="SCOD16_010_0120" localSheetId="5">#REF!</definedName>
    <definedName name="SCOD16_010_0120" localSheetId="4">#REF!</definedName>
    <definedName name="SCOD16_010_0120" localSheetId="7">#REF!</definedName>
    <definedName name="SCOD16_010_0120">#REF!</definedName>
    <definedName name="SCOD16_010_0120_1" localSheetId="5">#REF!</definedName>
    <definedName name="SCOD16_010_0120_1" localSheetId="4">#REF!</definedName>
    <definedName name="SCOD16_010_0120_1" localSheetId="7">#REF!</definedName>
    <definedName name="SCOD16_010_0120_1">#REF!</definedName>
    <definedName name="SCOD16_010_0170" localSheetId="5">#REF!</definedName>
    <definedName name="SCOD16_010_0170" localSheetId="4">#REF!</definedName>
    <definedName name="SCOD16_010_0170" localSheetId="7">#REF!</definedName>
    <definedName name="SCOD16_010_0170">#REF!</definedName>
    <definedName name="SCOD16_010_0170_1" localSheetId="5">#REF!</definedName>
    <definedName name="SCOD16_010_0170_1" localSheetId="4">#REF!</definedName>
    <definedName name="SCOD16_010_0170_1" localSheetId="7">#REF!</definedName>
    <definedName name="SCOD16_010_0170_1">#REF!</definedName>
    <definedName name="SCOD17_010_0080" localSheetId="5">#REF!</definedName>
    <definedName name="SCOD17_010_0080" localSheetId="4">#REF!</definedName>
    <definedName name="SCOD17_010_0080" localSheetId="7">#REF!</definedName>
    <definedName name="SCOD17_010_0080">#REF!</definedName>
    <definedName name="SCOD17_010_0080_1" localSheetId="5">#REF!</definedName>
    <definedName name="SCOD17_010_0080_1" localSheetId="4">#REF!</definedName>
    <definedName name="SCOD17_010_0080_1" localSheetId="7">#REF!</definedName>
    <definedName name="SCOD17_010_0080_1">#REF!</definedName>
    <definedName name="SCOD17_010_0100" localSheetId="5">#REF!</definedName>
    <definedName name="SCOD17_010_0100" localSheetId="4">#REF!</definedName>
    <definedName name="SCOD17_010_0100" localSheetId="7">#REF!</definedName>
    <definedName name="SCOD17_010_0100">#REF!</definedName>
    <definedName name="SCOD17_010_0100_1" localSheetId="5">#REF!</definedName>
    <definedName name="SCOD17_010_0100_1" localSheetId="4">#REF!</definedName>
    <definedName name="SCOD17_010_0100_1" localSheetId="7">#REF!</definedName>
    <definedName name="SCOD17_010_0100_1">#REF!</definedName>
    <definedName name="SCOD17_010_0150" localSheetId="5">#REF!</definedName>
    <definedName name="SCOD17_010_0150" localSheetId="4">#REF!</definedName>
    <definedName name="SCOD17_010_0150" localSheetId="7">#REF!</definedName>
    <definedName name="SCOD17_010_0150">#REF!</definedName>
    <definedName name="SCOD17_010_0150_1" localSheetId="5">#REF!</definedName>
    <definedName name="SCOD17_010_0150_1" localSheetId="4">#REF!</definedName>
    <definedName name="SCOD17_010_0150_1" localSheetId="7">#REF!</definedName>
    <definedName name="SCOD17_010_0150_1">#REF!</definedName>
    <definedName name="SCOD17_010_0290" localSheetId="5">#REF!</definedName>
    <definedName name="SCOD17_010_0290" localSheetId="4">#REF!</definedName>
    <definedName name="SCOD17_010_0290" localSheetId="7">#REF!</definedName>
    <definedName name="SCOD17_010_0290">#REF!</definedName>
    <definedName name="SCOD17_010_0290_1" localSheetId="5">#REF!</definedName>
    <definedName name="SCOD17_010_0290_1" localSheetId="4">#REF!</definedName>
    <definedName name="SCOD17_010_0290_1" localSheetId="7">#REF!</definedName>
    <definedName name="SCOD17_010_0290_1">#REF!</definedName>
    <definedName name="SCOD17_010_0390" localSheetId="5">#REF!</definedName>
    <definedName name="SCOD17_010_0390" localSheetId="4">#REF!</definedName>
    <definedName name="SCOD17_010_0390" localSheetId="7">#REF!</definedName>
    <definedName name="SCOD17_010_0390">#REF!</definedName>
    <definedName name="SCOD17_010_0390_1" localSheetId="5">#REF!</definedName>
    <definedName name="SCOD17_010_0390_1" localSheetId="4">#REF!</definedName>
    <definedName name="SCOD17_010_0390_1" localSheetId="7">#REF!</definedName>
    <definedName name="SCOD17_010_0390_1">#REF!</definedName>
    <definedName name="SCOD17_010_0436" localSheetId="5">#REF!</definedName>
    <definedName name="SCOD17_010_0436" localSheetId="4">#REF!</definedName>
    <definedName name="SCOD17_010_0436" localSheetId="7">#REF!</definedName>
    <definedName name="SCOD17_010_0436">#REF!</definedName>
    <definedName name="SCOD17_010_0436_1" localSheetId="5">#REF!</definedName>
    <definedName name="SCOD17_010_0436_1" localSheetId="4">#REF!</definedName>
    <definedName name="SCOD17_010_0436_1" localSheetId="7">#REF!</definedName>
    <definedName name="SCOD17_010_0436_1">#REF!</definedName>
    <definedName name="SCOD17_010_0437" localSheetId="5">#REF!</definedName>
    <definedName name="SCOD17_010_0437" localSheetId="4">#REF!</definedName>
    <definedName name="SCOD17_010_0437" localSheetId="7">#REF!</definedName>
    <definedName name="SCOD17_010_0437">#REF!</definedName>
    <definedName name="SCOD17_010_0437_1" localSheetId="5">#REF!</definedName>
    <definedName name="SCOD17_010_0437_1" localSheetId="4">#REF!</definedName>
    <definedName name="SCOD17_010_0437_1" localSheetId="7">#REF!</definedName>
    <definedName name="SCOD17_010_0437_1">#REF!</definedName>
    <definedName name="SCOD17_010_0602" localSheetId="5">#REF!</definedName>
    <definedName name="SCOD17_010_0602" localSheetId="4">#REF!</definedName>
    <definedName name="SCOD17_010_0602" localSheetId="7">#REF!</definedName>
    <definedName name="SCOD17_010_0602">#REF!</definedName>
    <definedName name="SCOD17_010_0602_1" localSheetId="5">#REF!</definedName>
    <definedName name="SCOD17_010_0602_1" localSheetId="4">#REF!</definedName>
    <definedName name="SCOD17_010_0602_1" localSheetId="7">#REF!</definedName>
    <definedName name="SCOD17_010_0602_1">#REF!</definedName>
    <definedName name="SCODCOMPOSIÇÃO01" localSheetId="5">#REF!</definedName>
    <definedName name="SCODCOMPOSIÇÃO01" localSheetId="4">#REF!</definedName>
    <definedName name="SCODCOMPOSIÇÃO01" localSheetId="7">#REF!</definedName>
    <definedName name="SCODCOMPOSIÇÃO01">#REF!</definedName>
    <definedName name="SCODCOMPOSIÇÃO01A" localSheetId="5">#REF!</definedName>
    <definedName name="SCODCOMPOSIÇÃO01A" localSheetId="4">#REF!</definedName>
    <definedName name="SCODCOMPOSIÇÃO01A" localSheetId="7">#REF!</definedName>
    <definedName name="SCODCOMPOSIÇÃO01A">#REF!</definedName>
    <definedName name="SCODCOMPOSIÇÃO02" localSheetId="5">#REF!</definedName>
    <definedName name="SCODCOMPOSIÇÃO02" localSheetId="4">#REF!</definedName>
    <definedName name="SCODCOMPOSIÇÃO02" localSheetId="7">#REF!</definedName>
    <definedName name="SCODCOMPOSIÇÃO02">#REF!</definedName>
    <definedName name="SCODCOTADO01" localSheetId="5">#REF!</definedName>
    <definedName name="SCODCOTADO01" localSheetId="4">#REF!</definedName>
    <definedName name="SCODCOTADO01" localSheetId="7">#REF!</definedName>
    <definedName name="SCODCOTADO01">#REF!</definedName>
    <definedName name="SCODCOTADO01_1" localSheetId="5">#REF!</definedName>
    <definedName name="SCODCOTADO01_1" localSheetId="4">#REF!</definedName>
    <definedName name="SCODCOTADO01_1" localSheetId="7">#REF!</definedName>
    <definedName name="SCODCOTADO01_1">#REF!</definedName>
    <definedName name="SCODCOTADO02" localSheetId="5">#REF!</definedName>
    <definedName name="SCODCOTADO02" localSheetId="4">#REF!</definedName>
    <definedName name="SCODCOTADO02" localSheetId="7">#REF!</definedName>
    <definedName name="SCODCOTADO02">#REF!</definedName>
    <definedName name="SCODCOTADO02_1" localSheetId="5">#REF!</definedName>
    <definedName name="SCODCOTADO02_1" localSheetId="4">#REF!</definedName>
    <definedName name="SCODCOTADO02_1" localSheetId="7">#REF!</definedName>
    <definedName name="SCODCOTADO02_1">#REF!</definedName>
    <definedName name="SCODCOTADO03" localSheetId="5">#REF!</definedName>
    <definedName name="SCODCOTADO03" localSheetId="4">#REF!</definedName>
    <definedName name="SCODCOTADO03" localSheetId="7">#REF!</definedName>
    <definedName name="SCODCOTADO03">#REF!</definedName>
    <definedName name="SCODCOTADO03_1" localSheetId="5">#REF!</definedName>
    <definedName name="SCODCOTADO03_1" localSheetId="4">#REF!</definedName>
    <definedName name="SCODCOTADO03_1" localSheetId="7">#REF!</definedName>
    <definedName name="SCODCOTADO03_1">#REF!</definedName>
    <definedName name="SCODCOTADO04" localSheetId="5">#REF!</definedName>
    <definedName name="SCODCOTADO04" localSheetId="4">#REF!</definedName>
    <definedName name="SCODCOTADO04" localSheetId="7">#REF!</definedName>
    <definedName name="SCODCOTADO04">#REF!</definedName>
    <definedName name="SCODCOTADO04_1" localSheetId="5">#REF!</definedName>
    <definedName name="SCODCOTADO04_1" localSheetId="4">#REF!</definedName>
    <definedName name="SCODCOTADO04_1" localSheetId="7">#REF!</definedName>
    <definedName name="SCODCOTADO04_1">#REF!</definedName>
    <definedName name="SCODCOTADO05" localSheetId="5">#REF!</definedName>
    <definedName name="SCODCOTADO05" localSheetId="4">#REF!</definedName>
    <definedName name="SCODCOTADO05" localSheetId="7">#REF!</definedName>
    <definedName name="SCODCOTADO05">#REF!</definedName>
    <definedName name="SCODCOTADO05_1" localSheetId="5">#REF!</definedName>
    <definedName name="SCODCOTADO05_1" localSheetId="4">#REF!</definedName>
    <definedName name="SCODCOTADO05_1" localSheetId="7">#REF!</definedName>
    <definedName name="SCODCOTADO05_1">#REF!</definedName>
    <definedName name="SCODCOTADO06" localSheetId="5">#REF!</definedName>
    <definedName name="SCODCOTADO06" localSheetId="4">#REF!</definedName>
    <definedName name="SCODCOTADO06" localSheetId="7">#REF!</definedName>
    <definedName name="SCODCOTADO06">#REF!</definedName>
    <definedName name="SCODCOTADO06_1" localSheetId="5">#REF!</definedName>
    <definedName name="SCODCOTADO06_1" localSheetId="4">#REF!</definedName>
    <definedName name="SCODCOTADO06_1" localSheetId="7">#REF!</definedName>
    <definedName name="SCODCOTADO06_1">#REF!</definedName>
    <definedName name="SCODVERBA01" localSheetId="5">#REF!</definedName>
    <definedName name="SCODVERBA01" localSheetId="4">#REF!</definedName>
    <definedName name="SCODVERBA01" localSheetId="7">#REF!</definedName>
    <definedName name="SCODVERBA01">#REF!</definedName>
    <definedName name="SCODVERBA01_1" localSheetId="5">#REF!</definedName>
    <definedName name="SCODVERBA01_1" localSheetId="4">#REF!</definedName>
    <definedName name="SCODVERBA01_1" localSheetId="7">#REF!</definedName>
    <definedName name="SCODVERBA01_1">#REF!</definedName>
    <definedName name="SCOMPOS01" localSheetId="5">#REF!</definedName>
    <definedName name="SCOMPOS01" localSheetId="4">#REF!</definedName>
    <definedName name="SCOMPOS01" localSheetId="7">#REF!</definedName>
    <definedName name="SCOMPOS01">#REF!</definedName>
    <definedName name="SCOMPOS01_1" localSheetId="5">#REF!</definedName>
    <definedName name="SCOMPOS01_1" localSheetId="4">#REF!</definedName>
    <definedName name="SCOMPOS01_1" localSheetId="7">#REF!</definedName>
    <definedName name="SCOMPOS01_1">#REF!</definedName>
    <definedName name="sd" localSheetId="7">#REF!</definedName>
    <definedName name="sd">#REF!</definedName>
    <definedName name="SDF" localSheetId="7">#REF!</definedName>
    <definedName name="SDF">#REF!</definedName>
    <definedName name="SDFDSF" localSheetId="7">#REF!</definedName>
    <definedName name="SDFDSF">#REF!</definedName>
    <definedName name="Semnome" localSheetId="7">#REF!</definedName>
    <definedName name="Semnome">#REF!</definedName>
    <definedName name="Semnome___0" localSheetId="7">#REF!</definedName>
    <definedName name="Semnome___0">#REF!</definedName>
    <definedName name="Semnome___0___0" localSheetId="7">#REF!</definedName>
    <definedName name="Semnome___0___0">#REF!</definedName>
    <definedName name="Semnome___0___0___0" localSheetId="7">#REF!</definedName>
    <definedName name="Semnome___0___0___0">#REF!</definedName>
    <definedName name="Semnome___0___0___0___0" localSheetId="7">#REF!</definedName>
    <definedName name="Semnome___0___0___0___0">#REF!</definedName>
    <definedName name="Semnome___0___0___0___0___0" localSheetId="7">#REF!</definedName>
    <definedName name="Semnome___0___0___0___0___0">#REF!</definedName>
    <definedName name="Semnome___0___0___0___0___0___0" localSheetId="7">#REF!</definedName>
    <definedName name="Semnome___0___0___0___0___0___0">#REF!</definedName>
    <definedName name="Semnome___0___0___0___0___0___0___0" localSheetId="7">#REF!</definedName>
    <definedName name="Semnome___0___0___0___0___0___0___0">#REF!</definedName>
    <definedName name="Semnome_1" localSheetId="7">#REF!</definedName>
    <definedName name="Semnome_1">#REF!</definedName>
    <definedName name="Semnome_1_1" localSheetId="7">#REF!</definedName>
    <definedName name="Semnome_1_1">#REF!</definedName>
    <definedName name="SHARED_FORMULA_0">#N/A</definedName>
    <definedName name="SHARED_FORMULA_1">#N/A</definedName>
    <definedName name="SHARED_FORMULA_1_98_1_98_1">NA()</definedName>
    <definedName name="SHARED_FORMULA_10">#N/A</definedName>
    <definedName name="SHARED_FORMULA_10_38_10_38_0">NA()</definedName>
    <definedName name="SHARED_FORMULA_10_524_10_524_0">NA()</definedName>
    <definedName name="SHARED_FORMULA_10_594_10_594_0">NA()</definedName>
    <definedName name="SHARED_FORMULA_10_608_10_608_0">NA()</definedName>
    <definedName name="SHARED_FORMULA_10_633_10_633_0">NA()</definedName>
    <definedName name="SHARED_FORMULA_10_672_10_672_0">NA()</definedName>
    <definedName name="SHARED_FORMULA_10_714_10_714_0">NA()</definedName>
    <definedName name="SHARED_FORMULA_10_8_10_8_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_38_11_38_0">NA()</definedName>
    <definedName name="SHARED_FORMULA_11_46_11_46_0">NA()</definedName>
    <definedName name="SHARED_FORMULA_11_517_11_517_0">NA()</definedName>
    <definedName name="SHARED_FORMULA_11_532_11_532_0">NA()</definedName>
    <definedName name="SHARED_FORMULA_11_544_11_544_0">NA()</definedName>
    <definedName name="SHARED_FORMULA_11_553_11_553_0">NA()</definedName>
    <definedName name="SHARED_FORMULA_11_561_11_561_0">NA()</definedName>
    <definedName name="SHARED_FORMULA_11_594_11_594_0">NA()</definedName>
    <definedName name="SHARED_FORMULA_11_608_11_608_0">NA()</definedName>
    <definedName name="SHARED_FORMULA_11_61_11_61_0">NA()</definedName>
    <definedName name="SHARED_FORMULA_11_633_11_633_0">NA()</definedName>
    <definedName name="SHARED_FORMULA_11_658_11_658_0">NA()</definedName>
    <definedName name="SHARED_FORMULA_11_672_11_672_0">NA()</definedName>
    <definedName name="SHARED_FORMULA_11_695_11_695_0">NA()</definedName>
    <definedName name="SHARED_FORMULA_11_8_11_8_0">NA()</definedName>
    <definedName name="SHARED_FORMULA_11_8_11_8_4" localSheetId="0">#REF!*#REF!</definedName>
    <definedName name="SHARED_FORMULA_11_8_11_8_4" localSheetId="5">#REF!*#REF!</definedName>
    <definedName name="SHARED_FORMULA_11_8_11_8_4" localSheetId="2">#REF!*#REF!</definedName>
    <definedName name="SHARED_FORMULA_11_8_11_8_4" localSheetId="6">#REF!*#REF!</definedName>
    <definedName name="SHARED_FORMULA_11_8_11_8_4" localSheetId="4">#REF!*#REF!</definedName>
    <definedName name="SHARED_FORMULA_11_8_11_8_4" localSheetId="7">#REF!*#REF!</definedName>
    <definedName name="SHARED_FORMULA_11_8_11_8_4">#REF!*#REF!</definedName>
    <definedName name="SHARED_FORMULA_11_89_11_89_0">NA()</definedName>
    <definedName name="SHARED_FORMULA_11_9_11_9_3">NA()</definedName>
    <definedName name="SHARED_FORMULA_11_9_11_9_4">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_9_12_9_4">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_17_13_17_116" localSheetId="0">#REF!*#REF!</definedName>
    <definedName name="SHARED_FORMULA_13_17_13_17_116" localSheetId="5">#REF!*#REF!</definedName>
    <definedName name="SHARED_FORMULA_13_17_13_17_116" localSheetId="2">#REF!*#REF!</definedName>
    <definedName name="SHARED_FORMULA_13_17_13_17_116" localSheetId="6">#REF!*#REF!</definedName>
    <definedName name="SHARED_FORMULA_13_17_13_17_116" localSheetId="4">#REF!*#REF!</definedName>
    <definedName name="SHARED_FORMULA_13_17_13_17_116" localSheetId="7">#REF!*#REF!</definedName>
    <definedName name="SHARED_FORMULA_13_17_13_17_116">#REF!*#REF!</definedName>
    <definedName name="SHARED_FORMULA_13_17_13_17_121" localSheetId="0">#REF!*#REF!</definedName>
    <definedName name="SHARED_FORMULA_13_17_13_17_121" localSheetId="5">#REF!*#REF!</definedName>
    <definedName name="SHARED_FORMULA_13_17_13_17_121" localSheetId="4">#REF!*#REF!</definedName>
    <definedName name="SHARED_FORMULA_13_17_13_17_121" localSheetId="7">#REF!*#REF!</definedName>
    <definedName name="SHARED_FORMULA_13_17_13_17_121">#REF!*#REF!</definedName>
    <definedName name="SHARED_FORMULA_13_17_13_17_154" localSheetId="0">#REF!*#REF!</definedName>
    <definedName name="SHARED_FORMULA_13_17_13_17_154" localSheetId="5">#REF!*#REF!</definedName>
    <definedName name="SHARED_FORMULA_13_17_13_17_154" localSheetId="4">#REF!*#REF!</definedName>
    <definedName name="SHARED_FORMULA_13_17_13_17_154" localSheetId="7">#REF!*#REF!</definedName>
    <definedName name="SHARED_FORMULA_13_17_13_17_154">#REF!*#REF!</definedName>
    <definedName name="SHARED_FORMULA_13_17_13_17_159" localSheetId="5">#REF!*#REF!</definedName>
    <definedName name="SHARED_FORMULA_13_17_13_17_159" localSheetId="4">#REF!*#REF!</definedName>
    <definedName name="SHARED_FORMULA_13_17_13_17_159" localSheetId="7">#REF!*#REF!</definedName>
    <definedName name="SHARED_FORMULA_13_17_13_17_159">#REF!*#REF!</definedName>
    <definedName name="SHARED_FORMULA_13_19_13_19_109" localSheetId="5">#REF!*#REF!</definedName>
    <definedName name="SHARED_FORMULA_13_19_13_19_109" localSheetId="4">#REF!*#REF!</definedName>
    <definedName name="SHARED_FORMULA_13_19_13_19_109" localSheetId="7">#REF!*#REF!</definedName>
    <definedName name="SHARED_FORMULA_13_19_13_19_109">#REF!*#REF!</definedName>
    <definedName name="SHARED_FORMULA_13_19_13_19_122" localSheetId="5">#REF!*#REF!</definedName>
    <definedName name="SHARED_FORMULA_13_19_13_19_122" localSheetId="4">#REF!*#REF!</definedName>
    <definedName name="SHARED_FORMULA_13_19_13_19_122" localSheetId="7">#REF!*#REF!</definedName>
    <definedName name="SHARED_FORMULA_13_19_13_19_122">#REF!*#REF!</definedName>
    <definedName name="SHARED_FORMULA_13_19_13_19_160" localSheetId="5">#REF!*#REF!</definedName>
    <definedName name="SHARED_FORMULA_13_19_13_19_160" localSheetId="4">#REF!*#REF!</definedName>
    <definedName name="SHARED_FORMULA_13_19_13_19_160" localSheetId="7">#REF!*#REF!</definedName>
    <definedName name="SHARED_FORMULA_13_19_13_19_160">#REF!*#REF!</definedName>
    <definedName name="SHARED_FORMULA_13_19_13_19_46" localSheetId="5">#REF!*#REF!</definedName>
    <definedName name="SHARED_FORMULA_13_19_13_19_46" localSheetId="4">#REF!*#REF!</definedName>
    <definedName name="SHARED_FORMULA_13_19_13_19_46" localSheetId="7">#REF!*#REF!</definedName>
    <definedName name="SHARED_FORMULA_13_19_13_19_46">#REF!*#REF!</definedName>
    <definedName name="SHARED_FORMULA_13_19_13_19_69" localSheetId="5">#REF!*#REF!</definedName>
    <definedName name="SHARED_FORMULA_13_19_13_19_69" localSheetId="4">#REF!*#REF!</definedName>
    <definedName name="SHARED_FORMULA_13_19_13_19_69" localSheetId="7">#REF!*#REF!</definedName>
    <definedName name="SHARED_FORMULA_13_19_13_19_69">#REF!*#REF!</definedName>
    <definedName name="SHARED_FORMULA_13_19_13_19_79" localSheetId="5">#REF!*#REF!</definedName>
    <definedName name="SHARED_FORMULA_13_19_13_19_79" localSheetId="4">#REF!*#REF!</definedName>
    <definedName name="SHARED_FORMULA_13_19_13_19_79" localSheetId="7">#REF!*#REF!</definedName>
    <definedName name="SHARED_FORMULA_13_19_13_19_79">#REF!*#REF!</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_10_16_10_3">NA()</definedName>
    <definedName name="SHARED_FORMULA_16_10_16_10_4">NA()</definedName>
    <definedName name="SHARED_FORMULA_16_39_16_39_3">NA()</definedName>
    <definedName name="SHARED_FORMULA_16_65_16_65_3">NA()</definedName>
    <definedName name="SHARED_FORMULA_16_8_16_8_4" localSheetId="0">#REF!-SUM(#REF!)</definedName>
    <definedName name="SHARED_FORMULA_16_8_16_8_4" localSheetId="5">#REF!-SUM(#REF!)</definedName>
    <definedName name="SHARED_FORMULA_16_8_16_8_4" localSheetId="2">#REF!-SUM(#REF!)</definedName>
    <definedName name="SHARED_FORMULA_16_8_16_8_4" localSheetId="6">#REF!-SUM(#REF!)</definedName>
    <definedName name="SHARED_FORMULA_16_8_16_8_4" localSheetId="4">#REF!-SUM(#REF!)</definedName>
    <definedName name="SHARED_FORMULA_16_8_16_8_4" localSheetId="7">#REF!-SUM(#REF!)</definedName>
    <definedName name="SHARED_FORMULA_16_8_16_8_4">#REF!-SUM(#REF!)</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_10_17_10_4">NA()</definedName>
    <definedName name="SHARED_FORMULA_17_11_17_11_4" localSheetId="0">#REF!</definedName>
    <definedName name="SHARED_FORMULA_17_11_17_11_4" localSheetId="5">#REF!</definedName>
    <definedName name="SHARED_FORMULA_17_11_17_11_4" localSheetId="2">#REF!</definedName>
    <definedName name="SHARED_FORMULA_17_11_17_11_4" localSheetId="6">#REF!</definedName>
    <definedName name="SHARED_FORMULA_17_11_17_11_4" localSheetId="4">#REF!</definedName>
    <definedName name="SHARED_FORMULA_17_11_17_11_4" localSheetId="7">#REF!</definedName>
    <definedName name="SHARED_FORMULA_17_11_17_11_4">#REF!</definedName>
    <definedName name="SHARED_FORMULA_17_39_17_39_3">NA()</definedName>
    <definedName name="SHARED_FORMULA_17_65_17_65_3">NA()</definedName>
    <definedName name="SHARED_FORMULA_17_79_17_79_3">NA()</definedName>
    <definedName name="SHARED_FORMULA_17_9_17_9_3">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_27_18_27_6" localSheetId="0">ROUND(#REF!/#REF!,4)*100</definedName>
    <definedName name="SHARED_FORMULA_18_27_18_27_6" localSheetId="5">ROUND(#REF!/#REF!,4)*100</definedName>
    <definedName name="SHARED_FORMULA_18_27_18_27_6" localSheetId="2">ROUND(#REF!/#REF!,4)*100</definedName>
    <definedName name="SHARED_FORMULA_18_27_18_27_6" localSheetId="6">ROUND(#REF!/#REF!,4)*100</definedName>
    <definedName name="SHARED_FORMULA_18_27_18_27_6" localSheetId="4">ROUND(#REF!/#REF!,4)*100</definedName>
    <definedName name="SHARED_FORMULA_18_27_18_27_6" localSheetId="7">ROUND(#REF!/#REF!,4)*100</definedName>
    <definedName name="SHARED_FORMULA_18_27_18_27_6">ROUND(#REF!/#REF!,4)*100</definedName>
    <definedName name="SHARED_FORMULA_18_39_18_39_3">NA()</definedName>
    <definedName name="SHARED_FORMULA_18_42_18_42_2">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_39_19_39_3">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_2_2_2_7" localSheetId="0">(#REF!/100)+1</definedName>
    <definedName name="SHARED_FORMULA_2_2_2_2_7" localSheetId="5">(#REF!/100)+1</definedName>
    <definedName name="SHARED_FORMULA_2_2_2_2_7" localSheetId="2">(#REF!/100)+1</definedName>
    <definedName name="SHARED_FORMULA_2_2_2_2_7" localSheetId="6">(#REF!/100)+1</definedName>
    <definedName name="SHARED_FORMULA_2_2_2_2_7" localSheetId="4">(#REF!/100)+1</definedName>
    <definedName name="SHARED_FORMULA_2_2_2_2_7" localSheetId="7">(#REF!/100)+1</definedName>
    <definedName name="SHARED_FORMULA_2_2_2_2_7">(#REF!/100)+1</definedName>
    <definedName name="SHARED_FORMULA_2_850_2_850_1">"#ref!"</definedName>
    <definedName name="SHARED_FORMULA_2_854_2_854_1">NA()</definedName>
    <definedName name="SHARED_FORMULA_2_858_2_858_1">NA()</definedName>
    <definedName name="SHARED_FORMULA_2_861_2_861_1">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_20_21_20_69" localSheetId="0">#REF!*#REF!</definedName>
    <definedName name="SHARED_FORMULA_21_20_21_20_69" localSheetId="5">#REF!*#REF!</definedName>
    <definedName name="SHARED_FORMULA_21_20_21_20_69" localSheetId="2">#REF!*#REF!</definedName>
    <definedName name="SHARED_FORMULA_21_20_21_20_69" localSheetId="6">#REF!*#REF!</definedName>
    <definedName name="SHARED_FORMULA_21_20_21_20_69" localSheetId="4">#REF!*#REF!</definedName>
    <definedName name="SHARED_FORMULA_21_20_21_20_69" localSheetId="7">#REF!*#REF!</definedName>
    <definedName name="SHARED_FORMULA_21_20_21_20_69">#REF!*#REF!</definedName>
    <definedName name="SHARED_FORMULA_21_9_21_9_3">NA()</definedName>
    <definedName name="SHARED_FORMULA_21_9_21_9_4">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_10_22_10_3">NA()</definedName>
    <definedName name="SHARED_FORMULA_22_10_22_10_4">NA()</definedName>
    <definedName name="SHARED_FORMULA_22_39_22_39_3">NA()</definedName>
    <definedName name="SHARED_FORMULA_22_9_22_9_4">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_10_23_10_3">NA()</definedName>
    <definedName name="SHARED_FORMULA_23_10_23_10_4">NA()</definedName>
    <definedName name="SHARED_FORMULA_23_39_23_39_3">NA()</definedName>
    <definedName name="SHARED_FORMULA_23_61_23_61_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_10_24_10_3">NA()</definedName>
    <definedName name="SHARED_FORMULA_24_10_24_10_4">NA()</definedName>
    <definedName name="SHARED_FORMULA_24_13_24_13_3">NA()</definedName>
    <definedName name="SHARED_FORMULA_24_31_24_31_3">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_10_25_10_3">NA()</definedName>
    <definedName name="SHARED_FORMULA_25_27_25_27_3">NA()</definedName>
    <definedName name="SHARED_FORMULA_25_31_25_31_3">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_10_26_10_3">NA()</definedName>
    <definedName name="SHARED_FORMULA_26_10_26_10_4">NA()</definedName>
    <definedName name="SHARED_FORMULA_26_39_26_39_3">NA()</definedName>
    <definedName name="SHARED_FORMULA_26_8_26_8_4" localSheetId="0">#REF!</definedName>
    <definedName name="SHARED_FORMULA_26_8_26_8_4" localSheetId="5">#REF!</definedName>
    <definedName name="SHARED_FORMULA_26_8_26_8_4" localSheetId="2">#REF!</definedName>
    <definedName name="SHARED_FORMULA_26_8_26_8_4" localSheetId="6">#REF!</definedName>
    <definedName name="SHARED_FORMULA_26_8_26_8_4" localSheetId="4">#REF!</definedName>
    <definedName name="SHARED_FORMULA_26_8_26_8_4" localSheetId="7">#REF!</definedName>
    <definedName name="SHARED_FORMULA_26_8_26_8_4">#REF!</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_10_27_10_3">NA()</definedName>
    <definedName name="SHARED_FORMULA_27_10_27_10_4">NA()</definedName>
    <definedName name="SHARED_FORMULA_27_39_27_39_3">NA()</definedName>
    <definedName name="SHARED_FORMULA_27_65_27_65_3">NA()</definedName>
    <definedName name="SHARED_FORMULA_27_79_27_79_3">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_1_3_1_5" localSheetId="0">#REF!*#REF!</definedName>
    <definedName name="SHARED_FORMULA_3_1_3_1_5" localSheetId="5">#REF!*#REF!</definedName>
    <definedName name="SHARED_FORMULA_3_1_3_1_5" localSheetId="2">#REF!*#REF!</definedName>
    <definedName name="SHARED_FORMULA_3_1_3_1_5" localSheetId="6">#REF!*#REF!</definedName>
    <definedName name="SHARED_FORMULA_3_1_3_1_5" localSheetId="4">#REF!*#REF!</definedName>
    <definedName name="SHARED_FORMULA_3_1_3_1_5" localSheetId="7">#REF!*#REF!</definedName>
    <definedName name="SHARED_FORMULA_3_1_3_1_5">#REF!*#REF!</definedName>
    <definedName name="SHARED_FORMULA_3_19_3_19_110" localSheetId="0">#REF!*#REF!</definedName>
    <definedName name="SHARED_FORMULA_3_19_3_19_110" localSheetId="5">#REF!*#REF!</definedName>
    <definedName name="SHARED_FORMULA_3_19_3_19_110" localSheetId="4">#REF!*#REF!</definedName>
    <definedName name="SHARED_FORMULA_3_19_3_19_110" localSheetId="7">#REF!*#REF!</definedName>
    <definedName name="SHARED_FORMULA_3_19_3_19_110">#REF!*#REF!</definedName>
    <definedName name="SHARED_FORMULA_3_2_3_2_5">NA()</definedName>
    <definedName name="SHARED_FORMULA_3_20_3_20_159" localSheetId="0">#REF!*#REF!</definedName>
    <definedName name="SHARED_FORMULA_3_20_3_20_159" localSheetId="5">#REF!*#REF!</definedName>
    <definedName name="SHARED_FORMULA_3_20_3_20_159" localSheetId="2">#REF!*#REF!</definedName>
    <definedName name="SHARED_FORMULA_3_20_3_20_159" localSheetId="6">#REF!*#REF!</definedName>
    <definedName name="SHARED_FORMULA_3_20_3_20_159" localSheetId="4">#REF!*#REF!</definedName>
    <definedName name="SHARED_FORMULA_3_20_3_20_159" localSheetId="7">#REF!*#REF!</definedName>
    <definedName name="SHARED_FORMULA_3_20_3_20_159">#REF!*#REF!</definedName>
    <definedName name="SHARED_FORMULA_3_20_3_20_5" localSheetId="0">#REF!*#REF!</definedName>
    <definedName name="SHARED_FORMULA_3_20_3_20_5" localSheetId="5">#REF!*#REF!</definedName>
    <definedName name="SHARED_FORMULA_3_20_3_20_5" localSheetId="4">#REF!*#REF!</definedName>
    <definedName name="SHARED_FORMULA_3_20_3_20_5" localSheetId="7">#REF!*#REF!</definedName>
    <definedName name="SHARED_FORMULA_3_20_3_20_5">#REF!*#REF!</definedName>
    <definedName name="SHARED_FORMULA_3_20_3_20_70" localSheetId="0">#REF!*#REF!</definedName>
    <definedName name="SHARED_FORMULA_3_20_3_20_70" localSheetId="5">#REF!*#REF!</definedName>
    <definedName name="SHARED_FORMULA_3_20_3_20_70" localSheetId="4">#REF!*#REF!</definedName>
    <definedName name="SHARED_FORMULA_3_20_3_20_70" localSheetId="7">#REF!*#REF!</definedName>
    <definedName name="SHARED_FORMULA_3_20_3_20_70">#REF!*#REF!</definedName>
    <definedName name="SHARED_FORMULA_3_20_3_20_80" localSheetId="5">#REF!*#REF!</definedName>
    <definedName name="SHARED_FORMULA_3_20_3_20_80" localSheetId="4">#REF!*#REF!</definedName>
    <definedName name="SHARED_FORMULA_3_20_3_20_80" localSheetId="7">#REF!*#REF!</definedName>
    <definedName name="SHARED_FORMULA_3_20_3_20_80">#REF!*#REF!</definedName>
    <definedName name="SHARED_FORMULA_3_7_3_7_6" localSheetId="5">#REF!/#REF!</definedName>
    <definedName name="SHARED_FORMULA_3_7_3_7_6" localSheetId="4">#REF!/#REF!</definedName>
    <definedName name="SHARED_FORMULA_3_7_3_7_6" localSheetId="7">#REF!/#REF!</definedName>
    <definedName name="SHARED_FORMULA_3_7_3_7_6">#REF!/#REF!</definedName>
    <definedName name="SHARED_FORMULA_3_9_3_9_5" localSheetId="5">#REF!*#REF!</definedName>
    <definedName name="SHARED_FORMULA_3_9_3_9_5" localSheetId="4">#REF!*#REF!</definedName>
    <definedName name="SHARED_FORMULA_3_9_3_9_5" localSheetId="7">#REF!*#REF!</definedName>
    <definedName name="SHARED_FORMULA_3_9_3_9_5">#REF!*#REF!</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_39_31_39_3">NA()</definedName>
    <definedName name="SHARED_FORMULA_31_9_31_9_3">NA()</definedName>
    <definedName name="SHARED_FORMULA_31_9_31_9_4">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_10_32_10_3">NA()</definedName>
    <definedName name="SHARED_FORMULA_32_10_32_10_4">NA()</definedName>
    <definedName name="SHARED_FORMULA_32_39_32_39_3">NA()</definedName>
    <definedName name="SHARED_FORMULA_32_70_32_70_3">NA()</definedName>
    <definedName name="SHARED_FORMULA_32_79_32_79_3">NA()</definedName>
    <definedName name="SHARED_FORMULA_32_9_32_9_4">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_10_33_10_4">NA()</definedName>
    <definedName name="SHARED_FORMULA_33_8_33_8_4" localSheetId="0">#REF!</definedName>
    <definedName name="SHARED_FORMULA_33_8_33_8_4" localSheetId="5">#REF!</definedName>
    <definedName name="SHARED_FORMULA_33_8_33_8_4" localSheetId="2">#REF!</definedName>
    <definedName name="SHARED_FORMULA_33_8_33_8_4" localSheetId="6">#REF!</definedName>
    <definedName name="SHARED_FORMULA_33_8_33_8_4" localSheetId="4">#REF!</definedName>
    <definedName name="SHARED_FORMULA_33_8_33_8_4" localSheetId="7">#REF!</definedName>
    <definedName name="SHARED_FORMULA_33_8_33_8_4">#REF!</definedName>
    <definedName name="SHARED_FORMULA_33_9_33_9_3">NA()</definedName>
    <definedName name="SHARED_FORMULA_33_9_33_9_4">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_9_34_9_3">NA()</definedName>
    <definedName name="SHARED_FORMULA_34_9_34_9_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_10_35_10_3">NA()</definedName>
    <definedName name="SHARED_FORMULA_35_10_35_10_4">NA()</definedName>
    <definedName name="SHARED_FORMULA_35_39_35_39_3">NA()</definedName>
    <definedName name="SHARED_FORMULA_35_70_35_70_3">NA()</definedName>
    <definedName name="SHARED_FORMULA_35_79_35_79_3">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_10_36_10_4">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_14_5_14_192">NA()</definedName>
    <definedName name="SHARED_FORMULA_5_16_5_16_187">NA()</definedName>
    <definedName name="SHARED_FORMULA_5_17_5_17_116" localSheetId="0">#REF!*#REF!</definedName>
    <definedName name="SHARED_FORMULA_5_17_5_17_116" localSheetId="5">#REF!*#REF!</definedName>
    <definedName name="SHARED_FORMULA_5_17_5_17_116" localSheetId="2">#REF!*#REF!</definedName>
    <definedName name="SHARED_FORMULA_5_17_5_17_116" localSheetId="6">#REF!*#REF!</definedName>
    <definedName name="SHARED_FORMULA_5_17_5_17_116" localSheetId="4">#REF!*#REF!</definedName>
    <definedName name="SHARED_FORMULA_5_17_5_17_116" localSheetId="7">#REF!*#REF!</definedName>
    <definedName name="SHARED_FORMULA_5_17_5_17_116">#REF!*#REF!</definedName>
    <definedName name="SHARED_FORMULA_5_17_5_17_121" localSheetId="0">#REF!*#REF!</definedName>
    <definedName name="SHARED_FORMULA_5_17_5_17_121" localSheetId="5">#REF!*#REF!</definedName>
    <definedName name="SHARED_FORMULA_5_17_5_17_121" localSheetId="4">#REF!*#REF!</definedName>
    <definedName name="SHARED_FORMULA_5_17_5_17_121" localSheetId="7">#REF!*#REF!</definedName>
    <definedName name="SHARED_FORMULA_5_17_5_17_121">#REF!*#REF!</definedName>
    <definedName name="SHARED_FORMULA_5_17_5_17_154" localSheetId="0">#REF!*#REF!</definedName>
    <definedName name="SHARED_FORMULA_5_17_5_17_154" localSheetId="5">#REF!*#REF!</definedName>
    <definedName name="SHARED_FORMULA_5_17_5_17_154" localSheetId="4">#REF!*#REF!</definedName>
    <definedName name="SHARED_FORMULA_5_17_5_17_154" localSheetId="7">#REF!*#REF!</definedName>
    <definedName name="SHARED_FORMULA_5_17_5_17_154">#REF!*#REF!</definedName>
    <definedName name="SHARED_FORMULA_5_17_5_17_159" localSheetId="5">#REF!*#REF!</definedName>
    <definedName name="SHARED_FORMULA_5_17_5_17_159" localSheetId="4">#REF!*#REF!</definedName>
    <definedName name="SHARED_FORMULA_5_17_5_17_159" localSheetId="7">#REF!*#REF!</definedName>
    <definedName name="SHARED_FORMULA_5_17_5_17_159">#REF!*#REF!</definedName>
    <definedName name="SHARED_FORMULA_5_17_5_17_183">NA()</definedName>
    <definedName name="SHARED_FORMULA_5_17_5_17_231">NA()</definedName>
    <definedName name="SHARED_FORMULA_5_17_5_17_45" localSheetId="0">#REF!*#REF!</definedName>
    <definedName name="SHARED_FORMULA_5_17_5_17_45" localSheetId="5">#REF!*#REF!</definedName>
    <definedName name="SHARED_FORMULA_5_17_5_17_45" localSheetId="2">#REF!*#REF!</definedName>
    <definedName name="SHARED_FORMULA_5_17_5_17_45" localSheetId="6">#REF!*#REF!</definedName>
    <definedName name="SHARED_FORMULA_5_17_5_17_45" localSheetId="4">#REF!*#REF!</definedName>
    <definedName name="SHARED_FORMULA_5_17_5_17_45" localSheetId="7">#REF!*#REF!</definedName>
    <definedName name="SHARED_FORMULA_5_17_5_17_45">#REF!*#REF!</definedName>
    <definedName name="SHARED_FORMULA_5_17_5_17_61" localSheetId="0">#REF!*#REF!</definedName>
    <definedName name="SHARED_FORMULA_5_17_5_17_61" localSheetId="5">#REF!*#REF!</definedName>
    <definedName name="SHARED_FORMULA_5_17_5_17_61" localSheetId="4">#REF!*#REF!</definedName>
    <definedName name="SHARED_FORMULA_5_17_5_17_61" localSheetId="7">#REF!*#REF!</definedName>
    <definedName name="SHARED_FORMULA_5_17_5_17_61">#REF!*#REF!</definedName>
    <definedName name="SHARED_FORMULA_5_18_5_18_120">NA()</definedName>
    <definedName name="SHARED_FORMULA_5_18_5_18_158" localSheetId="0">#REF!*#REF!</definedName>
    <definedName name="SHARED_FORMULA_5_18_5_18_158" localSheetId="5">#REF!*#REF!</definedName>
    <definedName name="SHARED_FORMULA_5_18_5_18_158" localSheetId="2">#REF!*#REF!</definedName>
    <definedName name="SHARED_FORMULA_5_18_5_18_158" localSheetId="6">#REF!*#REF!</definedName>
    <definedName name="SHARED_FORMULA_5_18_5_18_158" localSheetId="4">#REF!*#REF!</definedName>
    <definedName name="SHARED_FORMULA_5_18_5_18_158" localSheetId="7">#REF!*#REF!</definedName>
    <definedName name="SHARED_FORMULA_5_18_5_18_158">#REF!*#REF!</definedName>
    <definedName name="SHARED_FORMULA_5_18_5_18_85" localSheetId="0">#REF!*#REF!</definedName>
    <definedName name="SHARED_FORMULA_5_18_5_18_85" localSheetId="5">#REF!*#REF!</definedName>
    <definedName name="SHARED_FORMULA_5_18_5_18_85" localSheetId="4">#REF!*#REF!</definedName>
    <definedName name="SHARED_FORMULA_5_18_5_18_85" localSheetId="7">#REF!*#REF!</definedName>
    <definedName name="SHARED_FORMULA_5_18_5_18_85">#REF!*#REF!</definedName>
    <definedName name="SHARED_FORMULA_5_18_5_18_97" localSheetId="0">#REF!*#REF!</definedName>
    <definedName name="SHARED_FORMULA_5_18_5_18_97" localSheetId="5">#REF!*#REF!</definedName>
    <definedName name="SHARED_FORMULA_5_18_5_18_97" localSheetId="4">#REF!*#REF!</definedName>
    <definedName name="SHARED_FORMULA_5_18_5_18_97" localSheetId="7">#REF!*#REF!</definedName>
    <definedName name="SHARED_FORMULA_5_18_5_18_97">#REF!*#REF!</definedName>
    <definedName name="SHARED_FORMULA_5_19_5_19_109" localSheetId="5">#REF!*#REF!</definedName>
    <definedName name="SHARED_FORMULA_5_19_5_19_109" localSheetId="4">#REF!*#REF!</definedName>
    <definedName name="SHARED_FORMULA_5_19_5_19_109" localSheetId="7">#REF!*#REF!</definedName>
    <definedName name="SHARED_FORMULA_5_19_5_19_109">#REF!*#REF!</definedName>
    <definedName name="SHARED_FORMULA_5_19_5_19_122" localSheetId="5">#REF!*#REF!</definedName>
    <definedName name="SHARED_FORMULA_5_19_5_19_122" localSheetId="4">#REF!*#REF!</definedName>
    <definedName name="SHARED_FORMULA_5_19_5_19_122" localSheetId="7">#REF!*#REF!</definedName>
    <definedName name="SHARED_FORMULA_5_19_5_19_122">#REF!*#REF!</definedName>
    <definedName name="SHARED_FORMULA_5_19_5_19_160" localSheetId="5">#REF!*#REF!</definedName>
    <definedName name="SHARED_FORMULA_5_19_5_19_160" localSheetId="4">#REF!*#REF!</definedName>
    <definedName name="SHARED_FORMULA_5_19_5_19_160" localSheetId="7">#REF!*#REF!</definedName>
    <definedName name="SHARED_FORMULA_5_19_5_19_160">#REF!*#REF!</definedName>
    <definedName name="SHARED_FORMULA_5_19_5_19_162" localSheetId="5">#REF!*#REF!</definedName>
    <definedName name="SHARED_FORMULA_5_19_5_19_162" localSheetId="4">#REF!*#REF!</definedName>
    <definedName name="SHARED_FORMULA_5_19_5_19_162" localSheetId="7">#REF!*#REF!</definedName>
    <definedName name="SHARED_FORMULA_5_19_5_19_162">#REF!*#REF!</definedName>
    <definedName name="SHARED_FORMULA_5_19_5_19_46" localSheetId="5">#REF!*#REF!</definedName>
    <definedName name="SHARED_FORMULA_5_19_5_19_46" localSheetId="4">#REF!*#REF!</definedName>
    <definedName name="SHARED_FORMULA_5_19_5_19_46" localSheetId="7">#REF!*#REF!</definedName>
    <definedName name="SHARED_FORMULA_5_19_5_19_46">#REF!*#REF!</definedName>
    <definedName name="SHARED_FORMULA_5_19_5_19_79" localSheetId="5">#REF!*#REF!</definedName>
    <definedName name="SHARED_FORMULA_5_19_5_19_79" localSheetId="4">#REF!*#REF!</definedName>
    <definedName name="SHARED_FORMULA_5_19_5_19_79" localSheetId="7">#REF!*#REF!</definedName>
    <definedName name="SHARED_FORMULA_5_19_5_19_79">#REF!*#REF!</definedName>
    <definedName name="SHARED_FORMULA_5_19_5_19_80" localSheetId="5">#REF!*#REF!</definedName>
    <definedName name="SHARED_FORMULA_5_19_5_19_80" localSheetId="4">#REF!*#REF!</definedName>
    <definedName name="SHARED_FORMULA_5_19_5_19_80" localSheetId="7">#REF!*#REF!</definedName>
    <definedName name="SHARED_FORMULA_5_19_5_19_80">#REF!*#REF!</definedName>
    <definedName name="SHARED_FORMULA_5_20_5_20_159" localSheetId="5">#REF!*#REF!</definedName>
    <definedName name="SHARED_FORMULA_5_20_5_20_159" localSheetId="4">#REF!*#REF!</definedName>
    <definedName name="SHARED_FORMULA_5_20_5_20_159" localSheetId="7">#REF!*#REF!</definedName>
    <definedName name="SHARED_FORMULA_5_20_5_20_159">#REF!*#REF!</definedName>
    <definedName name="SHARED_FORMULA_5_20_5_20_25">NA()</definedName>
    <definedName name="SHARED_FORMULA_5_20_5_20_26">NA()</definedName>
    <definedName name="SHARED_FORMULA_5_20_5_20_37" localSheetId="0">#REF!*#REF!</definedName>
    <definedName name="SHARED_FORMULA_5_20_5_20_37" localSheetId="5">#REF!*#REF!</definedName>
    <definedName name="SHARED_FORMULA_5_20_5_20_37" localSheetId="2">#REF!*#REF!</definedName>
    <definedName name="SHARED_FORMULA_5_20_5_20_37" localSheetId="6">#REF!*#REF!</definedName>
    <definedName name="SHARED_FORMULA_5_20_5_20_37" localSheetId="4">#REF!*#REF!</definedName>
    <definedName name="SHARED_FORMULA_5_20_5_20_37" localSheetId="7">#REF!*#REF!</definedName>
    <definedName name="SHARED_FORMULA_5_20_5_20_37">#REF!*#REF!</definedName>
    <definedName name="SHARED_FORMULA_5_20_5_20_52">NA()</definedName>
    <definedName name="SHARED_FORMULA_5_20_5_20_69" localSheetId="0">#REF!*#REF!</definedName>
    <definedName name="SHARED_FORMULA_5_20_5_20_69" localSheetId="5">#REF!*#REF!</definedName>
    <definedName name="SHARED_FORMULA_5_20_5_20_69" localSheetId="2">#REF!*#REF!</definedName>
    <definedName name="SHARED_FORMULA_5_20_5_20_69" localSheetId="6">#REF!*#REF!</definedName>
    <definedName name="SHARED_FORMULA_5_20_5_20_69" localSheetId="4">#REF!*#REF!</definedName>
    <definedName name="SHARED_FORMULA_5_20_5_20_69" localSheetId="7">#REF!*#REF!</definedName>
    <definedName name="SHARED_FORMULA_5_20_5_20_69">#REF!*#REF!</definedName>
    <definedName name="SHARED_FORMULA_5_20_5_20_84">NA()</definedName>
    <definedName name="SHARED_FORMULA_5_73_5_73_0" localSheetId="5">ROUND(#REF!*3,2)</definedName>
    <definedName name="SHARED_FORMULA_5_73_5_73_0" localSheetId="4">ROUND(#REF!*3,2)</definedName>
    <definedName name="SHARED_FORMULA_5_73_5_73_0">ROUND(#REF!*3,2)</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_11_6_11_0" localSheetId="0">#REF!</definedName>
    <definedName name="SHARED_FORMULA_6_11_6_11_0" localSheetId="5">#REF!</definedName>
    <definedName name="SHARED_FORMULA_6_11_6_11_0" localSheetId="2">#REF!</definedName>
    <definedName name="SHARED_FORMULA_6_11_6_11_0" localSheetId="6">#REF!</definedName>
    <definedName name="SHARED_FORMULA_6_11_6_11_0" localSheetId="4">#REF!</definedName>
    <definedName name="SHARED_FORMULA_6_11_6_11_0" localSheetId="7">#REF!</definedName>
    <definedName name="SHARED_FORMULA_6_11_6_11_0">#REF!</definedName>
    <definedName name="SHARED_FORMULA_6_120_6_120_1">"#ref!"*"#ref!"</definedName>
    <definedName name="SHARED_FORMULA_6_123_6_123_1">NA()</definedName>
    <definedName name="SHARED_FORMULA_6_143_6_143_0">NA()</definedName>
    <definedName name="SHARED_FORMULA_6_145_6_145_0" localSheetId="0">#REF!</definedName>
    <definedName name="SHARED_FORMULA_6_145_6_145_0" localSheetId="5">#REF!</definedName>
    <definedName name="SHARED_FORMULA_6_145_6_145_0" localSheetId="2">#REF!</definedName>
    <definedName name="SHARED_FORMULA_6_145_6_145_0" localSheetId="6">#REF!</definedName>
    <definedName name="SHARED_FORMULA_6_145_6_145_0" localSheetId="4">#REF!</definedName>
    <definedName name="SHARED_FORMULA_6_145_6_145_0" localSheetId="7">#REF!</definedName>
    <definedName name="SHARED_FORMULA_6_145_6_145_0">#REF!</definedName>
    <definedName name="SHARED_FORMULA_6_1472_6_1472_1">NA()</definedName>
    <definedName name="SHARED_FORMULA_6_1481_6_1481_1">NA()</definedName>
    <definedName name="SHARED_FORMULA_6_15_6_15_0">NA()</definedName>
    <definedName name="SHARED_FORMULA_6_1512_6_1512_1" localSheetId="0">ROUNDUP(#REF!*#REF!*#REF!,1)</definedName>
    <definedName name="SHARED_FORMULA_6_1512_6_1512_1" localSheetId="5">ROUNDUP(#REF!*#REF!*#REF!,1)</definedName>
    <definedName name="SHARED_FORMULA_6_1512_6_1512_1" localSheetId="2">ROUNDUP(#REF!*#REF!*#REF!,1)</definedName>
    <definedName name="SHARED_FORMULA_6_1512_6_1512_1" localSheetId="6">ROUNDUP(#REF!*#REF!*#REF!,1)</definedName>
    <definedName name="SHARED_FORMULA_6_1512_6_1512_1" localSheetId="4">ROUNDUP(#REF!*#REF!*#REF!,1)</definedName>
    <definedName name="SHARED_FORMULA_6_1512_6_1512_1" localSheetId="7">ROUNDUP(#REF!*#REF!*#REF!,1)</definedName>
    <definedName name="SHARED_FORMULA_6_1512_6_1512_1">ROUNDUP(#REF!*#REF!*#REF!,1)</definedName>
    <definedName name="SHARED_FORMULA_6_1516_6_1516_1">NA()</definedName>
    <definedName name="SHARED_FORMULA_6_157_6_157_0" localSheetId="0">#REF!</definedName>
    <definedName name="SHARED_FORMULA_6_157_6_157_0" localSheetId="5">#REF!</definedName>
    <definedName name="SHARED_FORMULA_6_157_6_157_0" localSheetId="2">#REF!</definedName>
    <definedName name="SHARED_FORMULA_6_157_6_157_0" localSheetId="6">#REF!</definedName>
    <definedName name="SHARED_FORMULA_6_157_6_157_0" localSheetId="4">#REF!</definedName>
    <definedName name="SHARED_FORMULA_6_157_6_157_0" localSheetId="7">#REF!</definedName>
    <definedName name="SHARED_FORMULA_6_157_6_157_0">#REF!</definedName>
    <definedName name="SHARED_FORMULA_6_166_6_166_0" localSheetId="0">#REF!</definedName>
    <definedName name="SHARED_FORMULA_6_166_6_166_0" localSheetId="5">#REF!</definedName>
    <definedName name="SHARED_FORMULA_6_166_6_166_0" localSheetId="4">#REF!</definedName>
    <definedName name="SHARED_FORMULA_6_166_6_166_0" localSheetId="7">#REF!</definedName>
    <definedName name="SHARED_FORMULA_6_166_6_166_0">#REF!</definedName>
    <definedName name="SHARED_FORMULA_6_177_6_177_0" localSheetId="0">#REF!</definedName>
    <definedName name="SHARED_FORMULA_6_177_6_177_0" localSheetId="5">#REF!</definedName>
    <definedName name="SHARED_FORMULA_6_177_6_177_0" localSheetId="4">#REF!</definedName>
    <definedName name="SHARED_FORMULA_6_177_6_177_0" localSheetId="7">#REF!</definedName>
    <definedName name="SHARED_FORMULA_6_177_6_177_0">#REF!</definedName>
    <definedName name="SHARED_FORMULA_6_190_6_190_0" localSheetId="5">#REF!</definedName>
    <definedName name="SHARED_FORMULA_6_190_6_190_0" localSheetId="4">#REF!</definedName>
    <definedName name="SHARED_FORMULA_6_190_6_190_0" localSheetId="7">#REF!</definedName>
    <definedName name="SHARED_FORMULA_6_190_6_190_0">#REF!</definedName>
    <definedName name="SHARED_FORMULA_6_207_6_207_0">NA()</definedName>
    <definedName name="SHARED_FORMULA_6_215_6_215_0" localSheetId="0">#REF!</definedName>
    <definedName name="SHARED_FORMULA_6_215_6_215_0" localSheetId="5">#REF!</definedName>
    <definedName name="SHARED_FORMULA_6_215_6_215_0" localSheetId="2">#REF!</definedName>
    <definedName name="SHARED_FORMULA_6_215_6_215_0" localSheetId="6">#REF!</definedName>
    <definedName name="SHARED_FORMULA_6_215_6_215_0" localSheetId="4">#REF!</definedName>
    <definedName name="SHARED_FORMULA_6_215_6_215_0" localSheetId="7">#REF!</definedName>
    <definedName name="SHARED_FORMULA_6_215_6_215_0">#REF!</definedName>
    <definedName name="SHARED_FORMULA_6_22_6_22_0" localSheetId="0">#REF!</definedName>
    <definedName name="SHARED_FORMULA_6_22_6_22_0" localSheetId="5">#REF!</definedName>
    <definedName name="SHARED_FORMULA_6_22_6_22_0" localSheetId="4">#REF!</definedName>
    <definedName name="SHARED_FORMULA_6_22_6_22_0" localSheetId="7">#REF!</definedName>
    <definedName name="SHARED_FORMULA_6_22_6_22_0">#REF!</definedName>
    <definedName name="SHARED_FORMULA_6_233_6_233_0" localSheetId="0">#REF!</definedName>
    <definedName name="SHARED_FORMULA_6_233_6_233_0" localSheetId="5">#REF!</definedName>
    <definedName name="SHARED_FORMULA_6_233_6_233_0" localSheetId="4">#REF!</definedName>
    <definedName name="SHARED_FORMULA_6_233_6_233_0" localSheetId="7">#REF!</definedName>
    <definedName name="SHARED_FORMULA_6_233_6_233_0">#REF!</definedName>
    <definedName name="SHARED_FORMULA_6_245_6_245_0" localSheetId="5">#REF!</definedName>
    <definedName name="SHARED_FORMULA_6_245_6_245_0" localSheetId="4">#REF!</definedName>
    <definedName name="SHARED_FORMULA_6_245_6_245_0" localSheetId="7">#REF!</definedName>
    <definedName name="SHARED_FORMULA_6_245_6_245_0">#REF!</definedName>
    <definedName name="SHARED_FORMULA_6_2507_6_2507_1">NA()</definedName>
    <definedName name="SHARED_FORMULA_6_2521_6_2521_1">NA()</definedName>
    <definedName name="SHARED_FORMULA_6_255_6_255_1">NA()</definedName>
    <definedName name="SHARED_FORMULA_6_2603_6_2603_1">NA()</definedName>
    <definedName name="SHARED_FORMULA_6_267_6_267_0" localSheetId="0">#REF!</definedName>
    <definedName name="SHARED_FORMULA_6_267_6_267_0" localSheetId="5">#REF!</definedName>
    <definedName name="SHARED_FORMULA_6_267_6_267_0" localSheetId="2">#REF!</definedName>
    <definedName name="SHARED_FORMULA_6_267_6_267_0" localSheetId="6">#REF!</definedName>
    <definedName name="SHARED_FORMULA_6_267_6_267_0" localSheetId="4">#REF!</definedName>
    <definedName name="SHARED_FORMULA_6_267_6_267_0" localSheetId="7">#REF!</definedName>
    <definedName name="SHARED_FORMULA_6_267_6_267_0">#REF!</definedName>
    <definedName name="SHARED_FORMULA_6_2686_6_2686_1">NA()</definedName>
    <definedName name="SHARED_FORMULA_6_2692_6_2692_1">NA()</definedName>
    <definedName name="SHARED_FORMULA_6_271_6_271_0">NA()</definedName>
    <definedName name="SHARED_FORMULA_6_276_6_276_0" localSheetId="0">#REF!</definedName>
    <definedName name="SHARED_FORMULA_6_276_6_276_0" localSheetId="5">#REF!</definedName>
    <definedName name="SHARED_FORMULA_6_276_6_276_0" localSheetId="2">#REF!</definedName>
    <definedName name="SHARED_FORMULA_6_276_6_276_0" localSheetId="6">#REF!</definedName>
    <definedName name="SHARED_FORMULA_6_276_6_276_0" localSheetId="4">#REF!</definedName>
    <definedName name="SHARED_FORMULA_6_276_6_276_0" localSheetId="7">#REF!</definedName>
    <definedName name="SHARED_FORMULA_6_276_6_276_0">#REF!</definedName>
    <definedName name="SHARED_FORMULA_6_2779_6_2779_1">NA()</definedName>
    <definedName name="SHARED_FORMULA_6_281_6_281_1">NA()</definedName>
    <definedName name="SHARED_FORMULA_6_2816_6_2816_1">NA()</definedName>
    <definedName name="SHARED_FORMULA_6_2819_6_2819_1">NA()</definedName>
    <definedName name="SHARED_FORMULA_6_2876_6_2876_1" localSheetId="0">#REF!*#REF!*#REF!</definedName>
    <definedName name="SHARED_FORMULA_6_2876_6_2876_1" localSheetId="5">#REF!*#REF!*#REF!</definedName>
    <definedName name="SHARED_FORMULA_6_2876_6_2876_1" localSheetId="2">#REF!*#REF!*#REF!</definedName>
    <definedName name="SHARED_FORMULA_6_2876_6_2876_1" localSheetId="6">#REF!*#REF!*#REF!</definedName>
    <definedName name="SHARED_FORMULA_6_2876_6_2876_1" localSheetId="4">#REF!*#REF!*#REF!</definedName>
    <definedName name="SHARED_FORMULA_6_2876_6_2876_1" localSheetId="7">#REF!*#REF!*#REF!</definedName>
    <definedName name="SHARED_FORMULA_6_2876_6_2876_1">#REF!*#REF!*#REF!</definedName>
    <definedName name="SHARED_FORMULA_6_2880_6_2880_1">NA()</definedName>
    <definedName name="SHARED_FORMULA_6_291_6_291_0" localSheetId="0">#REF!</definedName>
    <definedName name="SHARED_FORMULA_6_291_6_291_0" localSheetId="5">#REF!</definedName>
    <definedName name="SHARED_FORMULA_6_291_6_291_0" localSheetId="2">#REF!</definedName>
    <definedName name="SHARED_FORMULA_6_291_6_291_0" localSheetId="6">#REF!</definedName>
    <definedName name="SHARED_FORMULA_6_291_6_291_0" localSheetId="4">#REF!</definedName>
    <definedName name="SHARED_FORMULA_6_291_6_291_0" localSheetId="7">#REF!</definedName>
    <definedName name="SHARED_FORMULA_6_291_6_291_0">#REF!</definedName>
    <definedName name="SHARED_FORMULA_6_2962_6_2962_1" localSheetId="0">#REF!*#REF!</definedName>
    <definedName name="SHARED_FORMULA_6_2962_6_2962_1" localSheetId="5">#REF!*#REF!</definedName>
    <definedName name="SHARED_FORMULA_6_2962_6_2962_1" localSheetId="4">#REF!*#REF!</definedName>
    <definedName name="SHARED_FORMULA_6_2962_6_2962_1" localSheetId="7">#REF!*#REF!</definedName>
    <definedName name="SHARED_FORMULA_6_2962_6_2962_1">#REF!*#REF!</definedName>
    <definedName name="SHARED_FORMULA_6_2966_6_2966_1">NA()</definedName>
    <definedName name="SHARED_FORMULA_6_2970_6_2970_1" localSheetId="0">#REF!*#REF!</definedName>
    <definedName name="SHARED_FORMULA_6_2970_6_2970_1" localSheetId="5">#REF!*#REF!</definedName>
    <definedName name="SHARED_FORMULA_6_2970_6_2970_1" localSheetId="2">#REF!*#REF!</definedName>
    <definedName name="SHARED_FORMULA_6_2970_6_2970_1" localSheetId="6">#REF!*#REF!</definedName>
    <definedName name="SHARED_FORMULA_6_2970_6_2970_1" localSheetId="4">#REF!*#REF!</definedName>
    <definedName name="SHARED_FORMULA_6_2970_6_2970_1" localSheetId="7">#REF!*#REF!</definedName>
    <definedName name="SHARED_FORMULA_6_2970_6_2970_1">#REF!*#REF!</definedName>
    <definedName name="SHARED_FORMULA_6_2974_6_2974_1">NA()</definedName>
    <definedName name="SHARED_FORMULA_6_3020_6_3020_1" localSheetId="0">ROUNDUP(#REF!*#REF!,1)</definedName>
    <definedName name="SHARED_FORMULA_6_3020_6_3020_1" localSheetId="5">ROUNDUP(#REF!*#REF!,1)</definedName>
    <definedName name="SHARED_FORMULA_6_3020_6_3020_1" localSheetId="2">ROUNDUP(#REF!*#REF!,1)</definedName>
    <definedName name="SHARED_FORMULA_6_3020_6_3020_1" localSheetId="6">ROUNDUP(#REF!*#REF!,1)</definedName>
    <definedName name="SHARED_FORMULA_6_3020_6_3020_1" localSheetId="4">ROUNDUP(#REF!*#REF!,1)</definedName>
    <definedName name="SHARED_FORMULA_6_3020_6_3020_1" localSheetId="7">ROUNDUP(#REF!*#REF!,1)</definedName>
    <definedName name="SHARED_FORMULA_6_3020_6_3020_1">ROUNDUP(#REF!*#REF!,1)</definedName>
    <definedName name="SHARED_FORMULA_6_3024_6_3024_1">NA()</definedName>
    <definedName name="SHARED_FORMULA_6_3050_6_3050_1">NA()</definedName>
    <definedName name="SHARED_FORMULA_6_3054_6_3054_1">NA()</definedName>
    <definedName name="SHARED_FORMULA_6_3059_6_3059_1">NA()</definedName>
    <definedName name="SHARED_FORMULA_6_3063_6_3063_1">NA()</definedName>
    <definedName name="SHARED_FORMULA_6_3069_6_3069_1">NA()</definedName>
    <definedName name="SHARED_FORMULA_6_3073_6_3073_1">NA()</definedName>
    <definedName name="SHARED_FORMULA_6_312_6_312_0" localSheetId="0">#REF!</definedName>
    <definedName name="SHARED_FORMULA_6_312_6_312_0" localSheetId="5">#REF!</definedName>
    <definedName name="SHARED_FORMULA_6_312_6_312_0" localSheetId="2">#REF!</definedName>
    <definedName name="SHARED_FORMULA_6_312_6_312_0" localSheetId="6">#REF!</definedName>
    <definedName name="SHARED_FORMULA_6_312_6_312_0" localSheetId="4">#REF!</definedName>
    <definedName name="SHARED_FORMULA_6_312_6_312_0" localSheetId="7">#REF!</definedName>
    <definedName name="SHARED_FORMULA_6_312_6_312_0">#REF!</definedName>
    <definedName name="SHARED_FORMULA_6_3196_6_3196_1">NA()</definedName>
    <definedName name="SHARED_FORMULA_6_32_6_32_0" localSheetId="0">#REF!</definedName>
    <definedName name="SHARED_FORMULA_6_32_6_32_0" localSheetId="5">#REF!</definedName>
    <definedName name="SHARED_FORMULA_6_32_6_32_0" localSheetId="2">#REF!</definedName>
    <definedName name="SHARED_FORMULA_6_32_6_32_0" localSheetId="6">#REF!</definedName>
    <definedName name="SHARED_FORMULA_6_32_6_32_0" localSheetId="4">#REF!</definedName>
    <definedName name="SHARED_FORMULA_6_32_6_32_0" localSheetId="7">#REF!</definedName>
    <definedName name="SHARED_FORMULA_6_32_6_32_0">#REF!</definedName>
    <definedName name="SHARED_FORMULA_6_3231_6_3231_1" localSheetId="0">ROUNDUP(#REF!*#REF!*#REF!,1)</definedName>
    <definedName name="SHARED_FORMULA_6_3231_6_3231_1" localSheetId="5">ROUNDUP(#REF!*#REF!*#REF!,1)</definedName>
    <definedName name="SHARED_FORMULA_6_3231_6_3231_1" localSheetId="2">ROUNDUP(#REF!*#REF!*#REF!,1)</definedName>
    <definedName name="SHARED_FORMULA_6_3231_6_3231_1" localSheetId="6">ROUNDUP(#REF!*#REF!*#REF!,1)</definedName>
    <definedName name="SHARED_FORMULA_6_3231_6_3231_1" localSheetId="4">ROUNDUP(#REF!*#REF!*#REF!,1)</definedName>
    <definedName name="SHARED_FORMULA_6_3231_6_3231_1" localSheetId="7">ROUNDUP(#REF!*#REF!*#REF!,1)</definedName>
    <definedName name="SHARED_FORMULA_6_3231_6_3231_1">ROUNDUP(#REF!*#REF!*#REF!,1)</definedName>
    <definedName name="SHARED_FORMULA_6_3235_6_3235_1">NA()</definedName>
    <definedName name="SHARED_FORMULA_6_3240_6_3240_1" localSheetId="0">ROUNDUP(#REF!*#REF!*#REF!,1)</definedName>
    <definedName name="SHARED_FORMULA_6_3240_6_3240_1" localSheetId="5">ROUNDUP(#REF!*#REF!*#REF!,1)</definedName>
    <definedName name="SHARED_FORMULA_6_3240_6_3240_1" localSheetId="2">ROUNDUP(#REF!*#REF!*#REF!,1)</definedName>
    <definedName name="SHARED_FORMULA_6_3240_6_3240_1" localSheetId="6">ROUNDUP(#REF!*#REF!*#REF!,1)</definedName>
    <definedName name="SHARED_FORMULA_6_3240_6_3240_1" localSheetId="4">ROUNDUP(#REF!*#REF!*#REF!,1)</definedName>
    <definedName name="SHARED_FORMULA_6_3240_6_3240_1" localSheetId="7">ROUNDUP(#REF!*#REF!*#REF!,1)</definedName>
    <definedName name="SHARED_FORMULA_6_3240_6_3240_1">ROUNDUP(#REF!*#REF!*#REF!,1)</definedName>
    <definedName name="SHARED_FORMULA_6_3244_6_3244_1">NA()</definedName>
    <definedName name="SHARED_FORMULA_6_3250_6_3250_1" localSheetId="0">ROUNDUP(#REF!*#REF!*#REF!,1)</definedName>
    <definedName name="SHARED_FORMULA_6_3250_6_3250_1" localSheetId="5">ROUNDUP(#REF!*#REF!*#REF!,1)</definedName>
    <definedName name="SHARED_FORMULA_6_3250_6_3250_1" localSheetId="4">ROUNDUP(#REF!*#REF!*#REF!,1)</definedName>
    <definedName name="SHARED_FORMULA_6_3250_6_3250_1" localSheetId="7">ROUNDUP(#REF!*#REF!*#REF!,1)</definedName>
    <definedName name="SHARED_FORMULA_6_3250_6_3250_1">ROUNDUP(#REF!*#REF!*#REF!,1)</definedName>
    <definedName name="SHARED_FORMULA_6_3254_6_3254_1">NA()</definedName>
    <definedName name="SHARED_FORMULA_6_335_6_335_0">NA()</definedName>
    <definedName name="SHARED_FORMULA_6_345_6_345_0" localSheetId="0">#REF!</definedName>
    <definedName name="SHARED_FORMULA_6_345_6_345_0" localSheetId="5">#REF!</definedName>
    <definedName name="SHARED_FORMULA_6_345_6_345_0" localSheetId="2">#REF!</definedName>
    <definedName name="SHARED_FORMULA_6_345_6_345_0" localSheetId="6">#REF!</definedName>
    <definedName name="SHARED_FORMULA_6_345_6_345_0" localSheetId="4">#REF!</definedName>
    <definedName name="SHARED_FORMULA_6_345_6_345_0" localSheetId="7">#REF!</definedName>
    <definedName name="SHARED_FORMULA_6_345_6_345_0">#REF!</definedName>
    <definedName name="SHARED_FORMULA_6_35_6_35_2">NA()</definedName>
    <definedName name="SHARED_FORMULA_6_369_6_369_1">NA()</definedName>
    <definedName name="SHARED_FORMULA_6_37_6_37_2">NA()</definedName>
    <definedName name="SHARED_FORMULA_6_38_6_38_0">NA()</definedName>
    <definedName name="SHARED_FORMULA_6_384_6_384_0" localSheetId="0">#REF!</definedName>
    <definedName name="SHARED_FORMULA_6_384_6_384_0" localSheetId="5">#REF!</definedName>
    <definedName name="SHARED_FORMULA_6_384_6_384_0" localSheetId="2">#REF!</definedName>
    <definedName name="SHARED_FORMULA_6_384_6_384_0" localSheetId="6">#REF!</definedName>
    <definedName name="SHARED_FORMULA_6_384_6_384_0" localSheetId="4">#REF!</definedName>
    <definedName name="SHARED_FORMULA_6_384_6_384_0" localSheetId="7">#REF!</definedName>
    <definedName name="SHARED_FORMULA_6_384_6_384_0">#REF!</definedName>
    <definedName name="SHARED_FORMULA_6_388_6_388_1">NA()</definedName>
    <definedName name="SHARED_FORMULA_6_398_6_398_0" localSheetId="0">#REF!</definedName>
    <definedName name="SHARED_FORMULA_6_398_6_398_0" localSheetId="5">#REF!</definedName>
    <definedName name="SHARED_FORMULA_6_398_6_398_0" localSheetId="2">#REF!</definedName>
    <definedName name="SHARED_FORMULA_6_398_6_398_0" localSheetId="6">#REF!</definedName>
    <definedName name="SHARED_FORMULA_6_398_6_398_0" localSheetId="4">#REF!</definedName>
    <definedName name="SHARED_FORMULA_6_398_6_398_0" localSheetId="7">#REF!</definedName>
    <definedName name="SHARED_FORMULA_6_398_6_398_0">#REF!</definedName>
    <definedName name="SHARED_FORMULA_6_399_6_399_0">NA()</definedName>
    <definedName name="SHARED_FORMULA_6_399_6_399_1">NA()</definedName>
    <definedName name="SHARED_FORMULA_6_40_6_40_0" localSheetId="0">#REF!</definedName>
    <definedName name="SHARED_FORMULA_6_40_6_40_0" localSheetId="5">#REF!</definedName>
    <definedName name="SHARED_FORMULA_6_40_6_40_0" localSheetId="2">#REF!</definedName>
    <definedName name="SHARED_FORMULA_6_40_6_40_0" localSheetId="6">#REF!</definedName>
    <definedName name="SHARED_FORMULA_6_40_6_40_0" localSheetId="4">#REF!</definedName>
    <definedName name="SHARED_FORMULA_6_40_6_40_0" localSheetId="7">#REF!</definedName>
    <definedName name="SHARED_FORMULA_6_40_6_40_0">#REF!</definedName>
    <definedName name="SHARED_FORMULA_6_404_6_404_1">NA()</definedName>
    <definedName name="SHARED_FORMULA_6_406_6_406_0">"#ref!"</definedName>
    <definedName name="SHARED_FORMULA_6_415_6_415_0" localSheetId="0">#REF!</definedName>
    <definedName name="SHARED_FORMULA_6_415_6_415_0" localSheetId="5">#REF!</definedName>
    <definedName name="SHARED_FORMULA_6_415_6_415_0" localSheetId="2">#REF!</definedName>
    <definedName name="SHARED_FORMULA_6_415_6_415_0" localSheetId="6">#REF!</definedName>
    <definedName name="SHARED_FORMULA_6_415_6_415_0" localSheetId="4">#REF!</definedName>
    <definedName name="SHARED_FORMULA_6_415_6_415_0" localSheetId="7">#REF!</definedName>
    <definedName name="SHARED_FORMULA_6_415_6_415_0">#REF!</definedName>
    <definedName name="SHARED_FORMULA_6_422_6_422_1">ROUNDUP("#ref!"*"#ref!"*"#ref!",1)</definedName>
    <definedName name="SHARED_FORMULA_6_425_6_425_1">NA()</definedName>
    <definedName name="SHARED_FORMULA_6_426_6_426_0" localSheetId="0">#REF!</definedName>
    <definedName name="SHARED_FORMULA_6_426_6_426_0" localSheetId="5">#REF!</definedName>
    <definedName name="SHARED_FORMULA_6_426_6_426_0" localSheetId="2">#REF!</definedName>
    <definedName name="SHARED_FORMULA_6_426_6_426_0" localSheetId="6">#REF!</definedName>
    <definedName name="SHARED_FORMULA_6_426_6_426_0" localSheetId="4">#REF!</definedName>
    <definedName name="SHARED_FORMULA_6_426_6_426_0" localSheetId="7">#REF!</definedName>
    <definedName name="SHARED_FORMULA_6_426_6_426_0">#REF!</definedName>
    <definedName name="SHARED_FORMULA_6_426_6_426_1">NA()</definedName>
    <definedName name="SHARED_FORMULA_6_433_6_433_1">NA()</definedName>
    <definedName name="SHARED_FORMULA_6_442_6_442_0" localSheetId="0">#REF!</definedName>
    <definedName name="SHARED_FORMULA_6_442_6_442_0" localSheetId="5">#REF!</definedName>
    <definedName name="SHARED_FORMULA_6_442_6_442_0" localSheetId="2">#REF!</definedName>
    <definedName name="SHARED_FORMULA_6_442_6_442_0" localSheetId="6">#REF!</definedName>
    <definedName name="SHARED_FORMULA_6_442_6_442_0" localSheetId="4">#REF!</definedName>
    <definedName name="SHARED_FORMULA_6_442_6_442_0" localSheetId="7">#REF!</definedName>
    <definedName name="SHARED_FORMULA_6_442_6_442_0">#REF!</definedName>
    <definedName name="SHARED_FORMULA_6_452_6_452_0" localSheetId="0">#REF!</definedName>
    <definedName name="SHARED_FORMULA_6_452_6_452_0" localSheetId="5">#REF!</definedName>
    <definedName name="SHARED_FORMULA_6_452_6_452_0" localSheetId="4">#REF!</definedName>
    <definedName name="SHARED_FORMULA_6_452_6_452_0" localSheetId="7">#REF!</definedName>
    <definedName name="SHARED_FORMULA_6_452_6_452_0">#REF!</definedName>
    <definedName name="SHARED_FORMULA_6_46_6_46_0">NA()</definedName>
    <definedName name="SHARED_FORMULA_6_463_6_463_0">NA()</definedName>
    <definedName name="SHARED_FORMULA_6_470_6_470_0" localSheetId="0">#REF!</definedName>
    <definedName name="SHARED_FORMULA_6_470_6_470_0" localSheetId="5">#REF!</definedName>
    <definedName name="SHARED_FORMULA_6_470_6_470_0" localSheetId="2">#REF!</definedName>
    <definedName name="SHARED_FORMULA_6_470_6_470_0" localSheetId="6">#REF!</definedName>
    <definedName name="SHARED_FORMULA_6_470_6_470_0" localSheetId="4">#REF!</definedName>
    <definedName name="SHARED_FORMULA_6_470_6_470_0" localSheetId="7">#REF!</definedName>
    <definedName name="SHARED_FORMULA_6_470_6_470_0">#REF!</definedName>
    <definedName name="SHARED_FORMULA_6_478_6_478_0" localSheetId="0">#REF!</definedName>
    <definedName name="SHARED_FORMULA_6_478_6_478_0" localSheetId="5">#REF!</definedName>
    <definedName name="SHARED_FORMULA_6_478_6_478_0" localSheetId="4">#REF!</definedName>
    <definedName name="SHARED_FORMULA_6_478_6_478_0" localSheetId="7">#REF!</definedName>
    <definedName name="SHARED_FORMULA_6_478_6_478_0">#REF!</definedName>
    <definedName name="SHARED_FORMULA_6_48_6_48_0" localSheetId="0">#REF!</definedName>
    <definedName name="SHARED_FORMULA_6_48_6_48_0" localSheetId="5">#REF!</definedName>
    <definedName name="SHARED_FORMULA_6_48_6_48_0" localSheetId="4">#REF!</definedName>
    <definedName name="SHARED_FORMULA_6_48_6_48_0" localSheetId="7">#REF!</definedName>
    <definedName name="SHARED_FORMULA_6_48_6_48_0">#REF!</definedName>
    <definedName name="SHARED_FORMULA_6_489_6_489_0">"#ref!"</definedName>
    <definedName name="SHARED_FORMULA_6_505_6_505_0">"#ref!"</definedName>
    <definedName name="SHARED_FORMULA_6_511_6_511_0" localSheetId="0">#REF!</definedName>
    <definedName name="SHARED_FORMULA_6_511_6_511_0" localSheetId="5">#REF!</definedName>
    <definedName name="SHARED_FORMULA_6_511_6_511_0" localSheetId="2">#REF!</definedName>
    <definedName name="SHARED_FORMULA_6_511_6_511_0" localSheetId="6">#REF!</definedName>
    <definedName name="SHARED_FORMULA_6_511_6_511_0" localSheetId="4">#REF!</definedName>
    <definedName name="SHARED_FORMULA_6_511_6_511_0" localSheetId="7">#REF!</definedName>
    <definedName name="SHARED_FORMULA_6_511_6_511_0">#REF!</definedName>
    <definedName name="SHARED_FORMULA_6_517_6_517_0">NA()</definedName>
    <definedName name="SHARED_FORMULA_6_527_6_527_0">NA()</definedName>
    <definedName name="SHARED_FORMULA_6_530_6_530_0" localSheetId="0">#REF!</definedName>
    <definedName name="SHARED_FORMULA_6_530_6_530_0" localSheetId="5">#REF!</definedName>
    <definedName name="SHARED_FORMULA_6_530_6_530_0" localSheetId="2">#REF!</definedName>
    <definedName name="SHARED_FORMULA_6_530_6_530_0" localSheetId="6">#REF!</definedName>
    <definedName name="SHARED_FORMULA_6_530_6_530_0" localSheetId="4">#REF!</definedName>
    <definedName name="SHARED_FORMULA_6_530_6_530_0" localSheetId="7">#REF!</definedName>
    <definedName name="SHARED_FORMULA_6_530_6_530_0">#REF!</definedName>
    <definedName name="SHARED_FORMULA_6_532_6_532_0">NA()</definedName>
    <definedName name="SHARED_FORMULA_6_544_6_544_0">NA()</definedName>
    <definedName name="SHARED_FORMULA_6_553_6_553_0">NA()</definedName>
    <definedName name="SHARED_FORMULA_6_561_6_561_0">NA()</definedName>
    <definedName name="SHARED_FORMULA_6_569_6_569_1">NA()</definedName>
    <definedName name="SHARED_FORMULA_6_572_6_572_0" localSheetId="0">#REF!</definedName>
    <definedName name="SHARED_FORMULA_6_572_6_572_0" localSheetId="5">#REF!</definedName>
    <definedName name="SHARED_FORMULA_6_572_6_572_0" localSheetId="2">#REF!</definedName>
    <definedName name="SHARED_FORMULA_6_572_6_572_0" localSheetId="6">#REF!</definedName>
    <definedName name="SHARED_FORMULA_6_572_6_572_0" localSheetId="4">#REF!</definedName>
    <definedName name="SHARED_FORMULA_6_572_6_572_0" localSheetId="7">#REF!</definedName>
    <definedName name="SHARED_FORMULA_6_572_6_572_0">#REF!</definedName>
    <definedName name="SHARED_FORMULA_6_575_6_575_1">NA()</definedName>
    <definedName name="SHARED_FORMULA_6_580_6_580_1">NA()</definedName>
    <definedName name="SHARED_FORMULA_6_594_6_594_0">NA()</definedName>
    <definedName name="SHARED_FORMULA_6_600_6_600_0" localSheetId="0">#REF!</definedName>
    <definedName name="SHARED_FORMULA_6_600_6_600_0" localSheetId="5">#REF!</definedName>
    <definedName name="SHARED_FORMULA_6_600_6_600_0" localSheetId="2">#REF!</definedName>
    <definedName name="SHARED_FORMULA_6_600_6_600_0" localSheetId="6">#REF!</definedName>
    <definedName name="SHARED_FORMULA_6_600_6_600_0" localSheetId="4">#REF!</definedName>
    <definedName name="SHARED_FORMULA_6_600_6_600_0" localSheetId="7">#REF!</definedName>
    <definedName name="SHARED_FORMULA_6_600_6_600_0">#REF!</definedName>
    <definedName name="SHARED_FORMULA_6_608_6_608_0">NA()</definedName>
    <definedName name="SHARED_FORMULA_6_61_6_61_0">NA()</definedName>
    <definedName name="SHARED_FORMULA_6_613_6_613_0" localSheetId="0">#REF!</definedName>
    <definedName name="SHARED_FORMULA_6_613_6_613_0" localSheetId="5">#REF!</definedName>
    <definedName name="SHARED_FORMULA_6_613_6_613_0" localSheetId="2">#REF!</definedName>
    <definedName name="SHARED_FORMULA_6_613_6_613_0" localSheetId="6">#REF!</definedName>
    <definedName name="SHARED_FORMULA_6_613_6_613_0" localSheetId="4">#REF!</definedName>
    <definedName name="SHARED_FORMULA_6_613_6_613_0" localSheetId="7">#REF!</definedName>
    <definedName name="SHARED_FORMULA_6_613_6_613_0">#REF!</definedName>
    <definedName name="SHARED_FORMULA_6_63_6_63_0" localSheetId="0">#REF!</definedName>
    <definedName name="SHARED_FORMULA_6_63_6_63_0" localSheetId="5">#REF!</definedName>
    <definedName name="SHARED_FORMULA_6_63_6_63_0" localSheetId="4">#REF!</definedName>
    <definedName name="SHARED_FORMULA_6_63_6_63_0" localSheetId="7">#REF!</definedName>
    <definedName name="SHARED_FORMULA_6_63_6_63_0">#REF!</definedName>
    <definedName name="SHARED_FORMULA_6_633_6_633_0">NA()</definedName>
    <definedName name="SHARED_FORMULA_6_638_6_638_0" localSheetId="0">#REF!</definedName>
    <definedName name="SHARED_FORMULA_6_638_6_638_0" localSheetId="5">#REF!</definedName>
    <definedName name="SHARED_FORMULA_6_638_6_638_0" localSheetId="2">#REF!</definedName>
    <definedName name="SHARED_FORMULA_6_638_6_638_0" localSheetId="6">#REF!</definedName>
    <definedName name="SHARED_FORMULA_6_638_6_638_0" localSheetId="4">#REF!</definedName>
    <definedName name="SHARED_FORMULA_6_638_6_638_0" localSheetId="7">#REF!</definedName>
    <definedName name="SHARED_FORMULA_6_638_6_638_0">#REF!</definedName>
    <definedName name="SHARED_FORMULA_6_64_6_64_0" localSheetId="0">#REF!</definedName>
    <definedName name="SHARED_FORMULA_6_64_6_64_0" localSheetId="5">#REF!</definedName>
    <definedName name="SHARED_FORMULA_6_64_6_64_0" localSheetId="4">#REF!</definedName>
    <definedName name="SHARED_FORMULA_6_64_6_64_0" localSheetId="7">#REF!</definedName>
    <definedName name="SHARED_FORMULA_6_64_6_64_0">#REF!</definedName>
    <definedName name="SHARED_FORMULA_6_655_6_655_0">NA()</definedName>
    <definedName name="SHARED_FORMULA_6_658_6_658_0">NA()</definedName>
    <definedName name="SHARED_FORMULA_6_662_6_662_0" localSheetId="0">#REF!</definedName>
    <definedName name="SHARED_FORMULA_6_662_6_662_0" localSheetId="5">#REF!</definedName>
    <definedName name="SHARED_FORMULA_6_662_6_662_0" localSheetId="2">#REF!</definedName>
    <definedName name="SHARED_FORMULA_6_662_6_662_0" localSheetId="6">#REF!</definedName>
    <definedName name="SHARED_FORMULA_6_662_6_662_0" localSheetId="4">#REF!</definedName>
    <definedName name="SHARED_FORMULA_6_662_6_662_0" localSheetId="7">#REF!</definedName>
    <definedName name="SHARED_FORMULA_6_662_6_662_0">#REF!</definedName>
    <definedName name="SHARED_FORMULA_6_672_6_672_0">NA()</definedName>
    <definedName name="SHARED_FORMULA_6_677_6_677_0" localSheetId="0">#REF!</definedName>
    <definedName name="SHARED_FORMULA_6_677_6_677_0" localSheetId="5">#REF!</definedName>
    <definedName name="SHARED_FORMULA_6_677_6_677_0" localSheetId="2">#REF!</definedName>
    <definedName name="SHARED_FORMULA_6_677_6_677_0" localSheetId="6">#REF!</definedName>
    <definedName name="SHARED_FORMULA_6_677_6_677_0" localSheetId="4">#REF!</definedName>
    <definedName name="SHARED_FORMULA_6_677_6_677_0" localSheetId="7">#REF!</definedName>
    <definedName name="SHARED_FORMULA_6_677_6_677_0">#REF!</definedName>
    <definedName name="SHARED_FORMULA_6_693_6_693_0" localSheetId="0">#REF!</definedName>
    <definedName name="SHARED_FORMULA_6_693_6_693_0" localSheetId="5">#REF!</definedName>
    <definedName name="SHARED_FORMULA_6_693_6_693_0" localSheetId="4">#REF!</definedName>
    <definedName name="SHARED_FORMULA_6_693_6_693_0" localSheetId="7">#REF!</definedName>
    <definedName name="SHARED_FORMULA_6_693_6_693_0">#REF!</definedName>
    <definedName name="SHARED_FORMULA_6_695_6_695_0">NA()</definedName>
    <definedName name="SHARED_FORMULA_6_719_6_719_0">NA()</definedName>
    <definedName name="SHARED_FORMULA_6_79_6_79_0">NA()</definedName>
    <definedName name="SHARED_FORMULA_6_881_6_881_1" localSheetId="0">ROUNDUP(#REF!*#REF!*#REF!,1)</definedName>
    <definedName name="SHARED_FORMULA_6_881_6_881_1" localSheetId="5">ROUNDUP(#REF!*#REF!*#REF!,1)</definedName>
    <definedName name="SHARED_FORMULA_6_881_6_881_1" localSheetId="2">ROUNDUP(#REF!*#REF!*#REF!,1)</definedName>
    <definedName name="SHARED_FORMULA_6_881_6_881_1" localSheetId="6">ROUNDUP(#REF!*#REF!*#REF!,1)</definedName>
    <definedName name="SHARED_FORMULA_6_881_6_881_1" localSheetId="4">ROUNDUP(#REF!*#REF!*#REF!,1)</definedName>
    <definedName name="SHARED_FORMULA_6_881_6_881_1" localSheetId="7">ROUNDUP(#REF!*#REF!*#REF!,1)</definedName>
    <definedName name="SHARED_FORMULA_6_881_6_881_1">ROUNDUP(#REF!*#REF!*#REF!,1)</definedName>
    <definedName name="SHARED_FORMULA_6_885_6_885_1">NA()</definedName>
    <definedName name="SHARED_FORMULA_6_889_6_889_1">NA()</definedName>
    <definedName name="SHARED_FORMULA_6_89_6_89_0">NA()</definedName>
    <definedName name="SHARED_FORMULA_6_91_6_91_0" localSheetId="0">#REF!</definedName>
    <definedName name="SHARED_FORMULA_6_91_6_91_0" localSheetId="5">#REF!</definedName>
    <definedName name="SHARED_FORMULA_6_91_6_91_0" localSheetId="2">#REF!</definedName>
    <definedName name="SHARED_FORMULA_6_91_6_91_0" localSheetId="6">#REF!</definedName>
    <definedName name="SHARED_FORMULA_6_91_6_91_0" localSheetId="4">#REF!</definedName>
    <definedName name="SHARED_FORMULA_6_91_6_91_0" localSheetId="7">#REF!</definedName>
    <definedName name="SHARED_FORMULA_6_91_6_91_0">#REF!</definedName>
    <definedName name="SHARED_FORMULA_6_96_6_96_0" localSheetId="0">#REF!</definedName>
    <definedName name="SHARED_FORMULA_6_96_6_96_0" localSheetId="5">#REF!</definedName>
    <definedName name="SHARED_FORMULA_6_96_6_96_0" localSheetId="4">#REF!</definedName>
    <definedName name="SHARED_FORMULA_6_96_6_96_0" localSheetId="7">#REF!</definedName>
    <definedName name="SHARED_FORMULA_6_96_6_96_0">#REF!</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_10_7_10_0" localSheetId="0">IF(#REF!=0,"",+TRUNC(#REF!*#REF!,2))</definedName>
    <definedName name="SHARED_FORMULA_7_10_7_10_0" localSheetId="5">IF(#REF!=0,"",+TRUNC(#REF!*#REF!,2))</definedName>
    <definedName name="SHARED_FORMULA_7_10_7_10_0" localSheetId="2">IF(#REF!=0,"",+TRUNC(#REF!*#REF!,2))</definedName>
    <definedName name="SHARED_FORMULA_7_10_7_10_0" localSheetId="6">IF(#REF!=0,"",+TRUNC(#REF!*#REF!,2))</definedName>
    <definedName name="SHARED_FORMULA_7_10_7_10_0" localSheetId="4">IF(#REF!=0,"",+TRUNC(#REF!*#REF!,2))</definedName>
    <definedName name="SHARED_FORMULA_7_10_7_10_0" localSheetId="7">IF(#REF!=0,"",+TRUNC(#REF!*#REF!,2))</definedName>
    <definedName name="SHARED_FORMULA_7_10_7_10_0">IF(#REF!=0,"",+TRUNC(#REF!*#REF!,2))</definedName>
    <definedName name="SHARED_FORMULA_7_108_7_108_0" localSheetId="0">ROUND(#REF!*#REF!,2)</definedName>
    <definedName name="SHARED_FORMULA_7_108_7_108_0" localSheetId="5">ROUND(#REF!*#REF!,2)</definedName>
    <definedName name="SHARED_FORMULA_7_108_7_108_0" localSheetId="2">ROUND(#REF!*#REF!,2)</definedName>
    <definedName name="SHARED_FORMULA_7_108_7_108_0" localSheetId="6">ROUND(#REF!*#REF!,2)</definedName>
    <definedName name="SHARED_FORMULA_7_108_7_108_0" localSheetId="4">ROUND(#REF!*#REF!,2)</definedName>
    <definedName name="SHARED_FORMULA_7_108_7_108_0" localSheetId="7">ROUND(#REF!*#REF!,2)</definedName>
    <definedName name="SHARED_FORMULA_7_108_7_108_0">ROUND(#REF!*#REF!,2)</definedName>
    <definedName name="SHARED_FORMULA_7_110_7_110_0">NA()</definedName>
    <definedName name="SHARED_FORMULA_7_115_7_115_0" localSheetId="0">IF(#REF!=0,"",+TRUNC(#REF!*#REF!,2))</definedName>
    <definedName name="SHARED_FORMULA_7_115_7_115_0" localSheetId="5">IF(#REF!=0,"",+TRUNC(#REF!*#REF!,2))</definedName>
    <definedName name="SHARED_FORMULA_7_115_7_115_0" localSheetId="2">IF(#REF!=0,"",+TRUNC(#REF!*#REF!,2))</definedName>
    <definedName name="SHARED_FORMULA_7_115_7_115_0" localSheetId="6">IF(#REF!=0,"",+TRUNC(#REF!*#REF!,2))</definedName>
    <definedName name="SHARED_FORMULA_7_115_7_115_0" localSheetId="4">IF(#REF!=0,"",+TRUNC(#REF!*#REF!,2))</definedName>
    <definedName name="SHARED_FORMULA_7_115_7_115_0" localSheetId="7">IF(#REF!=0,"",+TRUNC(#REF!*#REF!,2))</definedName>
    <definedName name="SHARED_FORMULA_7_115_7_115_0">IF(#REF!=0,"",+TRUNC(#REF!*#REF!,2))</definedName>
    <definedName name="SHARED_FORMULA_7_120_7_120_1">"#ref!"*"#ref!"</definedName>
    <definedName name="SHARED_FORMULA_7_123_7_123_1">NA()</definedName>
    <definedName name="SHARED_FORMULA_7_124_7_124_0">NA()</definedName>
    <definedName name="SHARED_FORMULA_7_136_7_136_0">NA()</definedName>
    <definedName name="SHARED_FORMULA_7_137_7_137_0">NA()</definedName>
    <definedName name="SHARED_FORMULA_7_165_7_165_0" localSheetId="0">IF(#REF!=0,"",+TRUNC(#REF!*#REF!,2))</definedName>
    <definedName name="SHARED_FORMULA_7_165_7_165_0" localSheetId="5">IF(#REF!=0,"",+TRUNC(#REF!*#REF!,2))</definedName>
    <definedName name="SHARED_FORMULA_7_165_7_165_0" localSheetId="2">IF(#REF!=0,"",+TRUNC(#REF!*#REF!,2))</definedName>
    <definedName name="SHARED_FORMULA_7_165_7_165_0" localSheetId="6">IF(#REF!=0,"",+TRUNC(#REF!*#REF!,2))</definedName>
    <definedName name="SHARED_FORMULA_7_165_7_165_0" localSheetId="4">IF(#REF!=0,"",+TRUNC(#REF!*#REF!,2))</definedName>
    <definedName name="SHARED_FORMULA_7_165_7_165_0" localSheetId="7">IF(#REF!=0,"",+TRUNC(#REF!*#REF!,2))</definedName>
    <definedName name="SHARED_FORMULA_7_165_7_165_0">IF(#REF!=0,"",+TRUNC(#REF!*#REF!,2))</definedName>
    <definedName name="SHARED_FORMULA_7_172_7_172_0">IF("#ref!"=0,"",+TRUNC("#ref!"*"#ref!",2))</definedName>
    <definedName name="SHARED_FORMULA_7_179_7_179_0" localSheetId="0">IF(#REF!=0,"",+TRUNC(#REF!*#REF!,2))</definedName>
    <definedName name="SHARED_FORMULA_7_179_7_179_0" localSheetId="5">IF(#REF!=0,"",+TRUNC(#REF!*#REF!,2))</definedName>
    <definedName name="SHARED_FORMULA_7_179_7_179_0" localSheetId="2">IF(#REF!=0,"",+TRUNC(#REF!*#REF!,2))</definedName>
    <definedName name="SHARED_FORMULA_7_179_7_179_0" localSheetId="6">IF(#REF!=0,"",+TRUNC(#REF!*#REF!,2))</definedName>
    <definedName name="SHARED_FORMULA_7_179_7_179_0" localSheetId="4">IF(#REF!=0,"",+TRUNC(#REF!*#REF!,2))</definedName>
    <definedName name="SHARED_FORMULA_7_179_7_179_0" localSheetId="7">IF(#REF!=0,"",+TRUNC(#REF!*#REF!,2))</definedName>
    <definedName name="SHARED_FORMULA_7_179_7_179_0">IF(#REF!=0,"",+TRUNC(#REF!*#REF!,2))</definedName>
    <definedName name="SHARED_FORMULA_7_183_7_183_0">NA()</definedName>
    <definedName name="SHARED_FORMULA_7_187_7_187_0" localSheetId="0">IF(#REF!=0,"",+TRUNC(#REF!*#REF!,2))</definedName>
    <definedName name="SHARED_FORMULA_7_187_7_187_0" localSheetId="5">IF(#REF!=0,"",+TRUNC(#REF!*#REF!,2))</definedName>
    <definedName name="SHARED_FORMULA_7_187_7_187_0" localSheetId="2">IF(#REF!=0,"",+TRUNC(#REF!*#REF!,2))</definedName>
    <definedName name="SHARED_FORMULA_7_187_7_187_0" localSheetId="6">IF(#REF!=0,"",+TRUNC(#REF!*#REF!,2))</definedName>
    <definedName name="SHARED_FORMULA_7_187_7_187_0" localSheetId="4">IF(#REF!=0,"",+TRUNC(#REF!*#REF!,2))</definedName>
    <definedName name="SHARED_FORMULA_7_187_7_187_0" localSheetId="7">IF(#REF!=0,"",+TRUNC(#REF!*#REF!,2))</definedName>
    <definedName name="SHARED_FORMULA_7_187_7_187_0">IF(#REF!=0,"",+TRUNC(#REF!*#REF!,2))</definedName>
    <definedName name="SHARED_FORMULA_7_201_7_201_0">NA()</definedName>
    <definedName name="SHARED_FORMULA_7_206_7_206_0" localSheetId="0">IF(#REF!=0,"",+TRUNC(#REF!*#REF!,2))</definedName>
    <definedName name="SHARED_FORMULA_7_206_7_206_0" localSheetId="5">IF(#REF!=0,"",+TRUNC(#REF!*#REF!,2))</definedName>
    <definedName name="SHARED_FORMULA_7_206_7_206_0" localSheetId="4">IF(#REF!=0,"",+TRUNC(#REF!*#REF!,2))</definedName>
    <definedName name="SHARED_FORMULA_7_206_7_206_0" localSheetId="7">IF(#REF!=0,"",+TRUNC(#REF!*#REF!,2))</definedName>
    <definedName name="SHARED_FORMULA_7_206_7_206_0">IF(#REF!=0,"",+TRUNC(#REF!*#REF!,2))</definedName>
    <definedName name="SHARED_FORMULA_7_21_7_21_0" localSheetId="0">ROUND(#REF!*#REF!,2)</definedName>
    <definedName name="SHARED_FORMULA_7_21_7_21_0" localSheetId="5">ROUND(#REF!*#REF!,2)</definedName>
    <definedName name="SHARED_FORMULA_7_21_7_21_0" localSheetId="2">ROUND(#REF!*#REF!,2)</definedName>
    <definedName name="SHARED_FORMULA_7_21_7_21_0" localSheetId="6">ROUND(#REF!*#REF!,2)</definedName>
    <definedName name="SHARED_FORMULA_7_21_7_21_0" localSheetId="4">ROUND(#REF!*#REF!,2)</definedName>
    <definedName name="SHARED_FORMULA_7_21_7_21_0" localSheetId="7">ROUND(#REF!*#REF!,2)</definedName>
    <definedName name="SHARED_FORMULA_7_21_7_21_0">ROUND(#REF!*#REF!,2)</definedName>
    <definedName name="SHARED_FORMULA_7_213_7_213_0" localSheetId="5">IF(#REF!=0,"",+TRUNC(#REF!*#REF!,2))</definedName>
    <definedName name="SHARED_FORMULA_7_213_7_213_0" localSheetId="4">IF(#REF!=0,"",+TRUNC(#REF!*#REF!,2))</definedName>
    <definedName name="SHARED_FORMULA_7_213_7_213_0">IF(#REF!=0,"",+TRUNC(#REF!*#REF!,2))</definedName>
    <definedName name="SHARED_FORMULA_7_220_7_220_0">NA()</definedName>
    <definedName name="SHARED_FORMULA_7_221_7_221_0" localSheetId="5">IF(#REF!=0,"",+TRUNC(#REF!*#REF!,2))</definedName>
    <definedName name="SHARED_FORMULA_7_221_7_221_0" localSheetId="4">IF(#REF!=0,"",+TRUNC(#REF!*#REF!,2))</definedName>
    <definedName name="SHARED_FORMULA_7_221_7_221_0">IF(#REF!=0,"",+TRUNC(#REF!*#REF!,2))</definedName>
    <definedName name="SHARED_FORMULA_7_233_7_233_0" localSheetId="5">IF(#REF!=0,"",+TRUNC(#REF!*#REF!,2))</definedName>
    <definedName name="SHARED_FORMULA_7_233_7_233_0" localSheetId="4">IF(#REF!=0,"",+TRUNC(#REF!*#REF!,2))</definedName>
    <definedName name="SHARED_FORMULA_7_233_7_233_0">IF(#REF!=0,"",+TRUNC(#REF!*#REF!,2))</definedName>
    <definedName name="SHARED_FORMULA_7_239_7_239_0" localSheetId="5">IF(#REF!=0,"",+TRUNC(#REF!*#REF!,2))</definedName>
    <definedName name="SHARED_FORMULA_7_239_7_239_0" localSheetId="4">IF(#REF!=0,"",+TRUNC(#REF!*#REF!,2))</definedName>
    <definedName name="SHARED_FORMULA_7_239_7_239_0">IF(#REF!=0,"",+TRUNC(#REF!*#REF!,2))</definedName>
    <definedName name="SHARED_FORMULA_7_243_7_243_0">NA()</definedName>
    <definedName name="SHARED_FORMULA_7_245_7_245_0" localSheetId="5">IF(#REF!=0,"",+TRUNC(#REF!*#REF!,2))</definedName>
    <definedName name="SHARED_FORMULA_7_245_7_245_0" localSheetId="4">IF(#REF!=0,"",+TRUNC(#REF!*#REF!,2))</definedName>
    <definedName name="SHARED_FORMULA_7_245_7_245_0">IF(#REF!=0,"",+TRUNC(#REF!*#REF!,2))</definedName>
    <definedName name="SHARED_FORMULA_7_250_7_250_0">NA()</definedName>
    <definedName name="SHARED_FORMULA_7_255_7_255_1">NA()</definedName>
    <definedName name="SHARED_FORMULA_7_265_7_265_0">NA()</definedName>
    <definedName name="SHARED_FORMULA_7_267_7_267_0" localSheetId="5">IF(#REF!=0,"",+TRUNC(#REF!*#REF!,2))</definedName>
    <definedName name="SHARED_FORMULA_7_267_7_267_0" localSheetId="4">IF(#REF!=0,"",+TRUNC(#REF!*#REF!,2))</definedName>
    <definedName name="SHARED_FORMULA_7_267_7_267_0">IF(#REF!=0,"",+TRUNC(#REF!*#REF!,2))</definedName>
    <definedName name="SHARED_FORMULA_7_276_7_276_0" localSheetId="5">IF(#REF!=0,"",+TRUNC(#REF!*#REF!,2))</definedName>
    <definedName name="SHARED_FORMULA_7_276_7_276_0" localSheetId="4">IF(#REF!=0,"",+TRUNC(#REF!*#REF!,2))</definedName>
    <definedName name="SHARED_FORMULA_7_276_7_276_0">IF(#REF!=0,"",+TRUNC(#REF!*#REF!,2))</definedName>
    <definedName name="SHARED_FORMULA_7_2779_7_2779_1">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pda_COMP">#REF!</definedName>
    <definedName name="ss" localSheetId="0" hidden="1">{#N/A,#N/A,FALSE,"Cronograma";#N/A,#N/A,FALSE,"Cronogr. 2"}</definedName>
    <definedName name="ss" localSheetId="5" hidden="1">{#N/A,#N/A,FALSE,"Cronograma";#N/A,#N/A,FALSE,"Cronogr. 2"}</definedName>
    <definedName name="ss" localSheetId="2" hidden="1">{#N/A,#N/A,FALSE,"Cronograma";#N/A,#N/A,FALSE,"Cronogr. 2"}</definedName>
    <definedName name="ss" localSheetId="6" hidden="1">{#N/A,#N/A,FALSE,"Cronograma";#N/A,#N/A,FALSE,"Cronogr. 2"}</definedName>
    <definedName name="ss" localSheetId="4" hidden="1">{#N/A,#N/A,FALSE,"Cronograma";#N/A,#N/A,FALSE,"Cronogr. 2"}</definedName>
    <definedName name="SS" localSheetId="7">#REF!</definedName>
    <definedName name="ss" hidden="1">{#N/A,#N/A,FALSE,"Cronograma";#N/A,#N/A,FALSE,"Cronogr. 2"}</definedName>
    <definedName name="SSS">#REF!</definedName>
    <definedName name="SSSSS" localSheetId="5">#REF!</definedName>
    <definedName name="SSSSS" localSheetId="6">#REF!</definedName>
    <definedName name="SSSSS" localSheetId="7">#REF!</definedName>
    <definedName name="SSSSS">#REF!</definedName>
    <definedName name="SSSSSSS" localSheetId="5">#REF!</definedName>
    <definedName name="SSSSSSS" localSheetId="6">#REF!</definedName>
    <definedName name="SSSSSSS" localSheetId="7">#REF!</definedName>
    <definedName name="SSSSSSS">#REF!</definedName>
    <definedName name="START" localSheetId="7">#REF!</definedName>
    <definedName name="START">#REF!</definedName>
    <definedName name="STATUS" localSheetId="7">#REF!</definedName>
    <definedName name="STATUS">#REF!</definedName>
    <definedName name="Summary" localSheetId="7">#REF!</definedName>
    <definedName name="Summary">#REF!</definedName>
    <definedName name="TECH" localSheetId="7">#REF!</definedName>
    <definedName name="TECH">#REF!</definedName>
    <definedName name="teste" localSheetId="7">#REF!</definedName>
    <definedName name="teste">#REF!</definedName>
    <definedName name="teste1" localSheetId="7">#REF!</definedName>
    <definedName name="teste1">#REF!</definedName>
    <definedName name="teste2" localSheetId="7">'[3]CAPA -1'!#REF!</definedName>
    <definedName name="teste2">'[3]CAPA -1'!#REF!</definedName>
    <definedName name="teste3" localSheetId="5">#REF!</definedName>
    <definedName name="teste3" localSheetId="2">#REF!</definedName>
    <definedName name="teste3" localSheetId="6">#REF!</definedName>
    <definedName name="teste3" localSheetId="4">#REF!</definedName>
    <definedName name="teste3" localSheetId="7">#REF!</definedName>
    <definedName name="teste3">#REF!</definedName>
    <definedName name="TESTE4" localSheetId="2">#REF!</definedName>
    <definedName name="TESTE4" localSheetId="6">#REF!</definedName>
    <definedName name="TESTE4" localSheetId="4">#REF!</definedName>
    <definedName name="TESTE4" localSheetId="7">#REF!</definedName>
    <definedName name="TESTE4">#REF!</definedName>
    <definedName name="TESTE5" localSheetId="2">#REF!</definedName>
    <definedName name="TESTE5" localSheetId="6">#REF!</definedName>
    <definedName name="TESTE5" localSheetId="4">#REF!</definedName>
    <definedName name="TESTE5" localSheetId="7">#REF!</definedName>
    <definedName name="TESTE5">#REF!</definedName>
    <definedName name="_xlnm.Print_Titles" localSheetId="2">CRONOGRAMA!$1:$4</definedName>
    <definedName name="_xlnm.Print_Titles" localSheetId="6">'CURVA ABC'!$1:$4</definedName>
    <definedName name="_xlnm.Print_Titles" localSheetId="4">'MEMORIA DE CÁLCULO'!$1:$2</definedName>
    <definedName name="_xlnm.Print_Titles" localSheetId="3">ORÇAMENTO!$1:$4</definedName>
    <definedName name="_xlnm.Print_Titles" localSheetId="7">'TABELA RESUMO DE COTAÇÕES'!$1:$7</definedName>
    <definedName name="wrn.Cronograma." localSheetId="0" hidden="1">{#N/A,#N/A,FALSE,"Cronograma";#N/A,#N/A,FALSE,"Cronogr. 2"}</definedName>
    <definedName name="wrn.Cronograma." localSheetId="5" hidden="1">{#N/A,#N/A,FALSE,"Cronograma";#N/A,#N/A,FALSE,"Cronogr. 2"}</definedName>
    <definedName name="wrn.Cronograma." localSheetId="2" hidden="1">{#N/A,#N/A,FALSE,"Cronograma";#N/A,#N/A,FALSE,"Cronogr. 2"}</definedName>
    <definedName name="wrn.Cronograma." localSheetId="6" hidden="1">{#N/A,#N/A,FALSE,"Cronograma";#N/A,#N/A,FALSE,"Cronogr. 2"}</definedName>
    <definedName name="wrn.Cronograma." localSheetId="4" hidden="1">{#N/A,#N/A,FALSE,"Cronograma";#N/A,#N/A,FALSE,"Cronogr. 2"}</definedName>
    <definedName name="wrn.Cronograma." localSheetId="7" hidden="1">{#N/A,#N/A,FALSE,"Cronograma";#N/A,#N/A,FALSE,"Cronogr. 2"}</definedName>
    <definedName name="wrn.Cronograma." hidden="1">{#N/A,#N/A,FALSE,"Cronograma";#N/A,#N/A,FALSE,"Cronogr. 2"}</definedName>
    <definedName name="wrn.GERAL." localSheetId="0" hidden="1">{#N/A,#N/A,FALSE,"ET-CAPA";#N/A,#N/A,FALSE,"ET-PAG1";#N/A,#N/A,FALSE,"ET-PAG2";#N/A,#N/A,FALSE,"ET-PAG3";#N/A,#N/A,FALSE,"ET-PAG4";#N/A,#N/A,FALSE,"ET-PAG5"}</definedName>
    <definedName name="wrn.GERAL." localSheetId="5" hidden="1">{#N/A,#N/A,FALSE,"ET-CAPA";#N/A,#N/A,FALSE,"ET-PAG1";#N/A,#N/A,FALSE,"ET-PAG2";#N/A,#N/A,FALSE,"ET-PAG3";#N/A,#N/A,FALSE,"ET-PAG4";#N/A,#N/A,FALSE,"ET-PAG5"}</definedName>
    <definedName name="wrn.GERAL." localSheetId="2" hidden="1">{#N/A,#N/A,FALSE,"ET-CAPA";#N/A,#N/A,FALSE,"ET-PAG1";#N/A,#N/A,FALSE,"ET-PAG2";#N/A,#N/A,FALSE,"ET-PAG3";#N/A,#N/A,FALSE,"ET-PAG4";#N/A,#N/A,FALSE,"ET-PAG5"}</definedName>
    <definedName name="wrn.GERAL." localSheetId="6" hidden="1">{#N/A,#N/A,FALSE,"ET-CAPA";#N/A,#N/A,FALSE,"ET-PAG1";#N/A,#N/A,FALSE,"ET-PAG2";#N/A,#N/A,FALSE,"ET-PAG3";#N/A,#N/A,FALSE,"ET-PAG4";#N/A,#N/A,FALSE,"ET-PAG5"}</definedName>
    <definedName name="wrn.GERAL." localSheetId="4" hidden="1">{#N/A,#N/A,FALSE,"ET-CAPA";#N/A,#N/A,FALSE,"ET-PAG1";#N/A,#N/A,FALSE,"ET-PAG2";#N/A,#N/A,FALSE,"ET-PAG3";#N/A,#N/A,FALSE,"ET-PAG4";#N/A,#N/A,FALSE,"ET-PAG5"}</definedName>
    <definedName name="wrn.GERAL." localSheetId="7" hidden="1">{#N/A,#N/A,FALSE,"ET-CAPA";#N/A,#N/A,FALSE,"ET-PAG1";#N/A,#N/A,FALSE,"ET-PAG2";#N/A,#N/A,FALSE,"ET-PAG3";#N/A,#N/A,FALSE,"ET-PAG4";#N/A,#N/A,FALSE,"ET-PAG5"}</definedName>
    <definedName name="wrn.GERAL." hidden="1">{#N/A,#N/A,FALSE,"ET-CAPA";#N/A,#N/A,FALSE,"ET-PAG1";#N/A,#N/A,FALSE,"ET-PAG2";#N/A,#N/A,FALSE,"ET-PAG3";#N/A,#N/A,FALSE,"ET-PAG4";#N/A,#N/A,FALSE,"ET-PAG5"}</definedName>
    <definedName name="wrn.GERAL._1" localSheetId="5" hidden="1">{#N/A,#N/A,FALSE,"ET-CAPA";#N/A,#N/A,FALSE,"ET-PAG1";#N/A,#N/A,FALSE,"ET-PAG2";#N/A,#N/A,FALSE,"ET-PAG3";#N/A,#N/A,FALSE,"ET-PAG4";#N/A,#N/A,FALSE,"ET-PAG5"}</definedName>
    <definedName name="wrn.GERAL._1" localSheetId="2" hidden="1">{#N/A,#N/A,FALSE,"ET-CAPA";#N/A,#N/A,FALSE,"ET-PAG1";#N/A,#N/A,FALSE,"ET-PAG2";#N/A,#N/A,FALSE,"ET-PAG3";#N/A,#N/A,FALSE,"ET-PAG4";#N/A,#N/A,FALSE,"ET-PAG5"}</definedName>
    <definedName name="wrn.GERAL._1" localSheetId="6" hidden="1">{#N/A,#N/A,FALSE,"ET-CAPA";#N/A,#N/A,FALSE,"ET-PAG1";#N/A,#N/A,FALSE,"ET-PAG2";#N/A,#N/A,FALSE,"ET-PAG3";#N/A,#N/A,FALSE,"ET-PAG4";#N/A,#N/A,FALSE,"ET-PAG5"}</definedName>
    <definedName name="wrn.GERAL._1" localSheetId="4" hidden="1">{#N/A,#N/A,FALSE,"ET-CAPA";#N/A,#N/A,FALSE,"ET-PAG1";#N/A,#N/A,FALSE,"ET-PAG2";#N/A,#N/A,FALSE,"ET-PAG3";#N/A,#N/A,FALSE,"ET-PAG4";#N/A,#N/A,FALSE,"ET-PAG5"}</definedName>
    <definedName name="wrn.GERAL._1" localSheetId="7" hidden="1">{#N/A,#N/A,FALSE,"ET-CAPA";#N/A,#N/A,FALSE,"ET-PAG1";#N/A,#N/A,FALSE,"ET-PAG2";#N/A,#N/A,FALSE,"ET-PAG3";#N/A,#N/A,FALSE,"ET-PAG4";#N/A,#N/A,FALSE,"ET-PAG5"}</definedName>
    <definedName name="wrn.GERAL._1" hidden="1">{#N/A,#N/A,FALSE,"ET-CAPA";#N/A,#N/A,FALSE,"ET-PAG1";#N/A,#N/A,FALSE,"ET-PAG2";#N/A,#N/A,FALSE,"ET-PAG3";#N/A,#N/A,FALSE,"ET-PAG4";#N/A,#N/A,FALSE,"ET-PAG5"}</definedName>
    <definedName name="wrn.GERAL._1_1" localSheetId="5" hidden="1">{#N/A,#N/A,FALSE,"ET-CAPA";#N/A,#N/A,FALSE,"ET-PAG1";#N/A,#N/A,FALSE,"ET-PAG2";#N/A,#N/A,FALSE,"ET-PAG3";#N/A,#N/A,FALSE,"ET-PAG4";#N/A,#N/A,FALSE,"ET-PAG5"}</definedName>
    <definedName name="wrn.GERAL._1_1" localSheetId="2" hidden="1">{#N/A,#N/A,FALSE,"ET-CAPA";#N/A,#N/A,FALSE,"ET-PAG1";#N/A,#N/A,FALSE,"ET-PAG2";#N/A,#N/A,FALSE,"ET-PAG3";#N/A,#N/A,FALSE,"ET-PAG4";#N/A,#N/A,FALSE,"ET-PAG5"}</definedName>
    <definedName name="wrn.GERAL._1_1" localSheetId="6" hidden="1">{#N/A,#N/A,FALSE,"ET-CAPA";#N/A,#N/A,FALSE,"ET-PAG1";#N/A,#N/A,FALSE,"ET-PAG2";#N/A,#N/A,FALSE,"ET-PAG3";#N/A,#N/A,FALSE,"ET-PAG4";#N/A,#N/A,FALSE,"ET-PAG5"}</definedName>
    <definedName name="wrn.GERAL._1_1" localSheetId="4" hidden="1">{#N/A,#N/A,FALSE,"ET-CAPA";#N/A,#N/A,FALSE,"ET-PAG1";#N/A,#N/A,FALSE,"ET-PAG2";#N/A,#N/A,FALSE,"ET-PAG3";#N/A,#N/A,FALSE,"ET-PAG4";#N/A,#N/A,FALSE,"ET-PAG5"}</definedName>
    <definedName name="wrn.GERAL._1_1" localSheetId="7" hidden="1">{#N/A,#N/A,FALSE,"ET-CAPA";#N/A,#N/A,FALSE,"ET-PAG1";#N/A,#N/A,FALSE,"ET-PAG2";#N/A,#N/A,FALSE,"ET-PAG3";#N/A,#N/A,FALSE,"ET-PAG4";#N/A,#N/A,FALSE,"ET-PAG5"}</definedName>
    <definedName name="wrn.GERAL._1_1" hidden="1">{#N/A,#N/A,FALSE,"ET-CAPA";#N/A,#N/A,FALSE,"ET-PAG1";#N/A,#N/A,FALSE,"ET-PAG2";#N/A,#N/A,FALSE,"ET-PAG3";#N/A,#N/A,FALSE,"ET-PAG4";#N/A,#N/A,FALSE,"ET-PAG5"}</definedName>
    <definedName name="wrn.GERAL._1_2" localSheetId="5" hidden="1">{#N/A,#N/A,FALSE,"ET-CAPA";#N/A,#N/A,FALSE,"ET-PAG1";#N/A,#N/A,FALSE,"ET-PAG2";#N/A,#N/A,FALSE,"ET-PAG3";#N/A,#N/A,FALSE,"ET-PAG4";#N/A,#N/A,FALSE,"ET-PAG5"}</definedName>
    <definedName name="wrn.GERAL._1_2" localSheetId="2" hidden="1">{#N/A,#N/A,FALSE,"ET-CAPA";#N/A,#N/A,FALSE,"ET-PAG1";#N/A,#N/A,FALSE,"ET-PAG2";#N/A,#N/A,FALSE,"ET-PAG3";#N/A,#N/A,FALSE,"ET-PAG4";#N/A,#N/A,FALSE,"ET-PAG5"}</definedName>
    <definedName name="wrn.GERAL._1_2" localSheetId="6" hidden="1">{#N/A,#N/A,FALSE,"ET-CAPA";#N/A,#N/A,FALSE,"ET-PAG1";#N/A,#N/A,FALSE,"ET-PAG2";#N/A,#N/A,FALSE,"ET-PAG3";#N/A,#N/A,FALSE,"ET-PAG4";#N/A,#N/A,FALSE,"ET-PAG5"}</definedName>
    <definedName name="wrn.GERAL._1_2" localSheetId="4" hidden="1">{#N/A,#N/A,FALSE,"ET-CAPA";#N/A,#N/A,FALSE,"ET-PAG1";#N/A,#N/A,FALSE,"ET-PAG2";#N/A,#N/A,FALSE,"ET-PAG3";#N/A,#N/A,FALSE,"ET-PAG4";#N/A,#N/A,FALSE,"ET-PAG5"}</definedName>
    <definedName name="wrn.GERAL._1_2" localSheetId="7" hidden="1">{#N/A,#N/A,FALSE,"ET-CAPA";#N/A,#N/A,FALSE,"ET-PAG1";#N/A,#N/A,FALSE,"ET-PAG2";#N/A,#N/A,FALSE,"ET-PAG3";#N/A,#N/A,FALSE,"ET-PAG4";#N/A,#N/A,FALSE,"ET-PAG5"}</definedName>
    <definedName name="wrn.GERAL._1_2" hidden="1">{#N/A,#N/A,FALSE,"ET-CAPA";#N/A,#N/A,FALSE,"ET-PAG1";#N/A,#N/A,FALSE,"ET-PAG2";#N/A,#N/A,FALSE,"ET-PAG3";#N/A,#N/A,FALSE,"ET-PAG4";#N/A,#N/A,FALSE,"ET-PAG5"}</definedName>
    <definedName name="wrn.GERAL._2" localSheetId="5" hidden="1">{#N/A,#N/A,FALSE,"ET-CAPA";#N/A,#N/A,FALSE,"ET-PAG1";#N/A,#N/A,FALSE,"ET-PAG2";#N/A,#N/A,FALSE,"ET-PAG3";#N/A,#N/A,FALSE,"ET-PAG4";#N/A,#N/A,FALSE,"ET-PAG5"}</definedName>
    <definedName name="wrn.GERAL._2" localSheetId="2" hidden="1">{#N/A,#N/A,FALSE,"ET-CAPA";#N/A,#N/A,FALSE,"ET-PAG1";#N/A,#N/A,FALSE,"ET-PAG2";#N/A,#N/A,FALSE,"ET-PAG3";#N/A,#N/A,FALSE,"ET-PAG4";#N/A,#N/A,FALSE,"ET-PAG5"}</definedName>
    <definedName name="wrn.GERAL._2" localSheetId="6" hidden="1">{#N/A,#N/A,FALSE,"ET-CAPA";#N/A,#N/A,FALSE,"ET-PAG1";#N/A,#N/A,FALSE,"ET-PAG2";#N/A,#N/A,FALSE,"ET-PAG3";#N/A,#N/A,FALSE,"ET-PAG4";#N/A,#N/A,FALSE,"ET-PAG5"}</definedName>
    <definedName name="wrn.GERAL._2" localSheetId="4" hidden="1">{#N/A,#N/A,FALSE,"ET-CAPA";#N/A,#N/A,FALSE,"ET-PAG1";#N/A,#N/A,FALSE,"ET-PAG2";#N/A,#N/A,FALSE,"ET-PAG3";#N/A,#N/A,FALSE,"ET-PAG4";#N/A,#N/A,FALSE,"ET-PAG5"}</definedName>
    <definedName name="wrn.GERAL._2" localSheetId="7" hidden="1">{#N/A,#N/A,FALSE,"ET-CAPA";#N/A,#N/A,FALSE,"ET-PAG1";#N/A,#N/A,FALSE,"ET-PAG2";#N/A,#N/A,FALSE,"ET-PAG3";#N/A,#N/A,FALSE,"ET-PAG4";#N/A,#N/A,FALSE,"ET-PAG5"}</definedName>
    <definedName name="wrn.GERAL._2" hidden="1">{#N/A,#N/A,FALSE,"ET-CAPA";#N/A,#N/A,FALSE,"ET-PAG1";#N/A,#N/A,FALSE,"ET-PAG2";#N/A,#N/A,FALSE,"ET-PAG3";#N/A,#N/A,FALSE,"ET-PAG4";#N/A,#N/A,FALSE,"ET-PAG5"}</definedName>
    <definedName name="wrn.GERAL._3" localSheetId="5" hidden="1">{#N/A,#N/A,FALSE,"ET-CAPA";#N/A,#N/A,FALSE,"ET-PAG1";#N/A,#N/A,FALSE,"ET-PAG2";#N/A,#N/A,FALSE,"ET-PAG3";#N/A,#N/A,FALSE,"ET-PAG4";#N/A,#N/A,FALSE,"ET-PAG5"}</definedName>
    <definedName name="wrn.GERAL._3" localSheetId="2" hidden="1">{#N/A,#N/A,FALSE,"ET-CAPA";#N/A,#N/A,FALSE,"ET-PAG1";#N/A,#N/A,FALSE,"ET-PAG2";#N/A,#N/A,FALSE,"ET-PAG3";#N/A,#N/A,FALSE,"ET-PAG4";#N/A,#N/A,FALSE,"ET-PAG5"}</definedName>
    <definedName name="wrn.GERAL._3" localSheetId="6" hidden="1">{#N/A,#N/A,FALSE,"ET-CAPA";#N/A,#N/A,FALSE,"ET-PAG1";#N/A,#N/A,FALSE,"ET-PAG2";#N/A,#N/A,FALSE,"ET-PAG3";#N/A,#N/A,FALSE,"ET-PAG4";#N/A,#N/A,FALSE,"ET-PAG5"}</definedName>
    <definedName name="wrn.GERAL._3" localSheetId="4" hidden="1">{#N/A,#N/A,FALSE,"ET-CAPA";#N/A,#N/A,FALSE,"ET-PAG1";#N/A,#N/A,FALSE,"ET-PAG2";#N/A,#N/A,FALSE,"ET-PAG3";#N/A,#N/A,FALSE,"ET-PAG4";#N/A,#N/A,FALSE,"ET-PAG5"}</definedName>
    <definedName name="wrn.GERAL._3" localSheetId="7" hidden="1">{#N/A,#N/A,FALSE,"ET-CAPA";#N/A,#N/A,FALSE,"ET-PAG1";#N/A,#N/A,FALSE,"ET-PAG2";#N/A,#N/A,FALSE,"ET-PAG3";#N/A,#N/A,FALSE,"ET-PAG4";#N/A,#N/A,FALSE,"ET-PAG5"}</definedName>
    <definedName name="wrn.GERAL._3" hidden="1">{#N/A,#N/A,FALSE,"ET-CAPA";#N/A,#N/A,FALSE,"ET-PAG1";#N/A,#N/A,FALSE,"ET-PAG2";#N/A,#N/A,FALSE,"ET-PAG3";#N/A,#N/A,FALSE,"ET-PAG4";#N/A,#N/A,FALSE,"ET-PAG5"}</definedName>
    <definedName name="wrn.GERAL2" localSheetId="5" hidden="1">{#N/A,#N/A,FALSE,"ET-CAPA";#N/A,#N/A,FALSE,"ET-PAG1";#N/A,#N/A,FALSE,"ET-PAG2";#N/A,#N/A,FALSE,"ET-PAG3";#N/A,#N/A,FALSE,"ET-PAG4";#N/A,#N/A,FALSE,"ET-PAG5"}</definedName>
    <definedName name="wrn.GERAL2" localSheetId="2" hidden="1">{#N/A,#N/A,FALSE,"ET-CAPA";#N/A,#N/A,FALSE,"ET-PAG1";#N/A,#N/A,FALSE,"ET-PAG2";#N/A,#N/A,FALSE,"ET-PAG3";#N/A,#N/A,FALSE,"ET-PAG4";#N/A,#N/A,FALSE,"ET-PAG5"}</definedName>
    <definedName name="wrn.GERAL2" localSheetId="6" hidden="1">{#N/A,#N/A,FALSE,"ET-CAPA";#N/A,#N/A,FALSE,"ET-PAG1";#N/A,#N/A,FALSE,"ET-PAG2";#N/A,#N/A,FALSE,"ET-PAG3";#N/A,#N/A,FALSE,"ET-PAG4";#N/A,#N/A,FALSE,"ET-PAG5"}</definedName>
    <definedName name="wrn.GERAL2" localSheetId="4" hidden="1">{#N/A,#N/A,FALSE,"ET-CAPA";#N/A,#N/A,FALSE,"ET-PAG1";#N/A,#N/A,FALSE,"ET-PAG2";#N/A,#N/A,FALSE,"ET-PAG3";#N/A,#N/A,FALSE,"ET-PAG4";#N/A,#N/A,FALSE,"ET-PAG5"}</definedName>
    <definedName name="wrn.GERAL2" localSheetId="7" hidden="1">{#N/A,#N/A,FALSE,"ET-CAPA";#N/A,#N/A,FALSE,"ET-PAG1";#N/A,#N/A,FALSE,"ET-PAG2";#N/A,#N/A,FALSE,"ET-PAG3";#N/A,#N/A,FALSE,"ET-PAG4";#N/A,#N/A,FALSE,"ET-PAG5"}</definedName>
    <definedName name="wrn.GERAL2" hidden="1">{#N/A,#N/A,FALSE,"ET-CAPA";#N/A,#N/A,FALSE,"ET-PAG1";#N/A,#N/A,FALSE,"ET-PAG2";#N/A,#N/A,FALSE,"ET-PAG3";#N/A,#N/A,FALSE,"ET-PAG4";#N/A,#N/A,FALSE,"ET-PAG5"}</definedName>
    <definedName name="wrn.GERAL2_1" localSheetId="5" hidden="1">{#N/A,#N/A,FALSE,"ET-CAPA";#N/A,#N/A,FALSE,"ET-PAG1";#N/A,#N/A,FALSE,"ET-PAG2";#N/A,#N/A,FALSE,"ET-PAG3";#N/A,#N/A,FALSE,"ET-PAG4";#N/A,#N/A,FALSE,"ET-PAG5"}</definedName>
    <definedName name="wrn.GERAL2_1" localSheetId="2" hidden="1">{#N/A,#N/A,FALSE,"ET-CAPA";#N/A,#N/A,FALSE,"ET-PAG1";#N/A,#N/A,FALSE,"ET-PAG2";#N/A,#N/A,FALSE,"ET-PAG3";#N/A,#N/A,FALSE,"ET-PAG4";#N/A,#N/A,FALSE,"ET-PAG5"}</definedName>
    <definedName name="wrn.GERAL2_1" localSheetId="6" hidden="1">{#N/A,#N/A,FALSE,"ET-CAPA";#N/A,#N/A,FALSE,"ET-PAG1";#N/A,#N/A,FALSE,"ET-PAG2";#N/A,#N/A,FALSE,"ET-PAG3";#N/A,#N/A,FALSE,"ET-PAG4";#N/A,#N/A,FALSE,"ET-PAG5"}</definedName>
    <definedName name="wrn.GERAL2_1" localSheetId="4" hidden="1">{#N/A,#N/A,FALSE,"ET-CAPA";#N/A,#N/A,FALSE,"ET-PAG1";#N/A,#N/A,FALSE,"ET-PAG2";#N/A,#N/A,FALSE,"ET-PAG3";#N/A,#N/A,FALSE,"ET-PAG4";#N/A,#N/A,FALSE,"ET-PAG5"}</definedName>
    <definedName name="wrn.GERAL2_1" localSheetId="7" hidden="1">{#N/A,#N/A,FALSE,"ET-CAPA";#N/A,#N/A,FALSE,"ET-PAG1";#N/A,#N/A,FALSE,"ET-PAG2";#N/A,#N/A,FALSE,"ET-PAG3";#N/A,#N/A,FALSE,"ET-PAG4";#N/A,#N/A,FALSE,"ET-PAG5"}</definedName>
    <definedName name="wrn.GERAL2_1" hidden="1">{#N/A,#N/A,FALSE,"ET-CAPA";#N/A,#N/A,FALSE,"ET-PAG1";#N/A,#N/A,FALSE,"ET-PAG2";#N/A,#N/A,FALSE,"ET-PAG3";#N/A,#N/A,FALSE,"ET-PAG4";#N/A,#N/A,FALSE,"ET-PAG5"}</definedName>
    <definedName name="wrn.GERAL2_1_1" localSheetId="5" hidden="1">{#N/A,#N/A,FALSE,"ET-CAPA";#N/A,#N/A,FALSE,"ET-PAG1";#N/A,#N/A,FALSE,"ET-PAG2";#N/A,#N/A,FALSE,"ET-PAG3";#N/A,#N/A,FALSE,"ET-PAG4";#N/A,#N/A,FALSE,"ET-PAG5"}</definedName>
    <definedName name="wrn.GERAL2_1_1" localSheetId="2" hidden="1">{#N/A,#N/A,FALSE,"ET-CAPA";#N/A,#N/A,FALSE,"ET-PAG1";#N/A,#N/A,FALSE,"ET-PAG2";#N/A,#N/A,FALSE,"ET-PAG3";#N/A,#N/A,FALSE,"ET-PAG4";#N/A,#N/A,FALSE,"ET-PAG5"}</definedName>
    <definedName name="wrn.GERAL2_1_1" localSheetId="6" hidden="1">{#N/A,#N/A,FALSE,"ET-CAPA";#N/A,#N/A,FALSE,"ET-PAG1";#N/A,#N/A,FALSE,"ET-PAG2";#N/A,#N/A,FALSE,"ET-PAG3";#N/A,#N/A,FALSE,"ET-PAG4";#N/A,#N/A,FALSE,"ET-PAG5"}</definedName>
    <definedName name="wrn.GERAL2_1_1" localSheetId="4" hidden="1">{#N/A,#N/A,FALSE,"ET-CAPA";#N/A,#N/A,FALSE,"ET-PAG1";#N/A,#N/A,FALSE,"ET-PAG2";#N/A,#N/A,FALSE,"ET-PAG3";#N/A,#N/A,FALSE,"ET-PAG4";#N/A,#N/A,FALSE,"ET-PAG5"}</definedName>
    <definedName name="wrn.GERAL2_1_1" localSheetId="7" hidden="1">{#N/A,#N/A,FALSE,"ET-CAPA";#N/A,#N/A,FALSE,"ET-PAG1";#N/A,#N/A,FALSE,"ET-PAG2";#N/A,#N/A,FALSE,"ET-PAG3";#N/A,#N/A,FALSE,"ET-PAG4";#N/A,#N/A,FALSE,"ET-PAG5"}</definedName>
    <definedName name="wrn.GERAL2_1_1" hidden="1">{#N/A,#N/A,FALSE,"ET-CAPA";#N/A,#N/A,FALSE,"ET-PAG1";#N/A,#N/A,FALSE,"ET-PAG2";#N/A,#N/A,FALSE,"ET-PAG3";#N/A,#N/A,FALSE,"ET-PAG4";#N/A,#N/A,FALSE,"ET-PAG5"}</definedName>
    <definedName name="wrn.GERAL2_1_2" localSheetId="5" hidden="1">{#N/A,#N/A,FALSE,"ET-CAPA";#N/A,#N/A,FALSE,"ET-PAG1";#N/A,#N/A,FALSE,"ET-PAG2";#N/A,#N/A,FALSE,"ET-PAG3";#N/A,#N/A,FALSE,"ET-PAG4";#N/A,#N/A,FALSE,"ET-PAG5"}</definedName>
    <definedName name="wrn.GERAL2_1_2" localSheetId="2" hidden="1">{#N/A,#N/A,FALSE,"ET-CAPA";#N/A,#N/A,FALSE,"ET-PAG1";#N/A,#N/A,FALSE,"ET-PAG2";#N/A,#N/A,FALSE,"ET-PAG3";#N/A,#N/A,FALSE,"ET-PAG4";#N/A,#N/A,FALSE,"ET-PAG5"}</definedName>
    <definedName name="wrn.GERAL2_1_2" localSheetId="6" hidden="1">{#N/A,#N/A,FALSE,"ET-CAPA";#N/A,#N/A,FALSE,"ET-PAG1";#N/A,#N/A,FALSE,"ET-PAG2";#N/A,#N/A,FALSE,"ET-PAG3";#N/A,#N/A,FALSE,"ET-PAG4";#N/A,#N/A,FALSE,"ET-PAG5"}</definedName>
    <definedName name="wrn.GERAL2_1_2" localSheetId="4" hidden="1">{#N/A,#N/A,FALSE,"ET-CAPA";#N/A,#N/A,FALSE,"ET-PAG1";#N/A,#N/A,FALSE,"ET-PAG2";#N/A,#N/A,FALSE,"ET-PAG3";#N/A,#N/A,FALSE,"ET-PAG4";#N/A,#N/A,FALSE,"ET-PAG5"}</definedName>
    <definedName name="wrn.GERAL2_1_2" localSheetId="7" hidden="1">{#N/A,#N/A,FALSE,"ET-CAPA";#N/A,#N/A,FALSE,"ET-PAG1";#N/A,#N/A,FALSE,"ET-PAG2";#N/A,#N/A,FALSE,"ET-PAG3";#N/A,#N/A,FALSE,"ET-PAG4";#N/A,#N/A,FALSE,"ET-PAG5"}</definedName>
    <definedName name="wrn.GERAL2_1_2" hidden="1">{#N/A,#N/A,FALSE,"ET-CAPA";#N/A,#N/A,FALSE,"ET-PAG1";#N/A,#N/A,FALSE,"ET-PAG2";#N/A,#N/A,FALSE,"ET-PAG3";#N/A,#N/A,FALSE,"ET-PAG4";#N/A,#N/A,FALSE,"ET-PAG5"}</definedName>
    <definedName name="wrn.GERAL2_2" localSheetId="5" hidden="1">{#N/A,#N/A,FALSE,"ET-CAPA";#N/A,#N/A,FALSE,"ET-PAG1";#N/A,#N/A,FALSE,"ET-PAG2";#N/A,#N/A,FALSE,"ET-PAG3";#N/A,#N/A,FALSE,"ET-PAG4";#N/A,#N/A,FALSE,"ET-PAG5"}</definedName>
    <definedName name="wrn.GERAL2_2" localSheetId="2" hidden="1">{#N/A,#N/A,FALSE,"ET-CAPA";#N/A,#N/A,FALSE,"ET-PAG1";#N/A,#N/A,FALSE,"ET-PAG2";#N/A,#N/A,FALSE,"ET-PAG3";#N/A,#N/A,FALSE,"ET-PAG4";#N/A,#N/A,FALSE,"ET-PAG5"}</definedName>
    <definedName name="wrn.GERAL2_2" localSheetId="6" hidden="1">{#N/A,#N/A,FALSE,"ET-CAPA";#N/A,#N/A,FALSE,"ET-PAG1";#N/A,#N/A,FALSE,"ET-PAG2";#N/A,#N/A,FALSE,"ET-PAG3";#N/A,#N/A,FALSE,"ET-PAG4";#N/A,#N/A,FALSE,"ET-PAG5"}</definedName>
    <definedName name="wrn.GERAL2_2" localSheetId="4" hidden="1">{#N/A,#N/A,FALSE,"ET-CAPA";#N/A,#N/A,FALSE,"ET-PAG1";#N/A,#N/A,FALSE,"ET-PAG2";#N/A,#N/A,FALSE,"ET-PAG3";#N/A,#N/A,FALSE,"ET-PAG4";#N/A,#N/A,FALSE,"ET-PAG5"}</definedName>
    <definedName name="wrn.GERAL2_2" localSheetId="7" hidden="1">{#N/A,#N/A,FALSE,"ET-CAPA";#N/A,#N/A,FALSE,"ET-PAG1";#N/A,#N/A,FALSE,"ET-PAG2";#N/A,#N/A,FALSE,"ET-PAG3";#N/A,#N/A,FALSE,"ET-PAG4";#N/A,#N/A,FALSE,"ET-PAG5"}</definedName>
    <definedName name="wrn.GERAL2_2" hidden="1">{#N/A,#N/A,FALSE,"ET-CAPA";#N/A,#N/A,FALSE,"ET-PAG1";#N/A,#N/A,FALSE,"ET-PAG2";#N/A,#N/A,FALSE,"ET-PAG3";#N/A,#N/A,FALSE,"ET-PAG4";#N/A,#N/A,FALSE,"ET-PAG5"}</definedName>
    <definedName name="wrn.GERAL2_3" localSheetId="5" hidden="1">{#N/A,#N/A,FALSE,"ET-CAPA";#N/A,#N/A,FALSE,"ET-PAG1";#N/A,#N/A,FALSE,"ET-PAG2";#N/A,#N/A,FALSE,"ET-PAG3";#N/A,#N/A,FALSE,"ET-PAG4";#N/A,#N/A,FALSE,"ET-PAG5"}</definedName>
    <definedName name="wrn.GERAL2_3" localSheetId="2" hidden="1">{#N/A,#N/A,FALSE,"ET-CAPA";#N/A,#N/A,FALSE,"ET-PAG1";#N/A,#N/A,FALSE,"ET-PAG2";#N/A,#N/A,FALSE,"ET-PAG3";#N/A,#N/A,FALSE,"ET-PAG4";#N/A,#N/A,FALSE,"ET-PAG5"}</definedName>
    <definedName name="wrn.GERAL2_3" localSheetId="6" hidden="1">{#N/A,#N/A,FALSE,"ET-CAPA";#N/A,#N/A,FALSE,"ET-PAG1";#N/A,#N/A,FALSE,"ET-PAG2";#N/A,#N/A,FALSE,"ET-PAG3";#N/A,#N/A,FALSE,"ET-PAG4";#N/A,#N/A,FALSE,"ET-PAG5"}</definedName>
    <definedName name="wrn.GERAL2_3" localSheetId="4" hidden="1">{#N/A,#N/A,FALSE,"ET-CAPA";#N/A,#N/A,FALSE,"ET-PAG1";#N/A,#N/A,FALSE,"ET-PAG2";#N/A,#N/A,FALSE,"ET-PAG3";#N/A,#N/A,FALSE,"ET-PAG4";#N/A,#N/A,FALSE,"ET-PAG5"}</definedName>
    <definedName name="wrn.GERAL2_3" localSheetId="7" hidden="1">{#N/A,#N/A,FALSE,"ET-CAPA";#N/A,#N/A,FALSE,"ET-PAG1";#N/A,#N/A,FALSE,"ET-PAG2";#N/A,#N/A,FALSE,"ET-PAG3";#N/A,#N/A,FALSE,"ET-PAG4";#N/A,#N/A,FALSE,"ET-PAG5"}</definedName>
    <definedName name="wrn.GERAL2_3" hidden="1">{#N/A,#N/A,FALSE,"ET-CAPA";#N/A,#N/A,FALSE,"ET-PAG1";#N/A,#N/A,FALSE,"ET-PAG2";#N/A,#N/A,FALSE,"ET-PAG3";#N/A,#N/A,FALSE,"ET-PAG4";#N/A,#N/A,FALSE,"ET-PAG5"}</definedName>
    <definedName name="wrn.PENDENCIAS." localSheetId="0" hidden="1">{#N/A,#N/A,FALSE,"GERAL";#N/A,#N/A,FALSE,"012-96";#N/A,#N/A,FALSE,"018-96";#N/A,#N/A,FALSE,"027-96";#N/A,#N/A,FALSE,"059-96";#N/A,#N/A,FALSE,"076-96";#N/A,#N/A,FALSE,"019-97";#N/A,#N/A,FALSE,"021-97";#N/A,#N/A,FALSE,"022-97";#N/A,#N/A,FALSE,"028-97"}</definedName>
    <definedName name="wrn.PENDENCIAS." localSheetId="5" hidden="1">{#N/A,#N/A,FALSE,"GERAL";#N/A,#N/A,FALSE,"012-96";#N/A,#N/A,FALSE,"018-96";#N/A,#N/A,FALSE,"027-96";#N/A,#N/A,FALSE,"059-96";#N/A,#N/A,FALSE,"076-96";#N/A,#N/A,FALSE,"019-97";#N/A,#N/A,FALSE,"021-97";#N/A,#N/A,FALSE,"022-97";#N/A,#N/A,FALSE,"028-97"}</definedName>
    <definedName name="wrn.PENDENCIAS." localSheetId="2" hidden="1">{#N/A,#N/A,FALSE,"GERAL";#N/A,#N/A,FALSE,"012-96";#N/A,#N/A,FALSE,"018-96";#N/A,#N/A,FALSE,"027-96";#N/A,#N/A,FALSE,"059-96";#N/A,#N/A,FALSE,"076-96";#N/A,#N/A,FALSE,"019-97";#N/A,#N/A,FALSE,"021-97";#N/A,#N/A,FALSE,"022-97";#N/A,#N/A,FALSE,"028-97"}</definedName>
    <definedName name="wrn.PENDENCIAS." localSheetId="6" hidden="1">{#N/A,#N/A,FALSE,"GERAL";#N/A,#N/A,FALSE,"012-96";#N/A,#N/A,FALSE,"018-96";#N/A,#N/A,FALSE,"027-96";#N/A,#N/A,FALSE,"059-96";#N/A,#N/A,FALSE,"076-96";#N/A,#N/A,FALSE,"019-97";#N/A,#N/A,FALSE,"021-97";#N/A,#N/A,FALSE,"022-97";#N/A,#N/A,FALSE,"028-97"}</definedName>
    <definedName name="wrn.PENDENCIAS." localSheetId="4" hidden="1">{#N/A,#N/A,FALSE,"GERAL";#N/A,#N/A,FALSE,"012-96";#N/A,#N/A,FALSE,"018-96";#N/A,#N/A,FALSE,"027-96";#N/A,#N/A,FALSE,"059-96";#N/A,#N/A,FALSE,"076-96";#N/A,#N/A,FALSE,"019-97";#N/A,#N/A,FALSE,"021-97";#N/A,#N/A,FALSE,"022-97";#N/A,#N/A,FALSE,"028-97"}</definedName>
    <definedName name="wrn.PENDENCIAS." localSheetId="7"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7" i="37" l="1"/>
  <c r="D8" i="37" s="1"/>
  <c r="D9" i="37" s="1"/>
  <c r="D10" i="37" s="1"/>
  <c r="D11" i="37" s="1"/>
  <c r="D12" i="37" s="1"/>
  <c r="D13" i="37" s="1"/>
  <c r="D14" i="37" s="1"/>
  <c r="D15" i="37" s="1"/>
  <c r="D16" i="37" s="1"/>
  <c r="D17" i="37" s="1"/>
  <c r="D18" i="37" s="1"/>
  <c r="D19" i="37" s="1"/>
  <c r="D20" i="37" s="1"/>
  <c r="D21" i="37" s="1"/>
  <c r="D22" i="37" s="1"/>
  <c r="D23" i="37" s="1"/>
  <c r="D24" i="37" s="1"/>
  <c r="D25" i="37" s="1"/>
  <c r="D26" i="37" s="1"/>
  <c r="D27" i="37" s="1"/>
  <c r="D28" i="37" s="1"/>
  <c r="D29" i="37" s="1"/>
  <c r="D30" i="37" s="1"/>
  <c r="D31" i="37" s="1"/>
  <c r="D32" i="37" s="1"/>
  <c r="D33" i="37" s="1"/>
  <c r="D34" i="37" s="1"/>
  <c r="D35" i="37" s="1"/>
  <c r="D36" i="37" s="1"/>
  <c r="D37" i="37" s="1"/>
  <c r="D38" i="37" s="1"/>
  <c r="D39" i="37" s="1"/>
  <c r="D40" i="37" s="1"/>
  <c r="D41" i="37" s="1"/>
  <c r="D42" i="37" s="1"/>
  <c r="D43" i="37" s="1"/>
  <c r="D44" i="37" s="1"/>
  <c r="D45" i="37" s="1"/>
  <c r="D46" i="37" s="1"/>
  <c r="D47" i="37" s="1"/>
  <c r="D48" i="37" s="1"/>
  <c r="D49" i="37" s="1"/>
  <c r="D50" i="37" s="1"/>
  <c r="D51" i="37" s="1"/>
  <c r="D52" i="37" s="1"/>
  <c r="D53" i="37" s="1"/>
  <c r="D54" i="37" s="1"/>
  <c r="D55" i="37" s="1"/>
  <c r="D56" i="37" s="1"/>
  <c r="D57" i="37" s="1"/>
  <c r="D58" i="37" s="1"/>
  <c r="D59" i="37" s="1"/>
  <c r="D60" i="37" s="1"/>
  <c r="D61" i="37" s="1"/>
  <c r="D62" i="37" s="1"/>
  <c r="D63" i="37" s="1"/>
  <c r="D64" i="37" s="1"/>
  <c r="D65" i="37" s="1"/>
  <c r="D66" i="37" s="1"/>
  <c r="D67" i="37" s="1"/>
  <c r="D68" i="37" s="1"/>
  <c r="D69" i="37" s="1"/>
  <c r="D70" i="37" s="1"/>
  <c r="D71" i="37" s="1"/>
  <c r="D72" i="37" s="1"/>
  <c r="D73" i="37" s="1"/>
  <c r="D74" i="37" s="1"/>
  <c r="D75" i="37" s="1"/>
  <c r="D76" i="37" s="1"/>
  <c r="D77" i="37" s="1"/>
  <c r="D78" i="37" s="1"/>
  <c r="D79" i="37" s="1"/>
  <c r="D80" i="37" s="1"/>
  <c r="D81" i="37" s="1"/>
  <c r="D82" i="37" s="1"/>
  <c r="D83" i="37" s="1"/>
  <c r="D84" i="37" s="1"/>
  <c r="D85" i="37" s="1"/>
  <c r="D86" i="37" s="1"/>
  <c r="D87" i="37" s="1"/>
  <c r="D88" i="37" s="1"/>
  <c r="D89" i="37" s="1"/>
  <c r="D90" i="37" s="1"/>
  <c r="D91" i="37" s="1"/>
  <c r="D92" i="37" s="1"/>
  <c r="D93" i="37" s="1"/>
  <c r="D94" i="37" s="1"/>
  <c r="D95" i="37" s="1"/>
  <c r="D96" i="37" s="1"/>
  <c r="D97" i="37" s="1"/>
  <c r="D98" i="37" s="1"/>
  <c r="D99" i="37" s="1"/>
  <c r="D100" i="37" s="1"/>
  <c r="D101" i="37" s="1"/>
  <c r="D102" i="37" s="1"/>
  <c r="D103" i="37" s="1"/>
  <c r="D104" i="37" s="1"/>
  <c r="D105" i="37" s="1"/>
  <c r="D106" i="37" s="1"/>
  <c r="D107" i="37" s="1"/>
  <c r="D108" i="37" s="1"/>
  <c r="D109" i="37" s="1"/>
  <c r="D110" i="37" s="1"/>
  <c r="D111" i="37" s="1"/>
  <c r="D112" i="37" s="1"/>
  <c r="D113" i="37" s="1"/>
  <c r="D114" i="37" s="1"/>
  <c r="D115" i="37" s="1"/>
  <c r="D6" i="37"/>
  <c r="D5" i="37"/>
  <c r="C115" i="37"/>
  <c r="C114" i="37"/>
  <c r="C113" i="37"/>
  <c r="C112" i="37"/>
  <c r="C111" i="37"/>
  <c r="C110" i="37"/>
  <c r="C109" i="37"/>
  <c r="C108" i="37"/>
  <c r="C107" i="37"/>
  <c r="C106" i="37"/>
  <c r="C105" i="37"/>
  <c r="C104" i="37"/>
  <c r="C103" i="37"/>
  <c r="C102" i="37"/>
  <c r="C101" i="37"/>
  <c r="C100" i="37"/>
  <c r="C99" i="37"/>
  <c r="C98" i="37"/>
  <c r="C97" i="37"/>
  <c r="C96" i="37"/>
  <c r="C95" i="37"/>
  <c r="C94" i="37"/>
  <c r="C93" i="37"/>
  <c r="C92" i="37"/>
  <c r="C91" i="37"/>
  <c r="C90" i="37"/>
  <c r="C89" i="37"/>
  <c r="C88" i="37"/>
  <c r="C87" i="37"/>
  <c r="C86" i="37"/>
  <c r="C85" i="37"/>
  <c r="C84" i="37"/>
  <c r="C83" i="37"/>
  <c r="C82" i="37"/>
  <c r="C81" i="37"/>
  <c r="C80" i="37"/>
  <c r="C79" i="37"/>
  <c r="C78" i="37"/>
  <c r="C77" i="37"/>
  <c r="C76" i="37"/>
  <c r="C75" i="37"/>
  <c r="C74" i="37"/>
  <c r="C73" i="37"/>
  <c r="C72" i="37"/>
  <c r="C71" i="37"/>
  <c r="C70" i="37"/>
  <c r="C69" i="37"/>
  <c r="C68" i="37"/>
  <c r="C67" i="37"/>
  <c r="C66" i="37"/>
  <c r="C65" i="37"/>
  <c r="C64" i="37"/>
  <c r="C63" i="37"/>
  <c r="C62" i="37"/>
  <c r="C61" i="37"/>
  <c r="C60" i="37"/>
  <c r="C59" i="37"/>
  <c r="C58" i="37"/>
  <c r="C57" i="37"/>
  <c r="C56" i="37"/>
  <c r="C55" i="37"/>
  <c r="C54" i="37"/>
  <c r="C53" i="37"/>
  <c r="C52" i="37"/>
  <c r="C51" i="37"/>
  <c r="C50" i="37"/>
  <c r="C49" i="37"/>
  <c r="C48" i="37"/>
  <c r="C47" i="37"/>
  <c r="C46" i="37"/>
  <c r="C45" i="37"/>
  <c r="C44" i="37"/>
  <c r="C43" i="37"/>
  <c r="C42" i="37"/>
  <c r="C41" i="37"/>
  <c r="C40" i="37"/>
  <c r="C39" i="37"/>
  <c r="C38" i="37"/>
  <c r="C37" i="37"/>
  <c r="C36" i="37"/>
  <c r="C35" i="37"/>
  <c r="C34" i="37"/>
  <c r="C33" i="37"/>
  <c r="C32" i="37"/>
  <c r="C31" i="37"/>
  <c r="C30" i="37"/>
  <c r="C29" i="37"/>
  <c r="C28" i="37"/>
  <c r="C27" i="37"/>
  <c r="C26" i="37"/>
  <c r="C25" i="37"/>
  <c r="C24" i="37"/>
  <c r="C23" i="37"/>
  <c r="C22" i="37"/>
  <c r="C21" i="37"/>
  <c r="C20" i="37"/>
  <c r="C19" i="37"/>
  <c r="C18" i="37"/>
  <c r="C17" i="37"/>
  <c r="C16" i="37"/>
  <c r="C15" i="37"/>
  <c r="C14" i="37"/>
  <c r="C13" i="37"/>
  <c r="C12" i="37"/>
  <c r="C11" i="37"/>
  <c r="C10" i="37"/>
  <c r="C9" i="37"/>
  <c r="C8" i="37"/>
  <c r="C7" i="37"/>
  <c r="C6" i="37"/>
  <c r="C5" i="37"/>
  <c r="B49" i="37"/>
  <c r="B22" i="37"/>
  <c r="B43" i="37"/>
  <c r="B9" i="37"/>
  <c r="B57" i="37"/>
  <c r="B51" i="37"/>
  <c r="B72" i="37"/>
  <c r="B10" i="37"/>
  <c r="B25" i="37"/>
  <c r="B8" i="37"/>
  <c r="B16" i="37"/>
  <c r="B71" i="37"/>
  <c r="B32" i="37"/>
  <c r="B18" i="37"/>
  <c r="B17" i="37"/>
  <c r="B11" i="37"/>
  <c r="B6" i="37"/>
  <c r="B80" i="37"/>
  <c r="B12" i="37"/>
  <c r="B24" i="37"/>
  <c r="B15" i="37"/>
  <c r="B34" i="37"/>
  <c r="B59" i="37"/>
  <c r="B40" i="37"/>
  <c r="B65" i="37"/>
  <c r="B105" i="37"/>
  <c r="B46" i="37"/>
  <c r="B28" i="37"/>
  <c r="B75" i="37"/>
  <c r="B48" i="37"/>
  <c r="B44" i="37"/>
  <c r="B30" i="37"/>
  <c r="B88" i="37"/>
  <c r="B69" i="37"/>
  <c r="B33" i="37"/>
  <c r="B20" i="37"/>
  <c r="B47" i="37"/>
  <c r="B55" i="37"/>
  <c r="B13" i="37"/>
  <c r="B45" i="37"/>
  <c r="B31" i="37"/>
  <c r="B29" i="37"/>
  <c r="B14" i="37"/>
  <c r="B84" i="37"/>
  <c r="B70" i="37"/>
  <c r="B5" i="37"/>
  <c r="B27" i="37"/>
  <c r="B50" i="37"/>
  <c r="B37" i="37"/>
  <c r="B35" i="37"/>
  <c r="B54" i="37"/>
  <c r="B60" i="37"/>
  <c r="B82" i="37"/>
  <c r="B81" i="37"/>
  <c r="B64" i="37"/>
  <c r="B113" i="37"/>
  <c r="B42" i="37"/>
  <c r="B100" i="37"/>
  <c r="B96" i="37"/>
  <c r="B74" i="37"/>
  <c r="B61" i="37"/>
  <c r="B62" i="37"/>
  <c r="B107" i="37"/>
  <c r="B87" i="37"/>
  <c r="B108" i="37"/>
  <c r="B41" i="37"/>
  <c r="B112" i="37"/>
  <c r="B106" i="37"/>
  <c r="B26" i="37"/>
  <c r="B52" i="37"/>
  <c r="B76" i="37"/>
  <c r="B66" i="37"/>
  <c r="B93" i="37"/>
  <c r="B39" i="37"/>
  <c r="B101" i="37"/>
  <c r="B97" i="37"/>
  <c r="B86" i="37"/>
  <c r="B73" i="37"/>
  <c r="B110" i="37"/>
  <c r="B98" i="37"/>
  <c r="B102" i="37"/>
  <c r="B77" i="37"/>
  <c r="B78" i="37"/>
  <c r="B94" i="37"/>
  <c r="B111" i="37"/>
  <c r="B99" i="37"/>
  <c r="B85" i="37"/>
  <c r="B103" i="37"/>
  <c r="B92" i="37"/>
  <c r="B89" i="37"/>
  <c r="B115" i="37"/>
  <c r="B56" i="37"/>
  <c r="B114" i="37"/>
  <c r="B67" i="37"/>
  <c r="B109" i="37"/>
  <c r="B63" i="37"/>
  <c r="B53" i="37"/>
  <c r="B95" i="37"/>
  <c r="B36" i="37"/>
  <c r="B79" i="37"/>
  <c r="B38" i="37"/>
  <c r="B83" i="37"/>
  <c r="B90" i="37"/>
  <c r="B7" i="37"/>
  <c r="B21" i="37"/>
  <c r="B19" i="37"/>
  <c r="B68" i="37"/>
  <c r="B23" i="37"/>
  <c r="B104" i="37"/>
  <c r="B91" i="37"/>
  <c r="B58" i="37"/>
  <c r="I60" i="13"/>
  <c r="F69" i="13"/>
  <c r="J148" i="34"/>
  <c r="F41" i="38"/>
  <c r="F40" i="38"/>
  <c r="F39" i="38"/>
  <c r="F38" i="38"/>
  <c r="F20" i="38"/>
  <c r="F19" i="38"/>
  <c r="F18" i="38"/>
  <c r="E142" i="34"/>
  <c r="F142" i="34" s="1"/>
  <c r="J142" i="34" s="1"/>
  <c r="F66" i="13" s="1"/>
  <c r="F32" i="38"/>
  <c r="F31" i="38"/>
  <c r="F30" i="38"/>
  <c r="F29" i="38"/>
  <c r="F28" i="38"/>
  <c r="F212" i="34"/>
  <c r="L9" i="39"/>
  <c r="F33" i="38" l="1"/>
  <c r="G66" i="13" s="1"/>
  <c r="H66" i="13" s="1"/>
  <c r="I66" i="13" s="1"/>
  <c r="F42" i="38"/>
  <c r="G69" i="13" s="1"/>
  <c r="H69" i="13" s="1"/>
  <c r="J145" i="34"/>
  <c r="H68" i="13"/>
  <c r="E16" i="38"/>
  <c r="F16" i="38" s="1"/>
  <c r="J113" i="34"/>
  <c r="E141" i="34"/>
  <c r="F141" i="34" s="1"/>
  <c r="J141" i="34" s="1"/>
  <c r="F65" i="13" s="1"/>
  <c r="F140" i="34"/>
  <c r="J143" i="34"/>
  <c r="G19" i="34"/>
  <c r="G20" i="34"/>
  <c r="F17" i="38"/>
  <c r="F21" i="38"/>
  <c r="F22" i="38"/>
  <c r="J211" i="34"/>
  <c r="F130" i="13" s="1"/>
  <c r="J182" i="34"/>
  <c r="H101" i="13"/>
  <c r="I101" i="13" s="1"/>
  <c r="B8" i="15"/>
  <c r="B7" i="33" s="1"/>
  <c r="K10" i="33"/>
  <c r="H63" i="13"/>
  <c r="I63" i="13" s="1"/>
  <c r="F10" i="38"/>
  <c r="F9" i="38"/>
  <c r="L8" i="39"/>
  <c r="E8" i="38" s="1"/>
  <c r="F8" i="38" s="1"/>
  <c r="F68" i="13" l="1"/>
  <c r="I68" i="13" s="1"/>
  <c r="I69" i="13"/>
  <c r="F23" i="38"/>
  <c r="G65" i="13" s="1"/>
  <c r="J18" i="34"/>
  <c r="F15" i="13" s="1"/>
  <c r="F11" i="38"/>
  <c r="G123" i="13" s="1"/>
  <c r="H123" i="13" s="1"/>
  <c r="I123" i="13" s="1"/>
  <c r="H122" i="13"/>
  <c r="I122" i="13" s="1"/>
  <c r="H67" i="13"/>
  <c r="I67" i="13" s="1"/>
  <c r="H15" i="13"/>
  <c r="J140" i="34"/>
  <c r="F64" i="13"/>
  <c r="H64" i="13" l="1"/>
  <c r="I15" i="13"/>
  <c r="J181" i="34"/>
  <c r="H100" i="13"/>
  <c r="I100" i="13" s="1"/>
  <c r="J180" i="34"/>
  <c r="H130" i="13"/>
  <c r="I130" i="13" s="1"/>
  <c r="J179" i="34"/>
  <c r="H99" i="13"/>
  <c r="I99" i="13" s="1"/>
  <c r="H98" i="13"/>
  <c r="I98" i="13" s="1"/>
  <c r="J178" i="34"/>
  <c r="H97" i="13"/>
  <c r="I97" i="13" s="1"/>
  <c r="J8" i="34"/>
  <c r="F10" i="13" s="1"/>
  <c r="H10" i="13"/>
  <c r="H65" i="13"/>
  <c r="I65" i="13" s="1"/>
  <c r="F11" i="13"/>
  <c r="H127" i="13"/>
  <c r="I127" i="13" s="1"/>
  <c r="H121" i="13"/>
  <c r="I121" i="13" s="1"/>
  <c r="H110" i="13"/>
  <c r="I110" i="13" s="1"/>
  <c r="H109" i="13"/>
  <c r="I109" i="13" s="1"/>
  <c r="H83" i="13"/>
  <c r="I83" i="13" s="1"/>
  <c r="H84" i="13"/>
  <c r="I84" i="13" s="1"/>
  <c r="H85" i="13"/>
  <c r="I85" i="13" s="1"/>
  <c r="H86" i="13"/>
  <c r="I86" i="13" s="1"/>
  <c r="H87" i="13"/>
  <c r="I87" i="13" s="1"/>
  <c r="H88" i="13"/>
  <c r="I88" i="13" s="1"/>
  <c r="H89" i="13"/>
  <c r="I89" i="13" s="1"/>
  <c r="H90" i="13"/>
  <c r="I90" i="13" s="1"/>
  <c r="H91" i="13"/>
  <c r="I91" i="13" s="1"/>
  <c r="H92" i="13"/>
  <c r="I92" i="13" s="1"/>
  <c r="H93" i="13"/>
  <c r="I93" i="13" s="1"/>
  <c r="H94" i="13"/>
  <c r="I94" i="13" s="1"/>
  <c r="H95" i="13"/>
  <c r="I95" i="13" s="1"/>
  <c r="H96" i="13"/>
  <c r="I96" i="13" s="1"/>
  <c r="J165" i="34"/>
  <c r="J166" i="34"/>
  <c r="J167" i="34"/>
  <c r="J168" i="34"/>
  <c r="J169" i="34"/>
  <c r="J170" i="34"/>
  <c r="J171" i="34"/>
  <c r="J172" i="34"/>
  <c r="J173" i="34"/>
  <c r="J174" i="34"/>
  <c r="J175" i="34"/>
  <c r="J176" i="34"/>
  <c r="J177" i="34"/>
  <c r="J164" i="34"/>
  <c r="J153" i="34"/>
  <c r="F72" i="13" s="1"/>
  <c r="J154" i="34"/>
  <c r="F73" i="13" s="1"/>
  <c r="J155" i="34"/>
  <c r="F74" i="13" s="1"/>
  <c r="J156" i="34"/>
  <c r="F75" i="13" s="1"/>
  <c r="J157" i="34"/>
  <c r="F76" i="13" s="1"/>
  <c r="J158" i="34"/>
  <c r="F77" i="13" s="1"/>
  <c r="J159" i="34"/>
  <c r="F78" i="13" s="1"/>
  <c r="J160" i="34"/>
  <c r="F79" i="13" s="1"/>
  <c r="J161" i="34"/>
  <c r="F80" i="13" s="1"/>
  <c r="J162" i="34"/>
  <c r="F81" i="13" s="1"/>
  <c r="J163" i="34"/>
  <c r="F82" i="13" s="1"/>
  <c r="J152" i="34"/>
  <c r="F71" i="13" s="1"/>
  <c r="F128" i="34"/>
  <c r="J127" i="34" s="1"/>
  <c r="F57" i="13" s="1"/>
  <c r="E125" i="34"/>
  <c r="F125" i="34" s="1"/>
  <c r="F126" i="34"/>
  <c r="J117" i="34"/>
  <c r="F52" i="13" s="1"/>
  <c r="F112" i="34"/>
  <c r="F111" i="34"/>
  <c r="H32" i="13"/>
  <c r="F75" i="34"/>
  <c r="F74" i="34"/>
  <c r="F73" i="34"/>
  <c r="F72" i="34"/>
  <c r="F71" i="34"/>
  <c r="F70" i="34"/>
  <c r="F69" i="34"/>
  <c r="F68" i="34"/>
  <c r="F67" i="34"/>
  <c r="F66" i="34"/>
  <c r="F65" i="34"/>
  <c r="H71" i="13"/>
  <c r="H72" i="13"/>
  <c r="H73" i="13"/>
  <c r="H74" i="13"/>
  <c r="H75" i="13"/>
  <c r="H76" i="13"/>
  <c r="H77" i="13"/>
  <c r="H78" i="13"/>
  <c r="H79" i="13"/>
  <c r="H80" i="13"/>
  <c r="H81" i="13"/>
  <c r="H82" i="13"/>
  <c r="H103" i="13"/>
  <c r="H104" i="13"/>
  <c r="H105" i="13"/>
  <c r="H106" i="13"/>
  <c r="H107" i="13"/>
  <c r="H108" i="13"/>
  <c r="H111" i="13"/>
  <c r="H112" i="13"/>
  <c r="H113" i="13"/>
  <c r="H114" i="13"/>
  <c r="H115" i="13"/>
  <c r="H116" i="13"/>
  <c r="H117" i="13"/>
  <c r="H118" i="13"/>
  <c r="H119" i="13"/>
  <c r="H120" i="13"/>
  <c r="H126" i="13"/>
  <c r="H129" i="13"/>
  <c r="H132" i="13"/>
  <c r="H133" i="13"/>
  <c r="H134" i="13"/>
  <c r="H136" i="13"/>
  <c r="J95" i="34"/>
  <c r="J93" i="34"/>
  <c r="F42" i="13" s="1"/>
  <c r="J91" i="34"/>
  <c r="F41" i="13" s="1"/>
  <c r="J97" i="34"/>
  <c r="F44" i="13" s="1"/>
  <c r="J89" i="34"/>
  <c r="F40" i="13" s="1"/>
  <c r="H42" i="13"/>
  <c r="E87" i="34"/>
  <c r="J87" i="34" s="1"/>
  <c r="E86" i="34"/>
  <c r="J86" i="34" s="1"/>
  <c r="J83" i="34"/>
  <c r="F37" i="13" s="1"/>
  <c r="J81" i="34"/>
  <c r="F36" i="13" s="1"/>
  <c r="J79" i="34"/>
  <c r="F35" i="13" s="1"/>
  <c r="J77" i="34"/>
  <c r="F34" i="13" s="1"/>
  <c r="H37" i="13"/>
  <c r="H36" i="13"/>
  <c r="J45" i="34"/>
  <c r="F24" i="13" s="1"/>
  <c r="H24" i="13"/>
  <c r="G26" i="34"/>
  <c r="G24" i="34"/>
  <c r="G16" i="34" s="1"/>
  <c r="F25" i="34"/>
  <c r="G25" i="34" s="1"/>
  <c r="G17" i="34" s="1"/>
  <c r="G14" i="34"/>
  <c r="G13" i="34"/>
  <c r="J9" i="34"/>
  <c r="C34" i="32"/>
  <c r="F223" i="34" l="1"/>
  <c r="I10" i="13"/>
  <c r="F217" i="34"/>
  <c r="F221" i="34"/>
  <c r="F131" i="34"/>
  <c r="J124" i="34"/>
  <c r="J64" i="34"/>
  <c r="F123" i="34" s="1"/>
  <c r="F102" i="34"/>
  <c r="F101" i="34"/>
  <c r="F103" i="34"/>
  <c r="I42" i="13"/>
  <c r="J85" i="34"/>
  <c r="F38" i="13" s="1"/>
  <c r="I37" i="13"/>
  <c r="I36" i="13"/>
  <c r="I24" i="13"/>
  <c r="H38" i="13"/>
  <c r="J38" i="34"/>
  <c r="F22" i="13" s="1"/>
  <c r="J32" i="34"/>
  <c r="F20" i="13" s="1"/>
  <c r="J27" i="34"/>
  <c r="F19" i="13" s="1"/>
  <c r="J23" i="34"/>
  <c r="F18" i="13" s="1"/>
  <c r="H34" i="13"/>
  <c r="F133" i="34" l="1"/>
  <c r="J132" i="34" s="1"/>
  <c r="F56" i="13"/>
  <c r="F32" i="13"/>
  <c r="J122" i="34"/>
  <c r="F55" i="13" s="1"/>
  <c r="J100" i="34"/>
  <c r="I38" i="13"/>
  <c r="J12" i="34"/>
  <c r="F13" i="13" s="1"/>
  <c r="I34" i="13"/>
  <c r="F59" i="13" l="1"/>
  <c r="F121" i="34"/>
  <c r="J120" i="34" s="1"/>
  <c r="F216" i="34" s="1"/>
  <c r="F46" i="13"/>
  <c r="J215" i="34" l="1"/>
  <c r="F132" i="13" s="1"/>
  <c r="F130" i="34"/>
  <c r="J129" i="34" s="1"/>
  <c r="F58" i="13" s="1"/>
  <c r="F54" i="13"/>
  <c r="H35" i="13" l="1"/>
  <c r="H13" i="13"/>
  <c r="J108" i="34" l="1"/>
  <c r="F49" i="13" s="1"/>
  <c r="J7" i="34"/>
  <c r="H11" i="13"/>
  <c r="H9" i="13"/>
  <c r="J6" i="34"/>
  <c r="F8" i="13" s="1"/>
  <c r="J5" i="34"/>
  <c r="F7" i="13" s="1"/>
  <c r="J104" i="34" l="1"/>
  <c r="I9" i="13"/>
  <c r="I11" i="13"/>
  <c r="F47" i="13" l="1"/>
  <c r="I13" i="13"/>
  <c r="H59" i="13"/>
  <c r="F50" i="13"/>
  <c r="H50" i="13"/>
  <c r="H58" i="13"/>
  <c r="H57" i="13"/>
  <c r="I59" i="13" l="1"/>
  <c r="I50" i="13"/>
  <c r="I58" i="13"/>
  <c r="I57" i="13"/>
  <c r="I129" i="13"/>
  <c r="I128" i="13" l="1"/>
  <c r="H47" i="13"/>
  <c r="I47" i="13" s="1"/>
  <c r="K38" i="33"/>
  <c r="K36" i="33"/>
  <c r="K34" i="33"/>
  <c r="K32" i="33"/>
  <c r="K30" i="33"/>
  <c r="I64" i="13" l="1"/>
  <c r="H56" i="13" l="1"/>
  <c r="J137" i="34"/>
  <c r="F62" i="13" s="1"/>
  <c r="H62" i="13"/>
  <c r="J135" i="34"/>
  <c r="F61" i="13" s="1"/>
  <c r="H49" i="13"/>
  <c r="B38" i="15"/>
  <c r="B37" i="33" s="1"/>
  <c r="B36" i="15"/>
  <c r="B35" i="33" s="1"/>
  <c r="B34" i="15"/>
  <c r="B33" i="33" s="1"/>
  <c r="B32" i="15"/>
  <c r="B31" i="33" s="1"/>
  <c r="B30" i="15"/>
  <c r="B29" i="33" s="1"/>
  <c r="B28" i="15"/>
  <c r="B27" i="33" s="1"/>
  <c r="H61" i="13"/>
  <c r="H55" i="13"/>
  <c r="H54" i="13"/>
  <c r="H52" i="13"/>
  <c r="I35" i="13" l="1"/>
  <c r="I56" i="13"/>
  <c r="I62" i="13"/>
  <c r="I61" i="13"/>
  <c r="I52" i="13"/>
  <c r="I49" i="13"/>
  <c r="C27" i="33" l="1"/>
  <c r="C28" i="15" s="1"/>
  <c r="I48" i="13"/>
  <c r="J222" i="34"/>
  <c r="F134" i="13" s="1"/>
  <c r="J220" i="34"/>
  <c r="F133" i="13" s="1"/>
  <c r="I51" i="13"/>
  <c r="C23" i="33" s="1"/>
  <c r="C24" i="15" s="1"/>
  <c r="H46" i="13"/>
  <c r="H44" i="13"/>
  <c r="I44" i="13" s="1"/>
  <c r="H43" i="13"/>
  <c r="I43" i="13" s="1"/>
  <c r="H41" i="13"/>
  <c r="I41" i="13" s="1"/>
  <c r="H40" i="13"/>
  <c r="I40" i="13" s="1"/>
  <c r="I120" i="13"/>
  <c r="I119" i="13"/>
  <c r="I118" i="13"/>
  <c r="I117" i="13"/>
  <c r="I116" i="13"/>
  <c r="I115" i="13"/>
  <c r="I114" i="13"/>
  <c r="I113" i="13"/>
  <c r="I112" i="13"/>
  <c r="I111" i="13"/>
  <c r="I108" i="13"/>
  <c r="I107" i="13"/>
  <c r="I106" i="13"/>
  <c r="I105" i="13"/>
  <c r="I104" i="13"/>
  <c r="I103" i="13"/>
  <c r="H14" i="13"/>
  <c r="J56" i="34"/>
  <c r="F28" i="13" s="1"/>
  <c r="J58" i="34"/>
  <c r="F29" i="13" s="1"/>
  <c r="J61" i="34"/>
  <c r="F30" i="13" s="1"/>
  <c r="J52" i="34"/>
  <c r="F27" i="13" s="1"/>
  <c r="J48" i="34"/>
  <c r="F26" i="13" s="1"/>
  <c r="J42" i="34"/>
  <c r="F23" i="13" s="1"/>
  <c r="J36" i="34"/>
  <c r="F21" i="13" s="1"/>
  <c r="I102" i="13" l="1"/>
  <c r="C31" i="33" s="1"/>
  <c r="C32" i="15" s="1"/>
  <c r="J15" i="34"/>
  <c r="F14" i="13" s="1"/>
  <c r="I133" i="13"/>
  <c r="I134" i="13"/>
  <c r="C21" i="33"/>
  <c r="C22" i="15" s="1"/>
  <c r="I39" i="13"/>
  <c r="C17" i="33" s="1"/>
  <c r="C18" i="15" s="1"/>
  <c r="I126" i="13"/>
  <c r="I46" i="13"/>
  <c r="I55" i="13" l="1"/>
  <c r="I125" i="13"/>
  <c r="I124" i="13" s="1"/>
  <c r="C33" i="33" s="1"/>
  <c r="C34" i="15" s="1"/>
  <c r="I45" i="13"/>
  <c r="C19" i="33" s="1"/>
  <c r="C20" i="15" s="1"/>
  <c r="I14" i="13"/>
  <c r="I12" i="13" l="1"/>
  <c r="C9" i="33" s="1"/>
  <c r="G19" i="33"/>
  <c r="E19" i="33"/>
  <c r="J19" i="33"/>
  <c r="I19" i="33"/>
  <c r="F19" i="33"/>
  <c r="H19" i="33"/>
  <c r="G23" i="33"/>
  <c r="E23" i="33"/>
  <c r="F23" i="33"/>
  <c r="I33" i="33"/>
  <c r="E33" i="33"/>
  <c r="J33" i="33"/>
  <c r="G33" i="33"/>
  <c r="H33" i="33"/>
  <c r="F33" i="33"/>
  <c r="K28" i="33"/>
  <c r="K26" i="33"/>
  <c r="C10" i="15" l="1"/>
  <c r="E9" i="33"/>
  <c r="H9" i="33"/>
  <c r="J9" i="33"/>
  <c r="F9" i="33"/>
  <c r="I9" i="33"/>
  <c r="G9" i="33"/>
  <c r="K33" i="33"/>
  <c r="F21" i="33"/>
  <c r="J21" i="33"/>
  <c r="I21" i="33"/>
  <c r="E21" i="33"/>
  <c r="G21" i="33"/>
  <c r="H21" i="33"/>
  <c r="I132" i="13"/>
  <c r="I54" i="13"/>
  <c r="K9" i="33" l="1"/>
  <c r="I131" i="13"/>
  <c r="C35" i="33" s="1"/>
  <c r="C36" i="15" s="1"/>
  <c r="I53" i="13"/>
  <c r="C25" i="33" s="1"/>
  <c r="K39" i="33"/>
  <c r="K24" i="33"/>
  <c r="K22" i="33"/>
  <c r="K20" i="33"/>
  <c r="K18" i="33"/>
  <c r="K16" i="33"/>
  <c r="K14" i="33"/>
  <c r="K12" i="33"/>
  <c r="K8" i="33"/>
  <c r="K6" i="33"/>
  <c r="C26" i="15" l="1"/>
  <c r="H25" i="33"/>
  <c r="G25" i="33"/>
  <c r="J25" i="33"/>
  <c r="F25" i="33"/>
  <c r="E25" i="33"/>
  <c r="I25" i="33"/>
  <c r="I27" i="33"/>
  <c r="I73" i="13"/>
  <c r="I82" i="13"/>
  <c r="I81" i="13"/>
  <c r="I80" i="13"/>
  <c r="I79" i="13"/>
  <c r="I78" i="13"/>
  <c r="H8" i="13"/>
  <c r="I8" i="13" s="1"/>
  <c r="H28" i="13"/>
  <c r="I28" i="13" s="1"/>
  <c r="H7" i="13"/>
  <c r="F27" i="33" l="1"/>
  <c r="J27" i="33"/>
  <c r="E27" i="33"/>
  <c r="G27" i="33"/>
  <c r="H27" i="33"/>
  <c r="I75" i="13"/>
  <c r="I74" i="13"/>
  <c r="I77" i="13"/>
  <c r="I76" i="13"/>
  <c r="H27" i="13"/>
  <c r="H29" i="13"/>
  <c r="H30" i="13"/>
  <c r="H26" i="13"/>
  <c r="H19" i="13"/>
  <c r="H20" i="13"/>
  <c r="H21" i="13"/>
  <c r="H22" i="13"/>
  <c r="H23" i="13"/>
  <c r="H18" i="13"/>
  <c r="C26" i="32" l="1"/>
  <c r="I20" i="13" l="1"/>
  <c r="I136" i="13"/>
  <c r="I72" i="13"/>
  <c r="I71" i="13"/>
  <c r="I32" i="13"/>
  <c r="I7" i="13"/>
  <c r="I30" i="13"/>
  <c r="I29" i="13"/>
  <c r="I27" i="13"/>
  <c r="I26" i="13"/>
  <c r="I23" i="13"/>
  <c r="I22" i="13"/>
  <c r="I21" i="13"/>
  <c r="I19" i="13"/>
  <c r="I18" i="13"/>
  <c r="B22" i="15"/>
  <c r="B21" i="33" s="1"/>
  <c r="B20" i="15"/>
  <c r="B19" i="33" s="1"/>
  <c r="B6" i="15"/>
  <c r="B26" i="15"/>
  <c r="B25" i="33" s="1"/>
  <c r="B18" i="15"/>
  <c r="B17" i="33" s="1"/>
  <c r="B24" i="15"/>
  <c r="B23" i="33" s="1"/>
  <c r="B16" i="15"/>
  <c r="B15" i="33" s="1"/>
  <c r="B14" i="15"/>
  <c r="B13" i="33" s="1"/>
  <c r="B12" i="15"/>
  <c r="B11" i="33" s="1"/>
  <c r="B10" i="15"/>
  <c r="B9" i="33" s="1"/>
  <c r="I135" i="13" l="1"/>
  <c r="C37" i="33" s="1"/>
  <c r="C38" i="15" s="1"/>
  <c r="I70" i="13"/>
  <c r="C29" i="33" s="1"/>
  <c r="I17" i="13"/>
  <c r="I6" i="13"/>
  <c r="C7" i="33" s="1"/>
  <c r="C8" i="15" s="1"/>
  <c r="I25" i="13"/>
  <c r="I31" i="13"/>
  <c r="C13" i="33" s="1"/>
  <c r="C14" i="15" s="1"/>
  <c r="C30" i="15" l="1"/>
  <c r="I29" i="33"/>
  <c r="H29" i="33"/>
  <c r="E29" i="33"/>
  <c r="J29" i="33"/>
  <c r="G29" i="33"/>
  <c r="F29" i="33"/>
  <c r="I33" i="13"/>
  <c r="C15" i="33" s="1"/>
  <c r="C16" i="15" s="1"/>
  <c r="I16" i="13"/>
  <c r="C11" i="33" s="1"/>
  <c r="C12" i="15" s="1"/>
  <c r="K29" i="33" l="1"/>
  <c r="H11" i="33"/>
  <c r="G11" i="33"/>
  <c r="I11" i="33"/>
  <c r="E11" i="33"/>
  <c r="F11" i="33"/>
  <c r="J11" i="33"/>
  <c r="E15" i="33"/>
  <c r="I15" i="33"/>
  <c r="G15" i="33"/>
  <c r="G7" i="33"/>
  <c r="H7" i="33"/>
  <c r="J7" i="33"/>
  <c r="I7" i="33"/>
  <c r="E7" i="33"/>
  <c r="F7" i="33"/>
  <c r="J15" i="33"/>
  <c r="H15" i="33"/>
  <c r="F15" i="33"/>
  <c r="I137" i="13"/>
  <c r="H37" i="33"/>
  <c r="E31" i="33"/>
  <c r="J31" i="33"/>
  <c r="I31" i="33"/>
  <c r="G31" i="33"/>
  <c r="F31" i="33"/>
  <c r="H31" i="33"/>
  <c r="K25" i="33"/>
  <c r="F13" i="33" l="1"/>
  <c r="E13" i="33"/>
  <c r="I13" i="33"/>
  <c r="G13" i="33"/>
  <c r="H13" i="33"/>
  <c r="J13" i="33"/>
  <c r="H17" i="33"/>
  <c r="G17" i="33"/>
  <c r="I17" i="33"/>
  <c r="E17" i="33"/>
  <c r="F17" i="33"/>
  <c r="J17" i="33"/>
  <c r="G37" i="33"/>
  <c r="F37" i="33"/>
  <c r="E37" i="33"/>
  <c r="I37" i="33"/>
  <c r="J37" i="33"/>
  <c r="K31" i="33"/>
  <c r="C40" i="15"/>
  <c r="C39" i="33"/>
  <c r="K21" i="33"/>
  <c r="K7" i="33"/>
  <c r="K11" i="33"/>
  <c r="K5" i="33"/>
  <c r="D8" i="15" l="1"/>
  <c r="K17" i="33"/>
  <c r="K37" i="33"/>
  <c r="E35" i="33"/>
  <c r="E40" i="33" s="1"/>
  <c r="J35" i="33"/>
  <c r="J40" i="33" s="1"/>
  <c r="I35" i="33"/>
  <c r="I40" i="33" s="1"/>
  <c r="G35" i="33"/>
  <c r="G40" i="33" s="1"/>
  <c r="H35" i="33"/>
  <c r="H40" i="33" s="1"/>
  <c r="F35" i="33"/>
  <c r="F40" i="33" s="1"/>
  <c r="K13" i="33"/>
  <c r="D38" i="15"/>
  <c r="D34" i="15"/>
  <c r="D35" i="33" s="1"/>
  <c r="D36" i="15"/>
  <c r="D37" i="33" s="1"/>
  <c r="D30" i="15"/>
  <c r="D31" i="33" s="1"/>
  <c r="D28" i="15"/>
  <c r="D29" i="33" s="1"/>
  <c r="D32" i="15"/>
  <c r="D33" i="33" s="1"/>
  <c r="K27" i="33"/>
  <c r="K23" i="33"/>
  <c r="K15" i="33"/>
  <c r="K19" i="33"/>
  <c r="D12" i="15"/>
  <c r="D13" i="33" s="1"/>
  <c r="D20" i="15"/>
  <c r="D21" i="33" s="1"/>
  <c r="D16" i="15"/>
  <c r="D17" i="33" s="1"/>
  <c r="D10" i="15"/>
  <c r="D18" i="15"/>
  <c r="D19" i="33" s="1"/>
  <c r="D26" i="15"/>
  <c r="D27" i="33" s="1"/>
  <c r="D22" i="15"/>
  <c r="D23" i="33" s="1"/>
  <c r="D14" i="15"/>
  <c r="D15" i="33" s="1"/>
  <c r="D24" i="15"/>
  <c r="D25" i="33" s="1"/>
  <c r="D7" i="33"/>
  <c r="D11" i="33" l="1"/>
  <c r="D9" i="33"/>
  <c r="E42" i="33"/>
  <c r="H41" i="33"/>
  <c r="G41" i="33"/>
  <c r="F41" i="33"/>
  <c r="I41" i="33"/>
  <c r="J41" i="33"/>
  <c r="K35" i="33"/>
  <c r="D40" i="15"/>
  <c r="D39" i="33" l="1"/>
  <c r="K40" i="33"/>
  <c r="E43" i="33"/>
  <c r="F42" i="33"/>
  <c r="G42" i="33" s="1"/>
  <c r="H42" i="33" s="1"/>
  <c r="I42" i="33" s="1"/>
  <c r="J42" i="33" s="1"/>
  <c r="E41" i="33"/>
  <c r="K41" i="33" s="1"/>
  <c r="F43" i="33" l="1"/>
  <c r="G43" i="33"/>
  <c r="H43" i="33" l="1"/>
  <c r="I43" i="33" l="1"/>
  <c r="J43" i="3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203F4855-F0AB-4A49-8F83-AE029543A5B5}">
      <text>
        <r>
          <rPr>
            <sz val="9"/>
            <color indexed="81"/>
            <rFont val="Segoe UI"/>
            <family val="2"/>
          </rPr>
          <t>Nome do Orgão  ou Empresa Executante</t>
        </r>
      </text>
    </comment>
    <comment ref="B9" authorId="1" shapeId="0" xr:uid="{4A006054-4E76-4387-BE55-00E09C661407}">
      <text>
        <r>
          <rPr>
            <b/>
            <sz val="9"/>
            <color indexed="81"/>
            <rFont val="Tahoma"/>
            <family val="2"/>
          </rPr>
          <t>Escolha</t>
        </r>
        <r>
          <rPr>
            <sz val="9"/>
            <color indexed="81"/>
            <rFont val="Tahoma"/>
            <family val="2"/>
          </rPr>
          <t xml:space="preserve">
</t>
        </r>
      </text>
    </comment>
    <comment ref="B13" authorId="1" shapeId="0" xr:uid="{73593975-FF56-4942-A92B-0B2624D317E6}">
      <text>
        <r>
          <rPr>
            <b/>
            <sz val="9"/>
            <color indexed="81"/>
            <rFont val="Tahoma"/>
            <family val="2"/>
          </rPr>
          <t>Escolha</t>
        </r>
        <r>
          <rPr>
            <sz val="9"/>
            <color indexed="81"/>
            <rFont val="Tahoma"/>
            <family val="2"/>
          </rPr>
          <t xml:space="preserve">
</t>
        </r>
      </text>
    </comment>
    <comment ref="C17" authorId="2" shapeId="0" xr:uid="{052BC776-D06C-4CAC-899B-A31B76601934}">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20" authorId="2" shapeId="0" xr:uid="{B670A275-1BF6-4B73-993D-FF328BE097BA}">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24082531-20B2-483B-B9B6-797EE2FB1719}">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ABCD16F9-9520-4689-878F-C3EE8977A0EC}">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28" authorId="2" shapeId="0" xr:uid="{43EE7029-2EE9-459E-B55C-0E97DA6E1823}">
      <text>
        <r>
          <rPr>
            <sz val="10"/>
            <color indexed="81"/>
            <rFont val="Tahoma"/>
            <family val="2"/>
          </rPr>
          <t>COFINS (Contribuição para Financiamento da Seguridade Socia Financia a seguridade social pelo sistema S (SESC, SESI, SENAC, SENAI, SEST, SENAT, SENAR E SEBRAE).</t>
        </r>
      </text>
    </comment>
    <comment ref="C29" authorId="2" shapeId="0" xr:uid="{CF0E0168-9B93-4FB7-AC7F-49E53C92276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<sst xmlns="http://schemas.openxmlformats.org/spreadsheetml/2006/main" count="1438" uniqueCount="503">
  <si>
    <t>DETALHAMENTO DO BDI</t>
  </si>
  <si>
    <t>PROPONENTE:</t>
  </si>
  <si>
    <t>OBRA:</t>
  </si>
  <si>
    <t>1. Regime de Contribuição Previdenciária</t>
  </si>
  <si>
    <t>2. Tipo de Intervenção</t>
  </si>
  <si>
    <t>Edificações</t>
  </si>
  <si>
    <t>%</t>
  </si>
  <si>
    <t>CARLOS RAPHAEL MONTEIRO DE LEMOS</t>
  </si>
  <si>
    <t>ES-011840/D</t>
  </si>
  <si>
    <t>ITEM</t>
  </si>
  <si>
    <t>SERVIÇO</t>
  </si>
  <si>
    <t>TOTAL</t>
  </si>
  <si>
    <t>PESO</t>
  </si>
  <si>
    <t>VALOR GLOBAL DA EDIFICAÇÃO</t>
  </si>
  <si>
    <t>ÓRGÃO</t>
  </si>
  <si>
    <t>CÓDIGO</t>
  </si>
  <si>
    <t>DESCRIÇÃO SERVIÇO</t>
  </si>
  <si>
    <t>UNID</t>
  </si>
  <si>
    <t>QUANT.</t>
  </si>
  <si>
    <t>PREÇOS R$</t>
  </si>
  <si>
    <t>INSTALAÇÃO DO CANTEIRO DE OBRA</t>
  </si>
  <si>
    <t>020305</t>
  </si>
  <si>
    <t>M2</t>
  </si>
  <si>
    <t>M</t>
  </si>
  <si>
    <t>SERVIÇOS PRELIMINARES</t>
  </si>
  <si>
    <t>M3</t>
  </si>
  <si>
    <t>FUNDAÇÕES</t>
  </si>
  <si>
    <t>KG</t>
  </si>
  <si>
    <t>040245</t>
  </si>
  <si>
    <t>SUPER-ESTRUTURA</t>
  </si>
  <si>
    <t>SINAPI</t>
  </si>
  <si>
    <t>INSTALAÇÃO HIDRÁULICA</t>
  </si>
  <si>
    <t>INSTALAÇÕES ELÉTRICAS</t>
  </si>
  <si>
    <t>COBERTURA</t>
  </si>
  <si>
    <t>SERVIÇOS FINAIS</t>
  </si>
  <si>
    <t>UNIDADE</t>
  </si>
  <si>
    <t>VALOR TOTAL</t>
  </si>
  <si>
    <t>PINTURA COM TINTA ACRÍLICA, MARCAS DE REFERÊNCIA SUVINIL, CORAL E METALATEX, INCLUSIVE SELADOR ACRÍLICO, EM PAREDES E FORROS, A DUAS DEMÃOS</t>
  </si>
  <si>
    <t>CHAPISCO DE ARGAMASSA DE CIMENTO E AREIA MÉDIA OU GROSSA LAVADA NO TRAÇO 1:3, ESPESSURA 5MM, COM UTILIZAÇÃO DE IMPERMEABILIZANTE</t>
  </si>
  <si>
    <t>040246</t>
  </si>
  <si>
    <t>040243</t>
  </si>
  <si>
    <t>040328</t>
  </si>
  <si>
    <t>040332</t>
  </si>
  <si>
    <t>Sem Desoneração</t>
  </si>
  <si>
    <t>UNIT. C/ BDI</t>
  </si>
  <si>
    <t>3. Incidências sobre o custo</t>
  </si>
  <si>
    <r>
      <t>Administração Central -</t>
    </r>
    <r>
      <rPr>
        <b/>
        <sz val="10"/>
        <rFont val="Arial"/>
        <family val="2"/>
      </rPr>
      <t xml:space="preserve"> AC</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</si>
  <si>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</si>
  <si>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</si>
  <si>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</si>
  <si>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</si>
  <si>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ISS</t>
  </si>
  <si>
    <t>COFINS</t>
  </si>
  <si>
    <t>PIS</t>
  </si>
  <si>
    <t>INSS</t>
  </si>
  <si>
    <t>5 – Demonstrativo de cálculo do BDI</t>
  </si>
  <si>
    <t>Engenheiro Civil- CREA-ES 011840/D</t>
  </si>
  <si>
    <t>REVESTIMENTOS</t>
  </si>
  <si>
    <r>
      <t xml:space="preserve">CONTRATADA: </t>
    </r>
    <r>
      <rPr>
        <sz val="14"/>
        <rFont val="Arial"/>
        <family val="2"/>
      </rPr>
      <t>ML ENGENHARIA E PROJETOS</t>
    </r>
  </si>
  <si>
    <r>
      <t xml:space="preserve">RESPONSÁVEL TÉCNICO: </t>
    </r>
    <r>
      <rPr>
        <sz val="14"/>
        <rFont val="Arial"/>
        <family val="2"/>
      </rPr>
      <t>CARLOS RAPHAEL MONTEIRO DE LEMOS</t>
    </r>
  </si>
  <si>
    <t>LABOR</t>
  </si>
  <si>
    <t>PREFEITURA MUNICIPAL DE VILA PAVÃO</t>
  </si>
  <si>
    <t>UNIT. S/ BDI</t>
  </si>
  <si>
    <r>
      <rPr>
        <b/>
        <sz val="14"/>
        <color theme="1"/>
        <rFont val="Calibri"/>
        <family val="2"/>
        <scheme val="minor"/>
      </rPr>
      <t>CONTRATADA:</t>
    </r>
    <r>
      <rPr>
        <sz val="14"/>
        <color theme="1"/>
        <rFont val="Calibri"/>
        <family val="2"/>
        <scheme val="minor"/>
      </rPr>
      <t xml:space="preserve"> ML ENGENHARIA E PROJETOS</t>
    </r>
  </si>
  <si>
    <t>VALORES DO ITEM</t>
  </si>
  <si>
    <t>MÊS 01</t>
  </si>
  <si>
    <t>MÊS 02</t>
  </si>
  <si>
    <t>MÊS 03</t>
  </si>
  <si>
    <t>MÊS 04</t>
  </si>
  <si>
    <t>R$</t>
  </si>
  <si>
    <t>TOTAL COM BDI</t>
  </si>
  <si>
    <t>VALOR DO SERVIÇO EXECUTADO NO MÊS</t>
  </si>
  <si>
    <t>PORCENTAGEM</t>
  </si>
  <si>
    <t xml:space="preserve">VALOR ACUMULADO DOS SERVIÇOS EXECUTADOS </t>
  </si>
  <si>
    <t>PORCENTAGEM ACUMULADO</t>
  </si>
  <si>
    <t>COMP./ PERÍMETRO (m)</t>
  </si>
  <si>
    <t>ÁREA (m²)</t>
  </si>
  <si>
    <t>VOLUME (m³)</t>
  </si>
  <si>
    <t>PESO (kg)</t>
  </si>
  <si>
    <t>OUTROS</t>
  </si>
  <si>
    <t>MÊS 05</t>
  </si>
  <si>
    <t>MÊS 06</t>
  </si>
  <si>
    <t>MEMÓRIA DE CÁLCULO - PREFEITURA MUNICIPAL DE VILA PAVÃO</t>
  </si>
  <si>
    <t>LICITAÇÃO</t>
  </si>
  <si>
    <t>MOVIMENTAÇÃO DE TERRA</t>
  </si>
  <si>
    <t>ML PROJETOS EIRELI</t>
  </si>
  <si>
    <t>ESTRUTURAL</t>
  </si>
  <si>
    <t>PAREDES E PAINÉIS</t>
  </si>
  <si>
    <t>ESQUADRIAS DE MADEIRA</t>
  </si>
  <si>
    <t>ESQUADRIAS METÁLICAS</t>
  </si>
  <si>
    <t>VIDROS E ESPELHOS</t>
  </si>
  <si>
    <t>IMPERMEABILIZAÇÕES</t>
  </si>
  <si>
    <t>TETOS E FORROS</t>
  </si>
  <si>
    <t>INSTALAÇÃO HIDROSSANITÁRIAS</t>
  </si>
  <si>
    <t>PINTURA</t>
  </si>
  <si>
    <t>SERVIÇOS COMPLEMENTARES EXTERNOS</t>
  </si>
  <si>
    <t>VALOR UNITARIO</t>
  </si>
  <si>
    <t xml:space="preserve">PESO </t>
  </si>
  <si>
    <t>PESO ACUMULADO</t>
  </si>
  <si>
    <t>CURVA ABC</t>
  </si>
  <si>
    <t>A</t>
  </si>
  <si>
    <t>B</t>
  </si>
  <si>
    <t>CURVA ABC - PREFEITURA MUNICIPAL DE VILA PAVÃO</t>
  </si>
  <si>
    <t>IMPERMEABILIZAÇÃO DE FLOREIRA OU VIGA BALDRAME COM ARGAMASSA DE CIMENTO E AREIA, COM ADITIVO IMPERMEABILIZANTE, E = 2 CM. AF_06/2018</t>
  </si>
  <si>
    <t>'IMPERMEABILIZAÇÃO DE FLOREIRA OU VIGA BALDRAME COM ARGAMASSA DE CIMENTO E AREIA, COM ADITIVO IMPERMEABILIZANTE, E = 2 CM. AF_06/2018</t>
  </si>
  <si>
    <t>REVESTIMENTO CERÂMICO PARA PAREDES INTERNAS COM PLACAS TIPO ESMALTADA EXTRA DE DIMENSÕES 33X45 CM APLICADAS EM AMBIENTES DE ÁREA MAIOR QUE 5 M² NA ALTURA INTEIRA DAS PAREDES. AF_06/2014</t>
  </si>
  <si>
    <t>OUTRAS INSTALAÇÕES</t>
  </si>
  <si>
    <t>ALTURA (m)</t>
  </si>
  <si>
    <t>LARGURA (m)</t>
  </si>
  <si>
    <t>C</t>
  </si>
  <si>
    <t>LOCACAO CONVENCIONAL DE OBRA, UTILIZANDO GABARITO DE TÁBUAS CORRIDAS PONTALETADAS A CADA 2,00M - 2 UTILIZAÇÕES. AF_10/2018</t>
  </si>
  <si>
    <t>PINTURA COM VERNIZ FILTRO SOLAR FOSCO, LINHA PREMIUM, EM MADEIRA, A TRÊS DEMÃOS, MARCAS DE REFERÊNCIA SUVINIL, CORAL OU METALATEX</t>
  </si>
  <si>
    <t>LIMPEZA GERAL DA OBRA (EDIFICAÇÃO)</t>
  </si>
  <si>
    <t>PLACA DE OBRA NAS DIMENSÕES 2.0X4.0M, PADRÃO IOPES</t>
  </si>
  <si>
    <t>BARRACÃO PARA ESCRITÓRIO COM SANITÁRIO ÁREA DE 14.50 M2, DE CHAPA DE COMPENS. 12MM E PONTALETE 8X8CM, PISO CIMENTADO E COBERTURA DE TELHA DE FIBROC. 6MM, INCL. PONTO DE LUZ E CX. DE INSPEÇÃO, CONF. PROJETO (1 UTILIZAÇÃO)</t>
  </si>
  <si>
    <t>REDE DE LUZ, INCL. PADRÃO ENTRADA DE ENERGIA TRIFÁS., CABO DE LIGAÇÃO ATÉ BARRACÕES, QUADRO DE DISTRIB., DISJ. E CHAVE DE FORÇA (QUANDO NECESSÁRIO), CONS. 20M ENTRE PADRÃO ENTRADA E QDG, CONF. PROJETO (1 UTILIZAÇÃO</t>
  </si>
  <si>
    <t>ESCAVAÇÃO MECÂNICA EM MATERIAL DE 1A. CATEGORIA</t>
  </si>
  <si>
    <t>FORNECIMENTO, PREPARO E APLICAÇÃO DE CONCRETO MAGRO COM CONSUMO MÍNIMO DE CIMENTO DE 250 KG/M3 (BRITA 1 E 2) - (5% DE PERDAS JÁ INCLUÍDO NO CUSTO)</t>
  </si>
  <si>
    <t>FORNECIMENTO E APLICAÇÃO DE CONCRETO USINADO FCK=30 MPA - CONSIDERANDO LANÇAMENTO MANUAL PARA INFRA-ESTRUTURA (5% DE PERDAS JÁ INCLUÍDO NO CUSTO)</t>
  </si>
  <si>
    <t>FÔRMA DE TÁBUA DE MADEIRA DE 2.5 X 30.0 CM PARA FUNDAÇÕES, LEVANDO-SE EM CONTA A UTILIZAÇÃO 5 VEZES (INCLUIDO O MATERIAL, CORTE, MONTAGEM, ESCORAMENTO E DESFORMA)</t>
  </si>
  <si>
    <t>FORNECIMENTO, DOBRAGEM E COLOCAÇÃO EM FÔRMA, DE ARMADURA CA-60 B FINA, DIÂMETRO DE 4.0 A 7.0MM</t>
  </si>
  <si>
    <t>FORNECIMENTO, DOBRAGEM E COLOCAÇÃO EM FÔRMA, DE ARMADURA CA-50 A MÉDIA, DIÂMETRO DE 6.3 A 10.0 MM</t>
  </si>
  <si>
    <t>FORNECIMENTO, DOBRAGEM E COLOCAÇÃO EM FÔRMA, DE ARMADURA CA-50 A GROSSA, DIÂMETRO DE 12.5 A 25.0M</t>
  </si>
  <si>
    <t>FORNECIMENTO, DOBRAGEM E COLOCAÇÃO EM FÔRMA, DE ARMADURA CA-50 A GROSSA, DIÂMETRO DE 12.5 A 25.0MM</t>
  </si>
  <si>
    <t>FORNECIMENTO E APLICAÇÃO DE CONCRETO USINADO FCK=30 MPA - CONSIDERANDO BOMBEAMENTO (5% DE PERDAS JÁ INCLUÍDO NO CUSTO) (6% DE TAXA P/ CONCR. BOMBEAVEL)</t>
  </si>
  <si>
    <t>FÔRMA EM CHAPA DE MADEIRA COMPENSADA PLASTIFICADA 12MM PARA ESTRUTURA EM GERAL, 5 REAPROVEITAMENTOS, REFORÇADA COM SARRAFOS DE MADEIRA 2.5X10CM (INCL MATERIAL, CORTE, MONTAGEM, ESCORAS EM EUCALIPTO E DESFORMA)</t>
  </si>
  <si>
    <t>ALVENARIA DE BLOCOS DE CONCRETO 14X19X39CM, C/ RESIST. MÍNIMO A COMPRES. 2.5 MPA, ASSENT. C/ ARG. DE CIMENTO, CAL HIDRATADA CH1 E AREIA NO TRAÇO 1:0.5:8 ESP. DAS JUNTAS 10MM E ESP. DAS PAREDES, S/ REV. 14CM</t>
  </si>
  <si>
    <t>MARCO DE MADEIRA DE LEI DE 1ª (PEROBA, IPÊ, ANGELIM PEDRA OU EQUIVALENTE) COM 15X3 CM DE BATENTE, NAS DIMENSÕES DE 0.80 X 2.10 M</t>
  </si>
  <si>
    <t>BÁSCULA PARA VIDRO EM ALUMÍNIO ANODIZADO COR NATURAL, LINHA 25, COMPLETA, COM TRANCA, CAIXILHO, ALIZAR E CONTRAMARCO, EXCLUSIVE VIDRO</t>
  </si>
  <si>
    <t>JANELA DE CORRER PARA VIDRO EM ALUMÍNIO ANODIZADO COR NATURAL, LINHA 25, COMPLETA, INCL. PUXADOR COM TRANCA, ALIZAR, CAIXILHO E CONTRAMARCO, EXCLUSIVE VIDRO</t>
  </si>
  <si>
    <t>GRADE DE FERRO EM BARRA CHATA, INCLUSIVE CHUMBAMENTO</t>
  </si>
  <si>
    <t>PORTÃO DE FERRO DE ABRIR EM BARRA CHATA, CHAPA E TUBO, INCLUSIVE CHUMBAMENTO</t>
  </si>
  <si>
    <t>VIDRO PLANO TRANSPARENTE LISO, COM 4 MM DE ESPESSURA</t>
  </si>
  <si>
    <t>ESPELHO PARA BANHEIROS ESPESSURA 4 MM, INCLUINDO CHAPA COMPENSADA 10 MM, MOLDURA DE ALUMÍNIO EM PERFIL L 3/4", FIXADO COM PARAFUSOS CROMADOS</t>
  </si>
  <si>
    <t>IMPERMEABILIZAÇÃO, EMPREGANDO ARGAMASSA DE CIMENTO E AREIA SEM PENEIRAR NO TRAÇO 1:3 COM ADITIVO IMPERMEABILIZADO TIPO SIKA 1 OU EQUIVALENTE, ESPESSURA DE 2 CM</t>
  </si>
  <si>
    <t>REBOCO DE ARGAMASSA DE CIMENTO, CAL HIDRATADA CH1 E AREIA MÉDIA OU GROSSA LAVADA NO TRAÇO 1:0.5:6, ESPESSURA 5MM</t>
  </si>
  <si>
    <t>CERÂMICA 10 X 10 CM, REF CAMBURI BRANCO ELIANE, CECRISA OU PORTOBELLO, EMPREGANDO ARGAMASSA COLANTE, INCLUSIVE REJUNTAMENTO JUNTA PLUS CINZA CLARO ESP. 3 MM</t>
  </si>
  <si>
    <t>EMBOÇO DE ARGAMASSA DE CIMENTO, CAL HIDRATADA CH1 E AREIA MÉDIA OU GROSSA LAVADA NO TRAÇO 1:0.5:6, ESPESSURA 20 MM</t>
  </si>
  <si>
    <t>PISO CERÂMICO 45X45CM, PEI 5, CARGO PLUS GRAY, MARCAS DE REFERÊNCIA ELIANE, CECRISA OU PORTOBELLO, ASSENTADO COM ARGAMASSA DE CIMENTO COLANTE, INCLUSIVE REJUNTAMENTO</t>
  </si>
  <si>
    <t>CAIXAS DE INSPEÇÃO DE ALV. BLOCOS CONCRETO 9X19X39CM, DIM, 60X60CM E HMÁX = 1M, COM TAMPA DE CONC. ESP. 5CM, LASTRO DE CONC. ESP. 10CM, REVEST INTERN. C/ CHAPISCO E REBOCO IMPERMEABILIZADO, INCL. ESCAVAÇÃO, REATERRO E ENCHIMENTO</t>
  </si>
  <si>
    <t>CAIXA DE GORDURA DE ALV. BLOCO CONCRETO 9X19X39CM, DIM.60X60CM E HMÁX=1M, COM TAMPA EM CONCRETO ESP.5CM, LASTRO CONCRETO ESP.10CM, REVESTIDA INTERN. C/ CHAPISCO E REBOCO IMPERMEAB, ESCAVAÇÃO, REATERRO E PAREDE INTERNA EM CONCRETO</t>
  </si>
  <si>
    <t>CAIXA SIFONADA ESPECIAL DE ALV. BLOCO CONC.9X19X39CM, DIM 60X60CM E HMÁX=1M, C/ TAMPA EM CONCRETO ESP.5CM, LASTRO CONC.ESP.10CM, REVEST. INTERN. C/CHAP. E REB. IMPERMEAB. ESCAV, REATERRO E CURVA CURTA C/ VISITA E PLUG EM PVC 100MM</t>
  </si>
  <si>
    <t>TUBO DE PVC RÍGIDO SOLDÁVEL MARROM, DIÂM. 25MM (3/4"), INCLUSIVE CONEXÕES</t>
  </si>
  <si>
    <t>TUBO DE PVC RIGIDO SOLDÁVEL MARROM, DIÂM. 32MM (1"), INCLUSIVE CONEXÕES</t>
  </si>
  <si>
    <t>TUBO DE PVC RÍGIDO SOLDÁVEL MARROM, DIÂM. 50MM (11/2"), INCLUSIVE CONEXÕES</t>
  </si>
  <si>
    <t>TUBO DE PVC RÍGIDO SOLDÁVEL BRANCO, PARA ESGOTO, DIÂMETRO 50MM (2"), INCLUSIVE CONEXÕES</t>
  </si>
  <si>
    <t>TUBO DE PVC RÍGIDO SOLDÁVEL BRANCO, PARA ESGOTO, DIÂMETRO 150MM (6"), INCLUSIVE CONEXÕES</t>
  </si>
  <si>
    <t>TUBO DE PVC RÍGIDO SOLDÁVEL BRANCO, PARA ESGOTO, DIÂMETRO 40MM (1 1/2"), INCLUSIVE CONEXÕES</t>
  </si>
  <si>
    <t>TUBO DE PVC RÍGIDO SOLDÁVEL BRANCO, PARA ESGOTO, DIÂMETRO 75MM (3"), INCLUSIVE CONEXÕES</t>
  </si>
  <si>
    <t>TUBO DE PVC RÍGIDO SOLDÁVEL BRANCO, PARA ESGOTO, DIÂMETRO 100MM (4"), INCLUSIVE CONEXÕES</t>
  </si>
  <si>
    <t>MINI-DISJUNTOR MONOPOLAR 16 A, CURVA C - 5KA 220/127VCA (NBR IEC 60947-2), REF. SIEMENS, GE, SCHNEIDER OU EQUIVALENTE</t>
  </si>
  <si>
    <t>DISPOSITIVO DE PROTEÇÃO CONTRA SURTO (DPS) BIPOLAR, TENSÃO NOMINAL MÁXIMA 275VCA, CORENTE DE SURTO MÁXIMA 40KA.</t>
  </si>
  <si>
    <t>ELETRODUTO FLEXÍVEL CORRUGADO 1", MARCA DE REFERÊNCIA TIGRE</t>
  </si>
  <si>
    <t>ELETRODUTO FLEXÍVEL CORRUGADO 3/4" , MARCA DE REFERÊNCIA TIGRE</t>
  </si>
  <si>
    <t>ELETRODUTO DE PVC RÍGIDO ROSCÁVEL, DIÂM. 1 1/4" (40MM), INCLUSIVE CONEXÕES</t>
  </si>
  <si>
    <t>ELETRODUTO DE PVC RÍGIDO ROSCÁVEL, DIÂM. 3" (85MM), INCLUSIVE CONEXÕES</t>
  </si>
  <si>
    <t>FIO DE COBRE TERMOPLÁSTICO, COM ISOLAMENTO PARA 750V, SEÇÃO DE 1.5 MM2</t>
  </si>
  <si>
    <t>FIO DE COBRE TERMOPLÁSTICO, COM ISOLAMENTO PARA 750V, SEÇÃO DE 2.5 MM2</t>
  </si>
  <si>
    <t>FIO OU CABO DE COBRE TERMOPLÁSTICO, COM ISOLAMENTO PARA 750V, SEÇÃO DE 4.0 MM2</t>
  </si>
  <si>
    <t>FIO OU CABO DE COBRE TERMOPLÁSTICO, COM ISOLAMENTO PARA 750V, SEÇÃO DE 16.0 MM2</t>
  </si>
  <si>
    <t>'ESCAVAÇÃO MECÂNICA EM MATERIAL DE 2A. CATEGORIA</t>
  </si>
  <si>
    <t>REATERRO APILOADO DE CAVAS DE FUNDAÇÃO, EM CAMADAS DE 20 CM</t>
  </si>
  <si>
    <t>FÔRMA DE CHAPA COMPENSADA RESINADA 12MM, LEVANDO-SE EM CONTA A UTILIZAÇÃO 3 VEZES (INCLUIDO O MATERIAL, CORTE, MONTAGEM, ESCORAMENTO E DESFÔRMA)</t>
  </si>
  <si>
    <t>'ESPELHO PARA BANHEIROS ESPESSURA 4 MM, INCLUINDO CHAPA COMPENSADA 10 MM, MOLDURA DE ALUMÍNIO EM PERFIL L 3/4", FIXADO COM PARAFUSOS CROMADOS</t>
  </si>
  <si>
    <t>AZULEJO BRANCO 15 X 15 CM, JUNTAS A PRUMO, ASSENTADO COM ARGAMASSA DE CIMENTO COLANTE, INCLUSIVE REJUNTAMENTO COM CIMENTO BRANCO, MARCAS DE REFERÊNCIA ELIANE, CECRISA OU PORTOBE</t>
  </si>
  <si>
    <t>PISO CERÂMICO ESMALTADO, PEI 5, ACABAMENTO SEMIBRILHO, DIM. 45X45CM, REF. DE COR CARGO PLUS WHITE ELIANE/EQUIV. ASSENTADO COM ARGAMASSA DE CIMENTO COLANTE, INCLUSIVE REJUNTAMENTO</t>
  </si>
  <si>
    <t xml:space="preserve">CAIXA DE GORDURA DE ALV. BLOCO CONCRETO 9X19X39CM, DIM.60X60CM E HMÁX=1M, COM TAMPA EM CONCRETO ESP.5CM, LASTRO CONCRETO ESP.10CM, REVESTIDA INTERN. C/ CHAPISCO E REBOCO IMPERMEAB, ESCAVAÇÃO, REATERRO E PAREDE INTERNA EM CONCRETO </t>
  </si>
  <si>
    <t>PINTURA COM TINTA ESMALTE SINTÉTICO, MARCAS DE REFERÊNCIA SUVINIL, CORAL OU METALATEX, A DUAS DEMÃOS, INCLUSIVE FUNDO ANTICORROSIVO A UMA DEMÃO, EM METAL</t>
  </si>
  <si>
    <t>VERGA/CONTRAVERGA RETA DE CONCRETO ARMADO 10 X 5 CM, FCK = 15 MPA, INCLUSIVE FORMA, ARMAÇÃO E DESFORMA</t>
  </si>
  <si>
    <t>EMASSAMENTO DE PAREDES E FORROS, COM DUAS DEMÃOS DE MASSA ACRÍLICA, MARCAS DE REFERÊNCIA SUVINIL, CORAL OU METALATEX (PAREDE)</t>
  </si>
  <si>
    <t>Addministração Local - AL</t>
  </si>
  <si>
    <t>BDI = [(1+(AC+S+R+G+DF+L+B+AL))/(1-I)-1]x100</t>
  </si>
  <si>
    <t>Riscos, Seguros e Garantias Contratuais - R+S+G</t>
  </si>
  <si>
    <t>PLACA DE OBRA NAS DIMENSÕES DE 2.0 X 4.0 M, PADRÃO DER</t>
  </si>
  <si>
    <t>EMASSAMENTO DE PAREDES E FORROS, COM DUAS DEMÃOS DE MASSA ACRÍLICA, MARCAS DE REFERÊNCIA SUVINIL, CORAL OU METALATEX</t>
  </si>
  <si>
    <t>LOCAÇÃO DE OBRA COM GABARITO DE MADEIRA</t>
  </si>
  <si>
    <t>4.1</t>
  </si>
  <si>
    <t>4.2</t>
  </si>
  <si>
    <t>ÁREA DE LOCAÇÃO = 180M</t>
  </si>
  <si>
    <t>SAPATAS + PILARETES - PRANCHA 0890-003-EST-R00 - ESCAVAÇÃO = ÁREA DE BASE + 50CM DE CADA LADO X ALTURA</t>
  </si>
  <si>
    <t>SAPATAS - PRANCHA 0890-003-EST-R00 - ÁREA BASE SAPATAS</t>
  </si>
  <si>
    <t>CINTAS - PRANCHA  0890-003-EST-R00 - ESCAVAÇÃO = ÁREA DE BASE CINTAS</t>
  </si>
  <si>
    <t>PISO DO TÉRREO - PRANCHA  0890-003-EST-R00 - ÁREA DO PISO</t>
  </si>
  <si>
    <t>CINTAS - PRANCHA  0890-003-EST-R00 - ESCAVAÇÃO = ÁREA DE BASE + 50CM DE CADA LADO X ALTURA</t>
  </si>
  <si>
    <t>CINTAS - PRANCHA  0890-003-EST-R00 - VOLUME DE CONCRETO - ESCAVAÇÃO</t>
  </si>
  <si>
    <t>SAPATAS + PILARETES - PRANCHA 0890-003-EST-R00 - VOLUME DE CONCRETO - ESCAVAÇÃO</t>
  </si>
  <si>
    <t>SAPATAS - PRANCHA 0890-003-EST-R00 - QUADRO DE QUANTITATIVO</t>
  </si>
  <si>
    <t>PILARETES - PRANCHA 0890-003-EST-R00 - QUADRO DE QUANTITATIVO</t>
  </si>
  <si>
    <t>CINTAS - PRANCHA 0890-003-EST-R00 - QUADRO DE QUANTITATIVO</t>
  </si>
  <si>
    <t>LAJES - PRANCHA 0890-003-EST-R00 - QUADRO DE QUANTITATIVO</t>
  </si>
  <si>
    <t>SAPATAS - PRANCHA 0890-002-EST-R00 - QUADRO DE AÇO</t>
  </si>
  <si>
    <t>PILARES - PRANCHA 0890-002-EST-R00 - QUADRO DE AÇO</t>
  </si>
  <si>
    <t>CINTAS - PRANCHA 0890-002-EST-R00 - QUADRO DE AÇO</t>
  </si>
  <si>
    <t>PISO - PRANCHA 0890-002-EST-R00 - QUADRO DE AÇO</t>
  </si>
  <si>
    <t>ARMAÇÃO PARA EXECUÇÃO DE RADIER, PISO DE CONCRETO OU LAJE SOBRE SOLO, COM USO DE TELA Q-92. AF_09/2021</t>
  </si>
  <si>
    <t>PILARES - PRANCHA 0890-004-EST-R00 - QUADRO DE QUANTITATIVO</t>
  </si>
  <si>
    <t>VIGAS - PRANCHA 0890-004-EST-R00 - QUADRO DE QUANTITATIVO</t>
  </si>
  <si>
    <t>LAJES - PRANCHA 0890-004-EST-R00 - QUADRO DE QUANTITATIVO</t>
  </si>
  <si>
    <t>LAJES - PRANCHA 0890-005-EST-R00 - QUADRO DE AÇO</t>
  </si>
  <si>
    <t>VIGAS - PRANCHA 0890-006-EST-R00 - QUADRO DE AÇO</t>
  </si>
  <si>
    <t>7.1</t>
  </si>
  <si>
    <t>7.2</t>
  </si>
  <si>
    <t>7.3</t>
  </si>
  <si>
    <t>7.4</t>
  </si>
  <si>
    <t>7.5</t>
  </si>
  <si>
    <t>GUILHOTINA</t>
  </si>
  <si>
    <t>8.1</t>
  </si>
  <si>
    <t>8.2</t>
  </si>
  <si>
    <t>BASCULA</t>
  </si>
  <si>
    <t xml:space="preserve">JANELA DE CORRER </t>
  </si>
  <si>
    <t>BLOCO 1 - WC MASCULINO - 50CMX60CM</t>
  </si>
  <si>
    <t>BLOCO 1 - WC FEMININO - 50CMX60CM</t>
  </si>
  <si>
    <t>PAREDE 1  - PILARES P1-P2</t>
  </si>
  <si>
    <t>PAREDE 2 - PILARES P2-P3-C3 (MENOS J1X3)</t>
  </si>
  <si>
    <t>PAREDE 3 - P2-P4-C3-(MENOS J2X2)-(MENS P2)</t>
  </si>
  <si>
    <t>PAREDE 4 - C10-P5-(MENOS B3)</t>
  </si>
  <si>
    <t>PAREDE 5 - P6-P7-C11-(MENOS P1)</t>
  </si>
  <si>
    <t>PAREDE 6 - P8-P10-(MENOS P2)</t>
  </si>
  <si>
    <t>PAREDE 7 - P12-P13-(MENOS B1)-(MENOS B2)</t>
  </si>
  <si>
    <t>PAREDE 8 - P12-P8-P7-(MENOS G1)-(MENOS P2)</t>
  </si>
  <si>
    <t>PAREDE 9 - P13-P10-P5-(MENOS GR1)-(MENOS GR2)</t>
  </si>
  <si>
    <t>PAREDE 10 - PNE FEM E PNE MASC - CIRC-(MENOS P1X2)-(B4X2)</t>
  </si>
  <si>
    <t>PAREDE 11 - COZ-DEP-(MENOS P2)</t>
  </si>
  <si>
    <t>BLOCO 1 - WC FEMININO - PISO</t>
  </si>
  <si>
    <t>BLOCO 1 - WC MASCULINO - PISO</t>
  </si>
  <si>
    <t>BLOCO 1 - PNE FEMININO - PAREDE(H=1,03)</t>
  </si>
  <si>
    <t>BLOCO 1 - PNE MASCULINO - PAREDE (H=1,03)</t>
  </si>
  <si>
    <t>CINTAS: L = (81,13 X H=0.6M X 2) = 1217.69</t>
  </si>
  <si>
    <t>10.1</t>
  </si>
  <si>
    <t>ÁREA  PAREDES (SEM CERÂMICA)</t>
  </si>
  <si>
    <t>ÁREA DE FORROS</t>
  </si>
  <si>
    <t xml:space="preserve">ÁREA DE PISO INTERNA (EXCLUSO BANHEIROS) </t>
  </si>
  <si>
    <t>ÁREA DE PISO INTERNA (BANHEIROS)</t>
  </si>
  <si>
    <t>17.1</t>
  </si>
  <si>
    <t>16.2</t>
  </si>
  <si>
    <t>16.1</t>
  </si>
  <si>
    <t>ÁREA PAREDES SEM CERÂMICA</t>
  </si>
  <si>
    <t>ÁREA TETO</t>
  </si>
  <si>
    <t>ÁREA FACES PILARES EXPOSTOS</t>
  </si>
  <si>
    <t>ÁREA VIGAS EXPOSTAS</t>
  </si>
  <si>
    <t>RESPONSÁVEL TÉCNICO: CARLOS RAPHAEL MONTEIRO DE LEMOS</t>
  </si>
  <si>
    <t>TELHAMENTO COM TELHA CERÂMICA CAPA-CANAL, TIPO COLONIAL, COM ATÉ 2 ÁGUAS, INCLUSO TRANSPORTE VERTICAL. AF_07/2019</t>
  </si>
  <si>
    <t>TRAMA DE MADEIRA COMPOSTA POR RIPAS, CAIBROS E TERÇAS PARA TELHADOS DE ATÉ 2 ÁGUAS PARA TELHA DE ENCAIXE DE CERÂMICA OU DE CONCRETO, INCLUSO TRANSPORTE VERTICAL. AF_07/2019</t>
  </si>
  <si>
    <t xml:space="preserve">DATA BASE: SINAPI MAIO/2022 E DER-EDI ABRIL/2022   BDI:  20.66 %   L.S. NÃO-DESONERADAS: 157,27%   </t>
  </si>
  <si>
    <t xml:space="preserve">CONSTRUÇÃO DA ESCOLA TAMANDUÁ </t>
  </si>
  <si>
    <t>  Data: 08/07/2022 </t>
  </si>
  <si>
    <t xml:space="preserve">OBRA: CONSTRUÇÃO DA ESCOLA TAMANDUÁ </t>
  </si>
  <si>
    <t xml:space="preserve">DATA BASE: SINAPI MAIO/2022 E DER-EDI ABRIL/2022   BDI:  20.66 %                                               L.S. NÃO-DESONERADAS: 157,27%   </t>
  </si>
  <si>
    <t>PAPELEIRA DE PAREDE EM METAL CROMADO SEM TAMPA, INCLUSO FIXAÇÃO. AF_01/2020</t>
  </si>
  <si>
    <t>CUBA DE EMBUTIR RETANGULAR DE AÇO INOXIDÁVEL, 56 X 33 X 12 CM - FORNECIMENTO E INSTALAÇÃO. AF_01/2020</t>
  </si>
  <si>
    <t>PLANILHA DE COMPOSIÇÃO DE CUSTOS UNITÁRIOS</t>
  </si>
  <si>
    <t>OBRA: CMEI SÃO FRANCISCO DE ASIS - PARQUINHO</t>
  </si>
  <si>
    <t>DATA: 21/06/2022</t>
  </si>
  <si>
    <t>COMP.01</t>
  </si>
  <si>
    <t>LIGAÇÃO PROVISÓRIA DE LUZ E FORÇA-PADRÃO PROVISÓRIO</t>
  </si>
  <si>
    <t>Unidade:</t>
  </si>
  <si>
    <t>Insumos</t>
  </si>
  <si>
    <t>Unidade</t>
  </si>
  <si>
    <t>Consumo</t>
  </si>
  <si>
    <t xml:space="preserve">Custo Unitário </t>
  </si>
  <si>
    <t xml:space="preserve">Custo Total    </t>
  </si>
  <si>
    <t>MERCADO C.1</t>
  </si>
  <si>
    <t>UN</t>
  </si>
  <si>
    <t>LABOR 010115</t>
  </si>
  <si>
    <t>ELETRICISTA (OFICIAL - SINDUSCON) (LABOR)</t>
  </si>
  <si>
    <t xml:space="preserve">Custo total     </t>
  </si>
  <si>
    <t>COMP.02</t>
  </si>
  <si>
    <t>LABOR 010146</t>
  </si>
  <si>
    <t>SERVENTE (AUXILIAR DE OBRAS - SINDUSCON)(LABOR)</t>
  </si>
  <si>
    <t>EXECUÇÃO DE PASSEIO (CALÇADA) OU PISO DE CONCRETO COM CONCRETO MOLDADO IN LOCO, USINADO, ACABAMENTO CONVENCIONAL, ESPESSURA 6 CM, ARMADO. AF_07/2016</t>
  </si>
  <si>
    <t>REFLETOR 30W</t>
  </si>
  <si>
    <t>LUMINÁRIA TIPO PLAFON REDONDO COM VIDRO FOSCO, DE SOBREPOR, COM 1 LÂMPADA FLUORESCENTE DE 15 W, SEM REATOR - FORNECIMENTO E INSTALAÇÃO. AF_02/2020</t>
  </si>
  <si>
    <t>limite percentual</t>
  </si>
  <si>
    <t>média1</t>
  </si>
  <si>
    <t>média2</t>
  </si>
  <si>
    <t>média3</t>
  </si>
  <si>
    <t>média4</t>
  </si>
  <si>
    <t>p1-média1</t>
  </si>
  <si>
    <t>p2-média1</t>
  </si>
  <si>
    <t>p3-média1</t>
  </si>
  <si>
    <t>p1-média2</t>
  </si>
  <si>
    <t>p1-média3</t>
  </si>
  <si>
    <t>p2-média4</t>
  </si>
  <si>
    <t>DESCRIÇÃO</t>
  </si>
  <si>
    <t>QUANTIDADE</t>
  </si>
  <si>
    <t>PREÇO MÉDIO - 
 VALOR UNIT. (R$)</t>
  </si>
  <si>
    <t>p1,p2,p3</t>
  </si>
  <si>
    <t>p1,p2</t>
  </si>
  <si>
    <t>p1,p3</t>
  </si>
  <si>
    <t>p2,p3</t>
  </si>
  <si>
    <t>COTAÇÃO 01</t>
  </si>
  <si>
    <t>COTAÇÃO 02</t>
  </si>
  <si>
    <t>COTAÇÃO 03</t>
  </si>
  <si>
    <t>DATA PREÇO 03</t>
  </si>
  <si>
    <t>C.1</t>
  </si>
  <si>
    <t>Refletor 30w</t>
  </si>
  <si>
    <t>REFLETOR 30W - Fornecimento e Instalação</t>
  </si>
  <si>
    <t>PISO EM GRANITO APLICADO EM AMBIENTES INTERNOS. AF_09/2020</t>
  </si>
  <si>
    <t>3.1</t>
  </si>
  <si>
    <t>3.2</t>
  </si>
  <si>
    <t>3.3</t>
  </si>
  <si>
    <t xml:space="preserve">TABELA RESUMO DE COTAÇÕES </t>
  </si>
  <si>
    <t>2.1</t>
  </si>
  <si>
    <t>2.2</t>
  </si>
  <si>
    <t>2.3</t>
  </si>
  <si>
    <t>2.4</t>
  </si>
  <si>
    <t>2.5</t>
  </si>
  <si>
    <t>4.1.1</t>
  </si>
  <si>
    <t>4.1.2</t>
  </si>
  <si>
    <t>4.1.3</t>
  </si>
  <si>
    <t>4.1.4</t>
  </si>
  <si>
    <t>4.1.5</t>
  </si>
  <si>
    <t>4.1.6</t>
  </si>
  <si>
    <t>4.1.7</t>
  </si>
  <si>
    <t>4.2.1</t>
  </si>
  <si>
    <t>4.2.2</t>
  </si>
  <si>
    <t>4.2.3</t>
  </si>
  <si>
    <t>4.2.4</t>
  </si>
  <si>
    <t>4.2.5</t>
  </si>
  <si>
    <t>5.1</t>
  </si>
  <si>
    <t>6.1</t>
  </si>
  <si>
    <t>6.2</t>
  </si>
  <si>
    <t>6.3</t>
  </si>
  <si>
    <t>6.4</t>
  </si>
  <si>
    <t>6.5</t>
  </si>
  <si>
    <t>9.1</t>
  </si>
  <si>
    <t>9.2</t>
  </si>
  <si>
    <t>11.1</t>
  </si>
  <si>
    <t>11.2</t>
  </si>
  <si>
    <t>11.3</t>
  </si>
  <si>
    <t>11.4</t>
  </si>
  <si>
    <t>11.5</t>
  </si>
  <si>
    <t>11.6</t>
  </si>
  <si>
    <t>12.1</t>
  </si>
  <si>
    <t>12.2</t>
  </si>
  <si>
    <t>12.3</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</si>
  <si>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</si>
  <si>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</si>
  <si>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</si>
  <si>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</si>
  <si>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</si>
  <si>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</si>
  <si>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</si>
  <si>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</si>
  <si>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</si>
  <si>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</si>
  <si>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</si>
  <si>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</si>
  <si>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</si>
  <si>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</si>
  <si>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</si>
  <si>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</si>
  <si>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</si>
  <si>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</si>
  <si>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</si>
  <si>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</si>
  <si>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</si>
  <si>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</si>
  <si>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</si>
  <si>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</si>
  <si>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</si>
  <si>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</si>
  <si>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</si>
  <si>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</si>
  <si>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</si>
  <si>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</si>
  <si>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14.1</t>
  </si>
  <si>
    <t>14.2</t>
  </si>
  <si>
    <t>14.3</t>
  </si>
  <si>
    <t>14.4</t>
  </si>
  <si>
    <t>14.5</t>
  </si>
  <si>
    <t>14.6</t>
  </si>
  <si>
    <t>14.7</t>
  </si>
  <si>
    <t>14.8</t>
  </si>
  <si>
    <t>14.9</t>
  </si>
  <si>
    <t>14.10</t>
  </si>
  <si>
    <t>14.11</t>
  </si>
  <si>
    <t>14.12</t>
  </si>
  <si>
    <t>14.13</t>
  </si>
  <si>
    <t>14.14</t>
  </si>
  <si>
    <t>14.15</t>
  </si>
  <si>
    <t>14.16</t>
  </si>
  <si>
    <t>14.17</t>
  </si>
  <si>
    <t>14.18</t>
  </si>
  <si>
    <t>14.19</t>
  </si>
  <si>
    <t>14.20</t>
  </si>
  <si>
    <t>14.21</t>
  </si>
  <si>
    <t>1.1</t>
  </si>
  <si>
    <t>15.1.1</t>
  </si>
  <si>
    <t>15.1.2</t>
  </si>
  <si>
    <t>15.2</t>
  </si>
  <si>
    <t>15.2.1</t>
  </si>
  <si>
    <t>15.2.2</t>
  </si>
  <si>
    <t>16.3</t>
  </si>
  <si>
    <t>.3.1</t>
  </si>
  <si>
    <t>15.1</t>
  </si>
  <si>
    <t>13.31</t>
  </si>
  <si>
    <t>98522 ADATADO</t>
  </si>
  <si>
    <t>4460 SINAPI</t>
  </si>
  <si>
    <t>SARRAFO NAO APARELHADO *2,5 X 10* CM, EM MACARANDUBA, ANGELIM OU EQUIVALENTE DA REGIAO - BRUTA</t>
  </si>
  <si>
    <t>SINAPI 88309</t>
  </si>
  <si>
    <t>PEDREIRO COM ENCARGOS COMPLEMENTARES</t>
  </si>
  <si>
    <t>SINAPI 88316</t>
  </si>
  <si>
    <t>SERVENTE COM ENCARGOS COMPLEMENTARES</t>
  </si>
  <si>
    <t>SINAPI 94974</t>
  </si>
  <si>
    <t>CONCRETO MAGRO PARA LASTRO, TRAÇO 1:4,5:4,5 (EM MASSA SECA DE CIMENTO/ AREIA MÉDIA/ BRITA 1) - PREPARO MANUAL. AF_05/2021</t>
  </si>
  <si>
    <t>43130 SINAPI</t>
  </si>
  <si>
    <t>ARAME GALVANIZADO 12 BWG, D = 2,76 MM (0,048 KG/M) OU 14 BWG, D = 2,11 MM (0,026 KG/M)</t>
  </si>
  <si>
    <t>ÁREA CALÇADAS DE 32,11M2</t>
  </si>
  <si>
    <t>PILARETES: ÁREA 1,64M²</t>
  </si>
  <si>
    <r>
      <t xml:space="preserve">CONTRATADA: </t>
    </r>
    <r>
      <rPr>
        <sz val="10"/>
        <rFont val="Arial"/>
        <family val="2"/>
      </rPr>
      <t>ML ENGENHARIA E PROJETOS</t>
    </r>
  </si>
  <si>
    <r>
      <t xml:space="preserve">RESPONSÁVEL TÉCNICO: </t>
    </r>
    <r>
      <rPr>
        <sz val="10"/>
        <rFont val="Arial"/>
        <family val="2"/>
      </rPr>
      <t>CARLOS RAPHAEL MONTEIRO DE LEMOS</t>
    </r>
  </si>
  <si>
    <t>TAPUME TELHA METÁLICA ONDULADA EM AÇO GALVALUME 0,50MM BRANCA H=2,20M, INCL. MONTAGEM ESTR. MAD. 8"X8", C/ADESIVO "DER-ES" 60X60CM A CADA 10M, INCL. FAIXAS PINT. ESMALTE SINT. CORES AZUL C/ H=30CM E ROSA C/ H=10CM (REAPROVEITAMENTO 2X)</t>
  </si>
  <si>
    <t>ATERRO MANUAL PARA REGULARIZAÇÃO DO TERRENO EM ARGILA, INCLUSIVE ADENSAMENTO MANUAL E FORNECIMENTO DO MATERIAL (MÁXIMO DE 100M3)</t>
  </si>
  <si>
    <t>PORTA EM MADEIRA DE LEI TIPO ANGELIM PEDRA OU EQUIV.C/ENCHIMENTO EM MADEIRA 1A.QUALIDADE ESP. 30MM P/ PINTURA, INCLUSIVE ALIZARES, DOBRADIÇAS E FECHADURA EXTERNA EM LATÃO CROMADO LAFONTE OU EQUIV., EXCLUSIVE MARCO, NAS DIM.: 0.80 X 2.10 M</t>
  </si>
  <si>
    <t>PORTA EM MADEIRA DE LEI TIPO ANGELIM PEDRA OU EQUIV.C/ENCHIMENTO EM MADEIRA 1A.QUALIDADE ESP. 30MM P/ PINTURA, INCLUSIVE ALIZARES, DOBRADIÇAS E FECHADURA EXTERNA EM LATÃO CROMADO LAFONTE OU EQUIV., EXCLUSIVE MARCO, NAS DIM.: 0.90 X 2.10 M</t>
  </si>
  <si>
    <t>MARCO DE MADEIRA DE LEI DE 1ª (PEROBA, IPÊ, ANGELIM PEDRA OU EQUIVALENTE) COM 15 X 3 CM DE BATENTE, NAS DIMENSÕES DE 0.90 X 2.10 M</t>
  </si>
  <si>
    <t>JANELA TIPO MAXIM-AR PARA VIDRO EM ALUMÍNIO ANODIZADO NATURAL, LINHA 25, COMPLETA, INCL. PUXADOR COM TRANCA, CAIXILHO, ALIZAR E CONTRAMARCO, EXCLUSIVE VIDRO (GUILHOTINA)</t>
  </si>
  <si>
    <t>FORRO DE GESSO ACABAMENTO TIPO LISO</t>
  </si>
  <si>
    <t>TUBO DE PVC RÍGIDO SOLDÁVEL MARROM, DIÂM. 60MM (2"), INCLUSIVE CONEXÕES</t>
  </si>
  <si>
    <t>CAIXA SIFONADA EM PVC, DIÂM. 150MM, COM GRELHA E PORTA GRELHA QUADRADOS, EM AÇO INOX</t>
  </si>
  <si>
    <t>TAMPA PARA CAIXA SIFONADA, EM PVC, DE 150X150MM</t>
  </si>
  <si>
    <t>RESERVATÓRIO DE POLIETILENO DE 1500L, INCLUSIVE PEÇA 6X16CM PARA APOIO, EXCLUSIVE FLANGES E TORNEIRA DE BÓIA</t>
  </si>
  <si>
    <t>ADAPTADOR DE PVC SOLDÁVEL COM FLANGES LIVRES PARA CAIXA D'ÁGUA, DIÂMETRO 25MM (3/4")</t>
  </si>
  <si>
    <t>TORNEIRA DE BÓIA DE PVC, DIÂM. 3/4" (20MM)</t>
  </si>
  <si>
    <t>BACIA SIFONADA DE LOUÇA BRANCA PARA PORTADORES DE NECESSIDADES ESPECIAIS, VOGUE PLUS CONFORTO - LINHA CONFORTO, MOD P51, INCL. ASSENTO COM ABERTURA FRONTAL, REF.AP52,MARCA DE REF. DECA OU EQUIVALENTE</t>
  </si>
  <si>
    <t>BEBEDOURO EM AÇO INOX COLETIVO, MARCAS DE REFERÊNCIA FISHER, METALPRESS OU MEKAL, INCLUSIVE BASE DE APOIO EM CONCRETO E FECHAMENTO EM ALVENARIA REVESTIDA COM AZULEJO, INCLUSIVE VÁLVULA E SIFÃO, EXCLUSIVE TORNEIRAS</t>
  </si>
  <si>
    <t>DUCHA MANUAL ACQUA JET , LINHA AQUARIUS, COM REGISTRO REF.C 2195, MARCAS DE REFERÊNCIA FABRIMAR, DECA OU DOCOL</t>
  </si>
  <si>
    <t>LAVATÓRIO DE LOUÇA BRANCA COM COLUNA SUSPENSA - REF L51 + CS 1V, COR BRANCA, INCLUSIVE SIFÃO, VÁLVULA E ENGATES CROMADOS, EXCLUSIVE TORNEIRA, PARA PNE</t>
  </si>
  <si>
    <t>TANQUE EM MÁRMORE SINTÉTICO COM 2 BOJOS, INCLUSIVE VÁLVULA E SIFÃO EM PVC</t>
  </si>
  <si>
    <t>LAVÁTORIO DE CANTO COLEÇÃO MASTER - REF. L76 MARCA DE REF. DECA OU EQUIVALENTE, INCLUSIVE VÁLVULA, SIFÃO E ENGATES CROMADOS, EXCLUSIVE TORNEIRA,PARA PNE</t>
  </si>
  <si>
    <t>TORNEIRA PRESSÃO CROMADA DIÂM. 1/2" PARA LAVATÓRIO, MARCAS DE REFERÊNCIA FABRIMAR, DECA OU DOCO</t>
  </si>
  <si>
    <t>TORNEIRA PARA TANQUE, MARCAS DE REFERÊNCIA FABRIMAR, DECA OU DOCOL.</t>
  </si>
  <si>
    <t>TORNEIRA PRESSÃO CROMADA DIAM. 1/2" PARA PIA, MARCAS DE REFERÊNCIA FABRIMAR, DECA OU DOCOL</t>
  </si>
  <si>
    <t>BARRA DE APOIO RETA EM AÇO INOX 304 P/ PORTADORES DE NECESSIDADES ESPECIAIS (NBR 9050), LARGURA 80 CM</t>
  </si>
  <si>
    <t>TORNEIRA PRESSÃO CROMADA DIÂM. 1/2" PARA LAVATÓRIO, MARCAS DE REFERÊNCIA FABRIMAR, DECA OU DOCOL</t>
  </si>
  <si>
    <t>BARRA DE APOIO RETA EM AÇO INOX 304 P/ PORTADORES DE NECESSIDADES ESPECIAIS (NBR 9050), LARGURA 60 CM</t>
  </si>
  <si>
    <t>QUADRO DE DISTRIBUIÇÃO DE ENERGIA, DE EMBUTIR, COM 32 DIVISÕES MODULARES, COM BARRAMENTO</t>
  </si>
  <si>
    <t>MINI-DISJUNTOR BIPOLAR 16 A, CURVA C - 5KA 220/127VCA (NBR IEC 60947-2), REF. SIEMENS, GE, SCHNEIDER OU EQUIVALENTE</t>
  </si>
  <si>
    <t xml:space="preserve">MINI-DISJUNTOR BIPOLAR 63 A, CURVA C - 5KA 220/127VCA (NBR IEC 60947-2), REF. SIEMENS, GE, SCHNEIDER OU EQUIVALENTE </t>
  </si>
  <si>
    <t>INTERRUPTOR DE UMA TECLA PARALELO 10A/250V, COM PLACA 4X2"</t>
  </si>
  <si>
    <t>INTERRUPTOR DE UMA TECLA SIMPLES 10A/250V, COM PLACA 4X2"</t>
  </si>
  <si>
    <t>TOMADA PADRÃO BRASILEIRO LINHA BRANCA, NBR 14136 2 POLOS + TERRA 10A/250V, COM PLACA 4X2"</t>
  </si>
  <si>
    <t>ELETRODUTO DE PVC RÍGIDO ROSCÁVEL, DIÂM. 3/4" (25MM), INCLUSIVE CONEXÕES</t>
  </si>
  <si>
    <t>CAIXA DE PASSAGEM DE ALVENARIA DE BLOCOS DE CONCRETO 9X19X39CM, DIMENSÕES DE 30X30X50CM, COM REVESTIMENTO INTERNO EM CHAPISCO E REBOCO, TAMPA DE CONCRETO ESP.5CM E LASTRO DE BRITA 5 CM</t>
  </si>
  <si>
    <t>LUMINARIA SOBREPOR COMPL., CORPO CH. AÇO PINTADA BRANCA, REFLETOR ALETAS PARABÓLICAS ALUM.ALTA PUREZA E REFLETÂNCIA INCLUSIVE 2 LÂMPADAS LED T8 20W TEMP. DE COR 5000K BIVOLT C/ 1,20M - REF. CS232AL-N - AMES, 664 - LUMAVI OU EQUIVALENTE</t>
  </si>
  <si>
    <t>REFLETOR 30W - FORNECIMENTO E INSTALAÇÃO</t>
  </si>
  <si>
    <t>CORRIMÃO EM TUBO DE FERRO GALVANIZADO DIAM. 2" COM CHUMBADORES A CADA 1.5M</t>
  </si>
  <si>
    <t>BANCADA DE GRANITO COM ESPESSURA DE 2 CM</t>
  </si>
  <si>
    <t>EDIFICAÇÃO PRINCIPAL</t>
  </si>
  <si>
    <t>PARQUINHO</t>
  </si>
  <si>
    <t>TABELA DE ESQUADRIAS</t>
  </si>
  <si>
    <t>PORTA P1 - COMPRIMENTO ADICIONAL DE 20% DE CADA LADO EM RELAÇÃO A LARGURA DA PORTA = L=2,1M</t>
  </si>
  <si>
    <t>PORTA P2 - COMPRIMENTO ADICIONAL DE 20% DE CADA LADO EM RELAÇÃO A LARGURA DA PORTA = L=2,1M</t>
  </si>
  <si>
    <t>ÁREA DE GESSO DAS LAJES</t>
  </si>
  <si>
    <t>ÁREA ALVENARIAS SEM CERÂMICAS</t>
  </si>
  <si>
    <t>ÁREA DE ALVENARIA - DUAS FACES</t>
  </si>
  <si>
    <t>CERÂMICA EXTERNA PAREDES EXTERNAS E INTERNA (EXCLUSIVE BANHEIROS E COZINHA)</t>
  </si>
  <si>
    <t>COZINHA E SERVIÇO</t>
  </si>
  <si>
    <t>BANHEIROS</t>
  </si>
  <si>
    <t>ÁREA DE CERÂMICAS</t>
  </si>
  <si>
    <t>ESTRUTURA DE MADEIRA DE LEI TIPO PARAJU, PEROBA MICA, ANGELIM PEDRA OU EQUIVALENTE PARA TELHADO DE TELHAS CERÂMICAS TIPO CAPA E CANAL C/ TESOURAS, PILARES, VIGAS, TERÇAS, CAIBROS E RIPAS, INCL. TRAT. C/CUPINICIDA, EXCLUSIVE TELHAS</t>
  </si>
  <si>
    <t>COBERTURA NOVA DE TELHAS CERÂMICAS TIPO CAPA E CANAL INCLUSIVE CUMEEIRA (TELHAS COMPRADAS NA PRAÇA DE VITÓRIA, POSTO OBRA) (ÁREA DE PROJEÇÃO HORIZONTAL; INCL. 35%)</t>
  </si>
  <si>
    <t>BANCADA COZINHA</t>
  </si>
  <si>
    <t>BANCADA DO PASSA PRATO (GUICHÊ G1)</t>
  </si>
  <si>
    <t>C.2</t>
  </si>
  <si>
    <t>ALAMBRADO SOLDADO 25X1M FIO 2.3MMX12</t>
  </si>
  <si>
    <t>PISO DE CIMENTADO CAMURÇADO EXECUTADO COM ARGAMASSA DE CIMENTO E AREIA NO TRAÇO 1:3, ESP. 3.0CM</t>
  </si>
  <si>
    <t>ÁREA RAMPAS DE ACESSO</t>
  </si>
  <si>
    <t>ÁREA CALÇADAS EXTERNAS</t>
  </si>
  <si>
    <t>12.4</t>
  </si>
  <si>
    <t>12.5</t>
  </si>
  <si>
    <t>12.6</t>
  </si>
  <si>
    <t>12.7</t>
  </si>
  <si>
    <t>ILUMINIM</t>
  </si>
  <si>
    <t>AMERICANAS</t>
  </si>
  <si>
    <t>SUSTENTALED</t>
  </si>
  <si>
    <t>SUPERPRO</t>
  </si>
  <si>
    <t>FERRAMENTAS KENNEDY</t>
  </si>
  <si>
    <t>CASA E GARAGEM</t>
  </si>
  <si>
    <t>MURO DE ALVENARIA DE BLOCOS CERÂMICOS 10X20X20CM, C/ PILARES A CADA 2 M, ESP. 10CM E H=2.5M, REVESTIDO COM CHAPISCO, REBOCO E PINTURA ACRÍLICA A 2 DEMÃOS, INCL. PILARES, CINTAS E SAPATAS, EMPREGANDO ARG. CIMENTO CAL E AREIA</t>
  </si>
  <si>
    <t>PISOS INTERNOS/EXTERNOS E MUROS</t>
  </si>
  <si>
    <t>LABOR 200715</t>
  </si>
  <si>
    <t>COMP.03</t>
  </si>
  <si>
    <t xml:space="preserve">MOURÕES DE CONCRETO, INCLUSIVE MURETA EM CONCRETO H=0,4M. </t>
  </si>
  <si>
    <t>12.8</t>
  </si>
  <si>
    <t>200128 ADATADO</t>
  </si>
  <si>
    <t>AREIA LAVADA MEDIA (LABOR)</t>
  </si>
  <si>
    <t>BRITA 1 (LABOR)</t>
  </si>
  <si>
    <t>CIMENTO PORTLAND CP III - 40 (LABOR)</t>
  </si>
  <si>
    <t>020503 LABOR</t>
  </si>
  <si>
    <t>020517 LABOR</t>
  </si>
  <si>
    <t>020508 LABOR</t>
  </si>
  <si>
    <t>ALAMBRADO SOLDADO 25X1M FIO 2.3MMX12 EM MOURÕES DE CONCRETO, COM TELA DE ARAME GALVANIZADO</t>
  </si>
  <si>
    <t>12.9</t>
  </si>
  <si>
    <t>COMP.04</t>
  </si>
  <si>
    <t>00004102 SINAPI</t>
  </si>
  <si>
    <t>MOURAO DE CONCRETO RETO, SECAO QUADRADA, *10 X 10* CM, H= 3,00</t>
  </si>
  <si>
    <t>MOURAO DE CONCRETO RETO, SECAO QUADRADA, *10 X 10* CM, H= 3,00 M</t>
  </si>
  <si>
    <t>MURETA EM ALVENARIA DE BLOCOS CERÂMICOS 10X20X20CMM, H=0.40CM, INCLUSIVE CHAPISCO</t>
  </si>
  <si>
    <t>Trecho 01 - L= 12.50m com mourão a cada 2.72m = 5</t>
  </si>
  <si>
    <t>Trecho 01 - L= 28.00m com mourão a cada 2.72m = 11</t>
  </si>
  <si>
    <t xml:space="preserve">MOURAO DE CONCRETO RETO, SECAO QUADRADA, *10 X 10* CM, H= 3,00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</si>
</sst>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8" formatCode="&quot;R$&quot;\ #,##0.00;[Red]\-&quot;R$&quot;\ #,##0.00"/>
    <numFmt numFmtId="41" formatCode="_-* #,##0_-;\-* #,##0_-;_-* &quot;-&quot;_-;_-@_-"/>
    <numFmt numFmtId="44" formatCode="_-&quot;R$&quot;\ * #,##0.00_-;\-&quot;R$&quot;\ * #,##0.00_-;_-&quot;R$&quot;\ * &quot;-&quot;??_-;_-@_-"/>
    <numFmt numFmtId="43" formatCode="_-* #,##0.00_-;\-* #,##0.00_-;_-* &quot;-&quot;??_-;_-@_-"/>
    <numFmt numFmtId="164" formatCode="&quot;R$&quot;#,##0.00;[Red]\-&quot;R$&quot;#,##0.00"/>
    <numFmt numFmtId="165" formatCode="_-&quot;R$&quot;* #,##0_-;\-&quot;R$&quot;* #,##0_-;_-&quot;R$&quot;* &quot;-&quot;_-;_-@_-"/>
    <numFmt numFmtId="166" formatCode="_(* #,##0.00_);_(* \(#,##0.00\);_(* &quot;-&quot;??_);_(@_)"/>
    <numFmt numFmtId="167" formatCode="#,##0.00\ ;\-#,##0.00\ ;\-#\ ;@\ "/>
    <numFmt numFmtId="168" formatCode="_(&quot;R$ &quot;* #,##0.00_);_(&quot;R$ &quot;* \(#,##0.00\);_(&quot;R$ &quot;* &quot;-&quot;??_);_(@_)"/>
    <numFmt numFmtId="169" formatCode="#,##0.00\ ;&quot; (&quot;#,##0.00\);&quot; -&quot;#\ ;@\ "/>
    <numFmt numFmtId="170" formatCode="&quot; € &quot;#,##0.00\ ;&quot;-€ &quot;#,##0.00\ ;&quot; € -&quot;#\ ;@\ "/>
    <numFmt numFmtId="171" formatCode="&quot; R$ &quot;#,##0.00\ ;&quot; R$ (&quot;#,##0.00\);&quot; R$ -&quot;#\ ;@\ "/>
    <numFmt numFmtId="172" formatCode="#,##0.00\ ;\(#,##0.00\);\-#\ ;@\ "/>
    <numFmt numFmtId="173" formatCode="#,##0.00\ ;\-#,##0.00\ ;&quot; -&quot;#\ ;@\ "/>
    <numFmt numFmtId="174" formatCode="_(* #,##0.00_);_(* \(#,##0.00\);_(* \-??_);_(@_)"/>
    <numFmt numFmtId="175" formatCode="* #,##0.00\ ;* \(#,##0.00\);* \-#\ ;@\ "/>
    <numFmt numFmtId="176" formatCode="#,##0.0000"/>
    <numFmt numFmtId="177" formatCode="&quot; R$ &quot;#,##0.00\ ;&quot;-R$ &quot;#,##0.00\ ;&quot; R$ -&quot;#\ ;@\ "/>
    <numFmt numFmtId="178" formatCode="#,"/>
    <numFmt numFmtId="179" formatCode="000000000\-00"/>
    <numFmt numFmtId="180" formatCode="* #,##0.00\ ;\-* #,##0.00\ ;* \-#\ ;@\ "/>
    <numFmt numFmtId="181" formatCode="_(* #,##0.0000_);_(* \(#,##0.0000\);_(* &quot;-&quot;??_);_(@_)"/>
    <numFmt numFmtId="182" formatCode="_([$€]* #,##0.00_);_([$€]* \(#,##0.00\);_([$€]* &quot;-&quot;??_);_(@_)"/>
    <numFmt numFmtId="183" formatCode="0\ \.0\ \.00"/>
    <numFmt numFmtId="184" formatCode="0\ \.0\ \.0"/>
    <numFmt numFmtId="185" formatCode="_(&quot;R$ &quot;* #,##0.00_);_(&quot;R$ &quot;* \(#,##0.00\);_(&quot;R$ &quot;* \-??_);_(@_)"/>
    <numFmt numFmtId="186" formatCode="_(&quot;Cr$&quot;* #,##0.00_);_(&quot;Cr$&quot;* \(#,##0.00\);_(&quot;Cr$&quot;* &quot;-&quot;??_);_(@_)"/>
    <numFmt numFmtId="187" formatCode="[$R$-416]&quot; &quot;#,##0.00;[Red]&quot;-&quot;[$R$-416]&quot; &quot;#,##0.00"/>
    <numFmt numFmtId="188" formatCode="_(* #,##0.000_);_(* \(#,##0.000\);_(* &quot;-&quot;???_);_(@_)"/>
    <numFmt numFmtId="189" formatCode="0_)"/>
    <numFmt numFmtId="190" formatCode="_(&quot;R$&quot;\ * #,##0.00_);_(&quot;R$&quot;\ * \(#,##0.00\);_(&quot;R$&quot;\ * &quot;-&quot;??_);_(@_)"/>
    <numFmt numFmtId="191" formatCode="#,##0.00&quot; &quot;;&quot; (&quot;#,##0.00&quot;)&quot;;&quot; -&quot;#&quot; &quot;;@&quot; &quot;"/>
    <numFmt numFmtId="192" formatCode="_-* #,##0.00\ _€_-;\-* #,##0.00\ _€_-;_-* &quot;-&quot;??\ _€_-;_-@_-"/>
    <numFmt numFmtId="193" formatCode="_(&quot;$&quot;* #,##0.00_);_(&quot;$&quot;* \(#,##0.00\);_(&quot;$&quot;* &quot;-&quot;??_);_(@_)"/>
    <numFmt numFmtId="194" formatCode="\$#."/>
    <numFmt numFmtId="195" formatCode="#,##0.00&quot; &quot;;&quot;-&quot;#,##0.00&quot; &quot;;&quot; -&quot;#&quot; &quot;;@&quot; &quot;"/>
    <numFmt numFmtId="196" formatCode="#.00"/>
    <numFmt numFmtId="197" formatCode="0.00_)"/>
    <numFmt numFmtId="198" formatCode="%#.00"/>
    <numFmt numFmtId="199" formatCode="#\,##0.00"/>
    <numFmt numFmtId="200" formatCode="#\,##0."/>
    <numFmt numFmtId="201" formatCode="0.000%"/>
    <numFmt numFmtId="202" formatCode="&quot;R$&quot;\ #,##0.00"/>
    <numFmt numFmtId="203" formatCode="0.0%"/>
    <numFmt numFmtId="204" formatCode="0.0"/>
    <numFmt numFmtId="205" formatCode="0.000"/>
    <numFmt numFmtId="206" formatCode="0.000000000000000%"/>
    <numFmt numFmtId="207" formatCode="#,##0.00000"/>
    <numFmt numFmtId="208" formatCode="&quot;R$&quot;#,##0.00"/>
  </numFmts>
  <fonts count="128">
    <font>
      <sz val="11"/>
      <color theme="1"/>
      <name val="Calibri"/>
      <family val="2"/>
      <scheme val="minor"/>
    </font>
    <font>
      <sz val="11"/>
      <color theme="1"/>
      <name val="Calibri"/>
      <family val="2"/>
      <scheme val="minor"/>
    </font>
    <font>
      <b/>
      <sz val="11"/>
      <color theme="1"/>
      <name val="Calibri"/>
      <family val="2"/>
      <scheme val="minor"/>
    </font>
    <font>
      <sz val="11"/>
      <color rgb="FF000000"/>
      <name val="Arial"/>
      <family val="2"/>
    </font>
    <font>
      <sz val="10"/>
      <name val="Arial"/>
      <family val="2"/>
    </font>
    <font>
      <sz val="11"/>
      <color indexed="8"/>
      <name val="Calibri"/>
      <family val="2"/>
    </font>
    <font>
      <b/>
      <sz val="10"/>
      <name val="Arial"/>
      <family val="2"/>
    </font>
    <font>
      <sz val="10"/>
      <name val="Times New Roman"/>
      <family val="1"/>
    </font>
    <font>
      <sz val="11"/>
      <color indexed="8"/>
      <name val="Arial"/>
      <family val="2"/>
    </font>
    <font>
      <sz val="11"/>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0"/>
      <color indexed="8"/>
      <name val="Arial"/>
      <family val="2"/>
    </font>
    <font>
      <sz val="10"/>
      <name val="Times New Roman"/>
      <family val="1"/>
      <charset val="204"/>
    </font>
    <font>
      <sz val="11"/>
      <color indexed="10"/>
      <name val="Calibri"/>
      <family val="2"/>
    </font>
    <font>
      <sz val="11"/>
      <color indexed="8"/>
      <name val="Calibri"/>
      <family val="2"/>
      <charset val="204"/>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8"/>
      <name val="Calibri"/>
      <family val="2"/>
      <charset val="1"/>
    </font>
    <font>
      <b/>
      <sz val="15"/>
      <color indexed="62"/>
      <name val="Calibri"/>
      <family val="2"/>
    </font>
    <font>
      <b/>
      <sz val="18"/>
      <color indexed="62"/>
      <name val="Cambria"/>
      <family val="2"/>
    </font>
    <font>
      <sz val="1"/>
      <color indexed="18"/>
      <name val="Courier New"/>
      <family val="3"/>
    </font>
    <font>
      <sz val="7"/>
      <name val="Arial"/>
      <family val="2"/>
    </font>
    <font>
      <b/>
      <sz val="16"/>
      <color indexed="24"/>
      <name val="Arial"/>
      <family val="2"/>
    </font>
    <font>
      <b/>
      <sz val="12"/>
      <color indexed="24"/>
      <name val="Arial"/>
      <family val="2"/>
    </font>
    <font>
      <sz val="10"/>
      <color indexed="24"/>
      <name val="Arial"/>
      <family val="2"/>
    </font>
    <font>
      <sz val="10"/>
      <name val="Helv"/>
    </font>
    <font>
      <i/>
      <sz val="10"/>
      <name val="Arial"/>
      <family val="2"/>
    </font>
    <font>
      <u/>
      <sz val="10"/>
      <color indexed="12"/>
      <name val="Arial"/>
      <family val="2"/>
    </font>
    <font>
      <sz val="10"/>
      <name val="Courier"/>
      <family val="3"/>
    </font>
    <font>
      <sz val="10"/>
      <name val="Geneva"/>
    </font>
    <font>
      <sz val="12"/>
      <color indexed="24"/>
      <name val="Arial"/>
      <family val="2"/>
    </font>
    <font>
      <b/>
      <u/>
      <sz val="10"/>
      <name val="Arial"/>
      <family val="2"/>
    </font>
    <font>
      <sz val="11"/>
      <color rgb="FF000000"/>
      <name val="Calibri"/>
      <family val="2"/>
      <charset val="204"/>
    </font>
    <font>
      <b/>
      <i/>
      <sz val="16"/>
      <color rgb="FF000000"/>
      <name val="Arial"/>
      <family val="2"/>
    </font>
    <font>
      <sz val="11"/>
      <color rgb="FF000000"/>
      <name val="Calibri"/>
      <family val="2"/>
    </font>
    <font>
      <sz val="10"/>
      <color rgb="FF000000"/>
      <name val="Arial1"/>
    </font>
    <font>
      <b/>
      <i/>
      <u/>
      <sz val="11"/>
      <color rgb="FF000000"/>
      <name val="Arial"/>
      <family val="2"/>
    </font>
    <font>
      <b/>
      <sz val="18"/>
      <color theme="3"/>
      <name val="Calibri Light"/>
      <family val="2"/>
      <scheme val="major"/>
    </font>
    <font>
      <b/>
      <sz val="14"/>
      <name val="Arial"/>
      <family val="2"/>
    </font>
    <font>
      <sz val="8"/>
      <name val="Arial"/>
      <family val="2"/>
    </font>
    <font>
      <sz val="10"/>
      <color indexed="8"/>
      <name val="MS Sans Serif"/>
      <family val="2"/>
    </font>
    <font>
      <sz val="1"/>
      <color indexed="8"/>
      <name val="Courier"/>
      <family val="3"/>
    </font>
    <font>
      <u/>
      <sz val="6"/>
      <color indexed="36"/>
      <name val="MS Sans Serif"/>
      <family val="2"/>
    </font>
    <font>
      <sz val="12"/>
      <name val="Times New Roman"/>
      <family val="1"/>
    </font>
    <font>
      <b/>
      <i/>
      <sz val="16"/>
      <name val="Helv"/>
    </font>
    <font>
      <sz val="10"/>
      <name val="MS Sans Serif"/>
      <family val="2"/>
    </font>
    <font>
      <b/>
      <sz val="1"/>
      <color indexed="8"/>
      <name val="Courier"/>
      <family val="3"/>
    </font>
    <font>
      <u/>
      <sz val="11"/>
      <color indexed="12"/>
      <name val="Arial"/>
      <family val="2"/>
    </font>
    <font>
      <sz val="1"/>
      <color indexed="18"/>
      <name val="Courier"/>
      <family val="3"/>
    </font>
    <font>
      <sz val="11"/>
      <color theme="1"/>
      <name val="Arial"/>
      <family val="2"/>
    </font>
    <font>
      <sz val="11"/>
      <name val="Calibri"/>
      <family val="2"/>
      <scheme val="minor"/>
    </font>
    <font>
      <sz val="14"/>
      <name val="Arial"/>
      <family val="2"/>
    </font>
    <font>
      <b/>
      <sz val="16"/>
      <name val="Arial"/>
      <family val="2"/>
    </font>
    <font>
      <b/>
      <sz val="11"/>
      <name val="Arial"/>
      <family val="2"/>
    </font>
    <font>
      <sz val="14"/>
      <color indexed="8"/>
      <name val="Arial"/>
      <family val="2"/>
    </font>
    <font>
      <b/>
      <sz val="14"/>
      <color indexed="8"/>
      <name val="Arial"/>
      <family val="2"/>
    </font>
    <font>
      <b/>
      <sz val="12"/>
      <color indexed="8"/>
      <name val="Arial"/>
      <family val="2"/>
    </font>
    <font>
      <sz val="12"/>
      <color indexed="8"/>
      <name val="Arial"/>
      <family val="2"/>
    </font>
    <font>
      <b/>
      <sz val="10"/>
      <color indexed="8"/>
      <name val="Arial"/>
      <family val="2"/>
    </font>
    <font>
      <sz val="8"/>
      <color indexed="8"/>
      <name val="Arial"/>
      <family val="2"/>
    </font>
    <font>
      <sz val="3"/>
      <name val="Arial"/>
      <family val="2"/>
    </font>
    <font>
      <b/>
      <sz val="3"/>
      <name val="Arial"/>
      <family val="2"/>
    </font>
    <font>
      <b/>
      <sz val="10"/>
      <color indexed="10"/>
      <name val="Arial"/>
      <family val="2"/>
    </font>
    <font>
      <sz val="10"/>
      <color indexed="8"/>
      <name val="Calibri"/>
      <family val="2"/>
    </font>
    <font>
      <sz val="9"/>
      <name val="Arial"/>
      <family val="2"/>
    </font>
    <font>
      <sz val="9"/>
      <color indexed="81"/>
      <name val="Segoe UI"/>
      <family val="2"/>
    </font>
    <font>
      <b/>
      <sz val="9"/>
      <color indexed="81"/>
      <name val="Tahoma"/>
      <family val="2"/>
    </font>
    <font>
      <sz val="9"/>
      <color indexed="81"/>
      <name val="Tahoma"/>
      <family val="2"/>
    </font>
    <font>
      <b/>
      <sz val="25"/>
      <name val="Arial"/>
      <family val="2"/>
    </font>
    <font>
      <sz val="11"/>
      <color theme="1"/>
      <name val="Liberation Sans"/>
    </font>
    <font>
      <sz val="8"/>
      <name val="Calibri"/>
      <family val="2"/>
      <scheme val="minor"/>
    </font>
    <font>
      <sz val="10"/>
      <color rgb="FF000000"/>
      <name val="Arial"/>
      <family val="2"/>
    </font>
    <font>
      <b/>
      <u/>
      <sz val="11"/>
      <color indexed="8"/>
      <name val="Arial"/>
      <family val="2"/>
    </font>
    <font>
      <b/>
      <i/>
      <sz val="14"/>
      <name val="Arial"/>
      <family val="2"/>
    </font>
    <font>
      <sz val="10"/>
      <color indexed="81"/>
      <name val="Tahoma"/>
      <family val="2"/>
    </font>
    <font>
      <b/>
      <sz val="10"/>
      <color indexed="81"/>
      <name val="Tahoma"/>
      <family val="2"/>
    </font>
    <font>
      <b/>
      <sz val="20"/>
      <color indexed="8"/>
      <name val="Arial"/>
      <family val="2"/>
    </font>
    <font>
      <sz val="12"/>
      <name val="Arial"/>
      <family val="2"/>
    </font>
    <font>
      <sz val="14"/>
      <name val="Calibri"/>
      <family val="2"/>
      <scheme val="minor"/>
    </font>
    <font>
      <sz val="14"/>
      <color theme="1"/>
      <name val="Calibri"/>
      <family val="2"/>
      <scheme val="minor"/>
    </font>
    <font>
      <b/>
      <sz val="14"/>
      <color theme="1"/>
      <name val="Calibri"/>
      <family val="2"/>
      <scheme val="minor"/>
    </font>
    <font>
      <sz val="14"/>
      <name val="Calibri"/>
      <family val="2"/>
    </font>
    <font>
      <sz val="20"/>
      <color theme="1"/>
      <name val="Calibri"/>
      <family val="2"/>
      <scheme val="minor"/>
    </font>
    <font>
      <sz val="10"/>
      <color theme="1"/>
      <name val="Calibri"/>
      <family val="2"/>
      <scheme val="minor"/>
    </font>
    <font>
      <b/>
      <sz val="22"/>
      <color theme="1"/>
      <name val="Arial"/>
      <family val="2"/>
    </font>
    <font>
      <sz val="11"/>
      <color theme="1"/>
      <name val="Calibri"/>
      <family val="2"/>
      <scheme val="minor"/>
    </font>
    <font>
      <b/>
      <sz val="22"/>
      <name val="Arial"/>
      <family val="2"/>
    </font>
    <font>
      <b/>
      <sz val="12"/>
      <name val="Arial"/>
      <family val="2"/>
    </font>
    <font>
      <sz val="12"/>
      <color theme="1"/>
      <name val="Arial"/>
      <family val="2"/>
    </font>
    <font>
      <sz val="12"/>
      <color rgb="FF000000"/>
      <name val="Arial"/>
      <family val="2"/>
    </font>
    <font>
      <b/>
      <sz val="12"/>
      <color theme="1"/>
      <name val="Arial"/>
      <family val="2"/>
    </font>
    <font>
      <b/>
      <sz val="18"/>
      <color theme="1"/>
      <name val="Calibri"/>
      <family val="2"/>
      <scheme val="minor"/>
    </font>
    <font>
      <b/>
      <sz val="12"/>
      <color theme="0"/>
      <name val="Arial"/>
      <family val="2"/>
    </font>
    <font>
      <sz val="10"/>
      <color theme="1"/>
      <name val="Arial"/>
      <family val="2"/>
    </font>
    <font>
      <b/>
      <sz val="10"/>
      <color theme="1"/>
      <name val="Arial"/>
      <family val="2"/>
    </font>
    <font>
      <b/>
      <sz val="16"/>
      <color theme="0"/>
      <name val="Arial"/>
      <family val="2"/>
    </font>
    <font>
      <b/>
      <sz val="10"/>
      <color theme="1"/>
      <name val="Calibri"/>
      <family val="2"/>
      <scheme val="minor"/>
    </font>
    <font>
      <sz val="14"/>
      <color theme="1"/>
      <name val="Arial"/>
      <family val="2"/>
    </font>
    <font>
      <sz val="10"/>
      <name val="Calibri"/>
      <family val="2"/>
      <scheme val="minor"/>
    </font>
    <font>
      <u/>
      <sz val="8"/>
      <color theme="10"/>
      <name val="Calibri"/>
      <family val="2"/>
      <scheme val="minor"/>
    </font>
    <font>
      <sz val="8"/>
      <color theme="1"/>
      <name val="Calibri"/>
      <family val="2"/>
      <scheme val="minor"/>
    </font>
  </fonts>
  <fills count="96">
    <fill>
      <patternFill patternType="none"/>
    </fill>
    <fill>
      <patternFill patternType="gray125"/>
    </fill>
    <fill>
      <patternFill patternType="solid">
        <fgColor theme="0" tint="-0.249977111117893"/>
        <bgColor indexed="26"/>
      </patternFill>
    </fill>
    <fill>
      <patternFill patternType="solid">
        <fgColor theme="0" tint="-0.249977111117893"/>
        <bgColor indexed="64"/>
      </patternFill>
    </fill>
    <fill>
      <patternFill patternType="solid">
        <fgColor theme="0" tint="-0.14999847407452621"/>
        <bgColor indexed="26"/>
      </patternFill>
    </fill>
    <fill>
      <patternFill patternType="solid">
        <fgColor theme="0"/>
        <bgColor indexed="26"/>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22"/>
        <bgColor indexed="64"/>
      </patternFill>
    </fill>
    <fill>
      <patternFill patternType="solid">
        <fgColor indexed="52"/>
        <bgColor indexed="64"/>
      </patternFill>
    </fill>
    <fill>
      <patternFill patternType="solid">
        <fgColor indexed="26"/>
        <bgColor indexed="64"/>
      </patternFill>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
      <patternFill patternType="solid">
        <fgColor rgb="FF92D050"/>
        <bgColor indexed="64"/>
      </patternFill>
    </fill>
    <fill>
      <patternFill patternType="solid">
        <fgColor indexed="55"/>
        <bgColor indexed="64"/>
      </patternFill>
    </fill>
    <fill>
      <patternFill patternType="solid">
        <fgColor theme="0" tint="-0.34998626667073579"/>
        <bgColor indexed="26"/>
      </patternFill>
    </fill>
    <fill>
      <patternFill patternType="solid">
        <fgColor indexed="9"/>
        <bgColor indexed="26"/>
      </patternFill>
    </fill>
    <fill>
      <patternFill patternType="solid">
        <fgColor rgb="FFFFFF00"/>
        <bgColor indexed="64"/>
      </patternFill>
    </fill>
    <fill>
      <patternFill patternType="solid">
        <fgColor rgb="FFFF0000"/>
        <bgColor indexed="64"/>
      </patternFill>
    </fill>
    <fill>
      <patternFill patternType="solid">
        <fgColor theme="1" tint="0.499984740745262"/>
        <bgColor indexed="64"/>
      </patternFill>
    </fill>
    <fill>
      <patternFill patternType="solid">
        <fgColor theme="0" tint="-4.9989318521683403E-2"/>
        <bgColor indexed="64"/>
      </patternFill>
    </fill>
  </fills>
  <borders count="84">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n">
        <color indexed="48"/>
      </bottom>
      <diagonal/>
    </border>
    <border>
      <left/>
      <right/>
      <top/>
      <bottom style="thick">
        <color indexed="22"/>
      </bottom>
      <diagonal/>
    </border>
    <border>
      <left/>
      <right/>
      <top/>
      <bottom style="medium">
        <color indexed="30"/>
      </bottom>
      <diagonal/>
    </border>
    <border>
      <left/>
      <right/>
      <top style="double">
        <color indexed="64"/>
      </top>
      <bottom/>
      <diagonal/>
    </border>
    <border>
      <left style="thin">
        <color indexed="8"/>
      </left>
      <right/>
      <top style="thin">
        <color indexed="8"/>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top style="thin">
        <color indexed="64"/>
      </top>
      <bottom/>
      <diagonal/>
    </border>
    <border>
      <left/>
      <right style="thin">
        <color indexed="64"/>
      </right>
      <top style="medium">
        <color indexed="64"/>
      </top>
      <bottom style="thin">
        <color auto="1"/>
      </bottom>
      <diagonal/>
    </border>
    <border>
      <left style="thin">
        <color indexed="64"/>
      </left>
      <right/>
      <top style="medium">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s>
  <cellStyleXfs count="53577">
    <xf numFmtId="0" fontId="0" fillId="0" borderId="0"/>
    <xf numFmtId="0" fontId="3" fillId="0" borderId="0"/>
    <xf numFmtId="0" fontId="5" fillId="0" borderId="0"/>
    <xf numFmtId="166" fontId="8" fillId="0" borderId="0" applyFont="0" applyFill="0" applyBorder="0" applyAlignment="0" applyProtection="0"/>
    <xf numFmtId="0" fontId="4" fillId="0" borderId="0"/>
    <xf numFmtId="0" fontId="1" fillId="0" borderId="0"/>
    <xf numFmtId="43" fontId="1" fillId="0" borderId="0" applyFont="0" applyFill="0" applyBorder="0" applyAlignment="0" applyProtection="0"/>
    <xf numFmtId="166" fontId="8" fillId="0" borderId="0" applyFont="0" applyFill="0" applyBorder="0" applyAlignment="0" applyProtection="0"/>
    <xf numFmtId="0" fontId="1" fillId="0" borderId="0"/>
    <xf numFmtId="0" fontId="5" fillId="0" borderId="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7" borderId="0" applyNumberFormat="0" applyBorder="0" applyAlignment="0" applyProtection="0"/>
    <xf numFmtId="0" fontId="15" fillId="8" borderId="0" applyNumberFormat="0" applyBorder="0" applyAlignment="0" applyProtection="0"/>
    <xf numFmtId="0" fontId="16" fillId="9" borderId="0" applyNumberFormat="0" applyBorder="0" applyAlignment="0" applyProtection="0"/>
    <xf numFmtId="0" fontId="17" fillId="10" borderId="7" applyNumberFormat="0" applyAlignment="0" applyProtection="0"/>
    <xf numFmtId="0" fontId="18" fillId="11" borderId="8" applyNumberFormat="0" applyAlignment="0" applyProtection="0"/>
    <xf numFmtId="0" fontId="19" fillId="11" borderId="7" applyNumberFormat="0" applyAlignment="0" applyProtection="0"/>
    <xf numFmtId="0" fontId="20" fillId="0" borderId="9" applyNumberFormat="0" applyFill="0" applyAlignment="0" applyProtection="0"/>
    <xf numFmtId="0" fontId="21" fillId="12" borderId="10" applyNumberFormat="0" applyAlignment="0" applyProtection="0"/>
    <xf numFmtId="0" fontId="22" fillId="0" borderId="0" applyNumberFormat="0" applyFill="0" applyBorder="0" applyAlignment="0" applyProtection="0"/>
    <xf numFmtId="0" fontId="1" fillId="13" borderId="11" applyNumberFormat="0" applyFont="0" applyAlignment="0" applyProtection="0"/>
    <xf numFmtId="0" fontId="23" fillId="0" borderId="0" applyNumberFormat="0" applyFill="0" applyBorder="0" applyAlignment="0" applyProtection="0"/>
    <xf numFmtId="0" fontId="2" fillId="0" borderId="12" applyNumberFormat="0" applyFill="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4" fillId="37" borderId="0" applyNumberFormat="0" applyBorder="0" applyAlignment="0" applyProtection="0"/>
    <xf numFmtId="0" fontId="5" fillId="38"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1" fillId="15" borderId="0" applyNumberFormat="0" applyBorder="0" applyAlignment="0" applyProtection="0"/>
    <xf numFmtId="0" fontId="5" fillId="45" borderId="0" applyNumberFormat="0" applyBorder="0" applyAlignment="0" applyProtection="0"/>
    <xf numFmtId="0" fontId="5" fillId="45" borderId="0" applyNumberFormat="0" applyBorder="0" applyAlignment="0" applyProtection="0"/>
    <xf numFmtId="0" fontId="1" fillId="19" borderId="0" applyNumberFormat="0" applyBorder="0" applyAlignment="0" applyProtection="0"/>
    <xf numFmtId="0" fontId="5" fillId="46" borderId="0" applyNumberFormat="0" applyBorder="0" applyAlignment="0" applyProtection="0"/>
    <xf numFmtId="0" fontId="5" fillId="46" borderId="0" applyNumberFormat="0" applyBorder="0" applyAlignment="0" applyProtection="0"/>
    <xf numFmtId="0" fontId="1" fillId="23"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1" fillId="27"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9" borderId="0" applyNumberFormat="0" applyBorder="0" applyAlignment="0" applyProtection="0"/>
    <xf numFmtId="0" fontId="5" fillId="49"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50" borderId="0" applyNumberFormat="0" applyBorder="0" applyAlignment="0" applyProtection="0"/>
    <xf numFmtId="0" fontId="5" fillId="53"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1" fillId="24"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7" borderId="0" applyNumberFormat="0" applyBorder="0" applyAlignment="0" applyProtection="0"/>
    <xf numFmtId="0" fontId="5" fillId="57" borderId="0" applyNumberFormat="0" applyBorder="0" applyAlignment="0" applyProtection="0"/>
    <xf numFmtId="0" fontId="30" fillId="58"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2" borderId="0" applyNumberFormat="0" applyBorder="0" applyAlignment="0" applyProtection="0"/>
    <xf numFmtId="0" fontId="30" fillId="52"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1" borderId="0" applyNumberFormat="0" applyBorder="0" applyAlignment="0" applyProtection="0"/>
    <xf numFmtId="0" fontId="30" fillId="61" borderId="0" applyNumberFormat="0" applyBorder="0" applyAlignment="0" applyProtection="0"/>
    <xf numFmtId="0" fontId="30" fillId="62" borderId="0" applyNumberFormat="0" applyBorder="0" applyAlignment="0" applyProtection="0"/>
    <xf numFmtId="0" fontId="30" fillId="55" borderId="0" applyNumberFormat="0" applyBorder="0" applyAlignment="0" applyProtection="0"/>
    <xf numFmtId="0" fontId="30" fillId="56" borderId="0" applyNumberFormat="0" applyBorder="0" applyAlignment="0" applyProtection="0"/>
    <xf numFmtId="0" fontId="24" fillId="25" borderId="0" applyNumberFormat="0" applyBorder="0" applyAlignment="0" applyProtection="0"/>
    <xf numFmtId="0" fontId="30" fillId="63" borderId="0" applyNumberFormat="0" applyBorder="0" applyAlignment="0" applyProtection="0"/>
    <xf numFmtId="0" fontId="24" fillId="29" borderId="0" applyNumberFormat="0" applyBorder="0" applyAlignment="0" applyProtection="0"/>
    <xf numFmtId="0" fontId="30" fillId="64" borderId="0" applyNumberFormat="0" applyBorder="0" applyAlignment="0" applyProtection="0"/>
    <xf numFmtId="0" fontId="30" fillId="65" borderId="0" applyNumberFormat="0" applyBorder="0" applyAlignment="0" applyProtection="0"/>
    <xf numFmtId="0" fontId="24" fillId="37" borderId="0" applyNumberFormat="0" applyBorder="0" applyAlignment="0" applyProtection="0"/>
    <xf numFmtId="0" fontId="30" fillId="66" borderId="0" applyNumberFormat="0" applyBorder="0" applyAlignment="0" applyProtection="0"/>
    <xf numFmtId="0" fontId="30" fillId="67" borderId="0" applyNumberFormat="0" applyBorder="0" applyAlignment="0" applyProtection="0"/>
    <xf numFmtId="0" fontId="30" fillId="68"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9" borderId="0" applyNumberFormat="0" applyBorder="0" applyAlignment="0" applyProtection="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36" fillId="39" borderId="0" applyNumberFormat="0" applyBorder="0" applyAlignment="0" applyProtection="0"/>
    <xf numFmtId="0" fontId="31" fillId="46" borderId="0" applyNumberFormat="0" applyBorder="0" applyAlignment="0" applyProtection="0"/>
    <xf numFmtId="0" fontId="49" fillId="0" borderId="0" applyNumberFormat="0" applyFill="0" applyBorder="0" applyAlignment="0" applyProtection="0"/>
    <xf numFmtId="0" fontId="50" fillId="0" borderId="0" applyNumberFormat="0" applyFill="0" applyBorder="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3" fillId="72" borderId="14" applyNumberFormat="0" applyAlignment="0" applyProtection="0"/>
    <xf numFmtId="0" fontId="34" fillId="0" borderId="15" applyNumberFormat="0" applyFill="0" applyAlignment="0" applyProtection="0"/>
    <xf numFmtId="0" fontId="33" fillId="73" borderId="14" applyNumberFormat="0" applyAlignment="0" applyProtection="0"/>
    <xf numFmtId="41" fontId="4" fillId="0" borderId="0" applyFont="0" applyFill="0" applyBorder="0" applyAlignment="0" applyProtection="0"/>
    <xf numFmtId="41" fontId="4" fillId="0" borderId="0" applyFont="0" applyFill="0" applyBorder="0" applyAlignment="0" applyProtection="0"/>
    <xf numFmtId="169" fontId="4" fillId="0" borderId="0" applyFill="0" applyBorder="0" applyAlignment="0" applyProtection="0"/>
    <xf numFmtId="3" fontId="51" fillId="0" borderId="0" applyFont="0" applyFill="0" applyBorder="0" applyAlignment="0" applyProtection="0"/>
    <xf numFmtId="0" fontId="52" fillId="0" borderId="0"/>
    <xf numFmtId="0" fontId="52" fillId="0" borderId="0"/>
    <xf numFmtId="165" fontId="4" fillId="0" borderId="0" applyFont="0" applyFill="0" applyBorder="0" applyAlignment="0" applyProtection="0"/>
    <xf numFmtId="0" fontId="4" fillId="0" borderId="0" applyFont="0" applyFill="0" applyProtection="0">
      <alignment vertical="top"/>
    </xf>
    <xf numFmtId="0" fontId="4" fillId="0" borderId="0" applyFont="0" applyFill="0" applyProtection="0">
      <alignment vertical="top"/>
    </xf>
    <xf numFmtId="0" fontId="52" fillId="0" borderId="0"/>
    <xf numFmtId="0" fontId="30" fillId="74" borderId="0" applyNumberFormat="0" applyBorder="0" applyAlignment="0" applyProtection="0"/>
    <xf numFmtId="0" fontId="30" fillId="75" borderId="0" applyNumberFormat="0" applyBorder="0" applyAlignment="0" applyProtection="0"/>
    <xf numFmtId="0" fontId="30" fillId="76" borderId="0" applyNumberFormat="0" applyBorder="0" applyAlignment="0" applyProtection="0"/>
    <xf numFmtId="0" fontId="30" fillId="63" borderId="0" applyNumberFormat="0" applyBorder="0" applyAlignment="0" applyProtection="0"/>
    <xf numFmtId="0" fontId="30" fillId="64" borderId="0" applyNumberFormat="0" applyBorder="0" applyAlignment="0" applyProtection="0"/>
    <xf numFmtId="0" fontId="30" fillId="77" borderId="0" applyNumberFormat="0" applyBorder="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4" fillId="0" borderId="0"/>
    <xf numFmtId="0" fontId="53" fillId="0" borderId="0" applyFont="0" applyFill="0" applyBorder="0" applyAlignment="0"/>
    <xf numFmtId="170" fontId="4" fillId="0" borderId="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0" fontId="5" fillId="0" borderId="0"/>
    <xf numFmtId="0" fontId="39" fillId="0" borderId="0" applyNumberFormat="0" applyFill="0" applyBorder="0" applyAlignment="0" applyProtection="0"/>
    <xf numFmtId="183" fontId="48" fillId="0" borderId="0">
      <alignment horizontal="left"/>
    </xf>
    <xf numFmtId="184" fontId="48" fillId="0" borderId="0">
      <alignment horizontal="left"/>
    </xf>
    <xf numFmtId="2" fontId="4" fillId="0" borderId="0" applyFont="0" applyFill="0" applyProtection="0">
      <alignment vertical="top"/>
    </xf>
    <xf numFmtId="2" fontId="4" fillId="0" borderId="0" applyFont="0" applyFill="0" applyProtection="0">
      <alignment vertical="top"/>
    </xf>
    <xf numFmtId="0" fontId="31" fillId="40" borderId="0" applyNumberFormat="0" applyBorder="0" applyAlignment="0" applyProtection="0"/>
    <xf numFmtId="0" fontId="60" fillId="0" borderId="0" applyNumberFormat="0" applyBorder="0" applyProtection="0">
      <alignment horizontal="center"/>
    </xf>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60" fillId="0" borderId="0" applyNumberFormat="0" applyBorder="0" applyProtection="0">
      <alignment horizontal="center" textRotation="9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25" fillId="0" borderId="0" applyNumberFormat="0" applyFill="0" applyBorder="0" applyAlignment="0" applyProtection="0"/>
    <xf numFmtId="0" fontId="36" fillId="45" borderId="0" applyNumberFormat="0" applyBorder="0" applyAlignment="0" applyProtection="0"/>
    <xf numFmtId="0" fontId="55" fillId="0" borderId="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4" fillId="0" borderId="15" applyNumberFormat="0" applyFill="0" applyAlignment="0" applyProtection="0"/>
    <xf numFmtId="0" fontId="4" fillId="0" borderId="0"/>
    <xf numFmtId="44" fontId="5" fillId="0" borderId="0" applyFont="0" applyFill="0" applyBorder="0" applyAlignment="0" applyProtection="0"/>
    <xf numFmtId="44"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6" fontId="5" fillId="0" borderId="0" applyFont="0" applyFill="0" applyBorder="0" applyAlignment="0" applyProtection="0"/>
    <xf numFmtId="176"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90" fontId="4" fillId="0" borderId="0" applyFont="0" applyFill="0" applyBorder="0" applyAlignment="0" applyProtection="0"/>
    <xf numFmtId="177"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186" fontId="4" fillId="0" borderId="0" applyFont="0" applyFill="0" applyBorder="0" applyAlignment="0" applyProtection="0"/>
    <xf numFmtId="0" fontId="37" fillId="78" borderId="0" applyNumberFormat="0" applyBorder="0" applyAlignment="0" applyProtection="0"/>
    <xf numFmtId="0" fontId="37" fillId="79" borderId="0" applyNumberFormat="0" applyBorder="0" applyAlignment="0" applyProtection="0"/>
    <xf numFmtId="0" fontId="52" fillId="0" borderId="0"/>
    <xf numFmtId="0" fontId="52" fillId="0" borderId="0"/>
    <xf numFmtId="0" fontId="52" fillId="0" borderId="0"/>
    <xf numFmtId="0" fontId="52"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5" fillId="0" borderId="0"/>
    <xf numFmtId="0" fontId="5" fillId="0" borderId="0"/>
    <xf numFmtId="0" fontId="5" fillId="0" borderId="0"/>
    <xf numFmtId="0" fontId="44" fillId="0" borderId="0"/>
    <xf numFmtId="0" fontId="5" fillId="0" borderId="0"/>
    <xf numFmtId="0" fontId="1" fillId="0" borderId="0"/>
    <xf numFmtId="0" fontId="5" fillId="0" borderId="0"/>
    <xf numFmtId="0" fontId="5" fillId="0" borderId="0"/>
    <xf numFmtId="0" fontId="4" fillId="0" borderId="0"/>
    <xf numFmtId="0" fontId="4" fillId="0" borderId="0"/>
    <xf numFmtId="0" fontId="4" fillId="0" borderId="0"/>
    <xf numFmtId="0" fontId="27" fillId="0" borderId="0" applyNumberFormat="0" applyFill="0" applyBorder="0" applyProtection="0">
      <alignment vertical="top" wrapText="1"/>
    </xf>
    <xf numFmtId="0" fontId="61" fillId="0" borderId="0" applyNumberFormat="0" applyBorder="0" applyProtection="0"/>
    <xf numFmtId="0" fontId="4" fillId="0" borderId="0"/>
    <xf numFmtId="0" fontId="1" fillId="0" borderId="0"/>
    <xf numFmtId="0" fontId="4" fillId="0" borderId="0"/>
    <xf numFmtId="0" fontId="1" fillId="0" borderId="0"/>
    <xf numFmtId="0" fontId="4" fillId="0" borderId="0"/>
    <xf numFmtId="0" fontId="4" fillId="0" borderId="0"/>
    <xf numFmtId="0" fontId="5" fillId="0" borderId="0"/>
    <xf numFmtId="0" fontId="5" fillId="0" borderId="0"/>
    <xf numFmtId="0" fontId="5" fillId="0" borderId="0"/>
    <xf numFmtId="0" fontId="5" fillId="0" borderId="0"/>
    <xf numFmtId="0" fontId="4" fillId="0" borderId="0"/>
    <xf numFmtId="0" fontId="26" fillId="0" borderId="0"/>
    <xf numFmtId="0" fontId="5" fillId="0" borderId="0"/>
    <xf numFmtId="0" fontId="59" fillId="0" borderId="0"/>
    <xf numFmtId="0" fontId="5" fillId="0" borderId="0"/>
    <xf numFmtId="0" fontId="5" fillId="0" borderId="0"/>
    <xf numFmtId="0" fontId="5" fillId="0" borderId="0"/>
    <xf numFmtId="0" fontId="61"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4" fillId="0" borderId="0"/>
    <xf numFmtId="0" fontId="3" fillId="0" borderId="0"/>
    <xf numFmtId="0" fontId="3" fillId="0" borderId="0"/>
    <xf numFmtId="0" fontId="3" fillId="0" borderId="0"/>
    <xf numFmtId="0" fontId="59" fillId="0" borderId="0"/>
    <xf numFmtId="0" fontId="4" fillId="0" borderId="0"/>
    <xf numFmtId="0" fontId="4" fillId="0" borderId="0"/>
    <xf numFmtId="0" fontId="6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5" fillId="0" borderId="0"/>
    <xf numFmtId="0" fontId="5" fillId="0" borderId="0"/>
    <xf numFmtId="0" fontId="5" fillId="0" borderId="0"/>
    <xf numFmtId="0" fontId="4" fillId="0" borderId="0">
      <alignment vertical="top"/>
    </xf>
    <xf numFmtId="0" fontId="5" fillId="0" borderId="0"/>
    <xf numFmtId="0" fontId="5" fillId="0" borderId="0"/>
    <xf numFmtId="0" fontId="4" fillId="0" borderId="0">
      <alignment vertical="top"/>
    </xf>
    <xf numFmtId="0" fontId="5" fillId="0" borderId="0"/>
    <xf numFmtId="0" fontId="5"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1" fillId="0" borderId="0"/>
    <xf numFmtId="0" fontId="4" fillId="0" borderId="0"/>
    <xf numFmtId="0" fontId="5" fillId="0" borderId="0"/>
    <xf numFmtId="0" fontId="1"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52" fillId="0" borderId="0"/>
    <xf numFmtId="9" fontId="4" fillId="0" borderId="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61" fillId="0" borderId="0" applyBorder="0" applyProtection="0"/>
    <xf numFmtId="9" fontId="5" fillId="0" borderId="0" applyFill="0" applyBorder="0" applyAlignment="0" applyProtection="0"/>
    <xf numFmtId="9" fontId="5" fillId="0" borderId="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0" fontId="63" fillId="0" borderId="0" applyNumberFormat="0" applyBorder="0" applyProtection="0"/>
    <xf numFmtId="187" fontId="63" fillId="0" borderId="0" applyBorder="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178" fontId="47" fillId="0" borderId="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88"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79" fontId="4" fillId="0" borderId="0" applyFill="0" applyBorder="0" applyAlignment="0" applyProtection="0"/>
    <xf numFmtId="18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81" fontId="4"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67" fontId="5" fillId="0" borderId="0" applyFill="0" applyBorder="0" applyAlignment="0" applyProtection="0"/>
    <xf numFmtId="167" fontId="5" fillId="0" borderId="0" applyFill="0" applyBorder="0" applyAlignment="0" applyProtection="0"/>
    <xf numFmtId="173" fontId="5"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0"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5" fontId="4" fillId="0" borderId="0" applyFill="0" applyBorder="0" applyAlignment="0" applyProtection="0"/>
    <xf numFmtId="43" fontId="4" fillId="0" borderId="0" applyFont="0" applyFill="0" applyBorder="0" applyAlignment="0" applyProtection="0"/>
    <xf numFmtId="0" fontId="56" fillId="0" borderId="0"/>
    <xf numFmtId="173" fontId="5" fillId="0" borderId="0"/>
    <xf numFmtId="167" fontId="5" fillId="0" borderId="0"/>
    <xf numFmtId="0" fontId="28"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0" fillId="0" borderId="0" applyNumberFormat="0" applyFill="0" applyBorder="0" applyAlignment="0" applyProtection="0"/>
    <xf numFmtId="0" fontId="41" fillId="0" borderId="21"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2" fillId="0" borderId="23"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24"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57" fillId="0" borderId="25" applyNumberFormat="0" applyFont="0" applyFill="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ill="0" applyBorder="0" applyAlignment="0" applyProtection="0"/>
    <xf numFmtId="172" fontId="4" fillId="0" borderId="0" applyFill="0" applyBorder="0" applyAlignment="0" applyProtection="0"/>
    <xf numFmtId="172" fontId="4" fillId="0" borderId="0" applyFill="0" applyBorder="0" applyAlignment="0" applyProtection="0"/>
    <xf numFmtId="169" fontId="5" fillId="0" borderId="0" applyFill="0" applyBorder="0" applyAlignment="0" applyProtection="0"/>
    <xf numFmtId="172" fontId="4"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5" fontId="5"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2" fontId="4"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5" fontId="4" fillId="0" borderId="0" applyFill="0" applyBorder="0" applyAlignment="0" applyProtection="0"/>
    <xf numFmtId="167" fontId="5" fillId="0" borderId="0"/>
    <xf numFmtId="43" fontId="5" fillId="0" borderId="0" applyFont="0" applyFill="0" applyBorder="0" applyAlignment="0" applyProtection="0"/>
    <xf numFmtId="43" fontId="5" fillId="0" borderId="0" applyFont="0" applyFill="0" applyBorder="0" applyAlignment="0" applyProtection="0"/>
    <xf numFmtId="174" fontId="4" fillId="0" borderId="0" applyFill="0" applyBorder="0" applyAlignment="0" applyProtection="0"/>
    <xf numFmtId="167" fontId="4"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3" fontId="4" fillId="0" borderId="0" applyFill="0" applyBorder="0" applyAlignment="0" applyProtection="0"/>
    <xf numFmtId="180" fontId="4" fillId="0" borderId="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28" fillId="0" borderId="0" applyNumberFormat="0" applyFill="0" applyBorder="0" applyAlignment="0" applyProtection="0"/>
    <xf numFmtId="189" fontId="58" fillId="0" borderId="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44" fontId="1"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5"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43" fontId="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8" fontId="4" fillId="0" borderId="0" applyFont="0" applyFill="0" applyProtection="0"/>
    <xf numFmtId="8" fontId="4" fillId="0" borderId="0" applyFont="0" applyFill="0" applyProtection="0"/>
    <xf numFmtId="174" fontId="4" fillId="0" borderId="0" applyFill="0" applyBorder="0" applyAlignment="0" applyProtection="0"/>
    <xf numFmtId="43" fontId="1" fillId="0" borderId="0" applyFont="0" applyFill="0" applyBorder="0" applyAlignment="0" applyProtection="0"/>
    <xf numFmtId="191" fontId="62" fillId="0" borderId="0" applyBorder="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0" fontId="61" fillId="0" borderId="0" applyNumberFormat="0" applyBorder="0" applyProtection="0"/>
    <xf numFmtId="0" fontId="67" fillId="0" borderId="0"/>
    <xf numFmtId="0" fontId="62" fillId="0" borderId="0" applyNumberFormat="0" applyBorder="0" applyProtection="0"/>
    <xf numFmtId="0" fontId="62" fillId="0" borderId="0" applyNumberFormat="0" applyBorder="0" applyProtection="0"/>
    <xf numFmtId="192" fontId="4" fillId="0" borderId="0" applyFont="0" applyFill="0" applyBorder="0" applyAlignment="0" applyProtection="0"/>
    <xf numFmtId="0" fontId="6" fillId="83" borderId="3" applyFill="0" applyBorder="0" applyAlignment="0" applyProtection="0">
      <alignment vertical="center"/>
      <protection locked="0"/>
    </xf>
    <xf numFmtId="193" fontId="4" fillId="0" borderId="0" applyFont="0" applyFill="0" applyBorder="0" applyAlignment="0" applyProtection="0"/>
    <xf numFmtId="194" fontId="68" fillId="0" borderId="0">
      <protection locked="0"/>
    </xf>
    <xf numFmtId="0" fontId="68" fillId="0" borderId="0">
      <protection locked="0"/>
    </xf>
    <xf numFmtId="191" fontId="62" fillId="0" borderId="0" applyBorder="0" applyProtection="0"/>
    <xf numFmtId="0" fontId="62" fillId="0" borderId="0" applyNumberFormat="0" applyBorder="0" applyProtection="0"/>
    <xf numFmtId="0" fontId="5" fillId="0" borderId="0"/>
    <xf numFmtId="195" fontId="61" fillId="0" borderId="0" applyBorder="0" applyProtection="0"/>
    <xf numFmtId="196" fontId="68" fillId="0" borderId="0">
      <protection locked="0"/>
    </xf>
    <xf numFmtId="0" fontId="69" fillId="0" borderId="0" applyNumberFormat="0" applyFill="0" applyBorder="0" applyAlignment="0" applyProtection="0">
      <alignment vertical="top"/>
      <protection locked="0"/>
    </xf>
    <xf numFmtId="38" fontId="66" fillId="82" borderId="0" applyNumberFormat="0" applyBorder="0" applyAlignment="0" applyProtection="0"/>
    <xf numFmtId="10" fontId="66" fillId="84" borderId="1" applyNumberFormat="0" applyBorder="0" applyAlignment="0" applyProtection="0"/>
    <xf numFmtId="0" fontId="4" fillId="0" borderId="0">
      <alignment horizontal="centerContinuous" vertical="justify"/>
    </xf>
    <xf numFmtId="0" fontId="70" fillId="0" borderId="0" applyAlignment="0">
      <alignment horizontal="center"/>
    </xf>
    <xf numFmtId="197" fontId="71" fillId="0" borderId="0"/>
    <xf numFmtId="0" fontId="1" fillId="0" borderId="0"/>
    <xf numFmtId="0" fontId="1" fillId="0" borderId="0"/>
    <xf numFmtId="0" fontId="65" fillId="0" borderId="0">
      <alignment horizontal="left" vertical="center" indent="12"/>
    </xf>
    <xf numFmtId="0" fontId="66" fillId="0" borderId="3" applyBorder="0">
      <alignment horizontal="left" vertical="center" wrapText="1" indent="2"/>
      <protection locked="0"/>
    </xf>
    <xf numFmtId="0" fontId="66" fillId="0" borderId="3" applyBorder="0">
      <alignment horizontal="left" vertical="center" wrapText="1" indent="3"/>
      <protection locked="0"/>
    </xf>
    <xf numFmtId="10" fontId="4" fillId="0" borderId="0" applyFont="0" applyFill="0" applyBorder="0" applyAlignment="0" applyProtection="0"/>
    <xf numFmtId="198" fontId="68" fillId="0" borderId="0">
      <protection locked="0"/>
    </xf>
    <xf numFmtId="198" fontId="68" fillId="0" borderId="0">
      <protection locked="0"/>
    </xf>
    <xf numFmtId="199" fontId="68" fillId="0" borderId="0">
      <protection locked="0"/>
    </xf>
    <xf numFmtId="9" fontId="3" fillId="0" borderId="0" applyFont="0" applyFill="0" applyBorder="0" applyAlignment="0" applyProtection="0"/>
    <xf numFmtId="38" fontId="72" fillId="0" borderId="0" applyFont="0" applyFill="0" applyBorder="0" applyAlignment="0" applyProtection="0"/>
    <xf numFmtId="41" fontId="7" fillId="0" borderId="0" applyFont="0" applyFill="0" applyBorder="0" applyAlignment="0" applyProtection="0"/>
    <xf numFmtId="0" fontId="73" fillId="0" borderId="0">
      <protection locked="0"/>
    </xf>
    <xf numFmtId="0" fontId="73" fillId="0" borderId="0">
      <protection locked="0"/>
    </xf>
    <xf numFmtId="0" fontId="10" fillId="0" borderId="0" applyNumberFormat="0" applyFill="0" applyBorder="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1" borderId="29" applyNumberForma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42" fillId="0" borderId="17" applyNumberFormat="0" applyFill="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3" fillId="0" borderId="18" applyNumberFormat="0" applyFill="0" applyAlignment="0" applyProtection="0"/>
    <xf numFmtId="0" fontId="38" fillId="71" borderId="29"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2" fillId="71"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9"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2" fillId="70" borderId="27" applyNumberFormat="0" applyAlignment="0" applyProtection="0"/>
    <xf numFmtId="0" fontId="32" fillId="71" borderId="27" applyNumberFormat="0" applyAlignment="0" applyProtection="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3" borderId="27" applyNumberFormat="0" applyAlignment="0" applyProtection="0"/>
    <xf numFmtId="0" fontId="10" fillId="0" borderId="0" applyNumberFormat="0" applyFill="0" applyBorder="0" applyAlignment="0" applyProtection="0"/>
    <xf numFmtId="0" fontId="35" fillId="43"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1"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35" fillId="43" borderId="27" applyNumberFormat="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9"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4" fillId="80" borderId="28" applyNumberFormat="0" applyFon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32" fillId="71" borderId="27" applyNumberFormat="0" applyAlignment="0" applyProtection="0"/>
    <xf numFmtId="0" fontId="4" fillId="81" borderId="28" applyNumberFormat="0" applyAlignment="0" applyProtection="0"/>
    <xf numFmtId="0" fontId="38" fillId="71" borderId="29" applyNumberFormat="0" applyAlignment="0" applyProtection="0"/>
    <xf numFmtId="0" fontId="38" fillId="70" borderId="29" applyNumberFormat="0" applyAlignment="0" applyProtection="0"/>
    <xf numFmtId="0" fontId="45" fillId="0" borderId="22" applyNumberFormat="0" applyFill="0" applyAlignment="0" applyProtection="0"/>
    <xf numFmtId="0" fontId="5" fillId="0" borderId="26" applyNumberFormat="0" applyAlignment="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0" borderId="26" applyNumberFormat="0" applyAlignment="0"/>
    <xf numFmtId="0" fontId="32" fillId="71"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4" fillId="81" borderId="28" applyNumberFormat="0" applyAlignment="0" applyProtection="0"/>
    <xf numFmtId="0" fontId="5" fillId="81" borderId="28"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3" fillId="0" borderId="18"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10" fillId="0" borderId="0" applyNumberFormat="0" applyFill="0" applyBorder="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45" fillId="0" borderId="22"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3" fillId="0" borderId="18" applyNumberFormat="0" applyFill="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 fillId="0" borderId="0"/>
    <xf numFmtId="191" fontId="62" fillId="0" borderId="0" applyBorder="0" applyProtection="0"/>
    <xf numFmtId="0" fontId="3" fillId="0" borderId="0"/>
    <xf numFmtId="43" fontId="4" fillId="0" borderId="0" applyFont="0" applyFill="0" applyBorder="0" applyAlignment="0" applyProtection="0"/>
    <xf numFmtId="43" fontId="8" fillId="0" borderId="0" applyFont="0" applyFill="0" applyBorder="0" applyAlignment="0" applyProtection="0"/>
    <xf numFmtId="0" fontId="3" fillId="0" borderId="0"/>
    <xf numFmtId="43" fontId="4" fillId="0" borderId="0" applyFont="0" applyFill="0" applyBorder="0" applyAlignment="0" applyProtection="0"/>
    <xf numFmtId="0" fontId="74" fillId="0" borderId="0" applyNumberFormat="0" applyFill="0" applyBorder="0" applyAlignment="0" applyProtection="0">
      <alignment vertical="top"/>
      <protection locked="0"/>
    </xf>
    <xf numFmtId="44" fontId="8" fillId="0" borderId="0" applyFont="0" applyFill="0" applyBorder="0" applyAlignment="0" applyProtection="0"/>
    <xf numFmtId="9"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1" fillId="0" borderId="0"/>
    <xf numFmtId="43" fontId="1" fillId="0" borderId="0" applyFont="0" applyFill="0" applyBorder="0" applyAlignment="0" applyProtection="0"/>
    <xf numFmtId="0" fontId="1" fillId="0" borderId="0"/>
    <xf numFmtId="0" fontId="4" fillId="0" borderId="0"/>
    <xf numFmtId="43" fontId="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xf numFmtId="200" fontId="68" fillId="0" borderId="0">
      <protection locked="0"/>
    </xf>
    <xf numFmtId="0" fontId="6" fillId="83" borderId="3" applyFill="0" applyBorder="0" applyAlignment="0" applyProtection="0">
      <alignment vertical="center"/>
      <protection locked="0"/>
    </xf>
    <xf numFmtId="0" fontId="68" fillId="0" borderId="0">
      <protection locked="0"/>
    </xf>
    <xf numFmtId="196" fontId="68" fillId="0" borderId="0">
      <protection locked="0"/>
    </xf>
    <xf numFmtId="0" fontId="68" fillId="0" borderId="0">
      <protection locked="0"/>
    </xf>
    <xf numFmtId="0" fontId="68" fillId="0" borderId="0">
      <protection locked="0"/>
    </xf>
    <xf numFmtId="10" fontId="66" fillId="84" borderId="1" applyNumberFormat="0" applyBorder="0" applyAlignment="0" applyProtection="0"/>
    <xf numFmtId="0" fontId="66" fillId="0" borderId="3" applyBorder="0">
      <alignment horizontal="left" vertical="center" wrapText="1" indent="2"/>
      <protection locked="0"/>
    </xf>
    <xf numFmtId="0" fontId="66" fillId="0" borderId="3" applyBorder="0">
      <alignment horizontal="left" vertical="center" wrapText="1" indent="3"/>
      <protection locked="0"/>
    </xf>
    <xf numFmtId="178" fontId="75" fillId="0" borderId="0">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1" fillId="0" borderId="0" applyFont="0" applyFill="0" applyBorder="0" applyAlignment="0" applyProtection="0"/>
    <xf numFmtId="43" fontId="1" fillId="0" borderId="0" applyFont="0" applyFill="0" applyBorder="0" applyAlignment="0" applyProtection="0"/>
    <xf numFmtId="193" fontId="4" fillId="0" borderId="0" applyFont="0" applyFill="0" applyBorder="0" applyAlignment="0" applyProtection="0"/>
    <xf numFmtId="0" fontId="4" fillId="0" borderId="0"/>
    <xf numFmtId="9" fontId="1"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9" fontId="5" fillId="0" borderId="0" applyFont="0" applyFill="0" applyBorder="0" applyAlignment="0" applyProtection="0"/>
    <xf numFmtId="0" fontId="3" fillId="0" borderId="0"/>
    <xf numFmtId="166" fontId="1" fillId="0" borderId="0" applyFont="0" applyFill="0" applyBorder="0" applyAlignment="0" applyProtection="0"/>
    <xf numFmtId="0" fontId="4" fillId="0" borderId="0"/>
    <xf numFmtId="0" fontId="96" fillId="0" borderId="0"/>
    <xf numFmtId="0" fontId="98" fillId="0" borderId="0" applyNumberFormat="0" applyBorder="0" applyProtection="0"/>
    <xf numFmtId="0" fontId="76" fillId="0" borderId="0"/>
    <xf numFmtId="166" fontId="1" fillId="0" borderId="0" applyFont="0" applyFill="0" applyBorder="0" applyAlignment="0" applyProtection="0"/>
    <xf numFmtId="43" fontId="1" fillId="0" borderId="0" applyFont="0" applyFill="0" applyBorder="0" applyAlignment="0" applyProtection="0"/>
    <xf numFmtId="0" fontId="7" fillId="0" borderId="0"/>
    <xf numFmtId="0" fontId="112" fillId="0" borderId="0"/>
    <xf numFmtId="0" fontId="112" fillId="0" borderId="0"/>
    <xf numFmtId="166" fontId="112" fillId="0" borderId="0" applyFont="0" applyFill="0" applyBorder="0" applyAlignment="0" applyProtection="0"/>
    <xf numFmtId="0" fontId="25" fillId="0" borderId="0" applyNumberFormat="0" applyFill="0" applyBorder="0" applyAlignment="0" applyProtection="0"/>
  </cellStyleXfs>
  <cellXfs count="467">
    <xf numFmtId="0" fontId="0" fillId="0" borderId="0" xfId="0"/>
    <xf numFmtId="0" fontId="9" fillId="0" borderId="0" xfId="1" applyFont="1" applyAlignment="1">
      <alignment horizontal="center"/>
    </xf>
    <xf numFmtId="0" fontId="0" fillId="0" borderId="0" xfId="0" applyAlignment="1">
      <alignment vertical="center"/>
    </xf>
    <xf numFmtId="0" fontId="9" fillId="0" borderId="0" xfId="1" applyFont="1"/>
    <xf numFmtId="0" fontId="9" fillId="0" borderId="0" xfId="1" applyFont="1" applyAlignment="1">
      <alignment horizontal="left" wrapText="1"/>
    </xf>
    <xf numFmtId="0" fontId="78" fillId="0" borderId="0" xfId="2" applyFont="1" applyAlignment="1">
      <alignment vertical="center"/>
    </xf>
    <xf numFmtId="4" fontId="78" fillId="0" borderId="0" xfId="2" applyNumberFormat="1" applyFont="1" applyAlignment="1">
      <alignment horizontal="center" vertical="center"/>
    </xf>
    <xf numFmtId="4" fontId="78" fillId="0" borderId="0" xfId="2" applyNumberFormat="1" applyFont="1" applyAlignment="1">
      <alignment horizontal="center" vertical="center" wrapText="1"/>
    </xf>
    <xf numFmtId="201" fontId="0" fillId="0" borderId="0" xfId="53560" applyNumberFormat="1" applyFont="1"/>
    <xf numFmtId="10" fontId="81" fillId="0" borderId="36" xfId="1209" applyNumberFormat="1" applyFont="1" applyBorder="1" applyAlignment="1">
      <alignment horizontal="center" vertical="center" wrapText="1"/>
    </xf>
    <xf numFmtId="0" fontId="65" fillId="0" borderId="37" xfId="2" applyFont="1" applyBorder="1" applyAlignment="1">
      <alignment horizontal="justify" vertical="center" wrapText="1"/>
    </xf>
    <xf numFmtId="202" fontId="78" fillId="0" borderId="37" xfId="2" applyNumberFormat="1" applyFont="1" applyBorder="1" applyAlignment="1">
      <alignment horizontal="center" vertical="center" wrapText="1"/>
    </xf>
    <xf numFmtId="10" fontId="81" fillId="0" borderId="39" xfId="1209" applyNumberFormat="1" applyFont="1" applyBorder="1" applyAlignment="1">
      <alignment horizontal="center" vertical="center" wrapText="1"/>
    </xf>
    <xf numFmtId="1" fontId="65" fillId="0" borderId="38" xfId="2" applyNumberFormat="1" applyFont="1" applyBorder="1" applyAlignment="1">
      <alignment horizontal="center" vertical="center"/>
    </xf>
    <xf numFmtId="1" fontId="65" fillId="85" borderId="38" xfId="2" applyNumberFormat="1" applyFont="1" applyFill="1" applyBorder="1" applyAlignment="1">
      <alignment horizontal="center" vertical="center"/>
    </xf>
    <xf numFmtId="1" fontId="65" fillId="0" borderId="40" xfId="2" applyNumberFormat="1" applyFont="1" applyBorder="1" applyAlignment="1">
      <alignment horizontal="center" vertical="center"/>
    </xf>
    <xf numFmtId="44" fontId="9" fillId="0" borderId="0" xfId="53562" applyFont="1" applyAlignment="1">
      <alignment horizontal="center"/>
    </xf>
    <xf numFmtId="44" fontId="9" fillId="0" borderId="0" xfId="53562" applyFont="1" applyAlignment="1">
      <alignment horizontal="center" vertical="center"/>
    </xf>
    <xf numFmtId="0" fontId="9" fillId="0" borderId="0" xfId="1" applyFont="1" applyAlignment="1">
      <alignment horizontal="center" vertical="center"/>
    </xf>
    <xf numFmtId="0" fontId="9" fillId="0" borderId="0" xfId="1" applyFont="1" applyAlignment="1">
      <alignment vertical="center"/>
    </xf>
    <xf numFmtId="0" fontId="9" fillId="0" borderId="0" xfId="1" applyFont="1" applyAlignment="1">
      <alignment horizontal="left" vertical="center" wrapText="1"/>
    </xf>
    <xf numFmtId="0" fontId="0" fillId="87" borderId="0" xfId="0" applyFill="1" applyAlignment="1">
      <alignment vertical="center"/>
    </xf>
    <xf numFmtId="0" fontId="83" fillId="0" borderId="0" xfId="0" applyFont="1"/>
    <xf numFmtId="0" fontId="84" fillId="0" borderId="0" xfId="0" applyFont="1"/>
    <xf numFmtId="0" fontId="84" fillId="0" borderId="0" xfId="0" applyFont="1" applyAlignment="1">
      <alignment horizontal="left"/>
    </xf>
    <xf numFmtId="0" fontId="85" fillId="0" borderId="0" xfId="0" applyFont="1" applyAlignment="1">
      <alignment horizontal="center"/>
    </xf>
    <xf numFmtId="0" fontId="26" fillId="0" borderId="0" xfId="0" applyFont="1"/>
    <xf numFmtId="0" fontId="26" fillId="0" borderId="0" xfId="0" applyFont="1" applyAlignment="1">
      <alignment horizontal="left"/>
    </xf>
    <xf numFmtId="0" fontId="85" fillId="0" borderId="0" xfId="0" applyFont="1"/>
    <xf numFmtId="0" fontId="4" fillId="0" borderId="0" xfId="4"/>
    <xf numFmtId="0" fontId="87" fillId="0" borderId="0" xfId="4" applyFont="1"/>
    <xf numFmtId="0" fontId="4" fillId="0" borderId="0" xfId="4" applyAlignment="1">
      <alignment horizontal="center"/>
    </xf>
    <xf numFmtId="10" fontId="89" fillId="0" borderId="0" xfId="1210" applyNumberFormat="1" applyFont="1" applyAlignment="1">
      <alignment horizontal="left" vertical="center" wrapText="1"/>
    </xf>
    <xf numFmtId="0" fontId="0" fillId="88" borderId="0" xfId="0" applyFill="1"/>
    <xf numFmtId="0" fontId="86" fillId="0" borderId="32" xfId="0" applyFont="1" applyBorder="1" applyAlignment="1">
      <alignment horizontal="right" vertical="center"/>
    </xf>
    <xf numFmtId="0" fontId="26" fillId="0" borderId="32" xfId="0" applyFont="1" applyBorder="1" applyAlignment="1">
      <alignment horizontal="right" vertical="center"/>
    </xf>
    <xf numFmtId="0" fontId="85" fillId="0" borderId="48" xfId="0" applyFont="1" applyBorder="1" applyAlignment="1">
      <alignment wrapText="1"/>
    </xf>
    <xf numFmtId="0" fontId="85" fillId="0" borderId="48" xfId="0" applyFont="1" applyBorder="1"/>
    <xf numFmtId="0" fontId="87" fillId="0" borderId="32" xfId="4" applyFont="1" applyBorder="1"/>
    <xf numFmtId="0" fontId="4" fillId="0" borderId="32" xfId="4" applyBorder="1"/>
    <xf numFmtId="0" fontId="88" fillId="0" borderId="48" xfId="4" applyFont="1" applyBorder="1"/>
    <xf numFmtId="0" fontId="4" fillId="0" borderId="48" xfId="4" applyBorder="1" applyAlignment="1">
      <alignment horizontal="center"/>
    </xf>
    <xf numFmtId="0" fontId="88" fillId="0" borderId="48" xfId="4" applyFont="1" applyBorder="1" applyAlignment="1">
      <alignment horizontal="center"/>
    </xf>
    <xf numFmtId="0" fontId="4" fillId="0" borderId="48" xfId="4" applyBorder="1"/>
    <xf numFmtId="0" fontId="66" fillId="0" borderId="32" xfId="4" applyFont="1" applyBorder="1" applyAlignment="1">
      <alignment horizontal="left"/>
    </xf>
    <xf numFmtId="0" fontId="6" fillId="0" borderId="32" xfId="0" applyFont="1" applyBorder="1" applyAlignment="1">
      <alignment vertical="center"/>
    </xf>
    <xf numFmtId="0" fontId="91" fillId="0" borderId="48" xfId="0" applyFont="1" applyBorder="1" applyAlignment="1">
      <alignment vertical="center"/>
    </xf>
    <xf numFmtId="203" fontId="90" fillId="0" borderId="0" xfId="1210" applyNumberFormat="1" applyFont="1" applyBorder="1" applyAlignment="1">
      <alignment horizontal="center"/>
    </xf>
    <xf numFmtId="0" fontId="85" fillId="0" borderId="45" xfId="0" applyFont="1" applyBorder="1" applyAlignment="1">
      <alignment horizontal="center"/>
    </xf>
    <xf numFmtId="0" fontId="99" fillId="0" borderId="46" xfId="0" applyFont="1" applyBorder="1" applyAlignment="1">
      <alignment horizontal="center" vertical="center"/>
    </xf>
    <xf numFmtId="0" fontId="85" fillId="0" borderId="46" xfId="0" applyFont="1" applyBorder="1" applyAlignment="1">
      <alignment horizontal="center"/>
    </xf>
    <xf numFmtId="0" fontId="85" fillId="0" borderId="47" xfId="0" applyFont="1" applyBorder="1" applyAlignment="1">
      <alignment horizontal="center"/>
    </xf>
    <xf numFmtId="0" fontId="4" fillId="0" borderId="32" xfId="4" applyBorder="1" applyAlignment="1">
      <alignment horizontal="right"/>
    </xf>
    <xf numFmtId="0" fontId="4" fillId="0" borderId="69" xfId="4" applyBorder="1" applyAlignment="1">
      <alignment horizontal="justify" vertical="top" wrapText="1"/>
    </xf>
    <xf numFmtId="10" fontId="4" fillId="84" borderId="70" xfId="4" applyNumberFormat="1" applyFill="1" applyBorder="1" applyAlignment="1" applyProtection="1">
      <alignment horizontal="center" vertical="top" wrapText="1"/>
      <protection locked="0"/>
    </xf>
    <xf numFmtId="0" fontId="4" fillId="0" borderId="65" xfId="4" applyBorder="1" applyAlignment="1">
      <alignment horizontal="center" vertical="top" wrapText="1"/>
    </xf>
    <xf numFmtId="0" fontId="26" fillId="0" borderId="0" xfId="4" applyFont="1" applyAlignment="1">
      <alignment horizontal="center" wrapText="1"/>
    </xf>
    <xf numFmtId="0" fontId="53" fillId="0" borderId="64" xfId="4" applyFont="1" applyBorder="1" applyAlignment="1">
      <alignment horizontal="justify" vertical="top" wrapText="1"/>
    </xf>
    <xf numFmtId="2" fontId="4" fillId="0" borderId="64" xfId="4" applyNumberFormat="1" applyBorder="1" applyAlignment="1">
      <alignment horizontal="center" vertical="top" wrapText="1"/>
    </xf>
    <xf numFmtId="0" fontId="6" fillId="0" borderId="69" xfId="4" applyFont="1" applyBorder="1" applyAlignment="1">
      <alignment horizontal="justify"/>
    </xf>
    <xf numFmtId="10" fontId="6" fillId="0" borderId="70" xfId="4" applyNumberFormat="1" applyFont="1" applyBorder="1" applyAlignment="1">
      <alignment horizontal="center"/>
    </xf>
    <xf numFmtId="0" fontId="6" fillId="0" borderId="65" xfId="4" applyFont="1" applyBorder="1" applyAlignment="1">
      <alignment horizontal="center" vertical="top" wrapText="1"/>
    </xf>
    <xf numFmtId="0" fontId="53" fillId="0" borderId="69" xfId="4" applyFont="1" applyBorder="1" applyAlignment="1">
      <alignment horizontal="left" vertical="top" wrapText="1" indent="2"/>
    </xf>
    <xf numFmtId="10" fontId="4" fillId="0" borderId="70" xfId="4" applyNumberFormat="1" applyBorder="1" applyAlignment="1">
      <alignment horizontal="center" vertical="top" wrapText="1"/>
    </xf>
    <xf numFmtId="2" fontId="4" fillId="0" borderId="65" xfId="4" applyNumberFormat="1" applyBorder="1" applyAlignment="1">
      <alignment horizontal="center" vertical="top" wrapText="1"/>
    </xf>
    <xf numFmtId="0" fontId="91" fillId="0" borderId="30" xfId="0" applyFont="1" applyBorder="1" applyAlignment="1">
      <alignment vertical="center"/>
    </xf>
    <xf numFmtId="0" fontId="91" fillId="0" borderId="49" xfId="0" applyFont="1" applyBorder="1" applyAlignment="1">
      <alignment vertical="center"/>
    </xf>
    <xf numFmtId="0" fontId="0" fillId="86" borderId="0" xfId="0" applyFill="1"/>
    <xf numFmtId="0" fontId="0" fillId="86" borderId="0" xfId="0" applyFill="1" applyAlignment="1">
      <alignment vertical="center"/>
    </xf>
    <xf numFmtId="0" fontId="4" fillId="87" borderId="32" xfId="4" applyFill="1" applyBorder="1"/>
    <xf numFmtId="0" fontId="4" fillId="87" borderId="31" xfId="4" applyFill="1" applyBorder="1"/>
    <xf numFmtId="0" fontId="6" fillId="87" borderId="74" xfId="0" applyFont="1" applyFill="1" applyBorder="1" applyAlignment="1" applyProtection="1">
      <alignment horizontal="center" vertical="center"/>
      <protection locked="0"/>
    </xf>
    <xf numFmtId="0" fontId="65" fillId="87" borderId="0" xfId="0" applyFont="1" applyFill="1" applyAlignment="1" applyProtection="1">
      <alignment horizontal="center" vertical="center"/>
      <protection locked="0"/>
    </xf>
    <xf numFmtId="0" fontId="79" fillId="87" borderId="0" xfId="0" applyFont="1" applyFill="1" applyAlignment="1" applyProtection="1">
      <alignment horizontal="center" vertical="center"/>
      <protection locked="0"/>
    </xf>
    <xf numFmtId="0" fontId="9" fillId="0" borderId="30" xfId="1" applyFont="1" applyBorder="1" applyAlignment="1">
      <alignment horizontal="left" vertical="center" wrapText="1"/>
    </xf>
    <xf numFmtId="0" fontId="0" fillId="0" borderId="30" xfId="0" applyBorder="1"/>
    <xf numFmtId="0" fontId="6" fillId="87" borderId="30" xfId="0" applyFont="1" applyFill="1" applyBorder="1" applyAlignment="1" applyProtection="1">
      <alignment horizontal="center" vertical="center"/>
      <protection locked="0"/>
    </xf>
    <xf numFmtId="0" fontId="65" fillId="0" borderId="62" xfId="2" applyFont="1" applyBorder="1" applyAlignment="1">
      <alignment horizontal="center" vertical="center" wrapText="1"/>
    </xf>
    <xf numFmtId="49" fontId="65" fillId="0" borderId="63" xfId="2" applyNumberFormat="1" applyFont="1" applyBorder="1" applyAlignment="1">
      <alignment vertical="center" wrapText="1"/>
    </xf>
    <xf numFmtId="49" fontId="65" fillId="0" borderId="61" xfId="2" applyNumberFormat="1" applyFont="1" applyBorder="1" applyAlignment="1">
      <alignment horizontal="left" vertical="center" wrapText="1"/>
    </xf>
    <xf numFmtId="0" fontId="78" fillId="0" borderId="0" xfId="802" applyFont="1"/>
    <xf numFmtId="0" fontId="105" fillId="0" borderId="0" xfId="0" applyFont="1"/>
    <xf numFmtId="0" fontId="77" fillId="0" borderId="0" xfId="0" applyFont="1"/>
    <xf numFmtId="0" fontId="65" fillId="3" borderId="57" xfId="802" applyFont="1" applyFill="1" applyBorder="1" applyAlignment="1">
      <alignment horizontal="center" vertical="center"/>
    </xf>
    <xf numFmtId="201" fontId="65" fillId="3" borderId="57" xfId="802" applyNumberFormat="1" applyFont="1" applyFill="1" applyBorder="1" applyAlignment="1">
      <alignment horizontal="center" vertical="center"/>
    </xf>
    <xf numFmtId="39" fontId="78" fillId="0" borderId="57" xfId="802" applyNumberFormat="1" applyFont="1" applyBorder="1" applyAlignment="1">
      <alignment horizontal="center" vertical="center"/>
    </xf>
    <xf numFmtId="39" fontId="78" fillId="0" borderId="0" xfId="802" applyNumberFormat="1" applyFont="1"/>
    <xf numFmtId="10" fontId="78" fillId="0" borderId="57" xfId="802" applyNumberFormat="1" applyFont="1" applyBorder="1" applyAlignment="1">
      <alignment horizontal="center" vertical="center" wrapText="1"/>
    </xf>
    <xf numFmtId="10" fontId="78" fillId="0" borderId="0" xfId="802" applyNumberFormat="1" applyFont="1"/>
    <xf numFmtId="0" fontId="78" fillId="0" borderId="57" xfId="802" applyFont="1" applyBorder="1" applyAlignment="1">
      <alignment vertical="center"/>
    </xf>
    <xf numFmtId="0" fontId="65" fillId="0" borderId="57" xfId="802" applyFont="1" applyBorder="1" applyAlignment="1">
      <alignment vertical="center"/>
    </xf>
    <xf numFmtId="174" fontId="65" fillId="0" borderId="57" xfId="1599" applyFont="1" applyBorder="1" applyAlignment="1">
      <alignment vertical="center"/>
    </xf>
    <xf numFmtId="10" fontId="65" fillId="0" borderId="57" xfId="1213" applyNumberFormat="1" applyFont="1" applyBorder="1" applyAlignment="1">
      <alignment horizontal="center" vertical="center"/>
    </xf>
    <xf numFmtId="0" fontId="65" fillId="0" borderId="57" xfId="802" applyFont="1" applyBorder="1" applyAlignment="1">
      <alignment horizontal="center" vertical="center"/>
    </xf>
    <xf numFmtId="201" fontId="78" fillId="0" borderId="57" xfId="802" applyNumberFormat="1" applyFont="1" applyBorder="1" applyAlignment="1">
      <alignment horizontal="center" vertical="center"/>
    </xf>
    <xf numFmtId="174" fontId="108" fillId="0" borderId="57" xfId="1599" applyFont="1" applyBorder="1" applyAlignment="1">
      <alignment horizontal="center" vertical="center"/>
    </xf>
    <xf numFmtId="10" fontId="108" fillId="0" borderId="57" xfId="1213" applyNumberFormat="1" applyFont="1" applyBorder="1" applyAlignment="1">
      <alignment horizontal="center" vertical="center"/>
    </xf>
    <xf numFmtId="9" fontId="108" fillId="0" borderId="57" xfId="1213" applyFont="1" applyBorder="1" applyAlignment="1">
      <alignment horizontal="center" vertical="center"/>
    </xf>
    <xf numFmtId="0" fontId="109" fillId="0" borderId="30" xfId="0" applyFont="1" applyBorder="1"/>
    <xf numFmtId="0" fontId="110" fillId="0" borderId="30" xfId="0" applyFont="1" applyBorder="1"/>
    <xf numFmtId="0" fontId="110" fillId="0" borderId="0" xfId="0" applyFont="1"/>
    <xf numFmtId="0" fontId="1" fillId="0" borderId="0" xfId="0" applyFont="1"/>
    <xf numFmtId="0" fontId="9" fillId="0" borderId="0" xfId="1" applyFont="1" applyAlignment="1">
      <alignment horizontal="center" wrapText="1"/>
    </xf>
    <xf numFmtId="0" fontId="0" fillId="6" borderId="0" xfId="0" applyFill="1"/>
    <xf numFmtId="0" fontId="0" fillId="88" borderId="0" xfId="0" applyFill="1" applyAlignment="1">
      <alignment horizontal="center" vertical="center"/>
    </xf>
    <xf numFmtId="202" fontId="103" fillId="6" borderId="82" xfId="2" applyNumberFormat="1" applyFont="1" applyFill="1" applyBorder="1" applyAlignment="1">
      <alignment horizontal="center" vertical="center"/>
    </xf>
    <xf numFmtId="10" fontId="103" fillId="6" borderId="81" xfId="1209" applyNumberFormat="1" applyFont="1" applyFill="1" applyBorder="1" applyAlignment="1">
      <alignment horizontal="center" vertical="center" wrapText="1"/>
    </xf>
    <xf numFmtId="44" fontId="104" fillId="0" borderId="57" xfId="53562" applyFont="1" applyFill="1" applyBorder="1" applyAlignment="1">
      <alignment horizontal="center" vertical="center"/>
    </xf>
    <xf numFmtId="10" fontId="0" fillId="87" borderId="57" xfId="0" applyNumberFormat="1" applyFill="1" applyBorder="1" applyAlignment="1">
      <alignment horizontal="center" vertical="center"/>
    </xf>
    <xf numFmtId="0" fontId="0" fillId="0" borderId="57" xfId="0" applyBorder="1"/>
    <xf numFmtId="0" fontId="0" fillId="92" borderId="0" xfId="0" applyFill="1"/>
    <xf numFmtId="0" fontId="0" fillId="93" borderId="0" xfId="0" applyFill="1"/>
    <xf numFmtId="0" fontId="0" fillId="87" borderId="0" xfId="0" applyFill="1"/>
    <xf numFmtId="1" fontId="114" fillId="90" borderId="57" xfId="1" applyNumberFormat="1" applyFont="1" applyFill="1" applyBorder="1" applyAlignment="1">
      <alignment vertical="center" wrapText="1"/>
    </xf>
    <xf numFmtId="0" fontId="104" fillId="87" borderId="57" xfId="1" quotePrefix="1" applyFont="1" applyFill="1" applyBorder="1" applyAlignment="1">
      <alignment horizontal="left" vertical="center" wrapText="1"/>
    </xf>
    <xf numFmtId="166" fontId="115" fillId="87" borderId="57" xfId="3" applyFont="1" applyFill="1" applyBorder="1" applyAlignment="1">
      <alignment horizontal="center" vertical="center"/>
    </xf>
    <xf numFmtId="0" fontId="115" fillId="0" borderId="57" xfId="0" applyFont="1" applyBorder="1" applyAlignment="1">
      <alignment horizontal="left" vertical="center" wrapText="1"/>
    </xf>
    <xf numFmtId="0" fontId="115" fillId="87" borderId="57" xfId="0" applyFont="1" applyFill="1" applyBorder="1" applyAlignment="1">
      <alignment horizontal="left" vertical="center" wrapText="1"/>
    </xf>
    <xf numFmtId="1" fontId="114" fillId="4" borderId="57" xfId="1" applyNumberFormat="1" applyFont="1" applyFill="1" applyBorder="1" applyAlignment="1">
      <alignment vertical="center" wrapText="1"/>
    </xf>
    <xf numFmtId="4" fontId="114" fillId="4" borderId="57" xfId="1" applyNumberFormat="1" applyFont="1" applyFill="1" applyBorder="1" applyAlignment="1">
      <alignment vertical="center" wrapText="1"/>
    </xf>
    <xf numFmtId="0" fontId="115" fillId="0" borderId="57" xfId="0" applyFont="1" applyBorder="1" applyAlignment="1">
      <alignment vertical="center" wrapText="1"/>
    </xf>
    <xf numFmtId="4" fontId="104" fillId="0" borderId="57" xfId="1" applyNumberFormat="1" applyFont="1" applyBorder="1" applyAlignment="1">
      <alignment horizontal="center" vertical="center"/>
    </xf>
    <xf numFmtId="0" fontId="115" fillId="0" borderId="57" xfId="0" quotePrefix="1" applyFont="1" applyBorder="1" applyAlignment="1">
      <alignment vertical="center" wrapText="1"/>
    </xf>
    <xf numFmtId="0" fontId="115" fillId="87" borderId="57" xfId="0" quotePrefix="1" applyFont="1" applyFill="1" applyBorder="1" applyAlignment="1">
      <alignment vertical="center" wrapText="1"/>
    </xf>
    <xf numFmtId="166" fontId="104" fillId="87" borderId="57" xfId="3" applyFont="1" applyFill="1" applyBorder="1" applyAlignment="1">
      <alignment horizontal="center" vertical="center"/>
    </xf>
    <xf numFmtId="4" fontId="104" fillId="87" borderId="57" xfId="1" applyNumberFormat="1" applyFont="1" applyFill="1" applyBorder="1" applyAlignment="1">
      <alignment horizontal="center" vertical="center"/>
    </xf>
    <xf numFmtId="167" fontId="104" fillId="87" borderId="57" xfId="3" applyNumberFormat="1" applyFont="1" applyFill="1" applyBorder="1" applyAlignment="1">
      <alignment horizontal="center" vertical="center"/>
    </xf>
    <xf numFmtId="4" fontId="104" fillId="87" borderId="57" xfId="0" applyNumberFormat="1" applyFont="1" applyFill="1" applyBorder="1" applyAlignment="1">
      <alignment horizontal="center" vertical="center"/>
    </xf>
    <xf numFmtId="0" fontId="116" fillId="87" borderId="57" xfId="0" applyFont="1" applyFill="1" applyBorder="1" applyAlignment="1">
      <alignment horizontal="left" vertical="center" wrapText="1"/>
    </xf>
    <xf numFmtId="0" fontId="116" fillId="87" borderId="57" xfId="0" applyFont="1" applyFill="1" applyBorder="1" applyAlignment="1">
      <alignment vertical="center" wrapText="1"/>
    </xf>
    <xf numFmtId="1" fontId="114" fillId="90" borderId="57" xfId="1" applyNumberFormat="1" applyFont="1" applyFill="1" applyBorder="1" applyAlignment="1">
      <alignment horizontal="left" vertical="center" wrapText="1"/>
    </xf>
    <xf numFmtId="43" fontId="104" fillId="0" borderId="57" xfId="1586" applyFont="1" applyFill="1" applyBorder="1" applyAlignment="1" applyProtection="1">
      <alignment horizontal="center" vertical="center"/>
      <protection locked="0"/>
    </xf>
    <xf numFmtId="0" fontId="104" fillId="0" borderId="57" xfId="1" quotePrefix="1" applyFont="1" applyBorder="1" applyAlignment="1">
      <alignment horizontal="left" vertical="center" wrapText="1"/>
    </xf>
    <xf numFmtId="0" fontId="104" fillId="87" borderId="57" xfId="0" applyFont="1" applyFill="1" applyBorder="1" applyAlignment="1">
      <alignment horizontal="left" vertical="center" wrapText="1"/>
    </xf>
    <xf numFmtId="2" fontId="104" fillId="87" borderId="57" xfId="1" applyNumberFormat="1" applyFont="1" applyFill="1" applyBorder="1" applyAlignment="1">
      <alignment horizontal="center" vertical="center"/>
    </xf>
    <xf numFmtId="4" fontId="115" fillId="87" borderId="57" xfId="53571" applyNumberFormat="1" applyFont="1" applyFill="1" applyBorder="1" applyAlignment="1">
      <alignment horizontal="center" vertical="center"/>
    </xf>
    <xf numFmtId="4" fontId="104" fillId="87" borderId="57" xfId="53571" applyNumberFormat="1" applyFont="1" applyFill="1" applyBorder="1" applyAlignment="1">
      <alignment horizontal="center" vertical="center"/>
    </xf>
    <xf numFmtId="2" fontId="104" fillId="0" borderId="57" xfId="1" applyNumberFormat="1" applyFont="1" applyBorder="1" applyAlignment="1">
      <alignment horizontal="center" vertical="center"/>
    </xf>
    <xf numFmtId="0" fontId="104" fillId="0" borderId="57" xfId="1" applyFont="1" applyBorder="1" applyAlignment="1">
      <alignment horizontal="center" wrapText="1"/>
    </xf>
    <xf numFmtId="44" fontId="104" fillId="0" borderId="57" xfId="53562" applyFont="1" applyBorder="1" applyAlignment="1">
      <alignment horizontal="center"/>
    </xf>
    <xf numFmtId="44" fontId="104" fillId="0" borderId="57" xfId="53562" applyFont="1" applyBorder="1" applyAlignment="1">
      <alignment horizontal="center" vertical="center"/>
    </xf>
    <xf numFmtId="0" fontId="104" fillId="0" borderId="57" xfId="1" applyFont="1" applyBorder="1" applyAlignment="1">
      <alignment horizontal="center"/>
    </xf>
    <xf numFmtId="2" fontId="114" fillId="90" borderId="57" xfId="1" applyNumberFormat="1" applyFont="1" applyFill="1" applyBorder="1" applyAlignment="1">
      <alignment horizontal="center" vertical="center" wrapText="1"/>
    </xf>
    <xf numFmtId="2" fontId="104" fillId="87" borderId="57" xfId="0" applyNumberFormat="1" applyFont="1" applyFill="1" applyBorder="1" applyAlignment="1">
      <alignment horizontal="center" vertical="center"/>
    </xf>
    <xf numFmtId="2" fontId="115" fillId="0" borderId="57" xfId="0" applyNumberFormat="1" applyFont="1" applyBorder="1" applyAlignment="1">
      <alignment horizontal="center" vertical="center" wrapText="1"/>
    </xf>
    <xf numFmtId="2" fontId="115" fillId="87" borderId="57" xfId="0" quotePrefix="1" applyNumberFormat="1" applyFont="1" applyFill="1" applyBorder="1" applyAlignment="1">
      <alignment horizontal="center" vertical="center" wrapText="1"/>
    </xf>
    <xf numFmtId="205" fontId="115" fillId="87" borderId="57" xfId="0" quotePrefix="1" applyNumberFormat="1" applyFont="1" applyFill="1" applyBorder="1" applyAlignment="1">
      <alignment horizontal="center" vertical="center" wrapText="1"/>
    </xf>
    <xf numFmtId="0" fontId="115" fillId="0" borderId="57" xfId="0" applyFont="1" applyBorder="1" applyAlignment="1">
      <alignment vertical="center"/>
    </xf>
    <xf numFmtId="1" fontId="114" fillId="90" borderId="80" xfId="1" applyNumberFormat="1" applyFont="1" applyFill="1" applyBorder="1" applyAlignment="1">
      <alignment horizontal="center" vertical="center" wrapText="1"/>
    </xf>
    <xf numFmtId="1" fontId="114" fillId="90" borderId="58" xfId="1" applyNumberFormat="1" applyFont="1" applyFill="1" applyBorder="1" applyAlignment="1">
      <alignment vertical="center" wrapText="1"/>
    </xf>
    <xf numFmtId="0" fontId="104" fillId="87" borderId="80" xfId="1" quotePrefix="1" applyFont="1" applyFill="1" applyBorder="1" applyAlignment="1">
      <alignment horizontal="center" vertical="center" wrapText="1"/>
    </xf>
    <xf numFmtId="0" fontId="115" fillId="0" borderId="58" xfId="0" applyFont="1" applyBorder="1" applyAlignment="1">
      <alignment horizontal="center" vertical="center" wrapText="1"/>
    </xf>
    <xf numFmtId="166" fontId="115" fillId="87" borderId="58" xfId="3" applyFont="1" applyFill="1" applyBorder="1" applyAlignment="1">
      <alignment horizontal="center" vertical="center"/>
    </xf>
    <xf numFmtId="0" fontId="115" fillId="87" borderId="80" xfId="1" quotePrefix="1" applyFont="1" applyFill="1" applyBorder="1" applyAlignment="1">
      <alignment horizontal="center" vertical="center" wrapText="1"/>
    </xf>
    <xf numFmtId="0" fontId="115" fillId="87" borderId="58" xfId="0" quotePrefix="1" applyFont="1" applyFill="1" applyBorder="1" applyAlignment="1">
      <alignment horizontal="center" vertical="center" wrapText="1"/>
    </xf>
    <xf numFmtId="0" fontId="114" fillId="90" borderId="80" xfId="1" applyFont="1" applyFill="1" applyBorder="1" applyAlignment="1">
      <alignment horizontal="center" vertical="center" wrapText="1"/>
    </xf>
    <xf numFmtId="0" fontId="114" fillId="4" borderId="80" xfId="1" applyFont="1" applyFill="1" applyBorder="1" applyAlignment="1">
      <alignment horizontal="center" vertical="center" wrapText="1"/>
    </xf>
    <xf numFmtId="1" fontId="114" fillId="4" borderId="58" xfId="1" applyNumberFormat="1" applyFont="1" applyFill="1" applyBorder="1" applyAlignment="1">
      <alignment vertical="center" wrapText="1"/>
    </xf>
    <xf numFmtId="0" fontId="115" fillId="87" borderId="58" xfId="0" applyFont="1" applyFill="1" applyBorder="1" applyAlignment="1">
      <alignment horizontal="center" vertical="center" wrapText="1"/>
    </xf>
    <xf numFmtId="0" fontId="104" fillId="0" borderId="80" xfId="1" applyFont="1" applyBorder="1" applyAlignment="1">
      <alignment horizontal="center" vertical="center" wrapText="1"/>
    </xf>
    <xf numFmtId="166" fontId="104" fillId="0" borderId="58" xfId="3" applyFont="1" applyFill="1" applyBorder="1" applyAlignment="1">
      <alignment horizontal="center" vertical="center"/>
    </xf>
    <xf numFmtId="0" fontId="104" fillId="87" borderId="80" xfId="1" applyFont="1" applyFill="1" applyBorder="1" applyAlignment="1">
      <alignment horizontal="center" vertical="center" wrapText="1"/>
    </xf>
    <xf numFmtId="166" fontId="104" fillId="87" borderId="58" xfId="3" applyFont="1" applyFill="1" applyBorder="1" applyAlignment="1">
      <alignment horizontal="center" vertical="center"/>
    </xf>
    <xf numFmtId="1" fontId="114" fillId="86" borderId="80" xfId="1586" applyNumberFormat="1" applyFont="1" applyFill="1" applyBorder="1" applyAlignment="1" applyProtection="1">
      <alignment horizontal="center" vertical="center"/>
      <protection locked="0"/>
    </xf>
    <xf numFmtId="1" fontId="114" fillId="90" borderId="58" xfId="1" applyNumberFormat="1" applyFont="1" applyFill="1" applyBorder="1" applyAlignment="1">
      <alignment horizontal="left" vertical="center" wrapText="1"/>
    </xf>
    <xf numFmtId="43" fontId="104" fillId="87" borderId="58" xfId="1586" applyFont="1" applyFill="1" applyBorder="1" applyAlignment="1" applyProtection="1">
      <alignment horizontal="center" vertical="center"/>
      <protection locked="0"/>
    </xf>
    <xf numFmtId="0" fontId="114" fillId="90" borderId="58" xfId="1" applyFont="1" applyFill="1" applyBorder="1" applyAlignment="1">
      <alignment horizontal="center" vertical="center" wrapText="1"/>
    </xf>
    <xf numFmtId="43" fontId="104" fillId="0" borderId="58" xfId="1586" applyFont="1" applyFill="1" applyBorder="1" applyAlignment="1" applyProtection="1">
      <alignment horizontal="center" vertical="center"/>
      <protection locked="0"/>
    </xf>
    <xf numFmtId="204" fontId="114" fillId="4" borderId="80" xfId="1" applyNumberFormat="1" applyFont="1" applyFill="1" applyBorder="1" applyAlignment="1">
      <alignment horizontal="center" vertical="center" wrapText="1"/>
    </xf>
    <xf numFmtId="167" fontId="104" fillId="87" borderId="58" xfId="3" applyNumberFormat="1" applyFont="1" applyFill="1" applyBorder="1" applyAlignment="1">
      <alignment horizontal="center" vertical="center"/>
    </xf>
    <xf numFmtId="0" fontId="9" fillId="0" borderId="32" xfId="1" applyFont="1" applyBorder="1" applyAlignment="1">
      <alignment vertical="center"/>
    </xf>
    <xf numFmtId="44" fontId="9" fillId="0" borderId="0" xfId="53562" applyFont="1" applyBorder="1" applyAlignment="1">
      <alignment horizontal="center"/>
    </xf>
    <xf numFmtId="44" fontId="9" fillId="0" borderId="0" xfId="53562" applyFont="1" applyBorder="1" applyAlignment="1">
      <alignment horizontal="center" vertical="center"/>
    </xf>
    <xf numFmtId="0" fontId="9" fillId="0" borderId="48" xfId="1" applyFont="1" applyBorder="1" applyAlignment="1">
      <alignment horizontal="center" vertical="center"/>
    </xf>
    <xf numFmtId="0" fontId="9" fillId="0" borderId="31" xfId="1" applyFont="1" applyBorder="1" applyAlignment="1">
      <alignment vertical="center"/>
    </xf>
    <xf numFmtId="0" fontId="65" fillId="87" borderId="30" xfId="0" applyFont="1" applyFill="1" applyBorder="1" applyAlignment="1" applyProtection="1">
      <alignment horizontal="center" vertical="center"/>
      <protection locked="0"/>
    </xf>
    <xf numFmtId="0" fontId="9" fillId="0" borderId="30" xfId="1" applyFont="1" applyBorder="1" applyAlignment="1">
      <alignment horizontal="center" wrapText="1"/>
    </xf>
    <xf numFmtId="0" fontId="9" fillId="0" borderId="30" xfId="1" applyFont="1" applyBorder="1" applyAlignment="1">
      <alignment horizontal="center"/>
    </xf>
    <xf numFmtId="44" fontId="9" fillId="0" borderId="30" xfId="53562" applyFont="1" applyBorder="1" applyAlignment="1">
      <alignment horizontal="center"/>
    </xf>
    <xf numFmtId="44" fontId="9" fillId="0" borderId="30" xfId="53562" applyFont="1" applyBorder="1" applyAlignment="1">
      <alignment horizontal="center" vertical="center"/>
    </xf>
    <xf numFmtId="0" fontId="0" fillId="0" borderId="30" xfId="0" applyBorder="1" applyAlignment="1">
      <alignment vertical="center"/>
    </xf>
    <xf numFmtId="0" fontId="9" fillId="0" borderId="49" xfId="1" applyFont="1" applyBorder="1" applyAlignment="1">
      <alignment horizontal="center" vertical="center"/>
    </xf>
    <xf numFmtId="0" fontId="114" fillId="0" borderId="80" xfId="53572" applyFont="1" applyBorder="1" applyAlignment="1">
      <alignment horizontal="center" vertical="center"/>
    </xf>
    <xf numFmtId="166" fontId="114" fillId="91" borderId="57" xfId="3" applyFont="1" applyFill="1" applyBorder="1" applyAlignment="1">
      <alignment horizontal="center" vertical="center"/>
    </xf>
    <xf numFmtId="166" fontId="114" fillId="91" borderId="57" xfId="3" applyFont="1" applyFill="1" applyBorder="1" applyAlignment="1">
      <alignment horizontal="center" vertical="center" wrapText="1"/>
    </xf>
    <xf numFmtId="166" fontId="117" fillId="91" borderId="57" xfId="3" applyFont="1" applyFill="1" applyBorder="1" applyAlignment="1">
      <alignment horizontal="center" vertical="center"/>
    </xf>
    <xf numFmtId="0" fontId="114" fillId="91" borderId="58" xfId="53572" applyFont="1" applyFill="1" applyBorder="1" applyAlignment="1">
      <alignment horizontal="center" vertical="center"/>
    </xf>
    <xf numFmtId="204" fontId="104" fillId="0" borderId="80" xfId="1" applyNumberFormat="1" applyFont="1" applyBorder="1" applyAlignment="1">
      <alignment horizontal="center" vertical="center" wrapText="1"/>
    </xf>
    <xf numFmtId="0" fontId="109" fillId="0" borderId="0" xfId="0" applyFont="1"/>
    <xf numFmtId="0" fontId="9" fillId="0" borderId="32" xfId="1" applyFont="1" applyBorder="1" applyAlignment="1">
      <alignment horizontal="left" wrapText="1"/>
    </xf>
    <xf numFmtId="0" fontId="0" fillId="0" borderId="48" xfId="0" applyBorder="1"/>
    <xf numFmtId="44" fontId="0" fillId="0" borderId="0" xfId="0" applyNumberFormat="1"/>
    <xf numFmtId="0" fontId="0" fillId="0" borderId="31" xfId="0" applyBorder="1" applyAlignment="1">
      <alignment wrapText="1"/>
    </xf>
    <xf numFmtId="0" fontId="4" fillId="87" borderId="32" xfId="53573" applyFont="1" applyFill="1" applyBorder="1" applyAlignment="1" applyProtection="1">
      <alignment horizontal="center" vertical="top"/>
      <protection locked="0"/>
    </xf>
    <xf numFmtId="0" fontId="4" fillId="87" borderId="31" xfId="53573" applyFont="1" applyFill="1" applyBorder="1" applyAlignment="1" applyProtection="1">
      <alignment horizontal="center" vertical="top" wrapText="1"/>
      <protection locked="0"/>
    </xf>
    <xf numFmtId="0" fontId="0" fillId="0" borderId="49" xfId="0" applyBorder="1"/>
    <xf numFmtId="49" fontId="114" fillId="0" borderId="60" xfId="2" applyNumberFormat="1" applyFont="1" applyBorder="1" applyAlignment="1">
      <alignment horizontal="left" vertical="center" wrapText="1"/>
    </xf>
    <xf numFmtId="0" fontId="6" fillId="0" borderId="48" xfId="4" applyFont="1" applyBorder="1"/>
    <xf numFmtId="0" fontId="104" fillId="0" borderId="80" xfId="1" quotePrefix="1" applyFont="1" applyBorder="1" applyAlignment="1">
      <alignment horizontal="center" vertical="center" wrapText="1"/>
    </xf>
    <xf numFmtId="0" fontId="104" fillId="87" borderId="80" xfId="1586" quotePrefix="1" applyNumberFormat="1" applyFont="1" applyFill="1" applyBorder="1" applyAlignment="1" applyProtection="1">
      <alignment horizontal="center" vertical="center"/>
      <protection locked="0"/>
    </xf>
    <xf numFmtId="0" fontId="65" fillId="0" borderId="67" xfId="2" applyFont="1" applyBorder="1" applyAlignment="1">
      <alignment vertical="center" wrapText="1"/>
    </xf>
    <xf numFmtId="0" fontId="0" fillId="0" borderId="32" xfId="0" applyBorder="1"/>
    <xf numFmtId="0" fontId="0" fillId="0" borderId="31" xfId="0" applyBorder="1"/>
    <xf numFmtId="10" fontId="85" fillId="0" borderId="0" xfId="0" applyNumberFormat="1" applyFont="1" applyAlignment="1">
      <alignment horizontal="left" vertical="center"/>
    </xf>
    <xf numFmtId="0" fontId="85" fillId="0" borderId="0" xfId="0" applyFont="1" applyAlignment="1">
      <alignment horizontal="center" wrapText="1"/>
    </xf>
    <xf numFmtId="0" fontId="88" fillId="0" borderId="0" xfId="4" applyFont="1"/>
    <xf numFmtId="0" fontId="6" fillId="0" borderId="0" xfId="4" applyFont="1" applyAlignment="1">
      <alignment horizontal="center"/>
    </xf>
    <xf numFmtId="0" fontId="4" fillId="84" borderId="0" xfId="4" applyFill="1" applyProtection="1">
      <protection locked="0"/>
    </xf>
    <xf numFmtId="0" fontId="88" fillId="0" borderId="0" xfId="4" applyFont="1" applyAlignment="1">
      <alignment horizontal="center"/>
    </xf>
    <xf numFmtId="206" fontId="4" fillId="0" borderId="0" xfId="4" applyNumberFormat="1" applyAlignment="1">
      <alignment horizontal="center"/>
    </xf>
    <xf numFmtId="0" fontId="6" fillId="0" borderId="0" xfId="0" applyFont="1" applyAlignment="1">
      <alignment vertical="center"/>
    </xf>
    <xf numFmtId="0" fontId="91" fillId="0" borderId="0" xfId="0" applyFont="1" applyAlignment="1">
      <alignment vertical="center"/>
    </xf>
    <xf numFmtId="0" fontId="6" fillId="87" borderId="0" xfId="0" applyFont="1" applyFill="1" applyAlignment="1" applyProtection="1">
      <alignment horizontal="center" vertical="center"/>
      <protection locked="0"/>
    </xf>
    <xf numFmtId="0" fontId="4" fillId="0" borderId="31" xfId="4" applyBorder="1"/>
    <xf numFmtId="0" fontId="4" fillId="0" borderId="30" xfId="4" applyBorder="1"/>
    <xf numFmtId="0" fontId="4" fillId="0" borderId="30" xfId="4" applyBorder="1" applyAlignment="1">
      <alignment horizontal="center"/>
    </xf>
    <xf numFmtId="0" fontId="4" fillId="0" borderId="49" xfId="4" applyBorder="1"/>
    <xf numFmtId="0" fontId="120" fillId="0" borderId="0" xfId="0" applyFont="1" applyAlignment="1">
      <alignment horizontal="center" vertical="center"/>
    </xf>
    <xf numFmtId="0" fontId="120" fillId="87" borderId="57" xfId="0" applyFont="1" applyFill="1" applyBorder="1" applyAlignment="1">
      <alignment horizontal="center" vertical="center"/>
    </xf>
    <xf numFmtId="0" fontId="120" fillId="3" borderId="57" xfId="0" applyFont="1" applyFill="1" applyBorder="1" applyAlignment="1">
      <alignment horizontal="center" vertical="center"/>
    </xf>
    <xf numFmtId="0" fontId="121" fillId="87" borderId="57" xfId="0" applyFont="1" applyFill="1" applyBorder="1" applyAlignment="1">
      <alignment horizontal="center" vertical="center"/>
    </xf>
    <xf numFmtId="49" fontId="121" fillId="87" borderId="57" xfId="0" applyNumberFormat="1" applyFont="1" applyFill="1" applyBorder="1" applyAlignment="1">
      <alignment horizontal="center" vertical="center"/>
    </xf>
    <xf numFmtId="0" fontId="4" fillId="87" borderId="57" xfId="0" quotePrefix="1" applyFont="1" applyFill="1" applyBorder="1" applyAlignment="1">
      <alignment horizontal="center" vertical="center" wrapText="1"/>
    </xf>
    <xf numFmtId="0" fontId="4" fillId="0" borderId="57" xfId="0" applyFont="1" applyBorder="1" applyAlignment="1">
      <alignment horizontal="left" vertical="center" wrapText="1"/>
    </xf>
    <xf numFmtId="166" fontId="4" fillId="0" borderId="57" xfId="53565" applyFont="1" applyFill="1" applyBorder="1" applyAlignment="1">
      <alignment horizontal="center" vertical="center" wrapText="1"/>
    </xf>
    <xf numFmtId="207" fontId="4" fillId="0" borderId="57" xfId="53565" applyNumberFormat="1" applyFont="1" applyFill="1" applyBorder="1" applyAlignment="1">
      <alignment horizontal="center" vertical="center" wrapText="1"/>
    </xf>
    <xf numFmtId="202" fontId="120" fillId="0" borderId="57" xfId="0" applyNumberFormat="1" applyFont="1" applyBorder="1" applyAlignment="1">
      <alignment horizontal="center" vertical="center"/>
    </xf>
    <xf numFmtId="164" fontId="120" fillId="0" borderId="57" xfId="0" applyNumberFormat="1" applyFont="1" applyBorder="1" applyAlignment="1">
      <alignment horizontal="center" vertical="center"/>
    </xf>
    <xf numFmtId="0" fontId="4" fillId="0" borderId="57" xfId="0" applyFont="1" applyBorder="1" applyAlignment="1">
      <alignment horizontal="left" vertical="top" wrapText="1"/>
    </xf>
    <xf numFmtId="8" fontId="121" fillId="87" borderId="57" xfId="0" applyNumberFormat="1" applyFont="1" applyFill="1" applyBorder="1" applyAlignment="1">
      <alignment horizontal="center" vertical="center"/>
    </xf>
    <xf numFmtId="164" fontId="121" fillId="87" borderId="57" xfId="0" applyNumberFormat="1" applyFont="1" applyFill="1" applyBorder="1" applyAlignment="1">
      <alignment horizontal="center" vertical="center"/>
    </xf>
    <xf numFmtId="0" fontId="6" fillId="0" borderId="30" xfId="0" applyFont="1" applyBorder="1" applyAlignment="1">
      <alignment vertical="center"/>
    </xf>
    <xf numFmtId="0" fontId="104" fillId="87" borderId="0" xfId="0" applyFont="1" applyFill="1" applyAlignment="1" applyProtection="1">
      <alignment horizontal="center" vertical="center"/>
      <protection locked="0"/>
    </xf>
    <xf numFmtId="0" fontId="116" fillId="87" borderId="57" xfId="0" quotePrefix="1" applyFont="1" applyFill="1" applyBorder="1" applyAlignment="1">
      <alignment vertical="center" wrapText="1"/>
    </xf>
    <xf numFmtId="0" fontId="104" fillId="87" borderId="32" xfId="1" quotePrefix="1" applyFont="1" applyFill="1" applyBorder="1" applyAlignment="1">
      <alignment horizontal="center" vertical="center" wrapText="1"/>
    </xf>
    <xf numFmtId="0" fontId="116" fillId="87" borderId="0" xfId="0" applyFont="1" applyFill="1" applyAlignment="1">
      <alignment vertical="center" wrapText="1"/>
    </xf>
    <xf numFmtId="0" fontId="104" fillId="0" borderId="0" xfId="1" applyFont="1" applyAlignment="1">
      <alignment horizontal="center" wrapText="1"/>
    </xf>
    <xf numFmtId="2" fontId="104" fillId="87" borderId="0" xfId="0" applyNumberFormat="1" applyFont="1" applyFill="1" applyAlignment="1">
      <alignment horizontal="center" vertical="center"/>
    </xf>
    <xf numFmtId="44" fontId="104" fillId="0" borderId="0" xfId="53562" applyFont="1" applyBorder="1" applyAlignment="1">
      <alignment horizontal="center" vertical="center"/>
    </xf>
    <xf numFmtId="0" fontId="115" fillId="0" borderId="0" xfId="0" applyFont="1" applyAlignment="1">
      <alignment vertical="center"/>
    </xf>
    <xf numFmtId="4" fontId="104" fillId="87" borderId="0" xfId="1" applyNumberFormat="1" applyFont="1" applyFill="1" applyAlignment="1">
      <alignment horizontal="center" vertical="center"/>
    </xf>
    <xf numFmtId="166" fontId="104" fillId="87" borderId="0" xfId="3" applyFont="1" applyFill="1" applyBorder="1" applyAlignment="1">
      <alignment horizontal="center" vertical="center"/>
    </xf>
    <xf numFmtId="0" fontId="0" fillId="0" borderId="0" xfId="0" applyAlignment="1">
      <alignment vertical="center" wrapText="1"/>
    </xf>
    <xf numFmtId="4" fontId="123" fillId="95" borderId="57" xfId="0" applyNumberFormat="1" applyFont="1" applyFill="1" applyBorder="1" applyAlignment="1">
      <alignment horizontal="center" vertical="center" wrapText="1"/>
    </xf>
    <xf numFmtId="0" fontId="110" fillId="0" borderId="57" xfId="0" applyFont="1" applyBorder="1" applyAlignment="1">
      <alignment horizontal="center" vertical="center" wrapText="1"/>
    </xf>
    <xf numFmtId="0" fontId="124" fillId="0" borderId="57" xfId="0" applyFont="1" applyBorder="1" applyAlignment="1">
      <alignment vertical="center"/>
    </xf>
    <xf numFmtId="166" fontId="76" fillId="87" borderId="57" xfId="53565" applyFont="1" applyFill="1" applyBorder="1" applyAlignment="1">
      <alignment horizontal="center" vertical="center" wrapText="1"/>
    </xf>
    <xf numFmtId="2" fontId="125" fillId="0" borderId="57" xfId="0" applyNumberFormat="1" applyFont="1" applyBorder="1" applyAlignment="1">
      <alignment horizontal="center" vertical="center" wrapText="1"/>
    </xf>
    <xf numFmtId="208" fontId="110" fillId="0" borderId="57" xfId="0" applyNumberFormat="1" applyFont="1" applyBorder="1" applyAlignment="1">
      <alignment horizontal="center" vertical="center" wrapText="1"/>
    </xf>
    <xf numFmtId="208" fontId="126" fillId="0" borderId="57" xfId="53576" applyNumberFormat="1" applyFont="1" applyBorder="1" applyAlignment="1">
      <alignment horizontal="center" vertical="center" wrapText="1"/>
    </xf>
    <xf numFmtId="208" fontId="127" fillId="0" borderId="57" xfId="0" applyNumberFormat="1" applyFont="1" applyBorder="1" applyAlignment="1">
      <alignment horizontal="center" vertical="center" wrapText="1"/>
    </xf>
    <xf numFmtId="17" fontId="110" fillId="0" borderId="57" xfId="0" applyNumberFormat="1" applyFont="1" applyBorder="1" applyAlignment="1">
      <alignment horizontal="center" vertical="center" wrapText="1"/>
    </xf>
    <xf numFmtId="208" fontId="125" fillId="0" borderId="57" xfId="0" applyNumberFormat="1" applyFont="1" applyBorder="1" applyAlignment="1">
      <alignment horizontal="center" vertical="center"/>
    </xf>
    <xf numFmtId="0" fontId="110" fillId="0" borderId="0" xfId="0" applyFont="1" applyAlignment="1">
      <alignment horizontal="center" vertical="center" wrapText="1"/>
    </xf>
    <xf numFmtId="0" fontId="9" fillId="0" borderId="30" xfId="0" quotePrefix="1" applyFont="1" applyBorder="1" applyAlignment="1">
      <alignment vertical="center"/>
    </xf>
    <xf numFmtId="166" fontId="76" fillId="87" borderId="30" xfId="53565" applyFont="1" applyFill="1" applyBorder="1" applyAlignment="1">
      <alignment horizontal="center" vertical="center" wrapText="1"/>
    </xf>
    <xf numFmtId="2" fontId="125" fillId="0" borderId="30" xfId="0" applyNumberFormat="1" applyFont="1" applyBorder="1" applyAlignment="1">
      <alignment horizontal="center" vertical="center" wrapText="1"/>
    </xf>
    <xf numFmtId="208" fontId="110" fillId="0" borderId="30" xfId="0" applyNumberFormat="1" applyFont="1" applyBorder="1" applyAlignment="1">
      <alignment horizontal="center" vertical="center" wrapText="1"/>
    </xf>
    <xf numFmtId="208" fontId="110" fillId="0" borderId="0" xfId="0" applyNumberFormat="1" applyFont="1" applyAlignment="1">
      <alignment horizontal="center" vertical="center" wrapText="1"/>
    </xf>
    <xf numFmtId="17" fontId="110" fillId="0" borderId="0" xfId="0" applyNumberFormat="1" applyFont="1" applyAlignment="1">
      <alignment horizontal="center" vertical="center" wrapText="1"/>
    </xf>
    <xf numFmtId="208" fontId="125" fillId="0" borderId="0" xfId="0" applyNumberFormat="1" applyFont="1" applyAlignment="1">
      <alignment horizontal="center" vertical="center"/>
    </xf>
    <xf numFmtId="0" fontId="9" fillId="0" borderId="0" xfId="0" quotePrefix="1" applyFont="1" applyAlignment="1">
      <alignment vertical="center"/>
    </xf>
    <xf numFmtId="166" fontId="76" fillId="87" borderId="0" xfId="53565" applyFont="1" applyFill="1" applyBorder="1" applyAlignment="1">
      <alignment horizontal="center" vertical="center" wrapText="1"/>
    </xf>
    <xf numFmtId="2" fontId="125" fillId="0" borderId="0" xfId="0" applyNumberFormat="1" applyFont="1" applyAlignment="1">
      <alignment horizontal="center" vertical="center" wrapText="1"/>
    </xf>
    <xf numFmtId="2" fontId="110" fillId="0" borderId="0" xfId="0" applyNumberFormat="1" applyFont="1" applyAlignment="1">
      <alignment horizontal="center" vertical="center" wrapText="1"/>
    </xf>
    <xf numFmtId="0" fontId="9" fillId="0" borderId="0" xfId="0" applyFont="1" applyAlignment="1">
      <alignment horizontal="left" vertical="center" wrapText="1"/>
    </xf>
    <xf numFmtId="0" fontId="4" fillId="87" borderId="0" xfId="0" applyFont="1" applyFill="1" applyAlignment="1">
      <alignment vertical="center" wrapText="1"/>
    </xf>
    <xf numFmtId="2" fontId="0" fillId="0" borderId="0" xfId="0" applyNumberFormat="1" applyAlignment="1">
      <alignment horizontal="center" vertical="center"/>
    </xf>
    <xf numFmtId="0" fontId="4" fillId="87" borderId="0" xfId="0" quotePrefix="1" applyFont="1" applyFill="1" applyAlignment="1">
      <alignment vertical="center" wrapText="1"/>
    </xf>
    <xf numFmtId="0" fontId="0" fillId="0" borderId="0" xfId="0" applyAlignment="1">
      <alignment horizontal="center" vertical="center"/>
    </xf>
    <xf numFmtId="0" fontId="121" fillId="3" borderId="57" xfId="0" applyFont="1" applyFill="1" applyBorder="1" applyAlignment="1">
      <alignment horizontal="center" vertical="center"/>
    </xf>
    <xf numFmtId="0" fontId="120" fillId="3" borderId="0" xfId="0" applyFont="1" applyFill="1" applyAlignment="1">
      <alignment horizontal="center" vertical="center"/>
    </xf>
    <xf numFmtId="204" fontId="104" fillId="87" borderId="80" xfId="1586" quotePrefix="1" applyNumberFormat="1" applyFont="1" applyFill="1" applyBorder="1" applyAlignment="1" applyProtection="1">
      <alignment horizontal="center" vertical="center"/>
      <protection locked="0"/>
    </xf>
    <xf numFmtId="0" fontId="118" fillId="87" borderId="57" xfId="0" applyFont="1" applyFill="1" applyBorder="1" applyAlignment="1">
      <alignment horizontal="center" vertical="center"/>
    </xf>
    <xf numFmtId="49" fontId="121" fillId="0" borderId="60" xfId="2" applyNumberFormat="1" applyFont="1" applyBorder="1" applyAlignment="1">
      <alignment horizontal="center" vertical="center" wrapText="1"/>
    </xf>
    <xf numFmtId="2" fontId="6" fillId="0" borderId="57" xfId="1579" applyNumberFormat="1" applyFont="1" applyBorder="1" applyAlignment="1">
      <alignment horizontal="center" vertical="center"/>
    </xf>
    <xf numFmtId="44" fontId="6" fillId="0" borderId="61" xfId="53562" applyFont="1" applyBorder="1" applyAlignment="1">
      <alignment horizontal="center" vertical="center" wrapText="1"/>
    </xf>
    <xf numFmtId="44" fontId="6" fillId="0" borderId="62" xfId="53562" applyFont="1" applyBorder="1" applyAlignment="1">
      <alignment horizontal="center" vertical="center" wrapText="1"/>
    </xf>
    <xf numFmtId="1" fontId="6" fillId="90" borderId="80" xfId="1" applyNumberFormat="1" applyFont="1" applyFill="1" applyBorder="1" applyAlignment="1">
      <alignment horizontal="center" vertical="center" wrapText="1"/>
    </xf>
    <xf numFmtId="1" fontId="6" fillId="90" borderId="57" xfId="1" applyNumberFormat="1" applyFont="1" applyFill="1" applyBorder="1" applyAlignment="1">
      <alignment horizontal="center" vertical="center" wrapText="1"/>
    </xf>
    <xf numFmtId="1" fontId="6" fillId="90" borderId="57" xfId="1" applyNumberFormat="1" applyFont="1" applyFill="1" applyBorder="1" applyAlignment="1">
      <alignment vertical="center" wrapText="1"/>
    </xf>
    <xf numFmtId="4" fontId="6" fillId="90" borderId="57" xfId="1" applyNumberFormat="1" applyFont="1" applyFill="1" applyBorder="1" applyAlignment="1">
      <alignment vertical="center" wrapText="1"/>
    </xf>
    <xf numFmtId="44" fontId="6" fillId="90" borderId="58" xfId="53562" applyFont="1" applyFill="1" applyBorder="1" applyAlignment="1">
      <alignment horizontal="center" vertical="center" wrapText="1"/>
    </xf>
    <xf numFmtId="0" fontId="4" fillId="87" borderId="80" xfId="1" quotePrefix="1" applyFont="1" applyFill="1" applyBorder="1" applyAlignment="1">
      <alignment horizontal="center" vertical="center" wrapText="1"/>
    </xf>
    <xf numFmtId="0" fontId="4" fillId="87" borderId="57" xfId="1" quotePrefix="1" applyFont="1" applyFill="1" applyBorder="1" applyAlignment="1">
      <alignment horizontal="center" vertical="center" wrapText="1"/>
    </xf>
    <xf numFmtId="0" fontId="120" fillId="87" borderId="57" xfId="0" quotePrefix="1" applyFont="1" applyFill="1" applyBorder="1" applyAlignment="1">
      <alignment horizontal="center" vertical="center" wrapText="1"/>
    </xf>
    <xf numFmtId="0" fontId="120" fillId="0" borderId="57" xfId="0" applyFont="1" applyBorder="1" applyAlignment="1">
      <alignment horizontal="left" vertical="center" wrapText="1"/>
    </xf>
    <xf numFmtId="0" fontId="120" fillId="0" borderId="57" xfId="0" applyFont="1" applyBorder="1" applyAlignment="1">
      <alignment horizontal="center" vertical="center" wrapText="1"/>
    </xf>
    <xf numFmtId="4" fontId="120" fillId="0" borderId="57" xfId="0" applyNumberFormat="1" applyFont="1" applyBorder="1" applyAlignment="1">
      <alignment horizontal="center" vertical="center" wrapText="1"/>
    </xf>
    <xf numFmtId="44" fontId="4" fillId="87" borderId="57" xfId="53562" applyFont="1" applyFill="1" applyBorder="1" applyAlignment="1">
      <alignment horizontal="center" vertical="center"/>
    </xf>
    <xf numFmtId="44" fontId="4" fillId="87" borderId="58" xfId="53562" applyFont="1" applyFill="1" applyBorder="1" applyAlignment="1">
      <alignment horizontal="center" vertical="center"/>
    </xf>
    <xf numFmtId="0" fontId="120" fillId="87" borderId="57" xfId="0" applyFont="1" applyFill="1" applyBorder="1" applyAlignment="1">
      <alignment horizontal="left" vertical="center" wrapText="1"/>
    </xf>
    <xf numFmtId="0" fontId="4" fillId="0" borderId="57" xfId="1" quotePrefix="1" applyFont="1" applyBorder="1" applyAlignment="1">
      <alignment horizontal="center" vertical="center" wrapText="1"/>
    </xf>
    <xf numFmtId="0" fontId="4" fillId="87" borderId="57" xfId="1" quotePrefix="1" applyFont="1" applyFill="1" applyBorder="1" applyAlignment="1">
      <alignment horizontal="left" vertical="center" wrapText="1"/>
    </xf>
    <xf numFmtId="166" fontId="120" fillId="87" borderId="57" xfId="3" applyFont="1" applyFill="1" applyBorder="1" applyAlignment="1">
      <alignment horizontal="center" vertical="center"/>
    </xf>
    <xf numFmtId="4" fontId="120" fillId="87" borderId="57" xfId="0" quotePrefix="1" applyNumberFormat="1" applyFont="1" applyFill="1" applyBorder="1" applyAlignment="1">
      <alignment horizontal="center" vertical="center" wrapText="1"/>
    </xf>
    <xf numFmtId="44" fontId="120" fillId="0" borderId="58" xfId="53562" applyFont="1" applyBorder="1" applyAlignment="1">
      <alignment horizontal="center" vertical="center"/>
    </xf>
    <xf numFmtId="44" fontId="120" fillId="87" borderId="58" xfId="53562" applyFont="1" applyFill="1" applyBorder="1" applyAlignment="1">
      <alignment horizontal="center" vertical="center"/>
    </xf>
    <xf numFmtId="0" fontId="6" fillId="90" borderId="80" xfId="1" applyFont="1" applyFill="1" applyBorder="1" applyAlignment="1">
      <alignment horizontal="center" vertical="center" wrapText="1"/>
    </xf>
    <xf numFmtId="0" fontId="6" fillId="4" borderId="80" xfId="1" applyFont="1" applyFill="1" applyBorder="1" applyAlignment="1">
      <alignment horizontal="center" vertical="center" wrapText="1"/>
    </xf>
    <xf numFmtId="1" fontId="6" fillId="4" borderId="57" xfId="1" applyNumberFormat="1" applyFont="1" applyFill="1" applyBorder="1" applyAlignment="1">
      <alignment vertical="center" wrapText="1"/>
    </xf>
    <xf numFmtId="4" fontId="6" fillId="4" borderId="57" xfId="1" applyNumberFormat="1" applyFont="1" applyFill="1" applyBorder="1" applyAlignment="1">
      <alignment vertical="center" wrapText="1"/>
    </xf>
    <xf numFmtId="44" fontId="6" fillId="4" borderId="58" xfId="53562" applyFont="1" applyFill="1" applyBorder="1" applyAlignment="1">
      <alignment horizontal="center" vertical="center" wrapText="1"/>
    </xf>
    <xf numFmtId="0" fontId="120" fillId="87" borderId="80" xfId="1" quotePrefix="1" applyFont="1" applyFill="1" applyBorder="1" applyAlignment="1">
      <alignment horizontal="center" vertical="center" wrapText="1"/>
    </xf>
    <xf numFmtId="44" fontId="4" fillId="5" borderId="57" xfId="53562" applyFont="1" applyFill="1" applyBorder="1" applyAlignment="1">
      <alignment horizontal="center" vertical="center"/>
    </xf>
    <xf numFmtId="44" fontId="120" fillId="5" borderId="58" xfId="53562" applyFont="1" applyFill="1" applyBorder="1" applyAlignment="1">
      <alignment horizontal="center" vertical="center"/>
    </xf>
    <xf numFmtId="0" fontId="120" fillId="87" borderId="57" xfId="0" applyFont="1" applyFill="1" applyBorder="1" applyAlignment="1">
      <alignment horizontal="center" vertical="center" wrapText="1"/>
    </xf>
    <xf numFmtId="0" fontId="6" fillId="90" borderId="57" xfId="1" applyFont="1" applyFill="1" applyBorder="1" applyAlignment="1">
      <alignment horizontal="center" vertical="center" wrapText="1"/>
    </xf>
    <xf numFmtId="44" fontId="6" fillId="90" borderId="58" xfId="53562" applyFont="1" applyFill="1" applyBorder="1" applyAlignment="1">
      <alignment horizontal="center" vertical="center"/>
    </xf>
    <xf numFmtId="0" fontId="4" fillId="0" borderId="80" xfId="1" applyFont="1" applyBorder="1" applyAlignment="1">
      <alignment horizontal="center" vertical="center" wrapText="1"/>
    </xf>
    <xf numFmtId="0" fontId="120" fillId="0" borderId="57" xfId="0" applyFont="1" applyBorder="1" applyAlignment="1">
      <alignment vertical="center" wrapText="1"/>
    </xf>
    <xf numFmtId="166" fontId="4" fillId="0" borderId="57" xfId="3" applyFont="1" applyFill="1" applyBorder="1" applyAlignment="1">
      <alignment horizontal="center" vertical="center"/>
    </xf>
    <xf numFmtId="4" fontId="4" fillId="0" borderId="57" xfId="1" applyNumberFormat="1" applyFont="1" applyBorder="1" applyAlignment="1">
      <alignment horizontal="center" vertical="center"/>
    </xf>
    <xf numFmtId="44" fontId="120" fillId="0" borderId="57" xfId="53562" applyFont="1" applyFill="1" applyBorder="1" applyAlignment="1">
      <alignment horizontal="center" vertical="center"/>
    </xf>
    <xf numFmtId="44" fontId="4" fillId="0" borderId="58" xfId="53562" applyFont="1" applyFill="1" applyBorder="1" applyAlignment="1">
      <alignment horizontal="center" vertical="center"/>
    </xf>
    <xf numFmtId="0" fontId="4" fillId="0" borderId="80" xfId="1" quotePrefix="1" applyFont="1" applyBorder="1" applyAlignment="1">
      <alignment horizontal="center" vertical="center" wrapText="1"/>
    </xf>
    <xf numFmtId="0" fontId="120" fillId="0" borderId="57" xfId="0" quotePrefix="1" applyFont="1" applyBorder="1" applyAlignment="1">
      <alignment vertical="center" wrapText="1"/>
    </xf>
    <xf numFmtId="0" fontId="120" fillId="87" borderId="57" xfId="0" quotePrefix="1" applyFont="1" applyFill="1" applyBorder="1" applyAlignment="1">
      <alignment vertical="center" wrapText="1"/>
    </xf>
    <xf numFmtId="166" fontId="4" fillId="87" borderId="57" xfId="3" applyFont="1" applyFill="1" applyBorder="1" applyAlignment="1">
      <alignment horizontal="center" vertical="center"/>
    </xf>
    <xf numFmtId="4" fontId="4" fillId="87" borderId="57" xfId="1" applyNumberFormat="1" applyFont="1" applyFill="1" applyBorder="1" applyAlignment="1">
      <alignment horizontal="center" vertical="center"/>
    </xf>
    <xf numFmtId="44" fontId="120" fillId="87" borderId="57" xfId="53562" applyFont="1" applyFill="1" applyBorder="1" applyAlignment="1">
      <alignment horizontal="center" vertical="center"/>
    </xf>
    <xf numFmtId="204" fontId="4" fillId="0" borderId="80" xfId="1" applyNumberFormat="1" applyFont="1" applyBorder="1" applyAlignment="1">
      <alignment horizontal="center" vertical="center" wrapText="1"/>
    </xf>
    <xf numFmtId="204" fontId="4" fillId="0" borderId="80" xfId="1" quotePrefix="1" applyNumberFormat="1" applyFont="1" applyBorder="1" applyAlignment="1">
      <alignment horizontal="center" vertical="center" wrapText="1"/>
    </xf>
    <xf numFmtId="0" fontId="4" fillId="87" borderId="57" xfId="1" applyFont="1" applyFill="1" applyBorder="1" applyAlignment="1">
      <alignment horizontal="center" vertical="center" wrapText="1"/>
    </xf>
    <xf numFmtId="167" fontId="4" fillId="87" borderId="57" xfId="3" applyNumberFormat="1" applyFont="1" applyFill="1" applyBorder="1" applyAlignment="1">
      <alignment horizontal="center" vertical="center"/>
    </xf>
    <xf numFmtId="4" fontId="4" fillId="87" borderId="57" xfId="0" applyNumberFormat="1" applyFont="1" applyFill="1" applyBorder="1" applyAlignment="1">
      <alignment horizontal="center" vertical="center"/>
    </xf>
    <xf numFmtId="0" fontId="4" fillId="87" borderId="80" xfId="1" applyFont="1" applyFill="1" applyBorder="1" applyAlignment="1">
      <alignment horizontal="center" vertical="center" wrapText="1"/>
    </xf>
    <xf numFmtId="0" fontId="98" fillId="87" borderId="57" xfId="0" applyFont="1" applyFill="1" applyBorder="1" applyAlignment="1">
      <alignment horizontal="left" vertical="center" wrapText="1"/>
    </xf>
    <xf numFmtId="0" fontId="98" fillId="87" borderId="57" xfId="0" applyFont="1" applyFill="1" applyBorder="1" applyAlignment="1">
      <alignment vertical="center" wrapText="1"/>
    </xf>
    <xf numFmtId="1" fontId="6" fillId="86" borderId="80" xfId="1586" applyNumberFormat="1" applyFont="1" applyFill="1" applyBorder="1" applyAlignment="1" applyProtection="1">
      <alignment horizontal="center" vertical="center"/>
      <protection locked="0"/>
    </xf>
    <xf numFmtId="1" fontId="6" fillId="86" borderId="57" xfId="1586" applyNumberFormat="1" applyFont="1" applyFill="1" applyBorder="1" applyAlignment="1" applyProtection="1">
      <alignment horizontal="center" vertical="center"/>
      <protection locked="0"/>
    </xf>
    <xf numFmtId="1" fontId="6" fillId="90" borderId="57" xfId="1" applyNumberFormat="1" applyFont="1" applyFill="1" applyBorder="1" applyAlignment="1">
      <alignment horizontal="left" vertical="center" wrapText="1"/>
    </xf>
    <xf numFmtId="4" fontId="6" fillId="90" borderId="57" xfId="1" applyNumberFormat="1" applyFont="1" applyFill="1" applyBorder="1" applyAlignment="1">
      <alignment horizontal="left" vertical="center" wrapText="1"/>
    </xf>
    <xf numFmtId="0" fontId="4" fillId="87" borderId="80" xfId="1586" quotePrefix="1" applyNumberFormat="1" applyFont="1" applyFill="1" applyBorder="1" applyAlignment="1" applyProtection="1">
      <alignment horizontal="center" vertical="center"/>
      <protection locked="0"/>
    </xf>
    <xf numFmtId="44" fontId="4" fillId="87" borderId="57" xfId="53562" applyFont="1" applyFill="1" applyBorder="1" applyAlignment="1" applyProtection="1">
      <alignment horizontal="center" vertical="center"/>
      <protection locked="0"/>
    </xf>
    <xf numFmtId="1" fontId="120" fillId="87" borderId="57" xfId="0" applyNumberFormat="1" applyFont="1" applyFill="1" applyBorder="1" applyAlignment="1">
      <alignment horizontal="center" vertical="center" wrapText="1"/>
    </xf>
    <xf numFmtId="43" fontId="4" fillId="87" borderId="57" xfId="1586" applyFont="1" applyFill="1" applyBorder="1" applyAlignment="1" applyProtection="1">
      <alignment horizontal="center" vertical="center"/>
      <protection locked="0"/>
    </xf>
    <xf numFmtId="4" fontId="6" fillId="90" borderId="57" xfId="1" applyNumberFormat="1" applyFont="1" applyFill="1" applyBorder="1" applyAlignment="1">
      <alignment horizontal="center" vertical="center" wrapText="1"/>
    </xf>
    <xf numFmtId="44" fontId="6" fillId="90" borderId="57" xfId="53562" applyFont="1" applyFill="1" applyBorder="1" applyAlignment="1">
      <alignment horizontal="center" vertical="center" wrapText="1"/>
    </xf>
    <xf numFmtId="204" fontId="4" fillId="87" borderId="80" xfId="1586" quotePrefix="1" applyNumberFormat="1" applyFont="1" applyFill="1" applyBorder="1" applyAlignment="1" applyProtection="1">
      <alignment horizontal="center" vertical="center"/>
      <protection locked="0"/>
    </xf>
    <xf numFmtId="1" fontId="4" fillId="87" borderId="57" xfId="1586" applyNumberFormat="1" applyFont="1" applyFill="1" applyBorder="1" applyAlignment="1" applyProtection="1">
      <alignment horizontal="center" vertical="center"/>
      <protection locked="0"/>
    </xf>
    <xf numFmtId="0" fontId="4" fillId="0" borderId="57" xfId="0" applyFont="1" applyBorder="1" applyAlignment="1" applyProtection="1">
      <alignment horizontal="center" vertical="center" wrapText="1"/>
      <protection locked="0"/>
    </xf>
    <xf numFmtId="43" fontId="4" fillId="0" borderId="57" xfId="1586" applyFont="1" applyFill="1" applyBorder="1" applyAlignment="1" applyProtection="1">
      <alignment horizontal="center" vertical="center"/>
      <protection locked="0"/>
    </xf>
    <xf numFmtId="44" fontId="120" fillId="0" borderId="58" xfId="53562" applyFont="1" applyFill="1" applyBorder="1" applyAlignment="1">
      <alignment horizontal="center" vertical="center"/>
    </xf>
    <xf numFmtId="0" fontId="4" fillId="87" borderId="57" xfId="0" applyFont="1" applyFill="1" applyBorder="1" applyAlignment="1" applyProtection="1">
      <alignment horizontal="center" vertical="center" wrapText="1"/>
      <protection locked="0"/>
    </xf>
    <xf numFmtId="0" fontId="4" fillId="0" borderId="57" xfId="1" quotePrefix="1" applyFont="1" applyBorder="1" applyAlignment="1">
      <alignment horizontal="left" vertical="center" wrapText="1"/>
    </xf>
    <xf numFmtId="204" fontId="6" fillId="4" borderId="80" xfId="1" applyNumberFormat="1" applyFont="1" applyFill="1" applyBorder="1" applyAlignment="1">
      <alignment horizontal="center" vertical="center" wrapText="1"/>
    </xf>
    <xf numFmtId="1" fontId="6" fillId="4" borderId="57" xfId="1" applyNumberFormat="1" applyFont="1" applyFill="1" applyBorder="1" applyAlignment="1">
      <alignment horizontal="center" vertical="center" wrapText="1"/>
    </xf>
    <xf numFmtId="0" fontId="120" fillId="0" borderId="0" xfId="0" applyFont="1" applyAlignment="1">
      <alignment vertical="center" wrapText="1"/>
    </xf>
    <xf numFmtId="0" fontId="98" fillId="87" borderId="57" xfId="0" quotePrefix="1" applyFont="1" applyFill="1" applyBorder="1" applyAlignment="1">
      <alignment vertical="center" wrapText="1"/>
    </xf>
    <xf numFmtId="44" fontId="6" fillId="3" borderId="58" xfId="53562" applyFont="1" applyFill="1" applyBorder="1" applyAlignment="1">
      <alignment horizontal="center" vertical="center" wrapText="1"/>
    </xf>
    <xf numFmtId="0" fontId="4" fillId="0" borderId="32" xfId="1" applyFont="1" applyBorder="1" applyAlignment="1">
      <alignment vertical="center"/>
    </xf>
    <xf numFmtId="0" fontId="4" fillId="0" borderId="0" xfId="1" applyFont="1" applyAlignment="1">
      <alignment vertical="center"/>
    </xf>
    <xf numFmtId="0" fontId="4" fillId="0" borderId="0" xfId="1" applyFont="1" applyAlignment="1">
      <alignment horizontal="left" vertical="center" wrapText="1"/>
    </xf>
    <xf numFmtId="0" fontId="4" fillId="0" borderId="0" xfId="1" applyFont="1" applyAlignment="1">
      <alignment horizontal="center" vertical="center"/>
    </xf>
    <xf numFmtId="4" fontId="4" fillId="0" borderId="0" xfId="1" applyNumberFormat="1" applyFont="1" applyAlignment="1">
      <alignment horizontal="center" vertical="center"/>
    </xf>
    <xf numFmtId="44" fontId="4" fillId="0" borderId="0" xfId="53562" applyFont="1" applyBorder="1" applyAlignment="1">
      <alignment horizontal="center" vertical="center"/>
    </xf>
    <xf numFmtId="44" fontId="4" fillId="0" borderId="48" xfId="53562" applyFont="1" applyBorder="1" applyAlignment="1">
      <alignment horizontal="center" vertical="center"/>
    </xf>
    <xf numFmtId="44" fontId="6" fillId="0" borderId="48" xfId="53562" applyFont="1" applyBorder="1" applyAlignment="1">
      <alignment horizontal="center" vertical="center"/>
    </xf>
    <xf numFmtId="0" fontId="4" fillId="0" borderId="30" xfId="1" applyFont="1" applyBorder="1" applyAlignment="1">
      <alignment horizontal="left" vertical="center" wrapText="1"/>
    </xf>
    <xf numFmtId="0" fontId="4" fillId="0" borderId="31" xfId="1" applyFont="1" applyBorder="1" applyAlignment="1">
      <alignment vertical="center"/>
    </xf>
    <xf numFmtId="0" fontId="4" fillId="0" borderId="30" xfId="1" applyFont="1" applyBorder="1" applyAlignment="1">
      <alignment vertical="center"/>
    </xf>
    <xf numFmtId="0" fontId="4" fillId="0" borderId="30" xfId="1" applyFont="1" applyBorder="1" applyAlignment="1">
      <alignment horizontal="center" vertical="center"/>
    </xf>
    <xf numFmtId="4" fontId="4" fillId="0" borderId="30" xfId="1" applyNumberFormat="1" applyFont="1" applyBorder="1" applyAlignment="1">
      <alignment horizontal="center" vertical="center"/>
    </xf>
    <xf numFmtId="44" fontId="4" fillId="0" borderId="30" xfId="53562" applyFont="1" applyBorder="1" applyAlignment="1">
      <alignment horizontal="center" vertical="center"/>
    </xf>
    <xf numFmtId="44" fontId="4" fillId="0" borderId="49" xfId="53562" applyFont="1" applyBorder="1" applyAlignment="1">
      <alignment horizontal="center" vertical="center"/>
    </xf>
    <xf numFmtId="44" fontId="4" fillId="0" borderId="0" xfId="53562" applyFont="1" applyAlignment="1">
      <alignment horizontal="center" vertical="center"/>
    </xf>
    <xf numFmtId="0" fontId="4" fillId="0" borderId="0" xfId="1" applyFont="1"/>
    <xf numFmtId="0" fontId="4" fillId="0" borderId="0" xfId="1" applyFont="1" applyAlignment="1">
      <alignment horizontal="left" wrapText="1"/>
    </xf>
    <xf numFmtId="0" fontId="4" fillId="0" borderId="0" xfId="1" applyFont="1" applyAlignment="1">
      <alignment horizontal="center"/>
    </xf>
    <xf numFmtId="44" fontId="4" fillId="0" borderId="0" xfId="53562" applyFont="1" applyAlignment="1">
      <alignment horizontal="center"/>
    </xf>
    <xf numFmtId="208" fontId="25" fillId="0" borderId="57" xfId="53576" applyNumberFormat="1" applyBorder="1" applyAlignment="1">
      <alignment horizontal="center" vertical="center" wrapText="1"/>
    </xf>
    <xf numFmtId="0" fontId="118" fillId="87" borderId="0" xfId="0" applyFont="1" applyFill="1" applyAlignment="1">
      <alignment horizontal="center" vertical="center"/>
    </xf>
    <xf numFmtId="166" fontId="104" fillId="87" borderId="77" xfId="3" applyFont="1" applyFill="1" applyBorder="1" applyAlignment="1">
      <alignment horizontal="center" vertical="center"/>
    </xf>
    <xf numFmtId="0" fontId="104" fillId="0" borderId="57" xfId="1" applyFont="1" applyBorder="1" applyAlignment="1">
      <alignment horizontal="center" vertical="center" wrapText="1"/>
    </xf>
    <xf numFmtId="0" fontId="120" fillId="87" borderId="0" xfId="0" applyFont="1" applyFill="1" applyAlignment="1">
      <alignment horizontal="left" vertical="center" wrapText="1"/>
    </xf>
    <xf numFmtId="0" fontId="6" fillId="0" borderId="32" xfId="4" applyFont="1" applyBorder="1"/>
    <xf numFmtId="0" fontId="6" fillId="0" borderId="0" xfId="4" applyFont="1"/>
    <xf numFmtId="0" fontId="6" fillId="0" borderId="48" xfId="4" applyFont="1" applyBorder="1"/>
    <xf numFmtId="0" fontId="80" fillId="0" borderId="32" xfId="4" applyFont="1" applyBorder="1" applyAlignment="1">
      <alignment horizontal="center" vertical="center"/>
    </xf>
    <xf numFmtId="0" fontId="80" fillId="0" borderId="71" xfId="4" applyFont="1" applyBorder="1" applyAlignment="1">
      <alignment horizontal="center" vertical="center"/>
    </xf>
    <xf numFmtId="10" fontId="100" fillId="89" borderId="67" xfId="1225" applyNumberFormat="1" applyFont="1" applyFill="1" applyBorder="1" applyAlignment="1">
      <alignment horizontal="center" vertical="center" wrapText="1"/>
    </xf>
    <xf numFmtId="10" fontId="100" fillId="89" borderId="72" xfId="1225" applyNumberFormat="1" applyFont="1" applyFill="1" applyBorder="1" applyAlignment="1">
      <alignment horizontal="center" vertical="center" wrapText="1"/>
    </xf>
    <xf numFmtId="10" fontId="100" fillId="89" borderId="66" xfId="1225" applyNumberFormat="1" applyFont="1" applyFill="1" applyBorder="1" applyAlignment="1">
      <alignment horizontal="center" vertical="center" wrapText="1"/>
    </xf>
    <xf numFmtId="10" fontId="100" fillId="89" borderId="73" xfId="1225" applyNumberFormat="1" applyFont="1" applyFill="1" applyBorder="1" applyAlignment="1">
      <alignment horizontal="center" vertical="center" wrapText="1"/>
    </xf>
    <xf numFmtId="10" fontId="100" fillId="89" borderId="0" xfId="1225" applyNumberFormat="1" applyFont="1" applyFill="1" applyBorder="1" applyAlignment="1">
      <alignment horizontal="center" vertical="center" wrapText="1"/>
    </xf>
    <xf numFmtId="0" fontId="82" fillId="0" borderId="45" xfId="0" applyFont="1" applyBorder="1" applyAlignment="1">
      <alignment horizontal="center" vertical="center"/>
    </xf>
    <xf numFmtId="0" fontId="82" fillId="0" borderId="46" xfId="0" applyFont="1" applyBorder="1" applyAlignment="1">
      <alignment horizontal="center" vertical="center"/>
    </xf>
    <xf numFmtId="0" fontId="82" fillId="0" borderId="47" xfId="0" applyFont="1" applyBorder="1" applyAlignment="1">
      <alignment horizontal="center" vertical="center"/>
    </xf>
    <xf numFmtId="10" fontId="85" fillId="84" borderId="0" xfId="0" applyNumberFormat="1" applyFont="1" applyFill="1" applyAlignment="1" applyProtection="1">
      <alignment vertical="center" wrapText="1"/>
      <protection locked="0"/>
    </xf>
    <xf numFmtId="10" fontId="85" fillId="84" borderId="48" xfId="0" applyNumberFormat="1" applyFont="1" applyFill="1" applyBorder="1" applyAlignment="1" applyProtection="1">
      <alignment vertical="center" wrapText="1"/>
      <protection locked="0"/>
    </xf>
    <xf numFmtId="49" fontId="95" fillId="0" borderId="44" xfId="2" applyNumberFormat="1" applyFont="1" applyBorder="1" applyAlignment="1">
      <alignment horizontal="center" vertical="center" wrapText="1"/>
    </xf>
    <xf numFmtId="49" fontId="95" fillId="0" borderId="68" xfId="2" applyNumberFormat="1" applyFont="1" applyBorder="1" applyAlignment="1">
      <alignment horizontal="center" vertical="center" wrapText="1"/>
    </xf>
    <xf numFmtId="49" fontId="95" fillId="0" borderId="55" xfId="2" applyNumberFormat="1" applyFont="1" applyBorder="1" applyAlignment="1">
      <alignment horizontal="center" vertical="center" wrapText="1"/>
    </xf>
    <xf numFmtId="0" fontId="103" fillId="6" borderId="53" xfId="2" applyFont="1" applyFill="1" applyBorder="1" applyAlignment="1">
      <alignment horizontal="right" vertical="center"/>
    </xf>
    <xf numFmtId="0" fontId="103" fillId="6" borderId="54" xfId="2" applyFont="1" applyFill="1" applyBorder="1" applyAlignment="1">
      <alignment horizontal="right" vertical="center"/>
    </xf>
    <xf numFmtId="4" fontId="82" fillId="86" borderId="33" xfId="2" applyNumberFormat="1" applyFont="1" applyFill="1" applyBorder="1" applyAlignment="1">
      <alignment horizontal="center" vertical="center"/>
    </xf>
    <xf numFmtId="4" fontId="82" fillId="86" borderId="35" xfId="2" applyNumberFormat="1" applyFont="1" applyFill="1" applyBorder="1" applyAlignment="1">
      <alignment horizontal="center" vertical="center"/>
    </xf>
    <xf numFmtId="4" fontId="82" fillId="86" borderId="56" xfId="2" applyNumberFormat="1" applyFont="1" applyFill="1" applyBorder="1" applyAlignment="1">
      <alignment horizontal="center" vertical="center" wrapText="1"/>
    </xf>
    <xf numFmtId="4" fontId="82" fillId="86" borderId="34" xfId="2" applyNumberFormat="1" applyFont="1" applyFill="1" applyBorder="1" applyAlignment="1">
      <alignment horizontal="center" vertical="center" wrapText="1"/>
    </xf>
    <xf numFmtId="0" fontId="82" fillId="86" borderId="50" xfId="1579" applyNumberFormat="1" applyFont="1" applyFill="1" applyBorder="1" applyAlignment="1">
      <alignment horizontal="center" vertical="center" wrapText="1"/>
    </xf>
    <xf numFmtId="0" fontId="82" fillId="86" borderId="42" xfId="1579" applyNumberFormat="1" applyFont="1" applyFill="1" applyBorder="1" applyAlignment="1">
      <alignment horizontal="center" vertical="center" wrapText="1"/>
    </xf>
    <xf numFmtId="0" fontId="65" fillId="86" borderId="51" xfId="2" applyFont="1" applyFill="1" applyBorder="1" applyAlignment="1">
      <alignment horizontal="center" vertical="center" wrapText="1"/>
    </xf>
    <xf numFmtId="0" fontId="65" fillId="86" borderId="43" xfId="2" applyFont="1" applyFill="1" applyBorder="1" applyAlignment="1">
      <alignment horizontal="center" vertical="center" wrapText="1"/>
    </xf>
    <xf numFmtId="0" fontId="78" fillId="0" borderId="57" xfId="802" applyFont="1" applyBorder="1" applyAlignment="1">
      <alignment horizontal="center" vertical="center" wrapText="1"/>
    </xf>
    <xf numFmtId="0" fontId="78" fillId="0" borderId="57" xfId="802" applyFont="1" applyBorder="1" applyAlignment="1">
      <alignment horizontal="left" vertical="center" wrapText="1"/>
    </xf>
    <xf numFmtId="174" fontId="108" fillId="0" borderId="57" xfId="1599" applyFont="1" applyBorder="1" applyAlignment="1">
      <alignment horizontal="center" vertical="center" wrapText="1"/>
    </xf>
    <xf numFmtId="10" fontId="108" fillId="0" borderId="57" xfId="1213" applyNumberFormat="1" applyFont="1" applyBorder="1" applyAlignment="1">
      <alignment horizontal="center" vertical="center" wrapText="1"/>
    </xf>
    <xf numFmtId="49" fontId="95" fillId="0" borderId="57" xfId="2" applyNumberFormat="1" applyFont="1" applyBorder="1" applyAlignment="1">
      <alignment horizontal="center" vertical="center" wrapText="1"/>
    </xf>
    <xf numFmtId="0" fontId="65" fillId="3" borderId="57" xfId="802" applyFont="1" applyFill="1" applyBorder="1" applyAlignment="1">
      <alignment horizontal="center" vertical="center"/>
    </xf>
    <xf numFmtId="49" fontId="65" fillId="0" borderId="77" xfId="2" applyNumberFormat="1" applyFont="1" applyBorder="1" applyAlignment="1">
      <alignment horizontal="left" vertical="center" wrapText="1"/>
    </xf>
    <xf numFmtId="49" fontId="65" fillId="0" borderId="64" xfId="2" applyNumberFormat="1" applyFont="1" applyBorder="1" applyAlignment="1">
      <alignment horizontal="left" vertical="center" wrapText="1"/>
    </xf>
    <xf numFmtId="49" fontId="65" fillId="0" borderId="78" xfId="2" applyNumberFormat="1" applyFont="1" applyBorder="1" applyAlignment="1">
      <alignment horizontal="left" vertical="center" wrapText="1"/>
    </xf>
    <xf numFmtId="0" fontId="106" fillId="0" borderId="57" xfId="0" applyFont="1" applyBorder="1" applyAlignment="1">
      <alignment horizontal="center" vertical="center" wrapText="1"/>
    </xf>
    <xf numFmtId="0" fontId="106" fillId="0" borderId="64" xfId="0" applyFont="1" applyBorder="1" applyAlignment="1">
      <alignment horizontal="center" vertical="center" wrapText="1"/>
    </xf>
    <xf numFmtId="0" fontId="106" fillId="0" borderId="78" xfId="0" applyFont="1" applyBorder="1" applyAlignment="1">
      <alignment horizontal="center" vertical="center" wrapText="1"/>
    </xf>
    <xf numFmtId="0" fontId="79" fillId="87" borderId="0" xfId="0" applyFont="1" applyFill="1" applyAlignment="1" applyProtection="1">
      <alignment horizontal="center" vertical="center"/>
      <protection locked="0"/>
    </xf>
    <xf numFmtId="0" fontId="78" fillId="0" borderId="57" xfId="802" applyFont="1" applyBorder="1" applyAlignment="1">
      <alignment horizontal="right" vertical="center"/>
    </xf>
    <xf numFmtId="4" fontId="78" fillId="0" borderId="57" xfId="802" applyNumberFormat="1" applyFont="1" applyBorder="1" applyAlignment="1">
      <alignment horizontal="right" vertical="center"/>
    </xf>
    <xf numFmtId="49" fontId="6" fillId="90" borderId="57" xfId="1" applyNumberFormat="1" applyFont="1" applyFill="1" applyBorder="1" applyAlignment="1">
      <alignment horizontal="center" vertical="center" wrapText="1"/>
    </xf>
    <xf numFmtId="49" fontId="6" fillId="4" borderId="57" xfId="1" applyNumberFormat="1" applyFont="1" applyFill="1" applyBorder="1" applyAlignment="1">
      <alignment horizontal="center" vertical="center" wrapText="1"/>
    </xf>
    <xf numFmtId="1" fontId="6" fillId="2" borderId="80" xfId="1" applyNumberFormat="1" applyFont="1" applyFill="1" applyBorder="1" applyAlignment="1">
      <alignment horizontal="center" vertical="center" wrapText="1"/>
    </xf>
    <xf numFmtId="1" fontId="6" fillId="2" borderId="57" xfId="1" applyNumberFormat="1" applyFont="1" applyFill="1" applyBorder="1" applyAlignment="1">
      <alignment horizontal="center" vertical="center" wrapText="1"/>
    </xf>
    <xf numFmtId="49" fontId="6" fillId="0" borderId="45" xfId="2" applyNumberFormat="1" applyFont="1" applyBorder="1" applyAlignment="1">
      <alignment horizontal="center" vertical="center" wrapText="1"/>
    </xf>
    <xf numFmtId="49" fontId="6" fillId="0" borderId="46" xfId="2" applyNumberFormat="1" applyFont="1" applyBorder="1" applyAlignment="1">
      <alignment horizontal="center" vertical="center" wrapText="1"/>
    </xf>
    <xf numFmtId="49" fontId="6" fillId="0" borderId="47" xfId="2" applyNumberFormat="1" applyFont="1" applyBorder="1" applyAlignment="1">
      <alignment horizontal="center" vertical="center" wrapText="1"/>
    </xf>
    <xf numFmtId="1" fontId="6" fillId="90" borderId="57" xfId="1" applyNumberFormat="1" applyFont="1" applyFill="1" applyBorder="1" applyAlignment="1">
      <alignment horizontal="center" vertical="center" wrapText="1"/>
    </xf>
    <xf numFmtId="0" fontId="6" fillId="0" borderId="66" xfId="2" applyFont="1" applyBorder="1" applyAlignment="1">
      <alignment horizontal="center" vertical="center" wrapText="1"/>
    </xf>
    <xf numFmtId="0" fontId="6" fillId="0" borderId="73" xfId="2" applyFont="1" applyBorder="1" applyAlignment="1">
      <alignment horizontal="center" vertical="center" wrapText="1"/>
    </xf>
    <xf numFmtId="49" fontId="6" fillId="0" borderId="52" xfId="2" applyNumberFormat="1" applyFont="1" applyBorder="1" applyAlignment="1">
      <alignment horizontal="left" vertical="center" wrapText="1"/>
    </xf>
    <xf numFmtId="49" fontId="6" fillId="0" borderId="59" xfId="2" applyNumberFormat="1" applyFont="1" applyBorder="1" applyAlignment="1">
      <alignment horizontal="left" vertical="center" wrapText="1"/>
    </xf>
    <xf numFmtId="4" fontId="6" fillId="0" borderId="57" xfId="1579" applyNumberFormat="1" applyFont="1" applyBorder="1" applyAlignment="1">
      <alignment horizontal="center" vertical="center"/>
    </xf>
    <xf numFmtId="4" fontId="6" fillId="0" borderId="61" xfId="1579" applyNumberFormat="1" applyFont="1" applyBorder="1" applyAlignment="1">
      <alignment horizontal="center" vertical="center"/>
    </xf>
    <xf numFmtId="4" fontId="6" fillId="0" borderId="57" xfId="1579" applyNumberFormat="1" applyFont="1" applyBorder="1" applyAlignment="1">
      <alignment horizontal="center" vertical="center" wrapText="1"/>
    </xf>
    <xf numFmtId="4" fontId="6" fillId="0" borderId="58" xfId="1579" applyNumberFormat="1" applyFont="1" applyBorder="1" applyAlignment="1">
      <alignment horizontal="center" vertical="center" wrapText="1"/>
    </xf>
    <xf numFmtId="4" fontId="6" fillId="0" borderId="52" xfId="2" applyNumberFormat="1" applyFont="1" applyBorder="1" applyAlignment="1">
      <alignment horizontal="center" vertical="center"/>
    </xf>
    <xf numFmtId="4" fontId="6" fillId="0" borderId="63" xfId="2" applyNumberFormat="1" applyFont="1" applyBorder="1" applyAlignment="1">
      <alignment horizontal="center" vertical="center"/>
    </xf>
    <xf numFmtId="0" fontId="6" fillId="0" borderId="76" xfId="2" applyFont="1" applyBorder="1" applyAlignment="1">
      <alignment horizontal="center" vertical="center" wrapText="1"/>
    </xf>
    <xf numFmtId="0" fontId="6" fillId="0" borderId="68" xfId="2" applyFont="1" applyBorder="1" applyAlignment="1">
      <alignment horizontal="center" vertical="center" wrapText="1"/>
    </xf>
    <xf numFmtId="0" fontId="6" fillId="0" borderId="75" xfId="2" applyFont="1" applyBorder="1" applyAlignment="1">
      <alignment horizontal="center" vertical="center" wrapText="1"/>
    </xf>
    <xf numFmtId="4" fontId="6" fillId="0" borderId="41" xfId="2" applyNumberFormat="1" applyFont="1" applyBorder="1" applyAlignment="1">
      <alignment horizontal="center" vertical="center" wrapText="1"/>
    </xf>
    <xf numFmtId="49" fontId="6" fillId="0" borderId="41" xfId="2" applyNumberFormat="1" applyFont="1" applyBorder="1" applyAlignment="1">
      <alignment horizontal="center" vertical="center"/>
    </xf>
    <xf numFmtId="4" fontId="6" fillId="0" borderId="57" xfId="2" applyNumberFormat="1" applyFont="1" applyBorder="1" applyAlignment="1">
      <alignment horizontal="center" vertical="center" wrapText="1"/>
    </xf>
    <xf numFmtId="4" fontId="6" fillId="0" borderId="61" xfId="2" applyNumberFormat="1" applyFont="1" applyBorder="1" applyAlignment="1">
      <alignment horizontal="center" vertical="center" wrapText="1"/>
    </xf>
    <xf numFmtId="0" fontId="111" fillId="87" borderId="33" xfId="1" applyFont="1" applyFill="1" applyBorder="1" applyAlignment="1">
      <alignment horizontal="center" vertical="center"/>
    </xf>
    <xf numFmtId="0" fontId="111" fillId="87" borderId="56" xfId="1" applyFont="1" applyFill="1" applyBorder="1" applyAlignment="1">
      <alignment horizontal="center" vertical="center"/>
    </xf>
    <xf numFmtId="0" fontId="111" fillId="87" borderId="79" xfId="1" applyFont="1" applyFill="1" applyBorder="1" applyAlignment="1">
      <alignment horizontal="center" vertical="center"/>
    </xf>
    <xf numFmtId="0" fontId="121" fillId="3" borderId="57" xfId="0" quotePrefix="1" applyFont="1" applyFill="1" applyBorder="1" applyAlignment="1">
      <alignment horizontal="left" vertical="center" wrapText="1"/>
    </xf>
    <xf numFmtId="0" fontId="121" fillId="3" borderId="57" xfId="0" applyFont="1" applyFill="1" applyBorder="1" applyAlignment="1">
      <alignment horizontal="left" vertical="center" wrapText="1"/>
    </xf>
    <xf numFmtId="0" fontId="121" fillId="3" borderId="57" xfId="0" applyFont="1" applyFill="1" applyBorder="1" applyAlignment="1">
      <alignment horizontal="center" vertical="center" wrapText="1"/>
    </xf>
    <xf numFmtId="0" fontId="121" fillId="87" borderId="57" xfId="0" applyFont="1" applyFill="1" applyBorder="1" applyAlignment="1">
      <alignment horizontal="center" vertical="center" wrapText="1"/>
    </xf>
    <xf numFmtId="0" fontId="119" fillId="94" borderId="83" xfId="0" applyFont="1" applyFill="1" applyBorder="1" applyAlignment="1">
      <alignment horizontal="center" vertical="center" wrapText="1"/>
    </xf>
    <xf numFmtId="0" fontId="119" fillId="94" borderId="50" xfId="0" applyFont="1" applyFill="1" applyBorder="1" applyAlignment="1">
      <alignment horizontal="center" vertical="center" wrapText="1"/>
    </xf>
    <xf numFmtId="0" fontId="119" fillId="94" borderId="51" xfId="0" applyFont="1" applyFill="1" applyBorder="1" applyAlignment="1">
      <alignment horizontal="center" vertical="center" wrapText="1"/>
    </xf>
    <xf numFmtId="0" fontId="121" fillId="0" borderId="57" xfId="0" applyFont="1" applyBorder="1" applyAlignment="1">
      <alignment horizontal="center" vertical="center" wrapText="1"/>
    </xf>
    <xf numFmtId="0" fontId="120" fillId="87" borderId="57" xfId="0" applyFont="1" applyFill="1" applyBorder="1" applyAlignment="1">
      <alignment horizontal="center" vertical="center"/>
    </xf>
    <xf numFmtId="49" fontId="113" fillId="87" borderId="57" xfId="2" applyNumberFormat="1" applyFont="1" applyFill="1" applyBorder="1" applyAlignment="1">
      <alignment horizontal="center" vertical="center" wrapText="1"/>
    </xf>
    <xf numFmtId="49" fontId="80" fillId="0" borderId="57" xfId="2" applyNumberFormat="1" applyFont="1" applyBorder="1" applyAlignment="1">
      <alignment horizontal="left" vertical="center" wrapText="1"/>
    </xf>
    <xf numFmtId="4" fontId="80" fillId="0" borderId="57" xfId="2" applyNumberFormat="1" applyFont="1" applyBorder="1" applyAlignment="1">
      <alignment horizontal="center" vertical="center" wrapText="1"/>
    </xf>
    <xf numFmtId="44" fontId="80" fillId="0" borderId="57" xfId="53562" applyFont="1" applyFill="1" applyBorder="1" applyAlignment="1">
      <alignment horizontal="center" vertical="center" wrapText="1"/>
    </xf>
    <xf numFmtId="4" fontId="123" fillId="95" borderId="77" xfId="0" applyNumberFormat="1" applyFont="1" applyFill="1" applyBorder="1" applyAlignment="1">
      <alignment horizontal="center" vertical="center" wrapText="1"/>
    </xf>
    <xf numFmtId="4" fontId="123" fillId="95" borderId="78" xfId="0" applyNumberFormat="1" applyFont="1" applyFill="1" applyBorder="1" applyAlignment="1">
      <alignment horizontal="center" vertical="center" wrapText="1"/>
    </xf>
    <xf numFmtId="0" fontId="65" fillId="87" borderId="0" xfId="0" applyFont="1" applyFill="1" applyAlignment="1" applyProtection="1">
      <alignment horizontal="center" vertical="center"/>
      <protection locked="0"/>
    </xf>
    <xf numFmtId="0" fontId="122" fillId="94" borderId="57" xfId="0" applyFont="1" applyFill="1" applyBorder="1" applyAlignment="1">
      <alignment horizontal="center" vertical="center" wrapText="1"/>
    </xf>
    <xf numFmtId="0" fontId="65" fillId="87" borderId="57" xfId="0" applyFont="1" applyFill="1" applyBorder="1" applyAlignment="1">
      <alignment horizontal="center" vertical="center"/>
    </xf>
    <xf numFmtId="0" fontId="2" fillId="6" borderId="57" xfId="0" applyFont="1" applyFill="1" applyBorder="1" applyAlignment="1">
      <alignment horizontal="center" vertical="center" wrapText="1"/>
    </xf>
    <xf numFmtId="4" fontId="123" fillId="6" borderId="57" xfId="0" applyNumberFormat="1" applyFont="1" applyFill="1" applyBorder="1" applyAlignment="1">
      <alignment horizontal="center" vertical="center" wrapText="1"/>
    </xf>
  </cellXfs>
  <cellStyles count="53577">
    <cellStyle name="_x000d__x000a_JournalTemplate=C:\COMFO\CTALK\JOURSTD.TPL_x000d__x000a_LbStateAddress=3 3 0 251 1 89 2 311_x000d__x000a_LbStateJou" xfId="52186" xr:uid="{00000000-0005-0000-0000-000000000000}"/>
    <cellStyle name="20% - Accent1" xfId="50" xr:uid="{00000000-0005-0000-0000-000001000000}"/>
    <cellStyle name="20% - Accent1 2" xfId="51" xr:uid="{00000000-0005-0000-0000-000002000000}"/>
    <cellStyle name="20% - Accent2" xfId="52" xr:uid="{00000000-0005-0000-0000-000003000000}"/>
    <cellStyle name="20% - Accent3" xfId="53" xr:uid="{00000000-0005-0000-0000-000004000000}"/>
    <cellStyle name="20% - Accent4" xfId="54" xr:uid="{00000000-0005-0000-0000-000005000000}"/>
    <cellStyle name="20% - Accent4 2" xfId="55" xr:uid="{00000000-0005-0000-0000-000006000000}"/>
    <cellStyle name="20% - Accent5" xfId="56" xr:uid="{00000000-0005-0000-0000-000007000000}"/>
    <cellStyle name="20% - Accent5 2" xfId="57" xr:uid="{00000000-0005-0000-0000-000008000000}"/>
    <cellStyle name="20% - Accent6" xfId="58" xr:uid="{00000000-0005-0000-0000-000009000000}"/>
    <cellStyle name="20% - Accent6 2" xfId="59" xr:uid="{00000000-0005-0000-0000-00000A000000}"/>
    <cellStyle name="20% - Ênfase1" xfId="27" builtinId="30" customBuiltin="1"/>
    <cellStyle name="20% - Ênfase1 100" xfId="52187" xr:uid="{00000000-0005-0000-0000-00000C000000}"/>
    <cellStyle name="20% - Ênfase1 2" xfId="60" xr:uid="{00000000-0005-0000-0000-00000D000000}"/>
    <cellStyle name="20% - Ênfase1 2 2" xfId="61" xr:uid="{00000000-0005-0000-0000-00000E000000}"/>
    <cellStyle name="20% - Ênfase1 3" xfId="62" xr:uid="{00000000-0005-0000-0000-00000F000000}"/>
    <cellStyle name="20% - Ênfase2" xfId="31" builtinId="34" customBuiltin="1"/>
    <cellStyle name="20% - Ênfase2 2" xfId="63" xr:uid="{00000000-0005-0000-0000-000011000000}"/>
    <cellStyle name="20% - Ênfase2 2 2" xfId="64" xr:uid="{00000000-0005-0000-0000-000012000000}"/>
    <cellStyle name="20% - Ênfase2 3" xfId="65" xr:uid="{00000000-0005-0000-0000-000013000000}"/>
    <cellStyle name="20% - Ênfase3" xfId="35" builtinId="38" customBuiltin="1"/>
    <cellStyle name="20% - Ênfase3 2" xfId="66" xr:uid="{00000000-0005-0000-0000-000015000000}"/>
    <cellStyle name="20% - Ênfase3 2 2" xfId="67" xr:uid="{00000000-0005-0000-0000-000016000000}"/>
    <cellStyle name="20% - Ênfase3 3" xfId="68" xr:uid="{00000000-0005-0000-0000-000017000000}"/>
    <cellStyle name="20% - Ênfase4" xfId="39" builtinId="42" customBuiltin="1"/>
    <cellStyle name="20% - Ênfase4 2" xfId="69" xr:uid="{00000000-0005-0000-0000-000019000000}"/>
    <cellStyle name="20% - Ênfase4 2 2" xfId="70" xr:uid="{00000000-0005-0000-0000-00001A000000}"/>
    <cellStyle name="20% - Ênfase4 3" xfId="71" xr:uid="{00000000-0005-0000-0000-00001B000000}"/>
    <cellStyle name="20% - Ênfase5" xfId="43" builtinId="46" customBuiltin="1"/>
    <cellStyle name="20% - Ênfase5 2" xfId="72" xr:uid="{00000000-0005-0000-0000-00001D000000}"/>
    <cellStyle name="20% - Ênfase5 2 2" xfId="73" xr:uid="{00000000-0005-0000-0000-00001E000000}"/>
    <cellStyle name="20% - Ênfase6" xfId="47" builtinId="50" customBuiltin="1"/>
    <cellStyle name="20% - Ênfase6 2" xfId="74" xr:uid="{00000000-0005-0000-0000-000020000000}"/>
    <cellStyle name="20% - Ênfase6 2 2" xfId="75" xr:uid="{00000000-0005-0000-0000-000021000000}"/>
    <cellStyle name="40% - Accent1" xfId="76" xr:uid="{00000000-0005-0000-0000-000022000000}"/>
    <cellStyle name="40% - Accent2" xfId="77" xr:uid="{00000000-0005-0000-0000-000023000000}"/>
    <cellStyle name="40% - Accent2 2" xfId="78" xr:uid="{00000000-0005-0000-0000-000024000000}"/>
    <cellStyle name="40% - Accent3" xfId="79" xr:uid="{00000000-0005-0000-0000-000025000000}"/>
    <cellStyle name="40% - Accent3 2" xfId="80" xr:uid="{00000000-0005-0000-0000-000026000000}"/>
    <cellStyle name="40% - Accent4" xfId="81" xr:uid="{00000000-0005-0000-0000-000027000000}"/>
    <cellStyle name="40% - Accent4 2" xfId="82" xr:uid="{00000000-0005-0000-0000-000028000000}"/>
    <cellStyle name="40% - Accent5" xfId="83" xr:uid="{00000000-0005-0000-0000-000029000000}"/>
    <cellStyle name="40% - Accent6" xfId="84" xr:uid="{00000000-0005-0000-0000-00002A000000}"/>
    <cellStyle name="40% - Ênfase1" xfId="28" builtinId="31" customBuiltin="1"/>
    <cellStyle name="40% - Ênfase1 2" xfId="85" xr:uid="{00000000-0005-0000-0000-00002C000000}"/>
    <cellStyle name="40% - Ênfase1 2 2" xfId="86" xr:uid="{00000000-0005-0000-0000-00002D000000}"/>
    <cellStyle name="40% - Ênfase2" xfId="32" builtinId="35" customBuiltin="1"/>
    <cellStyle name="40% - Ênfase2 2" xfId="87" xr:uid="{00000000-0005-0000-0000-00002F000000}"/>
    <cellStyle name="40% - Ênfase2 2 2" xfId="88" xr:uid="{00000000-0005-0000-0000-000030000000}"/>
    <cellStyle name="40% - Ênfase3" xfId="36" builtinId="39" customBuiltin="1"/>
    <cellStyle name="40% - Ênfase3 2" xfId="89" xr:uid="{00000000-0005-0000-0000-000032000000}"/>
    <cellStyle name="40% - Ênfase3 2 2" xfId="90" xr:uid="{00000000-0005-0000-0000-000033000000}"/>
    <cellStyle name="40% - Ênfase3 3" xfId="91" xr:uid="{00000000-0005-0000-0000-000034000000}"/>
    <cellStyle name="40% - Ênfase4" xfId="40" builtinId="43" customBuiltin="1"/>
    <cellStyle name="40% - Ênfase4 2" xfId="92" xr:uid="{00000000-0005-0000-0000-000036000000}"/>
    <cellStyle name="40% - Ênfase4 2 2" xfId="93" xr:uid="{00000000-0005-0000-0000-000037000000}"/>
    <cellStyle name="40% - Ênfase5" xfId="44" builtinId="47" customBuiltin="1"/>
    <cellStyle name="40% - Ênfase5 2" xfId="94" xr:uid="{00000000-0005-0000-0000-000039000000}"/>
    <cellStyle name="40% - Ênfase5 2 2" xfId="95" xr:uid="{00000000-0005-0000-0000-00003A000000}"/>
    <cellStyle name="40% - Ênfase6" xfId="48" builtinId="51" customBuiltin="1"/>
    <cellStyle name="40% - Ênfase6 2" xfId="96" xr:uid="{00000000-0005-0000-0000-00003C000000}"/>
    <cellStyle name="40% - Ênfase6 2 2" xfId="97" xr:uid="{00000000-0005-0000-0000-00003D000000}"/>
    <cellStyle name="60% - Accent1" xfId="98" xr:uid="{00000000-0005-0000-0000-00003E000000}"/>
    <cellStyle name="60% - Accent2" xfId="99" xr:uid="{00000000-0005-0000-0000-00003F000000}"/>
    <cellStyle name="60% - Accent2 2" xfId="100" xr:uid="{00000000-0005-0000-0000-000040000000}"/>
    <cellStyle name="60% - Accent3" xfId="101" xr:uid="{00000000-0005-0000-0000-000041000000}"/>
    <cellStyle name="60% - Accent3 2" xfId="102" xr:uid="{00000000-0005-0000-0000-000042000000}"/>
    <cellStyle name="60% - Accent4" xfId="103" xr:uid="{00000000-0005-0000-0000-000043000000}"/>
    <cellStyle name="60% - Accent5" xfId="104" xr:uid="{00000000-0005-0000-0000-000044000000}"/>
    <cellStyle name="60% - Accent6" xfId="105" xr:uid="{00000000-0005-0000-0000-000045000000}"/>
    <cellStyle name="60% - Accent6 2" xfId="106" xr:uid="{00000000-0005-0000-0000-000046000000}"/>
    <cellStyle name="60% - Ênfase1" xfId="29" builtinId="32" customBuiltin="1"/>
    <cellStyle name="60% - Ênfase1 2" xfId="107" xr:uid="{00000000-0005-0000-0000-000048000000}"/>
    <cellStyle name="60% - Ênfase2" xfId="33" builtinId="36" customBuiltin="1"/>
    <cellStyle name="60% - Ênfase2 2" xfId="108" xr:uid="{00000000-0005-0000-0000-00004A000000}"/>
    <cellStyle name="60% - Ênfase3" xfId="37" builtinId="40" customBuiltin="1"/>
    <cellStyle name="60% - Ênfase3 2" xfId="109" xr:uid="{00000000-0005-0000-0000-00004C000000}"/>
    <cellStyle name="60% - Ênfase3 3" xfId="110" xr:uid="{00000000-0005-0000-0000-00004D000000}"/>
    <cellStyle name="60% - Ênfase4" xfId="41" builtinId="44" customBuiltin="1"/>
    <cellStyle name="60% - Ênfase4 2" xfId="111" xr:uid="{00000000-0005-0000-0000-00004F000000}"/>
    <cellStyle name="60% - Ênfase4 3" xfId="112" xr:uid="{00000000-0005-0000-0000-000050000000}"/>
    <cellStyle name="60% - Ênfase5" xfId="45" builtinId="48" customBuiltin="1"/>
    <cellStyle name="60% - Ênfase5 2" xfId="113" xr:uid="{00000000-0005-0000-0000-000052000000}"/>
    <cellStyle name="60% - Ênfase6" xfId="49" builtinId="52" customBuiltin="1"/>
    <cellStyle name="60% - Ênfase6 2" xfId="114" xr:uid="{00000000-0005-0000-0000-000054000000}"/>
    <cellStyle name="60% - Ênfase6 3" xfId="115" xr:uid="{00000000-0005-0000-0000-000055000000}"/>
    <cellStyle name="60% - Ênfase6 37" xfId="52188" xr:uid="{00000000-0005-0000-0000-000056000000}"/>
    <cellStyle name="Accent1" xfId="116" xr:uid="{00000000-0005-0000-0000-000057000000}"/>
    <cellStyle name="Accent2" xfId="117" xr:uid="{00000000-0005-0000-0000-000058000000}"/>
    <cellStyle name="Accent3" xfId="118" xr:uid="{00000000-0005-0000-0000-000059000000}"/>
    <cellStyle name="Accent4" xfId="119" xr:uid="{00000000-0005-0000-0000-00005A000000}"/>
    <cellStyle name="Accent5" xfId="120" xr:uid="{00000000-0005-0000-0000-00005B000000}"/>
    <cellStyle name="Accent6" xfId="121" xr:uid="{00000000-0005-0000-0000-00005C000000}"/>
    <cellStyle name="asd" xfId="122" xr:uid="{00000000-0005-0000-0000-00005D000000}"/>
    <cellStyle name="asd 10" xfId="123" xr:uid="{00000000-0005-0000-0000-00005E000000}"/>
    <cellStyle name="asd 10 10" xfId="1643" xr:uid="{00000000-0005-0000-0000-00005F000000}"/>
    <cellStyle name="asd 10 10 2" xfId="1644" xr:uid="{00000000-0005-0000-0000-000060000000}"/>
    <cellStyle name="asd 10 11" xfId="1645" xr:uid="{00000000-0005-0000-0000-000061000000}"/>
    <cellStyle name="asd 10 11 2" xfId="1646" xr:uid="{00000000-0005-0000-0000-000062000000}"/>
    <cellStyle name="asd 10 12" xfId="1647" xr:uid="{00000000-0005-0000-0000-000063000000}"/>
    <cellStyle name="asd 10 12 2" xfId="1648" xr:uid="{00000000-0005-0000-0000-000064000000}"/>
    <cellStyle name="asd 10 13" xfId="1649" xr:uid="{00000000-0005-0000-0000-000065000000}"/>
    <cellStyle name="asd 10 13 2" xfId="1650" xr:uid="{00000000-0005-0000-0000-000066000000}"/>
    <cellStyle name="asd 10 14" xfId="1651" xr:uid="{00000000-0005-0000-0000-000067000000}"/>
    <cellStyle name="asd 10 14 2" xfId="1652" xr:uid="{00000000-0005-0000-0000-000068000000}"/>
    <cellStyle name="asd 10 15" xfId="1653" xr:uid="{00000000-0005-0000-0000-000069000000}"/>
    <cellStyle name="asd 10 15 2" xfId="1654" xr:uid="{00000000-0005-0000-0000-00006A000000}"/>
    <cellStyle name="asd 10 16" xfId="1655" xr:uid="{00000000-0005-0000-0000-00006B000000}"/>
    <cellStyle name="asd 10 16 2" xfId="1656" xr:uid="{00000000-0005-0000-0000-00006C000000}"/>
    <cellStyle name="asd 10 17" xfId="1657" xr:uid="{00000000-0005-0000-0000-00006D000000}"/>
    <cellStyle name="asd 10 17 2" xfId="1658" xr:uid="{00000000-0005-0000-0000-00006E000000}"/>
    <cellStyle name="asd 10 18" xfId="1659" xr:uid="{00000000-0005-0000-0000-00006F000000}"/>
    <cellStyle name="asd 10 18 2" xfId="1660" xr:uid="{00000000-0005-0000-0000-000070000000}"/>
    <cellStyle name="asd 10 19" xfId="1661" xr:uid="{00000000-0005-0000-0000-000071000000}"/>
    <cellStyle name="asd 10 19 2" xfId="1662" xr:uid="{00000000-0005-0000-0000-000072000000}"/>
    <cellStyle name="asd 10 2" xfId="124" xr:uid="{00000000-0005-0000-0000-000073000000}"/>
    <cellStyle name="asd 10 2 2" xfId="1663" xr:uid="{00000000-0005-0000-0000-000074000000}"/>
    <cellStyle name="asd 10 20" xfId="1664" xr:uid="{00000000-0005-0000-0000-000075000000}"/>
    <cellStyle name="asd 10 20 2" xfId="1665" xr:uid="{00000000-0005-0000-0000-000076000000}"/>
    <cellStyle name="asd 10 21" xfId="1666" xr:uid="{00000000-0005-0000-0000-000077000000}"/>
    <cellStyle name="asd 10 21 2" xfId="1667" xr:uid="{00000000-0005-0000-0000-000078000000}"/>
    <cellStyle name="asd 10 22" xfId="1668" xr:uid="{00000000-0005-0000-0000-000079000000}"/>
    <cellStyle name="asd 10 22 2" xfId="1669" xr:uid="{00000000-0005-0000-0000-00007A000000}"/>
    <cellStyle name="asd 10 23" xfId="1670" xr:uid="{00000000-0005-0000-0000-00007B000000}"/>
    <cellStyle name="asd 10 23 2" xfId="1671" xr:uid="{00000000-0005-0000-0000-00007C000000}"/>
    <cellStyle name="asd 10 24" xfId="1672" xr:uid="{00000000-0005-0000-0000-00007D000000}"/>
    <cellStyle name="asd 10 24 2" xfId="1673" xr:uid="{00000000-0005-0000-0000-00007E000000}"/>
    <cellStyle name="asd 10 25" xfId="1674" xr:uid="{00000000-0005-0000-0000-00007F000000}"/>
    <cellStyle name="asd 10 25 2" xfId="1675" xr:uid="{00000000-0005-0000-0000-000080000000}"/>
    <cellStyle name="asd 10 26" xfId="1676" xr:uid="{00000000-0005-0000-0000-000081000000}"/>
    <cellStyle name="asd 10 26 2" xfId="1677" xr:uid="{00000000-0005-0000-0000-000082000000}"/>
    <cellStyle name="asd 10 27" xfId="1678" xr:uid="{00000000-0005-0000-0000-000083000000}"/>
    <cellStyle name="asd 10 27 2" xfId="1679" xr:uid="{00000000-0005-0000-0000-000084000000}"/>
    <cellStyle name="asd 10 28" xfId="1680" xr:uid="{00000000-0005-0000-0000-000085000000}"/>
    <cellStyle name="asd 10 28 2" xfId="1681" xr:uid="{00000000-0005-0000-0000-000086000000}"/>
    <cellStyle name="asd 10 29" xfId="1682" xr:uid="{00000000-0005-0000-0000-000087000000}"/>
    <cellStyle name="asd 10 29 2" xfId="1683" xr:uid="{00000000-0005-0000-0000-000088000000}"/>
    <cellStyle name="asd 10 3" xfId="1684" xr:uid="{00000000-0005-0000-0000-000089000000}"/>
    <cellStyle name="asd 10 3 2" xfId="1685" xr:uid="{00000000-0005-0000-0000-00008A000000}"/>
    <cellStyle name="asd 10 30" xfId="1686" xr:uid="{00000000-0005-0000-0000-00008B000000}"/>
    <cellStyle name="asd 10 30 2" xfId="1687" xr:uid="{00000000-0005-0000-0000-00008C000000}"/>
    <cellStyle name="asd 10 31" xfId="1688" xr:uid="{00000000-0005-0000-0000-00008D000000}"/>
    <cellStyle name="asd 10 31 2" xfId="1689" xr:uid="{00000000-0005-0000-0000-00008E000000}"/>
    <cellStyle name="asd 10 32" xfId="1690" xr:uid="{00000000-0005-0000-0000-00008F000000}"/>
    <cellStyle name="asd 10 32 2" xfId="1691" xr:uid="{00000000-0005-0000-0000-000090000000}"/>
    <cellStyle name="asd 10 33" xfId="1692" xr:uid="{00000000-0005-0000-0000-000091000000}"/>
    <cellStyle name="asd 10 33 2" xfId="1693" xr:uid="{00000000-0005-0000-0000-000092000000}"/>
    <cellStyle name="asd 10 34" xfId="1694" xr:uid="{00000000-0005-0000-0000-000093000000}"/>
    <cellStyle name="asd 10 34 2" xfId="1695" xr:uid="{00000000-0005-0000-0000-000094000000}"/>
    <cellStyle name="asd 10 35" xfId="1696" xr:uid="{00000000-0005-0000-0000-000095000000}"/>
    <cellStyle name="asd 10 35 2" xfId="1697" xr:uid="{00000000-0005-0000-0000-000096000000}"/>
    <cellStyle name="asd 10 36" xfId="1698" xr:uid="{00000000-0005-0000-0000-000097000000}"/>
    <cellStyle name="asd 10 36 2" xfId="1699" xr:uid="{00000000-0005-0000-0000-000098000000}"/>
    <cellStyle name="asd 10 37" xfId="1700" xr:uid="{00000000-0005-0000-0000-000099000000}"/>
    <cellStyle name="asd 10 37 2" xfId="1701" xr:uid="{00000000-0005-0000-0000-00009A000000}"/>
    <cellStyle name="asd 10 38" xfId="1702" xr:uid="{00000000-0005-0000-0000-00009B000000}"/>
    <cellStyle name="asd 10 38 2" xfId="1703" xr:uid="{00000000-0005-0000-0000-00009C000000}"/>
    <cellStyle name="asd 10 39" xfId="1704" xr:uid="{00000000-0005-0000-0000-00009D000000}"/>
    <cellStyle name="asd 10 39 2" xfId="1705" xr:uid="{00000000-0005-0000-0000-00009E000000}"/>
    <cellStyle name="asd 10 4" xfId="1706" xr:uid="{00000000-0005-0000-0000-00009F000000}"/>
    <cellStyle name="asd 10 4 2" xfId="1707" xr:uid="{00000000-0005-0000-0000-0000A0000000}"/>
    <cellStyle name="asd 10 40" xfId="1708" xr:uid="{00000000-0005-0000-0000-0000A1000000}"/>
    <cellStyle name="asd 10 41" xfId="1709" xr:uid="{00000000-0005-0000-0000-0000A2000000}"/>
    <cellStyle name="asd 10 42" xfId="1710" xr:uid="{00000000-0005-0000-0000-0000A3000000}"/>
    <cellStyle name="asd 10 43" xfId="1711" xr:uid="{00000000-0005-0000-0000-0000A4000000}"/>
    <cellStyle name="asd 10 44" xfId="1712" xr:uid="{00000000-0005-0000-0000-0000A5000000}"/>
    <cellStyle name="asd 10 45" xfId="1713" xr:uid="{00000000-0005-0000-0000-0000A6000000}"/>
    <cellStyle name="asd 10 46" xfId="1714" xr:uid="{00000000-0005-0000-0000-0000A7000000}"/>
    <cellStyle name="asd 10 47" xfId="1715" xr:uid="{00000000-0005-0000-0000-0000A8000000}"/>
    <cellStyle name="asd 10 48" xfId="1716" xr:uid="{00000000-0005-0000-0000-0000A9000000}"/>
    <cellStyle name="asd 10 49" xfId="1717" xr:uid="{00000000-0005-0000-0000-0000AA000000}"/>
    <cellStyle name="asd 10 5" xfId="1718" xr:uid="{00000000-0005-0000-0000-0000AB000000}"/>
    <cellStyle name="asd 10 5 2" xfId="1719" xr:uid="{00000000-0005-0000-0000-0000AC000000}"/>
    <cellStyle name="asd 10 50" xfId="1720" xr:uid="{00000000-0005-0000-0000-0000AD000000}"/>
    <cellStyle name="asd 10 51" xfId="1721" xr:uid="{00000000-0005-0000-0000-0000AE000000}"/>
    <cellStyle name="asd 10 52" xfId="1722" xr:uid="{00000000-0005-0000-0000-0000AF000000}"/>
    <cellStyle name="asd 10 53" xfId="1723" xr:uid="{00000000-0005-0000-0000-0000B0000000}"/>
    <cellStyle name="asd 10 54" xfId="1724" xr:uid="{00000000-0005-0000-0000-0000B1000000}"/>
    <cellStyle name="asd 10 55" xfId="1725" xr:uid="{00000000-0005-0000-0000-0000B2000000}"/>
    <cellStyle name="asd 10 56" xfId="1726" xr:uid="{00000000-0005-0000-0000-0000B3000000}"/>
    <cellStyle name="asd 10 57" xfId="1727" xr:uid="{00000000-0005-0000-0000-0000B4000000}"/>
    <cellStyle name="asd 10 58" xfId="1728" xr:uid="{00000000-0005-0000-0000-0000B5000000}"/>
    <cellStyle name="asd 10 59" xfId="1729" xr:uid="{00000000-0005-0000-0000-0000B6000000}"/>
    <cellStyle name="asd 10 6" xfId="1730" xr:uid="{00000000-0005-0000-0000-0000B7000000}"/>
    <cellStyle name="asd 10 6 2" xfId="1731" xr:uid="{00000000-0005-0000-0000-0000B8000000}"/>
    <cellStyle name="asd 10 60" xfId="1732" xr:uid="{00000000-0005-0000-0000-0000B9000000}"/>
    <cellStyle name="asd 10 61" xfId="1733" xr:uid="{00000000-0005-0000-0000-0000BA000000}"/>
    <cellStyle name="asd 10 62" xfId="1734" xr:uid="{00000000-0005-0000-0000-0000BB000000}"/>
    <cellStyle name="asd 10 63" xfId="1735" xr:uid="{00000000-0005-0000-0000-0000BC000000}"/>
    <cellStyle name="asd 10 64" xfId="1736" xr:uid="{00000000-0005-0000-0000-0000BD000000}"/>
    <cellStyle name="asd 10 65" xfId="1737" xr:uid="{00000000-0005-0000-0000-0000BE000000}"/>
    <cellStyle name="asd 10 66" xfId="1738" xr:uid="{00000000-0005-0000-0000-0000BF000000}"/>
    <cellStyle name="asd 10 67" xfId="1739" xr:uid="{00000000-0005-0000-0000-0000C0000000}"/>
    <cellStyle name="asd 10 68" xfId="1740" xr:uid="{00000000-0005-0000-0000-0000C1000000}"/>
    <cellStyle name="asd 10 69" xfId="1741" xr:uid="{00000000-0005-0000-0000-0000C2000000}"/>
    <cellStyle name="asd 10 7" xfId="1742" xr:uid="{00000000-0005-0000-0000-0000C3000000}"/>
    <cellStyle name="asd 10 7 2" xfId="1743" xr:uid="{00000000-0005-0000-0000-0000C4000000}"/>
    <cellStyle name="asd 10 70" xfId="1744" xr:uid="{00000000-0005-0000-0000-0000C5000000}"/>
    <cellStyle name="asd 10 71" xfId="1745" xr:uid="{00000000-0005-0000-0000-0000C6000000}"/>
    <cellStyle name="asd 10 72" xfId="1746" xr:uid="{00000000-0005-0000-0000-0000C7000000}"/>
    <cellStyle name="asd 10 73" xfId="1747" xr:uid="{00000000-0005-0000-0000-0000C8000000}"/>
    <cellStyle name="asd 10 74" xfId="1748" xr:uid="{00000000-0005-0000-0000-0000C9000000}"/>
    <cellStyle name="asd 10 75" xfId="1749" xr:uid="{00000000-0005-0000-0000-0000CA000000}"/>
    <cellStyle name="asd 10 76" xfId="1750" xr:uid="{00000000-0005-0000-0000-0000CB000000}"/>
    <cellStyle name="asd 10 77" xfId="52425" xr:uid="{00000000-0005-0000-0000-0000CC000000}"/>
    <cellStyle name="asd 10 78" xfId="52339" xr:uid="{00000000-0005-0000-0000-0000CD000000}"/>
    <cellStyle name="asd 10 79" xfId="53114" xr:uid="{00000000-0005-0000-0000-0000CE000000}"/>
    <cellStyle name="asd 10 8" xfId="1751" xr:uid="{00000000-0005-0000-0000-0000CF000000}"/>
    <cellStyle name="asd 10 8 2" xfId="1752" xr:uid="{00000000-0005-0000-0000-0000D0000000}"/>
    <cellStyle name="asd 10 9" xfId="1753" xr:uid="{00000000-0005-0000-0000-0000D1000000}"/>
    <cellStyle name="asd 10 9 2" xfId="1754" xr:uid="{00000000-0005-0000-0000-0000D2000000}"/>
    <cellStyle name="asd 11" xfId="125" xr:uid="{00000000-0005-0000-0000-0000D3000000}"/>
    <cellStyle name="asd 11 10" xfId="1755" xr:uid="{00000000-0005-0000-0000-0000D4000000}"/>
    <cellStyle name="asd 11 10 2" xfId="1756" xr:uid="{00000000-0005-0000-0000-0000D5000000}"/>
    <cellStyle name="asd 11 11" xfId="1757" xr:uid="{00000000-0005-0000-0000-0000D6000000}"/>
    <cellStyle name="asd 11 11 2" xfId="1758" xr:uid="{00000000-0005-0000-0000-0000D7000000}"/>
    <cellStyle name="asd 11 12" xfId="1759" xr:uid="{00000000-0005-0000-0000-0000D8000000}"/>
    <cellStyle name="asd 11 12 2" xfId="1760" xr:uid="{00000000-0005-0000-0000-0000D9000000}"/>
    <cellStyle name="asd 11 13" xfId="1761" xr:uid="{00000000-0005-0000-0000-0000DA000000}"/>
    <cellStyle name="asd 11 13 2" xfId="1762" xr:uid="{00000000-0005-0000-0000-0000DB000000}"/>
    <cellStyle name="asd 11 14" xfId="1763" xr:uid="{00000000-0005-0000-0000-0000DC000000}"/>
    <cellStyle name="asd 11 14 2" xfId="1764" xr:uid="{00000000-0005-0000-0000-0000DD000000}"/>
    <cellStyle name="asd 11 15" xfId="1765" xr:uid="{00000000-0005-0000-0000-0000DE000000}"/>
    <cellStyle name="asd 11 15 2" xfId="1766" xr:uid="{00000000-0005-0000-0000-0000DF000000}"/>
    <cellStyle name="asd 11 16" xfId="1767" xr:uid="{00000000-0005-0000-0000-0000E0000000}"/>
    <cellStyle name="asd 11 16 2" xfId="1768" xr:uid="{00000000-0005-0000-0000-0000E1000000}"/>
    <cellStyle name="asd 11 17" xfId="1769" xr:uid="{00000000-0005-0000-0000-0000E2000000}"/>
    <cellStyle name="asd 11 17 2" xfId="1770" xr:uid="{00000000-0005-0000-0000-0000E3000000}"/>
    <cellStyle name="asd 11 18" xfId="1771" xr:uid="{00000000-0005-0000-0000-0000E4000000}"/>
    <cellStyle name="asd 11 18 2" xfId="1772" xr:uid="{00000000-0005-0000-0000-0000E5000000}"/>
    <cellStyle name="asd 11 19" xfId="1773" xr:uid="{00000000-0005-0000-0000-0000E6000000}"/>
    <cellStyle name="asd 11 19 2" xfId="1774" xr:uid="{00000000-0005-0000-0000-0000E7000000}"/>
    <cellStyle name="asd 11 2" xfId="126" xr:uid="{00000000-0005-0000-0000-0000E8000000}"/>
    <cellStyle name="asd 11 2 2" xfId="1775" xr:uid="{00000000-0005-0000-0000-0000E9000000}"/>
    <cellStyle name="asd 11 20" xfId="1776" xr:uid="{00000000-0005-0000-0000-0000EA000000}"/>
    <cellStyle name="asd 11 20 2" xfId="1777" xr:uid="{00000000-0005-0000-0000-0000EB000000}"/>
    <cellStyle name="asd 11 21" xfId="1778" xr:uid="{00000000-0005-0000-0000-0000EC000000}"/>
    <cellStyle name="asd 11 21 2" xfId="1779" xr:uid="{00000000-0005-0000-0000-0000ED000000}"/>
    <cellStyle name="asd 11 22" xfId="1780" xr:uid="{00000000-0005-0000-0000-0000EE000000}"/>
    <cellStyle name="asd 11 22 2" xfId="1781" xr:uid="{00000000-0005-0000-0000-0000EF000000}"/>
    <cellStyle name="asd 11 23" xfId="1782" xr:uid="{00000000-0005-0000-0000-0000F0000000}"/>
    <cellStyle name="asd 11 23 2" xfId="1783" xr:uid="{00000000-0005-0000-0000-0000F1000000}"/>
    <cellStyle name="asd 11 24" xfId="1784" xr:uid="{00000000-0005-0000-0000-0000F2000000}"/>
    <cellStyle name="asd 11 24 2" xfId="1785" xr:uid="{00000000-0005-0000-0000-0000F3000000}"/>
    <cellStyle name="asd 11 25" xfId="1786" xr:uid="{00000000-0005-0000-0000-0000F4000000}"/>
    <cellStyle name="asd 11 25 2" xfId="1787" xr:uid="{00000000-0005-0000-0000-0000F5000000}"/>
    <cellStyle name="asd 11 26" xfId="1788" xr:uid="{00000000-0005-0000-0000-0000F6000000}"/>
    <cellStyle name="asd 11 26 2" xfId="1789" xr:uid="{00000000-0005-0000-0000-0000F7000000}"/>
    <cellStyle name="asd 11 27" xfId="1790" xr:uid="{00000000-0005-0000-0000-0000F8000000}"/>
    <cellStyle name="asd 11 27 2" xfId="1791" xr:uid="{00000000-0005-0000-0000-0000F9000000}"/>
    <cellStyle name="asd 11 28" xfId="1792" xr:uid="{00000000-0005-0000-0000-0000FA000000}"/>
    <cellStyle name="asd 11 28 2" xfId="1793" xr:uid="{00000000-0005-0000-0000-0000FB000000}"/>
    <cellStyle name="asd 11 29" xfId="1794" xr:uid="{00000000-0005-0000-0000-0000FC000000}"/>
    <cellStyle name="asd 11 29 2" xfId="1795" xr:uid="{00000000-0005-0000-0000-0000FD000000}"/>
    <cellStyle name="asd 11 3" xfId="1796" xr:uid="{00000000-0005-0000-0000-0000FE000000}"/>
    <cellStyle name="asd 11 3 2" xfId="1797" xr:uid="{00000000-0005-0000-0000-0000FF000000}"/>
    <cellStyle name="asd 11 30" xfId="1798" xr:uid="{00000000-0005-0000-0000-000000010000}"/>
    <cellStyle name="asd 11 30 2" xfId="1799" xr:uid="{00000000-0005-0000-0000-000001010000}"/>
    <cellStyle name="asd 11 31" xfId="1800" xr:uid="{00000000-0005-0000-0000-000002010000}"/>
    <cellStyle name="asd 11 31 2" xfId="1801" xr:uid="{00000000-0005-0000-0000-000003010000}"/>
    <cellStyle name="asd 11 32" xfId="1802" xr:uid="{00000000-0005-0000-0000-000004010000}"/>
    <cellStyle name="asd 11 32 2" xfId="1803" xr:uid="{00000000-0005-0000-0000-000005010000}"/>
    <cellStyle name="asd 11 33" xfId="1804" xr:uid="{00000000-0005-0000-0000-000006010000}"/>
    <cellStyle name="asd 11 33 2" xfId="1805" xr:uid="{00000000-0005-0000-0000-000007010000}"/>
    <cellStyle name="asd 11 34" xfId="1806" xr:uid="{00000000-0005-0000-0000-000008010000}"/>
    <cellStyle name="asd 11 34 2" xfId="1807" xr:uid="{00000000-0005-0000-0000-000009010000}"/>
    <cellStyle name="asd 11 35" xfId="1808" xr:uid="{00000000-0005-0000-0000-00000A010000}"/>
    <cellStyle name="asd 11 35 2" xfId="1809" xr:uid="{00000000-0005-0000-0000-00000B010000}"/>
    <cellStyle name="asd 11 36" xfId="1810" xr:uid="{00000000-0005-0000-0000-00000C010000}"/>
    <cellStyle name="asd 11 36 2" xfId="1811" xr:uid="{00000000-0005-0000-0000-00000D010000}"/>
    <cellStyle name="asd 11 37" xfId="1812" xr:uid="{00000000-0005-0000-0000-00000E010000}"/>
    <cellStyle name="asd 11 37 2" xfId="1813" xr:uid="{00000000-0005-0000-0000-00000F010000}"/>
    <cellStyle name="asd 11 38" xfId="1814" xr:uid="{00000000-0005-0000-0000-000010010000}"/>
    <cellStyle name="asd 11 38 2" xfId="1815" xr:uid="{00000000-0005-0000-0000-000011010000}"/>
    <cellStyle name="asd 11 39" xfId="1816" xr:uid="{00000000-0005-0000-0000-000012010000}"/>
    <cellStyle name="asd 11 39 2" xfId="1817" xr:uid="{00000000-0005-0000-0000-000013010000}"/>
    <cellStyle name="asd 11 4" xfId="1818" xr:uid="{00000000-0005-0000-0000-000014010000}"/>
    <cellStyle name="asd 11 4 2" xfId="1819" xr:uid="{00000000-0005-0000-0000-000015010000}"/>
    <cellStyle name="asd 11 40" xfId="1820" xr:uid="{00000000-0005-0000-0000-000016010000}"/>
    <cellStyle name="asd 11 41" xfId="1821" xr:uid="{00000000-0005-0000-0000-000017010000}"/>
    <cellStyle name="asd 11 42" xfId="1822" xr:uid="{00000000-0005-0000-0000-000018010000}"/>
    <cellStyle name="asd 11 43" xfId="1823" xr:uid="{00000000-0005-0000-0000-000019010000}"/>
    <cellStyle name="asd 11 44" xfId="1824" xr:uid="{00000000-0005-0000-0000-00001A010000}"/>
    <cellStyle name="asd 11 45" xfId="1825" xr:uid="{00000000-0005-0000-0000-00001B010000}"/>
    <cellStyle name="asd 11 46" xfId="1826" xr:uid="{00000000-0005-0000-0000-00001C010000}"/>
    <cellStyle name="asd 11 47" xfId="1827" xr:uid="{00000000-0005-0000-0000-00001D010000}"/>
    <cellStyle name="asd 11 48" xfId="1828" xr:uid="{00000000-0005-0000-0000-00001E010000}"/>
    <cellStyle name="asd 11 49" xfId="1829" xr:uid="{00000000-0005-0000-0000-00001F010000}"/>
    <cellStyle name="asd 11 5" xfId="1830" xr:uid="{00000000-0005-0000-0000-000020010000}"/>
    <cellStyle name="asd 11 5 2" xfId="1831" xr:uid="{00000000-0005-0000-0000-000021010000}"/>
    <cellStyle name="asd 11 50" xfId="1832" xr:uid="{00000000-0005-0000-0000-000022010000}"/>
    <cellStyle name="asd 11 51" xfId="1833" xr:uid="{00000000-0005-0000-0000-000023010000}"/>
    <cellStyle name="asd 11 52" xfId="1834" xr:uid="{00000000-0005-0000-0000-000024010000}"/>
    <cellStyle name="asd 11 53" xfId="1835" xr:uid="{00000000-0005-0000-0000-000025010000}"/>
    <cellStyle name="asd 11 54" xfId="1836" xr:uid="{00000000-0005-0000-0000-000026010000}"/>
    <cellStyle name="asd 11 55" xfId="1837" xr:uid="{00000000-0005-0000-0000-000027010000}"/>
    <cellStyle name="asd 11 56" xfId="1838" xr:uid="{00000000-0005-0000-0000-000028010000}"/>
    <cellStyle name="asd 11 57" xfId="1839" xr:uid="{00000000-0005-0000-0000-000029010000}"/>
    <cellStyle name="asd 11 58" xfId="1840" xr:uid="{00000000-0005-0000-0000-00002A010000}"/>
    <cellStyle name="asd 11 59" xfId="1841" xr:uid="{00000000-0005-0000-0000-00002B010000}"/>
    <cellStyle name="asd 11 6" xfId="1842" xr:uid="{00000000-0005-0000-0000-00002C010000}"/>
    <cellStyle name="asd 11 6 2" xfId="1843" xr:uid="{00000000-0005-0000-0000-00002D010000}"/>
    <cellStyle name="asd 11 60" xfId="1844" xr:uid="{00000000-0005-0000-0000-00002E010000}"/>
    <cellStyle name="asd 11 61" xfId="1845" xr:uid="{00000000-0005-0000-0000-00002F010000}"/>
    <cellStyle name="asd 11 62" xfId="1846" xr:uid="{00000000-0005-0000-0000-000030010000}"/>
    <cellStyle name="asd 11 63" xfId="1847" xr:uid="{00000000-0005-0000-0000-000031010000}"/>
    <cellStyle name="asd 11 64" xfId="1848" xr:uid="{00000000-0005-0000-0000-000032010000}"/>
    <cellStyle name="asd 11 65" xfId="1849" xr:uid="{00000000-0005-0000-0000-000033010000}"/>
    <cellStyle name="asd 11 66" xfId="1850" xr:uid="{00000000-0005-0000-0000-000034010000}"/>
    <cellStyle name="asd 11 67" xfId="1851" xr:uid="{00000000-0005-0000-0000-000035010000}"/>
    <cellStyle name="asd 11 68" xfId="1852" xr:uid="{00000000-0005-0000-0000-000036010000}"/>
    <cellStyle name="asd 11 69" xfId="1853" xr:uid="{00000000-0005-0000-0000-000037010000}"/>
    <cellStyle name="asd 11 7" xfId="1854" xr:uid="{00000000-0005-0000-0000-000038010000}"/>
    <cellStyle name="asd 11 7 2" xfId="1855" xr:uid="{00000000-0005-0000-0000-000039010000}"/>
    <cellStyle name="asd 11 70" xfId="1856" xr:uid="{00000000-0005-0000-0000-00003A010000}"/>
    <cellStyle name="asd 11 71" xfId="1857" xr:uid="{00000000-0005-0000-0000-00003B010000}"/>
    <cellStyle name="asd 11 72" xfId="1858" xr:uid="{00000000-0005-0000-0000-00003C010000}"/>
    <cellStyle name="asd 11 73" xfId="1859" xr:uid="{00000000-0005-0000-0000-00003D010000}"/>
    <cellStyle name="asd 11 74" xfId="1860" xr:uid="{00000000-0005-0000-0000-00003E010000}"/>
    <cellStyle name="asd 11 75" xfId="1861" xr:uid="{00000000-0005-0000-0000-00003F010000}"/>
    <cellStyle name="asd 11 76" xfId="1862" xr:uid="{00000000-0005-0000-0000-000040010000}"/>
    <cellStyle name="asd 11 77" xfId="52692" xr:uid="{00000000-0005-0000-0000-000041010000}"/>
    <cellStyle name="asd 11 78" xfId="52955" xr:uid="{00000000-0005-0000-0000-000042010000}"/>
    <cellStyle name="asd 11 79" xfId="53416" xr:uid="{00000000-0005-0000-0000-000043010000}"/>
    <cellStyle name="asd 11 8" xfId="1863" xr:uid="{00000000-0005-0000-0000-000044010000}"/>
    <cellStyle name="asd 11 8 2" xfId="1864" xr:uid="{00000000-0005-0000-0000-000045010000}"/>
    <cellStyle name="asd 11 9" xfId="1865" xr:uid="{00000000-0005-0000-0000-000046010000}"/>
    <cellStyle name="asd 11 9 2" xfId="1866" xr:uid="{00000000-0005-0000-0000-000047010000}"/>
    <cellStyle name="asd 12" xfId="127" xr:uid="{00000000-0005-0000-0000-000048010000}"/>
    <cellStyle name="asd 12 10" xfId="1867" xr:uid="{00000000-0005-0000-0000-000049010000}"/>
    <cellStyle name="asd 12 10 2" xfId="1868" xr:uid="{00000000-0005-0000-0000-00004A010000}"/>
    <cellStyle name="asd 12 11" xfId="1869" xr:uid="{00000000-0005-0000-0000-00004B010000}"/>
    <cellStyle name="asd 12 11 2" xfId="1870" xr:uid="{00000000-0005-0000-0000-00004C010000}"/>
    <cellStyle name="asd 12 12" xfId="1871" xr:uid="{00000000-0005-0000-0000-00004D010000}"/>
    <cellStyle name="asd 12 12 2" xfId="1872" xr:uid="{00000000-0005-0000-0000-00004E010000}"/>
    <cellStyle name="asd 12 13" xfId="1873" xr:uid="{00000000-0005-0000-0000-00004F010000}"/>
    <cellStyle name="asd 12 13 2" xfId="1874" xr:uid="{00000000-0005-0000-0000-000050010000}"/>
    <cellStyle name="asd 12 14" xfId="1875" xr:uid="{00000000-0005-0000-0000-000051010000}"/>
    <cellStyle name="asd 12 14 2" xfId="1876" xr:uid="{00000000-0005-0000-0000-000052010000}"/>
    <cellStyle name="asd 12 15" xfId="1877" xr:uid="{00000000-0005-0000-0000-000053010000}"/>
    <cellStyle name="asd 12 15 2" xfId="1878" xr:uid="{00000000-0005-0000-0000-000054010000}"/>
    <cellStyle name="asd 12 16" xfId="1879" xr:uid="{00000000-0005-0000-0000-000055010000}"/>
    <cellStyle name="asd 12 16 2" xfId="1880" xr:uid="{00000000-0005-0000-0000-000056010000}"/>
    <cellStyle name="asd 12 17" xfId="1881" xr:uid="{00000000-0005-0000-0000-000057010000}"/>
    <cellStyle name="asd 12 17 2" xfId="1882" xr:uid="{00000000-0005-0000-0000-000058010000}"/>
    <cellStyle name="asd 12 18" xfId="1883" xr:uid="{00000000-0005-0000-0000-000059010000}"/>
    <cellStyle name="asd 12 18 2" xfId="1884" xr:uid="{00000000-0005-0000-0000-00005A010000}"/>
    <cellStyle name="asd 12 19" xfId="1885" xr:uid="{00000000-0005-0000-0000-00005B010000}"/>
    <cellStyle name="asd 12 19 2" xfId="1886" xr:uid="{00000000-0005-0000-0000-00005C010000}"/>
    <cellStyle name="asd 12 2" xfId="128" xr:uid="{00000000-0005-0000-0000-00005D010000}"/>
    <cellStyle name="asd 12 2 2" xfId="1887" xr:uid="{00000000-0005-0000-0000-00005E010000}"/>
    <cellStyle name="asd 12 20" xfId="1888" xr:uid="{00000000-0005-0000-0000-00005F010000}"/>
    <cellStyle name="asd 12 20 2" xfId="1889" xr:uid="{00000000-0005-0000-0000-000060010000}"/>
    <cellStyle name="asd 12 21" xfId="1890" xr:uid="{00000000-0005-0000-0000-000061010000}"/>
    <cellStyle name="asd 12 21 2" xfId="1891" xr:uid="{00000000-0005-0000-0000-000062010000}"/>
    <cellStyle name="asd 12 22" xfId="1892" xr:uid="{00000000-0005-0000-0000-000063010000}"/>
    <cellStyle name="asd 12 22 2" xfId="1893" xr:uid="{00000000-0005-0000-0000-000064010000}"/>
    <cellStyle name="asd 12 23" xfId="1894" xr:uid="{00000000-0005-0000-0000-000065010000}"/>
    <cellStyle name="asd 12 23 2" xfId="1895" xr:uid="{00000000-0005-0000-0000-000066010000}"/>
    <cellStyle name="asd 12 24" xfId="1896" xr:uid="{00000000-0005-0000-0000-000067010000}"/>
    <cellStyle name="asd 12 24 2" xfId="1897" xr:uid="{00000000-0005-0000-0000-000068010000}"/>
    <cellStyle name="asd 12 25" xfId="1898" xr:uid="{00000000-0005-0000-0000-000069010000}"/>
    <cellStyle name="asd 12 25 2" xfId="1899" xr:uid="{00000000-0005-0000-0000-00006A010000}"/>
    <cellStyle name="asd 12 26" xfId="1900" xr:uid="{00000000-0005-0000-0000-00006B010000}"/>
    <cellStyle name="asd 12 26 2" xfId="1901" xr:uid="{00000000-0005-0000-0000-00006C010000}"/>
    <cellStyle name="asd 12 27" xfId="1902" xr:uid="{00000000-0005-0000-0000-00006D010000}"/>
    <cellStyle name="asd 12 27 2" xfId="1903" xr:uid="{00000000-0005-0000-0000-00006E010000}"/>
    <cellStyle name="asd 12 28" xfId="1904" xr:uid="{00000000-0005-0000-0000-00006F010000}"/>
    <cellStyle name="asd 12 28 2" xfId="1905" xr:uid="{00000000-0005-0000-0000-000070010000}"/>
    <cellStyle name="asd 12 29" xfId="1906" xr:uid="{00000000-0005-0000-0000-000071010000}"/>
    <cellStyle name="asd 12 29 2" xfId="1907" xr:uid="{00000000-0005-0000-0000-000072010000}"/>
    <cellStyle name="asd 12 3" xfId="1908" xr:uid="{00000000-0005-0000-0000-000073010000}"/>
    <cellStyle name="asd 12 3 2" xfId="1909" xr:uid="{00000000-0005-0000-0000-000074010000}"/>
    <cellStyle name="asd 12 30" xfId="1910" xr:uid="{00000000-0005-0000-0000-000075010000}"/>
    <cellStyle name="asd 12 30 2" xfId="1911" xr:uid="{00000000-0005-0000-0000-000076010000}"/>
    <cellStyle name="asd 12 31" xfId="1912" xr:uid="{00000000-0005-0000-0000-000077010000}"/>
    <cellStyle name="asd 12 31 2" xfId="1913" xr:uid="{00000000-0005-0000-0000-000078010000}"/>
    <cellStyle name="asd 12 32" xfId="1914" xr:uid="{00000000-0005-0000-0000-000079010000}"/>
    <cellStyle name="asd 12 32 2" xfId="1915" xr:uid="{00000000-0005-0000-0000-00007A010000}"/>
    <cellStyle name="asd 12 33" xfId="1916" xr:uid="{00000000-0005-0000-0000-00007B010000}"/>
    <cellStyle name="asd 12 33 2" xfId="1917" xr:uid="{00000000-0005-0000-0000-00007C010000}"/>
    <cellStyle name="asd 12 34" xfId="1918" xr:uid="{00000000-0005-0000-0000-00007D010000}"/>
    <cellStyle name="asd 12 34 2" xfId="1919" xr:uid="{00000000-0005-0000-0000-00007E010000}"/>
    <cellStyle name="asd 12 35" xfId="1920" xr:uid="{00000000-0005-0000-0000-00007F010000}"/>
    <cellStyle name="asd 12 35 2" xfId="1921" xr:uid="{00000000-0005-0000-0000-000080010000}"/>
    <cellStyle name="asd 12 36" xfId="1922" xr:uid="{00000000-0005-0000-0000-000081010000}"/>
    <cellStyle name="asd 12 36 2" xfId="1923" xr:uid="{00000000-0005-0000-0000-000082010000}"/>
    <cellStyle name="asd 12 37" xfId="1924" xr:uid="{00000000-0005-0000-0000-000083010000}"/>
    <cellStyle name="asd 12 37 2" xfId="1925" xr:uid="{00000000-0005-0000-0000-000084010000}"/>
    <cellStyle name="asd 12 38" xfId="1926" xr:uid="{00000000-0005-0000-0000-000085010000}"/>
    <cellStyle name="asd 12 38 2" xfId="1927" xr:uid="{00000000-0005-0000-0000-000086010000}"/>
    <cellStyle name="asd 12 39" xfId="1928" xr:uid="{00000000-0005-0000-0000-000087010000}"/>
    <cellStyle name="asd 12 39 2" xfId="1929" xr:uid="{00000000-0005-0000-0000-000088010000}"/>
    <cellStyle name="asd 12 4" xfId="1930" xr:uid="{00000000-0005-0000-0000-000089010000}"/>
    <cellStyle name="asd 12 4 2" xfId="1931" xr:uid="{00000000-0005-0000-0000-00008A010000}"/>
    <cellStyle name="asd 12 40" xfId="1932" xr:uid="{00000000-0005-0000-0000-00008B010000}"/>
    <cellStyle name="asd 12 41" xfId="1933" xr:uid="{00000000-0005-0000-0000-00008C010000}"/>
    <cellStyle name="asd 12 42" xfId="1934" xr:uid="{00000000-0005-0000-0000-00008D010000}"/>
    <cellStyle name="asd 12 43" xfId="1935" xr:uid="{00000000-0005-0000-0000-00008E010000}"/>
    <cellStyle name="asd 12 44" xfId="1936" xr:uid="{00000000-0005-0000-0000-00008F010000}"/>
    <cellStyle name="asd 12 45" xfId="1937" xr:uid="{00000000-0005-0000-0000-000090010000}"/>
    <cellStyle name="asd 12 46" xfId="1938" xr:uid="{00000000-0005-0000-0000-000091010000}"/>
    <cellStyle name="asd 12 47" xfId="1939" xr:uid="{00000000-0005-0000-0000-000092010000}"/>
    <cellStyle name="asd 12 48" xfId="1940" xr:uid="{00000000-0005-0000-0000-000093010000}"/>
    <cellStyle name="asd 12 49" xfId="1941" xr:uid="{00000000-0005-0000-0000-000094010000}"/>
    <cellStyle name="asd 12 5" xfId="1942" xr:uid="{00000000-0005-0000-0000-000095010000}"/>
    <cellStyle name="asd 12 5 2" xfId="1943" xr:uid="{00000000-0005-0000-0000-000096010000}"/>
    <cellStyle name="asd 12 50" xfId="1944" xr:uid="{00000000-0005-0000-0000-000097010000}"/>
    <cellStyle name="asd 12 51" xfId="1945" xr:uid="{00000000-0005-0000-0000-000098010000}"/>
    <cellStyle name="asd 12 52" xfId="1946" xr:uid="{00000000-0005-0000-0000-000099010000}"/>
    <cellStyle name="asd 12 53" xfId="1947" xr:uid="{00000000-0005-0000-0000-00009A010000}"/>
    <cellStyle name="asd 12 54" xfId="1948" xr:uid="{00000000-0005-0000-0000-00009B010000}"/>
    <cellStyle name="asd 12 55" xfId="1949" xr:uid="{00000000-0005-0000-0000-00009C010000}"/>
    <cellStyle name="asd 12 56" xfId="1950" xr:uid="{00000000-0005-0000-0000-00009D010000}"/>
    <cellStyle name="asd 12 57" xfId="1951" xr:uid="{00000000-0005-0000-0000-00009E010000}"/>
    <cellStyle name="asd 12 58" xfId="1952" xr:uid="{00000000-0005-0000-0000-00009F010000}"/>
    <cellStyle name="asd 12 59" xfId="1953" xr:uid="{00000000-0005-0000-0000-0000A0010000}"/>
    <cellStyle name="asd 12 6" xfId="1954" xr:uid="{00000000-0005-0000-0000-0000A1010000}"/>
    <cellStyle name="asd 12 6 2" xfId="1955" xr:uid="{00000000-0005-0000-0000-0000A2010000}"/>
    <cellStyle name="asd 12 60" xfId="1956" xr:uid="{00000000-0005-0000-0000-0000A3010000}"/>
    <cellStyle name="asd 12 61" xfId="1957" xr:uid="{00000000-0005-0000-0000-0000A4010000}"/>
    <cellStyle name="asd 12 62" xfId="1958" xr:uid="{00000000-0005-0000-0000-0000A5010000}"/>
    <cellStyle name="asd 12 63" xfId="1959" xr:uid="{00000000-0005-0000-0000-0000A6010000}"/>
    <cellStyle name="asd 12 64" xfId="1960" xr:uid="{00000000-0005-0000-0000-0000A7010000}"/>
    <cellStyle name="asd 12 65" xfId="1961" xr:uid="{00000000-0005-0000-0000-0000A8010000}"/>
    <cellStyle name="asd 12 66" xfId="1962" xr:uid="{00000000-0005-0000-0000-0000A9010000}"/>
    <cellStyle name="asd 12 67" xfId="1963" xr:uid="{00000000-0005-0000-0000-0000AA010000}"/>
    <cellStyle name="asd 12 68" xfId="1964" xr:uid="{00000000-0005-0000-0000-0000AB010000}"/>
    <cellStyle name="asd 12 69" xfId="1965" xr:uid="{00000000-0005-0000-0000-0000AC010000}"/>
    <cellStyle name="asd 12 7" xfId="1966" xr:uid="{00000000-0005-0000-0000-0000AD010000}"/>
    <cellStyle name="asd 12 7 2" xfId="1967" xr:uid="{00000000-0005-0000-0000-0000AE010000}"/>
    <cellStyle name="asd 12 70" xfId="1968" xr:uid="{00000000-0005-0000-0000-0000AF010000}"/>
    <cellStyle name="asd 12 71" xfId="1969" xr:uid="{00000000-0005-0000-0000-0000B0010000}"/>
    <cellStyle name="asd 12 72" xfId="1970" xr:uid="{00000000-0005-0000-0000-0000B1010000}"/>
    <cellStyle name="asd 12 73" xfId="1971" xr:uid="{00000000-0005-0000-0000-0000B2010000}"/>
    <cellStyle name="asd 12 74" xfId="1972" xr:uid="{00000000-0005-0000-0000-0000B3010000}"/>
    <cellStyle name="asd 12 75" xfId="1973" xr:uid="{00000000-0005-0000-0000-0000B4010000}"/>
    <cellStyle name="asd 12 76" xfId="1974" xr:uid="{00000000-0005-0000-0000-0000B5010000}"/>
    <cellStyle name="asd 12 77" xfId="52699" xr:uid="{00000000-0005-0000-0000-0000B6010000}"/>
    <cellStyle name="asd 12 78" xfId="52963" xr:uid="{00000000-0005-0000-0000-0000B7010000}"/>
    <cellStyle name="asd 12 79" xfId="53424" xr:uid="{00000000-0005-0000-0000-0000B8010000}"/>
    <cellStyle name="asd 12 8" xfId="1975" xr:uid="{00000000-0005-0000-0000-0000B9010000}"/>
    <cellStyle name="asd 12 8 2" xfId="1976" xr:uid="{00000000-0005-0000-0000-0000BA010000}"/>
    <cellStyle name="asd 12 9" xfId="1977" xr:uid="{00000000-0005-0000-0000-0000BB010000}"/>
    <cellStyle name="asd 12 9 2" xfId="1978" xr:uid="{00000000-0005-0000-0000-0000BC010000}"/>
    <cellStyle name="asd 13" xfId="129" xr:uid="{00000000-0005-0000-0000-0000BD010000}"/>
    <cellStyle name="asd 13 10" xfId="1979" xr:uid="{00000000-0005-0000-0000-0000BE010000}"/>
    <cellStyle name="asd 13 10 2" xfId="1980" xr:uid="{00000000-0005-0000-0000-0000BF010000}"/>
    <cellStyle name="asd 13 11" xfId="1981" xr:uid="{00000000-0005-0000-0000-0000C0010000}"/>
    <cellStyle name="asd 13 11 2" xfId="1982" xr:uid="{00000000-0005-0000-0000-0000C1010000}"/>
    <cellStyle name="asd 13 12" xfId="1983" xr:uid="{00000000-0005-0000-0000-0000C2010000}"/>
    <cellStyle name="asd 13 12 2" xfId="1984" xr:uid="{00000000-0005-0000-0000-0000C3010000}"/>
    <cellStyle name="asd 13 13" xfId="1985" xr:uid="{00000000-0005-0000-0000-0000C4010000}"/>
    <cellStyle name="asd 13 13 2" xfId="1986" xr:uid="{00000000-0005-0000-0000-0000C5010000}"/>
    <cellStyle name="asd 13 14" xfId="1987" xr:uid="{00000000-0005-0000-0000-0000C6010000}"/>
    <cellStyle name="asd 13 14 2" xfId="1988" xr:uid="{00000000-0005-0000-0000-0000C7010000}"/>
    <cellStyle name="asd 13 15" xfId="1989" xr:uid="{00000000-0005-0000-0000-0000C8010000}"/>
    <cellStyle name="asd 13 15 2" xfId="1990" xr:uid="{00000000-0005-0000-0000-0000C9010000}"/>
    <cellStyle name="asd 13 16" xfId="1991" xr:uid="{00000000-0005-0000-0000-0000CA010000}"/>
    <cellStyle name="asd 13 16 2" xfId="1992" xr:uid="{00000000-0005-0000-0000-0000CB010000}"/>
    <cellStyle name="asd 13 17" xfId="1993" xr:uid="{00000000-0005-0000-0000-0000CC010000}"/>
    <cellStyle name="asd 13 17 2" xfId="1994" xr:uid="{00000000-0005-0000-0000-0000CD010000}"/>
    <cellStyle name="asd 13 18" xfId="1995" xr:uid="{00000000-0005-0000-0000-0000CE010000}"/>
    <cellStyle name="asd 13 18 2" xfId="1996" xr:uid="{00000000-0005-0000-0000-0000CF010000}"/>
    <cellStyle name="asd 13 19" xfId="1997" xr:uid="{00000000-0005-0000-0000-0000D0010000}"/>
    <cellStyle name="asd 13 19 2" xfId="1998" xr:uid="{00000000-0005-0000-0000-0000D1010000}"/>
    <cellStyle name="asd 13 2" xfId="130" xr:uid="{00000000-0005-0000-0000-0000D2010000}"/>
    <cellStyle name="asd 13 2 2" xfId="1999" xr:uid="{00000000-0005-0000-0000-0000D3010000}"/>
    <cellStyle name="asd 13 20" xfId="2000" xr:uid="{00000000-0005-0000-0000-0000D4010000}"/>
    <cellStyle name="asd 13 20 2" xfId="2001" xr:uid="{00000000-0005-0000-0000-0000D5010000}"/>
    <cellStyle name="asd 13 21" xfId="2002" xr:uid="{00000000-0005-0000-0000-0000D6010000}"/>
    <cellStyle name="asd 13 21 2" xfId="2003" xr:uid="{00000000-0005-0000-0000-0000D7010000}"/>
    <cellStyle name="asd 13 22" xfId="2004" xr:uid="{00000000-0005-0000-0000-0000D8010000}"/>
    <cellStyle name="asd 13 22 2" xfId="2005" xr:uid="{00000000-0005-0000-0000-0000D9010000}"/>
    <cellStyle name="asd 13 23" xfId="2006" xr:uid="{00000000-0005-0000-0000-0000DA010000}"/>
    <cellStyle name="asd 13 23 2" xfId="2007" xr:uid="{00000000-0005-0000-0000-0000DB010000}"/>
    <cellStyle name="asd 13 24" xfId="2008" xr:uid="{00000000-0005-0000-0000-0000DC010000}"/>
    <cellStyle name="asd 13 24 2" xfId="2009" xr:uid="{00000000-0005-0000-0000-0000DD010000}"/>
    <cellStyle name="asd 13 25" xfId="2010" xr:uid="{00000000-0005-0000-0000-0000DE010000}"/>
    <cellStyle name="asd 13 25 2" xfId="2011" xr:uid="{00000000-0005-0000-0000-0000DF010000}"/>
    <cellStyle name="asd 13 26" xfId="2012" xr:uid="{00000000-0005-0000-0000-0000E0010000}"/>
    <cellStyle name="asd 13 26 2" xfId="2013" xr:uid="{00000000-0005-0000-0000-0000E1010000}"/>
    <cellStyle name="asd 13 27" xfId="2014" xr:uid="{00000000-0005-0000-0000-0000E2010000}"/>
    <cellStyle name="asd 13 27 2" xfId="2015" xr:uid="{00000000-0005-0000-0000-0000E3010000}"/>
    <cellStyle name="asd 13 28" xfId="2016" xr:uid="{00000000-0005-0000-0000-0000E4010000}"/>
    <cellStyle name="asd 13 28 2" xfId="2017" xr:uid="{00000000-0005-0000-0000-0000E5010000}"/>
    <cellStyle name="asd 13 29" xfId="2018" xr:uid="{00000000-0005-0000-0000-0000E6010000}"/>
    <cellStyle name="asd 13 29 2" xfId="2019" xr:uid="{00000000-0005-0000-0000-0000E7010000}"/>
    <cellStyle name="asd 13 3" xfId="2020" xr:uid="{00000000-0005-0000-0000-0000E8010000}"/>
    <cellStyle name="asd 13 3 2" xfId="2021" xr:uid="{00000000-0005-0000-0000-0000E9010000}"/>
    <cellStyle name="asd 13 30" xfId="2022" xr:uid="{00000000-0005-0000-0000-0000EA010000}"/>
    <cellStyle name="asd 13 30 2" xfId="2023" xr:uid="{00000000-0005-0000-0000-0000EB010000}"/>
    <cellStyle name="asd 13 31" xfId="2024" xr:uid="{00000000-0005-0000-0000-0000EC010000}"/>
    <cellStyle name="asd 13 31 2" xfId="2025" xr:uid="{00000000-0005-0000-0000-0000ED010000}"/>
    <cellStyle name="asd 13 32" xfId="2026" xr:uid="{00000000-0005-0000-0000-0000EE010000}"/>
    <cellStyle name="asd 13 32 2" xfId="2027" xr:uid="{00000000-0005-0000-0000-0000EF010000}"/>
    <cellStyle name="asd 13 33" xfId="2028" xr:uid="{00000000-0005-0000-0000-0000F0010000}"/>
    <cellStyle name="asd 13 33 2" xfId="2029" xr:uid="{00000000-0005-0000-0000-0000F1010000}"/>
    <cellStyle name="asd 13 34" xfId="2030" xr:uid="{00000000-0005-0000-0000-0000F2010000}"/>
    <cellStyle name="asd 13 34 2" xfId="2031" xr:uid="{00000000-0005-0000-0000-0000F3010000}"/>
    <cellStyle name="asd 13 35" xfId="2032" xr:uid="{00000000-0005-0000-0000-0000F4010000}"/>
    <cellStyle name="asd 13 35 2" xfId="2033" xr:uid="{00000000-0005-0000-0000-0000F5010000}"/>
    <cellStyle name="asd 13 36" xfId="2034" xr:uid="{00000000-0005-0000-0000-0000F6010000}"/>
    <cellStyle name="asd 13 36 2" xfId="2035" xr:uid="{00000000-0005-0000-0000-0000F7010000}"/>
    <cellStyle name="asd 13 37" xfId="2036" xr:uid="{00000000-0005-0000-0000-0000F8010000}"/>
    <cellStyle name="asd 13 37 2" xfId="2037" xr:uid="{00000000-0005-0000-0000-0000F9010000}"/>
    <cellStyle name="asd 13 38" xfId="2038" xr:uid="{00000000-0005-0000-0000-0000FA010000}"/>
    <cellStyle name="asd 13 38 2" xfId="2039" xr:uid="{00000000-0005-0000-0000-0000FB010000}"/>
    <cellStyle name="asd 13 39" xfId="2040" xr:uid="{00000000-0005-0000-0000-0000FC010000}"/>
    <cellStyle name="asd 13 39 2" xfId="2041" xr:uid="{00000000-0005-0000-0000-0000FD010000}"/>
    <cellStyle name="asd 13 4" xfId="2042" xr:uid="{00000000-0005-0000-0000-0000FE010000}"/>
    <cellStyle name="asd 13 4 2" xfId="2043" xr:uid="{00000000-0005-0000-0000-0000FF010000}"/>
    <cellStyle name="asd 13 40" xfId="2044" xr:uid="{00000000-0005-0000-0000-000000020000}"/>
    <cellStyle name="asd 13 41" xfId="2045" xr:uid="{00000000-0005-0000-0000-000001020000}"/>
    <cellStyle name="asd 13 42" xfId="2046" xr:uid="{00000000-0005-0000-0000-000002020000}"/>
    <cellStyle name="asd 13 43" xfId="2047" xr:uid="{00000000-0005-0000-0000-000003020000}"/>
    <cellStyle name="asd 13 44" xfId="2048" xr:uid="{00000000-0005-0000-0000-000004020000}"/>
    <cellStyle name="asd 13 45" xfId="2049" xr:uid="{00000000-0005-0000-0000-000005020000}"/>
    <cellStyle name="asd 13 46" xfId="2050" xr:uid="{00000000-0005-0000-0000-000006020000}"/>
    <cellStyle name="asd 13 47" xfId="2051" xr:uid="{00000000-0005-0000-0000-000007020000}"/>
    <cellStyle name="asd 13 48" xfId="2052" xr:uid="{00000000-0005-0000-0000-000008020000}"/>
    <cellStyle name="asd 13 49" xfId="2053" xr:uid="{00000000-0005-0000-0000-000009020000}"/>
    <cellStyle name="asd 13 5" xfId="2054" xr:uid="{00000000-0005-0000-0000-00000A020000}"/>
    <cellStyle name="asd 13 5 2" xfId="2055" xr:uid="{00000000-0005-0000-0000-00000B020000}"/>
    <cellStyle name="asd 13 50" xfId="2056" xr:uid="{00000000-0005-0000-0000-00000C020000}"/>
    <cellStyle name="asd 13 51" xfId="2057" xr:uid="{00000000-0005-0000-0000-00000D020000}"/>
    <cellStyle name="asd 13 52" xfId="2058" xr:uid="{00000000-0005-0000-0000-00000E020000}"/>
    <cellStyle name="asd 13 53" xfId="2059" xr:uid="{00000000-0005-0000-0000-00000F020000}"/>
    <cellStyle name="asd 13 54" xfId="2060" xr:uid="{00000000-0005-0000-0000-000010020000}"/>
    <cellStyle name="asd 13 55" xfId="2061" xr:uid="{00000000-0005-0000-0000-000011020000}"/>
    <cellStyle name="asd 13 56" xfId="2062" xr:uid="{00000000-0005-0000-0000-000012020000}"/>
    <cellStyle name="asd 13 57" xfId="2063" xr:uid="{00000000-0005-0000-0000-000013020000}"/>
    <cellStyle name="asd 13 58" xfId="2064" xr:uid="{00000000-0005-0000-0000-000014020000}"/>
    <cellStyle name="asd 13 59" xfId="2065" xr:uid="{00000000-0005-0000-0000-000015020000}"/>
    <cellStyle name="asd 13 6" xfId="2066" xr:uid="{00000000-0005-0000-0000-000016020000}"/>
    <cellStyle name="asd 13 6 2" xfId="2067" xr:uid="{00000000-0005-0000-0000-000017020000}"/>
    <cellStyle name="asd 13 60" xfId="2068" xr:uid="{00000000-0005-0000-0000-000018020000}"/>
    <cellStyle name="asd 13 61" xfId="2069" xr:uid="{00000000-0005-0000-0000-000019020000}"/>
    <cellStyle name="asd 13 62" xfId="2070" xr:uid="{00000000-0005-0000-0000-00001A020000}"/>
    <cellStyle name="asd 13 63" xfId="2071" xr:uid="{00000000-0005-0000-0000-00001B020000}"/>
    <cellStyle name="asd 13 64" xfId="2072" xr:uid="{00000000-0005-0000-0000-00001C020000}"/>
    <cellStyle name="asd 13 65" xfId="2073" xr:uid="{00000000-0005-0000-0000-00001D020000}"/>
    <cellStyle name="asd 13 66" xfId="2074" xr:uid="{00000000-0005-0000-0000-00001E020000}"/>
    <cellStyle name="asd 13 67" xfId="2075" xr:uid="{00000000-0005-0000-0000-00001F020000}"/>
    <cellStyle name="asd 13 68" xfId="2076" xr:uid="{00000000-0005-0000-0000-000020020000}"/>
    <cellStyle name="asd 13 69" xfId="2077" xr:uid="{00000000-0005-0000-0000-000021020000}"/>
    <cellStyle name="asd 13 7" xfId="2078" xr:uid="{00000000-0005-0000-0000-000022020000}"/>
    <cellStyle name="asd 13 7 2" xfId="2079" xr:uid="{00000000-0005-0000-0000-000023020000}"/>
    <cellStyle name="asd 13 70" xfId="2080" xr:uid="{00000000-0005-0000-0000-000024020000}"/>
    <cellStyle name="asd 13 71" xfId="2081" xr:uid="{00000000-0005-0000-0000-000025020000}"/>
    <cellStyle name="asd 13 72" xfId="2082" xr:uid="{00000000-0005-0000-0000-000026020000}"/>
    <cellStyle name="asd 13 73" xfId="2083" xr:uid="{00000000-0005-0000-0000-000027020000}"/>
    <cellStyle name="asd 13 74" xfId="2084" xr:uid="{00000000-0005-0000-0000-000028020000}"/>
    <cellStyle name="asd 13 75" xfId="2085" xr:uid="{00000000-0005-0000-0000-000029020000}"/>
    <cellStyle name="asd 13 76" xfId="2086" xr:uid="{00000000-0005-0000-0000-00002A020000}"/>
    <cellStyle name="asd 13 77" xfId="52434" xr:uid="{00000000-0005-0000-0000-00002B020000}"/>
    <cellStyle name="asd 13 78" xfId="52332" xr:uid="{00000000-0005-0000-0000-00002C020000}"/>
    <cellStyle name="asd 13 79" xfId="53125" xr:uid="{00000000-0005-0000-0000-00002D020000}"/>
    <cellStyle name="asd 13 8" xfId="2087" xr:uid="{00000000-0005-0000-0000-00002E020000}"/>
    <cellStyle name="asd 13 8 2" xfId="2088" xr:uid="{00000000-0005-0000-0000-00002F020000}"/>
    <cellStyle name="asd 13 9" xfId="2089" xr:uid="{00000000-0005-0000-0000-000030020000}"/>
    <cellStyle name="asd 13 9 2" xfId="2090" xr:uid="{00000000-0005-0000-0000-000031020000}"/>
    <cellStyle name="asd 14" xfId="131" xr:uid="{00000000-0005-0000-0000-000032020000}"/>
    <cellStyle name="asd 14 10" xfId="2091" xr:uid="{00000000-0005-0000-0000-000033020000}"/>
    <cellStyle name="asd 14 10 2" xfId="2092" xr:uid="{00000000-0005-0000-0000-000034020000}"/>
    <cellStyle name="asd 14 11" xfId="2093" xr:uid="{00000000-0005-0000-0000-000035020000}"/>
    <cellStyle name="asd 14 11 2" xfId="2094" xr:uid="{00000000-0005-0000-0000-000036020000}"/>
    <cellStyle name="asd 14 12" xfId="2095" xr:uid="{00000000-0005-0000-0000-000037020000}"/>
    <cellStyle name="asd 14 12 2" xfId="2096" xr:uid="{00000000-0005-0000-0000-000038020000}"/>
    <cellStyle name="asd 14 13" xfId="2097" xr:uid="{00000000-0005-0000-0000-000039020000}"/>
    <cellStyle name="asd 14 13 2" xfId="2098" xr:uid="{00000000-0005-0000-0000-00003A020000}"/>
    <cellStyle name="asd 14 14" xfId="2099" xr:uid="{00000000-0005-0000-0000-00003B020000}"/>
    <cellStyle name="asd 14 14 2" xfId="2100" xr:uid="{00000000-0005-0000-0000-00003C020000}"/>
    <cellStyle name="asd 14 15" xfId="2101" xr:uid="{00000000-0005-0000-0000-00003D020000}"/>
    <cellStyle name="asd 14 15 2" xfId="2102" xr:uid="{00000000-0005-0000-0000-00003E020000}"/>
    <cellStyle name="asd 14 16" xfId="2103" xr:uid="{00000000-0005-0000-0000-00003F020000}"/>
    <cellStyle name="asd 14 16 2" xfId="2104" xr:uid="{00000000-0005-0000-0000-000040020000}"/>
    <cellStyle name="asd 14 17" xfId="2105" xr:uid="{00000000-0005-0000-0000-000041020000}"/>
    <cellStyle name="asd 14 17 2" xfId="2106" xr:uid="{00000000-0005-0000-0000-000042020000}"/>
    <cellStyle name="asd 14 18" xfId="2107" xr:uid="{00000000-0005-0000-0000-000043020000}"/>
    <cellStyle name="asd 14 18 2" xfId="2108" xr:uid="{00000000-0005-0000-0000-000044020000}"/>
    <cellStyle name="asd 14 19" xfId="2109" xr:uid="{00000000-0005-0000-0000-000045020000}"/>
    <cellStyle name="asd 14 19 2" xfId="2110" xr:uid="{00000000-0005-0000-0000-000046020000}"/>
    <cellStyle name="asd 14 2" xfId="132" xr:uid="{00000000-0005-0000-0000-000047020000}"/>
    <cellStyle name="asd 14 2 2" xfId="2111" xr:uid="{00000000-0005-0000-0000-000048020000}"/>
    <cellStyle name="asd 14 20" xfId="2112" xr:uid="{00000000-0005-0000-0000-000049020000}"/>
    <cellStyle name="asd 14 20 2" xfId="2113" xr:uid="{00000000-0005-0000-0000-00004A020000}"/>
    <cellStyle name="asd 14 21" xfId="2114" xr:uid="{00000000-0005-0000-0000-00004B020000}"/>
    <cellStyle name="asd 14 21 2" xfId="2115" xr:uid="{00000000-0005-0000-0000-00004C020000}"/>
    <cellStyle name="asd 14 22" xfId="2116" xr:uid="{00000000-0005-0000-0000-00004D020000}"/>
    <cellStyle name="asd 14 22 2" xfId="2117" xr:uid="{00000000-0005-0000-0000-00004E020000}"/>
    <cellStyle name="asd 14 23" xfId="2118" xr:uid="{00000000-0005-0000-0000-00004F020000}"/>
    <cellStyle name="asd 14 23 2" xfId="2119" xr:uid="{00000000-0005-0000-0000-000050020000}"/>
    <cellStyle name="asd 14 24" xfId="2120" xr:uid="{00000000-0005-0000-0000-000051020000}"/>
    <cellStyle name="asd 14 24 2" xfId="2121" xr:uid="{00000000-0005-0000-0000-000052020000}"/>
    <cellStyle name="asd 14 25" xfId="2122" xr:uid="{00000000-0005-0000-0000-000053020000}"/>
    <cellStyle name="asd 14 25 2" xfId="2123" xr:uid="{00000000-0005-0000-0000-000054020000}"/>
    <cellStyle name="asd 14 26" xfId="2124" xr:uid="{00000000-0005-0000-0000-000055020000}"/>
    <cellStyle name="asd 14 26 2" xfId="2125" xr:uid="{00000000-0005-0000-0000-000056020000}"/>
    <cellStyle name="asd 14 27" xfId="2126" xr:uid="{00000000-0005-0000-0000-000057020000}"/>
    <cellStyle name="asd 14 27 2" xfId="2127" xr:uid="{00000000-0005-0000-0000-000058020000}"/>
    <cellStyle name="asd 14 28" xfId="2128" xr:uid="{00000000-0005-0000-0000-000059020000}"/>
    <cellStyle name="asd 14 28 2" xfId="2129" xr:uid="{00000000-0005-0000-0000-00005A020000}"/>
    <cellStyle name="asd 14 29" xfId="2130" xr:uid="{00000000-0005-0000-0000-00005B020000}"/>
    <cellStyle name="asd 14 29 2" xfId="2131" xr:uid="{00000000-0005-0000-0000-00005C020000}"/>
    <cellStyle name="asd 14 3" xfId="2132" xr:uid="{00000000-0005-0000-0000-00005D020000}"/>
    <cellStyle name="asd 14 3 2" xfId="2133" xr:uid="{00000000-0005-0000-0000-00005E020000}"/>
    <cellStyle name="asd 14 30" xfId="2134" xr:uid="{00000000-0005-0000-0000-00005F020000}"/>
    <cellStyle name="asd 14 30 2" xfId="2135" xr:uid="{00000000-0005-0000-0000-000060020000}"/>
    <cellStyle name="asd 14 31" xfId="2136" xr:uid="{00000000-0005-0000-0000-000061020000}"/>
    <cellStyle name="asd 14 31 2" xfId="2137" xr:uid="{00000000-0005-0000-0000-000062020000}"/>
    <cellStyle name="asd 14 32" xfId="2138" xr:uid="{00000000-0005-0000-0000-000063020000}"/>
    <cellStyle name="asd 14 32 2" xfId="2139" xr:uid="{00000000-0005-0000-0000-000064020000}"/>
    <cellStyle name="asd 14 33" xfId="2140" xr:uid="{00000000-0005-0000-0000-000065020000}"/>
    <cellStyle name="asd 14 33 2" xfId="2141" xr:uid="{00000000-0005-0000-0000-000066020000}"/>
    <cellStyle name="asd 14 34" xfId="2142" xr:uid="{00000000-0005-0000-0000-000067020000}"/>
    <cellStyle name="asd 14 34 2" xfId="2143" xr:uid="{00000000-0005-0000-0000-000068020000}"/>
    <cellStyle name="asd 14 35" xfId="2144" xr:uid="{00000000-0005-0000-0000-000069020000}"/>
    <cellStyle name="asd 14 35 2" xfId="2145" xr:uid="{00000000-0005-0000-0000-00006A020000}"/>
    <cellStyle name="asd 14 36" xfId="2146" xr:uid="{00000000-0005-0000-0000-00006B020000}"/>
    <cellStyle name="asd 14 36 2" xfId="2147" xr:uid="{00000000-0005-0000-0000-00006C020000}"/>
    <cellStyle name="asd 14 37" xfId="2148" xr:uid="{00000000-0005-0000-0000-00006D020000}"/>
    <cellStyle name="asd 14 37 2" xfId="2149" xr:uid="{00000000-0005-0000-0000-00006E020000}"/>
    <cellStyle name="asd 14 38" xfId="2150" xr:uid="{00000000-0005-0000-0000-00006F020000}"/>
    <cellStyle name="asd 14 38 2" xfId="2151" xr:uid="{00000000-0005-0000-0000-000070020000}"/>
    <cellStyle name="asd 14 39" xfId="2152" xr:uid="{00000000-0005-0000-0000-000071020000}"/>
    <cellStyle name="asd 14 39 2" xfId="2153" xr:uid="{00000000-0005-0000-0000-000072020000}"/>
    <cellStyle name="asd 14 4" xfId="2154" xr:uid="{00000000-0005-0000-0000-000073020000}"/>
    <cellStyle name="asd 14 4 2" xfId="2155" xr:uid="{00000000-0005-0000-0000-000074020000}"/>
    <cellStyle name="asd 14 40" xfId="2156" xr:uid="{00000000-0005-0000-0000-000075020000}"/>
    <cellStyle name="asd 14 41" xfId="2157" xr:uid="{00000000-0005-0000-0000-000076020000}"/>
    <cellStyle name="asd 14 42" xfId="2158" xr:uid="{00000000-0005-0000-0000-000077020000}"/>
    <cellStyle name="asd 14 43" xfId="2159" xr:uid="{00000000-0005-0000-0000-000078020000}"/>
    <cellStyle name="asd 14 44" xfId="2160" xr:uid="{00000000-0005-0000-0000-000079020000}"/>
    <cellStyle name="asd 14 45" xfId="2161" xr:uid="{00000000-0005-0000-0000-00007A020000}"/>
    <cellStyle name="asd 14 46" xfId="2162" xr:uid="{00000000-0005-0000-0000-00007B020000}"/>
    <cellStyle name="asd 14 47" xfId="2163" xr:uid="{00000000-0005-0000-0000-00007C020000}"/>
    <cellStyle name="asd 14 48" xfId="2164" xr:uid="{00000000-0005-0000-0000-00007D020000}"/>
    <cellStyle name="asd 14 49" xfId="2165" xr:uid="{00000000-0005-0000-0000-00007E020000}"/>
    <cellStyle name="asd 14 5" xfId="2166" xr:uid="{00000000-0005-0000-0000-00007F020000}"/>
    <cellStyle name="asd 14 5 2" xfId="2167" xr:uid="{00000000-0005-0000-0000-000080020000}"/>
    <cellStyle name="asd 14 50" xfId="2168" xr:uid="{00000000-0005-0000-0000-000081020000}"/>
    <cellStyle name="asd 14 51" xfId="2169" xr:uid="{00000000-0005-0000-0000-000082020000}"/>
    <cellStyle name="asd 14 52" xfId="2170" xr:uid="{00000000-0005-0000-0000-000083020000}"/>
    <cellStyle name="asd 14 53" xfId="2171" xr:uid="{00000000-0005-0000-0000-000084020000}"/>
    <cellStyle name="asd 14 54" xfId="2172" xr:uid="{00000000-0005-0000-0000-000085020000}"/>
    <cellStyle name="asd 14 55" xfId="2173" xr:uid="{00000000-0005-0000-0000-000086020000}"/>
    <cellStyle name="asd 14 56" xfId="2174" xr:uid="{00000000-0005-0000-0000-000087020000}"/>
    <cellStyle name="asd 14 57" xfId="2175" xr:uid="{00000000-0005-0000-0000-000088020000}"/>
    <cellStyle name="asd 14 58" xfId="2176" xr:uid="{00000000-0005-0000-0000-000089020000}"/>
    <cellStyle name="asd 14 59" xfId="2177" xr:uid="{00000000-0005-0000-0000-00008A020000}"/>
    <cellStyle name="asd 14 6" xfId="2178" xr:uid="{00000000-0005-0000-0000-00008B020000}"/>
    <cellStyle name="asd 14 6 2" xfId="2179" xr:uid="{00000000-0005-0000-0000-00008C020000}"/>
    <cellStyle name="asd 14 60" xfId="2180" xr:uid="{00000000-0005-0000-0000-00008D020000}"/>
    <cellStyle name="asd 14 61" xfId="2181" xr:uid="{00000000-0005-0000-0000-00008E020000}"/>
    <cellStyle name="asd 14 62" xfId="2182" xr:uid="{00000000-0005-0000-0000-00008F020000}"/>
    <cellStyle name="asd 14 63" xfId="2183" xr:uid="{00000000-0005-0000-0000-000090020000}"/>
    <cellStyle name="asd 14 64" xfId="2184" xr:uid="{00000000-0005-0000-0000-000091020000}"/>
    <cellStyle name="asd 14 65" xfId="2185" xr:uid="{00000000-0005-0000-0000-000092020000}"/>
    <cellStyle name="asd 14 66" xfId="2186" xr:uid="{00000000-0005-0000-0000-000093020000}"/>
    <cellStyle name="asd 14 67" xfId="2187" xr:uid="{00000000-0005-0000-0000-000094020000}"/>
    <cellStyle name="asd 14 68" xfId="2188" xr:uid="{00000000-0005-0000-0000-000095020000}"/>
    <cellStyle name="asd 14 69" xfId="2189" xr:uid="{00000000-0005-0000-0000-000096020000}"/>
    <cellStyle name="asd 14 7" xfId="2190" xr:uid="{00000000-0005-0000-0000-000097020000}"/>
    <cellStyle name="asd 14 7 2" xfId="2191" xr:uid="{00000000-0005-0000-0000-000098020000}"/>
    <cellStyle name="asd 14 70" xfId="2192" xr:uid="{00000000-0005-0000-0000-000099020000}"/>
    <cellStyle name="asd 14 71" xfId="2193" xr:uid="{00000000-0005-0000-0000-00009A020000}"/>
    <cellStyle name="asd 14 72" xfId="2194" xr:uid="{00000000-0005-0000-0000-00009B020000}"/>
    <cellStyle name="asd 14 73" xfId="2195" xr:uid="{00000000-0005-0000-0000-00009C020000}"/>
    <cellStyle name="asd 14 74" xfId="2196" xr:uid="{00000000-0005-0000-0000-00009D020000}"/>
    <cellStyle name="asd 14 75" xfId="2197" xr:uid="{00000000-0005-0000-0000-00009E020000}"/>
    <cellStyle name="asd 14 76" xfId="2198" xr:uid="{00000000-0005-0000-0000-00009F020000}"/>
    <cellStyle name="asd 14 77" xfId="52596" xr:uid="{00000000-0005-0000-0000-0000A0020000}"/>
    <cellStyle name="asd 14 78" xfId="52841" xr:uid="{00000000-0005-0000-0000-0000A1020000}"/>
    <cellStyle name="asd 14 79" xfId="53302" xr:uid="{00000000-0005-0000-0000-0000A2020000}"/>
    <cellStyle name="asd 14 8" xfId="2199" xr:uid="{00000000-0005-0000-0000-0000A3020000}"/>
    <cellStyle name="asd 14 8 2" xfId="2200" xr:uid="{00000000-0005-0000-0000-0000A4020000}"/>
    <cellStyle name="asd 14 9" xfId="2201" xr:uid="{00000000-0005-0000-0000-0000A5020000}"/>
    <cellStyle name="asd 14 9 2" xfId="2202" xr:uid="{00000000-0005-0000-0000-0000A6020000}"/>
    <cellStyle name="asd 15" xfId="133" xr:uid="{00000000-0005-0000-0000-0000A7020000}"/>
    <cellStyle name="asd 15 10" xfId="2203" xr:uid="{00000000-0005-0000-0000-0000A8020000}"/>
    <cellStyle name="asd 15 10 2" xfId="2204" xr:uid="{00000000-0005-0000-0000-0000A9020000}"/>
    <cellStyle name="asd 15 11" xfId="2205" xr:uid="{00000000-0005-0000-0000-0000AA020000}"/>
    <cellStyle name="asd 15 11 2" xfId="2206" xr:uid="{00000000-0005-0000-0000-0000AB020000}"/>
    <cellStyle name="asd 15 12" xfId="2207" xr:uid="{00000000-0005-0000-0000-0000AC020000}"/>
    <cellStyle name="asd 15 12 2" xfId="2208" xr:uid="{00000000-0005-0000-0000-0000AD020000}"/>
    <cellStyle name="asd 15 13" xfId="2209" xr:uid="{00000000-0005-0000-0000-0000AE020000}"/>
    <cellStyle name="asd 15 13 2" xfId="2210" xr:uid="{00000000-0005-0000-0000-0000AF020000}"/>
    <cellStyle name="asd 15 14" xfId="2211" xr:uid="{00000000-0005-0000-0000-0000B0020000}"/>
    <cellStyle name="asd 15 14 2" xfId="2212" xr:uid="{00000000-0005-0000-0000-0000B1020000}"/>
    <cellStyle name="asd 15 15" xfId="2213" xr:uid="{00000000-0005-0000-0000-0000B2020000}"/>
    <cellStyle name="asd 15 15 2" xfId="2214" xr:uid="{00000000-0005-0000-0000-0000B3020000}"/>
    <cellStyle name="asd 15 16" xfId="2215" xr:uid="{00000000-0005-0000-0000-0000B4020000}"/>
    <cellStyle name="asd 15 16 2" xfId="2216" xr:uid="{00000000-0005-0000-0000-0000B5020000}"/>
    <cellStyle name="asd 15 17" xfId="2217" xr:uid="{00000000-0005-0000-0000-0000B6020000}"/>
    <cellStyle name="asd 15 17 2" xfId="2218" xr:uid="{00000000-0005-0000-0000-0000B7020000}"/>
    <cellStyle name="asd 15 18" xfId="2219" xr:uid="{00000000-0005-0000-0000-0000B8020000}"/>
    <cellStyle name="asd 15 18 2" xfId="2220" xr:uid="{00000000-0005-0000-0000-0000B9020000}"/>
    <cellStyle name="asd 15 19" xfId="2221" xr:uid="{00000000-0005-0000-0000-0000BA020000}"/>
    <cellStyle name="asd 15 19 2" xfId="2222" xr:uid="{00000000-0005-0000-0000-0000BB020000}"/>
    <cellStyle name="asd 15 2" xfId="134" xr:uid="{00000000-0005-0000-0000-0000BC020000}"/>
    <cellStyle name="asd 15 2 2" xfId="2223" xr:uid="{00000000-0005-0000-0000-0000BD020000}"/>
    <cellStyle name="asd 15 20" xfId="2224" xr:uid="{00000000-0005-0000-0000-0000BE020000}"/>
    <cellStyle name="asd 15 20 2" xfId="2225" xr:uid="{00000000-0005-0000-0000-0000BF020000}"/>
    <cellStyle name="asd 15 21" xfId="2226" xr:uid="{00000000-0005-0000-0000-0000C0020000}"/>
    <cellStyle name="asd 15 21 2" xfId="2227" xr:uid="{00000000-0005-0000-0000-0000C1020000}"/>
    <cellStyle name="asd 15 22" xfId="2228" xr:uid="{00000000-0005-0000-0000-0000C2020000}"/>
    <cellStyle name="asd 15 22 2" xfId="2229" xr:uid="{00000000-0005-0000-0000-0000C3020000}"/>
    <cellStyle name="asd 15 23" xfId="2230" xr:uid="{00000000-0005-0000-0000-0000C4020000}"/>
    <cellStyle name="asd 15 23 2" xfId="2231" xr:uid="{00000000-0005-0000-0000-0000C5020000}"/>
    <cellStyle name="asd 15 24" xfId="2232" xr:uid="{00000000-0005-0000-0000-0000C6020000}"/>
    <cellStyle name="asd 15 24 2" xfId="2233" xr:uid="{00000000-0005-0000-0000-0000C7020000}"/>
    <cellStyle name="asd 15 25" xfId="2234" xr:uid="{00000000-0005-0000-0000-0000C8020000}"/>
    <cellStyle name="asd 15 25 2" xfId="2235" xr:uid="{00000000-0005-0000-0000-0000C9020000}"/>
    <cellStyle name="asd 15 26" xfId="2236" xr:uid="{00000000-0005-0000-0000-0000CA020000}"/>
    <cellStyle name="asd 15 26 2" xfId="2237" xr:uid="{00000000-0005-0000-0000-0000CB020000}"/>
    <cellStyle name="asd 15 27" xfId="2238" xr:uid="{00000000-0005-0000-0000-0000CC020000}"/>
    <cellStyle name="asd 15 27 2" xfId="2239" xr:uid="{00000000-0005-0000-0000-0000CD020000}"/>
    <cellStyle name="asd 15 28" xfId="2240" xr:uid="{00000000-0005-0000-0000-0000CE020000}"/>
    <cellStyle name="asd 15 28 2" xfId="2241" xr:uid="{00000000-0005-0000-0000-0000CF020000}"/>
    <cellStyle name="asd 15 29" xfId="2242" xr:uid="{00000000-0005-0000-0000-0000D0020000}"/>
    <cellStyle name="asd 15 29 2" xfId="2243" xr:uid="{00000000-0005-0000-0000-0000D1020000}"/>
    <cellStyle name="asd 15 3" xfId="2244" xr:uid="{00000000-0005-0000-0000-0000D2020000}"/>
    <cellStyle name="asd 15 3 2" xfId="2245" xr:uid="{00000000-0005-0000-0000-0000D3020000}"/>
    <cellStyle name="asd 15 30" xfId="2246" xr:uid="{00000000-0005-0000-0000-0000D4020000}"/>
    <cellStyle name="asd 15 30 2" xfId="2247" xr:uid="{00000000-0005-0000-0000-0000D5020000}"/>
    <cellStyle name="asd 15 31" xfId="2248" xr:uid="{00000000-0005-0000-0000-0000D6020000}"/>
    <cellStyle name="asd 15 31 2" xfId="2249" xr:uid="{00000000-0005-0000-0000-0000D7020000}"/>
    <cellStyle name="asd 15 32" xfId="2250" xr:uid="{00000000-0005-0000-0000-0000D8020000}"/>
    <cellStyle name="asd 15 32 2" xfId="2251" xr:uid="{00000000-0005-0000-0000-0000D9020000}"/>
    <cellStyle name="asd 15 33" xfId="2252" xr:uid="{00000000-0005-0000-0000-0000DA020000}"/>
    <cellStyle name="asd 15 33 2" xfId="2253" xr:uid="{00000000-0005-0000-0000-0000DB020000}"/>
    <cellStyle name="asd 15 34" xfId="2254" xr:uid="{00000000-0005-0000-0000-0000DC020000}"/>
    <cellStyle name="asd 15 34 2" xfId="2255" xr:uid="{00000000-0005-0000-0000-0000DD020000}"/>
    <cellStyle name="asd 15 35" xfId="2256" xr:uid="{00000000-0005-0000-0000-0000DE020000}"/>
    <cellStyle name="asd 15 35 2" xfId="2257" xr:uid="{00000000-0005-0000-0000-0000DF020000}"/>
    <cellStyle name="asd 15 36" xfId="2258" xr:uid="{00000000-0005-0000-0000-0000E0020000}"/>
    <cellStyle name="asd 15 36 2" xfId="2259" xr:uid="{00000000-0005-0000-0000-0000E1020000}"/>
    <cellStyle name="asd 15 37" xfId="2260" xr:uid="{00000000-0005-0000-0000-0000E2020000}"/>
    <cellStyle name="asd 15 37 2" xfId="2261" xr:uid="{00000000-0005-0000-0000-0000E3020000}"/>
    <cellStyle name="asd 15 38" xfId="2262" xr:uid="{00000000-0005-0000-0000-0000E4020000}"/>
    <cellStyle name="asd 15 38 2" xfId="2263" xr:uid="{00000000-0005-0000-0000-0000E5020000}"/>
    <cellStyle name="asd 15 39" xfId="2264" xr:uid="{00000000-0005-0000-0000-0000E6020000}"/>
    <cellStyle name="asd 15 39 2" xfId="2265" xr:uid="{00000000-0005-0000-0000-0000E7020000}"/>
    <cellStyle name="asd 15 4" xfId="2266" xr:uid="{00000000-0005-0000-0000-0000E8020000}"/>
    <cellStyle name="asd 15 4 2" xfId="2267" xr:uid="{00000000-0005-0000-0000-0000E9020000}"/>
    <cellStyle name="asd 15 40" xfId="2268" xr:uid="{00000000-0005-0000-0000-0000EA020000}"/>
    <cellStyle name="asd 15 41" xfId="2269" xr:uid="{00000000-0005-0000-0000-0000EB020000}"/>
    <cellStyle name="asd 15 42" xfId="2270" xr:uid="{00000000-0005-0000-0000-0000EC020000}"/>
    <cellStyle name="asd 15 43" xfId="2271" xr:uid="{00000000-0005-0000-0000-0000ED020000}"/>
    <cellStyle name="asd 15 44" xfId="2272" xr:uid="{00000000-0005-0000-0000-0000EE020000}"/>
    <cellStyle name="asd 15 45" xfId="2273" xr:uid="{00000000-0005-0000-0000-0000EF020000}"/>
    <cellStyle name="asd 15 46" xfId="2274" xr:uid="{00000000-0005-0000-0000-0000F0020000}"/>
    <cellStyle name="asd 15 47" xfId="2275" xr:uid="{00000000-0005-0000-0000-0000F1020000}"/>
    <cellStyle name="asd 15 48" xfId="2276" xr:uid="{00000000-0005-0000-0000-0000F2020000}"/>
    <cellStyle name="asd 15 49" xfId="2277" xr:uid="{00000000-0005-0000-0000-0000F3020000}"/>
    <cellStyle name="asd 15 5" xfId="2278" xr:uid="{00000000-0005-0000-0000-0000F4020000}"/>
    <cellStyle name="asd 15 5 2" xfId="2279" xr:uid="{00000000-0005-0000-0000-0000F5020000}"/>
    <cellStyle name="asd 15 50" xfId="2280" xr:uid="{00000000-0005-0000-0000-0000F6020000}"/>
    <cellStyle name="asd 15 51" xfId="2281" xr:uid="{00000000-0005-0000-0000-0000F7020000}"/>
    <cellStyle name="asd 15 52" xfId="2282" xr:uid="{00000000-0005-0000-0000-0000F8020000}"/>
    <cellStyle name="asd 15 53" xfId="2283" xr:uid="{00000000-0005-0000-0000-0000F9020000}"/>
    <cellStyle name="asd 15 54" xfId="2284" xr:uid="{00000000-0005-0000-0000-0000FA020000}"/>
    <cellStyle name="asd 15 55" xfId="2285" xr:uid="{00000000-0005-0000-0000-0000FB020000}"/>
    <cellStyle name="asd 15 56" xfId="2286" xr:uid="{00000000-0005-0000-0000-0000FC020000}"/>
    <cellStyle name="asd 15 57" xfId="2287" xr:uid="{00000000-0005-0000-0000-0000FD020000}"/>
    <cellStyle name="asd 15 58" xfId="2288" xr:uid="{00000000-0005-0000-0000-0000FE020000}"/>
    <cellStyle name="asd 15 59" xfId="2289" xr:uid="{00000000-0005-0000-0000-0000FF020000}"/>
    <cellStyle name="asd 15 6" xfId="2290" xr:uid="{00000000-0005-0000-0000-000000030000}"/>
    <cellStyle name="asd 15 6 2" xfId="2291" xr:uid="{00000000-0005-0000-0000-000001030000}"/>
    <cellStyle name="asd 15 60" xfId="2292" xr:uid="{00000000-0005-0000-0000-000002030000}"/>
    <cellStyle name="asd 15 61" xfId="2293" xr:uid="{00000000-0005-0000-0000-000003030000}"/>
    <cellStyle name="asd 15 62" xfId="2294" xr:uid="{00000000-0005-0000-0000-000004030000}"/>
    <cellStyle name="asd 15 63" xfId="2295" xr:uid="{00000000-0005-0000-0000-000005030000}"/>
    <cellStyle name="asd 15 64" xfId="2296" xr:uid="{00000000-0005-0000-0000-000006030000}"/>
    <cellStyle name="asd 15 65" xfId="2297" xr:uid="{00000000-0005-0000-0000-000007030000}"/>
    <cellStyle name="asd 15 66" xfId="2298" xr:uid="{00000000-0005-0000-0000-000008030000}"/>
    <cellStyle name="asd 15 67" xfId="2299" xr:uid="{00000000-0005-0000-0000-000009030000}"/>
    <cellStyle name="asd 15 68" xfId="2300" xr:uid="{00000000-0005-0000-0000-00000A030000}"/>
    <cellStyle name="asd 15 69" xfId="2301" xr:uid="{00000000-0005-0000-0000-00000B030000}"/>
    <cellStyle name="asd 15 7" xfId="2302" xr:uid="{00000000-0005-0000-0000-00000C030000}"/>
    <cellStyle name="asd 15 7 2" xfId="2303" xr:uid="{00000000-0005-0000-0000-00000D030000}"/>
    <cellStyle name="asd 15 70" xfId="2304" xr:uid="{00000000-0005-0000-0000-00000E030000}"/>
    <cellStyle name="asd 15 71" xfId="2305" xr:uid="{00000000-0005-0000-0000-00000F030000}"/>
    <cellStyle name="asd 15 72" xfId="2306" xr:uid="{00000000-0005-0000-0000-000010030000}"/>
    <cellStyle name="asd 15 73" xfId="2307" xr:uid="{00000000-0005-0000-0000-000011030000}"/>
    <cellStyle name="asd 15 74" xfId="2308" xr:uid="{00000000-0005-0000-0000-000012030000}"/>
    <cellStyle name="asd 15 75" xfId="2309" xr:uid="{00000000-0005-0000-0000-000013030000}"/>
    <cellStyle name="asd 15 76" xfId="2310" xr:uid="{00000000-0005-0000-0000-000014030000}"/>
    <cellStyle name="asd 15 77" xfId="52643" xr:uid="{00000000-0005-0000-0000-000015030000}"/>
    <cellStyle name="asd 15 78" xfId="52897" xr:uid="{00000000-0005-0000-0000-000016030000}"/>
    <cellStyle name="asd 15 79" xfId="53358" xr:uid="{00000000-0005-0000-0000-000017030000}"/>
    <cellStyle name="asd 15 8" xfId="2311" xr:uid="{00000000-0005-0000-0000-000018030000}"/>
    <cellStyle name="asd 15 8 2" xfId="2312" xr:uid="{00000000-0005-0000-0000-000019030000}"/>
    <cellStyle name="asd 15 9" xfId="2313" xr:uid="{00000000-0005-0000-0000-00001A030000}"/>
    <cellStyle name="asd 15 9 2" xfId="2314" xr:uid="{00000000-0005-0000-0000-00001B030000}"/>
    <cellStyle name="asd 16" xfId="135" xr:uid="{00000000-0005-0000-0000-00001C030000}"/>
    <cellStyle name="asd 16 10" xfId="2315" xr:uid="{00000000-0005-0000-0000-00001D030000}"/>
    <cellStyle name="asd 16 10 2" xfId="2316" xr:uid="{00000000-0005-0000-0000-00001E030000}"/>
    <cellStyle name="asd 16 11" xfId="2317" xr:uid="{00000000-0005-0000-0000-00001F030000}"/>
    <cellStyle name="asd 16 11 2" xfId="2318" xr:uid="{00000000-0005-0000-0000-000020030000}"/>
    <cellStyle name="asd 16 12" xfId="2319" xr:uid="{00000000-0005-0000-0000-000021030000}"/>
    <cellStyle name="asd 16 12 2" xfId="2320" xr:uid="{00000000-0005-0000-0000-000022030000}"/>
    <cellStyle name="asd 16 13" xfId="2321" xr:uid="{00000000-0005-0000-0000-000023030000}"/>
    <cellStyle name="asd 16 13 2" xfId="2322" xr:uid="{00000000-0005-0000-0000-000024030000}"/>
    <cellStyle name="asd 16 14" xfId="2323" xr:uid="{00000000-0005-0000-0000-000025030000}"/>
    <cellStyle name="asd 16 14 2" xfId="2324" xr:uid="{00000000-0005-0000-0000-000026030000}"/>
    <cellStyle name="asd 16 15" xfId="2325" xr:uid="{00000000-0005-0000-0000-000027030000}"/>
    <cellStyle name="asd 16 15 2" xfId="2326" xr:uid="{00000000-0005-0000-0000-000028030000}"/>
    <cellStyle name="asd 16 16" xfId="2327" xr:uid="{00000000-0005-0000-0000-000029030000}"/>
    <cellStyle name="asd 16 16 2" xfId="2328" xr:uid="{00000000-0005-0000-0000-00002A030000}"/>
    <cellStyle name="asd 16 17" xfId="2329" xr:uid="{00000000-0005-0000-0000-00002B030000}"/>
    <cellStyle name="asd 16 17 2" xfId="2330" xr:uid="{00000000-0005-0000-0000-00002C030000}"/>
    <cellStyle name="asd 16 18" xfId="2331" xr:uid="{00000000-0005-0000-0000-00002D030000}"/>
    <cellStyle name="asd 16 18 2" xfId="2332" xr:uid="{00000000-0005-0000-0000-00002E030000}"/>
    <cellStyle name="asd 16 19" xfId="2333" xr:uid="{00000000-0005-0000-0000-00002F030000}"/>
    <cellStyle name="asd 16 19 2" xfId="2334" xr:uid="{00000000-0005-0000-0000-000030030000}"/>
    <cellStyle name="asd 16 2" xfId="136" xr:uid="{00000000-0005-0000-0000-000031030000}"/>
    <cellStyle name="asd 16 2 2" xfId="2335" xr:uid="{00000000-0005-0000-0000-000032030000}"/>
    <cellStyle name="asd 16 20" xfId="2336" xr:uid="{00000000-0005-0000-0000-000033030000}"/>
    <cellStyle name="asd 16 20 2" xfId="2337" xr:uid="{00000000-0005-0000-0000-000034030000}"/>
    <cellStyle name="asd 16 21" xfId="2338" xr:uid="{00000000-0005-0000-0000-000035030000}"/>
    <cellStyle name="asd 16 21 2" xfId="2339" xr:uid="{00000000-0005-0000-0000-000036030000}"/>
    <cellStyle name="asd 16 22" xfId="2340" xr:uid="{00000000-0005-0000-0000-000037030000}"/>
    <cellStyle name="asd 16 22 2" xfId="2341" xr:uid="{00000000-0005-0000-0000-000038030000}"/>
    <cellStyle name="asd 16 23" xfId="2342" xr:uid="{00000000-0005-0000-0000-000039030000}"/>
    <cellStyle name="asd 16 23 2" xfId="2343" xr:uid="{00000000-0005-0000-0000-00003A030000}"/>
    <cellStyle name="asd 16 24" xfId="2344" xr:uid="{00000000-0005-0000-0000-00003B030000}"/>
    <cellStyle name="asd 16 24 2" xfId="2345" xr:uid="{00000000-0005-0000-0000-00003C030000}"/>
    <cellStyle name="asd 16 25" xfId="2346" xr:uid="{00000000-0005-0000-0000-00003D030000}"/>
    <cellStyle name="asd 16 25 2" xfId="2347" xr:uid="{00000000-0005-0000-0000-00003E030000}"/>
    <cellStyle name="asd 16 26" xfId="2348" xr:uid="{00000000-0005-0000-0000-00003F030000}"/>
    <cellStyle name="asd 16 26 2" xfId="2349" xr:uid="{00000000-0005-0000-0000-000040030000}"/>
    <cellStyle name="asd 16 27" xfId="2350" xr:uid="{00000000-0005-0000-0000-000041030000}"/>
    <cellStyle name="asd 16 27 2" xfId="2351" xr:uid="{00000000-0005-0000-0000-000042030000}"/>
    <cellStyle name="asd 16 28" xfId="2352" xr:uid="{00000000-0005-0000-0000-000043030000}"/>
    <cellStyle name="asd 16 28 2" xfId="2353" xr:uid="{00000000-0005-0000-0000-000044030000}"/>
    <cellStyle name="asd 16 29" xfId="2354" xr:uid="{00000000-0005-0000-0000-000045030000}"/>
    <cellStyle name="asd 16 29 2" xfId="2355" xr:uid="{00000000-0005-0000-0000-000046030000}"/>
    <cellStyle name="asd 16 3" xfId="2356" xr:uid="{00000000-0005-0000-0000-000047030000}"/>
    <cellStyle name="asd 16 3 2" xfId="2357" xr:uid="{00000000-0005-0000-0000-000048030000}"/>
    <cellStyle name="asd 16 30" xfId="2358" xr:uid="{00000000-0005-0000-0000-000049030000}"/>
    <cellStyle name="asd 16 30 2" xfId="2359" xr:uid="{00000000-0005-0000-0000-00004A030000}"/>
    <cellStyle name="asd 16 31" xfId="2360" xr:uid="{00000000-0005-0000-0000-00004B030000}"/>
    <cellStyle name="asd 16 31 2" xfId="2361" xr:uid="{00000000-0005-0000-0000-00004C030000}"/>
    <cellStyle name="asd 16 32" xfId="2362" xr:uid="{00000000-0005-0000-0000-00004D030000}"/>
    <cellStyle name="asd 16 32 2" xfId="2363" xr:uid="{00000000-0005-0000-0000-00004E030000}"/>
    <cellStyle name="asd 16 33" xfId="2364" xr:uid="{00000000-0005-0000-0000-00004F030000}"/>
    <cellStyle name="asd 16 33 2" xfId="2365" xr:uid="{00000000-0005-0000-0000-000050030000}"/>
    <cellStyle name="asd 16 34" xfId="2366" xr:uid="{00000000-0005-0000-0000-000051030000}"/>
    <cellStyle name="asd 16 34 2" xfId="2367" xr:uid="{00000000-0005-0000-0000-000052030000}"/>
    <cellStyle name="asd 16 35" xfId="2368" xr:uid="{00000000-0005-0000-0000-000053030000}"/>
    <cellStyle name="asd 16 35 2" xfId="2369" xr:uid="{00000000-0005-0000-0000-000054030000}"/>
    <cellStyle name="asd 16 36" xfId="2370" xr:uid="{00000000-0005-0000-0000-000055030000}"/>
    <cellStyle name="asd 16 36 2" xfId="2371" xr:uid="{00000000-0005-0000-0000-000056030000}"/>
    <cellStyle name="asd 16 37" xfId="2372" xr:uid="{00000000-0005-0000-0000-000057030000}"/>
    <cellStyle name="asd 16 37 2" xfId="2373" xr:uid="{00000000-0005-0000-0000-000058030000}"/>
    <cellStyle name="asd 16 38" xfId="2374" xr:uid="{00000000-0005-0000-0000-000059030000}"/>
    <cellStyle name="asd 16 38 2" xfId="2375" xr:uid="{00000000-0005-0000-0000-00005A030000}"/>
    <cellStyle name="asd 16 39" xfId="2376" xr:uid="{00000000-0005-0000-0000-00005B030000}"/>
    <cellStyle name="asd 16 39 2" xfId="2377" xr:uid="{00000000-0005-0000-0000-00005C030000}"/>
    <cellStyle name="asd 16 4" xfId="2378" xr:uid="{00000000-0005-0000-0000-00005D030000}"/>
    <cellStyle name="asd 16 4 2" xfId="2379" xr:uid="{00000000-0005-0000-0000-00005E030000}"/>
    <cellStyle name="asd 16 40" xfId="2380" xr:uid="{00000000-0005-0000-0000-00005F030000}"/>
    <cellStyle name="asd 16 41" xfId="2381" xr:uid="{00000000-0005-0000-0000-000060030000}"/>
    <cellStyle name="asd 16 42" xfId="2382" xr:uid="{00000000-0005-0000-0000-000061030000}"/>
    <cellStyle name="asd 16 43" xfId="2383" xr:uid="{00000000-0005-0000-0000-000062030000}"/>
    <cellStyle name="asd 16 44" xfId="2384" xr:uid="{00000000-0005-0000-0000-000063030000}"/>
    <cellStyle name="asd 16 45" xfId="2385" xr:uid="{00000000-0005-0000-0000-000064030000}"/>
    <cellStyle name="asd 16 46" xfId="2386" xr:uid="{00000000-0005-0000-0000-000065030000}"/>
    <cellStyle name="asd 16 47" xfId="2387" xr:uid="{00000000-0005-0000-0000-000066030000}"/>
    <cellStyle name="asd 16 48" xfId="2388" xr:uid="{00000000-0005-0000-0000-000067030000}"/>
    <cellStyle name="asd 16 49" xfId="2389" xr:uid="{00000000-0005-0000-0000-000068030000}"/>
    <cellStyle name="asd 16 5" xfId="2390" xr:uid="{00000000-0005-0000-0000-000069030000}"/>
    <cellStyle name="asd 16 5 2" xfId="2391" xr:uid="{00000000-0005-0000-0000-00006A030000}"/>
    <cellStyle name="asd 16 50" xfId="2392" xr:uid="{00000000-0005-0000-0000-00006B030000}"/>
    <cellStyle name="asd 16 51" xfId="2393" xr:uid="{00000000-0005-0000-0000-00006C030000}"/>
    <cellStyle name="asd 16 52" xfId="2394" xr:uid="{00000000-0005-0000-0000-00006D030000}"/>
    <cellStyle name="asd 16 53" xfId="2395" xr:uid="{00000000-0005-0000-0000-00006E030000}"/>
    <cellStyle name="asd 16 54" xfId="2396" xr:uid="{00000000-0005-0000-0000-00006F030000}"/>
    <cellStyle name="asd 16 55" xfId="2397" xr:uid="{00000000-0005-0000-0000-000070030000}"/>
    <cellStyle name="asd 16 56" xfId="2398" xr:uid="{00000000-0005-0000-0000-000071030000}"/>
    <cellStyle name="asd 16 57" xfId="2399" xr:uid="{00000000-0005-0000-0000-000072030000}"/>
    <cellStyle name="asd 16 58" xfId="2400" xr:uid="{00000000-0005-0000-0000-000073030000}"/>
    <cellStyle name="asd 16 59" xfId="2401" xr:uid="{00000000-0005-0000-0000-000074030000}"/>
    <cellStyle name="asd 16 6" xfId="2402" xr:uid="{00000000-0005-0000-0000-000075030000}"/>
    <cellStyle name="asd 16 6 2" xfId="2403" xr:uid="{00000000-0005-0000-0000-000076030000}"/>
    <cellStyle name="asd 16 60" xfId="2404" xr:uid="{00000000-0005-0000-0000-000077030000}"/>
    <cellStyle name="asd 16 61" xfId="2405" xr:uid="{00000000-0005-0000-0000-000078030000}"/>
    <cellStyle name="asd 16 62" xfId="2406" xr:uid="{00000000-0005-0000-0000-000079030000}"/>
    <cellStyle name="asd 16 63" xfId="2407" xr:uid="{00000000-0005-0000-0000-00007A030000}"/>
    <cellStyle name="asd 16 64" xfId="2408" xr:uid="{00000000-0005-0000-0000-00007B030000}"/>
    <cellStyle name="asd 16 65" xfId="2409" xr:uid="{00000000-0005-0000-0000-00007C030000}"/>
    <cellStyle name="asd 16 66" xfId="2410" xr:uid="{00000000-0005-0000-0000-00007D030000}"/>
    <cellStyle name="asd 16 67" xfId="2411" xr:uid="{00000000-0005-0000-0000-00007E030000}"/>
    <cellStyle name="asd 16 68" xfId="2412" xr:uid="{00000000-0005-0000-0000-00007F030000}"/>
    <cellStyle name="asd 16 69" xfId="2413" xr:uid="{00000000-0005-0000-0000-000080030000}"/>
    <cellStyle name="asd 16 7" xfId="2414" xr:uid="{00000000-0005-0000-0000-000081030000}"/>
    <cellStyle name="asd 16 7 2" xfId="2415" xr:uid="{00000000-0005-0000-0000-000082030000}"/>
    <cellStyle name="asd 16 70" xfId="2416" xr:uid="{00000000-0005-0000-0000-000083030000}"/>
    <cellStyle name="asd 16 71" xfId="2417" xr:uid="{00000000-0005-0000-0000-000084030000}"/>
    <cellStyle name="asd 16 72" xfId="2418" xr:uid="{00000000-0005-0000-0000-000085030000}"/>
    <cellStyle name="asd 16 73" xfId="2419" xr:uid="{00000000-0005-0000-0000-000086030000}"/>
    <cellStyle name="asd 16 74" xfId="2420" xr:uid="{00000000-0005-0000-0000-000087030000}"/>
    <cellStyle name="asd 16 75" xfId="2421" xr:uid="{00000000-0005-0000-0000-000088030000}"/>
    <cellStyle name="asd 16 76" xfId="2422" xr:uid="{00000000-0005-0000-0000-000089030000}"/>
    <cellStyle name="asd 16 77" xfId="52586" xr:uid="{00000000-0005-0000-0000-00008A030000}"/>
    <cellStyle name="asd 16 78" xfId="52824" xr:uid="{00000000-0005-0000-0000-00008B030000}"/>
    <cellStyle name="asd 16 79" xfId="53285" xr:uid="{00000000-0005-0000-0000-00008C030000}"/>
    <cellStyle name="asd 16 8" xfId="2423" xr:uid="{00000000-0005-0000-0000-00008D030000}"/>
    <cellStyle name="asd 16 8 2" xfId="2424" xr:uid="{00000000-0005-0000-0000-00008E030000}"/>
    <cellStyle name="asd 16 9" xfId="2425" xr:uid="{00000000-0005-0000-0000-00008F030000}"/>
    <cellStyle name="asd 16 9 2" xfId="2426" xr:uid="{00000000-0005-0000-0000-000090030000}"/>
    <cellStyle name="asd 17" xfId="137" xr:uid="{00000000-0005-0000-0000-000091030000}"/>
    <cellStyle name="asd 17 10" xfId="2427" xr:uid="{00000000-0005-0000-0000-000092030000}"/>
    <cellStyle name="asd 17 10 2" xfId="2428" xr:uid="{00000000-0005-0000-0000-000093030000}"/>
    <cellStyle name="asd 17 11" xfId="2429" xr:uid="{00000000-0005-0000-0000-000094030000}"/>
    <cellStyle name="asd 17 11 2" xfId="2430" xr:uid="{00000000-0005-0000-0000-000095030000}"/>
    <cellStyle name="asd 17 12" xfId="2431" xr:uid="{00000000-0005-0000-0000-000096030000}"/>
    <cellStyle name="asd 17 12 2" xfId="2432" xr:uid="{00000000-0005-0000-0000-000097030000}"/>
    <cellStyle name="asd 17 13" xfId="2433" xr:uid="{00000000-0005-0000-0000-000098030000}"/>
    <cellStyle name="asd 17 13 2" xfId="2434" xr:uid="{00000000-0005-0000-0000-000099030000}"/>
    <cellStyle name="asd 17 14" xfId="2435" xr:uid="{00000000-0005-0000-0000-00009A030000}"/>
    <cellStyle name="asd 17 14 2" xfId="2436" xr:uid="{00000000-0005-0000-0000-00009B030000}"/>
    <cellStyle name="asd 17 15" xfId="2437" xr:uid="{00000000-0005-0000-0000-00009C030000}"/>
    <cellStyle name="asd 17 15 2" xfId="2438" xr:uid="{00000000-0005-0000-0000-00009D030000}"/>
    <cellStyle name="asd 17 16" xfId="2439" xr:uid="{00000000-0005-0000-0000-00009E030000}"/>
    <cellStyle name="asd 17 16 2" xfId="2440" xr:uid="{00000000-0005-0000-0000-00009F030000}"/>
    <cellStyle name="asd 17 17" xfId="2441" xr:uid="{00000000-0005-0000-0000-0000A0030000}"/>
    <cellStyle name="asd 17 17 2" xfId="2442" xr:uid="{00000000-0005-0000-0000-0000A1030000}"/>
    <cellStyle name="asd 17 18" xfId="2443" xr:uid="{00000000-0005-0000-0000-0000A2030000}"/>
    <cellStyle name="asd 17 18 2" xfId="2444" xr:uid="{00000000-0005-0000-0000-0000A3030000}"/>
    <cellStyle name="asd 17 19" xfId="2445" xr:uid="{00000000-0005-0000-0000-0000A4030000}"/>
    <cellStyle name="asd 17 19 2" xfId="2446" xr:uid="{00000000-0005-0000-0000-0000A5030000}"/>
    <cellStyle name="asd 17 2" xfId="138" xr:uid="{00000000-0005-0000-0000-0000A6030000}"/>
    <cellStyle name="asd 17 2 2" xfId="2447" xr:uid="{00000000-0005-0000-0000-0000A7030000}"/>
    <cellStyle name="asd 17 20" xfId="2448" xr:uid="{00000000-0005-0000-0000-0000A8030000}"/>
    <cellStyle name="asd 17 20 2" xfId="2449" xr:uid="{00000000-0005-0000-0000-0000A9030000}"/>
    <cellStyle name="asd 17 21" xfId="2450" xr:uid="{00000000-0005-0000-0000-0000AA030000}"/>
    <cellStyle name="asd 17 21 2" xfId="2451" xr:uid="{00000000-0005-0000-0000-0000AB030000}"/>
    <cellStyle name="asd 17 22" xfId="2452" xr:uid="{00000000-0005-0000-0000-0000AC030000}"/>
    <cellStyle name="asd 17 22 2" xfId="2453" xr:uid="{00000000-0005-0000-0000-0000AD030000}"/>
    <cellStyle name="asd 17 23" xfId="2454" xr:uid="{00000000-0005-0000-0000-0000AE030000}"/>
    <cellStyle name="asd 17 23 2" xfId="2455" xr:uid="{00000000-0005-0000-0000-0000AF030000}"/>
    <cellStyle name="asd 17 24" xfId="2456" xr:uid="{00000000-0005-0000-0000-0000B0030000}"/>
    <cellStyle name="asd 17 24 2" xfId="2457" xr:uid="{00000000-0005-0000-0000-0000B1030000}"/>
    <cellStyle name="asd 17 25" xfId="2458" xr:uid="{00000000-0005-0000-0000-0000B2030000}"/>
    <cellStyle name="asd 17 25 2" xfId="2459" xr:uid="{00000000-0005-0000-0000-0000B3030000}"/>
    <cellStyle name="asd 17 26" xfId="2460" xr:uid="{00000000-0005-0000-0000-0000B4030000}"/>
    <cellStyle name="asd 17 26 2" xfId="2461" xr:uid="{00000000-0005-0000-0000-0000B5030000}"/>
    <cellStyle name="asd 17 27" xfId="2462" xr:uid="{00000000-0005-0000-0000-0000B6030000}"/>
    <cellStyle name="asd 17 27 2" xfId="2463" xr:uid="{00000000-0005-0000-0000-0000B7030000}"/>
    <cellStyle name="asd 17 28" xfId="2464" xr:uid="{00000000-0005-0000-0000-0000B8030000}"/>
    <cellStyle name="asd 17 28 2" xfId="2465" xr:uid="{00000000-0005-0000-0000-0000B9030000}"/>
    <cellStyle name="asd 17 29" xfId="2466" xr:uid="{00000000-0005-0000-0000-0000BA030000}"/>
    <cellStyle name="asd 17 29 2" xfId="2467" xr:uid="{00000000-0005-0000-0000-0000BB030000}"/>
    <cellStyle name="asd 17 3" xfId="2468" xr:uid="{00000000-0005-0000-0000-0000BC030000}"/>
    <cellStyle name="asd 17 3 2" xfId="2469" xr:uid="{00000000-0005-0000-0000-0000BD030000}"/>
    <cellStyle name="asd 17 30" xfId="2470" xr:uid="{00000000-0005-0000-0000-0000BE030000}"/>
    <cellStyle name="asd 17 30 2" xfId="2471" xr:uid="{00000000-0005-0000-0000-0000BF030000}"/>
    <cellStyle name="asd 17 31" xfId="2472" xr:uid="{00000000-0005-0000-0000-0000C0030000}"/>
    <cellStyle name="asd 17 31 2" xfId="2473" xr:uid="{00000000-0005-0000-0000-0000C1030000}"/>
    <cellStyle name="asd 17 32" xfId="2474" xr:uid="{00000000-0005-0000-0000-0000C2030000}"/>
    <cellStyle name="asd 17 32 2" xfId="2475" xr:uid="{00000000-0005-0000-0000-0000C3030000}"/>
    <cellStyle name="asd 17 33" xfId="2476" xr:uid="{00000000-0005-0000-0000-0000C4030000}"/>
    <cellStyle name="asd 17 33 2" xfId="2477" xr:uid="{00000000-0005-0000-0000-0000C5030000}"/>
    <cellStyle name="asd 17 34" xfId="2478" xr:uid="{00000000-0005-0000-0000-0000C6030000}"/>
    <cellStyle name="asd 17 34 2" xfId="2479" xr:uid="{00000000-0005-0000-0000-0000C7030000}"/>
    <cellStyle name="asd 17 35" xfId="2480" xr:uid="{00000000-0005-0000-0000-0000C8030000}"/>
    <cellStyle name="asd 17 35 2" xfId="2481" xr:uid="{00000000-0005-0000-0000-0000C9030000}"/>
    <cellStyle name="asd 17 36" xfId="2482" xr:uid="{00000000-0005-0000-0000-0000CA030000}"/>
    <cellStyle name="asd 17 36 2" xfId="2483" xr:uid="{00000000-0005-0000-0000-0000CB030000}"/>
    <cellStyle name="asd 17 37" xfId="2484" xr:uid="{00000000-0005-0000-0000-0000CC030000}"/>
    <cellStyle name="asd 17 37 2" xfId="2485" xr:uid="{00000000-0005-0000-0000-0000CD030000}"/>
    <cellStyle name="asd 17 38" xfId="2486" xr:uid="{00000000-0005-0000-0000-0000CE030000}"/>
    <cellStyle name="asd 17 38 2" xfId="2487" xr:uid="{00000000-0005-0000-0000-0000CF030000}"/>
    <cellStyle name="asd 17 39" xfId="2488" xr:uid="{00000000-0005-0000-0000-0000D0030000}"/>
    <cellStyle name="asd 17 39 2" xfId="2489" xr:uid="{00000000-0005-0000-0000-0000D1030000}"/>
    <cellStyle name="asd 17 4" xfId="2490" xr:uid="{00000000-0005-0000-0000-0000D2030000}"/>
    <cellStyle name="asd 17 4 2" xfId="2491" xr:uid="{00000000-0005-0000-0000-0000D3030000}"/>
    <cellStyle name="asd 17 40" xfId="2492" xr:uid="{00000000-0005-0000-0000-0000D4030000}"/>
    <cellStyle name="asd 17 41" xfId="2493" xr:uid="{00000000-0005-0000-0000-0000D5030000}"/>
    <cellStyle name="asd 17 42" xfId="2494" xr:uid="{00000000-0005-0000-0000-0000D6030000}"/>
    <cellStyle name="asd 17 43" xfId="2495" xr:uid="{00000000-0005-0000-0000-0000D7030000}"/>
    <cellStyle name="asd 17 44" xfId="2496" xr:uid="{00000000-0005-0000-0000-0000D8030000}"/>
    <cellStyle name="asd 17 45" xfId="2497" xr:uid="{00000000-0005-0000-0000-0000D9030000}"/>
    <cellStyle name="asd 17 46" xfId="2498" xr:uid="{00000000-0005-0000-0000-0000DA030000}"/>
    <cellStyle name="asd 17 47" xfId="2499" xr:uid="{00000000-0005-0000-0000-0000DB030000}"/>
    <cellStyle name="asd 17 48" xfId="2500" xr:uid="{00000000-0005-0000-0000-0000DC030000}"/>
    <cellStyle name="asd 17 49" xfId="2501" xr:uid="{00000000-0005-0000-0000-0000DD030000}"/>
    <cellStyle name="asd 17 5" xfId="2502" xr:uid="{00000000-0005-0000-0000-0000DE030000}"/>
    <cellStyle name="asd 17 5 2" xfId="2503" xr:uid="{00000000-0005-0000-0000-0000DF030000}"/>
    <cellStyle name="asd 17 50" xfId="2504" xr:uid="{00000000-0005-0000-0000-0000E0030000}"/>
    <cellStyle name="asd 17 51" xfId="2505" xr:uid="{00000000-0005-0000-0000-0000E1030000}"/>
    <cellStyle name="asd 17 52" xfId="2506" xr:uid="{00000000-0005-0000-0000-0000E2030000}"/>
    <cellStyle name="asd 17 53" xfId="2507" xr:uid="{00000000-0005-0000-0000-0000E3030000}"/>
    <cellStyle name="asd 17 54" xfId="2508" xr:uid="{00000000-0005-0000-0000-0000E4030000}"/>
    <cellStyle name="asd 17 55" xfId="2509" xr:uid="{00000000-0005-0000-0000-0000E5030000}"/>
    <cellStyle name="asd 17 56" xfId="2510" xr:uid="{00000000-0005-0000-0000-0000E6030000}"/>
    <cellStyle name="asd 17 57" xfId="2511" xr:uid="{00000000-0005-0000-0000-0000E7030000}"/>
    <cellStyle name="asd 17 58" xfId="2512" xr:uid="{00000000-0005-0000-0000-0000E8030000}"/>
    <cellStyle name="asd 17 59" xfId="2513" xr:uid="{00000000-0005-0000-0000-0000E9030000}"/>
    <cellStyle name="asd 17 6" xfId="2514" xr:uid="{00000000-0005-0000-0000-0000EA030000}"/>
    <cellStyle name="asd 17 6 2" xfId="2515" xr:uid="{00000000-0005-0000-0000-0000EB030000}"/>
    <cellStyle name="asd 17 60" xfId="2516" xr:uid="{00000000-0005-0000-0000-0000EC030000}"/>
    <cellStyle name="asd 17 61" xfId="2517" xr:uid="{00000000-0005-0000-0000-0000ED030000}"/>
    <cellStyle name="asd 17 62" xfId="2518" xr:uid="{00000000-0005-0000-0000-0000EE030000}"/>
    <cellStyle name="asd 17 63" xfId="2519" xr:uid="{00000000-0005-0000-0000-0000EF030000}"/>
    <cellStyle name="asd 17 64" xfId="2520" xr:uid="{00000000-0005-0000-0000-0000F0030000}"/>
    <cellStyle name="asd 17 65" xfId="2521" xr:uid="{00000000-0005-0000-0000-0000F1030000}"/>
    <cellStyle name="asd 17 66" xfId="2522" xr:uid="{00000000-0005-0000-0000-0000F2030000}"/>
    <cellStyle name="asd 17 67" xfId="2523" xr:uid="{00000000-0005-0000-0000-0000F3030000}"/>
    <cellStyle name="asd 17 68" xfId="2524" xr:uid="{00000000-0005-0000-0000-0000F4030000}"/>
    <cellStyle name="asd 17 69" xfId="2525" xr:uid="{00000000-0005-0000-0000-0000F5030000}"/>
    <cellStyle name="asd 17 7" xfId="2526" xr:uid="{00000000-0005-0000-0000-0000F6030000}"/>
    <cellStyle name="asd 17 7 2" xfId="2527" xr:uid="{00000000-0005-0000-0000-0000F7030000}"/>
    <cellStyle name="asd 17 70" xfId="2528" xr:uid="{00000000-0005-0000-0000-0000F8030000}"/>
    <cellStyle name="asd 17 71" xfId="2529" xr:uid="{00000000-0005-0000-0000-0000F9030000}"/>
    <cellStyle name="asd 17 72" xfId="2530" xr:uid="{00000000-0005-0000-0000-0000FA030000}"/>
    <cellStyle name="asd 17 73" xfId="2531" xr:uid="{00000000-0005-0000-0000-0000FB030000}"/>
    <cellStyle name="asd 17 74" xfId="2532" xr:uid="{00000000-0005-0000-0000-0000FC030000}"/>
    <cellStyle name="asd 17 75" xfId="2533" xr:uid="{00000000-0005-0000-0000-0000FD030000}"/>
    <cellStyle name="asd 17 76" xfId="2534" xr:uid="{00000000-0005-0000-0000-0000FE030000}"/>
    <cellStyle name="asd 17 77" xfId="52687" xr:uid="{00000000-0005-0000-0000-0000FF030000}"/>
    <cellStyle name="asd 17 78" xfId="52947" xr:uid="{00000000-0005-0000-0000-000000040000}"/>
    <cellStyle name="asd 17 79" xfId="53408" xr:uid="{00000000-0005-0000-0000-000001040000}"/>
    <cellStyle name="asd 17 8" xfId="2535" xr:uid="{00000000-0005-0000-0000-000002040000}"/>
    <cellStyle name="asd 17 8 2" xfId="2536" xr:uid="{00000000-0005-0000-0000-000003040000}"/>
    <cellStyle name="asd 17 9" xfId="2537" xr:uid="{00000000-0005-0000-0000-000004040000}"/>
    <cellStyle name="asd 17 9 2" xfId="2538" xr:uid="{00000000-0005-0000-0000-000005040000}"/>
    <cellStyle name="asd 18" xfId="139" xr:uid="{00000000-0005-0000-0000-000006040000}"/>
    <cellStyle name="asd 18 10" xfId="2539" xr:uid="{00000000-0005-0000-0000-000007040000}"/>
    <cellStyle name="asd 18 10 2" xfId="2540" xr:uid="{00000000-0005-0000-0000-000008040000}"/>
    <cellStyle name="asd 18 11" xfId="2541" xr:uid="{00000000-0005-0000-0000-000009040000}"/>
    <cellStyle name="asd 18 11 2" xfId="2542" xr:uid="{00000000-0005-0000-0000-00000A040000}"/>
    <cellStyle name="asd 18 12" xfId="2543" xr:uid="{00000000-0005-0000-0000-00000B040000}"/>
    <cellStyle name="asd 18 12 2" xfId="2544" xr:uid="{00000000-0005-0000-0000-00000C040000}"/>
    <cellStyle name="asd 18 13" xfId="2545" xr:uid="{00000000-0005-0000-0000-00000D040000}"/>
    <cellStyle name="asd 18 13 2" xfId="2546" xr:uid="{00000000-0005-0000-0000-00000E040000}"/>
    <cellStyle name="asd 18 14" xfId="2547" xr:uid="{00000000-0005-0000-0000-00000F040000}"/>
    <cellStyle name="asd 18 14 2" xfId="2548" xr:uid="{00000000-0005-0000-0000-000010040000}"/>
    <cellStyle name="asd 18 15" xfId="2549" xr:uid="{00000000-0005-0000-0000-000011040000}"/>
    <cellStyle name="asd 18 15 2" xfId="2550" xr:uid="{00000000-0005-0000-0000-000012040000}"/>
    <cellStyle name="asd 18 16" xfId="2551" xr:uid="{00000000-0005-0000-0000-000013040000}"/>
    <cellStyle name="asd 18 16 2" xfId="2552" xr:uid="{00000000-0005-0000-0000-000014040000}"/>
    <cellStyle name="asd 18 17" xfId="2553" xr:uid="{00000000-0005-0000-0000-000015040000}"/>
    <cellStyle name="asd 18 17 2" xfId="2554" xr:uid="{00000000-0005-0000-0000-000016040000}"/>
    <cellStyle name="asd 18 18" xfId="2555" xr:uid="{00000000-0005-0000-0000-000017040000}"/>
    <cellStyle name="asd 18 18 2" xfId="2556" xr:uid="{00000000-0005-0000-0000-000018040000}"/>
    <cellStyle name="asd 18 19" xfId="2557" xr:uid="{00000000-0005-0000-0000-000019040000}"/>
    <cellStyle name="asd 18 19 2" xfId="2558" xr:uid="{00000000-0005-0000-0000-00001A040000}"/>
    <cellStyle name="asd 18 2" xfId="140" xr:uid="{00000000-0005-0000-0000-00001B040000}"/>
    <cellStyle name="asd 18 2 2" xfId="2559" xr:uid="{00000000-0005-0000-0000-00001C040000}"/>
    <cellStyle name="asd 18 20" xfId="2560" xr:uid="{00000000-0005-0000-0000-00001D040000}"/>
    <cellStyle name="asd 18 20 2" xfId="2561" xr:uid="{00000000-0005-0000-0000-00001E040000}"/>
    <cellStyle name="asd 18 21" xfId="2562" xr:uid="{00000000-0005-0000-0000-00001F040000}"/>
    <cellStyle name="asd 18 21 2" xfId="2563" xr:uid="{00000000-0005-0000-0000-000020040000}"/>
    <cellStyle name="asd 18 22" xfId="2564" xr:uid="{00000000-0005-0000-0000-000021040000}"/>
    <cellStyle name="asd 18 22 2" xfId="2565" xr:uid="{00000000-0005-0000-0000-000022040000}"/>
    <cellStyle name="asd 18 23" xfId="2566" xr:uid="{00000000-0005-0000-0000-000023040000}"/>
    <cellStyle name="asd 18 23 2" xfId="2567" xr:uid="{00000000-0005-0000-0000-000024040000}"/>
    <cellStyle name="asd 18 24" xfId="2568" xr:uid="{00000000-0005-0000-0000-000025040000}"/>
    <cellStyle name="asd 18 24 2" xfId="2569" xr:uid="{00000000-0005-0000-0000-000026040000}"/>
    <cellStyle name="asd 18 25" xfId="2570" xr:uid="{00000000-0005-0000-0000-000027040000}"/>
    <cellStyle name="asd 18 25 2" xfId="2571" xr:uid="{00000000-0005-0000-0000-000028040000}"/>
    <cellStyle name="asd 18 26" xfId="2572" xr:uid="{00000000-0005-0000-0000-000029040000}"/>
    <cellStyle name="asd 18 26 2" xfId="2573" xr:uid="{00000000-0005-0000-0000-00002A040000}"/>
    <cellStyle name="asd 18 27" xfId="2574" xr:uid="{00000000-0005-0000-0000-00002B040000}"/>
    <cellStyle name="asd 18 27 2" xfId="2575" xr:uid="{00000000-0005-0000-0000-00002C040000}"/>
    <cellStyle name="asd 18 28" xfId="2576" xr:uid="{00000000-0005-0000-0000-00002D040000}"/>
    <cellStyle name="asd 18 28 2" xfId="2577" xr:uid="{00000000-0005-0000-0000-00002E040000}"/>
    <cellStyle name="asd 18 29" xfId="2578" xr:uid="{00000000-0005-0000-0000-00002F040000}"/>
    <cellStyle name="asd 18 29 2" xfId="2579" xr:uid="{00000000-0005-0000-0000-000030040000}"/>
    <cellStyle name="asd 18 3" xfId="2580" xr:uid="{00000000-0005-0000-0000-000031040000}"/>
    <cellStyle name="asd 18 3 2" xfId="2581" xr:uid="{00000000-0005-0000-0000-000032040000}"/>
    <cellStyle name="asd 18 30" xfId="2582" xr:uid="{00000000-0005-0000-0000-000033040000}"/>
    <cellStyle name="asd 18 30 2" xfId="2583" xr:uid="{00000000-0005-0000-0000-000034040000}"/>
    <cellStyle name="asd 18 31" xfId="2584" xr:uid="{00000000-0005-0000-0000-000035040000}"/>
    <cellStyle name="asd 18 31 2" xfId="2585" xr:uid="{00000000-0005-0000-0000-000036040000}"/>
    <cellStyle name="asd 18 32" xfId="2586" xr:uid="{00000000-0005-0000-0000-000037040000}"/>
    <cellStyle name="asd 18 32 2" xfId="2587" xr:uid="{00000000-0005-0000-0000-000038040000}"/>
    <cellStyle name="asd 18 33" xfId="2588" xr:uid="{00000000-0005-0000-0000-000039040000}"/>
    <cellStyle name="asd 18 33 2" xfId="2589" xr:uid="{00000000-0005-0000-0000-00003A040000}"/>
    <cellStyle name="asd 18 34" xfId="2590" xr:uid="{00000000-0005-0000-0000-00003B040000}"/>
    <cellStyle name="asd 18 34 2" xfId="2591" xr:uid="{00000000-0005-0000-0000-00003C040000}"/>
    <cellStyle name="asd 18 35" xfId="2592" xr:uid="{00000000-0005-0000-0000-00003D040000}"/>
    <cellStyle name="asd 18 35 2" xfId="2593" xr:uid="{00000000-0005-0000-0000-00003E040000}"/>
    <cellStyle name="asd 18 36" xfId="2594" xr:uid="{00000000-0005-0000-0000-00003F040000}"/>
    <cellStyle name="asd 18 36 2" xfId="2595" xr:uid="{00000000-0005-0000-0000-000040040000}"/>
    <cellStyle name="asd 18 37" xfId="2596" xr:uid="{00000000-0005-0000-0000-000041040000}"/>
    <cellStyle name="asd 18 37 2" xfId="2597" xr:uid="{00000000-0005-0000-0000-000042040000}"/>
    <cellStyle name="asd 18 38" xfId="2598" xr:uid="{00000000-0005-0000-0000-000043040000}"/>
    <cellStyle name="asd 18 38 2" xfId="2599" xr:uid="{00000000-0005-0000-0000-000044040000}"/>
    <cellStyle name="asd 18 39" xfId="2600" xr:uid="{00000000-0005-0000-0000-000045040000}"/>
    <cellStyle name="asd 18 39 2" xfId="2601" xr:uid="{00000000-0005-0000-0000-000046040000}"/>
    <cellStyle name="asd 18 4" xfId="2602" xr:uid="{00000000-0005-0000-0000-000047040000}"/>
    <cellStyle name="asd 18 4 2" xfId="2603" xr:uid="{00000000-0005-0000-0000-000048040000}"/>
    <cellStyle name="asd 18 40" xfId="2604" xr:uid="{00000000-0005-0000-0000-000049040000}"/>
    <cellStyle name="asd 18 41" xfId="2605" xr:uid="{00000000-0005-0000-0000-00004A040000}"/>
    <cellStyle name="asd 18 42" xfId="2606" xr:uid="{00000000-0005-0000-0000-00004B040000}"/>
    <cellStyle name="asd 18 43" xfId="2607" xr:uid="{00000000-0005-0000-0000-00004C040000}"/>
    <cellStyle name="asd 18 44" xfId="2608" xr:uid="{00000000-0005-0000-0000-00004D040000}"/>
    <cellStyle name="asd 18 45" xfId="2609" xr:uid="{00000000-0005-0000-0000-00004E040000}"/>
    <cellStyle name="asd 18 46" xfId="2610" xr:uid="{00000000-0005-0000-0000-00004F040000}"/>
    <cellStyle name="asd 18 47" xfId="2611" xr:uid="{00000000-0005-0000-0000-000050040000}"/>
    <cellStyle name="asd 18 48" xfId="2612" xr:uid="{00000000-0005-0000-0000-000051040000}"/>
    <cellStyle name="asd 18 49" xfId="2613" xr:uid="{00000000-0005-0000-0000-000052040000}"/>
    <cellStyle name="asd 18 5" xfId="2614" xr:uid="{00000000-0005-0000-0000-000053040000}"/>
    <cellStyle name="asd 18 5 2" xfId="2615" xr:uid="{00000000-0005-0000-0000-000054040000}"/>
    <cellStyle name="asd 18 50" xfId="2616" xr:uid="{00000000-0005-0000-0000-000055040000}"/>
    <cellStyle name="asd 18 51" xfId="2617" xr:uid="{00000000-0005-0000-0000-000056040000}"/>
    <cellStyle name="asd 18 52" xfId="2618" xr:uid="{00000000-0005-0000-0000-000057040000}"/>
    <cellStyle name="asd 18 53" xfId="2619" xr:uid="{00000000-0005-0000-0000-000058040000}"/>
    <cellStyle name="asd 18 54" xfId="2620" xr:uid="{00000000-0005-0000-0000-000059040000}"/>
    <cellStyle name="asd 18 55" xfId="2621" xr:uid="{00000000-0005-0000-0000-00005A040000}"/>
    <cellStyle name="asd 18 56" xfId="2622" xr:uid="{00000000-0005-0000-0000-00005B040000}"/>
    <cellStyle name="asd 18 57" xfId="2623" xr:uid="{00000000-0005-0000-0000-00005C040000}"/>
    <cellStyle name="asd 18 58" xfId="2624" xr:uid="{00000000-0005-0000-0000-00005D040000}"/>
    <cellStyle name="asd 18 59" xfId="2625" xr:uid="{00000000-0005-0000-0000-00005E040000}"/>
    <cellStyle name="asd 18 6" xfId="2626" xr:uid="{00000000-0005-0000-0000-00005F040000}"/>
    <cellStyle name="asd 18 6 2" xfId="2627" xr:uid="{00000000-0005-0000-0000-000060040000}"/>
    <cellStyle name="asd 18 60" xfId="2628" xr:uid="{00000000-0005-0000-0000-000061040000}"/>
    <cellStyle name="asd 18 61" xfId="2629" xr:uid="{00000000-0005-0000-0000-000062040000}"/>
    <cellStyle name="asd 18 62" xfId="2630" xr:uid="{00000000-0005-0000-0000-000063040000}"/>
    <cellStyle name="asd 18 63" xfId="2631" xr:uid="{00000000-0005-0000-0000-000064040000}"/>
    <cellStyle name="asd 18 64" xfId="2632" xr:uid="{00000000-0005-0000-0000-000065040000}"/>
    <cellStyle name="asd 18 65" xfId="2633" xr:uid="{00000000-0005-0000-0000-000066040000}"/>
    <cellStyle name="asd 18 66" xfId="2634" xr:uid="{00000000-0005-0000-0000-000067040000}"/>
    <cellStyle name="asd 18 67" xfId="2635" xr:uid="{00000000-0005-0000-0000-000068040000}"/>
    <cellStyle name="asd 18 68" xfId="2636" xr:uid="{00000000-0005-0000-0000-000069040000}"/>
    <cellStyle name="asd 18 69" xfId="2637" xr:uid="{00000000-0005-0000-0000-00006A040000}"/>
    <cellStyle name="asd 18 7" xfId="2638" xr:uid="{00000000-0005-0000-0000-00006B040000}"/>
    <cellStyle name="asd 18 7 2" xfId="2639" xr:uid="{00000000-0005-0000-0000-00006C040000}"/>
    <cellStyle name="asd 18 70" xfId="2640" xr:uid="{00000000-0005-0000-0000-00006D040000}"/>
    <cellStyle name="asd 18 71" xfId="2641" xr:uid="{00000000-0005-0000-0000-00006E040000}"/>
    <cellStyle name="asd 18 72" xfId="2642" xr:uid="{00000000-0005-0000-0000-00006F040000}"/>
    <cellStyle name="asd 18 73" xfId="2643" xr:uid="{00000000-0005-0000-0000-000070040000}"/>
    <cellStyle name="asd 18 74" xfId="2644" xr:uid="{00000000-0005-0000-0000-000071040000}"/>
    <cellStyle name="asd 18 75" xfId="2645" xr:uid="{00000000-0005-0000-0000-000072040000}"/>
    <cellStyle name="asd 18 76" xfId="2646" xr:uid="{00000000-0005-0000-0000-000073040000}"/>
    <cellStyle name="asd 18 77" xfId="52706" xr:uid="{00000000-0005-0000-0000-000074040000}"/>
    <cellStyle name="asd 18 78" xfId="52972" xr:uid="{00000000-0005-0000-0000-000075040000}"/>
    <cellStyle name="asd 18 79" xfId="53433" xr:uid="{00000000-0005-0000-0000-000076040000}"/>
    <cellStyle name="asd 18 8" xfId="2647" xr:uid="{00000000-0005-0000-0000-000077040000}"/>
    <cellStyle name="asd 18 8 2" xfId="2648" xr:uid="{00000000-0005-0000-0000-000078040000}"/>
    <cellStyle name="asd 18 9" xfId="2649" xr:uid="{00000000-0005-0000-0000-000079040000}"/>
    <cellStyle name="asd 18 9 2" xfId="2650" xr:uid="{00000000-0005-0000-0000-00007A040000}"/>
    <cellStyle name="asd 19" xfId="141" xr:uid="{00000000-0005-0000-0000-00007B040000}"/>
    <cellStyle name="asd 19 10" xfId="2651" xr:uid="{00000000-0005-0000-0000-00007C040000}"/>
    <cellStyle name="asd 19 10 2" xfId="2652" xr:uid="{00000000-0005-0000-0000-00007D040000}"/>
    <cellStyle name="asd 19 11" xfId="2653" xr:uid="{00000000-0005-0000-0000-00007E040000}"/>
    <cellStyle name="asd 19 11 2" xfId="2654" xr:uid="{00000000-0005-0000-0000-00007F040000}"/>
    <cellStyle name="asd 19 12" xfId="2655" xr:uid="{00000000-0005-0000-0000-000080040000}"/>
    <cellStyle name="asd 19 12 2" xfId="2656" xr:uid="{00000000-0005-0000-0000-000081040000}"/>
    <cellStyle name="asd 19 13" xfId="2657" xr:uid="{00000000-0005-0000-0000-000082040000}"/>
    <cellStyle name="asd 19 13 2" xfId="2658" xr:uid="{00000000-0005-0000-0000-000083040000}"/>
    <cellStyle name="asd 19 14" xfId="2659" xr:uid="{00000000-0005-0000-0000-000084040000}"/>
    <cellStyle name="asd 19 14 2" xfId="2660" xr:uid="{00000000-0005-0000-0000-000085040000}"/>
    <cellStyle name="asd 19 15" xfId="2661" xr:uid="{00000000-0005-0000-0000-000086040000}"/>
    <cellStyle name="asd 19 15 2" xfId="2662" xr:uid="{00000000-0005-0000-0000-000087040000}"/>
    <cellStyle name="asd 19 16" xfId="2663" xr:uid="{00000000-0005-0000-0000-000088040000}"/>
    <cellStyle name="asd 19 16 2" xfId="2664" xr:uid="{00000000-0005-0000-0000-000089040000}"/>
    <cellStyle name="asd 19 17" xfId="2665" xr:uid="{00000000-0005-0000-0000-00008A040000}"/>
    <cellStyle name="asd 19 17 2" xfId="2666" xr:uid="{00000000-0005-0000-0000-00008B040000}"/>
    <cellStyle name="asd 19 18" xfId="2667" xr:uid="{00000000-0005-0000-0000-00008C040000}"/>
    <cellStyle name="asd 19 18 2" xfId="2668" xr:uid="{00000000-0005-0000-0000-00008D040000}"/>
    <cellStyle name="asd 19 19" xfId="2669" xr:uid="{00000000-0005-0000-0000-00008E040000}"/>
    <cellStyle name="asd 19 19 2" xfId="2670" xr:uid="{00000000-0005-0000-0000-00008F040000}"/>
    <cellStyle name="asd 19 2" xfId="142" xr:uid="{00000000-0005-0000-0000-000090040000}"/>
    <cellStyle name="asd 19 2 2" xfId="2671" xr:uid="{00000000-0005-0000-0000-000091040000}"/>
    <cellStyle name="asd 19 20" xfId="2672" xr:uid="{00000000-0005-0000-0000-000092040000}"/>
    <cellStyle name="asd 19 20 2" xfId="2673" xr:uid="{00000000-0005-0000-0000-000093040000}"/>
    <cellStyle name="asd 19 21" xfId="2674" xr:uid="{00000000-0005-0000-0000-000094040000}"/>
    <cellStyle name="asd 19 21 2" xfId="2675" xr:uid="{00000000-0005-0000-0000-000095040000}"/>
    <cellStyle name="asd 19 22" xfId="2676" xr:uid="{00000000-0005-0000-0000-000096040000}"/>
    <cellStyle name="asd 19 22 2" xfId="2677" xr:uid="{00000000-0005-0000-0000-000097040000}"/>
    <cellStyle name="asd 19 23" xfId="2678" xr:uid="{00000000-0005-0000-0000-000098040000}"/>
    <cellStyle name="asd 19 23 2" xfId="2679" xr:uid="{00000000-0005-0000-0000-000099040000}"/>
    <cellStyle name="asd 19 24" xfId="2680" xr:uid="{00000000-0005-0000-0000-00009A040000}"/>
    <cellStyle name="asd 19 24 2" xfId="2681" xr:uid="{00000000-0005-0000-0000-00009B040000}"/>
    <cellStyle name="asd 19 25" xfId="2682" xr:uid="{00000000-0005-0000-0000-00009C040000}"/>
    <cellStyle name="asd 19 25 2" xfId="2683" xr:uid="{00000000-0005-0000-0000-00009D040000}"/>
    <cellStyle name="asd 19 26" xfId="2684" xr:uid="{00000000-0005-0000-0000-00009E040000}"/>
    <cellStyle name="asd 19 26 2" xfId="2685" xr:uid="{00000000-0005-0000-0000-00009F040000}"/>
    <cellStyle name="asd 19 27" xfId="2686" xr:uid="{00000000-0005-0000-0000-0000A0040000}"/>
    <cellStyle name="asd 19 27 2" xfId="2687" xr:uid="{00000000-0005-0000-0000-0000A1040000}"/>
    <cellStyle name="asd 19 28" xfId="2688" xr:uid="{00000000-0005-0000-0000-0000A2040000}"/>
    <cellStyle name="asd 19 28 2" xfId="2689" xr:uid="{00000000-0005-0000-0000-0000A3040000}"/>
    <cellStyle name="asd 19 29" xfId="2690" xr:uid="{00000000-0005-0000-0000-0000A4040000}"/>
    <cellStyle name="asd 19 29 2" xfId="2691" xr:uid="{00000000-0005-0000-0000-0000A5040000}"/>
    <cellStyle name="asd 19 3" xfId="2692" xr:uid="{00000000-0005-0000-0000-0000A6040000}"/>
    <cellStyle name="asd 19 3 2" xfId="2693" xr:uid="{00000000-0005-0000-0000-0000A7040000}"/>
    <cellStyle name="asd 19 30" xfId="2694" xr:uid="{00000000-0005-0000-0000-0000A8040000}"/>
    <cellStyle name="asd 19 30 2" xfId="2695" xr:uid="{00000000-0005-0000-0000-0000A9040000}"/>
    <cellStyle name="asd 19 31" xfId="2696" xr:uid="{00000000-0005-0000-0000-0000AA040000}"/>
    <cellStyle name="asd 19 31 2" xfId="2697" xr:uid="{00000000-0005-0000-0000-0000AB040000}"/>
    <cellStyle name="asd 19 32" xfId="2698" xr:uid="{00000000-0005-0000-0000-0000AC040000}"/>
    <cellStyle name="asd 19 32 2" xfId="2699" xr:uid="{00000000-0005-0000-0000-0000AD040000}"/>
    <cellStyle name="asd 19 33" xfId="2700" xr:uid="{00000000-0005-0000-0000-0000AE040000}"/>
    <cellStyle name="asd 19 33 2" xfId="2701" xr:uid="{00000000-0005-0000-0000-0000AF040000}"/>
    <cellStyle name="asd 19 34" xfId="2702" xr:uid="{00000000-0005-0000-0000-0000B0040000}"/>
    <cellStyle name="asd 19 34 2" xfId="2703" xr:uid="{00000000-0005-0000-0000-0000B1040000}"/>
    <cellStyle name="asd 19 35" xfId="2704" xr:uid="{00000000-0005-0000-0000-0000B2040000}"/>
    <cellStyle name="asd 19 35 2" xfId="2705" xr:uid="{00000000-0005-0000-0000-0000B3040000}"/>
    <cellStyle name="asd 19 36" xfId="2706" xr:uid="{00000000-0005-0000-0000-0000B4040000}"/>
    <cellStyle name="asd 19 36 2" xfId="2707" xr:uid="{00000000-0005-0000-0000-0000B5040000}"/>
    <cellStyle name="asd 19 37" xfId="2708" xr:uid="{00000000-0005-0000-0000-0000B6040000}"/>
    <cellStyle name="asd 19 37 2" xfId="2709" xr:uid="{00000000-0005-0000-0000-0000B7040000}"/>
    <cellStyle name="asd 19 38" xfId="2710" xr:uid="{00000000-0005-0000-0000-0000B8040000}"/>
    <cellStyle name="asd 19 38 2" xfId="2711" xr:uid="{00000000-0005-0000-0000-0000B9040000}"/>
    <cellStyle name="asd 19 39" xfId="2712" xr:uid="{00000000-0005-0000-0000-0000BA040000}"/>
    <cellStyle name="asd 19 39 2" xfId="2713" xr:uid="{00000000-0005-0000-0000-0000BB040000}"/>
    <cellStyle name="asd 19 4" xfId="2714" xr:uid="{00000000-0005-0000-0000-0000BC040000}"/>
    <cellStyle name="asd 19 4 2" xfId="2715" xr:uid="{00000000-0005-0000-0000-0000BD040000}"/>
    <cellStyle name="asd 19 40" xfId="2716" xr:uid="{00000000-0005-0000-0000-0000BE040000}"/>
    <cellStyle name="asd 19 41" xfId="2717" xr:uid="{00000000-0005-0000-0000-0000BF040000}"/>
    <cellStyle name="asd 19 42" xfId="2718" xr:uid="{00000000-0005-0000-0000-0000C0040000}"/>
    <cellStyle name="asd 19 43" xfId="2719" xr:uid="{00000000-0005-0000-0000-0000C1040000}"/>
    <cellStyle name="asd 19 44" xfId="2720" xr:uid="{00000000-0005-0000-0000-0000C2040000}"/>
    <cellStyle name="asd 19 45" xfId="2721" xr:uid="{00000000-0005-0000-0000-0000C3040000}"/>
    <cellStyle name="asd 19 46" xfId="2722" xr:uid="{00000000-0005-0000-0000-0000C4040000}"/>
    <cellStyle name="asd 19 47" xfId="2723" xr:uid="{00000000-0005-0000-0000-0000C5040000}"/>
    <cellStyle name="asd 19 48" xfId="2724" xr:uid="{00000000-0005-0000-0000-0000C6040000}"/>
    <cellStyle name="asd 19 49" xfId="2725" xr:uid="{00000000-0005-0000-0000-0000C7040000}"/>
    <cellStyle name="asd 19 5" xfId="2726" xr:uid="{00000000-0005-0000-0000-0000C8040000}"/>
    <cellStyle name="asd 19 5 2" xfId="2727" xr:uid="{00000000-0005-0000-0000-0000C9040000}"/>
    <cellStyle name="asd 19 50" xfId="2728" xr:uid="{00000000-0005-0000-0000-0000CA040000}"/>
    <cellStyle name="asd 19 51" xfId="2729" xr:uid="{00000000-0005-0000-0000-0000CB040000}"/>
    <cellStyle name="asd 19 52" xfId="2730" xr:uid="{00000000-0005-0000-0000-0000CC040000}"/>
    <cellStyle name="asd 19 53" xfId="2731" xr:uid="{00000000-0005-0000-0000-0000CD040000}"/>
    <cellStyle name="asd 19 54" xfId="2732" xr:uid="{00000000-0005-0000-0000-0000CE040000}"/>
    <cellStyle name="asd 19 55" xfId="2733" xr:uid="{00000000-0005-0000-0000-0000CF040000}"/>
    <cellStyle name="asd 19 56" xfId="2734" xr:uid="{00000000-0005-0000-0000-0000D0040000}"/>
    <cellStyle name="asd 19 57" xfId="2735" xr:uid="{00000000-0005-0000-0000-0000D1040000}"/>
    <cellStyle name="asd 19 58" xfId="2736" xr:uid="{00000000-0005-0000-0000-0000D2040000}"/>
    <cellStyle name="asd 19 59" xfId="2737" xr:uid="{00000000-0005-0000-0000-0000D3040000}"/>
    <cellStyle name="asd 19 6" xfId="2738" xr:uid="{00000000-0005-0000-0000-0000D4040000}"/>
    <cellStyle name="asd 19 6 2" xfId="2739" xr:uid="{00000000-0005-0000-0000-0000D5040000}"/>
    <cellStyle name="asd 19 60" xfId="2740" xr:uid="{00000000-0005-0000-0000-0000D6040000}"/>
    <cellStyle name="asd 19 61" xfId="2741" xr:uid="{00000000-0005-0000-0000-0000D7040000}"/>
    <cellStyle name="asd 19 62" xfId="2742" xr:uid="{00000000-0005-0000-0000-0000D8040000}"/>
    <cellStyle name="asd 19 63" xfId="2743" xr:uid="{00000000-0005-0000-0000-0000D9040000}"/>
    <cellStyle name="asd 19 64" xfId="2744" xr:uid="{00000000-0005-0000-0000-0000DA040000}"/>
    <cellStyle name="asd 19 65" xfId="2745" xr:uid="{00000000-0005-0000-0000-0000DB040000}"/>
    <cellStyle name="asd 19 66" xfId="2746" xr:uid="{00000000-0005-0000-0000-0000DC040000}"/>
    <cellStyle name="asd 19 67" xfId="2747" xr:uid="{00000000-0005-0000-0000-0000DD040000}"/>
    <cellStyle name="asd 19 68" xfId="2748" xr:uid="{00000000-0005-0000-0000-0000DE040000}"/>
    <cellStyle name="asd 19 69" xfId="2749" xr:uid="{00000000-0005-0000-0000-0000DF040000}"/>
    <cellStyle name="asd 19 7" xfId="2750" xr:uid="{00000000-0005-0000-0000-0000E0040000}"/>
    <cellStyle name="asd 19 7 2" xfId="2751" xr:uid="{00000000-0005-0000-0000-0000E1040000}"/>
    <cellStyle name="asd 19 70" xfId="2752" xr:uid="{00000000-0005-0000-0000-0000E2040000}"/>
    <cellStyle name="asd 19 71" xfId="2753" xr:uid="{00000000-0005-0000-0000-0000E3040000}"/>
    <cellStyle name="asd 19 72" xfId="2754" xr:uid="{00000000-0005-0000-0000-0000E4040000}"/>
    <cellStyle name="asd 19 73" xfId="2755" xr:uid="{00000000-0005-0000-0000-0000E5040000}"/>
    <cellStyle name="asd 19 74" xfId="2756" xr:uid="{00000000-0005-0000-0000-0000E6040000}"/>
    <cellStyle name="asd 19 75" xfId="2757" xr:uid="{00000000-0005-0000-0000-0000E7040000}"/>
    <cellStyle name="asd 19 76" xfId="2758" xr:uid="{00000000-0005-0000-0000-0000E8040000}"/>
    <cellStyle name="asd 19 77" xfId="52750" xr:uid="{00000000-0005-0000-0000-0000E9040000}"/>
    <cellStyle name="asd 19 78" xfId="53028" xr:uid="{00000000-0005-0000-0000-0000EA040000}"/>
    <cellStyle name="asd 19 79" xfId="53489" xr:uid="{00000000-0005-0000-0000-0000EB040000}"/>
    <cellStyle name="asd 19 8" xfId="2759" xr:uid="{00000000-0005-0000-0000-0000EC040000}"/>
    <cellStyle name="asd 19 8 2" xfId="2760" xr:uid="{00000000-0005-0000-0000-0000ED040000}"/>
    <cellStyle name="asd 19 9" xfId="2761" xr:uid="{00000000-0005-0000-0000-0000EE040000}"/>
    <cellStyle name="asd 19 9 2" xfId="2762" xr:uid="{00000000-0005-0000-0000-0000EF040000}"/>
    <cellStyle name="asd 2" xfId="143" xr:uid="{00000000-0005-0000-0000-0000F0040000}"/>
    <cellStyle name="asd 2 10" xfId="2763" xr:uid="{00000000-0005-0000-0000-0000F1040000}"/>
    <cellStyle name="asd 2 10 2" xfId="2764" xr:uid="{00000000-0005-0000-0000-0000F2040000}"/>
    <cellStyle name="asd 2 11" xfId="2765" xr:uid="{00000000-0005-0000-0000-0000F3040000}"/>
    <cellStyle name="asd 2 11 2" xfId="2766" xr:uid="{00000000-0005-0000-0000-0000F4040000}"/>
    <cellStyle name="asd 2 12" xfId="2767" xr:uid="{00000000-0005-0000-0000-0000F5040000}"/>
    <cellStyle name="asd 2 12 2" xfId="2768" xr:uid="{00000000-0005-0000-0000-0000F6040000}"/>
    <cellStyle name="asd 2 13" xfId="2769" xr:uid="{00000000-0005-0000-0000-0000F7040000}"/>
    <cellStyle name="asd 2 13 2" xfId="2770" xr:uid="{00000000-0005-0000-0000-0000F8040000}"/>
    <cellStyle name="asd 2 14" xfId="2771" xr:uid="{00000000-0005-0000-0000-0000F9040000}"/>
    <cellStyle name="asd 2 14 2" xfId="2772" xr:uid="{00000000-0005-0000-0000-0000FA040000}"/>
    <cellStyle name="asd 2 15" xfId="2773" xr:uid="{00000000-0005-0000-0000-0000FB040000}"/>
    <cellStyle name="asd 2 15 2" xfId="2774" xr:uid="{00000000-0005-0000-0000-0000FC040000}"/>
    <cellStyle name="asd 2 16" xfId="2775" xr:uid="{00000000-0005-0000-0000-0000FD040000}"/>
    <cellStyle name="asd 2 16 2" xfId="2776" xr:uid="{00000000-0005-0000-0000-0000FE040000}"/>
    <cellStyle name="asd 2 17" xfId="2777" xr:uid="{00000000-0005-0000-0000-0000FF040000}"/>
    <cellStyle name="asd 2 17 2" xfId="2778" xr:uid="{00000000-0005-0000-0000-000000050000}"/>
    <cellStyle name="asd 2 18" xfId="2779" xr:uid="{00000000-0005-0000-0000-000001050000}"/>
    <cellStyle name="asd 2 18 2" xfId="2780" xr:uid="{00000000-0005-0000-0000-000002050000}"/>
    <cellStyle name="asd 2 19" xfId="2781" xr:uid="{00000000-0005-0000-0000-000003050000}"/>
    <cellStyle name="asd 2 19 2" xfId="2782" xr:uid="{00000000-0005-0000-0000-000004050000}"/>
    <cellStyle name="asd 2 2" xfId="144" xr:uid="{00000000-0005-0000-0000-000005050000}"/>
    <cellStyle name="asd 2 2 2" xfId="2783" xr:uid="{00000000-0005-0000-0000-000006050000}"/>
    <cellStyle name="asd 2 20" xfId="2784" xr:uid="{00000000-0005-0000-0000-000007050000}"/>
    <cellStyle name="asd 2 20 2" xfId="2785" xr:uid="{00000000-0005-0000-0000-000008050000}"/>
    <cellStyle name="asd 2 21" xfId="2786" xr:uid="{00000000-0005-0000-0000-000009050000}"/>
    <cellStyle name="asd 2 21 2" xfId="2787" xr:uid="{00000000-0005-0000-0000-00000A050000}"/>
    <cellStyle name="asd 2 22" xfId="2788" xr:uid="{00000000-0005-0000-0000-00000B050000}"/>
    <cellStyle name="asd 2 22 2" xfId="2789" xr:uid="{00000000-0005-0000-0000-00000C050000}"/>
    <cellStyle name="asd 2 23" xfId="2790" xr:uid="{00000000-0005-0000-0000-00000D050000}"/>
    <cellStyle name="asd 2 23 2" xfId="2791" xr:uid="{00000000-0005-0000-0000-00000E050000}"/>
    <cellStyle name="asd 2 24" xfId="2792" xr:uid="{00000000-0005-0000-0000-00000F050000}"/>
    <cellStyle name="asd 2 24 2" xfId="2793" xr:uid="{00000000-0005-0000-0000-000010050000}"/>
    <cellStyle name="asd 2 25" xfId="2794" xr:uid="{00000000-0005-0000-0000-000011050000}"/>
    <cellStyle name="asd 2 25 2" xfId="2795" xr:uid="{00000000-0005-0000-0000-000012050000}"/>
    <cellStyle name="asd 2 26" xfId="2796" xr:uid="{00000000-0005-0000-0000-000013050000}"/>
    <cellStyle name="asd 2 26 2" xfId="2797" xr:uid="{00000000-0005-0000-0000-000014050000}"/>
    <cellStyle name="asd 2 27" xfId="2798" xr:uid="{00000000-0005-0000-0000-000015050000}"/>
    <cellStyle name="asd 2 27 2" xfId="2799" xr:uid="{00000000-0005-0000-0000-000016050000}"/>
    <cellStyle name="asd 2 28" xfId="2800" xr:uid="{00000000-0005-0000-0000-000017050000}"/>
    <cellStyle name="asd 2 28 2" xfId="2801" xr:uid="{00000000-0005-0000-0000-000018050000}"/>
    <cellStyle name="asd 2 29" xfId="2802" xr:uid="{00000000-0005-0000-0000-000019050000}"/>
    <cellStyle name="asd 2 29 2" xfId="2803" xr:uid="{00000000-0005-0000-0000-00001A050000}"/>
    <cellStyle name="asd 2 3" xfId="2804" xr:uid="{00000000-0005-0000-0000-00001B050000}"/>
    <cellStyle name="asd 2 3 2" xfId="2805" xr:uid="{00000000-0005-0000-0000-00001C050000}"/>
    <cellStyle name="asd 2 30" xfId="2806" xr:uid="{00000000-0005-0000-0000-00001D050000}"/>
    <cellStyle name="asd 2 30 2" xfId="2807" xr:uid="{00000000-0005-0000-0000-00001E050000}"/>
    <cellStyle name="asd 2 31" xfId="2808" xr:uid="{00000000-0005-0000-0000-00001F050000}"/>
    <cellStyle name="asd 2 31 2" xfId="2809" xr:uid="{00000000-0005-0000-0000-000020050000}"/>
    <cellStyle name="asd 2 32" xfId="2810" xr:uid="{00000000-0005-0000-0000-000021050000}"/>
    <cellStyle name="asd 2 32 2" xfId="2811" xr:uid="{00000000-0005-0000-0000-000022050000}"/>
    <cellStyle name="asd 2 33" xfId="2812" xr:uid="{00000000-0005-0000-0000-000023050000}"/>
    <cellStyle name="asd 2 33 2" xfId="2813" xr:uid="{00000000-0005-0000-0000-000024050000}"/>
    <cellStyle name="asd 2 34" xfId="2814" xr:uid="{00000000-0005-0000-0000-000025050000}"/>
    <cellStyle name="asd 2 34 2" xfId="2815" xr:uid="{00000000-0005-0000-0000-000026050000}"/>
    <cellStyle name="asd 2 35" xfId="2816" xr:uid="{00000000-0005-0000-0000-000027050000}"/>
    <cellStyle name="asd 2 35 2" xfId="2817" xr:uid="{00000000-0005-0000-0000-000028050000}"/>
    <cellStyle name="asd 2 36" xfId="2818" xr:uid="{00000000-0005-0000-0000-000029050000}"/>
    <cellStyle name="asd 2 36 2" xfId="2819" xr:uid="{00000000-0005-0000-0000-00002A050000}"/>
    <cellStyle name="asd 2 37" xfId="2820" xr:uid="{00000000-0005-0000-0000-00002B050000}"/>
    <cellStyle name="asd 2 37 2" xfId="2821" xr:uid="{00000000-0005-0000-0000-00002C050000}"/>
    <cellStyle name="asd 2 38" xfId="2822" xr:uid="{00000000-0005-0000-0000-00002D050000}"/>
    <cellStyle name="asd 2 38 2" xfId="2823" xr:uid="{00000000-0005-0000-0000-00002E050000}"/>
    <cellStyle name="asd 2 39" xfId="2824" xr:uid="{00000000-0005-0000-0000-00002F050000}"/>
    <cellStyle name="asd 2 39 2" xfId="2825" xr:uid="{00000000-0005-0000-0000-000030050000}"/>
    <cellStyle name="asd 2 4" xfId="2826" xr:uid="{00000000-0005-0000-0000-000031050000}"/>
    <cellStyle name="asd 2 4 2" xfId="2827" xr:uid="{00000000-0005-0000-0000-000032050000}"/>
    <cellStyle name="asd 2 40" xfId="2828" xr:uid="{00000000-0005-0000-0000-000033050000}"/>
    <cellStyle name="asd 2 41" xfId="2829" xr:uid="{00000000-0005-0000-0000-000034050000}"/>
    <cellStyle name="asd 2 42" xfId="2830" xr:uid="{00000000-0005-0000-0000-000035050000}"/>
    <cellStyle name="asd 2 43" xfId="2831" xr:uid="{00000000-0005-0000-0000-000036050000}"/>
    <cellStyle name="asd 2 44" xfId="2832" xr:uid="{00000000-0005-0000-0000-000037050000}"/>
    <cellStyle name="asd 2 45" xfId="2833" xr:uid="{00000000-0005-0000-0000-000038050000}"/>
    <cellStyle name="asd 2 46" xfId="2834" xr:uid="{00000000-0005-0000-0000-000039050000}"/>
    <cellStyle name="asd 2 47" xfId="2835" xr:uid="{00000000-0005-0000-0000-00003A050000}"/>
    <cellStyle name="asd 2 48" xfId="2836" xr:uid="{00000000-0005-0000-0000-00003B050000}"/>
    <cellStyle name="asd 2 49" xfId="2837" xr:uid="{00000000-0005-0000-0000-00003C050000}"/>
    <cellStyle name="asd 2 5" xfId="2838" xr:uid="{00000000-0005-0000-0000-00003D050000}"/>
    <cellStyle name="asd 2 5 2" xfId="2839" xr:uid="{00000000-0005-0000-0000-00003E050000}"/>
    <cellStyle name="asd 2 50" xfId="2840" xr:uid="{00000000-0005-0000-0000-00003F050000}"/>
    <cellStyle name="asd 2 51" xfId="2841" xr:uid="{00000000-0005-0000-0000-000040050000}"/>
    <cellStyle name="asd 2 52" xfId="2842" xr:uid="{00000000-0005-0000-0000-000041050000}"/>
    <cellStyle name="asd 2 53" xfId="2843" xr:uid="{00000000-0005-0000-0000-000042050000}"/>
    <cellStyle name="asd 2 54" xfId="2844" xr:uid="{00000000-0005-0000-0000-000043050000}"/>
    <cellStyle name="asd 2 55" xfId="2845" xr:uid="{00000000-0005-0000-0000-000044050000}"/>
    <cellStyle name="asd 2 56" xfId="2846" xr:uid="{00000000-0005-0000-0000-000045050000}"/>
    <cellStyle name="asd 2 57" xfId="2847" xr:uid="{00000000-0005-0000-0000-000046050000}"/>
    <cellStyle name="asd 2 58" xfId="2848" xr:uid="{00000000-0005-0000-0000-000047050000}"/>
    <cellStyle name="asd 2 59" xfId="2849" xr:uid="{00000000-0005-0000-0000-000048050000}"/>
    <cellStyle name="asd 2 6" xfId="2850" xr:uid="{00000000-0005-0000-0000-000049050000}"/>
    <cellStyle name="asd 2 6 2" xfId="2851" xr:uid="{00000000-0005-0000-0000-00004A050000}"/>
    <cellStyle name="asd 2 60" xfId="2852" xr:uid="{00000000-0005-0000-0000-00004B050000}"/>
    <cellStyle name="asd 2 61" xfId="2853" xr:uid="{00000000-0005-0000-0000-00004C050000}"/>
    <cellStyle name="asd 2 62" xfId="2854" xr:uid="{00000000-0005-0000-0000-00004D050000}"/>
    <cellStyle name="asd 2 63" xfId="2855" xr:uid="{00000000-0005-0000-0000-00004E050000}"/>
    <cellStyle name="asd 2 64" xfId="2856" xr:uid="{00000000-0005-0000-0000-00004F050000}"/>
    <cellStyle name="asd 2 65" xfId="2857" xr:uid="{00000000-0005-0000-0000-000050050000}"/>
    <cellStyle name="asd 2 66" xfId="2858" xr:uid="{00000000-0005-0000-0000-000051050000}"/>
    <cellStyle name="asd 2 67" xfId="2859" xr:uid="{00000000-0005-0000-0000-000052050000}"/>
    <cellStyle name="asd 2 68" xfId="2860" xr:uid="{00000000-0005-0000-0000-000053050000}"/>
    <cellStyle name="asd 2 69" xfId="2861" xr:uid="{00000000-0005-0000-0000-000054050000}"/>
    <cellStyle name="asd 2 7" xfId="2862" xr:uid="{00000000-0005-0000-0000-000055050000}"/>
    <cellStyle name="asd 2 7 2" xfId="2863" xr:uid="{00000000-0005-0000-0000-000056050000}"/>
    <cellStyle name="asd 2 70" xfId="2864" xr:uid="{00000000-0005-0000-0000-000057050000}"/>
    <cellStyle name="asd 2 71" xfId="2865" xr:uid="{00000000-0005-0000-0000-000058050000}"/>
    <cellStyle name="asd 2 72" xfId="2866" xr:uid="{00000000-0005-0000-0000-000059050000}"/>
    <cellStyle name="asd 2 73" xfId="2867" xr:uid="{00000000-0005-0000-0000-00005A050000}"/>
    <cellStyle name="asd 2 74" xfId="2868" xr:uid="{00000000-0005-0000-0000-00005B050000}"/>
    <cellStyle name="asd 2 75" xfId="2869" xr:uid="{00000000-0005-0000-0000-00005C050000}"/>
    <cellStyle name="asd 2 76" xfId="2870" xr:uid="{00000000-0005-0000-0000-00005D050000}"/>
    <cellStyle name="asd 2 77" xfId="52444" xr:uid="{00000000-0005-0000-0000-00005E050000}"/>
    <cellStyle name="asd 2 78" xfId="52323" xr:uid="{00000000-0005-0000-0000-00005F050000}"/>
    <cellStyle name="asd 2 79" xfId="53135" xr:uid="{00000000-0005-0000-0000-000060050000}"/>
    <cellStyle name="asd 2 8" xfId="2871" xr:uid="{00000000-0005-0000-0000-000061050000}"/>
    <cellStyle name="asd 2 8 2" xfId="2872" xr:uid="{00000000-0005-0000-0000-000062050000}"/>
    <cellStyle name="asd 2 9" xfId="2873" xr:uid="{00000000-0005-0000-0000-000063050000}"/>
    <cellStyle name="asd 2 9 2" xfId="2874" xr:uid="{00000000-0005-0000-0000-000064050000}"/>
    <cellStyle name="asd 20" xfId="145" xr:uid="{00000000-0005-0000-0000-000065050000}"/>
    <cellStyle name="asd 20 10" xfId="2875" xr:uid="{00000000-0005-0000-0000-000066050000}"/>
    <cellStyle name="asd 20 10 2" xfId="2876" xr:uid="{00000000-0005-0000-0000-000067050000}"/>
    <cellStyle name="asd 20 11" xfId="2877" xr:uid="{00000000-0005-0000-0000-000068050000}"/>
    <cellStyle name="asd 20 11 2" xfId="2878" xr:uid="{00000000-0005-0000-0000-000069050000}"/>
    <cellStyle name="asd 20 12" xfId="2879" xr:uid="{00000000-0005-0000-0000-00006A050000}"/>
    <cellStyle name="asd 20 12 2" xfId="2880" xr:uid="{00000000-0005-0000-0000-00006B050000}"/>
    <cellStyle name="asd 20 13" xfId="2881" xr:uid="{00000000-0005-0000-0000-00006C050000}"/>
    <cellStyle name="asd 20 13 2" xfId="2882" xr:uid="{00000000-0005-0000-0000-00006D050000}"/>
    <cellStyle name="asd 20 14" xfId="2883" xr:uid="{00000000-0005-0000-0000-00006E050000}"/>
    <cellStyle name="asd 20 14 2" xfId="2884" xr:uid="{00000000-0005-0000-0000-00006F050000}"/>
    <cellStyle name="asd 20 15" xfId="2885" xr:uid="{00000000-0005-0000-0000-000070050000}"/>
    <cellStyle name="asd 20 15 2" xfId="2886" xr:uid="{00000000-0005-0000-0000-000071050000}"/>
    <cellStyle name="asd 20 16" xfId="2887" xr:uid="{00000000-0005-0000-0000-000072050000}"/>
    <cellStyle name="asd 20 16 2" xfId="2888" xr:uid="{00000000-0005-0000-0000-000073050000}"/>
    <cellStyle name="asd 20 17" xfId="2889" xr:uid="{00000000-0005-0000-0000-000074050000}"/>
    <cellStyle name="asd 20 17 2" xfId="2890" xr:uid="{00000000-0005-0000-0000-000075050000}"/>
    <cellStyle name="asd 20 18" xfId="2891" xr:uid="{00000000-0005-0000-0000-000076050000}"/>
    <cellStyle name="asd 20 18 2" xfId="2892" xr:uid="{00000000-0005-0000-0000-000077050000}"/>
    <cellStyle name="asd 20 19" xfId="2893" xr:uid="{00000000-0005-0000-0000-000078050000}"/>
    <cellStyle name="asd 20 19 2" xfId="2894" xr:uid="{00000000-0005-0000-0000-000079050000}"/>
    <cellStyle name="asd 20 2" xfId="146" xr:uid="{00000000-0005-0000-0000-00007A050000}"/>
    <cellStyle name="asd 20 2 2" xfId="2895" xr:uid="{00000000-0005-0000-0000-00007B050000}"/>
    <cellStyle name="asd 20 20" xfId="2896" xr:uid="{00000000-0005-0000-0000-00007C050000}"/>
    <cellStyle name="asd 20 20 2" xfId="2897" xr:uid="{00000000-0005-0000-0000-00007D050000}"/>
    <cellStyle name="asd 20 21" xfId="2898" xr:uid="{00000000-0005-0000-0000-00007E050000}"/>
    <cellStyle name="asd 20 21 2" xfId="2899" xr:uid="{00000000-0005-0000-0000-00007F050000}"/>
    <cellStyle name="asd 20 22" xfId="2900" xr:uid="{00000000-0005-0000-0000-000080050000}"/>
    <cellStyle name="asd 20 22 2" xfId="2901" xr:uid="{00000000-0005-0000-0000-000081050000}"/>
    <cellStyle name="asd 20 23" xfId="2902" xr:uid="{00000000-0005-0000-0000-000082050000}"/>
    <cellStyle name="asd 20 23 2" xfId="2903" xr:uid="{00000000-0005-0000-0000-000083050000}"/>
    <cellStyle name="asd 20 24" xfId="2904" xr:uid="{00000000-0005-0000-0000-000084050000}"/>
    <cellStyle name="asd 20 24 2" xfId="2905" xr:uid="{00000000-0005-0000-0000-000085050000}"/>
    <cellStyle name="asd 20 25" xfId="2906" xr:uid="{00000000-0005-0000-0000-000086050000}"/>
    <cellStyle name="asd 20 25 2" xfId="2907" xr:uid="{00000000-0005-0000-0000-000087050000}"/>
    <cellStyle name="asd 20 26" xfId="2908" xr:uid="{00000000-0005-0000-0000-000088050000}"/>
    <cellStyle name="asd 20 26 2" xfId="2909" xr:uid="{00000000-0005-0000-0000-000089050000}"/>
    <cellStyle name="asd 20 27" xfId="2910" xr:uid="{00000000-0005-0000-0000-00008A050000}"/>
    <cellStyle name="asd 20 27 2" xfId="2911" xr:uid="{00000000-0005-0000-0000-00008B050000}"/>
    <cellStyle name="asd 20 28" xfId="2912" xr:uid="{00000000-0005-0000-0000-00008C050000}"/>
    <cellStyle name="asd 20 28 2" xfId="2913" xr:uid="{00000000-0005-0000-0000-00008D050000}"/>
    <cellStyle name="asd 20 29" xfId="2914" xr:uid="{00000000-0005-0000-0000-00008E050000}"/>
    <cellStyle name="asd 20 29 2" xfId="2915" xr:uid="{00000000-0005-0000-0000-00008F050000}"/>
    <cellStyle name="asd 20 3" xfId="2916" xr:uid="{00000000-0005-0000-0000-000090050000}"/>
    <cellStyle name="asd 20 3 2" xfId="2917" xr:uid="{00000000-0005-0000-0000-000091050000}"/>
    <cellStyle name="asd 20 30" xfId="2918" xr:uid="{00000000-0005-0000-0000-000092050000}"/>
    <cellStyle name="asd 20 30 2" xfId="2919" xr:uid="{00000000-0005-0000-0000-000093050000}"/>
    <cellStyle name="asd 20 31" xfId="2920" xr:uid="{00000000-0005-0000-0000-000094050000}"/>
    <cellStyle name="asd 20 31 2" xfId="2921" xr:uid="{00000000-0005-0000-0000-000095050000}"/>
    <cellStyle name="asd 20 32" xfId="2922" xr:uid="{00000000-0005-0000-0000-000096050000}"/>
    <cellStyle name="asd 20 32 2" xfId="2923" xr:uid="{00000000-0005-0000-0000-000097050000}"/>
    <cellStyle name="asd 20 33" xfId="2924" xr:uid="{00000000-0005-0000-0000-000098050000}"/>
    <cellStyle name="asd 20 33 2" xfId="2925" xr:uid="{00000000-0005-0000-0000-000099050000}"/>
    <cellStyle name="asd 20 34" xfId="2926" xr:uid="{00000000-0005-0000-0000-00009A050000}"/>
    <cellStyle name="asd 20 34 2" xfId="2927" xr:uid="{00000000-0005-0000-0000-00009B050000}"/>
    <cellStyle name="asd 20 35" xfId="2928" xr:uid="{00000000-0005-0000-0000-00009C050000}"/>
    <cellStyle name="asd 20 35 2" xfId="2929" xr:uid="{00000000-0005-0000-0000-00009D050000}"/>
    <cellStyle name="asd 20 36" xfId="2930" xr:uid="{00000000-0005-0000-0000-00009E050000}"/>
    <cellStyle name="asd 20 36 2" xfId="2931" xr:uid="{00000000-0005-0000-0000-00009F050000}"/>
    <cellStyle name="asd 20 37" xfId="2932" xr:uid="{00000000-0005-0000-0000-0000A0050000}"/>
    <cellStyle name="asd 20 37 2" xfId="2933" xr:uid="{00000000-0005-0000-0000-0000A1050000}"/>
    <cellStyle name="asd 20 38" xfId="2934" xr:uid="{00000000-0005-0000-0000-0000A2050000}"/>
    <cellStyle name="asd 20 38 2" xfId="2935" xr:uid="{00000000-0005-0000-0000-0000A3050000}"/>
    <cellStyle name="asd 20 39" xfId="2936" xr:uid="{00000000-0005-0000-0000-0000A4050000}"/>
    <cellStyle name="asd 20 39 2" xfId="2937" xr:uid="{00000000-0005-0000-0000-0000A5050000}"/>
    <cellStyle name="asd 20 4" xfId="2938" xr:uid="{00000000-0005-0000-0000-0000A6050000}"/>
    <cellStyle name="asd 20 4 2" xfId="2939" xr:uid="{00000000-0005-0000-0000-0000A7050000}"/>
    <cellStyle name="asd 20 40" xfId="2940" xr:uid="{00000000-0005-0000-0000-0000A8050000}"/>
    <cellStyle name="asd 20 41" xfId="2941" xr:uid="{00000000-0005-0000-0000-0000A9050000}"/>
    <cellStyle name="asd 20 42" xfId="2942" xr:uid="{00000000-0005-0000-0000-0000AA050000}"/>
    <cellStyle name="asd 20 43" xfId="2943" xr:uid="{00000000-0005-0000-0000-0000AB050000}"/>
    <cellStyle name="asd 20 44" xfId="2944" xr:uid="{00000000-0005-0000-0000-0000AC050000}"/>
    <cellStyle name="asd 20 45" xfId="2945" xr:uid="{00000000-0005-0000-0000-0000AD050000}"/>
    <cellStyle name="asd 20 46" xfId="2946" xr:uid="{00000000-0005-0000-0000-0000AE050000}"/>
    <cellStyle name="asd 20 47" xfId="2947" xr:uid="{00000000-0005-0000-0000-0000AF050000}"/>
    <cellStyle name="asd 20 48" xfId="2948" xr:uid="{00000000-0005-0000-0000-0000B0050000}"/>
    <cellStyle name="asd 20 49" xfId="2949" xr:uid="{00000000-0005-0000-0000-0000B1050000}"/>
    <cellStyle name="asd 20 5" xfId="2950" xr:uid="{00000000-0005-0000-0000-0000B2050000}"/>
    <cellStyle name="asd 20 5 2" xfId="2951" xr:uid="{00000000-0005-0000-0000-0000B3050000}"/>
    <cellStyle name="asd 20 50" xfId="2952" xr:uid="{00000000-0005-0000-0000-0000B4050000}"/>
    <cellStyle name="asd 20 51" xfId="2953" xr:uid="{00000000-0005-0000-0000-0000B5050000}"/>
    <cellStyle name="asd 20 52" xfId="2954" xr:uid="{00000000-0005-0000-0000-0000B6050000}"/>
    <cellStyle name="asd 20 53" xfId="2955" xr:uid="{00000000-0005-0000-0000-0000B7050000}"/>
    <cellStyle name="asd 20 54" xfId="2956" xr:uid="{00000000-0005-0000-0000-0000B8050000}"/>
    <cellStyle name="asd 20 55" xfId="2957" xr:uid="{00000000-0005-0000-0000-0000B9050000}"/>
    <cellStyle name="asd 20 56" xfId="2958" xr:uid="{00000000-0005-0000-0000-0000BA050000}"/>
    <cellStyle name="asd 20 57" xfId="2959" xr:uid="{00000000-0005-0000-0000-0000BB050000}"/>
    <cellStyle name="asd 20 58" xfId="2960" xr:uid="{00000000-0005-0000-0000-0000BC050000}"/>
    <cellStyle name="asd 20 59" xfId="2961" xr:uid="{00000000-0005-0000-0000-0000BD050000}"/>
    <cellStyle name="asd 20 6" xfId="2962" xr:uid="{00000000-0005-0000-0000-0000BE050000}"/>
    <cellStyle name="asd 20 6 2" xfId="2963" xr:uid="{00000000-0005-0000-0000-0000BF050000}"/>
    <cellStyle name="asd 20 60" xfId="2964" xr:uid="{00000000-0005-0000-0000-0000C0050000}"/>
    <cellStyle name="asd 20 61" xfId="2965" xr:uid="{00000000-0005-0000-0000-0000C1050000}"/>
    <cellStyle name="asd 20 62" xfId="2966" xr:uid="{00000000-0005-0000-0000-0000C2050000}"/>
    <cellStyle name="asd 20 63" xfId="2967" xr:uid="{00000000-0005-0000-0000-0000C3050000}"/>
    <cellStyle name="asd 20 64" xfId="2968" xr:uid="{00000000-0005-0000-0000-0000C4050000}"/>
    <cellStyle name="asd 20 65" xfId="2969" xr:uid="{00000000-0005-0000-0000-0000C5050000}"/>
    <cellStyle name="asd 20 66" xfId="2970" xr:uid="{00000000-0005-0000-0000-0000C6050000}"/>
    <cellStyle name="asd 20 67" xfId="2971" xr:uid="{00000000-0005-0000-0000-0000C7050000}"/>
    <cellStyle name="asd 20 68" xfId="2972" xr:uid="{00000000-0005-0000-0000-0000C8050000}"/>
    <cellStyle name="asd 20 69" xfId="2973" xr:uid="{00000000-0005-0000-0000-0000C9050000}"/>
    <cellStyle name="asd 20 7" xfId="2974" xr:uid="{00000000-0005-0000-0000-0000CA050000}"/>
    <cellStyle name="asd 20 7 2" xfId="2975" xr:uid="{00000000-0005-0000-0000-0000CB050000}"/>
    <cellStyle name="asd 20 70" xfId="2976" xr:uid="{00000000-0005-0000-0000-0000CC050000}"/>
    <cellStyle name="asd 20 71" xfId="2977" xr:uid="{00000000-0005-0000-0000-0000CD050000}"/>
    <cellStyle name="asd 20 72" xfId="2978" xr:uid="{00000000-0005-0000-0000-0000CE050000}"/>
    <cellStyle name="asd 20 73" xfId="2979" xr:uid="{00000000-0005-0000-0000-0000CF050000}"/>
    <cellStyle name="asd 20 74" xfId="2980" xr:uid="{00000000-0005-0000-0000-0000D0050000}"/>
    <cellStyle name="asd 20 75" xfId="2981" xr:uid="{00000000-0005-0000-0000-0000D1050000}"/>
    <cellStyle name="asd 20 76" xfId="2982" xr:uid="{00000000-0005-0000-0000-0000D2050000}"/>
    <cellStyle name="asd 20 77" xfId="52746" xr:uid="{00000000-0005-0000-0000-0000D3050000}"/>
    <cellStyle name="asd 20 78" xfId="53024" xr:uid="{00000000-0005-0000-0000-0000D4050000}"/>
    <cellStyle name="asd 20 79" xfId="53485" xr:uid="{00000000-0005-0000-0000-0000D5050000}"/>
    <cellStyle name="asd 20 8" xfId="2983" xr:uid="{00000000-0005-0000-0000-0000D6050000}"/>
    <cellStyle name="asd 20 8 2" xfId="2984" xr:uid="{00000000-0005-0000-0000-0000D7050000}"/>
    <cellStyle name="asd 20 9" xfId="2985" xr:uid="{00000000-0005-0000-0000-0000D8050000}"/>
    <cellStyle name="asd 20 9 2" xfId="2986" xr:uid="{00000000-0005-0000-0000-0000D9050000}"/>
    <cellStyle name="asd 21" xfId="147" xr:uid="{00000000-0005-0000-0000-0000DA050000}"/>
    <cellStyle name="asd 21 10" xfId="2987" xr:uid="{00000000-0005-0000-0000-0000DB050000}"/>
    <cellStyle name="asd 21 10 2" xfId="2988" xr:uid="{00000000-0005-0000-0000-0000DC050000}"/>
    <cellStyle name="asd 21 11" xfId="2989" xr:uid="{00000000-0005-0000-0000-0000DD050000}"/>
    <cellStyle name="asd 21 11 2" xfId="2990" xr:uid="{00000000-0005-0000-0000-0000DE050000}"/>
    <cellStyle name="asd 21 12" xfId="2991" xr:uid="{00000000-0005-0000-0000-0000DF050000}"/>
    <cellStyle name="asd 21 12 2" xfId="2992" xr:uid="{00000000-0005-0000-0000-0000E0050000}"/>
    <cellStyle name="asd 21 13" xfId="2993" xr:uid="{00000000-0005-0000-0000-0000E1050000}"/>
    <cellStyle name="asd 21 13 2" xfId="2994" xr:uid="{00000000-0005-0000-0000-0000E2050000}"/>
    <cellStyle name="asd 21 14" xfId="2995" xr:uid="{00000000-0005-0000-0000-0000E3050000}"/>
    <cellStyle name="asd 21 14 2" xfId="2996" xr:uid="{00000000-0005-0000-0000-0000E4050000}"/>
    <cellStyle name="asd 21 15" xfId="2997" xr:uid="{00000000-0005-0000-0000-0000E5050000}"/>
    <cellStyle name="asd 21 15 2" xfId="2998" xr:uid="{00000000-0005-0000-0000-0000E6050000}"/>
    <cellStyle name="asd 21 16" xfId="2999" xr:uid="{00000000-0005-0000-0000-0000E7050000}"/>
    <cellStyle name="asd 21 16 2" xfId="3000" xr:uid="{00000000-0005-0000-0000-0000E8050000}"/>
    <cellStyle name="asd 21 17" xfId="3001" xr:uid="{00000000-0005-0000-0000-0000E9050000}"/>
    <cellStyle name="asd 21 17 2" xfId="3002" xr:uid="{00000000-0005-0000-0000-0000EA050000}"/>
    <cellStyle name="asd 21 18" xfId="3003" xr:uid="{00000000-0005-0000-0000-0000EB050000}"/>
    <cellStyle name="asd 21 18 2" xfId="3004" xr:uid="{00000000-0005-0000-0000-0000EC050000}"/>
    <cellStyle name="asd 21 19" xfId="3005" xr:uid="{00000000-0005-0000-0000-0000ED050000}"/>
    <cellStyle name="asd 21 19 2" xfId="3006" xr:uid="{00000000-0005-0000-0000-0000EE050000}"/>
    <cellStyle name="asd 21 2" xfId="148" xr:uid="{00000000-0005-0000-0000-0000EF050000}"/>
    <cellStyle name="asd 21 2 2" xfId="3007" xr:uid="{00000000-0005-0000-0000-0000F0050000}"/>
    <cellStyle name="asd 21 20" xfId="3008" xr:uid="{00000000-0005-0000-0000-0000F1050000}"/>
    <cellStyle name="asd 21 20 2" xfId="3009" xr:uid="{00000000-0005-0000-0000-0000F2050000}"/>
    <cellStyle name="asd 21 21" xfId="3010" xr:uid="{00000000-0005-0000-0000-0000F3050000}"/>
    <cellStyle name="asd 21 21 2" xfId="3011" xr:uid="{00000000-0005-0000-0000-0000F4050000}"/>
    <cellStyle name="asd 21 22" xfId="3012" xr:uid="{00000000-0005-0000-0000-0000F5050000}"/>
    <cellStyle name="asd 21 22 2" xfId="3013" xr:uid="{00000000-0005-0000-0000-0000F6050000}"/>
    <cellStyle name="asd 21 23" xfId="3014" xr:uid="{00000000-0005-0000-0000-0000F7050000}"/>
    <cellStyle name="asd 21 23 2" xfId="3015" xr:uid="{00000000-0005-0000-0000-0000F8050000}"/>
    <cellStyle name="asd 21 24" xfId="3016" xr:uid="{00000000-0005-0000-0000-0000F9050000}"/>
    <cellStyle name="asd 21 24 2" xfId="3017" xr:uid="{00000000-0005-0000-0000-0000FA050000}"/>
    <cellStyle name="asd 21 25" xfId="3018" xr:uid="{00000000-0005-0000-0000-0000FB050000}"/>
    <cellStyle name="asd 21 25 2" xfId="3019" xr:uid="{00000000-0005-0000-0000-0000FC050000}"/>
    <cellStyle name="asd 21 26" xfId="3020" xr:uid="{00000000-0005-0000-0000-0000FD050000}"/>
    <cellStyle name="asd 21 26 2" xfId="3021" xr:uid="{00000000-0005-0000-0000-0000FE050000}"/>
    <cellStyle name="asd 21 27" xfId="3022" xr:uid="{00000000-0005-0000-0000-0000FF050000}"/>
    <cellStyle name="asd 21 27 2" xfId="3023" xr:uid="{00000000-0005-0000-0000-000000060000}"/>
    <cellStyle name="asd 21 28" xfId="3024" xr:uid="{00000000-0005-0000-0000-000001060000}"/>
    <cellStyle name="asd 21 28 2" xfId="3025" xr:uid="{00000000-0005-0000-0000-000002060000}"/>
    <cellStyle name="asd 21 29" xfId="3026" xr:uid="{00000000-0005-0000-0000-000003060000}"/>
    <cellStyle name="asd 21 29 2" xfId="3027" xr:uid="{00000000-0005-0000-0000-000004060000}"/>
    <cellStyle name="asd 21 3" xfId="3028" xr:uid="{00000000-0005-0000-0000-000005060000}"/>
    <cellStyle name="asd 21 3 2" xfId="3029" xr:uid="{00000000-0005-0000-0000-000006060000}"/>
    <cellStyle name="asd 21 30" xfId="3030" xr:uid="{00000000-0005-0000-0000-000007060000}"/>
    <cellStyle name="asd 21 30 2" xfId="3031" xr:uid="{00000000-0005-0000-0000-000008060000}"/>
    <cellStyle name="asd 21 31" xfId="3032" xr:uid="{00000000-0005-0000-0000-000009060000}"/>
    <cellStyle name="asd 21 31 2" xfId="3033" xr:uid="{00000000-0005-0000-0000-00000A060000}"/>
    <cellStyle name="asd 21 32" xfId="3034" xr:uid="{00000000-0005-0000-0000-00000B060000}"/>
    <cellStyle name="asd 21 32 2" xfId="3035" xr:uid="{00000000-0005-0000-0000-00000C060000}"/>
    <cellStyle name="asd 21 33" xfId="3036" xr:uid="{00000000-0005-0000-0000-00000D060000}"/>
    <cellStyle name="asd 21 33 2" xfId="3037" xr:uid="{00000000-0005-0000-0000-00000E060000}"/>
    <cellStyle name="asd 21 34" xfId="3038" xr:uid="{00000000-0005-0000-0000-00000F060000}"/>
    <cellStyle name="asd 21 34 2" xfId="3039" xr:uid="{00000000-0005-0000-0000-000010060000}"/>
    <cellStyle name="asd 21 35" xfId="3040" xr:uid="{00000000-0005-0000-0000-000011060000}"/>
    <cellStyle name="asd 21 35 2" xfId="3041" xr:uid="{00000000-0005-0000-0000-000012060000}"/>
    <cellStyle name="asd 21 36" xfId="3042" xr:uid="{00000000-0005-0000-0000-000013060000}"/>
    <cellStyle name="asd 21 36 2" xfId="3043" xr:uid="{00000000-0005-0000-0000-000014060000}"/>
    <cellStyle name="asd 21 37" xfId="3044" xr:uid="{00000000-0005-0000-0000-000015060000}"/>
    <cellStyle name="asd 21 37 2" xfId="3045" xr:uid="{00000000-0005-0000-0000-000016060000}"/>
    <cellStyle name="asd 21 38" xfId="3046" xr:uid="{00000000-0005-0000-0000-000017060000}"/>
    <cellStyle name="asd 21 38 2" xfId="3047" xr:uid="{00000000-0005-0000-0000-000018060000}"/>
    <cellStyle name="asd 21 39" xfId="3048" xr:uid="{00000000-0005-0000-0000-000019060000}"/>
    <cellStyle name="asd 21 4" xfId="3049" xr:uid="{00000000-0005-0000-0000-00001A060000}"/>
    <cellStyle name="asd 21 4 2" xfId="3050" xr:uid="{00000000-0005-0000-0000-00001B060000}"/>
    <cellStyle name="asd 21 40" xfId="3051" xr:uid="{00000000-0005-0000-0000-00001C060000}"/>
    <cellStyle name="asd 21 41" xfId="3052" xr:uid="{00000000-0005-0000-0000-00001D060000}"/>
    <cellStyle name="asd 21 42" xfId="3053" xr:uid="{00000000-0005-0000-0000-00001E060000}"/>
    <cellStyle name="asd 21 43" xfId="3054" xr:uid="{00000000-0005-0000-0000-00001F060000}"/>
    <cellStyle name="asd 21 44" xfId="3055" xr:uid="{00000000-0005-0000-0000-000020060000}"/>
    <cellStyle name="asd 21 45" xfId="3056" xr:uid="{00000000-0005-0000-0000-000021060000}"/>
    <cellStyle name="asd 21 46" xfId="3057" xr:uid="{00000000-0005-0000-0000-000022060000}"/>
    <cellStyle name="asd 21 47" xfId="3058" xr:uid="{00000000-0005-0000-0000-000023060000}"/>
    <cellStyle name="asd 21 48" xfId="3059" xr:uid="{00000000-0005-0000-0000-000024060000}"/>
    <cellStyle name="asd 21 49" xfId="3060" xr:uid="{00000000-0005-0000-0000-000025060000}"/>
    <cellStyle name="asd 21 5" xfId="3061" xr:uid="{00000000-0005-0000-0000-000026060000}"/>
    <cellStyle name="asd 21 5 2" xfId="3062" xr:uid="{00000000-0005-0000-0000-000027060000}"/>
    <cellStyle name="asd 21 50" xfId="3063" xr:uid="{00000000-0005-0000-0000-000028060000}"/>
    <cellStyle name="asd 21 51" xfId="3064" xr:uid="{00000000-0005-0000-0000-000029060000}"/>
    <cellStyle name="asd 21 52" xfId="3065" xr:uid="{00000000-0005-0000-0000-00002A060000}"/>
    <cellStyle name="asd 21 53" xfId="3066" xr:uid="{00000000-0005-0000-0000-00002B060000}"/>
    <cellStyle name="asd 21 54" xfId="3067" xr:uid="{00000000-0005-0000-0000-00002C060000}"/>
    <cellStyle name="asd 21 55" xfId="3068" xr:uid="{00000000-0005-0000-0000-00002D060000}"/>
    <cellStyle name="asd 21 56" xfId="3069" xr:uid="{00000000-0005-0000-0000-00002E060000}"/>
    <cellStyle name="asd 21 57" xfId="3070" xr:uid="{00000000-0005-0000-0000-00002F060000}"/>
    <cellStyle name="asd 21 58" xfId="3071" xr:uid="{00000000-0005-0000-0000-000030060000}"/>
    <cellStyle name="asd 21 59" xfId="3072" xr:uid="{00000000-0005-0000-0000-000031060000}"/>
    <cellStyle name="asd 21 6" xfId="3073" xr:uid="{00000000-0005-0000-0000-000032060000}"/>
    <cellStyle name="asd 21 6 2" xfId="3074" xr:uid="{00000000-0005-0000-0000-000033060000}"/>
    <cellStyle name="asd 21 60" xfId="3075" xr:uid="{00000000-0005-0000-0000-000034060000}"/>
    <cellStyle name="asd 21 61" xfId="3076" xr:uid="{00000000-0005-0000-0000-000035060000}"/>
    <cellStyle name="asd 21 62" xfId="3077" xr:uid="{00000000-0005-0000-0000-000036060000}"/>
    <cellStyle name="asd 21 63" xfId="3078" xr:uid="{00000000-0005-0000-0000-000037060000}"/>
    <cellStyle name="asd 21 64" xfId="3079" xr:uid="{00000000-0005-0000-0000-000038060000}"/>
    <cellStyle name="asd 21 65" xfId="3080" xr:uid="{00000000-0005-0000-0000-000039060000}"/>
    <cellStyle name="asd 21 66" xfId="3081" xr:uid="{00000000-0005-0000-0000-00003A060000}"/>
    <cellStyle name="asd 21 67" xfId="3082" xr:uid="{00000000-0005-0000-0000-00003B060000}"/>
    <cellStyle name="asd 21 68" xfId="3083" xr:uid="{00000000-0005-0000-0000-00003C060000}"/>
    <cellStyle name="asd 21 69" xfId="3084" xr:uid="{00000000-0005-0000-0000-00003D060000}"/>
    <cellStyle name="asd 21 7" xfId="3085" xr:uid="{00000000-0005-0000-0000-00003E060000}"/>
    <cellStyle name="asd 21 7 2" xfId="3086" xr:uid="{00000000-0005-0000-0000-00003F060000}"/>
    <cellStyle name="asd 21 70" xfId="3087" xr:uid="{00000000-0005-0000-0000-000040060000}"/>
    <cellStyle name="asd 21 71" xfId="3088" xr:uid="{00000000-0005-0000-0000-000041060000}"/>
    <cellStyle name="asd 21 72" xfId="3089" xr:uid="{00000000-0005-0000-0000-000042060000}"/>
    <cellStyle name="asd 21 73" xfId="3090" xr:uid="{00000000-0005-0000-0000-000043060000}"/>
    <cellStyle name="asd 21 74" xfId="3091" xr:uid="{00000000-0005-0000-0000-000044060000}"/>
    <cellStyle name="asd 21 75" xfId="3092" xr:uid="{00000000-0005-0000-0000-000045060000}"/>
    <cellStyle name="asd 21 76" xfId="52588" xr:uid="{00000000-0005-0000-0000-000046060000}"/>
    <cellStyle name="asd 21 77" xfId="52828" xr:uid="{00000000-0005-0000-0000-000047060000}"/>
    <cellStyle name="asd 21 78" xfId="53289" xr:uid="{00000000-0005-0000-0000-000048060000}"/>
    <cellStyle name="asd 21 8" xfId="3093" xr:uid="{00000000-0005-0000-0000-000049060000}"/>
    <cellStyle name="asd 21 8 2" xfId="3094" xr:uid="{00000000-0005-0000-0000-00004A060000}"/>
    <cellStyle name="asd 21 9" xfId="3095" xr:uid="{00000000-0005-0000-0000-00004B060000}"/>
    <cellStyle name="asd 21 9 2" xfId="3096" xr:uid="{00000000-0005-0000-0000-00004C060000}"/>
    <cellStyle name="asd 22" xfId="149" xr:uid="{00000000-0005-0000-0000-00004D060000}"/>
    <cellStyle name="asd 22 2" xfId="3097" xr:uid="{00000000-0005-0000-0000-00004E060000}"/>
    <cellStyle name="asd 23" xfId="3098" xr:uid="{00000000-0005-0000-0000-00004F060000}"/>
    <cellStyle name="asd 23 2" xfId="3099" xr:uid="{00000000-0005-0000-0000-000050060000}"/>
    <cellStyle name="asd 24" xfId="3100" xr:uid="{00000000-0005-0000-0000-000051060000}"/>
    <cellStyle name="asd 24 2" xfId="3101" xr:uid="{00000000-0005-0000-0000-000052060000}"/>
    <cellStyle name="asd 25" xfId="3102" xr:uid="{00000000-0005-0000-0000-000053060000}"/>
    <cellStyle name="asd 25 2" xfId="3103" xr:uid="{00000000-0005-0000-0000-000054060000}"/>
    <cellStyle name="asd 26" xfId="3104" xr:uid="{00000000-0005-0000-0000-000055060000}"/>
    <cellStyle name="asd 26 2" xfId="3105" xr:uid="{00000000-0005-0000-0000-000056060000}"/>
    <cellStyle name="asd 27" xfId="3106" xr:uid="{00000000-0005-0000-0000-000057060000}"/>
    <cellStyle name="asd 27 2" xfId="3107" xr:uid="{00000000-0005-0000-0000-000058060000}"/>
    <cellStyle name="asd 28" xfId="3108" xr:uid="{00000000-0005-0000-0000-000059060000}"/>
    <cellStyle name="asd 28 2" xfId="3109" xr:uid="{00000000-0005-0000-0000-00005A060000}"/>
    <cellStyle name="asd 29" xfId="3110" xr:uid="{00000000-0005-0000-0000-00005B060000}"/>
    <cellStyle name="asd 29 2" xfId="3111" xr:uid="{00000000-0005-0000-0000-00005C060000}"/>
    <cellStyle name="asd 3" xfId="150" xr:uid="{00000000-0005-0000-0000-00005D060000}"/>
    <cellStyle name="asd 3 10" xfId="3112" xr:uid="{00000000-0005-0000-0000-00005E060000}"/>
    <cellStyle name="asd 3 10 2" xfId="3113" xr:uid="{00000000-0005-0000-0000-00005F060000}"/>
    <cellStyle name="asd 3 11" xfId="3114" xr:uid="{00000000-0005-0000-0000-000060060000}"/>
    <cellStyle name="asd 3 11 2" xfId="3115" xr:uid="{00000000-0005-0000-0000-000061060000}"/>
    <cellStyle name="asd 3 12" xfId="3116" xr:uid="{00000000-0005-0000-0000-000062060000}"/>
    <cellStyle name="asd 3 12 2" xfId="3117" xr:uid="{00000000-0005-0000-0000-000063060000}"/>
    <cellStyle name="asd 3 13" xfId="3118" xr:uid="{00000000-0005-0000-0000-000064060000}"/>
    <cellStyle name="asd 3 13 2" xfId="3119" xr:uid="{00000000-0005-0000-0000-000065060000}"/>
    <cellStyle name="asd 3 14" xfId="3120" xr:uid="{00000000-0005-0000-0000-000066060000}"/>
    <cellStyle name="asd 3 14 2" xfId="3121" xr:uid="{00000000-0005-0000-0000-000067060000}"/>
    <cellStyle name="asd 3 15" xfId="3122" xr:uid="{00000000-0005-0000-0000-000068060000}"/>
    <cellStyle name="asd 3 15 2" xfId="3123" xr:uid="{00000000-0005-0000-0000-000069060000}"/>
    <cellStyle name="asd 3 16" xfId="3124" xr:uid="{00000000-0005-0000-0000-00006A060000}"/>
    <cellStyle name="asd 3 16 2" xfId="3125" xr:uid="{00000000-0005-0000-0000-00006B060000}"/>
    <cellStyle name="asd 3 17" xfId="3126" xr:uid="{00000000-0005-0000-0000-00006C060000}"/>
    <cellStyle name="asd 3 17 2" xfId="3127" xr:uid="{00000000-0005-0000-0000-00006D060000}"/>
    <cellStyle name="asd 3 18" xfId="3128" xr:uid="{00000000-0005-0000-0000-00006E060000}"/>
    <cellStyle name="asd 3 18 2" xfId="3129" xr:uid="{00000000-0005-0000-0000-00006F060000}"/>
    <cellStyle name="asd 3 19" xfId="3130" xr:uid="{00000000-0005-0000-0000-000070060000}"/>
    <cellStyle name="asd 3 19 2" xfId="3131" xr:uid="{00000000-0005-0000-0000-000071060000}"/>
    <cellStyle name="asd 3 2" xfId="151" xr:uid="{00000000-0005-0000-0000-000072060000}"/>
    <cellStyle name="asd 3 2 2" xfId="3132" xr:uid="{00000000-0005-0000-0000-000073060000}"/>
    <cellStyle name="asd 3 20" xfId="3133" xr:uid="{00000000-0005-0000-0000-000074060000}"/>
    <cellStyle name="asd 3 20 2" xfId="3134" xr:uid="{00000000-0005-0000-0000-000075060000}"/>
    <cellStyle name="asd 3 21" xfId="3135" xr:uid="{00000000-0005-0000-0000-000076060000}"/>
    <cellStyle name="asd 3 21 2" xfId="3136" xr:uid="{00000000-0005-0000-0000-000077060000}"/>
    <cellStyle name="asd 3 22" xfId="3137" xr:uid="{00000000-0005-0000-0000-000078060000}"/>
    <cellStyle name="asd 3 22 2" xfId="3138" xr:uid="{00000000-0005-0000-0000-000079060000}"/>
    <cellStyle name="asd 3 23" xfId="3139" xr:uid="{00000000-0005-0000-0000-00007A060000}"/>
    <cellStyle name="asd 3 23 2" xfId="3140" xr:uid="{00000000-0005-0000-0000-00007B060000}"/>
    <cellStyle name="asd 3 24" xfId="3141" xr:uid="{00000000-0005-0000-0000-00007C060000}"/>
    <cellStyle name="asd 3 24 2" xfId="3142" xr:uid="{00000000-0005-0000-0000-00007D060000}"/>
    <cellStyle name="asd 3 25" xfId="3143" xr:uid="{00000000-0005-0000-0000-00007E060000}"/>
    <cellStyle name="asd 3 25 2" xfId="3144" xr:uid="{00000000-0005-0000-0000-00007F060000}"/>
    <cellStyle name="asd 3 26" xfId="3145" xr:uid="{00000000-0005-0000-0000-000080060000}"/>
    <cellStyle name="asd 3 26 2" xfId="3146" xr:uid="{00000000-0005-0000-0000-000081060000}"/>
    <cellStyle name="asd 3 27" xfId="3147" xr:uid="{00000000-0005-0000-0000-000082060000}"/>
    <cellStyle name="asd 3 27 2" xfId="3148" xr:uid="{00000000-0005-0000-0000-000083060000}"/>
    <cellStyle name="asd 3 28" xfId="3149" xr:uid="{00000000-0005-0000-0000-000084060000}"/>
    <cellStyle name="asd 3 28 2" xfId="3150" xr:uid="{00000000-0005-0000-0000-000085060000}"/>
    <cellStyle name="asd 3 29" xfId="3151" xr:uid="{00000000-0005-0000-0000-000086060000}"/>
    <cellStyle name="asd 3 29 2" xfId="3152" xr:uid="{00000000-0005-0000-0000-000087060000}"/>
    <cellStyle name="asd 3 3" xfId="3153" xr:uid="{00000000-0005-0000-0000-000088060000}"/>
    <cellStyle name="asd 3 3 2" xfId="3154" xr:uid="{00000000-0005-0000-0000-000089060000}"/>
    <cellStyle name="asd 3 30" xfId="3155" xr:uid="{00000000-0005-0000-0000-00008A060000}"/>
    <cellStyle name="asd 3 30 2" xfId="3156" xr:uid="{00000000-0005-0000-0000-00008B060000}"/>
    <cellStyle name="asd 3 31" xfId="3157" xr:uid="{00000000-0005-0000-0000-00008C060000}"/>
    <cellStyle name="asd 3 31 2" xfId="3158" xr:uid="{00000000-0005-0000-0000-00008D060000}"/>
    <cellStyle name="asd 3 32" xfId="3159" xr:uid="{00000000-0005-0000-0000-00008E060000}"/>
    <cellStyle name="asd 3 32 2" xfId="3160" xr:uid="{00000000-0005-0000-0000-00008F060000}"/>
    <cellStyle name="asd 3 33" xfId="3161" xr:uid="{00000000-0005-0000-0000-000090060000}"/>
    <cellStyle name="asd 3 33 2" xfId="3162" xr:uid="{00000000-0005-0000-0000-000091060000}"/>
    <cellStyle name="asd 3 34" xfId="3163" xr:uid="{00000000-0005-0000-0000-000092060000}"/>
    <cellStyle name="asd 3 34 2" xfId="3164" xr:uid="{00000000-0005-0000-0000-000093060000}"/>
    <cellStyle name="asd 3 35" xfId="3165" xr:uid="{00000000-0005-0000-0000-000094060000}"/>
    <cellStyle name="asd 3 35 2" xfId="3166" xr:uid="{00000000-0005-0000-0000-000095060000}"/>
    <cellStyle name="asd 3 36" xfId="3167" xr:uid="{00000000-0005-0000-0000-000096060000}"/>
    <cellStyle name="asd 3 36 2" xfId="3168" xr:uid="{00000000-0005-0000-0000-000097060000}"/>
    <cellStyle name="asd 3 37" xfId="3169" xr:uid="{00000000-0005-0000-0000-000098060000}"/>
    <cellStyle name="asd 3 37 2" xfId="3170" xr:uid="{00000000-0005-0000-0000-000099060000}"/>
    <cellStyle name="asd 3 38" xfId="3171" xr:uid="{00000000-0005-0000-0000-00009A060000}"/>
    <cellStyle name="asd 3 38 2" xfId="3172" xr:uid="{00000000-0005-0000-0000-00009B060000}"/>
    <cellStyle name="asd 3 39" xfId="3173" xr:uid="{00000000-0005-0000-0000-00009C060000}"/>
    <cellStyle name="asd 3 39 2" xfId="3174" xr:uid="{00000000-0005-0000-0000-00009D060000}"/>
    <cellStyle name="asd 3 4" xfId="3175" xr:uid="{00000000-0005-0000-0000-00009E060000}"/>
    <cellStyle name="asd 3 4 2" xfId="3176" xr:uid="{00000000-0005-0000-0000-00009F060000}"/>
    <cellStyle name="asd 3 40" xfId="3177" xr:uid="{00000000-0005-0000-0000-0000A0060000}"/>
    <cellStyle name="asd 3 41" xfId="3178" xr:uid="{00000000-0005-0000-0000-0000A1060000}"/>
    <cellStyle name="asd 3 42" xfId="3179" xr:uid="{00000000-0005-0000-0000-0000A2060000}"/>
    <cellStyle name="asd 3 43" xfId="3180" xr:uid="{00000000-0005-0000-0000-0000A3060000}"/>
    <cellStyle name="asd 3 44" xfId="3181" xr:uid="{00000000-0005-0000-0000-0000A4060000}"/>
    <cellStyle name="asd 3 45" xfId="3182" xr:uid="{00000000-0005-0000-0000-0000A5060000}"/>
    <cellStyle name="asd 3 46" xfId="3183" xr:uid="{00000000-0005-0000-0000-0000A6060000}"/>
    <cellStyle name="asd 3 47" xfId="3184" xr:uid="{00000000-0005-0000-0000-0000A7060000}"/>
    <cellStyle name="asd 3 48" xfId="3185" xr:uid="{00000000-0005-0000-0000-0000A8060000}"/>
    <cellStyle name="asd 3 49" xfId="3186" xr:uid="{00000000-0005-0000-0000-0000A9060000}"/>
    <cellStyle name="asd 3 5" xfId="3187" xr:uid="{00000000-0005-0000-0000-0000AA060000}"/>
    <cellStyle name="asd 3 5 2" xfId="3188" xr:uid="{00000000-0005-0000-0000-0000AB060000}"/>
    <cellStyle name="asd 3 50" xfId="3189" xr:uid="{00000000-0005-0000-0000-0000AC060000}"/>
    <cellStyle name="asd 3 51" xfId="3190" xr:uid="{00000000-0005-0000-0000-0000AD060000}"/>
    <cellStyle name="asd 3 52" xfId="3191" xr:uid="{00000000-0005-0000-0000-0000AE060000}"/>
    <cellStyle name="asd 3 53" xfId="3192" xr:uid="{00000000-0005-0000-0000-0000AF060000}"/>
    <cellStyle name="asd 3 54" xfId="3193" xr:uid="{00000000-0005-0000-0000-0000B0060000}"/>
    <cellStyle name="asd 3 55" xfId="3194" xr:uid="{00000000-0005-0000-0000-0000B1060000}"/>
    <cellStyle name="asd 3 56" xfId="3195" xr:uid="{00000000-0005-0000-0000-0000B2060000}"/>
    <cellStyle name="asd 3 57" xfId="3196" xr:uid="{00000000-0005-0000-0000-0000B3060000}"/>
    <cellStyle name="asd 3 58" xfId="3197" xr:uid="{00000000-0005-0000-0000-0000B4060000}"/>
    <cellStyle name="asd 3 59" xfId="3198" xr:uid="{00000000-0005-0000-0000-0000B5060000}"/>
    <cellStyle name="asd 3 6" xfId="3199" xr:uid="{00000000-0005-0000-0000-0000B6060000}"/>
    <cellStyle name="asd 3 6 2" xfId="3200" xr:uid="{00000000-0005-0000-0000-0000B7060000}"/>
    <cellStyle name="asd 3 60" xfId="3201" xr:uid="{00000000-0005-0000-0000-0000B8060000}"/>
    <cellStyle name="asd 3 61" xfId="3202" xr:uid="{00000000-0005-0000-0000-0000B9060000}"/>
    <cellStyle name="asd 3 62" xfId="3203" xr:uid="{00000000-0005-0000-0000-0000BA060000}"/>
    <cellStyle name="asd 3 63" xfId="3204" xr:uid="{00000000-0005-0000-0000-0000BB060000}"/>
    <cellStyle name="asd 3 64" xfId="3205" xr:uid="{00000000-0005-0000-0000-0000BC060000}"/>
    <cellStyle name="asd 3 65" xfId="3206" xr:uid="{00000000-0005-0000-0000-0000BD060000}"/>
    <cellStyle name="asd 3 66" xfId="3207" xr:uid="{00000000-0005-0000-0000-0000BE060000}"/>
    <cellStyle name="asd 3 67" xfId="3208" xr:uid="{00000000-0005-0000-0000-0000BF060000}"/>
    <cellStyle name="asd 3 68" xfId="3209" xr:uid="{00000000-0005-0000-0000-0000C0060000}"/>
    <cellStyle name="asd 3 69" xfId="3210" xr:uid="{00000000-0005-0000-0000-0000C1060000}"/>
    <cellStyle name="asd 3 7" xfId="3211" xr:uid="{00000000-0005-0000-0000-0000C2060000}"/>
    <cellStyle name="asd 3 7 2" xfId="3212" xr:uid="{00000000-0005-0000-0000-0000C3060000}"/>
    <cellStyle name="asd 3 70" xfId="3213" xr:uid="{00000000-0005-0000-0000-0000C4060000}"/>
    <cellStyle name="asd 3 71" xfId="3214" xr:uid="{00000000-0005-0000-0000-0000C5060000}"/>
    <cellStyle name="asd 3 72" xfId="3215" xr:uid="{00000000-0005-0000-0000-0000C6060000}"/>
    <cellStyle name="asd 3 73" xfId="3216" xr:uid="{00000000-0005-0000-0000-0000C7060000}"/>
    <cellStyle name="asd 3 74" xfId="3217" xr:uid="{00000000-0005-0000-0000-0000C8060000}"/>
    <cellStyle name="asd 3 75" xfId="3218" xr:uid="{00000000-0005-0000-0000-0000C9060000}"/>
    <cellStyle name="asd 3 76" xfId="3219" xr:uid="{00000000-0005-0000-0000-0000CA060000}"/>
    <cellStyle name="asd 3 77" xfId="52441" xr:uid="{00000000-0005-0000-0000-0000CB060000}"/>
    <cellStyle name="asd 3 78" xfId="52325" xr:uid="{00000000-0005-0000-0000-0000CC060000}"/>
    <cellStyle name="asd 3 79" xfId="53132" xr:uid="{00000000-0005-0000-0000-0000CD060000}"/>
    <cellStyle name="asd 3 8" xfId="3220" xr:uid="{00000000-0005-0000-0000-0000CE060000}"/>
    <cellStyle name="asd 3 8 2" xfId="3221" xr:uid="{00000000-0005-0000-0000-0000CF060000}"/>
    <cellStyle name="asd 3 9" xfId="3222" xr:uid="{00000000-0005-0000-0000-0000D0060000}"/>
    <cellStyle name="asd 3 9 2" xfId="3223" xr:uid="{00000000-0005-0000-0000-0000D1060000}"/>
    <cellStyle name="asd 30" xfId="3224" xr:uid="{00000000-0005-0000-0000-0000D2060000}"/>
    <cellStyle name="asd 30 2" xfId="3225" xr:uid="{00000000-0005-0000-0000-0000D3060000}"/>
    <cellStyle name="asd 31" xfId="3226" xr:uid="{00000000-0005-0000-0000-0000D4060000}"/>
    <cellStyle name="asd 31 2" xfId="3227" xr:uid="{00000000-0005-0000-0000-0000D5060000}"/>
    <cellStyle name="asd 32" xfId="3228" xr:uid="{00000000-0005-0000-0000-0000D6060000}"/>
    <cellStyle name="asd 32 2" xfId="3229" xr:uid="{00000000-0005-0000-0000-0000D7060000}"/>
    <cellStyle name="asd 33" xfId="3230" xr:uid="{00000000-0005-0000-0000-0000D8060000}"/>
    <cellStyle name="asd 33 2" xfId="3231" xr:uid="{00000000-0005-0000-0000-0000D9060000}"/>
    <cellStyle name="asd 34" xfId="3232" xr:uid="{00000000-0005-0000-0000-0000DA060000}"/>
    <cellStyle name="asd 34 2" xfId="3233" xr:uid="{00000000-0005-0000-0000-0000DB060000}"/>
    <cellStyle name="asd 35" xfId="3234" xr:uid="{00000000-0005-0000-0000-0000DC060000}"/>
    <cellStyle name="asd 35 2" xfId="3235" xr:uid="{00000000-0005-0000-0000-0000DD060000}"/>
    <cellStyle name="asd 36" xfId="3236" xr:uid="{00000000-0005-0000-0000-0000DE060000}"/>
    <cellStyle name="asd 36 2" xfId="3237" xr:uid="{00000000-0005-0000-0000-0000DF060000}"/>
    <cellStyle name="asd 37" xfId="3238" xr:uid="{00000000-0005-0000-0000-0000E0060000}"/>
    <cellStyle name="asd 37 2" xfId="3239" xr:uid="{00000000-0005-0000-0000-0000E1060000}"/>
    <cellStyle name="asd 38" xfId="3240" xr:uid="{00000000-0005-0000-0000-0000E2060000}"/>
    <cellStyle name="asd 38 2" xfId="3241" xr:uid="{00000000-0005-0000-0000-0000E3060000}"/>
    <cellStyle name="asd 39" xfId="3242" xr:uid="{00000000-0005-0000-0000-0000E4060000}"/>
    <cellStyle name="asd 39 2" xfId="3243" xr:uid="{00000000-0005-0000-0000-0000E5060000}"/>
    <cellStyle name="asd 4" xfId="152" xr:uid="{00000000-0005-0000-0000-0000E6060000}"/>
    <cellStyle name="asd 4 10" xfId="3244" xr:uid="{00000000-0005-0000-0000-0000E7060000}"/>
    <cellStyle name="asd 4 10 2" xfId="3245" xr:uid="{00000000-0005-0000-0000-0000E8060000}"/>
    <cellStyle name="asd 4 11" xfId="3246" xr:uid="{00000000-0005-0000-0000-0000E9060000}"/>
    <cellStyle name="asd 4 11 2" xfId="3247" xr:uid="{00000000-0005-0000-0000-0000EA060000}"/>
    <cellStyle name="asd 4 12" xfId="3248" xr:uid="{00000000-0005-0000-0000-0000EB060000}"/>
    <cellStyle name="asd 4 12 2" xfId="3249" xr:uid="{00000000-0005-0000-0000-0000EC060000}"/>
    <cellStyle name="asd 4 13" xfId="3250" xr:uid="{00000000-0005-0000-0000-0000ED060000}"/>
    <cellStyle name="asd 4 13 2" xfId="3251" xr:uid="{00000000-0005-0000-0000-0000EE060000}"/>
    <cellStyle name="asd 4 14" xfId="3252" xr:uid="{00000000-0005-0000-0000-0000EF060000}"/>
    <cellStyle name="asd 4 14 2" xfId="3253" xr:uid="{00000000-0005-0000-0000-0000F0060000}"/>
    <cellStyle name="asd 4 15" xfId="3254" xr:uid="{00000000-0005-0000-0000-0000F1060000}"/>
    <cellStyle name="asd 4 15 2" xfId="3255" xr:uid="{00000000-0005-0000-0000-0000F2060000}"/>
    <cellStyle name="asd 4 16" xfId="3256" xr:uid="{00000000-0005-0000-0000-0000F3060000}"/>
    <cellStyle name="asd 4 16 2" xfId="3257" xr:uid="{00000000-0005-0000-0000-0000F4060000}"/>
    <cellStyle name="asd 4 17" xfId="3258" xr:uid="{00000000-0005-0000-0000-0000F5060000}"/>
    <cellStyle name="asd 4 17 2" xfId="3259" xr:uid="{00000000-0005-0000-0000-0000F6060000}"/>
    <cellStyle name="asd 4 18" xfId="3260" xr:uid="{00000000-0005-0000-0000-0000F7060000}"/>
    <cellStyle name="asd 4 18 2" xfId="3261" xr:uid="{00000000-0005-0000-0000-0000F8060000}"/>
    <cellStyle name="asd 4 19" xfId="3262" xr:uid="{00000000-0005-0000-0000-0000F9060000}"/>
    <cellStyle name="asd 4 19 2" xfId="3263" xr:uid="{00000000-0005-0000-0000-0000FA060000}"/>
    <cellStyle name="asd 4 2" xfId="153" xr:uid="{00000000-0005-0000-0000-0000FB060000}"/>
    <cellStyle name="asd 4 2 2" xfId="3264" xr:uid="{00000000-0005-0000-0000-0000FC060000}"/>
    <cellStyle name="asd 4 20" xfId="3265" xr:uid="{00000000-0005-0000-0000-0000FD060000}"/>
    <cellStyle name="asd 4 20 2" xfId="3266" xr:uid="{00000000-0005-0000-0000-0000FE060000}"/>
    <cellStyle name="asd 4 21" xfId="3267" xr:uid="{00000000-0005-0000-0000-0000FF060000}"/>
    <cellStyle name="asd 4 21 2" xfId="3268" xr:uid="{00000000-0005-0000-0000-000000070000}"/>
    <cellStyle name="asd 4 22" xfId="3269" xr:uid="{00000000-0005-0000-0000-000001070000}"/>
    <cellStyle name="asd 4 22 2" xfId="3270" xr:uid="{00000000-0005-0000-0000-000002070000}"/>
    <cellStyle name="asd 4 23" xfId="3271" xr:uid="{00000000-0005-0000-0000-000003070000}"/>
    <cellStyle name="asd 4 23 2" xfId="3272" xr:uid="{00000000-0005-0000-0000-000004070000}"/>
    <cellStyle name="asd 4 24" xfId="3273" xr:uid="{00000000-0005-0000-0000-000005070000}"/>
    <cellStyle name="asd 4 24 2" xfId="3274" xr:uid="{00000000-0005-0000-0000-000006070000}"/>
    <cellStyle name="asd 4 25" xfId="3275" xr:uid="{00000000-0005-0000-0000-000007070000}"/>
    <cellStyle name="asd 4 25 2" xfId="3276" xr:uid="{00000000-0005-0000-0000-000008070000}"/>
    <cellStyle name="asd 4 26" xfId="3277" xr:uid="{00000000-0005-0000-0000-000009070000}"/>
    <cellStyle name="asd 4 26 2" xfId="3278" xr:uid="{00000000-0005-0000-0000-00000A070000}"/>
    <cellStyle name="asd 4 27" xfId="3279" xr:uid="{00000000-0005-0000-0000-00000B070000}"/>
    <cellStyle name="asd 4 27 2" xfId="3280" xr:uid="{00000000-0005-0000-0000-00000C070000}"/>
    <cellStyle name="asd 4 28" xfId="3281" xr:uid="{00000000-0005-0000-0000-00000D070000}"/>
    <cellStyle name="asd 4 28 2" xfId="3282" xr:uid="{00000000-0005-0000-0000-00000E070000}"/>
    <cellStyle name="asd 4 29" xfId="3283" xr:uid="{00000000-0005-0000-0000-00000F070000}"/>
    <cellStyle name="asd 4 29 2" xfId="3284" xr:uid="{00000000-0005-0000-0000-000010070000}"/>
    <cellStyle name="asd 4 3" xfId="3285" xr:uid="{00000000-0005-0000-0000-000011070000}"/>
    <cellStyle name="asd 4 3 2" xfId="3286" xr:uid="{00000000-0005-0000-0000-000012070000}"/>
    <cellStyle name="asd 4 30" xfId="3287" xr:uid="{00000000-0005-0000-0000-000013070000}"/>
    <cellStyle name="asd 4 30 2" xfId="3288" xr:uid="{00000000-0005-0000-0000-000014070000}"/>
    <cellStyle name="asd 4 31" xfId="3289" xr:uid="{00000000-0005-0000-0000-000015070000}"/>
    <cellStyle name="asd 4 31 2" xfId="3290" xr:uid="{00000000-0005-0000-0000-000016070000}"/>
    <cellStyle name="asd 4 32" xfId="3291" xr:uid="{00000000-0005-0000-0000-000017070000}"/>
    <cellStyle name="asd 4 32 2" xfId="3292" xr:uid="{00000000-0005-0000-0000-000018070000}"/>
    <cellStyle name="asd 4 33" xfId="3293" xr:uid="{00000000-0005-0000-0000-000019070000}"/>
    <cellStyle name="asd 4 33 2" xfId="3294" xr:uid="{00000000-0005-0000-0000-00001A070000}"/>
    <cellStyle name="asd 4 34" xfId="3295" xr:uid="{00000000-0005-0000-0000-00001B070000}"/>
    <cellStyle name="asd 4 34 2" xfId="3296" xr:uid="{00000000-0005-0000-0000-00001C070000}"/>
    <cellStyle name="asd 4 35" xfId="3297" xr:uid="{00000000-0005-0000-0000-00001D070000}"/>
    <cellStyle name="asd 4 35 2" xfId="3298" xr:uid="{00000000-0005-0000-0000-00001E070000}"/>
    <cellStyle name="asd 4 36" xfId="3299" xr:uid="{00000000-0005-0000-0000-00001F070000}"/>
    <cellStyle name="asd 4 36 2" xfId="3300" xr:uid="{00000000-0005-0000-0000-000020070000}"/>
    <cellStyle name="asd 4 37" xfId="3301" xr:uid="{00000000-0005-0000-0000-000021070000}"/>
    <cellStyle name="asd 4 37 2" xfId="3302" xr:uid="{00000000-0005-0000-0000-000022070000}"/>
    <cellStyle name="asd 4 38" xfId="3303" xr:uid="{00000000-0005-0000-0000-000023070000}"/>
    <cellStyle name="asd 4 38 2" xfId="3304" xr:uid="{00000000-0005-0000-0000-000024070000}"/>
    <cellStyle name="asd 4 39" xfId="3305" xr:uid="{00000000-0005-0000-0000-000025070000}"/>
    <cellStyle name="asd 4 39 2" xfId="3306" xr:uid="{00000000-0005-0000-0000-000026070000}"/>
    <cellStyle name="asd 4 4" xfId="3307" xr:uid="{00000000-0005-0000-0000-000027070000}"/>
    <cellStyle name="asd 4 4 2" xfId="3308" xr:uid="{00000000-0005-0000-0000-000028070000}"/>
    <cellStyle name="asd 4 40" xfId="3309" xr:uid="{00000000-0005-0000-0000-000029070000}"/>
    <cellStyle name="asd 4 41" xfId="3310" xr:uid="{00000000-0005-0000-0000-00002A070000}"/>
    <cellStyle name="asd 4 42" xfId="3311" xr:uid="{00000000-0005-0000-0000-00002B070000}"/>
    <cellStyle name="asd 4 43" xfId="3312" xr:uid="{00000000-0005-0000-0000-00002C070000}"/>
    <cellStyle name="asd 4 44" xfId="3313" xr:uid="{00000000-0005-0000-0000-00002D070000}"/>
    <cellStyle name="asd 4 45" xfId="3314" xr:uid="{00000000-0005-0000-0000-00002E070000}"/>
    <cellStyle name="asd 4 46" xfId="3315" xr:uid="{00000000-0005-0000-0000-00002F070000}"/>
    <cellStyle name="asd 4 47" xfId="3316" xr:uid="{00000000-0005-0000-0000-000030070000}"/>
    <cellStyle name="asd 4 48" xfId="3317" xr:uid="{00000000-0005-0000-0000-000031070000}"/>
    <cellStyle name="asd 4 49" xfId="3318" xr:uid="{00000000-0005-0000-0000-000032070000}"/>
    <cellStyle name="asd 4 5" xfId="3319" xr:uid="{00000000-0005-0000-0000-000033070000}"/>
    <cellStyle name="asd 4 5 2" xfId="3320" xr:uid="{00000000-0005-0000-0000-000034070000}"/>
    <cellStyle name="asd 4 50" xfId="3321" xr:uid="{00000000-0005-0000-0000-000035070000}"/>
    <cellStyle name="asd 4 51" xfId="3322" xr:uid="{00000000-0005-0000-0000-000036070000}"/>
    <cellStyle name="asd 4 52" xfId="3323" xr:uid="{00000000-0005-0000-0000-000037070000}"/>
    <cellStyle name="asd 4 53" xfId="3324" xr:uid="{00000000-0005-0000-0000-000038070000}"/>
    <cellStyle name="asd 4 54" xfId="3325" xr:uid="{00000000-0005-0000-0000-000039070000}"/>
    <cellStyle name="asd 4 55" xfId="3326" xr:uid="{00000000-0005-0000-0000-00003A070000}"/>
    <cellStyle name="asd 4 56" xfId="3327" xr:uid="{00000000-0005-0000-0000-00003B070000}"/>
    <cellStyle name="asd 4 57" xfId="3328" xr:uid="{00000000-0005-0000-0000-00003C070000}"/>
    <cellStyle name="asd 4 58" xfId="3329" xr:uid="{00000000-0005-0000-0000-00003D070000}"/>
    <cellStyle name="asd 4 59" xfId="3330" xr:uid="{00000000-0005-0000-0000-00003E070000}"/>
    <cellStyle name="asd 4 6" xfId="3331" xr:uid="{00000000-0005-0000-0000-00003F070000}"/>
    <cellStyle name="asd 4 6 2" xfId="3332" xr:uid="{00000000-0005-0000-0000-000040070000}"/>
    <cellStyle name="asd 4 60" xfId="3333" xr:uid="{00000000-0005-0000-0000-000041070000}"/>
    <cellStyle name="asd 4 61" xfId="3334" xr:uid="{00000000-0005-0000-0000-000042070000}"/>
    <cellStyle name="asd 4 62" xfId="3335" xr:uid="{00000000-0005-0000-0000-000043070000}"/>
    <cellStyle name="asd 4 63" xfId="3336" xr:uid="{00000000-0005-0000-0000-000044070000}"/>
    <cellStyle name="asd 4 64" xfId="3337" xr:uid="{00000000-0005-0000-0000-000045070000}"/>
    <cellStyle name="asd 4 65" xfId="3338" xr:uid="{00000000-0005-0000-0000-000046070000}"/>
    <cellStyle name="asd 4 66" xfId="3339" xr:uid="{00000000-0005-0000-0000-000047070000}"/>
    <cellStyle name="asd 4 67" xfId="3340" xr:uid="{00000000-0005-0000-0000-000048070000}"/>
    <cellStyle name="asd 4 68" xfId="3341" xr:uid="{00000000-0005-0000-0000-000049070000}"/>
    <cellStyle name="asd 4 69" xfId="3342" xr:uid="{00000000-0005-0000-0000-00004A070000}"/>
    <cellStyle name="asd 4 7" xfId="3343" xr:uid="{00000000-0005-0000-0000-00004B070000}"/>
    <cellStyle name="asd 4 7 2" xfId="3344" xr:uid="{00000000-0005-0000-0000-00004C070000}"/>
    <cellStyle name="asd 4 70" xfId="3345" xr:uid="{00000000-0005-0000-0000-00004D070000}"/>
    <cellStyle name="asd 4 71" xfId="3346" xr:uid="{00000000-0005-0000-0000-00004E070000}"/>
    <cellStyle name="asd 4 72" xfId="3347" xr:uid="{00000000-0005-0000-0000-00004F070000}"/>
    <cellStyle name="asd 4 73" xfId="3348" xr:uid="{00000000-0005-0000-0000-000050070000}"/>
    <cellStyle name="asd 4 74" xfId="3349" xr:uid="{00000000-0005-0000-0000-000051070000}"/>
    <cellStyle name="asd 4 75" xfId="3350" xr:uid="{00000000-0005-0000-0000-000052070000}"/>
    <cellStyle name="asd 4 76" xfId="3351" xr:uid="{00000000-0005-0000-0000-000053070000}"/>
    <cellStyle name="asd 4 77" xfId="52629" xr:uid="{00000000-0005-0000-0000-000054070000}"/>
    <cellStyle name="asd 4 78" xfId="52877" xr:uid="{00000000-0005-0000-0000-000055070000}"/>
    <cellStyle name="asd 4 79" xfId="53338" xr:uid="{00000000-0005-0000-0000-000056070000}"/>
    <cellStyle name="asd 4 8" xfId="3352" xr:uid="{00000000-0005-0000-0000-000057070000}"/>
    <cellStyle name="asd 4 8 2" xfId="3353" xr:uid="{00000000-0005-0000-0000-000058070000}"/>
    <cellStyle name="asd 4 9" xfId="3354" xr:uid="{00000000-0005-0000-0000-000059070000}"/>
    <cellStyle name="asd 4 9 2" xfId="3355" xr:uid="{00000000-0005-0000-0000-00005A070000}"/>
    <cellStyle name="asd 40" xfId="3356" xr:uid="{00000000-0005-0000-0000-00005B070000}"/>
    <cellStyle name="asd 40 2" xfId="3357" xr:uid="{00000000-0005-0000-0000-00005C070000}"/>
    <cellStyle name="asd 41" xfId="3358" xr:uid="{00000000-0005-0000-0000-00005D070000}"/>
    <cellStyle name="asd 41 2" xfId="3359" xr:uid="{00000000-0005-0000-0000-00005E070000}"/>
    <cellStyle name="asd 42" xfId="3360" xr:uid="{00000000-0005-0000-0000-00005F070000}"/>
    <cellStyle name="asd 42 2" xfId="3361" xr:uid="{00000000-0005-0000-0000-000060070000}"/>
    <cellStyle name="asd 43" xfId="3362" xr:uid="{00000000-0005-0000-0000-000061070000}"/>
    <cellStyle name="asd 43 2" xfId="3363" xr:uid="{00000000-0005-0000-0000-000062070000}"/>
    <cellStyle name="asd 44" xfId="3364" xr:uid="{00000000-0005-0000-0000-000063070000}"/>
    <cellStyle name="asd 44 2" xfId="3365" xr:uid="{00000000-0005-0000-0000-000064070000}"/>
    <cellStyle name="asd 45" xfId="3366" xr:uid="{00000000-0005-0000-0000-000065070000}"/>
    <cellStyle name="asd 45 2" xfId="3367" xr:uid="{00000000-0005-0000-0000-000066070000}"/>
    <cellStyle name="asd 46" xfId="3368" xr:uid="{00000000-0005-0000-0000-000067070000}"/>
    <cellStyle name="asd 46 2" xfId="3369" xr:uid="{00000000-0005-0000-0000-000068070000}"/>
    <cellStyle name="asd 47" xfId="3370" xr:uid="{00000000-0005-0000-0000-000069070000}"/>
    <cellStyle name="asd 47 2" xfId="3371" xr:uid="{00000000-0005-0000-0000-00006A070000}"/>
    <cellStyle name="asd 48" xfId="3372" xr:uid="{00000000-0005-0000-0000-00006B070000}"/>
    <cellStyle name="asd 48 2" xfId="3373" xr:uid="{00000000-0005-0000-0000-00006C070000}"/>
    <cellStyle name="asd 49" xfId="3374" xr:uid="{00000000-0005-0000-0000-00006D070000}"/>
    <cellStyle name="asd 49 2" xfId="3375" xr:uid="{00000000-0005-0000-0000-00006E070000}"/>
    <cellStyle name="asd 5" xfId="154" xr:uid="{00000000-0005-0000-0000-00006F070000}"/>
    <cellStyle name="asd 5 10" xfId="3376" xr:uid="{00000000-0005-0000-0000-000070070000}"/>
    <cellStyle name="asd 5 10 2" xfId="3377" xr:uid="{00000000-0005-0000-0000-000071070000}"/>
    <cellStyle name="asd 5 11" xfId="3378" xr:uid="{00000000-0005-0000-0000-000072070000}"/>
    <cellStyle name="asd 5 11 2" xfId="3379" xr:uid="{00000000-0005-0000-0000-000073070000}"/>
    <cellStyle name="asd 5 12" xfId="3380" xr:uid="{00000000-0005-0000-0000-000074070000}"/>
    <cellStyle name="asd 5 12 2" xfId="3381" xr:uid="{00000000-0005-0000-0000-000075070000}"/>
    <cellStyle name="asd 5 13" xfId="3382" xr:uid="{00000000-0005-0000-0000-000076070000}"/>
    <cellStyle name="asd 5 13 2" xfId="3383" xr:uid="{00000000-0005-0000-0000-000077070000}"/>
    <cellStyle name="asd 5 14" xfId="3384" xr:uid="{00000000-0005-0000-0000-000078070000}"/>
    <cellStyle name="asd 5 14 2" xfId="3385" xr:uid="{00000000-0005-0000-0000-000079070000}"/>
    <cellStyle name="asd 5 15" xfId="3386" xr:uid="{00000000-0005-0000-0000-00007A070000}"/>
    <cellStyle name="asd 5 15 2" xfId="3387" xr:uid="{00000000-0005-0000-0000-00007B070000}"/>
    <cellStyle name="asd 5 16" xfId="3388" xr:uid="{00000000-0005-0000-0000-00007C070000}"/>
    <cellStyle name="asd 5 16 2" xfId="3389" xr:uid="{00000000-0005-0000-0000-00007D070000}"/>
    <cellStyle name="asd 5 17" xfId="3390" xr:uid="{00000000-0005-0000-0000-00007E070000}"/>
    <cellStyle name="asd 5 17 2" xfId="3391" xr:uid="{00000000-0005-0000-0000-00007F070000}"/>
    <cellStyle name="asd 5 18" xfId="3392" xr:uid="{00000000-0005-0000-0000-000080070000}"/>
    <cellStyle name="asd 5 18 2" xfId="3393" xr:uid="{00000000-0005-0000-0000-000081070000}"/>
    <cellStyle name="asd 5 19" xfId="3394" xr:uid="{00000000-0005-0000-0000-000082070000}"/>
    <cellStyle name="asd 5 19 2" xfId="3395" xr:uid="{00000000-0005-0000-0000-000083070000}"/>
    <cellStyle name="asd 5 2" xfId="155" xr:uid="{00000000-0005-0000-0000-000084070000}"/>
    <cellStyle name="asd 5 2 2" xfId="3396" xr:uid="{00000000-0005-0000-0000-000085070000}"/>
    <cellStyle name="asd 5 20" xfId="3397" xr:uid="{00000000-0005-0000-0000-000086070000}"/>
    <cellStyle name="asd 5 20 2" xfId="3398" xr:uid="{00000000-0005-0000-0000-000087070000}"/>
    <cellStyle name="asd 5 21" xfId="3399" xr:uid="{00000000-0005-0000-0000-000088070000}"/>
    <cellStyle name="asd 5 21 2" xfId="3400" xr:uid="{00000000-0005-0000-0000-000089070000}"/>
    <cellStyle name="asd 5 22" xfId="3401" xr:uid="{00000000-0005-0000-0000-00008A070000}"/>
    <cellStyle name="asd 5 22 2" xfId="3402" xr:uid="{00000000-0005-0000-0000-00008B070000}"/>
    <cellStyle name="asd 5 23" xfId="3403" xr:uid="{00000000-0005-0000-0000-00008C070000}"/>
    <cellStyle name="asd 5 23 2" xfId="3404" xr:uid="{00000000-0005-0000-0000-00008D070000}"/>
    <cellStyle name="asd 5 24" xfId="3405" xr:uid="{00000000-0005-0000-0000-00008E070000}"/>
    <cellStyle name="asd 5 24 2" xfId="3406" xr:uid="{00000000-0005-0000-0000-00008F070000}"/>
    <cellStyle name="asd 5 25" xfId="3407" xr:uid="{00000000-0005-0000-0000-000090070000}"/>
    <cellStyle name="asd 5 25 2" xfId="3408" xr:uid="{00000000-0005-0000-0000-000091070000}"/>
    <cellStyle name="asd 5 26" xfId="3409" xr:uid="{00000000-0005-0000-0000-000092070000}"/>
    <cellStyle name="asd 5 26 2" xfId="3410" xr:uid="{00000000-0005-0000-0000-000093070000}"/>
    <cellStyle name="asd 5 27" xfId="3411" xr:uid="{00000000-0005-0000-0000-000094070000}"/>
    <cellStyle name="asd 5 27 2" xfId="3412" xr:uid="{00000000-0005-0000-0000-000095070000}"/>
    <cellStyle name="asd 5 28" xfId="3413" xr:uid="{00000000-0005-0000-0000-000096070000}"/>
    <cellStyle name="asd 5 28 2" xfId="3414" xr:uid="{00000000-0005-0000-0000-000097070000}"/>
    <cellStyle name="asd 5 29" xfId="3415" xr:uid="{00000000-0005-0000-0000-000098070000}"/>
    <cellStyle name="asd 5 29 2" xfId="3416" xr:uid="{00000000-0005-0000-0000-000099070000}"/>
    <cellStyle name="asd 5 3" xfId="3417" xr:uid="{00000000-0005-0000-0000-00009A070000}"/>
    <cellStyle name="asd 5 3 2" xfId="3418" xr:uid="{00000000-0005-0000-0000-00009B070000}"/>
    <cellStyle name="asd 5 30" xfId="3419" xr:uid="{00000000-0005-0000-0000-00009C070000}"/>
    <cellStyle name="asd 5 30 2" xfId="3420" xr:uid="{00000000-0005-0000-0000-00009D070000}"/>
    <cellStyle name="asd 5 31" xfId="3421" xr:uid="{00000000-0005-0000-0000-00009E070000}"/>
    <cellStyle name="asd 5 31 2" xfId="3422" xr:uid="{00000000-0005-0000-0000-00009F070000}"/>
    <cellStyle name="asd 5 32" xfId="3423" xr:uid="{00000000-0005-0000-0000-0000A0070000}"/>
    <cellStyle name="asd 5 32 2" xfId="3424" xr:uid="{00000000-0005-0000-0000-0000A1070000}"/>
    <cellStyle name="asd 5 33" xfId="3425" xr:uid="{00000000-0005-0000-0000-0000A2070000}"/>
    <cellStyle name="asd 5 33 2" xfId="3426" xr:uid="{00000000-0005-0000-0000-0000A3070000}"/>
    <cellStyle name="asd 5 34" xfId="3427" xr:uid="{00000000-0005-0000-0000-0000A4070000}"/>
    <cellStyle name="asd 5 34 2" xfId="3428" xr:uid="{00000000-0005-0000-0000-0000A5070000}"/>
    <cellStyle name="asd 5 35" xfId="3429" xr:uid="{00000000-0005-0000-0000-0000A6070000}"/>
    <cellStyle name="asd 5 35 2" xfId="3430" xr:uid="{00000000-0005-0000-0000-0000A7070000}"/>
    <cellStyle name="asd 5 36" xfId="3431" xr:uid="{00000000-0005-0000-0000-0000A8070000}"/>
    <cellStyle name="asd 5 36 2" xfId="3432" xr:uid="{00000000-0005-0000-0000-0000A9070000}"/>
    <cellStyle name="asd 5 37" xfId="3433" xr:uid="{00000000-0005-0000-0000-0000AA070000}"/>
    <cellStyle name="asd 5 37 2" xfId="3434" xr:uid="{00000000-0005-0000-0000-0000AB070000}"/>
    <cellStyle name="asd 5 38" xfId="3435" xr:uid="{00000000-0005-0000-0000-0000AC070000}"/>
    <cellStyle name="asd 5 38 2" xfId="3436" xr:uid="{00000000-0005-0000-0000-0000AD070000}"/>
    <cellStyle name="asd 5 39" xfId="3437" xr:uid="{00000000-0005-0000-0000-0000AE070000}"/>
    <cellStyle name="asd 5 39 2" xfId="3438" xr:uid="{00000000-0005-0000-0000-0000AF070000}"/>
    <cellStyle name="asd 5 4" xfId="3439" xr:uid="{00000000-0005-0000-0000-0000B0070000}"/>
    <cellStyle name="asd 5 4 2" xfId="3440" xr:uid="{00000000-0005-0000-0000-0000B1070000}"/>
    <cellStyle name="asd 5 40" xfId="3441" xr:uid="{00000000-0005-0000-0000-0000B2070000}"/>
    <cellStyle name="asd 5 41" xfId="3442" xr:uid="{00000000-0005-0000-0000-0000B3070000}"/>
    <cellStyle name="asd 5 42" xfId="3443" xr:uid="{00000000-0005-0000-0000-0000B4070000}"/>
    <cellStyle name="asd 5 43" xfId="3444" xr:uid="{00000000-0005-0000-0000-0000B5070000}"/>
    <cellStyle name="asd 5 44" xfId="3445" xr:uid="{00000000-0005-0000-0000-0000B6070000}"/>
    <cellStyle name="asd 5 45" xfId="3446" xr:uid="{00000000-0005-0000-0000-0000B7070000}"/>
    <cellStyle name="asd 5 46" xfId="3447" xr:uid="{00000000-0005-0000-0000-0000B8070000}"/>
    <cellStyle name="asd 5 47" xfId="3448" xr:uid="{00000000-0005-0000-0000-0000B9070000}"/>
    <cellStyle name="asd 5 48" xfId="3449" xr:uid="{00000000-0005-0000-0000-0000BA070000}"/>
    <cellStyle name="asd 5 49" xfId="3450" xr:uid="{00000000-0005-0000-0000-0000BB070000}"/>
    <cellStyle name="asd 5 5" xfId="3451" xr:uid="{00000000-0005-0000-0000-0000BC070000}"/>
    <cellStyle name="asd 5 5 2" xfId="3452" xr:uid="{00000000-0005-0000-0000-0000BD070000}"/>
    <cellStyle name="asd 5 50" xfId="3453" xr:uid="{00000000-0005-0000-0000-0000BE070000}"/>
    <cellStyle name="asd 5 51" xfId="3454" xr:uid="{00000000-0005-0000-0000-0000BF070000}"/>
    <cellStyle name="asd 5 52" xfId="3455" xr:uid="{00000000-0005-0000-0000-0000C0070000}"/>
    <cellStyle name="asd 5 53" xfId="3456" xr:uid="{00000000-0005-0000-0000-0000C1070000}"/>
    <cellStyle name="asd 5 54" xfId="3457" xr:uid="{00000000-0005-0000-0000-0000C2070000}"/>
    <cellStyle name="asd 5 55" xfId="3458" xr:uid="{00000000-0005-0000-0000-0000C3070000}"/>
    <cellStyle name="asd 5 56" xfId="3459" xr:uid="{00000000-0005-0000-0000-0000C4070000}"/>
    <cellStyle name="asd 5 57" xfId="3460" xr:uid="{00000000-0005-0000-0000-0000C5070000}"/>
    <cellStyle name="asd 5 58" xfId="3461" xr:uid="{00000000-0005-0000-0000-0000C6070000}"/>
    <cellStyle name="asd 5 59" xfId="3462" xr:uid="{00000000-0005-0000-0000-0000C7070000}"/>
    <cellStyle name="asd 5 6" xfId="3463" xr:uid="{00000000-0005-0000-0000-0000C8070000}"/>
    <cellStyle name="asd 5 6 2" xfId="3464" xr:uid="{00000000-0005-0000-0000-0000C9070000}"/>
    <cellStyle name="asd 5 60" xfId="3465" xr:uid="{00000000-0005-0000-0000-0000CA070000}"/>
    <cellStyle name="asd 5 61" xfId="3466" xr:uid="{00000000-0005-0000-0000-0000CB070000}"/>
    <cellStyle name="asd 5 62" xfId="3467" xr:uid="{00000000-0005-0000-0000-0000CC070000}"/>
    <cellStyle name="asd 5 63" xfId="3468" xr:uid="{00000000-0005-0000-0000-0000CD070000}"/>
    <cellStyle name="asd 5 64" xfId="3469" xr:uid="{00000000-0005-0000-0000-0000CE070000}"/>
    <cellStyle name="asd 5 65" xfId="3470" xr:uid="{00000000-0005-0000-0000-0000CF070000}"/>
    <cellStyle name="asd 5 66" xfId="3471" xr:uid="{00000000-0005-0000-0000-0000D0070000}"/>
    <cellStyle name="asd 5 67" xfId="3472" xr:uid="{00000000-0005-0000-0000-0000D1070000}"/>
    <cellStyle name="asd 5 68" xfId="3473" xr:uid="{00000000-0005-0000-0000-0000D2070000}"/>
    <cellStyle name="asd 5 69" xfId="3474" xr:uid="{00000000-0005-0000-0000-0000D3070000}"/>
    <cellStyle name="asd 5 7" xfId="3475" xr:uid="{00000000-0005-0000-0000-0000D4070000}"/>
    <cellStyle name="asd 5 7 2" xfId="3476" xr:uid="{00000000-0005-0000-0000-0000D5070000}"/>
    <cellStyle name="asd 5 70" xfId="3477" xr:uid="{00000000-0005-0000-0000-0000D6070000}"/>
    <cellStyle name="asd 5 71" xfId="3478" xr:uid="{00000000-0005-0000-0000-0000D7070000}"/>
    <cellStyle name="asd 5 72" xfId="3479" xr:uid="{00000000-0005-0000-0000-0000D8070000}"/>
    <cellStyle name="asd 5 73" xfId="3480" xr:uid="{00000000-0005-0000-0000-0000D9070000}"/>
    <cellStyle name="asd 5 74" xfId="3481" xr:uid="{00000000-0005-0000-0000-0000DA070000}"/>
    <cellStyle name="asd 5 75" xfId="3482" xr:uid="{00000000-0005-0000-0000-0000DB070000}"/>
    <cellStyle name="asd 5 76" xfId="3483" xr:uid="{00000000-0005-0000-0000-0000DC070000}"/>
    <cellStyle name="asd 5 77" xfId="52613" xr:uid="{00000000-0005-0000-0000-0000DD070000}"/>
    <cellStyle name="asd 5 78" xfId="52859" xr:uid="{00000000-0005-0000-0000-0000DE070000}"/>
    <cellStyle name="asd 5 79" xfId="53320" xr:uid="{00000000-0005-0000-0000-0000DF070000}"/>
    <cellStyle name="asd 5 8" xfId="3484" xr:uid="{00000000-0005-0000-0000-0000E0070000}"/>
    <cellStyle name="asd 5 8 2" xfId="3485" xr:uid="{00000000-0005-0000-0000-0000E1070000}"/>
    <cellStyle name="asd 5 9" xfId="3486" xr:uid="{00000000-0005-0000-0000-0000E2070000}"/>
    <cellStyle name="asd 5 9 2" xfId="3487" xr:uid="{00000000-0005-0000-0000-0000E3070000}"/>
    <cellStyle name="asd 50" xfId="3488" xr:uid="{00000000-0005-0000-0000-0000E4070000}"/>
    <cellStyle name="asd 50 2" xfId="3489" xr:uid="{00000000-0005-0000-0000-0000E5070000}"/>
    <cellStyle name="asd 51" xfId="3490" xr:uid="{00000000-0005-0000-0000-0000E6070000}"/>
    <cellStyle name="asd 51 2" xfId="3491" xr:uid="{00000000-0005-0000-0000-0000E7070000}"/>
    <cellStyle name="asd 52" xfId="3492" xr:uid="{00000000-0005-0000-0000-0000E8070000}"/>
    <cellStyle name="asd 52 2" xfId="3493" xr:uid="{00000000-0005-0000-0000-0000E9070000}"/>
    <cellStyle name="asd 53" xfId="3494" xr:uid="{00000000-0005-0000-0000-0000EA070000}"/>
    <cellStyle name="asd 53 2" xfId="3495" xr:uid="{00000000-0005-0000-0000-0000EB070000}"/>
    <cellStyle name="asd 54" xfId="3496" xr:uid="{00000000-0005-0000-0000-0000EC070000}"/>
    <cellStyle name="asd 54 2" xfId="3497" xr:uid="{00000000-0005-0000-0000-0000ED070000}"/>
    <cellStyle name="asd 55" xfId="3498" xr:uid="{00000000-0005-0000-0000-0000EE070000}"/>
    <cellStyle name="asd 55 2" xfId="3499" xr:uid="{00000000-0005-0000-0000-0000EF070000}"/>
    <cellStyle name="asd 56" xfId="3500" xr:uid="{00000000-0005-0000-0000-0000F0070000}"/>
    <cellStyle name="asd 56 2" xfId="3501" xr:uid="{00000000-0005-0000-0000-0000F1070000}"/>
    <cellStyle name="asd 57" xfId="3502" xr:uid="{00000000-0005-0000-0000-0000F2070000}"/>
    <cellStyle name="asd 57 2" xfId="3503" xr:uid="{00000000-0005-0000-0000-0000F3070000}"/>
    <cellStyle name="asd 58" xfId="3504" xr:uid="{00000000-0005-0000-0000-0000F4070000}"/>
    <cellStyle name="asd 58 2" xfId="3505" xr:uid="{00000000-0005-0000-0000-0000F5070000}"/>
    <cellStyle name="asd 59" xfId="3506" xr:uid="{00000000-0005-0000-0000-0000F6070000}"/>
    <cellStyle name="asd 6" xfId="156" xr:uid="{00000000-0005-0000-0000-0000F7070000}"/>
    <cellStyle name="asd 6 10" xfId="3507" xr:uid="{00000000-0005-0000-0000-0000F8070000}"/>
    <cellStyle name="asd 6 10 2" xfId="3508" xr:uid="{00000000-0005-0000-0000-0000F9070000}"/>
    <cellStyle name="asd 6 11" xfId="3509" xr:uid="{00000000-0005-0000-0000-0000FA070000}"/>
    <cellStyle name="asd 6 11 2" xfId="3510" xr:uid="{00000000-0005-0000-0000-0000FB070000}"/>
    <cellStyle name="asd 6 12" xfId="3511" xr:uid="{00000000-0005-0000-0000-0000FC070000}"/>
    <cellStyle name="asd 6 12 2" xfId="3512" xr:uid="{00000000-0005-0000-0000-0000FD070000}"/>
    <cellStyle name="asd 6 13" xfId="3513" xr:uid="{00000000-0005-0000-0000-0000FE070000}"/>
    <cellStyle name="asd 6 13 2" xfId="3514" xr:uid="{00000000-0005-0000-0000-0000FF070000}"/>
    <cellStyle name="asd 6 14" xfId="3515" xr:uid="{00000000-0005-0000-0000-000000080000}"/>
    <cellStyle name="asd 6 14 2" xfId="3516" xr:uid="{00000000-0005-0000-0000-000001080000}"/>
    <cellStyle name="asd 6 15" xfId="3517" xr:uid="{00000000-0005-0000-0000-000002080000}"/>
    <cellStyle name="asd 6 15 2" xfId="3518" xr:uid="{00000000-0005-0000-0000-000003080000}"/>
    <cellStyle name="asd 6 16" xfId="3519" xr:uid="{00000000-0005-0000-0000-000004080000}"/>
    <cellStyle name="asd 6 16 2" xfId="3520" xr:uid="{00000000-0005-0000-0000-000005080000}"/>
    <cellStyle name="asd 6 17" xfId="3521" xr:uid="{00000000-0005-0000-0000-000006080000}"/>
    <cellStyle name="asd 6 17 2" xfId="3522" xr:uid="{00000000-0005-0000-0000-000007080000}"/>
    <cellStyle name="asd 6 18" xfId="3523" xr:uid="{00000000-0005-0000-0000-000008080000}"/>
    <cellStyle name="asd 6 18 2" xfId="3524" xr:uid="{00000000-0005-0000-0000-000009080000}"/>
    <cellStyle name="asd 6 19" xfId="3525" xr:uid="{00000000-0005-0000-0000-00000A080000}"/>
    <cellStyle name="asd 6 19 2" xfId="3526" xr:uid="{00000000-0005-0000-0000-00000B080000}"/>
    <cellStyle name="asd 6 2" xfId="157" xr:uid="{00000000-0005-0000-0000-00000C080000}"/>
    <cellStyle name="asd 6 2 2" xfId="3527" xr:uid="{00000000-0005-0000-0000-00000D080000}"/>
    <cellStyle name="asd 6 20" xfId="3528" xr:uid="{00000000-0005-0000-0000-00000E080000}"/>
    <cellStyle name="asd 6 20 2" xfId="3529" xr:uid="{00000000-0005-0000-0000-00000F080000}"/>
    <cellStyle name="asd 6 21" xfId="3530" xr:uid="{00000000-0005-0000-0000-000010080000}"/>
    <cellStyle name="asd 6 21 2" xfId="3531" xr:uid="{00000000-0005-0000-0000-000011080000}"/>
    <cellStyle name="asd 6 22" xfId="3532" xr:uid="{00000000-0005-0000-0000-000012080000}"/>
    <cellStyle name="asd 6 22 2" xfId="3533" xr:uid="{00000000-0005-0000-0000-000013080000}"/>
    <cellStyle name="asd 6 23" xfId="3534" xr:uid="{00000000-0005-0000-0000-000014080000}"/>
    <cellStyle name="asd 6 23 2" xfId="3535" xr:uid="{00000000-0005-0000-0000-000015080000}"/>
    <cellStyle name="asd 6 24" xfId="3536" xr:uid="{00000000-0005-0000-0000-000016080000}"/>
    <cellStyle name="asd 6 24 2" xfId="3537" xr:uid="{00000000-0005-0000-0000-000017080000}"/>
    <cellStyle name="asd 6 25" xfId="3538" xr:uid="{00000000-0005-0000-0000-000018080000}"/>
    <cellStyle name="asd 6 25 2" xfId="3539" xr:uid="{00000000-0005-0000-0000-000019080000}"/>
    <cellStyle name="asd 6 26" xfId="3540" xr:uid="{00000000-0005-0000-0000-00001A080000}"/>
    <cellStyle name="asd 6 26 2" xfId="3541" xr:uid="{00000000-0005-0000-0000-00001B080000}"/>
    <cellStyle name="asd 6 27" xfId="3542" xr:uid="{00000000-0005-0000-0000-00001C080000}"/>
    <cellStyle name="asd 6 27 2" xfId="3543" xr:uid="{00000000-0005-0000-0000-00001D080000}"/>
    <cellStyle name="asd 6 28" xfId="3544" xr:uid="{00000000-0005-0000-0000-00001E080000}"/>
    <cellStyle name="asd 6 28 2" xfId="3545" xr:uid="{00000000-0005-0000-0000-00001F080000}"/>
    <cellStyle name="asd 6 29" xfId="3546" xr:uid="{00000000-0005-0000-0000-000020080000}"/>
    <cellStyle name="asd 6 29 2" xfId="3547" xr:uid="{00000000-0005-0000-0000-000021080000}"/>
    <cellStyle name="asd 6 3" xfId="3548" xr:uid="{00000000-0005-0000-0000-000022080000}"/>
    <cellStyle name="asd 6 3 2" xfId="3549" xr:uid="{00000000-0005-0000-0000-000023080000}"/>
    <cellStyle name="asd 6 30" xfId="3550" xr:uid="{00000000-0005-0000-0000-000024080000}"/>
    <cellStyle name="asd 6 30 2" xfId="3551" xr:uid="{00000000-0005-0000-0000-000025080000}"/>
    <cellStyle name="asd 6 31" xfId="3552" xr:uid="{00000000-0005-0000-0000-000026080000}"/>
    <cellStyle name="asd 6 31 2" xfId="3553" xr:uid="{00000000-0005-0000-0000-000027080000}"/>
    <cellStyle name="asd 6 32" xfId="3554" xr:uid="{00000000-0005-0000-0000-000028080000}"/>
    <cellStyle name="asd 6 32 2" xfId="3555" xr:uid="{00000000-0005-0000-0000-000029080000}"/>
    <cellStyle name="asd 6 33" xfId="3556" xr:uid="{00000000-0005-0000-0000-00002A080000}"/>
    <cellStyle name="asd 6 33 2" xfId="3557" xr:uid="{00000000-0005-0000-0000-00002B080000}"/>
    <cellStyle name="asd 6 34" xfId="3558" xr:uid="{00000000-0005-0000-0000-00002C080000}"/>
    <cellStyle name="asd 6 34 2" xfId="3559" xr:uid="{00000000-0005-0000-0000-00002D080000}"/>
    <cellStyle name="asd 6 35" xfId="3560" xr:uid="{00000000-0005-0000-0000-00002E080000}"/>
    <cellStyle name="asd 6 35 2" xfId="3561" xr:uid="{00000000-0005-0000-0000-00002F080000}"/>
    <cellStyle name="asd 6 36" xfId="3562" xr:uid="{00000000-0005-0000-0000-000030080000}"/>
    <cellStyle name="asd 6 36 2" xfId="3563" xr:uid="{00000000-0005-0000-0000-000031080000}"/>
    <cellStyle name="asd 6 37" xfId="3564" xr:uid="{00000000-0005-0000-0000-000032080000}"/>
    <cellStyle name="asd 6 37 2" xfId="3565" xr:uid="{00000000-0005-0000-0000-000033080000}"/>
    <cellStyle name="asd 6 38" xfId="3566" xr:uid="{00000000-0005-0000-0000-000034080000}"/>
    <cellStyle name="asd 6 38 2" xfId="3567" xr:uid="{00000000-0005-0000-0000-000035080000}"/>
    <cellStyle name="asd 6 39" xfId="3568" xr:uid="{00000000-0005-0000-0000-000036080000}"/>
    <cellStyle name="asd 6 39 2" xfId="3569" xr:uid="{00000000-0005-0000-0000-000037080000}"/>
    <cellStyle name="asd 6 4" xfId="3570" xr:uid="{00000000-0005-0000-0000-000038080000}"/>
    <cellStyle name="asd 6 4 2" xfId="3571" xr:uid="{00000000-0005-0000-0000-000039080000}"/>
    <cellStyle name="asd 6 40" xfId="3572" xr:uid="{00000000-0005-0000-0000-00003A080000}"/>
    <cellStyle name="asd 6 41" xfId="3573" xr:uid="{00000000-0005-0000-0000-00003B080000}"/>
    <cellStyle name="asd 6 42" xfId="3574" xr:uid="{00000000-0005-0000-0000-00003C080000}"/>
    <cellStyle name="asd 6 43" xfId="3575" xr:uid="{00000000-0005-0000-0000-00003D080000}"/>
    <cellStyle name="asd 6 44" xfId="3576" xr:uid="{00000000-0005-0000-0000-00003E080000}"/>
    <cellStyle name="asd 6 45" xfId="3577" xr:uid="{00000000-0005-0000-0000-00003F080000}"/>
    <cellStyle name="asd 6 46" xfId="3578" xr:uid="{00000000-0005-0000-0000-000040080000}"/>
    <cellStyle name="asd 6 47" xfId="3579" xr:uid="{00000000-0005-0000-0000-000041080000}"/>
    <cellStyle name="asd 6 48" xfId="3580" xr:uid="{00000000-0005-0000-0000-000042080000}"/>
    <cellStyle name="asd 6 49" xfId="3581" xr:uid="{00000000-0005-0000-0000-000043080000}"/>
    <cellStyle name="asd 6 5" xfId="3582" xr:uid="{00000000-0005-0000-0000-000044080000}"/>
    <cellStyle name="asd 6 5 2" xfId="3583" xr:uid="{00000000-0005-0000-0000-000045080000}"/>
    <cellStyle name="asd 6 50" xfId="3584" xr:uid="{00000000-0005-0000-0000-000046080000}"/>
    <cellStyle name="asd 6 51" xfId="3585" xr:uid="{00000000-0005-0000-0000-000047080000}"/>
    <cellStyle name="asd 6 52" xfId="3586" xr:uid="{00000000-0005-0000-0000-000048080000}"/>
    <cellStyle name="asd 6 53" xfId="3587" xr:uid="{00000000-0005-0000-0000-000049080000}"/>
    <cellStyle name="asd 6 54" xfId="3588" xr:uid="{00000000-0005-0000-0000-00004A080000}"/>
    <cellStyle name="asd 6 55" xfId="3589" xr:uid="{00000000-0005-0000-0000-00004B080000}"/>
    <cellStyle name="asd 6 56" xfId="3590" xr:uid="{00000000-0005-0000-0000-00004C080000}"/>
    <cellStyle name="asd 6 57" xfId="3591" xr:uid="{00000000-0005-0000-0000-00004D080000}"/>
    <cellStyle name="asd 6 58" xfId="3592" xr:uid="{00000000-0005-0000-0000-00004E080000}"/>
    <cellStyle name="asd 6 59" xfId="3593" xr:uid="{00000000-0005-0000-0000-00004F080000}"/>
    <cellStyle name="asd 6 6" xfId="3594" xr:uid="{00000000-0005-0000-0000-000050080000}"/>
    <cellStyle name="asd 6 6 2" xfId="3595" xr:uid="{00000000-0005-0000-0000-000051080000}"/>
    <cellStyle name="asd 6 60" xfId="3596" xr:uid="{00000000-0005-0000-0000-000052080000}"/>
    <cellStyle name="asd 6 61" xfId="3597" xr:uid="{00000000-0005-0000-0000-000053080000}"/>
    <cellStyle name="asd 6 62" xfId="3598" xr:uid="{00000000-0005-0000-0000-000054080000}"/>
    <cellStyle name="asd 6 63" xfId="3599" xr:uid="{00000000-0005-0000-0000-000055080000}"/>
    <cellStyle name="asd 6 64" xfId="3600" xr:uid="{00000000-0005-0000-0000-000056080000}"/>
    <cellStyle name="asd 6 65" xfId="3601" xr:uid="{00000000-0005-0000-0000-000057080000}"/>
    <cellStyle name="asd 6 66" xfId="3602" xr:uid="{00000000-0005-0000-0000-000058080000}"/>
    <cellStyle name="asd 6 67" xfId="3603" xr:uid="{00000000-0005-0000-0000-000059080000}"/>
    <cellStyle name="asd 6 68" xfId="3604" xr:uid="{00000000-0005-0000-0000-00005A080000}"/>
    <cellStyle name="asd 6 69" xfId="3605" xr:uid="{00000000-0005-0000-0000-00005B080000}"/>
    <cellStyle name="asd 6 7" xfId="3606" xr:uid="{00000000-0005-0000-0000-00005C080000}"/>
    <cellStyle name="asd 6 7 2" xfId="3607" xr:uid="{00000000-0005-0000-0000-00005D080000}"/>
    <cellStyle name="asd 6 70" xfId="3608" xr:uid="{00000000-0005-0000-0000-00005E080000}"/>
    <cellStyle name="asd 6 71" xfId="3609" xr:uid="{00000000-0005-0000-0000-00005F080000}"/>
    <cellStyle name="asd 6 72" xfId="3610" xr:uid="{00000000-0005-0000-0000-000060080000}"/>
    <cellStyle name="asd 6 73" xfId="3611" xr:uid="{00000000-0005-0000-0000-000061080000}"/>
    <cellStyle name="asd 6 74" xfId="3612" xr:uid="{00000000-0005-0000-0000-000062080000}"/>
    <cellStyle name="asd 6 75" xfId="3613" xr:uid="{00000000-0005-0000-0000-000063080000}"/>
    <cellStyle name="asd 6 76" xfId="3614" xr:uid="{00000000-0005-0000-0000-000064080000}"/>
    <cellStyle name="asd 6 77" xfId="52648" xr:uid="{00000000-0005-0000-0000-000065080000}"/>
    <cellStyle name="asd 6 78" xfId="52903" xr:uid="{00000000-0005-0000-0000-000066080000}"/>
    <cellStyle name="asd 6 79" xfId="53364" xr:uid="{00000000-0005-0000-0000-000067080000}"/>
    <cellStyle name="asd 6 8" xfId="3615" xr:uid="{00000000-0005-0000-0000-000068080000}"/>
    <cellStyle name="asd 6 8 2" xfId="3616" xr:uid="{00000000-0005-0000-0000-000069080000}"/>
    <cellStyle name="asd 6 9" xfId="3617" xr:uid="{00000000-0005-0000-0000-00006A080000}"/>
    <cellStyle name="asd 6 9 2" xfId="3618" xr:uid="{00000000-0005-0000-0000-00006B080000}"/>
    <cellStyle name="asd 60" xfId="3619" xr:uid="{00000000-0005-0000-0000-00006C080000}"/>
    <cellStyle name="asd 61" xfId="3620" xr:uid="{00000000-0005-0000-0000-00006D080000}"/>
    <cellStyle name="asd 62" xfId="3621" xr:uid="{00000000-0005-0000-0000-00006E080000}"/>
    <cellStyle name="asd 63" xfId="3622" xr:uid="{00000000-0005-0000-0000-00006F080000}"/>
    <cellStyle name="asd 64" xfId="3623" xr:uid="{00000000-0005-0000-0000-000070080000}"/>
    <cellStyle name="asd 65" xfId="3624" xr:uid="{00000000-0005-0000-0000-000071080000}"/>
    <cellStyle name="asd 66" xfId="3625" xr:uid="{00000000-0005-0000-0000-000072080000}"/>
    <cellStyle name="asd 67" xfId="3626" xr:uid="{00000000-0005-0000-0000-000073080000}"/>
    <cellStyle name="asd 68" xfId="3627" xr:uid="{00000000-0005-0000-0000-000074080000}"/>
    <cellStyle name="asd 69" xfId="3628" xr:uid="{00000000-0005-0000-0000-000075080000}"/>
    <cellStyle name="asd 7" xfId="158" xr:uid="{00000000-0005-0000-0000-000076080000}"/>
    <cellStyle name="asd 7 10" xfId="3629" xr:uid="{00000000-0005-0000-0000-000077080000}"/>
    <cellStyle name="asd 7 10 2" xfId="3630" xr:uid="{00000000-0005-0000-0000-000078080000}"/>
    <cellStyle name="asd 7 11" xfId="3631" xr:uid="{00000000-0005-0000-0000-000079080000}"/>
    <cellStyle name="asd 7 11 2" xfId="3632" xr:uid="{00000000-0005-0000-0000-00007A080000}"/>
    <cellStyle name="asd 7 12" xfId="3633" xr:uid="{00000000-0005-0000-0000-00007B080000}"/>
    <cellStyle name="asd 7 12 2" xfId="3634" xr:uid="{00000000-0005-0000-0000-00007C080000}"/>
    <cellStyle name="asd 7 13" xfId="3635" xr:uid="{00000000-0005-0000-0000-00007D080000}"/>
    <cellStyle name="asd 7 13 2" xfId="3636" xr:uid="{00000000-0005-0000-0000-00007E080000}"/>
    <cellStyle name="asd 7 14" xfId="3637" xr:uid="{00000000-0005-0000-0000-00007F080000}"/>
    <cellStyle name="asd 7 14 2" xfId="3638" xr:uid="{00000000-0005-0000-0000-000080080000}"/>
    <cellStyle name="asd 7 15" xfId="3639" xr:uid="{00000000-0005-0000-0000-000081080000}"/>
    <cellStyle name="asd 7 15 2" xfId="3640" xr:uid="{00000000-0005-0000-0000-000082080000}"/>
    <cellStyle name="asd 7 16" xfId="3641" xr:uid="{00000000-0005-0000-0000-000083080000}"/>
    <cellStyle name="asd 7 16 2" xfId="3642" xr:uid="{00000000-0005-0000-0000-000084080000}"/>
    <cellStyle name="asd 7 17" xfId="3643" xr:uid="{00000000-0005-0000-0000-000085080000}"/>
    <cellStyle name="asd 7 17 2" xfId="3644" xr:uid="{00000000-0005-0000-0000-000086080000}"/>
    <cellStyle name="asd 7 18" xfId="3645" xr:uid="{00000000-0005-0000-0000-000087080000}"/>
    <cellStyle name="asd 7 18 2" xfId="3646" xr:uid="{00000000-0005-0000-0000-000088080000}"/>
    <cellStyle name="asd 7 19" xfId="3647" xr:uid="{00000000-0005-0000-0000-000089080000}"/>
    <cellStyle name="asd 7 19 2" xfId="3648" xr:uid="{00000000-0005-0000-0000-00008A080000}"/>
    <cellStyle name="asd 7 2" xfId="159" xr:uid="{00000000-0005-0000-0000-00008B080000}"/>
    <cellStyle name="asd 7 2 2" xfId="3649" xr:uid="{00000000-0005-0000-0000-00008C080000}"/>
    <cellStyle name="asd 7 20" xfId="3650" xr:uid="{00000000-0005-0000-0000-00008D080000}"/>
    <cellStyle name="asd 7 20 2" xfId="3651" xr:uid="{00000000-0005-0000-0000-00008E080000}"/>
    <cellStyle name="asd 7 21" xfId="3652" xr:uid="{00000000-0005-0000-0000-00008F080000}"/>
    <cellStyle name="asd 7 21 2" xfId="3653" xr:uid="{00000000-0005-0000-0000-000090080000}"/>
    <cellStyle name="asd 7 22" xfId="3654" xr:uid="{00000000-0005-0000-0000-000091080000}"/>
    <cellStyle name="asd 7 22 2" xfId="3655" xr:uid="{00000000-0005-0000-0000-000092080000}"/>
    <cellStyle name="asd 7 23" xfId="3656" xr:uid="{00000000-0005-0000-0000-000093080000}"/>
    <cellStyle name="asd 7 23 2" xfId="3657" xr:uid="{00000000-0005-0000-0000-000094080000}"/>
    <cellStyle name="asd 7 24" xfId="3658" xr:uid="{00000000-0005-0000-0000-000095080000}"/>
    <cellStyle name="asd 7 24 2" xfId="3659" xr:uid="{00000000-0005-0000-0000-000096080000}"/>
    <cellStyle name="asd 7 25" xfId="3660" xr:uid="{00000000-0005-0000-0000-000097080000}"/>
    <cellStyle name="asd 7 25 2" xfId="3661" xr:uid="{00000000-0005-0000-0000-000098080000}"/>
    <cellStyle name="asd 7 26" xfId="3662" xr:uid="{00000000-0005-0000-0000-000099080000}"/>
    <cellStyle name="asd 7 26 2" xfId="3663" xr:uid="{00000000-0005-0000-0000-00009A080000}"/>
    <cellStyle name="asd 7 27" xfId="3664" xr:uid="{00000000-0005-0000-0000-00009B080000}"/>
    <cellStyle name="asd 7 27 2" xfId="3665" xr:uid="{00000000-0005-0000-0000-00009C080000}"/>
    <cellStyle name="asd 7 28" xfId="3666" xr:uid="{00000000-0005-0000-0000-00009D080000}"/>
    <cellStyle name="asd 7 28 2" xfId="3667" xr:uid="{00000000-0005-0000-0000-00009E080000}"/>
    <cellStyle name="asd 7 29" xfId="3668" xr:uid="{00000000-0005-0000-0000-00009F080000}"/>
    <cellStyle name="asd 7 29 2" xfId="3669" xr:uid="{00000000-0005-0000-0000-0000A0080000}"/>
    <cellStyle name="asd 7 3" xfId="3670" xr:uid="{00000000-0005-0000-0000-0000A1080000}"/>
    <cellStyle name="asd 7 3 2" xfId="3671" xr:uid="{00000000-0005-0000-0000-0000A2080000}"/>
    <cellStyle name="asd 7 30" xfId="3672" xr:uid="{00000000-0005-0000-0000-0000A3080000}"/>
    <cellStyle name="asd 7 30 2" xfId="3673" xr:uid="{00000000-0005-0000-0000-0000A4080000}"/>
    <cellStyle name="asd 7 31" xfId="3674" xr:uid="{00000000-0005-0000-0000-0000A5080000}"/>
    <cellStyle name="asd 7 31 2" xfId="3675" xr:uid="{00000000-0005-0000-0000-0000A6080000}"/>
    <cellStyle name="asd 7 32" xfId="3676" xr:uid="{00000000-0005-0000-0000-0000A7080000}"/>
    <cellStyle name="asd 7 32 2" xfId="3677" xr:uid="{00000000-0005-0000-0000-0000A8080000}"/>
    <cellStyle name="asd 7 33" xfId="3678" xr:uid="{00000000-0005-0000-0000-0000A9080000}"/>
    <cellStyle name="asd 7 33 2" xfId="3679" xr:uid="{00000000-0005-0000-0000-0000AA080000}"/>
    <cellStyle name="asd 7 34" xfId="3680" xr:uid="{00000000-0005-0000-0000-0000AB080000}"/>
    <cellStyle name="asd 7 34 2" xfId="3681" xr:uid="{00000000-0005-0000-0000-0000AC080000}"/>
    <cellStyle name="asd 7 35" xfId="3682" xr:uid="{00000000-0005-0000-0000-0000AD080000}"/>
    <cellStyle name="asd 7 35 2" xfId="3683" xr:uid="{00000000-0005-0000-0000-0000AE080000}"/>
    <cellStyle name="asd 7 36" xfId="3684" xr:uid="{00000000-0005-0000-0000-0000AF080000}"/>
    <cellStyle name="asd 7 36 2" xfId="3685" xr:uid="{00000000-0005-0000-0000-0000B0080000}"/>
    <cellStyle name="asd 7 37" xfId="3686" xr:uid="{00000000-0005-0000-0000-0000B1080000}"/>
    <cellStyle name="asd 7 37 2" xfId="3687" xr:uid="{00000000-0005-0000-0000-0000B2080000}"/>
    <cellStyle name="asd 7 38" xfId="3688" xr:uid="{00000000-0005-0000-0000-0000B3080000}"/>
    <cellStyle name="asd 7 38 2" xfId="3689" xr:uid="{00000000-0005-0000-0000-0000B4080000}"/>
    <cellStyle name="asd 7 39" xfId="3690" xr:uid="{00000000-0005-0000-0000-0000B5080000}"/>
    <cellStyle name="asd 7 39 2" xfId="3691" xr:uid="{00000000-0005-0000-0000-0000B6080000}"/>
    <cellStyle name="asd 7 4" xfId="3692" xr:uid="{00000000-0005-0000-0000-0000B7080000}"/>
    <cellStyle name="asd 7 4 2" xfId="3693" xr:uid="{00000000-0005-0000-0000-0000B8080000}"/>
    <cellStyle name="asd 7 40" xfId="3694" xr:uid="{00000000-0005-0000-0000-0000B9080000}"/>
    <cellStyle name="asd 7 41" xfId="3695" xr:uid="{00000000-0005-0000-0000-0000BA080000}"/>
    <cellStyle name="asd 7 42" xfId="3696" xr:uid="{00000000-0005-0000-0000-0000BB080000}"/>
    <cellStyle name="asd 7 43" xfId="3697" xr:uid="{00000000-0005-0000-0000-0000BC080000}"/>
    <cellStyle name="asd 7 44" xfId="3698" xr:uid="{00000000-0005-0000-0000-0000BD080000}"/>
    <cellStyle name="asd 7 45" xfId="3699" xr:uid="{00000000-0005-0000-0000-0000BE080000}"/>
    <cellStyle name="asd 7 46" xfId="3700" xr:uid="{00000000-0005-0000-0000-0000BF080000}"/>
    <cellStyle name="asd 7 47" xfId="3701" xr:uid="{00000000-0005-0000-0000-0000C0080000}"/>
    <cellStyle name="asd 7 48" xfId="3702" xr:uid="{00000000-0005-0000-0000-0000C1080000}"/>
    <cellStyle name="asd 7 49" xfId="3703" xr:uid="{00000000-0005-0000-0000-0000C2080000}"/>
    <cellStyle name="asd 7 5" xfId="3704" xr:uid="{00000000-0005-0000-0000-0000C3080000}"/>
    <cellStyle name="asd 7 5 2" xfId="3705" xr:uid="{00000000-0005-0000-0000-0000C4080000}"/>
    <cellStyle name="asd 7 50" xfId="3706" xr:uid="{00000000-0005-0000-0000-0000C5080000}"/>
    <cellStyle name="asd 7 51" xfId="3707" xr:uid="{00000000-0005-0000-0000-0000C6080000}"/>
    <cellStyle name="asd 7 52" xfId="3708" xr:uid="{00000000-0005-0000-0000-0000C7080000}"/>
    <cellStyle name="asd 7 53" xfId="3709" xr:uid="{00000000-0005-0000-0000-0000C8080000}"/>
    <cellStyle name="asd 7 54" xfId="3710" xr:uid="{00000000-0005-0000-0000-0000C9080000}"/>
    <cellStyle name="asd 7 55" xfId="3711" xr:uid="{00000000-0005-0000-0000-0000CA080000}"/>
    <cellStyle name="asd 7 56" xfId="3712" xr:uid="{00000000-0005-0000-0000-0000CB080000}"/>
    <cellStyle name="asd 7 57" xfId="3713" xr:uid="{00000000-0005-0000-0000-0000CC080000}"/>
    <cellStyle name="asd 7 58" xfId="3714" xr:uid="{00000000-0005-0000-0000-0000CD080000}"/>
    <cellStyle name="asd 7 59" xfId="3715" xr:uid="{00000000-0005-0000-0000-0000CE080000}"/>
    <cellStyle name="asd 7 6" xfId="3716" xr:uid="{00000000-0005-0000-0000-0000CF080000}"/>
    <cellStyle name="asd 7 6 2" xfId="3717" xr:uid="{00000000-0005-0000-0000-0000D0080000}"/>
    <cellStyle name="asd 7 60" xfId="3718" xr:uid="{00000000-0005-0000-0000-0000D1080000}"/>
    <cellStyle name="asd 7 61" xfId="3719" xr:uid="{00000000-0005-0000-0000-0000D2080000}"/>
    <cellStyle name="asd 7 62" xfId="3720" xr:uid="{00000000-0005-0000-0000-0000D3080000}"/>
    <cellStyle name="asd 7 63" xfId="3721" xr:uid="{00000000-0005-0000-0000-0000D4080000}"/>
    <cellStyle name="asd 7 64" xfId="3722" xr:uid="{00000000-0005-0000-0000-0000D5080000}"/>
    <cellStyle name="asd 7 65" xfId="3723" xr:uid="{00000000-0005-0000-0000-0000D6080000}"/>
    <cellStyle name="asd 7 66" xfId="3724" xr:uid="{00000000-0005-0000-0000-0000D7080000}"/>
    <cellStyle name="asd 7 67" xfId="3725" xr:uid="{00000000-0005-0000-0000-0000D8080000}"/>
    <cellStyle name="asd 7 68" xfId="3726" xr:uid="{00000000-0005-0000-0000-0000D9080000}"/>
    <cellStyle name="asd 7 69" xfId="3727" xr:uid="{00000000-0005-0000-0000-0000DA080000}"/>
    <cellStyle name="asd 7 7" xfId="3728" xr:uid="{00000000-0005-0000-0000-0000DB080000}"/>
    <cellStyle name="asd 7 7 2" xfId="3729" xr:uid="{00000000-0005-0000-0000-0000DC080000}"/>
    <cellStyle name="asd 7 70" xfId="3730" xr:uid="{00000000-0005-0000-0000-0000DD080000}"/>
    <cellStyle name="asd 7 71" xfId="3731" xr:uid="{00000000-0005-0000-0000-0000DE080000}"/>
    <cellStyle name="asd 7 72" xfId="3732" xr:uid="{00000000-0005-0000-0000-0000DF080000}"/>
    <cellStyle name="asd 7 73" xfId="3733" xr:uid="{00000000-0005-0000-0000-0000E0080000}"/>
    <cellStyle name="asd 7 74" xfId="3734" xr:uid="{00000000-0005-0000-0000-0000E1080000}"/>
    <cellStyle name="asd 7 75" xfId="3735" xr:uid="{00000000-0005-0000-0000-0000E2080000}"/>
    <cellStyle name="asd 7 76" xfId="3736" xr:uid="{00000000-0005-0000-0000-0000E3080000}"/>
    <cellStyle name="asd 7 77" xfId="52676" xr:uid="{00000000-0005-0000-0000-0000E4080000}"/>
    <cellStyle name="asd 7 78" xfId="52934" xr:uid="{00000000-0005-0000-0000-0000E5080000}"/>
    <cellStyle name="asd 7 79" xfId="53395" xr:uid="{00000000-0005-0000-0000-0000E6080000}"/>
    <cellStyle name="asd 7 8" xfId="3737" xr:uid="{00000000-0005-0000-0000-0000E7080000}"/>
    <cellStyle name="asd 7 8 2" xfId="3738" xr:uid="{00000000-0005-0000-0000-0000E8080000}"/>
    <cellStyle name="asd 7 9" xfId="3739" xr:uid="{00000000-0005-0000-0000-0000E9080000}"/>
    <cellStyle name="asd 7 9 2" xfId="3740" xr:uid="{00000000-0005-0000-0000-0000EA080000}"/>
    <cellStyle name="asd 70" xfId="3741" xr:uid="{00000000-0005-0000-0000-0000EB080000}"/>
    <cellStyle name="asd 71" xfId="3742" xr:uid="{00000000-0005-0000-0000-0000EC080000}"/>
    <cellStyle name="asd 72" xfId="3743" xr:uid="{00000000-0005-0000-0000-0000ED080000}"/>
    <cellStyle name="asd 73" xfId="3744" xr:uid="{00000000-0005-0000-0000-0000EE080000}"/>
    <cellStyle name="asd 74" xfId="3745" xr:uid="{00000000-0005-0000-0000-0000EF080000}"/>
    <cellStyle name="asd 75" xfId="3746" xr:uid="{00000000-0005-0000-0000-0000F0080000}"/>
    <cellStyle name="asd 76" xfId="3747" xr:uid="{00000000-0005-0000-0000-0000F1080000}"/>
    <cellStyle name="asd 77" xfId="3748" xr:uid="{00000000-0005-0000-0000-0000F2080000}"/>
    <cellStyle name="asd 78" xfId="3749" xr:uid="{00000000-0005-0000-0000-0000F3080000}"/>
    <cellStyle name="asd 79" xfId="3750" xr:uid="{00000000-0005-0000-0000-0000F4080000}"/>
    <cellStyle name="asd 8" xfId="160" xr:uid="{00000000-0005-0000-0000-0000F5080000}"/>
    <cellStyle name="asd 8 10" xfId="3751" xr:uid="{00000000-0005-0000-0000-0000F6080000}"/>
    <cellStyle name="asd 8 10 2" xfId="3752" xr:uid="{00000000-0005-0000-0000-0000F7080000}"/>
    <cellStyle name="asd 8 11" xfId="3753" xr:uid="{00000000-0005-0000-0000-0000F8080000}"/>
    <cellStyle name="asd 8 11 2" xfId="3754" xr:uid="{00000000-0005-0000-0000-0000F9080000}"/>
    <cellStyle name="asd 8 12" xfId="3755" xr:uid="{00000000-0005-0000-0000-0000FA080000}"/>
    <cellStyle name="asd 8 12 2" xfId="3756" xr:uid="{00000000-0005-0000-0000-0000FB080000}"/>
    <cellStyle name="asd 8 13" xfId="3757" xr:uid="{00000000-0005-0000-0000-0000FC080000}"/>
    <cellStyle name="asd 8 13 2" xfId="3758" xr:uid="{00000000-0005-0000-0000-0000FD080000}"/>
    <cellStyle name="asd 8 14" xfId="3759" xr:uid="{00000000-0005-0000-0000-0000FE080000}"/>
    <cellStyle name="asd 8 14 2" xfId="3760" xr:uid="{00000000-0005-0000-0000-0000FF080000}"/>
    <cellStyle name="asd 8 15" xfId="3761" xr:uid="{00000000-0005-0000-0000-000000090000}"/>
    <cellStyle name="asd 8 15 2" xfId="3762" xr:uid="{00000000-0005-0000-0000-000001090000}"/>
    <cellStyle name="asd 8 16" xfId="3763" xr:uid="{00000000-0005-0000-0000-000002090000}"/>
    <cellStyle name="asd 8 16 2" xfId="3764" xr:uid="{00000000-0005-0000-0000-000003090000}"/>
    <cellStyle name="asd 8 17" xfId="3765" xr:uid="{00000000-0005-0000-0000-000004090000}"/>
    <cellStyle name="asd 8 17 2" xfId="3766" xr:uid="{00000000-0005-0000-0000-000005090000}"/>
    <cellStyle name="asd 8 18" xfId="3767" xr:uid="{00000000-0005-0000-0000-000006090000}"/>
    <cellStyle name="asd 8 18 2" xfId="3768" xr:uid="{00000000-0005-0000-0000-000007090000}"/>
    <cellStyle name="asd 8 19" xfId="3769" xr:uid="{00000000-0005-0000-0000-000008090000}"/>
    <cellStyle name="asd 8 19 2" xfId="3770" xr:uid="{00000000-0005-0000-0000-000009090000}"/>
    <cellStyle name="asd 8 2" xfId="161" xr:uid="{00000000-0005-0000-0000-00000A090000}"/>
    <cellStyle name="asd 8 2 2" xfId="3771" xr:uid="{00000000-0005-0000-0000-00000B090000}"/>
    <cellStyle name="asd 8 20" xfId="3772" xr:uid="{00000000-0005-0000-0000-00000C090000}"/>
    <cellStyle name="asd 8 20 2" xfId="3773" xr:uid="{00000000-0005-0000-0000-00000D090000}"/>
    <cellStyle name="asd 8 21" xfId="3774" xr:uid="{00000000-0005-0000-0000-00000E090000}"/>
    <cellStyle name="asd 8 21 2" xfId="3775" xr:uid="{00000000-0005-0000-0000-00000F090000}"/>
    <cellStyle name="asd 8 22" xfId="3776" xr:uid="{00000000-0005-0000-0000-000010090000}"/>
    <cellStyle name="asd 8 22 2" xfId="3777" xr:uid="{00000000-0005-0000-0000-000011090000}"/>
    <cellStyle name="asd 8 23" xfId="3778" xr:uid="{00000000-0005-0000-0000-000012090000}"/>
    <cellStyle name="asd 8 23 2" xfId="3779" xr:uid="{00000000-0005-0000-0000-000013090000}"/>
    <cellStyle name="asd 8 24" xfId="3780" xr:uid="{00000000-0005-0000-0000-000014090000}"/>
    <cellStyle name="asd 8 24 2" xfId="3781" xr:uid="{00000000-0005-0000-0000-000015090000}"/>
    <cellStyle name="asd 8 25" xfId="3782" xr:uid="{00000000-0005-0000-0000-000016090000}"/>
    <cellStyle name="asd 8 25 2" xfId="3783" xr:uid="{00000000-0005-0000-0000-000017090000}"/>
    <cellStyle name="asd 8 26" xfId="3784" xr:uid="{00000000-0005-0000-0000-000018090000}"/>
    <cellStyle name="asd 8 26 2" xfId="3785" xr:uid="{00000000-0005-0000-0000-000019090000}"/>
    <cellStyle name="asd 8 27" xfId="3786" xr:uid="{00000000-0005-0000-0000-00001A090000}"/>
    <cellStyle name="asd 8 27 2" xfId="3787" xr:uid="{00000000-0005-0000-0000-00001B090000}"/>
    <cellStyle name="asd 8 28" xfId="3788" xr:uid="{00000000-0005-0000-0000-00001C090000}"/>
    <cellStyle name="asd 8 28 2" xfId="3789" xr:uid="{00000000-0005-0000-0000-00001D090000}"/>
    <cellStyle name="asd 8 29" xfId="3790" xr:uid="{00000000-0005-0000-0000-00001E090000}"/>
    <cellStyle name="asd 8 29 2" xfId="3791" xr:uid="{00000000-0005-0000-0000-00001F090000}"/>
    <cellStyle name="asd 8 3" xfId="3792" xr:uid="{00000000-0005-0000-0000-000020090000}"/>
    <cellStyle name="asd 8 3 2" xfId="3793" xr:uid="{00000000-0005-0000-0000-000021090000}"/>
    <cellStyle name="asd 8 30" xfId="3794" xr:uid="{00000000-0005-0000-0000-000022090000}"/>
    <cellStyle name="asd 8 30 2" xfId="3795" xr:uid="{00000000-0005-0000-0000-000023090000}"/>
    <cellStyle name="asd 8 31" xfId="3796" xr:uid="{00000000-0005-0000-0000-000024090000}"/>
    <cellStyle name="asd 8 31 2" xfId="3797" xr:uid="{00000000-0005-0000-0000-000025090000}"/>
    <cellStyle name="asd 8 32" xfId="3798" xr:uid="{00000000-0005-0000-0000-000026090000}"/>
    <cellStyle name="asd 8 32 2" xfId="3799" xr:uid="{00000000-0005-0000-0000-000027090000}"/>
    <cellStyle name="asd 8 33" xfId="3800" xr:uid="{00000000-0005-0000-0000-000028090000}"/>
    <cellStyle name="asd 8 33 2" xfId="3801" xr:uid="{00000000-0005-0000-0000-000029090000}"/>
    <cellStyle name="asd 8 34" xfId="3802" xr:uid="{00000000-0005-0000-0000-00002A090000}"/>
    <cellStyle name="asd 8 34 2" xfId="3803" xr:uid="{00000000-0005-0000-0000-00002B090000}"/>
    <cellStyle name="asd 8 35" xfId="3804" xr:uid="{00000000-0005-0000-0000-00002C090000}"/>
    <cellStyle name="asd 8 35 2" xfId="3805" xr:uid="{00000000-0005-0000-0000-00002D090000}"/>
    <cellStyle name="asd 8 36" xfId="3806" xr:uid="{00000000-0005-0000-0000-00002E090000}"/>
    <cellStyle name="asd 8 36 2" xfId="3807" xr:uid="{00000000-0005-0000-0000-00002F090000}"/>
    <cellStyle name="asd 8 37" xfId="3808" xr:uid="{00000000-0005-0000-0000-000030090000}"/>
    <cellStyle name="asd 8 37 2" xfId="3809" xr:uid="{00000000-0005-0000-0000-000031090000}"/>
    <cellStyle name="asd 8 38" xfId="3810" xr:uid="{00000000-0005-0000-0000-000032090000}"/>
    <cellStyle name="asd 8 38 2" xfId="3811" xr:uid="{00000000-0005-0000-0000-000033090000}"/>
    <cellStyle name="asd 8 39" xfId="3812" xr:uid="{00000000-0005-0000-0000-000034090000}"/>
    <cellStyle name="asd 8 39 2" xfId="3813" xr:uid="{00000000-0005-0000-0000-000035090000}"/>
    <cellStyle name="asd 8 4" xfId="3814" xr:uid="{00000000-0005-0000-0000-000036090000}"/>
    <cellStyle name="asd 8 4 2" xfId="3815" xr:uid="{00000000-0005-0000-0000-000037090000}"/>
    <cellStyle name="asd 8 40" xfId="3816" xr:uid="{00000000-0005-0000-0000-000038090000}"/>
    <cellStyle name="asd 8 41" xfId="3817" xr:uid="{00000000-0005-0000-0000-000039090000}"/>
    <cellStyle name="asd 8 42" xfId="3818" xr:uid="{00000000-0005-0000-0000-00003A090000}"/>
    <cellStyle name="asd 8 43" xfId="3819" xr:uid="{00000000-0005-0000-0000-00003B090000}"/>
    <cellStyle name="asd 8 44" xfId="3820" xr:uid="{00000000-0005-0000-0000-00003C090000}"/>
    <cellStyle name="asd 8 45" xfId="3821" xr:uid="{00000000-0005-0000-0000-00003D090000}"/>
    <cellStyle name="asd 8 46" xfId="3822" xr:uid="{00000000-0005-0000-0000-00003E090000}"/>
    <cellStyle name="asd 8 47" xfId="3823" xr:uid="{00000000-0005-0000-0000-00003F090000}"/>
    <cellStyle name="asd 8 48" xfId="3824" xr:uid="{00000000-0005-0000-0000-000040090000}"/>
    <cellStyle name="asd 8 49" xfId="3825" xr:uid="{00000000-0005-0000-0000-000041090000}"/>
    <cellStyle name="asd 8 5" xfId="3826" xr:uid="{00000000-0005-0000-0000-000042090000}"/>
    <cellStyle name="asd 8 5 2" xfId="3827" xr:uid="{00000000-0005-0000-0000-000043090000}"/>
    <cellStyle name="asd 8 50" xfId="3828" xr:uid="{00000000-0005-0000-0000-000044090000}"/>
    <cellStyle name="asd 8 51" xfId="3829" xr:uid="{00000000-0005-0000-0000-000045090000}"/>
    <cellStyle name="asd 8 52" xfId="3830" xr:uid="{00000000-0005-0000-0000-000046090000}"/>
    <cellStyle name="asd 8 53" xfId="3831" xr:uid="{00000000-0005-0000-0000-000047090000}"/>
    <cellStyle name="asd 8 54" xfId="3832" xr:uid="{00000000-0005-0000-0000-000048090000}"/>
    <cellStyle name="asd 8 55" xfId="3833" xr:uid="{00000000-0005-0000-0000-000049090000}"/>
    <cellStyle name="asd 8 56" xfId="3834" xr:uid="{00000000-0005-0000-0000-00004A090000}"/>
    <cellStyle name="asd 8 57" xfId="3835" xr:uid="{00000000-0005-0000-0000-00004B090000}"/>
    <cellStyle name="asd 8 58" xfId="3836" xr:uid="{00000000-0005-0000-0000-00004C090000}"/>
    <cellStyle name="asd 8 59" xfId="3837" xr:uid="{00000000-0005-0000-0000-00004D090000}"/>
    <cellStyle name="asd 8 6" xfId="3838" xr:uid="{00000000-0005-0000-0000-00004E090000}"/>
    <cellStyle name="asd 8 6 2" xfId="3839" xr:uid="{00000000-0005-0000-0000-00004F090000}"/>
    <cellStyle name="asd 8 60" xfId="3840" xr:uid="{00000000-0005-0000-0000-000050090000}"/>
    <cellStyle name="asd 8 61" xfId="3841" xr:uid="{00000000-0005-0000-0000-000051090000}"/>
    <cellStyle name="asd 8 62" xfId="3842" xr:uid="{00000000-0005-0000-0000-000052090000}"/>
    <cellStyle name="asd 8 63" xfId="3843" xr:uid="{00000000-0005-0000-0000-000053090000}"/>
    <cellStyle name="asd 8 64" xfId="3844" xr:uid="{00000000-0005-0000-0000-000054090000}"/>
    <cellStyle name="asd 8 65" xfId="3845" xr:uid="{00000000-0005-0000-0000-000055090000}"/>
    <cellStyle name="asd 8 66" xfId="3846" xr:uid="{00000000-0005-0000-0000-000056090000}"/>
    <cellStyle name="asd 8 67" xfId="3847" xr:uid="{00000000-0005-0000-0000-000057090000}"/>
    <cellStyle name="asd 8 68" xfId="3848" xr:uid="{00000000-0005-0000-0000-000058090000}"/>
    <cellStyle name="asd 8 69" xfId="3849" xr:uid="{00000000-0005-0000-0000-000059090000}"/>
    <cellStyle name="asd 8 7" xfId="3850" xr:uid="{00000000-0005-0000-0000-00005A090000}"/>
    <cellStyle name="asd 8 7 2" xfId="3851" xr:uid="{00000000-0005-0000-0000-00005B090000}"/>
    <cellStyle name="asd 8 70" xfId="3852" xr:uid="{00000000-0005-0000-0000-00005C090000}"/>
    <cellStyle name="asd 8 71" xfId="3853" xr:uid="{00000000-0005-0000-0000-00005D090000}"/>
    <cellStyle name="asd 8 72" xfId="3854" xr:uid="{00000000-0005-0000-0000-00005E090000}"/>
    <cellStyle name="asd 8 73" xfId="3855" xr:uid="{00000000-0005-0000-0000-00005F090000}"/>
    <cellStyle name="asd 8 74" xfId="3856" xr:uid="{00000000-0005-0000-0000-000060090000}"/>
    <cellStyle name="asd 8 75" xfId="3857" xr:uid="{00000000-0005-0000-0000-000061090000}"/>
    <cellStyle name="asd 8 76" xfId="3858" xr:uid="{00000000-0005-0000-0000-000062090000}"/>
    <cellStyle name="asd 8 77" xfId="52442" xr:uid="{00000000-0005-0000-0000-000063090000}"/>
    <cellStyle name="asd 8 78" xfId="52324" xr:uid="{00000000-0005-0000-0000-000064090000}"/>
    <cellStyle name="asd 8 79" xfId="53133" xr:uid="{00000000-0005-0000-0000-000065090000}"/>
    <cellStyle name="asd 8 8" xfId="3859" xr:uid="{00000000-0005-0000-0000-000066090000}"/>
    <cellStyle name="asd 8 8 2" xfId="3860" xr:uid="{00000000-0005-0000-0000-000067090000}"/>
    <cellStyle name="asd 8 9" xfId="3861" xr:uid="{00000000-0005-0000-0000-000068090000}"/>
    <cellStyle name="asd 8 9 2" xfId="3862" xr:uid="{00000000-0005-0000-0000-000069090000}"/>
    <cellStyle name="asd 80" xfId="3863" xr:uid="{00000000-0005-0000-0000-00006A090000}"/>
    <cellStyle name="asd 81" xfId="3864" xr:uid="{00000000-0005-0000-0000-00006B090000}"/>
    <cellStyle name="asd 82" xfId="3865" xr:uid="{00000000-0005-0000-0000-00006C090000}"/>
    <cellStyle name="asd 83" xfId="3866" xr:uid="{00000000-0005-0000-0000-00006D090000}"/>
    <cellStyle name="asd 84" xfId="3867" xr:uid="{00000000-0005-0000-0000-00006E090000}"/>
    <cellStyle name="asd 85" xfId="3868" xr:uid="{00000000-0005-0000-0000-00006F090000}"/>
    <cellStyle name="asd 86" xfId="3869" xr:uid="{00000000-0005-0000-0000-000070090000}"/>
    <cellStyle name="asd 87" xfId="3870" xr:uid="{00000000-0005-0000-0000-000071090000}"/>
    <cellStyle name="asd 88" xfId="3871" xr:uid="{00000000-0005-0000-0000-000072090000}"/>
    <cellStyle name="asd 89" xfId="3872" xr:uid="{00000000-0005-0000-0000-000073090000}"/>
    <cellStyle name="asd 9" xfId="162" xr:uid="{00000000-0005-0000-0000-000074090000}"/>
    <cellStyle name="asd 9 10" xfId="3873" xr:uid="{00000000-0005-0000-0000-000075090000}"/>
    <cellStyle name="asd 9 10 2" xfId="3874" xr:uid="{00000000-0005-0000-0000-000076090000}"/>
    <cellStyle name="asd 9 11" xfId="3875" xr:uid="{00000000-0005-0000-0000-000077090000}"/>
    <cellStyle name="asd 9 11 2" xfId="3876" xr:uid="{00000000-0005-0000-0000-000078090000}"/>
    <cellStyle name="asd 9 12" xfId="3877" xr:uid="{00000000-0005-0000-0000-000079090000}"/>
    <cellStyle name="asd 9 12 2" xfId="3878" xr:uid="{00000000-0005-0000-0000-00007A090000}"/>
    <cellStyle name="asd 9 13" xfId="3879" xr:uid="{00000000-0005-0000-0000-00007B090000}"/>
    <cellStyle name="asd 9 13 2" xfId="3880" xr:uid="{00000000-0005-0000-0000-00007C090000}"/>
    <cellStyle name="asd 9 14" xfId="3881" xr:uid="{00000000-0005-0000-0000-00007D090000}"/>
    <cellStyle name="asd 9 14 2" xfId="3882" xr:uid="{00000000-0005-0000-0000-00007E090000}"/>
    <cellStyle name="asd 9 15" xfId="3883" xr:uid="{00000000-0005-0000-0000-00007F090000}"/>
    <cellStyle name="asd 9 15 2" xfId="3884" xr:uid="{00000000-0005-0000-0000-000080090000}"/>
    <cellStyle name="asd 9 16" xfId="3885" xr:uid="{00000000-0005-0000-0000-000081090000}"/>
    <cellStyle name="asd 9 16 2" xfId="3886" xr:uid="{00000000-0005-0000-0000-000082090000}"/>
    <cellStyle name="asd 9 17" xfId="3887" xr:uid="{00000000-0005-0000-0000-000083090000}"/>
    <cellStyle name="asd 9 17 2" xfId="3888" xr:uid="{00000000-0005-0000-0000-000084090000}"/>
    <cellStyle name="asd 9 18" xfId="3889" xr:uid="{00000000-0005-0000-0000-000085090000}"/>
    <cellStyle name="asd 9 18 2" xfId="3890" xr:uid="{00000000-0005-0000-0000-000086090000}"/>
    <cellStyle name="asd 9 19" xfId="3891" xr:uid="{00000000-0005-0000-0000-000087090000}"/>
    <cellStyle name="asd 9 19 2" xfId="3892" xr:uid="{00000000-0005-0000-0000-000088090000}"/>
    <cellStyle name="asd 9 2" xfId="163" xr:uid="{00000000-0005-0000-0000-000089090000}"/>
    <cellStyle name="asd 9 2 2" xfId="3893" xr:uid="{00000000-0005-0000-0000-00008A090000}"/>
    <cellStyle name="asd 9 20" xfId="3894" xr:uid="{00000000-0005-0000-0000-00008B090000}"/>
    <cellStyle name="asd 9 20 2" xfId="3895" xr:uid="{00000000-0005-0000-0000-00008C090000}"/>
    <cellStyle name="asd 9 21" xfId="3896" xr:uid="{00000000-0005-0000-0000-00008D090000}"/>
    <cellStyle name="asd 9 21 2" xfId="3897" xr:uid="{00000000-0005-0000-0000-00008E090000}"/>
    <cellStyle name="asd 9 22" xfId="3898" xr:uid="{00000000-0005-0000-0000-00008F090000}"/>
    <cellStyle name="asd 9 22 2" xfId="3899" xr:uid="{00000000-0005-0000-0000-000090090000}"/>
    <cellStyle name="asd 9 23" xfId="3900" xr:uid="{00000000-0005-0000-0000-000091090000}"/>
    <cellStyle name="asd 9 23 2" xfId="3901" xr:uid="{00000000-0005-0000-0000-000092090000}"/>
    <cellStyle name="asd 9 24" xfId="3902" xr:uid="{00000000-0005-0000-0000-000093090000}"/>
    <cellStyle name="asd 9 24 2" xfId="3903" xr:uid="{00000000-0005-0000-0000-000094090000}"/>
    <cellStyle name="asd 9 25" xfId="3904" xr:uid="{00000000-0005-0000-0000-000095090000}"/>
    <cellStyle name="asd 9 25 2" xfId="3905" xr:uid="{00000000-0005-0000-0000-000096090000}"/>
    <cellStyle name="asd 9 26" xfId="3906" xr:uid="{00000000-0005-0000-0000-000097090000}"/>
    <cellStyle name="asd 9 26 2" xfId="3907" xr:uid="{00000000-0005-0000-0000-000098090000}"/>
    <cellStyle name="asd 9 27" xfId="3908" xr:uid="{00000000-0005-0000-0000-000099090000}"/>
    <cellStyle name="asd 9 27 2" xfId="3909" xr:uid="{00000000-0005-0000-0000-00009A090000}"/>
    <cellStyle name="asd 9 28" xfId="3910" xr:uid="{00000000-0005-0000-0000-00009B090000}"/>
    <cellStyle name="asd 9 28 2" xfId="3911" xr:uid="{00000000-0005-0000-0000-00009C090000}"/>
    <cellStyle name="asd 9 29" xfId="3912" xr:uid="{00000000-0005-0000-0000-00009D090000}"/>
    <cellStyle name="asd 9 29 2" xfId="3913" xr:uid="{00000000-0005-0000-0000-00009E090000}"/>
    <cellStyle name="asd 9 3" xfId="3914" xr:uid="{00000000-0005-0000-0000-00009F090000}"/>
    <cellStyle name="asd 9 3 2" xfId="3915" xr:uid="{00000000-0005-0000-0000-0000A0090000}"/>
    <cellStyle name="asd 9 30" xfId="3916" xr:uid="{00000000-0005-0000-0000-0000A1090000}"/>
    <cellStyle name="asd 9 30 2" xfId="3917" xr:uid="{00000000-0005-0000-0000-0000A2090000}"/>
    <cellStyle name="asd 9 31" xfId="3918" xr:uid="{00000000-0005-0000-0000-0000A3090000}"/>
    <cellStyle name="asd 9 31 2" xfId="3919" xr:uid="{00000000-0005-0000-0000-0000A4090000}"/>
    <cellStyle name="asd 9 32" xfId="3920" xr:uid="{00000000-0005-0000-0000-0000A5090000}"/>
    <cellStyle name="asd 9 32 2" xfId="3921" xr:uid="{00000000-0005-0000-0000-0000A6090000}"/>
    <cellStyle name="asd 9 33" xfId="3922" xr:uid="{00000000-0005-0000-0000-0000A7090000}"/>
    <cellStyle name="asd 9 33 2" xfId="3923" xr:uid="{00000000-0005-0000-0000-0000A8090000}"/>
    <cellStyle name="asd 9 34" xfId="3924" xr:uid="{00000000-0005-0000-0000-0000A9090000}"/>
    <cellStyle name="asd 9 34 2" xfId="3925" xr:uid="{00000000-0005-0000-0000-0000AA090000}"/>
    <cellStyle name="asd 9 35" xfId="3926" xr:uid="{00000000-0005-0000-0000-0000AB090000}"/>
    <cellStyle name="asd 9 35 2" xfId="3927" xr:uid="{00000000-0005-0000-0000-0000AC090000}"/>
    <cellStyle name="asd 9 36" xfId="3928" xr:uid="{00000000-0005-0000-0000-0000AD090000}"/>
    <cellStyle name="asd 9 36 2" xfId="3929" xr:uid="{00000000-0005-0000-0000-0000AE090000}"/>
    <cellStyle name="asd 9 37" xfId="3930" xr:uid="{00000000-0005-0000-0000-0000AF090000}"/>
    <cellStyle name="asd 9 37 2" xfId="3931" xr:uid="{00000000-0005-0000-0000-0000B0090000}"/>
    <cellStyle name="asd 9 38" xfId="3932" xr:uid="{00000000-0005-0000-0000-0000B1090000}"/>
    <cellStyle name="asd 9 38 2" xfId="3933" xr:uid="{00000000-0005-0000-0000-0000B2090000}"/>
    <cellStyle name="asd 9 39" xfId="3934" xr:uid="{00000000-0005-0000-0000-0000B3090000}"/>
    <cellStyle name="asd 9 39 2" xfId="3935" xr:uid="{00000000-0005-0000-0000-0000B4090000}"/>
    <cellStyle name="asd 9 4" xfId="3936" xr:uid="{00000000-0005-0000-0000-0000B5090000}"/>
    <cellStyle name="asd 9 4 2" xfId="3937" xr:uid="{00000000-0005-0000-0000-0000B6090000}"/>
    <cellStyle name="asd 9 40" xfId="3938" xr:uid="{00000000-0005-0000-0000-0000B7090000}"/>
    <cellStyle name="asd 9 41" xfId="3939" xr:uid="{00000000-0005-0000-0000-0000B8090000}"/>
    <cellStyle name="asd 9 42" xfId="3940" xr:uid="{00000000-0005-0000-0000-0000B9090000}"/>
    <cellStyle name="asd 9 43" xfId="3941" xr:uid="{00000000-0005-0000-0000-0000BA090000}"/>
    <cellStyle name="asd 9 44" xfId="3942" xr:uid="{00000000-0005-0000-0000-0000BB090000}"/>
    <cellStyle name="asd 9 45" xfId="3943" xr:uid="{00000000-0005-0000-0000-0000BC090000}"/>
    <cellStyle name="asd 9 46" xfId="3944" xr:uid="{00000000-0005-0000-0000-0000BD090000}"/>
    <cellStyle name="asd 9 47" xfId="3945" xr:uid="{00000000-0005-0000-0000-0000BE090000}"/>
    <cellStyle name="asd 9 48" xfId="3946" xr:uid="{00000000-0005-0000-0000-0000BF090000}"/>
    <cellStyle name="asd 9 49" xfId="3947" xr:uid="{00000000-0005-0000-0000-0000C0090000}"/>
    <cellStyle name="asd 9 5" xfId="3948" xr:uid="{00000000-0005-0000-0000-0000C1090000}"/>
    <cellStyle name="asd 9 5 2" xfId="3949" xr:uid="{00000000-0005-0000-0000-0000C2090000}"/>
    <cellStyle name="asd 9 50" xfId="3950" xr:uid="{00000000-0005-0000-0000-0000C3090000}"/>
    <cellStyle name="asd 9 51" xfId="3951" xr:uid="{00000000-0005-0000-0000-0000C4090000}"/>
    <cellStyle name="asd 9 52" xfId="3952" xr:uid="{00000000-0005-0000-0000-0000C5090000}"/>
    <cellStyle name="asd 9 53" xfId="3953" xr:uid="{00000000-0005-0000-0000-0000C6090000}"/>
    <cellStyle name="asd 9 54" xfId="3954" xr:uid="{00000000-0005-0000-0000-0000C7090000}"/>
    <cellStyle name="asd 9 55" xfId="3955" xr:uid="{00000000-0005-0000-0000-0000C8090000}"/>
    <cellStyle name="asd 9 56" xfId="3956" xr:uid="{00000000-0005-0000-0000-0000C9090000}"/>
    <cellStyle name="asd 9 57" xfId="3957" xr:uid="{00000000-0005-0000-0000-0000CA090000}"/>
    <cellStyle name="asd 9 58" xfId="3958" xr:uid="{00000000-0005-0000-0000-0000CB090000}"/>
    <cellStyle name="asd 9 59" xfId="3959" xr:uid="{00000000-0005-0000-0000-0000CC090000}"/>
    <cellStyle name="asd 9 6" xfId="3960" xr:uid="{00000000-0005-0000-0000-0000CD090000}"/>
    <cellStyle name="asd 9 6 2" xfId="3961" xr:uid="{00000000-0005-0000-0000-0000CE090000}"/>
    <cellStyle name="asd 9 60" xfId="3962" xr:uid="{00000000-0005-0000-0000-0000CF090000}"/>
    <cellStyle name="asd 9 61" xfId="3963" xr:uid="{00000000-0005-0000-0000-0000D0090000}"/>
    <cellStyle name="asd 9 62" xfId="3964" xr:uid="{00000000-0005-0000-0000-0000D1090000}"/>
    <cellStyle name="asd 9 63" xfId="3965" xr:uid="{00000000-0005-0000-0000-0000D2090000}"/>
    <cellStyle name="asd 9 64" xfId="3966" xr:uid="{00000000-0005-0000-0000-0000D3090000}"/>
    <cellStyle name="asd 9 65" xfId="3967" xr:uid="{00000000-0005-0000-0000-0000D4090000}"/>
    <cellStyle name="asd 9 66" xfId="3968" xr:uid="{00000000-0005-0000-0000-0000D5090000}"/>
    <cellStyle name="asd 9 67" xfId="3969" xr:uid="{00000000-0005-0000-0000-0000D6090000}"/>
    <cellStyle name="asd 9 68" xfId="3970" xr:uid="{00000000-0005-0000-0000-0000D7090000}"/>
    <cellStyle name="asd 9 69" xfId="3971" xr:uid="{00000000-0005-0000-0000-0000D8090000}"/>
    <cellStyle name="asd 9 7" xfId="3972" xr:uid="{00000000-0005-0000-0000-0000D9090000}"/>
    <cellStyle name="asd 9 7 2" xfId="3973" xr:uid="{00000000-0005-0000-0000-0000DA090000}"/>
    <cellStyle name="asd 9 70" xfId="3974" xr:uid="{00000000-0005-0000-0000-0000DB090000}"/>
    <cellStyle name="asd 9 71" xfId="3975" xr:uid="{00000000-0005-0000-0000-0000DC090000}"/>
    <cellStyle name="asd 9 72" xfId="3976" xr:uid="{00000000-0005-0000-0000-0000DD090000}"/>
    <cellStyle name="asd 9 73" xfId="3977" xr:uid="{00000000-0005-0000-0000-0000DE090000}"/>
    <cellStyle name="asd 9 74" xfId="3978" xr:uid="{00000000-0005-0000-0000-0000DF090000}"/>
    <cellStyle name="asd 9 75" xfId="3979" xr:uid="{00000000-0005-0000-0000-0000E0090000}"/>
    <cellStyle name="asd 9 76" xfId="3980" xr:uid="{00000000-0005-0000-0000-0000E1090000}"/>
    <cellStyle name="asd 9 77" xfId="52585" xr:uid="{00000000-0005-0000-0000-0000E2090000}"/>
    <cellStyle name="asd 9 78" xfId="52823" xr:uid="{00000000-0005-0000-0000-0000E3090000}"/>
    <cellStyle name="asd 9 79" xfId="53284" xr:uid="{00000000-0005-0000-0000-0000E4090000}"/>
    <cellStyle name="asd 9 8" xfId="3981" xr:uid="{00000000-0005-0000-0000-0000E5090000}"/>
    <cellStyle name="asd 9 8 2" xfId="3982" xr:uid="{00000000-0005-0000-0000-0000E6090000}"/>
    <cellStyle name="asd 9 9" xfId="3983" xr:uid="{00000000-0005-0000-0000-0000E7090000}"/>
    <cellStyle name="asd 9 9 2" xfId="3984" xr:uid="{00000000-0005-0000-0000-0000E8090000}"/>
    <cellStyle name="asd 90" xfId="3985" xr:uid="{00000000-0005-0000-0000-0000E9090000}"/>
    <cellStyle name="asd 91" xfId="3986" xr:uid="{00000000-0005-0000-0000-0000EA090000}"/>
    <cellStyle name="asd 92" xfId="3987" xr:uid="{00000000-0005-0000-0000-0000EB090000}"/>
    <cellStyle name="asd 93" xfId="3988" xr:uid="{00000000-0005-0000-0000-0000EC090000}"/>
    <cellStyle name="asd 94" xfId="3989" xr:uid="{00000000-0005-0000-0000-0000ED090000}"/>
    <cellStyle name="asd 95" xfId="3990" xr:uid="{00000000-0005-0000-0000-0000EE090000}"/>
    <cellStyle name="asd 96" xfId="52313" xr:uid="{00000000-0005-0000-0000-0000EF090000}"/>
    <cellStyle name="asd 97" xfId="52759" xr:uid="{00000000-0005-0000-0000-0000F0090000}"/>
    <cellStyle name="asd 98" xfId="53039" xr:uid="{00000000-0005-0000-0000-0000F1090000}"/>
    <cellStyle name="Bad" xfId="164" xr:uid="{00000000-0005-0000-0000-0000F2090000}"/>
    <cellStyle name="Bom" xfId="14" builtinId="26" customBuiltin="1"/>
    <cellStyle name="Bom 2" xfId="165" xr:uid="{00000000-0005-0000-0000-0000F4090000}"/>
    <cellStyle name="Cabeçalho 1" xfId="166" xr:uid="{00000000-0005-0000-0000-0000F5090000}"/>
    <cellStyle name="Cabeçalho 2" xfId="167" xr:uid="{00000000-0005-0000-0000-0000F6090000}"/>
    <cellStyle name="Calculation" xfId="168" xr:uid="{00000000-0005-0000-0000-0000F7090000}"/>
    <cellStyle name="Calculation 10" xfId="169" xr:uid="{00000000-0005-0000-0000-0000F8090000}"/>
    <cellStyle name="Calculation 10 10" xfId="3991" xr:uid="{00000000-0005-0000-0000-0000F9090000}"/>
    <cellStyle name="Calculation 10 10 2" xfId="3992" xr:uid="{00000000-0005-0000-0000-0000FA090000}"/>
    <cellStyle name="Calculation 10 11" xfId="3993" xr:uid="{00000000-0005-0000-0000-0000FB090000}"/>
    <cellStyle name="Calculation 10 11 2" xfId="3994" xr:uid="{00000000-0005-0000-0000-0000FC090000}"/>
    <cellStyle name="Calculation 10 12" xfId="3995" xr:uid="{00000000-0005-0000-0000-0000FD090000}"/>
    <cellStyle name="Calculation 10 12 2" xfId="3996" xr:uid="{00000000-0005-0000-0000-0000FE090000}"/>
    <cellStyle name="Calculation 10 13" xfId="3997" xr:uid="{00000000-0005-0000-0000-0000FF090000}"/>
    <cellStyle name="Calculation 10 13 2" xfId="3998" xr:uid="{00000000-0005-0000-0000-0000000A0000}"/>
    <cellStyle name="Calculation 10 14" xfId="3999" xr:uid="{00000000-0005-0000-0000-0000010A0000}"/>
    <cellStyle name="Calculation 10 14 2" xfId="4000" xr:uid="{00000000-0005-0000-0000-0000020A0000}"/>
    <cellStyle name="Calculation 10 15" xfId="4001" xr:uid="{00000000-0005-0000-0000-0000030A0000}"/>
    <cellStyle name="Calculation 10 15 2" xfId="4002" xr:uid="{00000000-0005-0000-0000-0000040A0000}"/>
    <cellStyle name="Calculation 10 16" xfId="4003" xr:uid="{00000000-0005-0000-0000-0000050A0000}"/>
    <cellStyle name="Calculation 10 16 2" xfId="4004" xr:uid="{00000000-0005-0000-0000-0000060A0000}"/>
    <cellStyle name="Calculation 10 17" xfId="4005" xr:uid="{00000000-0005-0000-0000-0000070A0000}"/>
    <cellStyle name="Calculation 10 17 2" xfId="4006" xr:uid="{00000000-0005-0000-0000-0000080A0000}"/>
    <cellStyle name="Calculation 10 18" xfId="4007" xr:uid="{00000000-0005-0000-0000-0000090A0000}"/>
    <cellStyle name="Calculation 10 18 2" xfId="4008" xr:uid="{00000000-0005-0000-0000-00000A0A0000}"/>
    <cellStyle name="Calculation 10 19" xfId="4009" xr:uid="{00000000-0005-0000-0000-00000B0A0000}"/>
    <cellStyle name="Calculation 10 19 2" xfId="4010" xr:uid="{00000000-0005-0000-0000-00000C0A0000}"/>
    <cellStyle name="Calculation 10 2" xfId="170" xr:uid="{00000000-0005-0000-0000-00000D0A0000}"/>
    <cellStyle name="Calculation 10 2 2" xfId="4011" xr:uid="{00000000-0005-0000-0000-00000E0A0000}"/>
    <cellStyle name="Calculation 10 20" xfId="4012" xr:uid="{00000000-0005-0000-0000-00000F0A0000}"/>
    <cellStyle name="Calculation 10 20 2" xfId="4013" xr:uid="{00000000-0005-0000-0000-0000100A0000}"/>
    <cellStyle name="Calculation 10 21" xfId="4014" xr:uid="{00000000-0005-0000-0000-0000110A0000}"/>
    <cellStyle name="Calculation 10 21 2" xfId="4015" xr:uid="{00000000-0005-0000-0000-0000120A0000}"/>
    <cellStyle name="Calculation 10 22" xfId="4016" xr:uid="{00000000-0005-0000-0000-0000130A0000}"/>
    <cellStyle name="Calculation 10 22 2" xfId="4017" xr:uid="{00000000-0005-0000-0000-0000140A0000}"/>
    <cellStyle name="Calculation 10 23" xfId="4018" xr:uid="{00000000-0005-0000-0000-0000150A0000}"/>
    <cellStyle name="Calculation 10 23 2" xfId="4019" xr:uid="{00000000-0005-0000-0000-0000160A0000}"/>
    <cellStyle name="Calculation 10 24" xfId="4020" xr:uid="{00000000-0005-0000-0000-0000170A0000}"/>
    <cellStyle name="Calculation 10 24 2" xfId="4021" xr:uid="{00000000-0005-0000-0000-0000180A0000}"/>
    <cellStyle name="Calculation 10 25" xfId="4022" xr:uid="{00000000-0005-0000-0000-0000190A0000}"/>
    <cellStyle name="Calculation 10 25 2" xfId="4023" xr:uid="{00000000-0005-0000-0000-00001A0A0000}"/>
    <cellStyle name="Calculation 10 26" xfId="4024" xr:uid="{00000000-0005-0000-0000-00001B0A0000}"/>
    <cellStyle name="Calculation 10 26 2" xfId="4025" xr:uid="{00000000-0005-0000-0000-00001C0A0000}"/>
    <cellStyle name="Calculation 10 27" xfId="4026" xr:uid="{00000000-0005-0000-0000-00001D0A0000}"/>
    <cellStyle name="Calculation 10 27 2" xfId="4027" xr:uid="{00000000-0005-0000-0000-00001E0A0000}"/>
    <cellStyle name="Calculation 10 28" xfId="4028" xr:uid="{00000000-0005-0000-0000-00001F0A0000}"/>
    <cellStyle name="Calculation 10 28 2" xfId="4029" xr:uid="{00000000-0005-0000-0000-0000200A0000}"/>
    <cellStyle name="Calculation 10 29" xfId="4030" xr:uid="{00000000-0005-0000-0000-0000210A0000}"/>
    <cellStyle name="Calculation 10 29 2" xfId="4031" xr:uid="{00000000-0005-0000-0000-0000220A0000}"/>
    <cellStyle name="Calculation 10 3" xfId="4032" xr:uid="{00000000-0005-0000-0000-0000230A0000}"/>
    <cellStyle name="Calculation 10 3 2" xfId="4033" xr:uid="{00000000-0005-0000-0000-0000240A0000}"/>
    <cellStyle name="Calculation 10 30" xfId="4034" xr:uid="{00000000-0005-0000-0000-0000250A0000}"/>
    <cellStyle name="Calculation 10 30 2" xfId="4035" xr:uid="{00000000-0005-0000-0000-0000260A0000}"/>
    <cellStyle name="Calculation 10 31" xfId="4036" xr:uid="{00000000-0005-0000-0000-0000270A0000}"/>
    <cellStyle name="Calculation 10 31 2" xfId="4037" xr:uid="{00000000-0005-0000-0000-0000280A0000}"/>
    <cellStyle name="Calculation 10 32" xfId="4038" xr:uid="{00000000-0005-0000-0000-0000290A0000}"/>
    <cellStyle name="Calculation 10 32 2" xfId="4039" xr:uid="{00000000-0005-0000-0000-00002A0A0000}"/>
    <cellStyle name="Calculation 10 33" xfId="4040" xr:uid="{00000000-0005-0000-0000-00002B0A0000}"/>
    <cellStyle name="Calculation 10 33 2" xfId="4041" xr:uid="{00000000-0005-0000-0000-00002C0A0000}"/>
    <cellStyle name="Calculation 10 34" xfId="4042" xr:uid="{00000000-0005-0000-0000-00002D0A0000}"/>
    <cellStyle name="Calculation 10 34 2" xfId="4043" xr:uid="{00000000-0005-0000-0000-00002E0A0000}"/>
    <cellStyle name="Calculation 10 35" xfId="4044" xr:uid="{00000000-0005-0000-0000-00002F0A0000}"/>
    <cellStyle name="Calculation 10 35 2" xfId="4045" xr:uid="{00000000-0005-0000-0000-0000300A0000}"/>
    <cellStyle name="Calculation 10 36" xfId="4046" xr:uid="{00000000-0005-0000-0000-0000310A0000}"/>
    <cellStyle name="Calculation 10 36 2" xfId="4047" xr:uid="{00000000-0005-0000-0000-0000320A0000}"/>
    <cellStyle name="Calculation 10 37" xfId="4048" xr:uid="{00000000-0005-0000-0000-0000330A0000}"/>
    <cellStyle name="Calculation 10 37 2" xfId="4049" xr:uid="{00000000-0005-0000-0000-0000340A0000}"/>
    <cellStyle name="Calculation 10 38" xfId="4050" xr:uid="{00000000-0005-0000-0000-0000350A0000}"/>
    <cellStyle name="Calculation 10 38 2" xfId="4051" xr:uid="{00000000-0005-0000-0000-0000360A0000}"/>
    <cellStyle name="Calculation 10 39" xfId="4052" xr:uid="{00000000-0005-0000-0000-0000370A0000}"/>
    <cellStyle name="Calculation 10 39 2" xfId="4053" xr:uid="{00000000-0005-0000-0000-0000380A0000}"/>
    <cellStyle name="Calculation 10 4" xfId="4054" xr:uid="{00000000-0005-0000-0000-0000390A0000}"/>
    <cellStyle name="Calculation 10 4 2" xfId="4055" xr:uid="{00000000-0005-0000-0000-00003A0A0000}"/>
    <cellStyle name="Calculation 10 40" xfId="4056" xr:uid="{00000000-0005-0000-0000-00003B0A0000}"/>
    <cellStyle name="Calculation 10 41" xfId="4057" xr:uid="{00000000-0005-0000-0000-00003C0A0000}"/>
    <cellStyle name="Calculation 10 42" xfId="4058" xr:uid="{00000000-0005-0000-0000-00003D0A0000}"/>
    <cellStyle name="Calculation 10 43" xfId="4059" xr:uid="{00000000-0005-0000-0000-00003E0A0000}"/>
    <cellStyle name="Calculation 10 44" xfId="4060" xr:uid="{00000000-0005-0000-0000-00003F0A0000}"/>
    <cellStyle name="Calculation 10 45" xfId="4061" xr:uid="{00000000-0005-0000-0000-0000400A0000}"/>
    <cellStyle name="Calculation 10 46" xfId="4062" xr:uid="{00000000-0005-0000-0000-0000410A0000}"/>
    <cellStyle name="Calculation 10 47" xfId="4063" xr:uid="{00000000-0005-0000-0000-0000420A0000}"/>
    <cellStyle name="Calculation 10 48" xfId="4064" xr:uid="{00000000-0005-0000-0000-0000430A0000}"/>
    <cellStyle name="Calculation 10 49" xfId="4065" xr:uid="{00000000-0005-0000-0000-0000440A0000}"/>
    <cellStyle name="Calculation 10 5" xfId="4066" xr:uid="{00000000-0005-0000-0000-0000450A0000}"/>
    <cellStyle name="Calculation 10 5 2" xfId="4067" xr:uid="{00000000-0005-0000-0000-0000460A0000}"/>
    <cellStyle name="Calculation 10 50" xfId="4068" xr:uid="{00000000-0005-0000-0000-0000470A0000}"/>
    <cellStyle name="Calculation 10 51" xfId="4069" xr:uid="{00000000-0005-0000-0000-0000480A0000}"/>
    <cellStyle name="Calculation 10 52" xfId="4070" xr:uid="{00000000-0005-0000-0000-0000490A0000}"/>
    <cellStyle name="Calculation 10 53" xfId="4071" xr:uid="{00000000-0005-0000-0000-00004A0A0000}"/>
    <cellStyle name="Calculation 10 54" xfId="4072" xr:uid="{00000000-0005-0000-0000-00004B0A0000}"/>
    <cellStyle name="Calculation 10 55" xfId="4073" xr:uid="{00000000-0005-0000-0000-00004C0A0000}"/>
    <cellStyle name="Calculation 10 56" xfId="4074" xr:uid="{00000000-0005-0000-0000-00004D0A0000}"/>
    <cellStyle name="Calculation 10 57" xfId="4075" xr:uid="{00000000-0005-0000-0000-00004E0A0000}"/>
    <cellStyle name="Calculation 10 58" xfId="4076" xr:uid="{00000000-0005-0000-0000-00004F0A0000}"/>
    <cellStyle name="Calculation 10 59" xfId="4077" xr:uid="{00000000-0005-0000-0000-0000500A0000}"/>
    <cellStyle name="Calculation 10 6" xfId="4078" xr:uid="{00000000-0005-0000-0000-0000510A0000}"/>
    <cellStyle name="Calculation 10 6 2" xfId="4079" xr:uid="{00000000-0005-0000-0000-0000520A0000}"/>
    <cellStyle name="Calculation 10 60" xfId="4080" xr:uid="{00000000-0005-0000-0000-0000530A0000}"/>
    <cellStyle name="Calculation 10 61" xfId="4081" xr:uid="{00000000-0005-0000-0000-0000540A0000}"/>
    <cellStyle name="Calculation 10 62" xfId="4082" xr:uid="{00000000-0005-0000-0000-0000550A0000}"/>
    <cellStyle name="Calculation 10 63" xfId="4083" xr:uid="{00000000-0005-0000-0000-0000560A0000}"/>
    <cellStyle name="Calculation 10 64" xfId="4084" xr:uid="{00000000-0005-0000-0000-0000570A0000}"/>
    <cellStyle name="Calculation 10 65" xfId="4085" xr:uid="{00000000-0005-0000-0000-0000580A0000}"/>
    <cellStyle name="Calculation 10 66" xfId="4086" xr:uid="{00000000-0005-0000-0000-0000590A0000}"/>
    <cellStyle name="Calculation 10 67" xfId="4087" xr:uid="{00000000-0005-0000-0000-00005A0A0000}"/>
    <cellStyle name="Calculation 10 68" xfId="4088" xr:uid="{00000000-0005-0000-0000-00005B0A0000}"/>
    <cellStyle name="Calculation 10 69" xfId="4089" xr:uid="{00000000-0005-0000-0000-00005C0A0000}"/>
    <cellStyle name="Calculation 10 7" xfId="4090" xr:uid="{00000000-0005-0000-0000-00005D0A0000}"/>
    <cellStyle name="Calculation 10 7 2" xfId="4091" xr:uid="{00000000-0005-0000-0000-00005E0A0000}"/>
    <cellStyle name="Calculation 10 70" xfId="4092" xr:uid="{00000000-0005-0000-0000-00005F0A0000}"/>
    <cellStyle name="Calculation 10 71" xfId="4093" xr:uid="{00000000-0005-0000-0000-0000600A0000}"/>
    <cellStyle name="Calculation 10 72" xfId="4094" xr:uid="{00000000-0005-0000-0000-0000610A0000}"/>
    <cellStyle name="Calculation 10 73" xfId="4095" xr:uid="{00000000-0005-0000-0000-0000620A0000}"/>
    <cellStyle name="Calculation 10 74" xfId="4096" xr:uid="{00000000-0005-0000-0000-0000630A0000}"/>
    <cellStyle name="Calculation 10 75" xfId="4097" xr:uid="{00000000-0005-0000-0000-0000640A0000}"/>
    <cellStyle name="Calculation 10 76" xfId="4098" xr:uid="{00000000-0005-0000-0000-0000650A0000}"/>
    <cellStyle name="Calculation 10 77" xfId="52433" xr:uid="{00000000-0005-0000-0000-0000660A0000}"/>
    <cellStyle name="Calculation 10 78" xfId="52333" xr:uid="{00000000-0005-0000-0000-0000670A0000}"/>
    <cellStyle name="Calculation 10 79" xfId="53124" xr:uid="{00000000-0005-0000-0000-0000680A0000}"/>
    <cellStyle name="Calculation 10 8" xfId="4099" xr:uid="{00000000-0005-0000-0000-0000690A0000}"/>
    <cellStyle name="Calculation 10 8 2" xfId="4100" xr:uid="{00000000-0005-0000-0000-00006A0A0000}"/>
    <cellStyle name="Calculation 10 9" xfId="4101" xr:uid="{00000000-0005-0000-0000-00006B0A0000}"/>
    <cellStyle name="Calculation 10 9 2" xfId="4102" xr:uid="{00000000-0005-0000-0000-00006C0A0000}"/>
    <cellStyle name="Calculation 100" xfId="53040" xr:uid="{00000000-0005-0000-0000-00006D0A0000}"/>
    <cellStyle name="Calculation 11" xfId="171" xr:uid="{00000000-0005-0000-0000-00006E0A0000}"/>
    <cellStyle name="Calculation 11 10" xfId="4103" xr:uid="{00000000-0005-0000-0000-00006F0A0000}"/>
    <cellStyle name="Calculation 11 10 2" xfId="4104" xr:uid="{00000000-0005-0000-0000-0000700A0000}"/>
    <cellStyle name="Calculation 11 11" xfId="4105" xr:uid="{00000000-0005-0000-0000-0000710A0000}"/>
    <cellStyle name="Calculation 11 11 2" xfId="4106" xr:uid="{00000000-0005-0000-0000-0000720A0000}"/>
    <cellStyle name="Calculation 11 12" xfId="4107" xr:uid="{00000000-0005-0000-0000-0000730A0000}"/>
    <cellStyle name="Calculation 11 12 2" xfId="4108" xr:uid="{00000000-0005-0000-0000-0000740A0000}"/>
    <cellStyle name="Calculation 11 13" xfId="4109" xr:uid="{00000000-0005-0000-0000-0000750A0000}"/>
    <cellStyle name="Calculation 11 13 2" xfId="4110" xr:uid="{00000000-0005-0000-0000-0000760A0000}"/>
    <cellStyle name="Calculation 11 14" xfId="4111" xr:uid="{00000000-0005-0000-0000-0000770A0000}"/>
    <cellStyle name="Calculation 11 14 2" xfId="4112" xr:uid="{00000000-0005-0000-0000-0000780A0000}"/>
    <cellStyle name="Calculation 11 15" xfId="4113" xr:uid="{00000000-0005-0000-0000-0000790A0000}"/>
    <cellStyle name="Calculation 11 15 2" xfId="4114" xr:uid="{00000000-0005-0000-0000-00007A0A0000}"/>
    <cellStyle name="Calculation 11 16" xfId="4115" xr:uid="{00000000-0005-0000-0000-00007B0A0000}"/>
    <cellStyle name="Calculation 11 16 2" xfId="4116" xr:uid="{00000000-0005-0000-0000-00007C0A0000}"/>
    <cellStyle name="Calculation 11 17" xfId="4117" xr:uid="{00000000-0005-0000-0000-00007D0A0000}"/>
    <cellStyle name="Calculation 11 17 2" xfId="4118" xr:uid="{00000000-0005-0000-0000-00007E0A0000}"/>
    <cellStyle name="Calculation 11 18" xfId="4119" xr:uid="{00000000-0005-0000-0000-00007F0A0000}"/>
    <cellStyle name="Calculation 11 18 2" xfId="4120" xr:uid="{00000000-0005-0000-0000-0000800A0000}"/>
    <cellStyle name="Calculation 11 19" xfId="4121" xr:uid="{00000000-0005-0000-0000-0000810A0000}"/>
    <cellStyle name="Calculation 11 19 2" xfId="4122" xr:uid="{00000000-0005-0000-0000-0000820A0000}"/>
    <cellStyle name="Calculation 11 2" xfId="172" xr:uid="{00000000-0005-0000-0000-0000830A0000}"/>
    <cellStyle name="Calculation 11 2 2" xfId="4123" xr:uid="{00000000-0005-0000-0000-0000840A0000}"/>
    <cellStyle name="Calculation 11 20" xfId="4124" xr:uid="{00000000-0005-0000-0000-0000850A0000}"/>
    <cellStyle name="Calculation 11 20 2" xfId="4125" xr:uid="{00000000-0005-0000-0000-0000860A0000}"/>
    <cellStyle name="Calculation 11 21" xfId="4126" xr:uid="{00000000-0005-0000-0000-0000870A0000}"/>
    <cellStyle name="Calculation 11 21 2" xfId="4127" xr:uid="{00000000-0005-0000-0000-0000880A0000}"/>
    <cellStyle name="Calculation 11 22" xfId="4128" xr:uid="{00000000-0005-0000-0000-0000890A0000}"/>
    <cellStyle name="Calculation 11 22 2" xfId="4129" xr:uid="{00000000-0005-0000-0000-00008A0A0000}"/>
    <cellStyle name="Calculation 11 23" xfId="4130" xr:uid="{00000000-0005-0000-0000-00008B0A0000}"/>
    <cellStyle name="Calculation 11 23 2" xfId="4131" xr:uid="{00000000-0005-0000-0000-00008C0A0000}"/>
    <cellStyle name="Calculation 11 24" xfId="4132" xr:uid="{00000000-0005-0000-0000-00008D0A0000}"/>
    <cellStyle name="Calculation 11 24 2" xfId="4133" xr:uid="{00000000-0005-0000-0000-00008E0A0000}"/>
    <cellStyle name="Calculation 11 25" xfId="4134" xr:uid="{00000000-0005-0000-0000-00008F0A0000}"/>
    <cellStyle name="Calculation 11 25 2" xfId="4135" xr:uid="{00000000-0005-0000-0000-0000900A0000}"/>
    <cellStyle name="Calculation 11 26" xfId="4136" xr:uid="{00000000-0005-0000-0000-0000910A0000}"/>
    <cellStyle name="Calculation 11 26 2" xfId="4137" xr:uid="{00000000-0005-0000-0000-0000920A0000}"/>
    <cellStyle name="Calculation 11 27" xfId="4138" xr:uid="{00000000-0005-0000-0000-0000930A0000}"/>
    <cellStyle name="Calculation 11 27 2" xfId="4139" xr:uid="{00000000-0005-0000-0000-0000940A0000}"/>
    <cellStyle name="Calculation 11 28" xfId="4140" xr:uid="{00000000-0005-0000-0000-0000950A0000}"/>
    <cellStyle name="Calculation 11 28 2" xfId="4141" xr:uid="{00000000-0005-0000-0000-0000960A0000}"/>
    <cellStyle name="Calculation 11 29" xfId="4142" xr:uid="{00000000-0005-0000-0000-0000970A0000}"/>
    <cellStyle name="Calculation 11 29 2" xfId="4143" xr:uid="{00000000-0005-0000-0000-0000980A0000}"/>
    <cellStyle name="Calculation 11 3" xfId="4144" xr:uid="{00000000-0005-0000-0000-0000990A0000}"/>
    <cellStyle name="Calculation 11 3 2" xfId="4145" xr:uid="{00000000-0005-0000-0000-00009A0A0000}"/>
    <cellStyle name="Calculation 11 30" xfId="4146" xr:uid="{00000000-0005-0000-0000-00009B0A0000}"/>
    <cellStyle name="Calculation 11 30 2" xfId="4147" xr:uid="{00000000-0005-0000-0000-00009C0A0000}"/>
    <cellStyle name="Calculation 11 31" xfId="4148" xr:uid="{00000000-0005-0000-0000-00009D0A0000}"/>
    <cellStyle name="Calculation 11 31 2" xfId="4149" xr:uid="{00000000-0005-0000-0000-00009E0A0000}"/>
    <cellStyle name="Calculation 11 32" xfId="4150" xr:uid="{00000000-0005-0000-0000-00009F0A0000}"/>
    <cellStyle name="Calculation 11 32 2" xfId="4151" xr:uid="{00000000-0005-0000-0000-0000A00A0000}"/>
    <cellStyle name="Calculation 11 33" xfId="4152" xr:uid="{00000000-0005-0000-0000-0000A10A0000}"/>
    <cellStyle name="Calculation 11 33 2" xfId="4153" xr:uid="{00000000-0005-0000-0000-0000A20A0000}"/>
    <cellStyle name="Calculation 11 34" xfId="4154" xr:uid="{00000000-0005-0000-0000-0000A30A0000}"/>
    <cellStyle name="Calculation 11 34 2" xfId="4155" xr:uid="{00000000-0005-0000-0000-0000A40A0000}"/>
    <cellStyle name="Calculation 11 35" xfId="4156" xr:uid="{00000000-0005-0000-0000-0000A50A0000}"/>
    <cellStyle name="Calculation 11 35 2" xfId="4157" xr:uid="{00000000-0005-0000-0000-0000A60A0000}"/>
    <cellStyle name="Calculation 11 36" xfId="4158" xr:uid="{00000000-0005-0000-0000-0000A70A0000}"/>
    <cellStyle name="Calculation 11 36 2" xfId="4159" xr:uid="{00000000-0005-0000-0000-0000A80A0000}"/>
    <cellStyle name="Calculation 11 37" xfId="4160" xr:uid="{00000000-0005-0000-0000-0000A90A0000}"/>
    <cellStyle name="Calculation 11 37 2" xfId="4161" xr:uid="{00000000-0005-0000-0000-0000AA0A0000}"/>
    <cellStyle name="Calculation 11 38" xfId="4162" xr:uid="{00000000-0005-0000-0000-0000AB0A0000}"/>
    <cellStyle name="Calculation 11 38 2" xfId="4163" xr:uid="{00000000-0005-0000-0000-0000AC0A0000}"/>
    <cellStyle name="Calculation 11 39" xfId="4164" xr:uid="{00000000-0005-0000-0000-0000AD0A0000}"/>
    <cellStyle name="Calculation 11 39 2" xfId="4165" xr:uid="{00000000-0005-0000-0000-0000AE0A0000}"/>
    <cellStyle name="Calculation 11 4" xfId="4166" xr:uid="{00000000-0005-0000-0000-0000AF0A0000}"/>
    <cellStyle name="Calculation 11 4 2" xfId="4167" xr:uid="{00000000-0005-0000-0000-0000B00A0000}"/>
    <cellStyle name="Calculation 11 40" xfId="4168" xr:uid="{00000000-0005-0000-0000-0000B10A0000}"/>
    <cellStyle name="Calculation 11 41" xfId="4169" xr:uid="{00000000-0005-0000-0000-0000B20A0000}"/>
    <cellStyle name="Calculation 11 42" xfId="4170" xr:uid="{00000000-0005-0000-0000-0000B30A0000}"/>
    <cellStyle name="Calculation 11 43" xfId="4171" xr:uid="{00000000-0005-0000-0000-0000B40A0000}"/>
    <cellStyle name="Calculation 11 44" xfId="4172" xr:uid="{00000000-0005-0000-0000-0000B50A0000}"/>
    <cellStyle name="Calculation 11 45" xfId="4173" xr:uid="{00000000-0005-0000-0000-0000B60A0000}"/>
    <cellStyle name="Calculation 11 46" xfId="4174" xr:uid="{00000000-0005-0000-0000-0000B70A0000}"/>
    <cellStyle name="Calculation 11 47" xfId="4175" xr:uid="{00000000-0005-0000-0000-0000B80A0000}"/>
    <cellStyle name="Calculation 11 48" xfId="4176" xr:uid="{00000000-0005-0000-0000-0000B90A0000}"/>
    <cellStyle name="Calculation 11 49" xfId="4177" xr:uid="{00000000-0005-0000-0000-0000BA0A0000}"/>
    <cellStyle name="Calculation 11 5" xfId="4178" xr:uid="{00000000-0005-0000-0000-0000BB0A0000}"/>
    <cellStyle name="Calculation 11 5 2" xfId="4179" xr:uid="{00000000-0005-0000-0000-0000BC0A0000}"/>
    <cellStyle name="Calculation 11 50" xfId="4180" xr:uid="{00000000-0005-0000-0000-0000BD0A0000}"/>
    <cellStyle name="Calculation 11 51" xfId="4181" xr:uid="{00000000-0005-0000-0000-0000BE0A0000}"/>
    <cellStyle name="Calculation 11 52" xfId="4182" xr:uid="{00000000-0005-0000-0000-0000BF0A0000}"/>
    <cellStyle name="Calculation 11 53" xfId="4183" xr:uid="{00000000-0005-0000-0000-0000C00A0000}"/>
    <cellStyle name="Calculation 11 54" xfId="4184" xr:uid="{00000000-0005-0000-0000-0000C10A0000}"/>
    <cellStyle name="Calculation 11 55" xfId="4185" xr:uid="{00000000-0005-0000-0000-0000C20A0000}"/>
    <cellStyle name="Calculation 11 56" xfId="4186" xr:uid="{00000000-0005-0000-0000-0000C30A0000}"/>
    <cellStyle name="Calculation 11 57" xfId="4187" xr:uid="{00000000-0005-0000-0000-0000C40A0000}"/>
    <cellStyle name="Calculation 11 58" xfId="4188" xr:uid="{00000000-0005-0000-0000-0000C50A0000}"/>
    <cellStyle name="Calculation 11 59" xfId="4189" xr:uid="{00000000-0005-0000-0000-0000C60A0000}"/>
    <cellStyle name="Calculation 11 6" xfId="4190" xr:uid="{00000000-0005-0000-0000-0000C70A0000}"/>
    <cellStyle name="Calculation 11 6 2" xfId="4191" xr:uid="{00000000-0005-0000-0000-0000C80A0000}"/>
    <cellStyle name="Calculation 11 60" xfId="4192" xr:uid="{00000000-0005-0000-0000-0000C90A0000}"/>
    <cellStyle name="Calculation 11 61" xfId="4193" xr:uid="{00000000-0005-0000-0000-0000CA0A0000}"/>
    <cellStyle name="Calculation 11 62" xfId="4194" xr:uid="{00000000-0005-0000-0000-0000CB0A0000}"/>
    <cellStyle name="Calculation 11 63" xfId="4195" xr:uid="{00000000-0005-0000-0000-0000CC0A0000}"/>
    <cellStyle name="Calculation 11 64" xfId="4196" xr:uid="{00000000-0005-0000-0000-0000CD0A0000}"/>
    <cellStyle name="Calculation 11 65" xfId="4197" xr:uid="{00000000-0005-0000-0000-0000CE0A0000}"/>
    <cellStyle name="Calculation 11 66" xfId="4198" xr:uid="{00000000-0005-0000-0000-0000CF0A0000}"/>
    <cellStyle name="Calculation 11 67" xfId="4199" xr:uid="{00000000-0005-0000-0000-0000D00A0000}"/>
    <cellStyle name="Calculation 11 68" xfId="4200" xr:uid="{00000000-0005-0000-0000-0000D10A0000}"/>
    <cellStyle name="Calculation 11 69" xfId="4201" xr:uid="{00000000-0005-0000-0000-0000D20A0000}"/>
    <cellStyle name="Calculation 11 7" xfId="4202" xr:uid="{00000000-0005-0000-0000-0000D30A0000}"/>
    <cellStyle name="Calculation 11 7 2" xfId="4203" xr:uid="{00000000-0005-0000-0000-0000D40A0000}"/>
    <cellStyle name="Calculation 11 70" xfId="4204" xr:uid="{00000000-0005-0000-0000-0000D50A0000}"/>
    <cellStyle name="Calculation 11 71" xfId="4205" xr:uid="{00000000-0005-0000-0000-0000D60A0000}"/>
    <cellStyle name="Calculation 11 72" xfId="4206" xr:uid="{00000000-0005-0000-0000-0000D70A0000}"/>
    <cellStyle name="Calculation 11 73" xfId="4207" xr:uid="{00000000-0005-0000-0000-0000D80A0000}"/>
    <cellStyle name="Calculation 11 74" xfId="4208" xr:uid="{00000000-0005-0000-0000-0000D90A0000}"/>
    <cellStyle name="Calculation 11 75" xfId="4209" xr:uid="{00000000-0005-0000-0000-0000DA0A0000}"/>
    <cellStyle name="Calculation 11 76" xfId="4210" xr:uid="{00000000-0005-0000-0000-0000DB0A0000}"/>
    <cellStyle name="Calculation 11 77" xfId="52683" xr:uid="{00000000-0005-0000-0000-0000DC0A0000}"/>
    <cellStyle name="Calculation 11 78" xfId="52943" xr:uid="{00000000-0005-0000-0000-0000DD0A0000}"/>
    <cellStyle name="Calculation 11 79" xfId="53404" xr:uid="{00000000-0005-0000-0000-0000DE0A0000}"/>
    <cellStyle name="Calculation 11 8" xfId="4211" xr:uid="{00000000-0005-0000-0000-0000DF0A0000}"/>
    <cellStyle name="Calculation 11 8 2" xfId="4212" xr:uid="{00000000-0005-0000-0000-0000E00A0000}"/>
    <cellStyle name="Calculation 11 9" xfId="4213" xr:uid="{00000000-0005-0000-0000-0000E10A0000}"/>
    <cellStyle name="Calculation 11 9 2" xfId="4214" xr:uid="{00000000-0005-0000-0000-0000E20A0000}"/>
    <cellStyle name="Calculation 12" xfId="173" xr:uid="{00000000-0005-0000-0000-0000E30A0000}"/>
    <cellStyle name="Calculation 12 10" xfId="4215" xr:uid="{00000000-0005-0000-0000-0000E40A0000}"/>
    <cellStyle name="Calculation 12 10 2" xfId="4216" xr:uid="{00000000-0005-0000-0000-0000E50A0000}"/>
    <cellStyle name="Calculation 12 11" xfId="4217" xr:uid="{00000000-0005-0000-0000-0000E60A0000}"/>
    <cellStyle name="Calculation 12 11 2" xfId="4218" xr:uid="{00000000-0005-0000-0000-0000E70A0000}"/>
    <cellStyle name="Calculation 12 12" xfId="4219" xr:uid="{00000000-0005-0000-0000-0000E80A0000}"/>
    <cellStyle name="Calculation 12 12 2" xfId="4220" xr:uid="{00000000-0005-0000-0000-0000E90A0000}"/>
    <cellStyle name="Calculation 12 13" xfId="4221" xr:uid="{00000000-0005-0000-0000-0000EA0A0000}"/>
    <cellStyle name="Calculation 12 13 2" xfId="4222" xr:uid="{00000000-0005-0000-0000-0000EB0A0000}"/>
    <cellStyle name="Calculation 12 14" xfId="4223" xr:uid="{00000000-0005-0000-0000-0000EC0A0000}"/>
    <cellStyle name="Calculation 12 14 2" xfId="4224" xr:uid="{00000000-0005-0000-0000-0000ED0A0000}"/>
    <cellStyle name="Calculation 12 15" xfId="4225" xr:uid="{00000000-0005-0000-0000-0000EE0A0000}"/>
    <cellStyle name="Calculation 12 15 2" xfId="4226" xr:uid="{00000000-0005-0000-0000-0000EF0A0000}"/>
    <cellStyle name="Calculation 12 16" xfId="4227" xr:uid="{00000000-0005-0000-0000-0000F00A0000}"/>
    <cellStyle name="Calculation 12 16 2" xfId="4228" xr:uid="{00000000-0005-0000-0000-0000F10A0000}"/>
    <cellStyle name="Calculation 12 17" xfId="4229" xr:uid="{00000000-0005-0000-0000-0000F20A0000}"/>
    <cellStyle name="Calculation 12 17 2" xfId="4230" xr:uid="{00000000-0005-0000-0000-0000F30A0000}"/>
    <cellStyle name="Calculation 12 18" xfId="4231" xr:uid="{00000000-0005-0000-0000-0000F40A0000}"/>
    <cellStyle name="Calculation 12 18 2" xfId="4232" xr:uid="{00000000-0005-0000-0000-0000F50A0000}"/>
    <cellStyle name="Calculation 12 19" xfId="4233" xr:uid="{00000000-0005-0000-0000-0000F60A0000}"/>
    <cellStyle name="Calculation 12 19 2" xfId="4234" xr:uid="{00000000-0005-0000-0000-0000F70A0000}"/>
    <cellStyle name="Calculation 12 2" xfId="174" xr:uid="{00000000-0005-0000-0000-0000F80A0000}"/>
    <cellStyle name="Calculation 12 2 2" xfId="4235" xr:uid="{00000000-0005-0000-0000-0000F90A0000}"/>
    <cellStyle name="Calculation 12 20" xfId="4236" xr:uid="{00000000-0005-0000-0000-0000FA0A0000}"/>
    <cellStyle name="Calculation 12 20 2" xfId="4237" xr:uid="{00000000-0005-0000-0000-0000FB0A0000}"/>
    <cellStyle name="Calculation 12 21" xfId="4238" xr:uid="{00000000-0005-0000-0000-0000FC0A0000}"/>
    <cellStyle name="Calculation 12 21 2" xfId="4239" xr:uid="{00000000-0005-0000-0000-0000FD0A0000}"/>
    <cellStyle name="Calculation 12 22" xfId="4240" xr:uid="{00000000-0005-0000-0000-0000FE0A0000}"/>
    <cellStyle name="Calculation 12 22 2" xfId="4241" xr:uid="{00000000-0005-0000-0000-0000FF0A0000}"/>
    <cellStyle name="Calculation 12 23" xfId="4242" xr:uid="{00000000-0005-0000-0000-0000000B0000}"/>
    <cellStyle name="Calculation 12 23 2" xfId="4243" xr:uid="{00000000-0005-0000-0000-0000010B0000}"/>
    <cellStyle name="Calculation 12 24" xfId="4244" xr:uid="{00000000-0005-0000-0000-0000020B0000}"/>
    <cellStyle name="Calculation 12 24 2" xfId="4245" xr:uid="{00000000-0005-0000-0000-0000030B0000}"/>
    <cellStyle name="Calculation 12 25" xfId="4246" xr:uid="{00000000-0005-0000-0000-0000040B0000}"/>
    <cellStyle name="Calculation 12 25 2" xfId="4247" xr:uid="{00000000-0005-0000-0000-0000050B0000}"/>
    <cellStyle name="Calculation 12 26" xfId="4248" xr:uid="{00000000-0005-0000-0000-0000060B0000}"/>
    <cellStyle name="Calculation 12 26 2" xfId="4249" xr:uid="{00000000-0005-0000-0000-0000070B0000}"/>
    <cellStyle name="Calculation 12 27" xfId="4250" xr:uid="{00000000-0005-0000-0000-0000080B0000}"/>
    <cellStyle name="Calculation 12 27 2" xfId="4251" xr:uid="{00000000-0005-0000-0000-0000090B0000}"/>
    <cellStyle name="Calculation 12 28" xfId="4252" xr:uid="{00000000-0005-0000-0000-00000A0B0000}"/>
    <cellStyle name="Calculation 12 28 2" xfId="4253" xr:uid="{00000000-0005-0000-0000-00000B0B0000}"/>
    <cellStyle name="Calculation 12 29" xfId="4254" xr:uid="{00000000-0005-0000-0000-00000C0B0000}"/>
    <cellStyle name="Calculation 12 29 2" xfId="4255" xr:uid="{00000000-0005-0000-0000-00000D0B0000}"/>
    <cellStyle name="Calculation 12 3" xfId="4256" xr:uid="{00000000-0005-0000-0000-00000E0B0000}"/>
    <cellStyle name="Calculation 12 3 2" xfId="4257" xr:uid="{00000000-0005-0000-0000-00000F0B0000}"/>
    <cellStyle name="Calculation 12 30" xfId="4258" xr:uid="{00000000-0005-0000-0000-0000100B0000}"/>
    <cellStyle name="Calculation 12 30 2" xfId="4259" xr:uid="{00000000-0005-0000-0000-0000110B0000}"/>
    <cellStyle name="Calculation 12 31" xfId="4260" xr:uid="{00000000-0005-0000-0000-0000120B0000}"/>
    <cellStyle name="Calculation 12 31 2" xfId="4261" xr:uid="{00000000-0005-0000-0000-0000130B0000}"/>
    <cellStyle name="Calculation 12 32" xfId="4262" xr:uid="{00000000-0005-0000-0000-0000140B0000}"/>
    <cellStyle name="Calculation 12 32 2" xfId="4263" xr:uid="{00000000-0005-0000-0000-0000150B0000}"/>
    <cellStyle name="Calculation 12 33" xfId="4264" xr:uid="{00000000-0005-0000-0000-0000160B0000}"/>
    <cellStyle name="Calculation 12 33 2" xfId="4265" xr:uid="{00000000-0005-0000-0000-0000170B0000}"/>
    <cellStyle name="Calculation 12 34" xfId="4266" xr:uid="{00000000-0005-0000-0000-0000180B0000}"/>
    <cellStyle name="Calculation 12 34 2" xfId="4267" xr:uid="{00000000-0005-0000-0000-0000190B0000}"/>
    <cellStyle name="Calculation 12 35" xfId="4268" xr:uid="{00000000-0005-0000-0000-00001A0B0000}"/>
    <cellStyle name="Calculation 12 35 2" xfId="4269" xr:uid="{00000000-0005-0000-0000-00001B0B0000}"/>
    <cellStyle name="Calculation 12 36" xfId="4270" xr:uid="{00000000-0005-0000-0000-00001C0B0000}"/>
    <cellStyle name="Calculation 12 36 2" xfId="4271" xr:uid="{00000000-0005-0000-0000-00001D0B0000}"/>
    <cellStyle name="Calculation 12 37" xfId="4272" xr:uid="{00000000-0005-0000-0000-00001E0B0000}"/>
    <cellStyle name="Calculation 12 37 2" xfId="4273" xr:uid="{00000000-0005-0000-0000-00001F0B0000}"/>
    <cellStyle name="Calculation 12 38" xfId="4274" xr:uid="{00000000-0005-0000-0000-0000200B0000}"/>
    <cellStyle name="Calculation 12 38 2" xfId="4275" xr:uid="{00000000-0005-0000-0000-0000210B0000}"/>
    <cellStyle name="Calculation 12 39" xfId="4276" xr:uid="{00000000-0005-0000-0000-0000220B0000}"/>
    <cellStyle name="Calculation 12 39 2" xfId="4277" xr:uid="{00000000-0005-0000-0000-0000230B0000}"/>
    <cellStyle name="Calculation 12 4" xfId="4278" xr:uid="{00000000-0005-0000-0000-0000240B0000}"/>
    <cellStyle name="Calculation 12 4 2" xfId="4279" xr:uid="{00000000-0005-0000-0000-0000250B0000}"/>
    <cellStyle name="Calculation 12 40" xfId="4280" xr:uid="{00000000-0005-0000-0000-0000260B0000}"/>
    <cellStyle name="Calculation 12 41" xfId="4281" xr:uid="{00000000-0005-0000-0000-0000270B0000}"/>
    <cellStyle name="Calculation 12 42" xfId="4282" xr:uid="{00000000-0005-0000-0000-0000280B0000}"/>
    <cellStyle name="Calculation 12 43" xfId="4283" xr:uid="{00000000-0005-0000-0000-0000290B0000}"/>
    <cellStyle name="Calculation 12 44" xfId="4284" xr:uid="{00000000-0005-0000-0000-00002A0B0000}"/>
    <cellStyle name="Calculation 12 45" xfId="4285" xr:uid="{00000000-0005-0000-0000-00002B0B0000}"/>
    <cellStyle name="Calculation 12 46" xfId="4286" xr:uid="{00000000-0005-0000-0000-00002C0B0000}"/>
    <cellStyle name="Calculation 12 47" xfId="4287" xr:uid="{00000000-0005-0000-0000-00002D0B0000}"/>
    <cellStyle name="Calculation 12 48" xfId="4288" xr:uid="{00000000-0005-0000-0000-00002E0B0000}"/>
    <cellStyle name="Calculation 12 49" xfId="4289" xr:uid="{00000000-0005-0000-0000-00002F0B0000}"/>
    <cellStyle name="Calculation 12 5" xfId="4290" xr:uid="{00000000-0005-0000-0000-0000300B0000}"/>
    <cellStyle name="Calculation 12 5 2" xfId="4291" xr:uid="{00000000-0005-0000-0000-0000310B0000}"/>
    <cellStyle name="Calculation 12 50" xfId="4292" xr:uid="{00000000-0005-0000-0000-0000320B0000}"/>
    <cellStyle name="Calculation 12 51" xfId="4293" xr:uid="{00000000-0005-0000-0000-0000330B0000}"/>
    <cellStyle name="Calculation 12 52" xfId="4294" xr:uid="{00000000-0005-0000-0000-0000340B0000}"/>
    <cellStyle name="Calculation 12 53" xfId="4295" xr:uid="{00000000-0005-0000-0000-0000350B0000}"/>
    <cellStyle name="Calculation 12 54" xfId="4296" xr:uid="{00000000-0005-0000-0000-0000360B0000}"/>
    <cellStyle name="Calculation 12 55" xfId="4297" xr:uid="{00000000-0005-0000-0000-0000370B0000}"/>
    <cellStyle name="Calculation 12 56" xfId="4298" xr:uid="{00000000-0005-0000-0000-0000380B0000}"/>
    <cellStyle name="Calculation 12 57" xfId="4299" xr:uid="{00000000-0005-0000-0000-0000390B0000}"/>
    <cellStyle name="Calculation 12 58" xfId="4300" xr:uid="{00000000-0005-0000-0000-00003A0B0000}"/>
    <cellStyle name="Calculation 12 59" xfId="4301" xr:uid="{00000000-0005-0000-0000-00003B0B0000}"/>
    <cellStyle name="Calculation 12 6" xfId="4302" xr:uid="{00000000-0005-0000-0000-00003C0B0000}"/>
    <cellStyle name="Calculation 12 6 2" xfId="4303" xr:uid="{00000000-0005-0000-0000-00003D0B0000}"/>
    <cellStyle name="Calculation 12 60" xfId="4304" xr:uid="{00000000-0005-0000-0000-00003E0B0000}"/>
    <cellStyle name="Calculation 12 61" xfId="4305" xr:uid="{00000000-0005-0000-0000-00003F0B0000}"/>
    <cellStyle name="Calculation 12 62" xfId="4306" xr:uid="{00000000-0005-0000-0000-0000400B0000}"/>
    <cellStyle name="Calculation 12 63" xfId="4307" xr:uid="{00000000-0005-0000-0000-0000410B0000}"/>
    <cellStyle name="Calculation 12 64" xfId="4308" xr:uid="{00000000-0005-0000-0000-0000420B0000}"/>
    <cellStyle name="Calculation 12 65" xfId="4309" xr:uid="{00000000-0005-0000-0000-0000430B0000}"/>
    <cellStyle name="Calculation 12 66" xfId="4310" xr:uid="{00000000-0005-0000-0000-0000440B0000}"/>
    <cellStyle name="Calculation 12 67" xfId="4311" xr:uid="{00000000-0005-0000-0000-0000450B0000}"/>
    <cellStyle name="Calculation 12 68" xfId="4312" xr:uid="{00000000-0005-0000-0000-0000460B0000}"/>
    <cellStyle name="Calculation 12 69" xfId="4313" xr:uid="{00000000-0005-0000-0000-0000470B0000}"/>
    <cellStyle name="Calculation 12 7" xfId="4314" xr:uid="{00000000-0005-0000-0000-0000480B0000}"/>
    <cellStyle name="Calculation 12 7 2" xfId="4315" xr:uid="{00000000-0005-0000-0000-0000490B0000}"/>
    <cellStyle name="Calculation 12 70" xfId="4316" xr:uid="{00000000-0005-0000-0000-00004A0B0000}"/>
    <cellStyle name="Calculation 12 71" xfId="4317" xr:uid="{00000000-0005-0000-0000-00004B0B0000}"/>
    <cellStyle name="Calculation 12 72" xfId="4318" xr:uid="{00000000-0005-0000-0000-00004C0B0000}"/>
    <cellStyle name="Calculation 12 73" xfId="4319" xr:uid="{00000000-0005-0000-0000-00004D0B0000}"/>
    <cellStyle name="Calculation 12 74" xfId="4320" xr:uid="{00000000-0005-0000-0000-00004E0B0000}"/>
    <cellStyle name="Calculation 12 75" xfId="4321" xr:uid="{00000000-0005-0000-0000-00004F0B0000}"/>
    <cellStyle name="Calculation 12 76" xfId="4322" xr:uid="{00000000-0005-0000-0000-0000500B0000}"/>
    <cellStyle name="Calculation 12 77" xfId="52697" xr:uid="{00000000-0005-0000-0000-0000510B0000}"/>
    <cellStyle name="Calculation 12 78" xfId="52960" xr:uid="{00000000-0005-0000-0000-0000520B0000}"/>
    <cellStyle name="Calculation 12 79" xfId="53421" xr:uid="{00000000-0005-0000-0000-0000530B0000}"/>
    <cellStyle name="Calculation 12 8" xfId="4323" xr:uid="{00000000-0005-0000-0000-0000540B0000}"/>
    <cellStyle name="Calculation 12 8 2" xfId="4324" xr:uid="{00000000-0005-0000-0000-0000550B0000}"/>
    <cellStyle name="Calculation 12 9" xfId="4325" xr:uid="{00000000-0005-0000-0000-0000560B0000}"/>
    <cellStyle name="Calculation 12 9 2" xfId="4326" xr:uid="{00000000-0005-0000-0000-0000570B0000}"/>
    <cellStyle name="Calculation 13" xfId="175" xr:uid="{00000000-0005-0000-0000-0000580B0000}"/>
    <cellStyle name="Calculation 13 10" xfId="4327" xr:uid="{00000000-0005-0000-0000-0000590B0000}"/>
    <cellStyle name="Calculation 13 10 2" xfId="4328" xr:uid="{00000000-0005-0000-0000-00005A0B0000}"/>
    <cellStyle name="Calculation 13 11" xfId="4329" xr:uid="{00000000-0005-0000-0000-00005B0B0000}"/>
    <cellStyle name="Calculation 13 11 2" xfId="4330" xr:uid="{00000000-0005-0000-0000-00005C0B0000}"/>
    <cellStyle name="Calculation 13 12" xfId="4331" xr:uid="{00000000-0005-0000-0000-00005D0B0000}"/>
    <cellStyle name="Calculation 13 12 2" xfId="4332" xr:uid="{00000000-0005-0000-0000-00005E0B0000}"/>
    <cellStyle name="Calculation 13 13" xfId="4333" xr:uid="{00000000-0005-0000-0000-00005F0B0000}"/>
    <cellStyle name="Calculation 13 13 2" xfId="4334" xr:uid="{00000000-0005-0000-0000-0000600B0000}"/>
    <cellStyle name="Calculation 13 14" xfId="4335" xr:uid="{00000000-0005-0000-0000-0000610B0000}"/>
    <cellStyle name="Calculation 13 14 2" xfId="4336" xr:uid="{00000000-0005-0000-0000-0000620B0000}"/>
    <cellStyle name="Calculation 13 15" xfId="4337" xr:uid="{00000000-0005-0000-0000-0000630B0000}"/>
    <cellStyle name="Calculation 13 15 2" xfId="4338" xr:uid="{00000000-0005-0000-0000-0000640B0000}"/>
    <cellStyle name="Calculation 13 16" xfId="4339" xr:uid="{00000000-0005-0000-0000-0000650B0000}"/>
    <cellStyle name="Calculation 13 16 2" xfId="4340" xr:uid="{00000000-0005-0000-0000-0000660B0000}"/>
    <cellStyle name="Calculation 13 17" xfId="4341" xr:uid="{00000000-0005-0000-0000-0000670B0000}"/>
    <cellStyle name="Calculation 13 17 2" xfId="4342" xr:uid="{00000000-0005-0000-0000-0000680B0000}"/>
    <cellStyle name="Calculation 13 18" xfId="4343" xr:uid="{00000000-0005-0000-0000-0000690B0000}"/>
    <cellStyle name="Calculation 13 18 2" xfId="4344" xr:uid="{00000000-0005-0000-0000-00006A0B0000}"/>
    <cellStyle name="Calculation 13 19" xfId="4345" xr:uid="{00000000-0005-0000-0000-00006B0B0000}"/>
    <cellStyle name="Calculation 13 19 2" xfId="4346" xr:uid="{00000000-0005-0000-0000-00006C0B0000}"/>
    <cellStyle name="Calculation 13 2" xfId="176" xr:uid="{00000000-0005-0000-0000-00006D0B0000}"/>
    <cellStyle name="Calculation 13 2 2" xfId="4347" xr:uid="{00000000-0005-0000-0000-00006E0B0000}"/>
    <cellStyle name="Calculation 13 20" xfId="4348" xr:uid="{00000000-0005-0000-0000-00006F0B0000}"/>
    <cellStyle name="Calculation 13 20 2" xfId="4349" xr:uid="{00000000-0005-0000-0000-0000700B0000}"/>
    <cellStyle name="Calculation 13 21" xfId="4350" xr:uid="{00000000-0005-0000-0000-0000710B0000}"/>
    <cellStyle name="Calculation 13 21 2" xfId="4351" xr:uid="{00000000-0005-0000-0000-0000720B0000}"/>
    <cellStyle name="Calculation 13 22" xfId="4352" xr:uid="{00000000-0005-0000-0000-0000730B0000}"/>
    <cellStyle name="Calculation 13 22 2" xfId="4353" xr:uid="{00000000-0005-0000-0000-0000740B0000}"/>
    <cellStyle name="Calculation 13 23" xfId="4354" xr:uid="{00000000-0005-0000-0000-0000750B0000}"/>
    <cellStyle name="Calculation 13 23 2" xfId="4355" xr:uid="{00000000-0005-0000-0000-0000760B0000}"/>
    <cellStyle name="Calculation 13 24" xfId="4356" xr:uid="{00000000-0005-0000-0000-0000770B0000}"/>
    <cellStyle name="Calculation 13 24 2" xfId="4357" xr:uid="{00000000-0005-0000-0000-0000780B0000}"/>
    <cellStyle name="Calculation 13 25" xfId="4358" xr:uid="{00000000-0005-0000-0000-0000790B0000}"/>
    <cellStyle name="Calculation 13 25 2" xfId="4359" xr:uid="{00000000-0005-0000-0000-00007A0B0000}"/>
    <cellStyle name="Calculation 13 26" xfId="4360" xr:uid="{00000000-0005-0000-0000-00007B0B0000}"/>
    <cellStyle name="Calculation 13 26 2" xfId="4361" xr:uid="{00000000-0005-0000-0000-00007C0B0000}"/>
    <cellStyle name="Calculation 13 27" xfId="4362" xr:uid="{00000000-0005-0000-0000-00007D0B0000}"/>
    <cellStyle name="Calculation 13 27 2" xfId="4363" xr:uid="{00000000-0005-0000-0000-00007E0B0000}"/>
    <cellStyle name="Calculation 13 28" xfId="4364" xr:uid="{00000000-0005-0000-0000-00007F0B0000}"/>
    <cellStyle name="Calculation 13 28 2" xfId="4365" xr:uid="{00000000-0005-0000-0000-0000800B0000}"/>
    <cellStyle name="Calculation 13 29" xfId="4366" xr:uid="{00000000-0005-0000-0000-0000810B0000}"/>
    <cellStyle name="Calculation 13 29 2" xfId="4367" xr:uid="{00000000-0005-0000-0000-0000820B0000}"/>
    <cellStyle name="Calculation 13 3" xfId="4368" xr:uid="{00000000-0005-0000-0000-0000830B0000}"/>
    <cellStyle name="Calculation 13 3 2" xfId="4369" xr:uid="{00000000-0005-0000-0000-0000840B0000}"/>
    <cellStyle name="Calculation 13 30" xfId="4370" xr:uid="{00000000-0005-0000-0000-0000850B0000}"/>
    <cellStyle name="Calculation 13 30 2" xfId="4371" xr:uid="{00000000-0005-0000-0000-0000860B0000}"/>
    <cellStyle name="Calculation 13 31" xfId="4372" xr:uid="{00000000-0005-0000-0000-0000870B0000}"/>
    <cellStyle name="Calculation 13 31 2" xfId="4373" xr:uid="{00000000-0005-0000-0000-0000880B0000}"/>
    <cellStyle name="Calculation 13 32" xfId="4374" xr:uid="{00000000-0005-0000-0000-0000890B0000}"/>
    <cellStyle name="Calculation 13 32 2" xfId="4375" xr:uid="{00000000-0005-0000-0000-00008A0B0000}"/>
    <cellStyle name="Calculation 13 33" xfId="4376" xr:uid="{00000000-0005-0000-0000-00008B0B0000}"/>
    <cellStyle name="Calculation 13 33 2" xfId="4377" xr:uid="{00000000-0005-0000-0000-00008C0B0000}"/>
    <cellStyle name="Calculation 13 34" xfId="4378" xr:uid="{00000000-0005-0000-0000-00008D0B0000}"/>
    <cellStyle name="Calculation 13 34 2" xfId="4379" xr:uid="{00000000-0005-0000-0000-00008E0B0000}"/>
    <cellStyle name="Calculation 13 35" xfId="4380" xr:uid="{00000000-0005-0000-0000-00008F0B0000}"/>
    <cellStyle name="Calculation 13 35 2" xfId="4381" xr:uid="{00000000-0005-0000-0000-0000900B0000}"/>
    <cellStyle name="Calculation 13 36" xfId="4382" xr:uid="{00000000-0005-0000-0000-0000910B0000}"/>
    <cellStyle name="Calculation 13 36 2" xfId="4383" xr:uid="{00000000-0005-0000-0000-0000920B0000}"/>
    <cellStyle name="Calculation 13 37" xfId="4384" xr:uid="{00000000-0005-0000-0000-0000930B0000}"/>
    <cellStyle name="Calculation 13 37 2" xfId="4385" xr:uid="{00000000-0005-0000-0000-0000940B0000}"/>
    <cellStyle name="Calculation 13 38" xfId="4386" xr:uid="{00000000-0005-0000-0000-0000950B0000}"/>
    <cellStyle name="Calculation 13 38 2" xfId="4387" xr:uid="{00000000-0005-0000-0000-0000960B0000}"/>
    <cellStyle name="Calculation 13 39" xfId="4388" xr:uid="{00000000-0005-0000-0000-0000970B0000}"/>
    <cellStyle name="Calculation 13 39 2" xfId="4389" xr:uid="{00000000-0005-0000-0000-0000980B0000}"/>
    <cellStyle name="Calculation 13 4" xfId="4390" xr:uid="{00000000-0005-0000-0000-0000990B0000}"/>
    <cellStyle name="Calculation 13 4 2" xfId="4391" xr:uid="{00000000-0005-0000-0000-00009A0B0000}"/>
    <cellStyle name="Calculation 13 40" xfId="4392" xr:uid="{00000000-0005-0000-0000-00009B0B0000}"/>
    <cellStyle name="Calculation 13 41" xfId="4393" xr:uid="{00000000-0005-0000-0000-00009C0B0000}"/>
    <cellStyle name="Calculation 13 42" xfId="4394" xr:uid="{00000000-0005-0000-0000-00009D0B0000}"/>
    <cellStyle name="Calculation 13 43" xfId="4395" xr:uid="{00000000-0005-0000-0000-00009E0B0000}"/>
    <cellStyle name="Calculation 13 44" xfId="4396" xr:uid="{00000000-0005-0000-0000-00009F0B0000}"/>
    <cellStyle name="Calculation 13 45" xfId="4397" xr:uid="{00000000-0005-0000-0000-0000A00B0000}"/>
    <cellStyle name="Calculation 13 46" xfId="4398" xr:uid="{00000000-0005-0000-0000-0000A10B0000}"/>
    <cellStyle name="Calculation 13 47" xfId="4399" xr:uid="{00000000-0005-0000-0000-0000A20B0000}"/>
    <cellStyle name="Calculation 13 48" xfId="4400" xr:uid="{00000000-0005-0000-0000-0000A30B0000}"/>
    <cellStyle name="Calculation 13 49" xfId="4401" xr:uid="{00000000-0005-0000-0000-0000A40B0000}"/>
    <cellStyle name="Calculation 13 5" xfId="4402" xr:uid="{00000000-0005-0000-0000-0000A50B0000}"/>
    <cellStyle name="Calculation 13 5 2" xfId="4403" xr:uid="{00000000-0005-0000-0000-0000A60B0000}"/>
    <cellStyle name="Calculation 13 50" xfId="4404" xr:uid="{00000000-0005-0000-0000-0000A70B0000}"/>
    <cellStyle name="Calculation 13 51" xfId="4405" xr:uid="{00000000-0005-0000-0000-0000A80B0000}"/>
    <cellStyle name="Calculation 13 52" xfId="4406" xr:uid="{00000000-0005-0000-0000-0000A90B0000}"/>
    <cellStyle name="Calculation 13 53" xfId="4407" xr:uid="{00000000-0005-0000-0000-0000AA0B0000}"/>
    <cellStyle name="Calculation 13 54" xfId="4408" xr:uid="{00000000-0005-0000-0000-0000AB0B0000}"/>
    <cellStyle name="Calculation 13 55" xfId="4409" xr:uid="{00000000-0005-0000-0000-0000AC0B0000}"/>
    <cellStyle name="Calculation 13 56" xfId="4410" xr:uid="{00000000-0005-0000-0000-0000AD0B0000}"/>
    <cellStyle name="Calculation 13 57" xfId="4411" xr:uid="{00000000-0005-0000-0000-0000AE0B0000}"/>
    <cellStyle name="Calculation 13 58" xfId="4412" xr:uid="{00000000-0005-0000-0000-0000AF0B0000}"/>
    <cellStyle name="Calculation 13 59" xfId="4413" xr:uid="{00000000-0005-0000-0000-0000B00B0000}"/>
    <cellStyle name="Calculation 13 6" xfId="4414" xr:uid="{00000000-0005-0000-0000-0000B10B0000}"/>
    <cellStyle name="Calculation 13 6 2" xfId="4415" xr:uid="{00000000-0005-0000-0000-0000B20B0000}"/>
    <cellStyle name="Calculation 13 60" xfId="4416" xr:uid="{00000000-0005-0000-0000-0000B30B0000}"/>
    <cellStyle name="Calculation 13 61" xfId="4417" xr:uid="{00000000-0005-0000-0000-0000B40B0000}"/>
    <cellStyle name="Calculation 13 62" xfId="4418" xr:uid="{00000000-0005-0000-0000-0000B50B0000}"/>
    <cellStyle name="Calculation 13 63" xfId="4419" xr:uid="{00000000-0005-0000-0000-0000B60B0000}"/>
    <cellStyle name="Calculation 13 64" xfId="4420" xr:uid="{00000000-0005-0000-0000-0000B70B0000}"/>
    <cellStyle name="Calculation 13 65" xfId="4421" xr:uid="{00000000-0005-0000-0000-0000B80B0000}"/>
    <cellStyle name="Calculation 13 66" xfId="4422" xr:uid="{00000000-0005-0000-0000-0000B90B0000}"/>
    <cellStyle name="Calculation 13 67" xfId="4423" xr:uid="{00000000-0005-0000-0000-0000BA0B0000}"/>
    <cellStyle name="Calculation 13 68" xfId="4424" xr:uid="{00000000-0005-0000-0000-0000BB0B0000}"/>
    <cellStyle name="Calculation 13 69" xfId="4425" xr:uid="{00000000-0005-0000-0000-0000BC0B0000}"/>
    <cellStyle name="Calculation 13 7" xfId="4426" xr:uid="{00000000-0005-0000-0000-0000BD0B0000}"/>
    <cellStyle name="Calculation 13 7 2" xfId="4427" xr:uid="{00000000-0005-0000-0000-0000BE0B0000}"/>
    <cellStyle name="Calculation 13 70" xfId="4428" xr:uid="{00000000-0005-0000-0000-0000BF0B0000}"/>
    <cellStyle name="Calculation 13 71" xfId="4429" xr:uid="{00000000-0005-0000-0000-0000C00B0000}"/>
    <cellStyle name="Calculation 13 72" xfId="4430" xr:uid="{00000000-0005-0000-0000-0000C10B0000}"/>
    <cellStyle name="Calculation 13 73" xfId="4431" xr:uid="{00000000-0005-0000-0000-0000C20B0000}"/>
    <cellStyle name="Calculation 13 74" xfId="4432" xr:uid="{00000000-0005-0000-0000-0000C30B0000}"/>
    <cellStyle name="Calculation 13 75" xfId="4433" xr:uid="{00000000-0005-0000-0000-0000C40B0000}"/>
    <cellStyle name="Calculation 13 76" xfId="4434" xr:uid="{00000000-0005-0000-0000-0000C50B0000}"/>
    <cellStyle name="Calculation 13 77" xfId="52454" xr:uid="{00000000-0005-0000-0000-0000C60B0000}"/>
    <cellStyle name="Calculation 13 78" xfId="52310" xr:uid="{00000000-0005-0000-0000-0000C70B0000}"/>
    <cellStyle name="Calculation 13 79" xfId="53145" xr:uid="{00000000-0005-0000-0000-0000C80B0000}"/>
    <cellStyle name="Calculation 13 8" xfId="4435" xr:uid="{00000000-0005-0000-0000-0000C90B0000}"/>
    <cellStyle name="Calculation 13 8 2" xfId="4436" xr:uid="{00000000-0005-0000-0000-0000CA0B0000}"/>
    <cellStyle name="Calculation 13 9" xfId="4437" xr:uid="{00000000-0005-0000-0000-0000CB0B0000}"/>
    <cellStyle name="Calculation 13 9 2" xfId="4438" xr:uid="{00000000-0005-0000-0000-0000CC0B0000}"/>
    <cellStyle name="Calculation 14" xfId="177" xr:uid="{00000000-0005-0000-0000-0000CD0B0000}"/>
    <cellStyle name="Calculation 14 10" xfId="4439" xr:uid="{00000000-0005-0000-0000-0000CE0B0000}"/>
    <cellStyle name="Calculation 14 10 2" xfId="4440" xr:uid="{00000000-0005-0000-0000-0000CF0B0000}"/>
    <cellStyle name="Calculation 14 11" xfId="4441" xr:uid="{00000000-0005-0000-0000-0000D00B0000}"/>
    <cellStyle name="Calculation 14 11 2" xfId="4442" xr:uid="{00000000-0005-0000-0000-0000D10B0000}"/>
    <cellStyle name="Calculation 14 12" xfId="4443" xr:uid="{00000000-0005-0000-0000-0000D20B0000}"/>
    <cellStyle name="Calculation 14 12 2" xfId="4444" xr:uid="{00000000-0005-0000-0000-0000D30B0000}"/>
    <cellStyle name="Calculation 14 13" xfId="4445" xr:uid="{00000000-0005-0000-0000-0000D40B0000}"/>
    <cellStyle name="Calculation 14 13 2" xfId="4446" xr:uid="{00000000-0005-0000-0000-0000D50B0000}"/>
    <cellStyle name="Calculation 14 14" xfId="4447" xr:uid="{00000000-0005-0000-0000-0000D60B0000}"/>
    <cellStyle name="Calculation 14 14 2" xfId="4448" xr:uid="{00000000-0005-0000-0000-0000D70B0000}"/>
    <cellStyle name="Calculation 14 15" xfId="4449" xr:uid="{00000000-0005-0000-0000-0000D80B0000}"/>
    <cellStyle name="Calculation 14 15 2" xfId="4450" xr:uid="{00000000-0005-0000-0000-0000D90B0000}"/>
    <cellStyle name="Calculation 14 16" xfId="4451" xr:uid="{00000000-0005-0000-0000-0000DA0B0000}"/>
    <cellStyle name="Calculation 14 16 2" xfId="4452" xr:uid="{00000000-0005-0000-0000-0000DB0B0000}"/>
    <cellStyle name="Calculation 14 17" xfId="4453" xr:uid="{00000000-0005-0000-0000-0000DC0B0000}"/>
    <cellStyle name="Calculation 14 17 2" xfId="4454" xr:uid="{00000000-0005-0000-0000-0000DD0B0000}"/>
    <cellStyle name="Calculation 14 18" xfId="4455" xr:uid="{00000000-0005-0000-0000-0000DE0B0000}"/>
    <cellStyle name="Calculation 14 18 2" xfId="4456" xr:uid="{00000000-0005-0000-0000-0000DF0B0000}"/>
    <cellStyle name="Calculation 14 19" xfId="4457" xr:uid="{00000000-0005-0000-0000-0000E00B0000}"/>
    <cellStyle name="Calculation 14 19 2" xfId="4458" xr:uid="{00000000-0005-0000-0000-0000E10B0000}"/>
    <cellStyle name="Calculation 14 2" xfId="178" xr:uid="{00000000-0005-0000-0000-0000E20B0000}"/>
    <cellStyle name="Calculation 14 2 2" xfId="4459" xr:uid="{00000000-0005-0000-0000-0000E30B0000}"/>
    <cellStyle name="Calculation 14 20" xfId="4460" xr:uid="{00000000-0005-0000-0000-0000E40B0000}"/>
    <cellStyle name="Calculation 14 20 2" xfId="4461" xr:uid="{00000000-0005-0000-0000-0000E50B0000}"/>
    <cellStyle name="Calculation 14 21" xfId="4462" xr:uid="{00000000-0005-0000-0000-0000E60B0000}"/>
    <cellStyle name="Calculation 14 21 2" xfId="4463" xr:uid="{00000000-0005-0000-0000-0000E70B0000}"/>
    <cellStyle name="Calculation 14 22" xfId="4464" xr:uid="{00000000-0005-0000-0000-0000E80B0000}"/>
    <cellStyle name="Calculation 14 22 2" xfId="4465" xr:uid="{00000000-0005-0000-0000-0000E90B0000}"/>
    <cellStyle name="Calculation 14 23" xfId="4466" xr:uid="{00000000-0005-0000-0000-0000EA0B0000}"/>
    <cellStyle name="Calculation 14 23 2" xfId="4467" xr:uid="{00000000-0005-0000-0000-0000EB0B0000}"/>
    <cellStyle name="Calculation 14 24" xfId="4468" xr:uid="{00000000-0005-0000-0000-0000EC0B0000}"/>
    <cellStyle name="Calculation 14 24 2" xfId="4469" xr:uid="{00000000-0005-0000-0000-0000ED0B0000}"/>
    <cellStyle name="Calculation 14 25" xfId="4470" xr:uid="{00000000-0005-0000-0000-0000EE0B0000}"/>
    <cellStyle name="Calculation 14 25 2" xfId="4471" xr:uid="{00000000-0005-0000-0000-0000EF0B0000}"/>
    <cellStyle name="Calculation 14 26" xfId="4472" xr:uid="{00000000-0005-0000-0000-0000F00B0000}"/>
    <cellStyle name="Calculation 14 26 2" xfId="4473" xr:uid="{00000000-0005-0000-0000-0000F10B0000}"/>
    <cellStyle name="Calculation 14 27" xfId="4474" xr:uid="{00000000-0005-0000-0000-0000F20B0000}"/>
    <cellStyle name="Calculation 14 27 2" xfId="4475" xr:uid="{00000000-0005-0000-0000-0000F30B0000}"/>
    <cellStyle name="Calculation 14 28" xfId="4476" xr:uid="{00000000-0005-0000-0000-0000F40B0000}"/>
    <cellStyle name="Calculation 14 28 2" xfId="4477" xr:uid="{00000000-0005-0000-0000-0000F50B0000}"/>
    <cellStyle name="Calculation 14 29" xfId="4478" xr:uid="{00000000-0005-0000-0000-0000F60B0000}"/>
    <cellStyle name="Calculation 14 29 2" xfId="4479" xr:uid="{00000000-0005-0000-0000-0000F70B0000}"/>
    <cellStyle name="Calculation 14 3" xfId="4480" xr:uid="{00000000-0005-0000-0000-0000F80B0000}"/>
    <cellStyle name="Calculation 14 3 2" xfId="4481" xr:uid="{00000000-0005-0000-0000-0000F90B0000}"/>
    <cellStyle name="Calculation 14 30" xfId="4482" xr:uid="{00000000-0005-0000-0000-0000FA0B0000}"/>
    <cellStyle name="Calculation 14 30 2" xfId="4483" xr:uid="{00000000-0005-0000-0000-0000FB0B0000}"/>
    <cellStyle name="Calculation 14 31" xfId="4484" xr:uid="{00000000-0005-0000-0000-0000FC0B0000}"/>
    <cellStyle name="Calculation 14 31 2" xfId="4485" xr:uid="{00000000-0005-0000-0000-0000FD0B0000}"/>
    <cellStyle name="Calculation 14 32" xfId="4486" xr:uid="{00000000-0005-0000-0000-0000FE0B0000}"/>
    <cellStyle name="Calculation 14 32 2" xfId="4487" xr:uid="{00000000-0005-0000-0000-0000FF0B0000}"/>
    <cellStyle name="Calculation 14 33" xfId="4488" xr:uid="{00000000-0005-0000-0000-0000000C0000}"/>
    <cellStyle name="Calculation 14 33 2" xfId="4489" xr:uid="{00000000-0005-0000-0000-0000010C0000}"/>
    <cellStyle name="Calculation 14 34" xfId="4490" xr:uid="{00000000-0005-0000-0000-0000020C0000}"/>
    <cellStyle name="Calculation 14 34 2" xfId="4491" xr:uid="{00000000-0005-0000-0000-0000030C0000}"/>
    <cellStyle name="Calculation 14 35" xfId="4492" xr:uid="{00000000-0005-0000-0000-0000040C0000}"/>
    <cellStyle name="Calculation 14 35 2" xfId="4493" xr:uid="{00000000-0005-0000-0000-0000050C0000}"/>
    <cellStyle name="Calculation 14 36" xfId="4494" xr:uid="{00000000-0005-0000-0000-0000060C0000}"/>
    <cellStyle name="Calculation 14 36 2" xfId="4495" xr:uid="{00000000-0005-0000-0000-0000070C0000}"/>
    <cellStyle name="Calculation 14 37" xfId="4496" xr:uid="{00000000-0005-0000-0000-0000080C0000}"/>
    <cellStyle name="Calculation 14 37 2" xfId="4497" xr:uid="{00000000-0005-0000-0000-0000090C0000}"/>
    <cellStyle name="Calculation 14 38" xfId="4498" xr:uid="{00000000-0005-0000-0000-00000A0C0000}"/>
    <cellStyle name="Calculation 14 38 2" xfId="4499" xr:uid="{00000000-0005-0000-0000-00000B0C0000}"/>
    <cellStyle name="Calculation 14 39" xfId="4500" xr:uid="{00000000-0005-0000-0000-00000C0C0000}"/>
    <cellStyle name="Calculation 14 39 2" xfId="4501" xr:uid="{00000000-0005-0000-0000-00000D0C0000}"/>
    <cellStyle name="Calculation 14 4" xfId="4502" xr:uid="{00000000-0005-0000-0000-00000E0C0000}"/>
    <cellStyle name="Calculation 14 4 2" xfId="4503" xr:uid="{00000000-0005-0000-0000-00000F0C0000}"/>
    <cellStyle name="Calculation 14 40" xfId="4504" xr:uid="{00000000-0005-0000-0000-0000100C0000}"/>
    <cellStyle name="Calculation 14 41" xfId="4505" xr:uid="{00000000-0005-0000-0000-0000110C0000}"/>
    <cellStyle name="Calculation 14 42" xfId="4506" xr:uid="{00000000-0005-0000-0000-0000120C0000}"/>
    <cellStyle name="Calculation 14 43" xfId="4507" xr:uid="{00000000-0005-0000-0000-0000130C0000}"/>
    <cellStyle name="Calculation 14 44" xfId="4508" xr:uid="{00000000-0005-0000-0000-0000140C0000}"/>
    <cellStyle name="Calculation 14 45" xfId="4509" xr:uid="{00000000-0005-0000-0000-0000150C0000}"/>
    <cellStyle name="Calculation 14 46" xfId="4510" xr:uid="{00000000-0005-0000-0000-0000160C0000}"/>
    <cellStyle name="Calculation 14 47" xfId="4511" xr:uid="{00000000-0005-0000-0000-0000170C0000}"/>
    <cellStyle name="Calculation 14 48" xfId="4512" xr:uid="{00000000-0005-0000-0000-0000180C0000}"/>
    <cellStyle name="Calculation 14 49" xfId="4513" xr:uid="{00000000-0005-0000-0000-0000190C0000}"/>
    <cellStyle name="Calculation 14 5" xfId="4514" xr:uid="{00000000-0005-0000-0000-00001A0C0000}"/>
    <cellStyle name="Calculation 14 5 2" xfId="4515" xr:uid="{00000000-0005-0000-0000-00001B0C0000}"/>
    <cellStyle name="Calculation 14 50" xfId="4516" xr:uid="{00000000-0005-0000-0000-00001C0C0000}"/>
    <cellStyle name="Calculation 14 51" xfId="4517" xr:uid="{00000000-0005-0000-0000-00001D0C0000}"/>
    <cellStyle name="Calculation 14 52" xfId="4518" xr:uid="{00000000-0005-0000-0000-00001E0C0000}"/>
    <cellStyle name="Calculation 14 53" xfId="4519" xr:uid="{00000000-0005-0000-0000-00001F0C0000}"/>
    <cellStyle name="Calculation 14 54" xfId="4520" xr:uid="{00000000-0005-0000-0000-0000200C0000}"/>
    <cellStyle name="Calculation 14 55" xfId="4521" xr:uid="{00000000-0005-0000-0000-0000210C0000}"/>
    <cellStyle name="Calculation 14 56" xfId="4522" xr:uid="{00000000-0005-0000-0000-0000220C0000}"/>
    <cellStyle name="Calculation 14 57" xfId="4523" xr:uid="{00000000-0005-0000-0000-0000230C0000}"/>
    <cellStyle name="Calculation 14 58" xfId="4524" xr:uid="{00000000-0005-0000-0000-0000240C0000}"/>
    <cellStyle name="Calculation 14 59" xfId="4525" xr:uid="{00000000-0005-0000-0000-0000250C0000}"/>
    <cellStyle name="Calculation 14 6" xfId="4526" xr:uid="{00000000-0005-0000-0000-0000260C0000}"/>
    <cellStyle name="Calculation 14 6 2" xfId="4527" xr:uid="{00000000-0005-0000-0000-0000270C0000}"/>
    <cellStyle name="Calculation 14 60" xfId="4528" xr:uid="{00000000-0005-0000-0000-0000280C0000}"/>
    <cellStyle name="Calculation 14 61" xfId="4529" xr:uid="{00000000-0005-0000-0000-0000290C0000}"/>
    <cellStyle name="Calculation 14 62" xfId="4530" xr:uid="{00000000-0005-0000-0000-00002A0C0000}"/>
    <cellStyle name="Calculation 14 63" xfId="4531" xr:uid="{00000000-0005-0000-0000-00002B0C0000}"/>
    <cellStyle name="Calculation 14 64" xfId="4532" xr:uid="{00000000-0005-0000-0000-00002C0C0000}"/>
    <cellStyle name="Calculation 14 65" xfId="4533" xr:uid="{00000000-0005-0000-0000-00002D0C0000}"/>
    <cellStyle name="Calculation 14 66" xfId="4534" xr:uid="{00000000-0005-0000-0000-00002E0C0000}"/>
    <cellStyle name="Calculation 14 67" xfId="4535" xr:uid="{00000000-0005-0000-0000-00002F0C0000}"/>
    <cellStyle name="Calculation 14 68" xfId="4536" xr:uid="{00000000-0005-0000-0000-0000300C0000}"/>
    <cellStyle name="Calculation 14 69" xfId="4537" xr:uid="{00000000-0005-0000-0000-0000310C0000}"/>
    <cellStyle name="Calculation 14 7" xfId="4538" xr:uid="{00000000-0005-0000-0000-0000320C0000}"/>
    <cellStyle name="Calculation 14 7 2" xfId="4539" xr:uid="{00000000-0005-0000-0000-0000330C0000}"/>
    <cellStyle name="Calculation 14 70" xfId="4540" xr:uid="{00000000-0005-0000-0000-0000340C0000}"/>
    <cellStyle name="Calculation 14 71" xfId="4541" xr:uid="{00000000-0005-0000-0000-0000350C0000}"/>
    <cellStyle name="Calculation 14 72" xfId="4542" xr:uid="{00000000-0005-0000-0000-0000360C0000}"/>
    <cellStyle name="Calculation 14 73" xfId="4543" xr:uid="{00000000-0005-0000-0000-0000370C0000}"/>
    <cellStyle name="Calculation 14 74" xfId="4544" xr:uid="{00000000-0005-0000-0000-0000380C0000}"/>
    <cellStyle name="Calculation 14 75" xfId="4545" xr:uid="{00000000-0005-0000-0000-0000390C0000}"/>
    <cellStyle name="Calculation 14 76" xfId="4546" xr:uid="{00000000-0005-0000-0000-00003A0C0000}"/>
    <cellStyle name="Calculation 14 77" xfId="52587" xr:uid="{00000000-0005-0000-0000-00003B0C0000}"/>
    <cellStyle name="Calculation 14 78" xfId="52827" xr:uid="{00000000-0005-0000-0000-00003C0C0000}"/>
    <cellStyle name="Calculation 14 79" xfId="53288" xr:uid="{00000000-0005-0000-0000-00003D0C0000}"/>
    <cellStyle name="Calculation 14 8" xfId="4547" xr:uid="{00000000-0005-0000-0000-00003E0C0000}"/>
    <cellStyle name="Calculation 14 8 2" xfId="4548" xr:uid="{00000000-0005-0000-0000-00003F0C0000}"/>
    <cellStyle name="Calculation 14 9" xfId="4549" xr:uid="{00000000-0005-0000-0000-0000400C0000}"/>
    <cellStyle name="Calculation 14 9 2" xfId="4550" xr:uid="{00000000-0005-0000-0000-0000410C0000}"/>
    <cellStyle name="Calculation 15" xfId="179" xr:uid="{00000000-0005-0000-0000-0000420C0000}"/>
    <cellStyle name="Calculation 15 10" xfId="4551" xr:uid="{00000000-0005-0000-0000-0000430C0000}"/>
    <cellStyle name="Calculation 15 10 2" xfId="4552" xr:uid="{00000000-0005-0000-0000-0000440C0000}"/>
    <cellStyle name="Calculation 15 11" xfId="4553" xr:uid="{00000000-0005-0000-0000-0000450C0000}"/>
    <cellStyle name="Calculation 15 11 2" xfId="4554" xr:uid="{00000000-0005-0000-0000-0000460C0000}"/>
    <cellStyle name="Calculation 15 12" xfId="4555" xr:uid="{00000000-0005-0000-0000-0000470C0000}"/>
    <cellStyle name="Calculation 15 12 2" xfId="4556" xr:uid="{00000000-0005-0000-0000-0000480C0000}"/>
    <cellStyle name="Calculation 15 13" xfId="4557" xr:uid="{00000000-0005-0000-0000-0000490C0000}"/>
    <cellStyle name="Calculation 15 13 2" xfId="4558" xr:uid="{00000000-0005-0000-0000-00004A0C0000}"/>
    <cellStyle name="Calculation 15 14" xfId="4559" xr:uid="{00000000-0005-0000-0000-00004B0C0000}"/>
    <cellStyle name="Calculation 15 14 2" xfId="4560" xr:uid="{00000000-0005-0000-0000-00004C0C0000}"/>
    <cellStyle name="Calculation 15 15" xfId="4561" xr:uid="{00000000-0005-0000-0000-00004D0C0000}"/>
    <cellStyle name="Calculation 15 15 2" xfId="4562" xr:uid="{00000000-0005-0000-0000-00004E0C0000}"/>
    <cellStyle name="Calculation 15 16" xfId="4563" xr:uid="{00000000-0005-0000-0000-00004F0C0000}"/>
    <cellStyle name="Calculation 15 16 2" xfId="4564" xr:uid="{00000000-0005-0000-0000-0000500C0000}"/>
    <cellStyle name="Calculation 15 17" xfId="4565" xr:uid="{00000000-0005-0000-0000-0000510C0000}"/>
    <cellStyle name="Calculation 15 17 2" xfId="4566" xr:uid="{00000000-0005-0000-0000-0000520C0000}"/>
    <cellStyle name="Calculation 15 18" xfId="4567" xr:uid="{00000000-0005-0000-0000-0000530C0000}"/>
    <cellStyle name="Calculation 15 18 2" xfId="4568" xr:uid="{00000000-0005-0000-0000-0000540C0000}"/>
    <cellStyle name="Calculation 15 19" xfId="4569" xr:uid="{00000000-0005-0000-0000-0000550C0000}"/>
    <cellStyle name="Calculation 15 19 2" xfId="4570" xr:uid="{00000000-0005-0000-0000-0000560C0000}"/>
    <cellStyle name="Calculation 15 2" xfId="180" xr:uid="{00000000-0005-0000-0000-0000570C0000}"/>
    <cellStyle name="Calculation 15 2 2" xfId="4571" xr:uid="{00000000-0005-0000-0000-0000580C0000}"/>
    <cellStyle name="Calculation 15 20" xfId="4572" xr:uid="{00000000-0005-0000-0000-0000590C0000}"/>
    <cellStyle name="Calculation 15 20 2" xfId="4573" xr:uid="{00000000-0005-0000-0000-00005A0C0000}"/>
    <cellStyle name="Calculation 15 21" xfId="4574" xr:uid="{00000000-0005-0000-0000-00005B0C0000}"/>
    <cellStyle name="Calculation 15 21 2" xfId="4575" xr:uid="{00000000-0005-0000-0000-00005C0C0000}"/>
    <cellStyle name="Calculation 15 22" xfId="4576" xr:uid="{00000000-0005-0000-0000-00005D0C0000}"/>
    <cellStyle name="Calculation 15 22 2" xfId="4577" xr:uid="{00000000-0005-0000-0000-00005E0C0000}"/>
    <cellStyle name="Calculation 15 23" xfId="4578" xr:uid="{00000000-0005-0000-0000-00005F0C0000}"/>
    <cellStyle name="Calculation 15 23 2" xfId="4579" xr:uid="{00000000-0005-0000-0000-0000600C0000}"/>
    <cellStyle name="Calculation 15 24" xfId="4580" xr:uid="{00000000-0005-0000-0000-0000610C0000}"/>
    <cellStyle name="Calculation 15 24 2" xfId="4581" xr:uid="{00000000-0005-0000-0000-0000620C0000}"/>
    <cellStyle name="Calculation 15 25" xfId="4582" xr:uid="{00000000-0005-0000-0000-0000630C0000}"/>
    <cellStyle name="Calculation 15 25 2" xfId="4583" xr:uid="{00000000-0005-0000-0000-0000640C0000}"/>
    <cellStyle name="Calculation 15 26" xfId="4584" xr:uid="{00000000-0005-0000-0000-0000650C0000}"/>
    <cellStyle name="Calculation 15 26 2" xfId="4585" xr:uid="{00000000-0005-0000-0000-0000660C0000}"/>
    <cellStyle name="Calculation 15 27" xfId="4586" xr:uid="{00000000-0005-0000-0000-0000670C0000}"/>
    <cellStyle name="Calculation 15 27 2" xfId="4587" xr:uid="{00000000-0005-0000-0000-0000680C0000}"/>
    <cellStyle name="Calculation 15 28" xfId="4588" xr:uid="{00000000-0005-0000-0000-0000690C0000}"/>
    <cellStyle name="Calculation 15 28 2" xfId="4589" xr:uid="{00000000-0005-0000-0000-00006A0C0000}"/>
    <cellStyle name="Calculation 15 29" xfId="4590" xr:uid="{00000000-0005-0000-0000-00006B0C0000}"/>
    <cellStyle name="Calculation 15 29 2" xfId="4591" xr:uid="{00000000-0005-0000-0000-00006C0C0000}"/>
    <cellStyle name="Calculation 15 3" xfId="4592" xr:uid="{00000000-0005-0000-0000-00006D0C0000}"/>
    <cellStyle name="Calculation 15 3 2" xfId="4593" xr:uid="{00000000-0005-0000-0000-00006E0C0000}"/>
    <cellStyle name="Calculation 15 30" xfId="4594" xr:uid="{00000000-0005-0000-0000-00006F0C0000}"/>
    <cellStyle name="Calculation 15 30 2" xfId="4595" xr:uid="{00000000-0005-0000-0000-0000700C0000}"/>
    <cellStyle name="Calculation 15 31" xfId="4596" xr:uid="{00000000-0005-0000-0000-0000710C0000}"/>
    <cellStyle name="Calculation 15 31 2" xfId="4597" xr:uid="{00000000-0005-0000-0000-0000720C0000}"/>
    <cellStyle name="Calculation 15 32" xfId="4598" xr:uid="{00000000-0005-0000-0000-0000730C0000}"/>
    <cellStyle name="Calculation 15 32 2" xfId="4599" xr:uid="{00000000-0005-0000-0000-0000740C0000}"/>
    <cellStyle name="Calculation 15 33" xfId="4600" xr:uid="{00000000-0005-0000-0000-0000750C0000}"/>
    <cellStyle name="Calculation 15 33 2" xfId="4601" xr:uid="{00000000-0005-0000-0000-0000760C0000}"/>
    <cellStyle name="Calculation 15 34" xfId="4602" xr:uid="{00000000-0005-0000-0000-0000770C0000}"/>
    <cellStyle name="Calculation 15 34 2" xfId="4603" xr:uid="{00000000-0005-0000-0000-0000780C0000}"/>
    <cellStyle name="Calculation 15 35" xfId="4604" xr:uid="{00000000-0005-0000-0000-0000790C0000}"/>
    <cellStyle name="Calculation 15 35 2" xfId="4605" xr:uid="{00000000-0005-0000-0000-00007A0C0000}"/>
    <cellStyle name="Calculation 15 36" xfId="4606" xr:uid="{00000000-0005-0000-0000-00007B0C0000}"/>
    <cellStyle name="Calculation 15 36 2" xfId="4607" xr:uid="{00000000-0005-0000-0000-00007C0C0000}"/>
    <cellStyle name="Calculation 15 37" xfId="4608" xr:uid="{00000000-0005-0000-0000-00007D0C0000}"/>
    <cellStyle name="Calculation 15 37 2" xfId="4609" xr:uid="{00000000-0005-0000-0000-00007E0C0000}"/>
    <cellStyle name="Calculation 15 38" xfId="4610" xr:uid="{00000000-0005-0000-0000-00007F0C0000}"/>
    <cellStyle name="Calculation 15 38 2" xfId="4611" xr:uid="{00000000-0005-0000-0000-0000800C0000}"/>
    <cellStyle name="Calculation 15 39" xfId="4612" xr:uid="{00000000-0005-0000-0000-0000810C0000}"/>
    <cellStyle name="Calculation 15 39 2" xfId="4613" xr:uid="{00000000-0005-0000-0000-0000820C0000}"/>
    <cellStyle name="Calculation 15 4" xfId="4614" xr:uid="{00000000-0005-0000-0000-0000830C0000}"/>
    <cellStyle name="Calculation 15 4 2" xfId="4615" xr:uid="{00000000-0005-0000-0000-0000840C0000}"/>
    <cellStyle name="Calculation 15 40" xfId="4616" xr:uid="{00000000-0005-0000-0000-0000850C0000}"/>
    <cellStyle name="Calculation 15 41" xfId="4617" xr:uid="{00000000-0005-0000-0000-0000860C0000}"/>
    <cellStyle name="Calculation 15 42" xfId="4618" xr:uid="{00000000-0005-0000-0000-0000870C0000}"/>
    <cellStyle name="Calculation 15 43" xfId="4619" xr:uid="{00000000-0005-0000-0000-0000880C0000}"/>
    <cellStyle name="Calculation 15 44" xfId="4620" xr:uid="{00000000-0005-0000-0000-0000890C0000}"/>
    <cellStyle name="Calculation 15 45" xfId="4621" xr:uid="{00000000-0005-0000-0000-00008A0C0000}"/>
    <cellStyle name="Calculation 15 46" xfId="4622" xr:uid="{00000000-0005-0000-0000-00008B0C0000}"/>
    <cellStyle name="Calculation 15 47" xfId="4623" xr:uid="{00000000-0005-0000-0000-00008C0C0000}"/>
    <cellStyle name="Calculation 15 48" xfId="4624" xr:uid="{00000000-0005-0000-0000-00008D0C0000}"/>
    <cellStyle name="Calculation 15 49" xfId="4625" xr:uid="{00000000-0005-0000-0000-00008E0C0000}"/>
    <cellStyle name="Calculation 15 5" xfId="4626" xr:uid="{00000000-0005-0000-0000-00008F0C0000}"/>
    <cellStyle name="Calculation 15 5 2" xfId="4627" xr:uid="{00000000-0005-0000-0000-0000900C0000}"/>
    <cellStyle name="Calculation 15 50" xfId="4628" xr:uid="{00000000-0005-0000-0000-0000910C0000}"/>
    <cellStyle name="Calculation 15 51" xfId="4629" xr:uid="{00000000-0005-0000-0000-0000920C0000}"/>
    <cellStyle name="Calculation 15 52" xfId="4630" xr:uid="{00000000-0005-0000-0000-0000930C0000}"/>
    <cellStyle name="Calculation 15 53" xfId="4631" xr:uid="{00000000-0005-0000-0000-0000940C0000}"/>
    <cellStyle name="Calculation 15 54" xfId="4632" xr:uid="{00000000-0005-0000-0000-0000950C0000}"/>
    <cellStyle name="Calculation 15 55" xfId="4633" xr:uid="{00000000-0005-0000-0000-0000960C0000}"/>
    <cellStyle name="Calculation 15 56" xfId="4634" xr:uid="{00000000-0005-0000-0000-0000970C0000}"/>
    <cellStyle name="Calculation 15 57" xfId="4635" xr:uid="{00000000-0005-0000-0000-0000980C0000}"/>
    <cellStyle name="Calculation 15 58" xfId="4636" xr:uid="{00000000-0005-0000-0000-0000990C0000}"/>
    <cellStyle name="Calculation 15 59" xfId="4637" xr:uid="{00000000-0005-0000-0000-00009A0C0000}"/>
    <cellStyle name="Calculation 15 6" xfId="4638" xr:uid="{00000000-0005-0000-0000-00009B0C0000}"/>
    <cellStyle name="Calculation 15 6 2" xfId="4639" xr:uid="{00000000-0005-0000-0000-00009C0C0000}"/>
    <cellStyle name="Calculation 15 60" xfId="4640" xr:uid="{00000000-0005-0000-0000-00009D0C0000}"/>
    <cellStyle name="Calculation 15 61" xfId="4641" xr:uid="{00000000-0005-0000-0000-00009E0C0000}"/>
    <cellStyle name="Calculation 15 62" xfId="4642" xr:uid="{00000000-0005-0000-0000-00009F0C0000}"/>
    <cellStyle name="Calculation 15 63" xfId="4643" xr:uid="{00000000-0005-0000-0000-0000A00C0000}"/>
    <cellStyle name="Calculation 15 64" xfId="4644" xr:uid="{00000000-0005-0000-0000-0000A10C0000}"/>
    <cellStyle name="Calculation 15 65" xfId="4645" xr:uid="{00000000-0005-0000-0000-0000A20C0000}"/>
    <cellStyle name="Calculation 15 66" xfId="4646" xr:uid="{00000000-0005-0000-0000-0000A30C0000}"/>
    <cellStyle name="Calculation 15 67" xfId="4647" xr:uid="{00000000-0005-0000-0000-0000A40C0000}"/>
    <cellStyle name="Calculation 15 68" xfId="4648" xr:uid="{00000000-0005-0000-0000-0000A50C0000}"/>
    <cellStyle name="Calculation 15 69" xfId="4649" xr:uid="{00000000-0005-0000-0000-0000A60C0000}"/>
    <cellStyle name="Calculation 15 7" xfId="4650" xr:uid="{00000000-0005-0000-0000-0000A70C0000}"/>
    <cellStyle name="Calculation 15 7 2" xfId="4651" xr:uid="{00000000-0005-0000-0000-0000A80C0000}"/>
    <cellStyle name="Calculation 15 70" xfId="4652" xr:uid="{00000000-0005-0000-0000-0000A90C0000}"/>
    <cellStyle name="Calculation 15 71" xfId="4653" xr:uid="{00000000-0005-0000-0000-0000AA0C0000}"/>
    <cellStyle name="Calculation 15 72" xfId="4654" xr:uid="{00000000-0005-0000-0000-0000AB0C0000}"/>
    <cellStyle name="Calculation 15 73" xfId="4655" xr:uid="{00000000-0005-0000-0000-0000AC0C0000}"/>
    <cellStyle name="Calculation 15 74" xfId="4656" xr:uid="{00000000-0005-0000-0000-0000AD0C0000}"/>
    <cellStyle name="Calculation 15 75" xfId="4657" xr:uid="{00000000-0005-0000-0000-0000AE0C0000}"/>
    <cellStyle name="Calculation 15 76" xfId="4658" xr:uid="{00000000-0005-0000-0000-0000AF0C0000}"/>
    <cellStyle name="Calculation 15 77" xfId="52722" xr:uid="{00000000-0005-0000-0000-0000B00C0000}"/>
    <cellStyle name="Calculation 15 78" xfId="52994" xr:uid="{00000000-0005-0000-0000-0000B10C0000}"/>
    <cellStyle name="Calculation 15 79" xfId="53455" xr:uid="{00000000-0005-0000-0000-0000B20C0000}"/>
    <cellStyle name="Calculation 15 8" xfId="4659" xr:uid="{00000000-0005-0000-0000-0000B30C0000}"/>
    <cellStyle name="Calculation 15 8 2" xfId="4660" xr:uid="{00000000-0005-0000-0000-0000B40C0000}"/>
    <cellStyle name="Calculation 15 9" xfId="4661" xr:uid="{00000000-0005-0000-0000-0000B50C0000}"/>
    <cellStyle name="Calculation 15 9 2" xfId="4662" xr:uid="{00000000-0005-0000-0000-0000B60C0000}"/>
    <cellStyle name="Calculation 16" xfId="181" xr:uid="{00000000-0005-0000-0000-0000B70C0000}"/>
    <cellStyle name="Calculation 16 10" xfId="4663" xr:uid="{00000000-0005-0000-0000-0000B80C0000}"/>
    <cellStyle name="Calculation 16 10 2" xfId="4664" xr:uid="{00000000-0005-0000-0000-0000B90C0000}"/>
    <cellStyle name="Calculation 16 11" xfId="4665" xr:uid="{00000000-0005-0000-0000-0000BA0C0000}"/>
    <cellStyle name="Calculation 16 11 2" xfId="4666" xr:uid="{00000000-0005-0000-0000-0000BB0C0000}"/>
    <cellStyle name="Calculation 16 12" xfId="4667" xr:uid="{00000000-0005-0000-0000-0000BC0C0000}"/>
    <cellStyle name="Calculation 16 12 2" xfId="4668" xr:uid="{00000000-0005-0000-0000-0000BD0C0000}"/>
    <cellStyle name="Calculation 16 13" xfId="4669" xr:uid="{00000000-0005-0000-0000-0000BE0C0000}"/>
    <cellStyle name="Calculation 16 13 2" xfId="4670" xr:uid="{00000000-0005-0000-0000-0000BF0C0000}"/>
    <cellStyle name="Calculation 16 14" xfId="4671" xr:uid="{00000000-0005-0000-0000-0000C00C0000}"/>
    <cellStyle name="Calculation 16 14 2" xfId="4672" xr:uid="{00000000-0005-0000-0000-0000C10C0000}"/>
    <cellStyle name="Calculation 16 15" xfId="4673" xr:uid="{00000000-0005-0000-0000-0000C20C0000}"/>
    <cellStyle name="Calculation 16 15 2" xfId="4674" xr:uid="{00000000-0005-0000-0000-0000C30C0000}"/>
    <cellStyle name="Calculation 16 16" xfId="4675" xr:uid="{00000000-0005-0000-0000-0000C40C0000}"/>
    <cellStyle name="Calculation 16 16 2" xfId="4676" xr:uid="{00000000-0005-0000-0000-0000C50C0000}"/>
    <cellStyle name="Calculation 16 17" xfId="4677" xr:uid="{00000000-0005-0000-0000-0000C60C0000}"/>
    <cellStyle name="Calculation 16 17 2" xfId="4678" xr:uid="{00000000-0005-0000-0000-0000C70C0000}"/>
    <cellStyle name="Calculation 16 18" xfId="4679" xr:uid="{00000000-0005-0000-0000-0000C80C0000}"/>
    <cellStyle name="Calculation 16 18 2" xfId="4680" xr:uid="{00000000-0005-0000-0000-0000C90C0000}"/>
    <cellStyle name="Calculation 16 19" xfId="4681" xr:uid="{00000000-0005-0000-0000-0000CA0C0000}"/>
    <cellStyle name="Calculation 16 19 2" xfId="4682" xr:uid="{00000000-0005-0000-0000-0000CB0C0000}"/>
    <cellStyle name="Calculation 16 2" xfId="182" xr:uid="{00000000-0005-0000-0000-0000CC0C0000}"/>
    <cellStyle name="Calculation 16 2 2" xfId="4683" xr:uid="{00000000-0005-0000-0000-0000CD0C0000}"/>
    <cellStyle name="Calculation 16 20" xfId="4684" xr:uid="{00000000-0005-0000-0000-0000CE0C0000}"/>
    <cellStyle name="Calculation 16 20 2" xfId="4685" xr:uid="{00000000-0005-0000-0000-0000CF0C0000}"/>
    <cellStyle name="Calculation 16 21" xfId="4686" xr:uid="{00000000-0005-0000-0000-0000D00C0000}"/>
    <cellStyle name="Calculation 16 21 2" xfId="4687" xr:uid="{00000000-0005-0000-0000-0000D10C0000}"/>
    <cellStyle name="Calculation 16 22" xfId="4688" xr:uid="{00000000-0005-0000-0000-0000D20C0000}"/>
    <cellStyle name="Calculation 16 22 2" xfId="4689" xr:uid="{00000000-0005-0000-0000-0000D30C0000}"/>
    <cellStyle name="Calculation 16 23" xfId="4690" xr:uid="{00000000-0005-0000-0000-0000D40C0000}"/>
    <cellStyle name="Calculation 16 23 2" xfId="4691" xr:uid="{00000000-0005-0000-0000-0000D50C0000}"/>
    <cellStyle name="Calculation 16 24" xfId="4692" xr:uid="{00000000-0005-0000-0000-0000D60C0000}"/>
    <cellStyle name="Calculation 16 24 2" xfId="4693" xr:uid="{00000000-0005-0000-0000-0000D70C0000}"/>
    <cellStyle name="Calculation 16 25" xfId="4694" xr:uid="{00000000-0005-0000-0000-0000D80C0000}"/>
    <cellStyle name="Calculation 16 25 2" xfId="4695" xr:uid="{00000000-0005-0000-0000-0000D90C0000}"/>
    <cellStyle name="Calculation 16 26" xfId="4696" xr:uid="{00000000-0005-0000-0000-0000DA0C0000}"/>
    <cellStyle name="Calculation 16 26 2" xfId="4697" xr:uid="{00000000-0005-0000-0000-0000DB0C0000}"/>
    <cellStyle name="Calculation 16 27" xfId="4698" xr:uid="{00000000-0005-0000-0000-0000DC0C0000}"/>
    <cellStyle name="Calculation 16 27 2" xfId="4699" xr:uid="{00000000-0005-0000-0000-0000DD0C0000}"/>
    <cellStyle name="Calculation 16 28" xfId="4700" xr:uid="{00000000-0005-0000-0000-0000DE0C0000}"/>
    <cellStyle name="Calculation 16 28 2" xfId="4701" xr:uid="{00000000-0005-0000-0000-0000DF0C0000}"/>
    <cellStyle name="Calculation 16 29" xfId="4702" xr:uid="{00000000-0005-0000-0000-0000E00C0000}"/>
    <cellStyle name="Calculation 16 29 2" xfId="4703" xr:uid="{00000000-0005-0000-0000-0000E10C0000}"/>
    <cellStyle name="Calculation 16 3" xfId="4704" xr:uid="{00000000-0005-0000-0000-0000E20C0000}"/>
    <cellStyle name="Calculation 16 3 2" xfId="4705" xr:uid="{00000000-0005-0000-0000-0000E30C0000}"/>
    <cellStyle name="Calculation 16 30" xfId="4706" xr:uid="{00000000-0005-0000-0000-0000E40C0000}"/>
    <cellStyle name="Calculation 16 30 2" xfId="4707" xr:uid="{00000000-0005-0000-0000-0000E50C0000}"/>
    <cellStyle name="Calculation 16 31" xfId="4708" xr:uid="{00000000-0005-0000-0000-0000E60C0000}"/>
    <cellStyle name="Calculation 16 31 2" xfId="4709" xr:uid="{00000000-0005-0000-0000-0000E70C0000}"/>
    <cellStyle name="Calculation 16 32" xfId="4710" xr:uid="{00000000-0005-0000-0000-0000E80C0000}"/>
    <cellStyle name="Calculation 16 32 2" xfId="4711" xr:uid="{00000000-0005-0000-0000-0000E90C0000}"/>
    <cellStyle name="Calculation 16 33" xfId="4712" xr:uid="{00000000-0005-0000-0000-0000EA0C0000}"/>
    <cellStyle name="Calculation 16 33 2" xfId="4713" xr:uid="{00000000-0005-0000-0000-0000EB0C0000}"/>
    <cellStyle name="Calculation 16 34" xfId="4714" xr:uid="{00000000-0005-0000-0000-0000EC0C0000}"/>
    <cellStyle name="Calculation 16 34 2" xfId="4715" xr:uid="{00000000-0005-0000-0000-0000ED0C0000}"/>
    <cellStyle name="Calculation 16 35" xfId="4716" xr:uid="{00000000-0005-0000-0000-0000EE0C0000}"/>
    <cellStyle name="Calculation 16 35 2" xfId="4717" xr:uid="{00000000-0005-0000-0000-0000EF0C0000}"/>
    <cellStyle name="Calculation 16 36" xfId="4718" xr:uid="{00000000-0005-0000-0000-0000F00C0000}"/>
    <cellStyle name="Calculation 16 36 2" xfId="4719" xr:uid="{00000000-0005-0000-0000-0000F10C0000}"/>
    <cellStyle name="Calculation 16 37" xfId="4720" xr:uid="{00000000-0005-0000-0000-0000F20C0000}"/>
    <cellStyle name="Calculation 16 37 2" xfId="4721" xr:uid="{00000000-0005-0000-0000-0000F30C0000}"/>
    <cellStyle name="Calculation 16 38" xfId="4722" xr:uid="{00000000-0005-0000-0000-0000F40C0000}"/>
    <cellStyle name="Calculation 16 38 2" xfId="4723" xr:uid="{00000000-0005-0000-0000-0000F50C0000}"/>
    <cellStyle name="Calculation 16 39" xfId="4724" xr:uid="{00000000-0005-0000-0000-0000F60C0000}"/>
    <cellStyle name="Calculation 16 39 2" xfId="4725" xr:uid="{00000000-0005-0000-0000-0000F70C0000}"/>
    <cellStyle name="Calculation 16 4" xfId="4726" xr:uid="{00000000-0005-0000-0000-0000F80C0000}"/>
    <cellStyle name="Calculation 16 4 2" xfId="4727" xr:uid="{00000000-0005-0000-0000-0000F90C0000}"/>
    <cellStyle name="Calculation 16 40" xfId="4728" xr:uid="{00000000-0005-0000-0000-0000FA0C0000}"/>
    <cellStyle name="Calculation 16 41" xfId="4729" xr:uid="{00000000-0005-0000-0000-0000FB0C0000}"/>
    <cellStyle name="Calculation 16 42" xfId="4730" xr:uid="{00000000-0005-0000-0000-0000FC0C0000}"/>
    <cellStyle name="Calculation 16 43" xfId="4731" xr:uid="{00000000-0005-0000-0000-0000FD0C0000}"/>
    <cellStyle name="Calculation 16 44" xfId="4732" xr:uid="{00000000-0005-0000-0000-0000FE0C0000}"/>
    <cellStyle name="Calculation 16 45" xfId="4733" xr:uid="{00000000-0005-0000-0000-0000FF0C0000}"/>
    <cellStyle name="Calculation 16 46" xfId="4734" xr:uid="{00000000-0005-0000-0000-0000000D0000}"/>
    <cellStyle name="Calculation 16 47" xfId="4735" xr:uid="{00000000-0005-0000-0000-0000010D0000}"/>
    <cellStyle name="Calculation 16 48" xfId="4736" xr:uid="{00000000-0005-0000-0000-0000020D0000}"/>
    <cellStyle name="Calculation 16 49" xfId="4737" xr:uid="{00000000-0005-0000-0000-0000030D0000}"/>
    <cellStyle name="Calculation 16 5" xfId="4738" xr:uid="{00000000-0005-0000-0000-0000040D0000}"/>
    <cellStyle name="Calculation 16 5 2" xfId="4739" xr:uid="{00000000-0005-0000-0000-0000050D0000}"/>
    <cellStyle name="Calculation 16 50" xfId="4740" xr:uid="{00000000-0005-0000-0000-0000060D0000}"/>
    <cellStyle name="Calculation 16 51" xfId="4741" xr:uid="{00000000-0005-0000-0000-0000070D0000}"/>
    <cellStyle name="Calculation 16 52" xfId="4742" xr:uid="{00000000-0005-0000-0000-0000080D0000}"/>
    <cellStyle name="Calculation 16 53" xfId="4743" xr:uid="{00000000-0005-0000-0000-0000090D0000}"/>
    <cellStyle name="Calculation 16 54" xfId="4744" xr:uid="{00000000-0005-0000-0000-00000A0D0000}"/>
    <cellStyle name="Calculation 16 55" xfId="4745" xr:uid="{00000000-0005-0000-0000-00000B0D0000}"/>
    <cellStyle name="Calculation 16 56" xfId="4746" xr:uid="{00000000-0005-0000-0000-00000C0D0000}"/>
    <cellStyle name="Calculation 16 57" xfId="4747" xr:uid="{00000000-0005-0000-0000-00000D0D0000}"/>
    <cellStyle name="Calculation 16 58" xfId="4748" xr:uid="{00000000-0005-0000-0000-00000E0D0000}"/>
    <cellStyle name="Calculation 16 59" xfId="4749" xr:uid="{00000000-0005-0000-0000-00000F0D0000}"/>
    <cellStyle name="Calculation 16 6" xfId="4750" xr:uid="{00000000-0005-0000-0000-0000100D0000}"/>
    <cellStyle name="Calculation 16 6 2" xfId="4751" xr:uid="{00000000-0005-0000-0000-0000110D0000}"/>
    <cellStyle name="Calculation 16 60" xfId="4752" xr:uid="{00000000-0005-0000-0000-0000120D0000}"/>
    <cellStyle name="Calculation 16 61" xfId="4753" xr:uid="{00000000-0005-0000-0000-0000130D0000}"/>
    <cellStyle name="Calculation 16 62" xfId="4754" xr:uid="{00000000-0005-0000-0000-0000140D0000}"/>
    <cellStyle name="Calculation 16 63" xfId="4755" xr:uid="{00000000-0005-0000-0000-0000150D0000}"/>
    <cellStyle name="Calculation 16 64" xfId="4756" xr:uid="{00000000-0005-0000-0000-0000160D0000}"/>
    <cellStyle name="Calculation 16 65" xfId="4757" xr:uid="{00000000-0005-0000-0000-0000170D0000}"/>
    <cellStyle name="Calculation 16 66" xfId="4758" xr:uid="{00000000-0005-0000-0000-0000180D0000}"/>
    <cellStyle name="Calculation 16 67" xfId="4759" xr:uid="{00000000-0005-0000-0000-0000190D0000}"/>
    <cellStyle name="Calculation 16 68" xfId="4760" xr:uid="{00000000-0005-0000-0000-00001A0D0000}"/>
    <cellStyle name="Calculation 16 69" xfId="4761" xr:uid="{00000000-0005-0000-0000-00001B0D0000}"/>
    <cellStyle name="Calculation 16 7" xfId="4762" xr:uid="{00000000-0005-0000-0000-00001C0D0000}"/>
    <cellStyle name="Calculation 16 7 2" xfId="4763" xr:uid="{00000000-0005-0000-0000-00001D0D0000}"/>
    <cellStyle name="Calculation 16 70" xfId="4764" xr:uid="{00000000-0005-0000-0000-00001E0D0000}"/>
    <cellStyle name="Calculation 16 71" xfId="4765" xr:uid="{00000000-0005-0000-0000-00001F0D0000}"/>
    <cellStyle name="Calculation 16 72" xfId="4766" xr:uid="{00000000-0005-0000-0000-0000200D0000}"/>
    <cellStyle name="Calculation 16 73" xfId="4767" xr:uid="{00000000-0005-0000-0000-0000210D0000}"/>
    <cellStyle name="Calculation 16 74" xfId="4768" xr:uid="{00000000-0005-0000-0000-0000220D0000}"/>
    <cellStyle name="Calculation 16 75" xfId="4769" xr:uid="{00000000-0005-0000-0000-0000230D0000}"/>
    <cellStyle name="Calculation 16 76" xfId="4770" xr:uid="{00000000-0005-0000-0000-0000240D0000}"/>
    <cellStyle name="Calculation 16 77" xfId="52387" xr:uid="{00000000-0005-0000-0000-0000250D0000}"/>
    <cellStyle name="Calculation 16 78" xfId="52743" xr:uid="{00000000-0005-0000-0000-0000260D0000}"/>
    <cellStyle name="Calculation 16 79" xfId="53070" xr:uid="{00000000-0005-0000-0000-0000270D0000}"/>
    <cellStyle name="Calculation 16 8" xfId="4771" xr:uid="{00000000-0005-0000-0000-0000280D0000}"/>
    <cellStyle name="Calculation 16 8 2" xfId="4772" xr:uid="{00000000-0005-0000-0000-0000290D0000}"/>
    <cellStyle name="Calculation 16 9" xfId="4773" xr:uid="{00000000-0005-0000-0000-00002A0D0000}"/>
    <cellStyle name="Calculation 16 9 2" xfId="4774" xr:uid="{00000000-0005-0000-0000-00002B0D0000}"/>
    <cellStyle name="Calculation 17" xfId="183" xr:uid="{00000000-0005-0000-0000-00002C0D0000}"/>
    <cellStyle name="Calculation 17 10" xfId="4775" xr:uid="{00000000-0005-0000-0000-00002D0D0000}"/>
    <cellStyle name="Calculation 17 10 2" xfId="4776" xr:uid="{00000000-0005-0000-0000-00002E0D0000}"/>
    <cellStyle name="Calculation 17 11" xfId="4777" xr:uid="{00000000-0005-0000-0000-00002F0D0000}"/>
    <cellStyle name="Calculation 17 11 2" xfId="4778" xr:uid="{00000000-0005-0000-0000-0000300D0000}"/>
    <cellStyle name="Calculation 17 12" xfId="4779" xr:uid="{00000000-0005-0000-0000-0000310D0000}"/>
    <cellStyle name="Calculation 17 12 2" xfId="4780" xr:uid="{00000000-0005-0000-0000-0000320D0000}"/>
    <cellStyle name="Calculation 17 13" xfId="4781" xr:uid="{00000000-0005-0000-0000-0000330D0000}"/>
    <cellStyle name="Calculation 17 13 2" xfId="4782" xr:uid="{00000000-0005-0000-0000-0000340D0000}"/>
    <cellStyle name="Calculation 17 14" xfId="4783" xr:uid="{00000000-0005-0000-0000-0000350D0000}"/>
    <cellStyle name="Calculation 17 14 2" xfId="4784" xr:uid="{00000000-0005-0000-0000-0000360D0000}"/>
    <cellStyle name="Calculation 17 15" xfId="4785" xr:uid="{00000000-0005-0000-0000-0000370D0000}"/>
    <cellStyle name="Calculation 17 15 2" xfId="4786" xr:uid="{00000000-0005-0000-0000-0000380D0000}"/>
    <cellStyle name="Calculation 17 16" xfId="4787" xr:uid="{00000000-0005-0000-0000-0000390D0000}"/>
    <cellStyle name="Calculation 17 16 2" xfId="4788" xr:uid="{00000000-0005-0000-0000-00003A0D0000}"/>
    <cellStyle name="Calculation 17 17" xfId="4789" xr:uid="{00000000-0005-0000-0000-00003B0D0000}"/>
    <cellStyle name="Calculation 17 17 2" xfId="4790" xr:uid="{00000000-0005-0000-0000-00003C0D0000}"/>
    <cellStyle name="Calculation 17 18" xfId="4791" xr:uid="{00000000-0005-0000-0000-00003D0D0000}"/>
    <cellStyle name="Calculation 17 18 2" xfId="4792" xr:uid="{00000000-0005-0000-0000-00003E0D0000}"/>
    <cellStyle name="Calculation 17 19" xfId="4793" xr:uid="{00000000-0005-0000-0000-00003F0D0000}"/>
    <cellStyle name="Calculation 17 19 2" xfId="4794" xr:uid="{00000000-0005-0000-0000-0000400D0000}"/>
    <cellStyle name="Calculation 17 2" xfId="184" xr:uid="{00000000-0005-0000-0000-0000410D0000}"/>
    <cellStyle name="Calculation 17 2 2" xfId="4795" xr:uid="{00000000-0005-0000-0000-0000420D0000}"/>
    <cellStyle name="Calculation 17 20" xfId="4796" xr:uid="{00000000-0005-0000-0000-0000430D0000}"/>
    <cellStyle name="Calculation 17 20 2" xfId="4797" xr:uid="{00000000-0005-0000-0000-0000440D0000}"/>
    <cellStyle name="Calculation 17 21" xfId="4798" xr:uid="{00000000-0005-0000-0000-0000450D0000}"/>
    <cellStyle name="Calculation 17 21 2" xfId="4799" xr:uid="{00000000-0005-0000-0000-0000460D0000}"/>
    <cellStyle name="Calculation 17 22" xfId="4800" xr:uid="{00000000-0005-0000-0000-0000470D0000}"/>
    <cellStyle name="Calculation 17 22 2" xfId="4801" xr:uid="{00000000-0005-0000-0000-0000480D0000}"/>
    <cellStyle name="Calculation 17 23" xfId="4802" xr:uid="{00000000-0005-0000-0000-0000490D0000}"/>
    <cellStyle name="Calculation 17 23 2" xfId="4803" xr:uid="{00000000-0005-0000-0000-00004A0D0000}"/>
    <cellStyle name="Calculation 17 24" xfId="4804" xr:uid="{00000000-0005-0000-0000-00004B0D0000}"/>
    <cellStyle name="Calculation 17 24 2" xfId="4805" xr:uid="{00000000-0005-0000-0000-00004C0D0000}"/>
    <cellStyle name="Calculation 17 25" xfId="4806" xr:uid="{00000000-0005-0000-0000-00004D0D0000}"/>
    <cellStyle name="Calculation 17 25 2" xfId="4807" xr:uid="{00000000-0005-0000-0000-00004E0D0000}"/>
    <cellStyle name="Calculation 17 26" xfId="4808" xr:uid="{00000000-0005-0000-0000-00004F0D0000}"/>
    <cellStyle name="Calculation 17 26 2" xfId="4809" xr:uid="{00000000-0005-0000-0000-0000500D0000}"/>
    <cellStyle name="Calculation 17 27" xfId="4810" xr:uid="{00000000-0005-0000-0000-0000510D0000}"/>
    <cellStyle name="Calculation 17 27 2" xfId="4811" xr:uid="{00000000-0005-0000-0000-0000520D0000}"/>
    <cellStyle name="Calculation 17 28" xfId="4812" xr:uid="{00000000-0005-0000-0000-0000530D0000}"/>
    <cellStyle name="Calculation 17 28 2" xfId="4813" xr:uid="{00000000-0005-0000-0000-0000540D0000}"/>
    <cellStyle name="Calculation 17 29" xfId="4814" xr:uid="{00000000-0005-0000-0000-0000550D0000}"/>
    <cellStyle name="Calculation 17 29 2" xfId="4815" xr:uid="{00000000-0005-0000-0000-0000560D0000}"/>
    <cellStyle name="Calculation 17 3" xfId="4816" xr:uid="{00000000-0005-0000-0000-0000570D0000}"/>
    <cellStyle name="Calculation 17 3 2" xfId="4817" xr:uid="{00000000-0005-0000-0000-0000580D0000}"/>
    <cellStyle name="Calculation 17 30" xfId="4818" xr:uid="{00000000-0005-0000-0000-0000590D0000}"/>
    <cellStyle name="Calculation 17 30 2" xfId="4819" xr:uid="{00000000-0005-0000-0000-00005A0D0000}"/>
    <cellStyle name="Calculation 17 31" xfId="4820" xr:uid="{00000000-0005-0000-0000-00005B0D0000}"/>
    <cellStyle name="Calculation 17 31 2" xfId="4821" xr:uid="{00000000-0005-0000-0000-00005C0D0000}"/>
    <cellStyle name="Calculation 17 32" xfId="4822" xr:uid="{00000000-0005-0000-0000-00005D0D0000}"/>
    <cellStyle name="Calculation 17 32 2" xfId="4823" xr:uid="{00000000-0005-0000-0000-00005E0D0000}"/>
    <cellStyle name="Calculation 17 33" xfId="4824" xr:uid="{00000000-0005-0000-0000-00005F0D0000}"/>
    <cellStyle name="Calculation 17 33 2" xfId="4825" xr:uid="{00000000-0005-0000-0000-0000600D0000}"/>
    <cellStyle name="Calculation 17 34" xfId="4826" xr:uid="{00000000-0005-0000-0000-0000610D0000}"/>
    <cellStyle name="Calculation 17 34 2" xfId="4827" xr:uid="{00000000-0005-0000-0000-0000620D0000}"/>
    <cellStyle name="Calculation 17 35" xfId="4828" xr:uid="{00000000-0005-0000-0000-0000630D0000}"/>
    <cellStyle name="Calculation 17 35 2" xfId="4829" xr:uid="{00000000-0005-0000-0000-0000640D0000}"/>
    <cellStyle name="Calculation 17 36" xfId="4830" xr:uid="{00000000-0005-0000-0000-0000650D0000}"/>
    <cellStyle name="Calculation 17 36 2" xfId="4831" xr:uid="{00000000-0005-0000-0000-0000660D0000}"/>
    <cellStyle name="Calculation 17 37" xfId="4832" xr:uid="{00000000-0005-0000-0000-0000670D0000}"/>
    <cellStyle name="Calculation 17 37 2" xfId="4833" xr:uid="{00000000-0005-0000-0000-0000680D0000}"/>
    <cellStyle name="Calculation 17 38" xfId="4834" xr:uid="{00000000-0005-0000-0000-0000690D0000}"/>
    <cellStyle name="Calculation 17 38 2" xfId="4835" xr:uid="{00000000-0005-0000-0000-00006A0D0000}"/>
    <cellStyle name="Calculation 17 39" xfId="4836" xr:uid="{00000000-0005-0000-0000-00006B0D0000}"/>
    <cellStyle name="Calculation 17 39 2" xfId="4837" xr:uid="{00000000-0005-0000-0000-00006C0D0000}"/>
    <cellStyle name="Calculation 17 4" xfId="4838" xr:uid="{00000000-0005-0000-0000-00006D0D0000}"/>
    <cellStyle name="Calculation 17 4 2" xfId="4839" xr:uid="{00000000-0005-0000-0000-00006E0D0000}"/>
    <cellStyle name="Calculation 17 40" xfId="4840" xr:uid="{00000000-0005-0000-0000-00006F0D0000}"/>
    <cellStyle name="Calculation 17 41" xfId="4841" xr:uid="{00000000-0005-0000-0000-0000700D0000}"/>
    <cellStyle name="Calculation 17 42" xfId="4842" xr:uid="{00000000-0005-0000-0000-0000710D0000}"/>
    <cellStyle name="Calculation 17 43" xfId="4843" xr:uid="{00000000-0005-0000-0000-0000720D0000}"/>
    <cellStyle name="Calculation 17 44" xfId="4844" xr:uid="{00000000-0005-0000-0000-0000730D0000}"/>
    <cellStyle name="Calculation 17 45" xfId="4845" xr:uid="{00000000-0005-0000-0000-0000740D0000}"/>
    <cellStyle name="Calculation 17 46" xfId="4846" xr:uid="{00000000-0005-0000-0000-0000750D0000}"/>
    <cellStyle name="Calculation 17 47" xfId="4847" xr:uid="{00000000-0005-0000-0000-0000760D0000}"/>
    <cellStyle name="Calculation 17 48" xfId="4848" xr:uid="{00000000-0005-0000-0000-0000770D0000}"/>
    <cellStyle name="Calculation 17 49" xfId="4849" xr:uid="{00000000-0005-0000-0000-0000780D0000}"/>
    <cellStyle name="Calculation 17 5" xfId="4850" xr:uid="{00000000-0005-0000-0000-0000790D0000}"/>
    <cellStyle name="Calculation 17 5 2" xfId="4851" xr:uid="{00000000-0005-0000-0000-00007A0D0000}"/>
    <cellStyle name="Calculation 17 50" xfId="4852" xr:uid="{00000000-0005-0000-0000-00007B0D0000}"/>
    <cellStyle name="Calculation 17 51" xfId="4853" xr:uid="{00000000-0005-0000-0000-00007C0D0000}"/>
    <cellStyle name="Calculation 17 52" xfId="4854" xr:uid="{00000000-0005-0000-0000-00007D0D0000}"/>
    <cellStyle name="Calculation 17 53" xfId="4855" xr:uid="{00000000-0005-0000-0000-00007E0D0000}"/>
    <cellStyle name="Calculation 17 54" xfId="4856" xr:uid="{00000000-0005-0000-0000-00007F0D0000}"/>
    <cellStyle name="Calculation 17 55" xfId="4857" xr:uid="{00000000-0005-0000-0000-0000800D0000}"/>
    <cellStyle name="Calculation 17 56" xfId="4858" xr:uid="{00000000-0005-0000-0000-0000810D0000}"/>
    <cellStyle name="Calculation 17 57" xfId="4859" xr:uid="{00000000-0005-0000-0000-0000820D0000}"/>
    <cellStyle name="Calculation 17 58" xfId="4860" xr:uid="{00000000-0005-0000-0000-0000830D0000}"/>
    <cellStyle name="Calculation 17 59" xfId="4861" xr:uid="{00000000-0005-0000-0000-0000840D0000}"/>
    <cellStyle name="Calculation 17 6" xfId="4862" xr:uid="{00000000-0005-0000-0000-0000850D0000}"/>
    <cellStyle name="Calculation 17 6 2" xfId="4863" xr:uid="{00000000-0005-0000-0000-0000860D0000}"/>
    <cellStyle name="Calculation 17 60" xfId="4864" xr:uid="{00000000-0005-0000-0000-0000870D0000}"/>
    <cellStyle name="Calculation 17 61" xfId="4865" xr:uid="{00000000-0005-0000-0000-0000880D0000}"/>
    <cellStyle name="Calculation 17 62" xfId="4866" xr:uid="{00000000-0005-0000-0000-0000890D0000}"/>
    <cellStyle name="Calculation 17 63" xfId="4867" xr:uid="{00000000-0005-0000-0000-00008A0D0000}"/>
    <cellStyle name="Calculation 17 64" xfId="4868" xr:uid="{00000000-0005-0000-0000-00008B0D0000}"/>
    <cellStyle name="Calculation 17 65" xfId="4869" xr:uid="{00000000-0005-0000-0000-00008C0D0000}"/>
    <cellStyle name="Calculation 17 66" xfId="4870" xr:uid="{00000000-0005-0000-0000-00008D0D0000}"/>
    <cellStyle name="Calculation 17 67" xfId="4871" xr:uid="{00000000-0005-0000-0000-00008E0D0000}"/>
    <cellStyle name="Calculation 17 68" xfId="4872" xr:uid="{00000000-0005-0000-0000-00008F0D0000}"/>
    <cellStyle name="Calculation 17 69" xfId="4873" xr:uid="{00000000-0005-0000-0000-0000900D0000}"/>
    <cellStyle name="Calculation 17 7" xfId="4874" xr:uid="{00000000-0005-0000-0000-0000910D0000}"/>
    <cellStyle name="Calculation 17 7 2" xfId="4875" xr:uid="{00000000-0005-0000-0000-0000920D0000}"/>
    <cellStyle name="Calculation 17 70" xfId="4876" xr:uid="{00000000-0005-0000-0000-0000930D0000}"/>
    <cellStyle name="Calculation 17 71" xfId="4877" xr:uid="{00000000-0005-0000-0000-0000940D0000}"/>
    <cellStyle name="Calculation 17 72" xfId="4878" xr:uid="{00000000-0005-0000-0000-0000950D0000}"/>
    <cellStyle name="Calculation 17 73" xfId="4879" xr:uid="{00000000-0005-0000-0000-0000960D0000}"/>
    <cellStyle name="Calculation 17 74" xfId="4880" xr:uid="{00000000-0005-0000-0000-0000970D0000}"/>
    <cellStyle name="Calculation 17 75" xfId="4881" xr:uid="{00000000-0005-0000-0000-0000980D0000}"/>
    <cellStyle name="Calculation 17 76" xfId="4882" xr:uid="{00000000-0005-0000-0000-0000990D0000}"/>
    <cellStyle name="Calculation 17 77" xfId="52440" xr:uid="{00000000-0005-0000-0000-00009A0D0000}"/>
    <cellStyle name="Calculation 17 78" xfId="52326" xr:uid="{00000000-0005-0000-0000-00009B0D0000}"/>
    <cellStyle name="Calculation 17 79" xfId="53131" xr:uid="{00000000-0005-0000-0000-00009C0D0000}"/>
    <cellStyle name="Calculation 17 8" xfId="4883" xr:uid="{00000000-0005-0000-0000-00009D0D0000}"/>
    <cellStyle name="Calculation 17 8 2" xfId="4884" xr:uid="{00000000-0005-0000-0000-00009E0D0000}"/>
    <cellStyle name="Calculation 17 9" xfId="4885" xr:uid="{00000000-0005-0000-0000-00009F0D0000}"/>
    <cellStyle name="Calculation 17 9 2" xfId="4886" xr:uid="{00000000-0005-0000-0000-0000A00D0000}"/>
    <cellStyle name="Calculation 18" xfId="185" xr:uid="{00000000-0005-0000-0000-0000A10D0000}"/>
    <cellStyle name="Calculation 18 10" xfId="4887" xr:uid="{00000000-0005-0000-0000-0000A20D0000}"/>
    <cellStyle name="Calculation 18 10 2" xfId="4888" xr:uid="{00000000-0005-0000-0000-0000A30D0000}"/>
    <cellStyle name="Calculation 18 11" xfId="4889" xr:uid="{00000000-0005-0000-0000-0000A40D0000}"/>
    <cellStyle name="Calculation 18 11 2" xfId="4890" xr:uid="{00000000-0005-0000-0000-0000A50D0000}"/>
    <cellStyle name="Calculation 18 12" xfId="4891" xr:uid="{00000000-0005-0000-0000-0000A60D0000}"/>
    <cellStyle name="Calculation 18 12 2" xfId="4892" xr:uid="{00000000-0005-0000-0000-0000A70D0000}"/>
    <cellStyle name="Calculation 18 13" xfId="4893" xr:uid="{00000000-0005-0000-0000-0000A80D0000}"/>
    <cellStyle name="Calculation 18 13 2" xfId="4894" xr:uid="{00000000-0005-0000-0000-0000A90D0000}"/>
    <cellStyle name="Calculation 18 14" xfId="4895" xr:uid="{00000000-0005-0000-0000-0000AA0D0000}"/>
    <cellStyle name="Calculation 18 14 2" xfId="4896" xr:uid="{00000000-0005-0000-0000-0000AB0D0000}"/>
    <cellStyle name="Calculation 18 15" xfId="4897" xr:uid="{00000000-0005-0000-0000-0000AC0D0000}"/>
    <cellStyle name="Calculation 18 15 2" xfId="4898" xr:uid="{00000000-0005-0000-0000-0000AD0D0000}"/>
    <cellStyle name="Calculation 18 16" xfId="4899" xr:uid="{00000000-0005-0000-0000-0000AE0D0000}"/>
    <cellStyle name="Calculation 18 16 2" xfId="4900" xr:uid="{00000000-0005-0000-0000-0000AF0D0000}"/>
    <cellStyle name="Calculation 18 17" xfId="4901" xr:uid="{00000000-0005-0000-0000-0000B00D0000}"/>
    <cellStyle name="Calculation 18 17 2" xfId="4902" xr:uid="{00000000-0005-0000-0000-0000B10D0000}"/>
    <cellStyle name="Calculation 18 18" xfId="4903" xr:uid="{00000000-0005-0000-0000-0000B20D0000}"/>
    <cellStyle name="Calculation 18 18 2" xfId="4904" xr:uid="{00000000-0005-0000-0000-0000B30D0000}"/>
    <cellStyle name="Calculation 18 19" xfId="4905" xr:uid="{00000000-0005-0000-0000-0000B40D0000}"/>
    <cellStyle name="Calculation 18 19 2" xfId="4906" xr:uid="{00000000-0005-0000-0000-0000B50D0000}"/>
    <cellStyle name="Calculation 18 2" xfId="186" xr:uid="{00000000-0005-0000-0000-0000B60D0000}"/>
    <cellStyle name="Calculation 18 2 2" xfId="4907" xr:uid="{00000000-0005-0000-0000-0000B70D0000}"/>
    <cellStyle name="Calculation 18 20" xfId="4908" xr:uid="{00000000-0005-0000-0000-0000B80D0000}"/>
    <cellStyle name="Calculation 18 20 2" xfId="4909" xr:uid="{00000000-0005-0000-0000-0000B90D0000}"/>
    <cellStyle name="Calculation 18 21" xfId="4910" xr:uid="{00000000-0005-0000-0000-0000BA0D0000}"/>
    <cellStyle name="Calculation 18 21 2" xfId="4911" xr:uid="{00000000-0005-0000-0000-0000BB0D0000}"/>
    <cellStyle name="Calculation 18 22" xfId="4912" xr:uid="{00000000-0005-0000-0000-0000BC0D0000}"/>
    <cellStyle name="Calculation 18 22 2" xfId="4913" xr:uid="{00000000-0005-0000-0000-0000BD0D0000}"/>
    <cellStyle name="Calculation 18 23" xfId="4914" xr:uid="{00000000-0005-0000-0000-0000BE0D0000}"/>
    <cellStyle name="Calculation 18 23 2" xfId="4915" xr:uid="{00000000-0005-0000-0000-0000BF0D0000}"/>
    <cellStyle name="Calculation 18 24" xfId="4916" xr:uid="{00000000-0005-0000-0000-0000C00D0000}"/>
    <cellStyle name="Calculation 18 24 2" xfId="4917" xr:uid="{00000000-0005-0000-0000-0000C10D0000}"/>
    <cellStyle name="Calculation 18 25" xfId="4918" xr:uid="{00000000-0005-0000-0000-0000C20D0000}"/>
    <cellStyle name="Calculation 18 25 2" xfId="4919" xr:uid="{00000000-0005-0000-0000-0000C30D0000}"/>
    <cellStyle name="Calculation 18 26" xfId="4920" xr:uid="{00000000-0005-0000-0000-0000C40D0000}"/>
    <cellStyle name="Calculation 18 26 2" xfId="4921" xr:uid="{00000000-0005-0000-0000-0000C50D0000}"/>
    <cellStyle name="Calculation 18 27" xfId="4922" xr:uid="{00000000-0005-0000-0000-0000C60D0000}"/>
    <cellStyle name="Calculation 18 27 2" xfId="4923" xr:uid="{00000000-0005-0000-0000-0000C70D0000}"/>
    <cellStyle name="Calculation 18 28" xfId="4924" xr:uid="{00000000-0005-0000-0000-0000C80D0000}"/>
    <cellStyle name="Calculation 18 28 2" xfId="4925" xr:uid="{00000000-0005-0000-0000-0000C90D0000}"/>
    <cellStyle name="Calculation 18 29" xfId="4926" xr:uid="{00000000-0005-0000-0000-0000CA0D0000}"/>
    <cellStyle name="Calculation 18 29 2" xfId="4927" xr:uid="{00000000-0005-0000-0000-0000CB0D0000}"/>
    <cellStyle name="Calculation 18 3" xfId="4928" xr:uid="{00000000-0005-0000-0000-0000CC0D0000}"/>
    <cellStyle name="Calculation 18 3 2" xfId="4929" xr:uid="{00000000-0005-0000-0000-0000CD0D0000}"/>
    <cellStyle name="Calculation 18 30" xfId="4930" xr:uid="{00000000-0005-0000-0000-0000CE0D0000}"/>
    <cellStyle name="Calculation 18 30 2" xfId="4931" xr:uid="{00000000-0005-0000-0000-0000CF0D0000}"/>
    <cellStyle name="Calculation 18 31" xfId="4932" xr:uid="{00000000-0005-0000-0000-0000D00D0000}"/>
    <cellStyle name="Calculation 18 31 2" xfId="4933" xr:uid="{00000000-0005-0000-0000-0000D10D0000}"/>
    <cellStyle name="Calculation 18 32" xfId="4934" xr:uid="{00000000-0005-0000-0000-0000D20D0000}"/>
    <cellStyle name="Calculation 18 32 2" xfId="4935" xr:uid="{00000000-0005-0000-0000-0000D30D0000}"/>
    <cellStyle name="Calculation 18 33" xfId="4936" xr:uid="{00000000-0005-0000-0000-0000D40D0000}"/>
    <cellStyle name="Calculation 18 33 2" xfId="4937" xr:uid="{00000000-0005-0000-0000-0000D50D0000}"/>
    <cellStyle name="Calculation 18 34" xfId="4938" xr:uid="{00000000-0005-0000-0000-0000D60D0000}"/>
    <cellStyle name="Calculation 18 34 2" xfId="4939" xr:uid="{00000000-0005-0000-0000-0000D70D0000}"/>
    <cellStyle name="Calculation 18 35" xfId="4940" xr:uid="{00000000-0005-0000-0000-0000D80D0000}"/>
    <cellStyle name="Calculation 18 35 2" xfId="4941" xr:uid="{00000000-0005-0000-0000-0000D90D0000}"/>
    <cellStyle name="Calculation 18 36" xfId="4942" xr:uid="{00000000-0005-0000-0000-0000DA0D0000}"/>
    <cellStyle name="Calculation 18 36 2" xfId="4943" xr:uid="{00000000-0005-0000-0000-0000DB0D0000}"/>
    <cellStyle name="Calculation 18 37" xfId="4944" xr:uid="{00000000-0005-0000-0000-0000DC0D0000}"/>
    <cellStyle name="Calculation 18 37 2" xfId="4945" xr:uid="{00000000-0005-0000-0000-0000DD0D0000}"/>
    <cellStyle name="Calculation 18 38" xfId="4946" xr:uid="{00000000-0005-0000-0000-0000DE0D0000}"/>
    <cellStyle name="Calculation 18 38 2" xfId="4947" xr:uid="{00000000-0005-0000-0000-0000DF0D0000}"/>
    <cellStyle name="Calculation 18 39" xfId="4948" xr:uid="{00000000-0005-0000-0000-0000E00D0000}"/>
    <cellStyle name="Calculation 18 39 2" xfId="4949" xr:uid="{00000000-0005-0000-0000-0000E10D0000}"/>
    <cellStyle name="Calculation 18 4" xfId="4950" xr:uid="{00000000-0005-0000-0000-0000E20D0000}"/>
    <cellStyle name="Calculation 18 4 2" xfId="4951" xr:uid="{00000000-0005-0000-0000-0000E30D0000}"/>
    <cellStyle name="Calculation 18 40" xfId="4952" xr:uid="{00000000-0005-0000-0000-0000E40D0000}"/>
    <cellStyle name="Calculation 18 41" xfId="4953" xr:uid="{00000000-0005-0000-0000-0000E50D0000}"/>
    <cellStyle name="Calculation 18 42" xfId="4954" xr:uid="{00000000-0005-0000-0000-0000E60D0000}"/>
    <cellStyle name="Calculation 18 43" xfId="4955" xr:uid="{00000000-0005-0000-0000-0000E70D0000}"/>
    <cellStyle name="Calculation 18 44" xfId="4956" xr:uid="{00000000-0005-0000-0000-0000E80D0000}"/>
    <cellStyle name="Calculation 18 45" xfId="4957" xr:uid="{00000000-0005-0000-0000-0000E90D0000}"/>
    <cellStyle name="Calculation 18 46" xfId="4958" xr:uid="{00000000-0005-0000-0000-0000EA0D0000}"/>
    <cellStyle name="Calculation 18 47" xfId="4959" xr:uid="{00000000-0005-0000-0000-0000EB0D0000}"/>
    <cellStyle name="Calculation 18 48" xfId="4960" xr:uid="{00000000-0005-0000-0000-0000EC0D0000}"/>
    <cellStyle name="Calculation 18 49" xfId="4961" xr:uid="{00000000-0005-0000-0000-0000ED0D0000}"/>
    <cellStyle name="Calculation 18 5" xfId="4962" xr:uid="{00000000-0005-0000-0000-0000EE0D0000}"/>
    <cellStyle name="Calculation 18 5 2" xfId="4963" xr:uid="{00000000-0005-0000-0000-0000EF0D0000}"/>
    <cellStyle name="Calculation 18 50" xfId="4964" xr:uid="{00000000-0005-0000-0000-0000F00D0000}"/>
    <cellStyle name="Calculation 18 51" xfId="4965" xr:uid="{00000000-0005-0000-0000-0000F10D0000}"/>
    <cellStyle name="Calculation 18 52" xfId="4966" xr:uid="{00000000-0005-0000-0000-0000F20D0000}"/>
    <cellStyle name="Calculation 18 53" xfId="4967" xr:uid="{00000000-0005-0000-0000-0000F30D0000}"/>
    <cellStyle name="Calculation 18 54" xfId="4968" xr:uid="{00000000-0005-0000-0000-0000F40D0000}"/>
    <cellStyle name="Calculation 18 55" xfId="4969" xr:uid="{00000000-0005-0000-0000-0000F50D0000}"/>
    <cellStyle name="Calculation 18 56" xfId="4970" xr:uid="{00000000-0005-0000-0000-0000F60D0000}"/>
    <cellStyle name="Calculation 18 57" xfId="4971" xr:uid="{00000000-0005-0000-0000-0000F70D0000}"/>
    <cellStyle name="Calculation 18 58" xfId="4972" xr:uid="{00000000-0005-0000-0000-0000F80D0000}"/>
    <cellStyle name="Calculation 18 59" xfId="4973" xr:uid="{00000000-0005-0000-0000-0000F90D0000}"/>
    <cellStyle name="Calculation 18 6" xfId="4974" xr:uid="{00000000-0005-0000-0000-0000FA0D0000}"/>
    <cellStyle name="Calculation 18 6 2" xfId="4975" xr:uid="{00000000-0005-0000-0000-0000FB0D0000}"/>
    <cellStyle name="Calculation 18 60" xfId="4976" xr:uid="{00000000-0005-0000-0000-0000FC0D0000}"/>
    <cellStyle name="Calculation 18 61" xfId="4977" xr:uid="{00000000-0005-0000-0000-0000FD0D0000}"/>
    <cellStyle name="Calculation 18 62" xfId="4978" xr:uid="{00000000-0005-0000-0000-0000FE0D0000}"/>
    <cellStyle name="Calculation 18 63" xfId="4979" xr:uid="{00000000-0005-0000-0000-0000FF0D0000}"/>
    <cellStyle name="Calculation 18 64" xfId="4980" xr:uid="{00000000-0005-0000-0000-0000000E0000}"/>
    <cellStyle name="Calculation 18 65" xfId="4981" xr:uid="{00000000-0005-0000-0000-0000010E0000}"/>
    <cellStyle name="Calculation 18 66" xfId="4982" xr:uid="{00000000-0005-0000-0000-0000020E0000}"/>
    <cellStyle name="Calculation 18 67" xfId="4983" xr:uid="{00000000-0005-0000-0000-0000030E0000}"/>
    <cellStyle name="Calculation 18 68" xfId="4984" xr:uid="{00000000-0005-0000-0000-0000040E0000}"/>
    <cellStyle name="Calculation 18 69" xfId="4985" xr:uid="{00000000-0005-0000-0000-0000050E0000}"/>
    <cellStyle name="Calculation 18 7" xfId="4986" xr:uid="{00000000-0005-0000-0000-0000060E0000}"/>
    <cellStyle name="Calculation 18 7 2" xfId="4987" xr:uid="{00000000-0005-0000-0000-0000070E0000}"/>
    <cellStyle name="Calculation 18 70" xfId="4988" xr:uid="{00000000-0005-0000-0000-0000080E0000}"/>
    <cellStyle name="Calculation 18 71" xfId="4989" xr:uid="{00000000-0005-0000-0000-0000090E0000}"/>
    <cellStyle name="Calculation 18 72" xfId="4990" xr:uid="{00000000-0005-0000-0000-00000A0E0000}"/>
    <cellStyle name="Calculation 18 73" xfId="4991" xr:uid="{00000000-0005-0000-0000-00000B0E0000}"/>
    <cellStyle name="Calculation 18 74" xfId="4992" xr:uid="{00000000-0005-0000-0000-00000C0E0000}"/>
    <cellStyle name="Calculation 18 75" xfId="4993" xr:uid="{00000000-0005-0000-0000-00000D0E0000}"/>
    <cellStyle name="Calculation 18 76" xfId="4994" xr:uid="{00000000-0005-0000-0000-00000E0E0000}"/>
    <cellStyle name="Calculation 18 77" xfId="52698" xr:uid="{00000000-0005-0000-0000-00000F0E0000}"/>
    <cellStyle name="Calculation 18 78" xfId="52961" xr:uid="{00000000-0005-0000-0000-0000100E0000}"/>
    <cellStyle name="Calculation 18 79" xfId="53422" xr:uid="{00000000-0005-0000-0000-0000110E0000}"/>
    <cellStyle name="Calculation 18 8" xfId="4995" xr:uid="{00000000-0005-0000-0000-0000120E0000}"/>
    <cellStyle name="Calculation 18 8 2" xfId="4996" xr:uid="{00000000-0005-0000-0000-0000130E0000}"/>
    <cellStyle name="Calculation 18 9" xfId="4997" xr:uid="{00000000-0005-0000-0000-0000140E0000}"/>
    <cellStyle name="Calculation 18 9 2" xfId="4998" xr:uid="{00000000-0005-0000-0000-0000150E0000}"/>
    <cellStyle name="Calculation 19" xfId="187" xr:uid="{00000000-0005-0000-0000-0000160E0000}"/>
    <cellStyle name="Calculation 19 10" xfId="4999" xr:uid="{00000000-0005-0000-0000-0000170E0000}"/>
    <cellStyle name="Calculation 19 10 2" xfId="5000" xr:uid="{00000000-0005-0000-0000-0000180E0000}"/>
    <cellStyle name="Calculation 19 11" xfId="5001" xr:uid="{00000000-0005-0000-0000-0000190E0000}"/>
    <cellStyle name="Calculation 19 11 2" xfId="5002" xr:uid="{00000000-0005-0000-0000-00001A0E0000}"/>
    <cellStyle name="Calculation 19 12" xfId="5003" xr:uid="{00000000-0005-0000-0000-00001B0E0000}"/>
    <cellStyle name="Calculation 19 12 2" xfId="5004" xr:uid="{00000000-0005-0000-0000-00001C0E0000}"/>
    <cellStyle name="Calculation 19 13" xfId="5005" xr:uid="{00000000-0005-0000-0000-00001D0E0000}"/>
    <cellStyle name="Calculation 19 13 2" xfId="5006" xr:uid="{00000000-0005-0000-0000-00001E0E0000}"/>
    <cellStyle name="Calculation 19 14" xfId="5007" xr:uid="{00000000-0005-0000-0000-00001F0E0000}"/>
    <cellStyle name="Calculation 19 14 2" xfId="5008" xr:uid="{00000000-0005-0000-0000-0000200E0000}"/>
    <cellStyle name="Calculation 19 15" xfId="5009" xr:uid="{00000000-0005-0000-0000-0000210E0000}"/>
    <cellStyle name="Calculation 19 15 2" xfId="5010" xr:uid="{00000000-0005-0000-0000-0000220E0000}"/>
    <cellStyle name="Calculation 19 16" xfId="5011" xr:uid="{00000000-0005-0000-0000-0000230E0000}"/>
    <cellStyle name="Calculation 19 16 2" xfId="5012" xr:uid="{00000000-0005-0000-0000-0000240E0000}"/>
    <cellStyle name="Calculation 19 17" xfId="5013" xr:uid="{00000000-0005-0000-0000-0000250E0000}"/>
    <cellStyle name="Calculation 19 17 2" xfId="5014" xr:uid="{00000000-0005-0000-0000-0000260E0000}"/>
    <cellStyle name="Calculation 19 18" xfId="5015" xr:uid="{00000000-0005-0000-0000-0000270E0000}"/>
    <cellStyle name="Calculation 19 18 2" xfId="5016" xr:uid="{00000000-0005-0000-0000-0000280E0000}"/>
    <cellStyle name="Calculation 19 19" xfId="5017" xr:uid="{00000000-0005-0000-0000-0000290E0000}"/>
    <cellStyle name="Calculation 19 19 2" xfId="5018" xr:uid="{00000000-0005-0000-0000-00002A0E0000}"/>
    <cellStyle name="Calculation 19 2" xfId="188" xr:uid="{00000000-0005-0000-0000-00002B0E0000}"/>
    <cellStyle name="Calculation 19 2 2" xfId="5019" xr:uid="{00000000-0005-0000-0000-00002C0E0000}"/>
    <cellStyle name="Calculation 19 20" xfId="5020" xr:uid="{00000000-0005-0000-0000-00002D0E0000}"/>
    <cellStyle name="Calculation 19 20 2" xfId="5021" xr:uid="{00000000-0005-0000-0000-00002E0E0000}"/>
    <cellStyle name="Calculation 19 21" xfId="5022" xr:uid="{00000000-0005-0000-0000-00002F0E0000}"/>
    <cellStyle name="Calculation 19 21 2" xfId="5023" xr:uid="{00000000-0005-0000-0000-0000300E0000}"/>
    <cellStyle name="Calculation 19 22" xfId="5024" xr:uid="{00000000-0005-0000-0000-0000310E0000}"/>
    <cellStyle name="Calculation 19 22 2" xfId="5025" xr:uid="{00000000-0005-0000-0000-0000320E0000}"/>
    <cellStyle name="Calculation 19 23" xfId="5026" xr:uid="{00000000-0005-0000-0000-0000330E0000}"/>
    <cellStyle name="Calculation 19 23 2" xfId="5027" xr:uid="{00000000-0005-0000-0000-0000340E0000}"/>
    <cellStyle name="Calculation 19 24" xfId="5028" xr:uid="{00000000-0005-0000-0000-0000350E0000}"/>
    <cellStyle name="Calculation 19 24 2" xfId="5029" xr:uid="{00000000-0005-0000-0000-0000360E0000}"/>
    <cellStyle name="Calculation 19 25" xfId="5030" xr:uid="{00000000-0005-0000-0000-0000370E0000}"/>
    <cellStyle name="Calculation 19 25 2" xfId="5031" xr:uid="{00000000-0005-0000-0000-0000380E0000}"/>
    <cellStyle name="Calculation 19 26" xfId="5032" xr:uid="{00000000-0005-0000-0000-0000390E0000}"/>
    <cellStyle name="Calculation 19 26 2" xfId="5033" xr:uid="{00000000-0005-0000-0000-00003A0E0000}"/>
    <cellStyle name="Calculation 19 27" xfId="5034" xr:uid="{00000000-0005-0000-0000-00003B0E0000}"/>
    <cellStyle name="Calculation 19 27 2" xfId="5035" xr:uid="{00000000-0005-0000-0000-00003C0E0000}"/>
    <cellStyle name="Calculation 19 28" xfId="5036" xr:uid="{00000000-0005-0000-0000-00003D0E0000}"/>
    <cellStyle name="Calculation 19 28 2" xfId="5037" xr:uid="{00000000-0005-0000-0000-00003E0E0000}"/>
    <cellStyle name="Calculation 19 29" xfId="5038" xr:uid="{00000000-0005-0000-0000-00003F0E0000}"/>
    <cellStyle name="Calculation 19 29 2" xfId="5039" xr:uid="{00000000-0005-0000-0000-0000400E0000}"/>
    <cellStyle name="Calculation 19 3" xfId="5040" xr:uid="{00000000-0005-0000-0000-0000410E0000}"/>
    <cellStyle name="Calculation 19 3 2" xfId="5041" xr:uid="{00000000-0005-0000-0000-0000420E0000}"/>
    <cellStyle name="Calculation 19 30" xfId="5042" xr:uid="{00000000-0005-0000-0000-0000430E0000}"/>
    <cellStyle name="Calculation 19 30 2" xfId="5043" xr:uid="{00000000-0005-0000-0000-0000440E0000}"/>
    <cellStyle name="Calculation 19 31" xfId="5044" xr:uid="{00000000-0005-0000-0000-0000450E0000}"/>
    <cellStyle name="Calculation 19 31 2" xfId="5045" xr:uid="{00000000-0005-0000-0000-0000460E0000}"/>
    <cellStyle name="Calculation 19 32" xfId="5046" xr:uid="{00000000-0005-0000-0000-0000470E0000}"/>
    <cellStyle name="Calculation 19 32 2" xfId="5047" xr:uid="{00000000-0005-0000-0000-0000480E0000}"/>
    <cellStyle name="Calculation 19 33" xfId="5048" xr:uid="{00000000-0005-0000-0000-0000490E0000}"/>
    <cellStyle name="Calculation 19 33 2" xfId="5049" xr:uid="{00000000-0005-0000-0000-00004A0E0000}"/>
    <cellStyle name="Calculation 19 34" xfId="5050" xr:uid="{00000000-0005-0000-0000-00004B0E0000}"/>
    <cellStyle name="Calculation 19 34 2" xfId="5051" xr:uid="{00000000-0005-0000-0000-00004C0E0000}"/>
    <cellStyle name="Calculation 19 35" xfId="5052" xr:uid="{00000000-0005-0000-0000-00004D0E0000}"/>
    <cellStyle name="Calculation 19 35 2" xfId="5053" xr:uid="{00000000-0005-0000-0000-00004E0E0000}"/>
    <cellStyle name="Calculation 19 36" xfId="5054" xr:uid="{00000000-0005-0000-0000-00004F0E0000}"/>
    <cellStyle name="Calculation 19 36 2" xfId="5055" xr:uid="{00000000-0005-0000-0000-0000500E0000}"/>
    <cellStyle name="Calculation 19 37" xfId="5056" xr:uid="{00000000-0005-0000-0000-0000510E0000}"/>
    <cellStyle name="Calculation 19 37 2" xfId="5057" xr:uid="{00000000-0005-0000-0000-0000520E0000}"/>
    <cellStyle name="Calculation 19 38" xfId="5058" xr:uid="{00000000-0005-0000-0000-0000530E0000}"/>
    <cellStyle name="Calculation 19 38 2" xfId="5059" xr:uid="{00000000-0005-0000-0000-0000540E0000}"/>
    <cellStyle name="Calculation 19 39" xfId="5060" xr:uid="{00000000-0005-0000-0000-0000550E0000}"/>
    <cellStyle name="Calculation 19 39 2" xfId="5061" xr:uid="{00000000-0005-0000-0000-0000560E0000}"/>
    <cellStyle name="Calculation 19 4" xfId="5062" xr:uid="{00000000-0005-0000-0000-0000570E0000}"/>
    <cellStyle name="Calculation 19 4 2" xfId="5063" xr:uid="{00000000-0005-0000-0000-0000580E0000}"/>
    <cellStyle name="Calculation 19 40" xfId="5064" xr:uid="{00000000-0005-0000-0000-0000590E0000}"/>
    <cellStyle name="Calculation 19 41" xfId="5065" xr:uid="{00000000-0005-0000-0000-00005A0E0000}"/>
    <cellStyle name="Calculation 19 42" xfId="5066" xr:uid="{00000000-0005-0000-0000-00005B0E0000}"/>
    <cellStyle name="Calculation 19 43" xfId="5067" xr:uid="{00000000-0005-0000-0000-00005C0E0000}"/>
    <cellStyle name="Calculation 19 44" xfId="5068" xr:uid="{00000000-0005-0000-0000-00005D0E0000}"/>
    <cellStyle name="Calculation 19 45" xfId="5069" xr:uid="{00000000-0005-0000-0000-00005E0E0000}"/>
    <cellStyle name="Calculation 19 46" xfId="5070" xr:uid="{00000000-0005-0000-0000-00005F0E0000}"/>
    <cellStyle name="Calculation 19 47" xfId="5071" xr:uid="{00000000-0005-0000-0000-0000600E0000}"/>
    <cellStyle name="Calculation 19 48" xfId="5072" xr:uid="{00000000-0005-0000-0000-0000610E0000}"/>
    <cellStyle name="Calculation 19 49" xfId="5073" xr:uid="{00000000-0005-0000-0000-0000620E0000}"/>
    <cellStyle name="Calculation 19 5" xfId="5074" xr:uid="{00000000-0005-0000-0000-0000630E0000}"/>
    <cellStyle name="Calculation 19 5 2" xfId="5075" xr:uid="{00000000-0005-0000-0000-0000640E0000}"/>
    <cellStyle name="Calculation 19 50" xfId="5076" xr:uid="{00000000-0005-0000-0000-0000650E0000}"/>
    <cellStyle name="Calculation 19 51" xfId="5077" xr:uid="{00000000-0005-0000-0000-0000660E0000}"/>
    <cellStyle name="Calculation 19 52" xfId="5078" xr:uid="{00000000-0005-0000-0000-0000670E0000}"/>
    <cellStyle name="Calculation 19 53" xfId="5079" xr:uid="{00000000-0005-0000-0000-0000680E0000}"/>
    <cellStyle name="Calculation 19 54" xfId="5080" xr:uid="{00000000-0005-0000-0000-0000690E0000}"/>
    <cellStyle name="Calculation 19 55" xfId="5081" xr:uid="{00000000-0005-0000-0000-00006A0E0000}"/>
    <cellStyle name="Calculation 19 56" xfId="5082" xr:uid="{00000000-0005-0000-0000-00006B0E0000}"/>
    <cellStyle name="Calculation 19 57" xfId="5083" xr:uid="{00000000-0005-0000-0000-00006C0E0000}"/>
    <cellStyle name="Calculation 19 58" xfId="5084" xr:uid="{00000000-0005-0000-0000-00006D0E0000}"/>
    <cellStyle name="Calculation 19 59" xfId="5085" xr:uid="{00000000-0005-0000-0000-00006E0E0000}"/>
    <cellStyle name="Calculation 19 6" xfId="5086" xr:uid="{00000000-0005-0000-0000-00006F0E0000}"/>
    <cellStyle name="Calculation 19 6 2" xfId="5087" xr:uid="{00000000-0005-0000-0000-0000700E0000}"/>
    <cellStyle name="Calculation 19 60" xfId="5088" xr:uid="{00000000-0005-0000-0000-0000710E0000}"/>
    <cellStyle name="Calculation 19 61" xfId="5089" xr:uid="{00000000-0005-0000-0000-0000720E0000}"/>
    <cellStyle name="Calculation 19 62" xfId="5090" xr:uid="{00000000-0005-0000-0000-0000730E0000}"/>
    <cellStyle name="Calculation 19 63" xfId="5091" xr:uid="{00000000-0005-0000-0000-0000740E0000}"/>
    <cellStyle name="Calculation 19 64" xfId="5092" xr:uid="{00000000-0005-0000-0000-0000750E0000}"/>
    <cellStyle name="Calculation 19 65" xfId="5093" xr:uid="{00000000-0005-0000-0000-0000760E0000}"/>
    <cellStyle name="Calculation 19 66" xfId="5094" xr:uid="{00000000-0005-0000-0000-0000770E0000}"/>
    <cellStyle name="Calculation 19 67" xfId="5095" xr:uid="{00000000-0005-0000-0000-0000780E0000}"/>
    <cellStyle name="Calculation 19 68" xfId="5096" xr:uid="{00000000-0005-0000-0000-0000790E0000}"/>
    <cellStyle name="Calculation 19 69" xfId="5097" xr:uid="{00000000-0005-0000-0000-00007A0E0000}"/>
    <cellStyle name="Calculation 19 7" xfId="5098" xr:uid="{00000000-0005-0000-0000-00007B0E0000}"/>
    <cellStyle name="Calculation 19 7 2" xfId="5099" xr:uid="{00000000-0005-0000-0000-00007C0E0000}"/>
    <cellStyle name="Calculation 19 70" xfId="5100" xr:uid="{00000000-0005-0000-0000-00007D0E0000}"/>
    <cellStyle name="Calculation 19 71" xfId="5101" xr:uid="{00000000-0005-0000-0000-00007E0E0000}"/>
    <cellStyle name="Calculation 19 72" xfId="5102" xr:uid="{00000000-0005-0000-0000-00007F0E0000}"/>
    <cellStyle name="Calculation 19 73" xfId="5103" xr:uid="{00000000-0005-0000-0000-0000800E0000}"/>
    <cellStyle name="Calculation 19 74" xfId="5104" xr:uid="{00000000-0005-0000-0000-0000810E0000}"/>
    <cellStyle name="Calculation 19 75" xfId="5105" xr:uid="{00000000-0005-0000-0000-0000820E0000}"/>
    <cellStyle name="Calculation 19 76" xfId="5106" xr:uid="{00000000-0005-0000-0000-0000830E0000}"/>
    <cellStyle name="Calculation 19 77" xfId="52702" xr:uid="{00000000-0005-0000-0000-0000840E0000}"/>
    <cellStyle name="Calculation 19 78" xfId="52966" xr:uid="{00000000-0005-0000-0000-0000850E0000}"/>
    <cellStyle name="Calculation 19 79" xfId="53427" xr:uid="{00000000-0005-0000-0000-0000860E0000}"/>
    <cellStyle name="Calculation 19 8" xfId="5107" xr:uid="{00000000-0005-0000-0000-0000870E0000}"/>
    <cellStyle name="Calculation 19 8 2" xfId="5108" xr:uid="{00000000-0005-0000-0000-0000880E0000}"/>
    <cellStyle name="Calculation 19 9" xfId="5109" xr:uid="{00000000-0005-0000-0000-0000890E0000}"/>
    <cellStyle name="Calculation 19 9 2" xfId="5110" xr:uid="{00000000-0005-0000-0000-00008A0E0000}"/>
    <cellStyle name="Calculation 2" xfId="189" xr:uid="{00000000-0005-0000-0000-00008B0E0000}"/>
    <cellStyle name="Calculation 2 10" xfId="190" xr:uid="{00000000-0005-0000-0000-00008C0E0000}"/>
    <cellStyle name="Calculation 2 10 10" xfId="5111" xr:uid="{00000000-0005-0000-0000-00008D0E0000}"/>
    <cellStyle name="Calculation 2 10 10 2" xfId="5112" xr:uid="{00000000-0005-0000-0000-00008E0E0000}"/>
    <cellStyle name="Calculation 2 10 11" xfId="5113" xr:uid="{00000000-0005-0000-0000-00008F0E0000}"/>
    <cellStyle name="Calculation 2 10 11 2" xfId="5114" xr:uid="{00000000-0005-0000-0000-0000900E0000}"/>
    <cellStyle name="Calculation 2 10 12" xfId="5115" xr:uid="{00000000-0005-0000-0000-0000910E0000}"/>
    <cellStyle name="Calculation 2 10 12 2" xfId="5116" xr:uid="{00000000-0005-0000-0000-0000920E0000}"/>
    <cellStyle name="Calculation 2 10 13" xfId="5117" xr:uid="{00000000-0005-0000-0000-0000930E0000}"/>
    <cellStyle name="Calculation 2 10 13 2" xfId="5118" xr:uid="{00000000-0005-0000-0000-0000940E0000}"/>
    <cellStyle name="Calculation 2 10 14" xfId="5119" xr:uid="{00000000-0005-0000-0000-0000950E0000}"/>
    <cellStyle name="Calculation 2 10 14 2" xfId="5120" xr:uid="{00000000-0005-0000-0000-0000960E0000}"/>
    <cellStyle name="Calculation 2 10 15" xfId="5121" xr:uid="{00000000-0005-0000-0000-0000970E0000}"/>
    <cellStyle name="Calculation 2 10 15 2" xfId="5122" xr:uid="{00000000-0005-0000-0000-0000980E0000}"/>
    <cellStyle name="Calculation 2 10 16" xfId="5123" xr:uid="{00000000-0005-0000-0000-0000990E0000}"/>
    <cellStyle name="Calculation 2 10 16 2" xfId="5124" xr:uid="{00000000-0005-0000-0000-00009A0E0000}"/>
    <cellStyle name="Calculation 2 10 17" xfId="5125" xr:uid="{00000000-0005-0000-0000-00009B0E0000}"/>
    <cellStyle name="Calculation 2 10 17 2" xfId="5126" xr:uid="{00000000-0005-0000-0000-00009C0E0000}"/>
    <cellStyle name="Calculation 2 10 18" xfId="5127" xr:uid="{00000000-0005-0000-0000-00009D0E0000}"/>
    <cellStyle name="Calculation 2 10 18 2" xfId="5128" xr:uid="{00000000-0005-0000-0000-00009E0E0000}"/>
    <cellStyle name="Calculation 2 10 19" xfId="5129" xr:uid="{00000000-0005-0000-0000-00009F0E0000}"/>
    <cellStyle name="Calculation 2 10 19 2" xfId="5130" xr:uid="{00000000-0005-0000-0000-0000A00E0000}"/>
    <cellStyle name="Calculation 2 10 2" xfId="191" xr:uid="{00000000-0005-0000-0000-0000A10E0000}"/>
    <cellStyle name="Calculation 2 10 2 2" xfId="5131" xr:uid="{00000000-0005-0000-0000-0000A20E0000}"/>
    <cellStyle name="Calculation 2 10 20" xfId="5132" xr:uid="{00000000-0005-0000-0000-0000A30E0000}"/>
    <cellStyle name="Calculation 2 10 20 2" xfId="5133" xr:uid="{00000000-0005-0000-0000-0000A40E0000}"/>
    <cellStyle name="Calculation 2 10 21" xfId="5134" xr:uid="{00000000-0005-0000-0000-0000A50E0000}"/>
    <cellStyle name="Calculation 2 10 21 2" xfId="5135" xr:uid="{00000000-0005-0000-0000-0000A60E0000}"/>
    <cellStyle name="Calculation 2 10 22" xfId="5136" xr:uid="{00000000-0005-0000-0000-0000A70E0000}"/>
    <cellStyle name="Calculation 2 10 22 2" xfId="5137" xr:uid="{00000000-0005-0000-0000-0000A80E0000}"/>
    <cellStyle name="Calculation 2 10 23" xfId="5138" xr:uid="{00000000-0005-0000-0000-0000A90E0000}"/>
    <cellStyle name="Calculation 2 10 23 2" xfId="5139" xr:uid="{00000000-0005-0000-0000-0000AA0E0000}"/>
    <cellStyle name="Calculation 2 10 24" xfId="5140" xr:uid="{00000000-0005-0000-0000-0000AB0E0000}"/>
    <cellStyle name="Calculation 2 10 24 2" xfId="5141" xr:uid="{00000000-0005-0000-0000-0000AC0E0000}"/>
    <cellStyle name="Calculation 2 10 25" xfId="5142" xr:uid="{00000000-0005-0000-0000-0000AD0E0000}"/>
    <cellStyle name="Calculation 2 10 25 2" xfId="5143" xr:uid="{00000000-0005-0000-0000-0000AE0E0000}"/>
    <cellStyle name="Calculation 2 10 26" xfId="5144" xr:uid="{00000000-0005-0000-0000-0000AF0E0000}"/>
    <cellStyle name="Calculation 2 10 26 2" xfId="5145" xr:uid="{00000000-0005-0000-0000-0000B00E0000}"/>
    <cellStyle name="Calculation 2 10 27" xfId="5146" xr:uid="{00000000-0005-0000-0000-0000B10E0000}"/>
    <cellStyle name="Calculation 2 10 27 2" xfId="5147" xr:uid="{00000000-0005-0000-0000-0000B20E0000}"/>
    <cellStyle name="Calculation 2 10 28" xfId="5148" xr:uid="{00000000-0005-0000-0000-0000B30E0000}"/>
    <cellStyle name="Calculation 2 10 28 2" xfId="5149" xr:uid="{00000000-0005-0000-0000-0000B40E0000}"/>
    <cellStyle name="Calculation 2 10 29" xfId="5150" xr:uid="{00000000-0005-0000-0000-0000B50E0000}"/>
    <cellStyle name="Calculation 2 10 29 2" xfId="5151" xr:uid="{00000000-0005-0000-0000-0000B60E0000}"/>
    <cellStyle name="Calculation 2 10 3" xfId="5152" xr:uid="{00000000-0005-0000-0000-0000B70E0000}"/>
    <cellStyle name="Calculation 2 10 3 2" xfId="5153" xr:uid="{00000000-0005-0000-0000-0000B80E0000}"/>
    <cellStyle name="Calculation 2 10 30" xfId="5154" xr:uid="{00000000-0005-0000-0000-0000B90E0000}"/>
    <cellStyle name="Calculation 2 10 30 2" xfId="5155" xr:uid="{00000000-0005-0000-0000-0000BA0E0000}"/>
    <cellStyle name="Calculation 2 10 31" xfId="5156" xr:uid="{00000000-0005-0000-0000-0000BB0E0000}"/>
    <cellStyle name="Calculation 2 10 31 2" xfId="5157" xr:uid="{00000000-0005-0000-0000-0000BC0E0000}"/>
    <cellStyle name="Calculation 2 10 32" xfId="5158" xr:uid="{00000000-0005-0000-0000-0000BD0E0000}"/>
    <cellStyle name="Calculation 2 10 32 2" xfId="5159" xr:uid="{00000000-0005-0000-0000-0000BE0E0000}"/>
    <cellStyle name="Calculation 2 10 33" xfId="5160" xr:uid="{00000000-0005-0000-0000-0000BF0E0000}"/>
    <cellStyle name="Calculation 2 10 33 2" xfId="5161" xr:uid="{00000000-0005-0000-0000-0000C00E0000}"/>
    <cellStyle name="Calculation 2 10 34" xfId="5162" xr:uid="{00000000-0005-0000-0000-0000C10E0000}"/>
    <cellStyle name="Calculation 2 10 34 2" xfId="5163" xr:uid="{00000000-0005-0000-0000-0000C20E0000}"/>
    <cellStyle name="Calculation 2 10 35" xfId="5164" xr:uid="{00000000-0005-0000-0000-0000C30E0000}"/>
    <cellStyle name="Calculation 2 10 35 2" xfId="5165" xr:uid="{00000000-0005-0000-0000-0000C40E0000}"/>
    <cellStyle name="Calculation 2 10 36" xfId="5166" xr:uid="{00000000-0005-0000-0000-0000C50E0000}"/>
    <cellStyle name="Calculation 2 10 36 2" xfId="5167" xr:uid="{00000000-0005-0000-0000-0000C60E0000}"/>
    <cellStyle name="Calculation 2 10 37" xfId="5168" xr:uid="{00000000-0005-0000-0000-0000C70E0000}"/>
    <cellStyle name="Calculation 2 10 37 2" xfId="5169" xr:uid="{00000000-0005-0000-0000-0000C80E0000}"/>
    <cellStyle name="Calculation 2 10 38" xfId="5170" xr:uid="{00000000-0005-0000-0000-0000C90E0000}"/>
    <cellStyle name="Calculation 2 10 38 2" xfId="5171" xr:uid="{00000000-0005-0000-0000-0000CA0E0000}"/>
    <cellStyle name="Calculation 2 10 39" xfId="5172" xr:uid="{00000000-0005-0000-0000-0000CB0E0000}"/>
    <cellStyle name="Calculation 2 10 39 2" xfId="5173" xr:uid="{00000000-0005-0000-0000-0000CC0E0000}"/>
    <cellStyle name="Calculation 2 10 4" xfId="5174" xr:uid="{00000000-0005-0000-0000-0000CD0E0000}"/>
    <cellStyle name="Calculation 2 10 4 2" xfId="5175" xr:uid="{00000000-0005-0000-0000-0000CE0E0000}"/>
    <cellStyle name="Calculation 2 10 40" xfId="5176" xr:uid="{00000000-0005-0000-0000-0000CF0E0000}"/>
    <cellStyle name="Calculation 2 10 41" xfId="5177" xr:uid="{00000000-0005-0000-0000-0000D00E0000}"/>
    <cellStyle name="Calculation 2 10 42" xfId="5178" xr:uid="{00000000-0005-0000-0000-0000D10E0000}"/>
    <cellStyle name="Calculation 2 10 43" xfId="5179" xr:uid="{00000000-0005-0000-0000-0000D20E0000}"/>
    <cellStyle name="Calculation 2 10 44" xfId="5180" xr:uid="{00000000-0005-0000-0000-0000D30E0000}"/>
    <cellStyle name="Calculation 2 10 45" xfId="5181" xr:uid="{00000000-0005-0000-0000-0000D40E0000}"/>
    <cellStyle name="Calculation 2 10 46" xfId="5182" xr:uid="{00000000-0005-0000-0000-0000D50E0000}"/>
    <cellStyle name="Calculation 2 10 47" xfId="5183" xr:uid="{00000000-0005-0000-0000-0000D60E0000}"/>
    <cellStyle name="Calculation 2 10 48" xfId="5184" xr:uid="{00000000-0005-0000-0000-0000D70E0000}"/>
    <cellStyle name="Calculation 2 10 49" xfId="5185" xr:uid="{00000000-0005-0000-0000-0000D80E0000}"/>
    <cellStyle name="Calculation 2 10 5" xfId="5186" xr:uid="{00000000-0005-0000-0000-0000D90E0000}"/>
    <cellStyle name="Calculation 2 10 5 2" xfId="5187" xr:uid="{00000000-0005-0000-0000-0000DA0E0000}"/>
    <cellStyle name="Calculation 2 10 50" xfId="5188" xr:uid="{00000000-0005-0000-0000-0000DB0E0000}"/>
    <cellStyle name="Calculation 2 10 51" xfId="5189" xr:uid="{00000000-0005-0000-0000-0000DC0E0000}"/>
    <cellStyle name="Calculation 2 10 52" xfId="5190" xr:uid="{00000000-0005-0000-0000-0000DD0E0000}"/>
    <cellStyle name="Calculation 2 10 53" xfId="5191" xr:uid="{00000000-0005-0000-0000-0000DE0E0000}"/>
    <cellStyle name="Calculation 2 10 54" xfId="5192" xr:uid="{00000000-0005-0000-0000-0000DF0E0000}"/>
    <cellStyle name="Calculation 2 10 55" xfId="5193" xr:uid="{00000000-0005-0000-0000-0000E00E0000}"/>
    <cellStyle name="Calculation 2 10 56" xfId="5194" xr:uid="{00000000-0005-0000-0000-0000E10E0000}"/>
    <cellStyle name="Calculation 2 10 57" xfId="5195" xr:uid="{00000000-0005-0000-0000-0000E20E0000}"/>
    <cellStyle name="Calculation 2 10 58" xfId="5196" xr:uid="{00000000-0005-0000-0000-0000E30E0000}"/>
    <cellStyle name="Calculation 2 10 59" xfId="5197" xr:uid="{00000000-0005-0000-0000-0000E40E0000}"/>
    <cellStyle name="Calculation 2 10 6" xfId="5198" xr:uid="{00000000-0005-0000-0000-0000E50E0000}"/>
    <cellStyle name="Calculation 2 10 6 2" xfId="5199" xr:uid="{00000000-0005-0000-0000-0000E60E0000}"/>
    <cellStyle name="Calculation 2 10 60" xfId="5200" xr:uid="{00000000-0005-0000-0000-0000E70E0000}"/>
    <cellStyle name="Calculation 2 10 61" xfId="5201" xr:uid="{00000000-0005-0000-0000-0000E80E0000}"/>
    <cellStyle name="Calculation 2 10 62" xfId="5202" xr:uid="{00000000-0005-0000-0000-0000E90E0000}"/>
    <cellStyle name="Calculation 2 10 63" xfId="5203" xr:uid="{00000000-0005-0000-0000-0000EA0E0000}"/>
    <cellStyle name="Calculation 2 10 64" xfId="5204" xr:uid="{00000000-0005-0000-0000-0000EB0E0000}"/>
    <cellStyle name="Calculation 2 10 65" xfId="5205" xr:uid="{00000000-0005-0000-0000-0000EC0E0000}"/>
    <cellStyle name="Calculation 2 10 66" xfId="5206" xr:uid="{00000000-0005-0000-0000-0000ED0E0000}"/>
    <cellStyle name="Calculation 2 10 67" xfId="5207" xr:uid="{00000000-0005-0000-0000-0000EE0E0000}"/>
    <cellStyle name="Calculation 2 10 68" xfId="5208" xr:uid="{00000000-0005-0000-0000-0000EF0E0000}"/>
    <cellStyle name="Calculation 2 10 69" xfId="5209" xr:uid="{00000000-0005-0000-0000-0000F00E0000}"/>
    <cellStyle name="Calculation 2 10 7" xfId="5210" xr:uid="{00000000-0005-0000-0000-0000F10E0000}"/>
    <cellStyle name="Calculation 2 10 7 2" xfId="5211" xr:uid="{00000000-0005-0000-0000-0000F20E0000}"/>
    <cellStyle name="Calculation 2 10 70" xfId="5212" xr:uid="{00000000-0005-0000-0000-0000F30E0000}"/>
    <cellStyle name="Calculation 2 10 71" xfId="5213" xr:uid="{00000000-0005-0000-0000-0000F40E0000}"/>
    <cellStyle name="Calculation 2 10 72" xfId="5214" xr:uid="{00000000-0005-0000-0000-0000F50E0000}"/>
    <cellStyle name="Calculation 2 10 73" xfId="5215" xr:uid="{00000000-0005-0000-0000-0000F60E0000}"/>
    <cellStyle name="Calculation 2 10 74" xfId="5216" xr:uid="{00000000-0005-0000-0000-0000F70E0000}"/>
    <cellStyle name="Calculation 2 10 75" xfId="5217" xr:uid="{00000000-0005-0000-0000-0000F80E0000}"/>
    <cellStyle name="Calculation 2 10 76" xfId="5218" xr:uid="{00000000-0005-0000-0000-0000F90E0000}"/>
    <cellStyle name="Calculation 2 10 77" xfId="52583" xr:uid="{00000000-0005-0000-0000-0000FA0E0000}"/>
    <cellStyle name="Calculation 2 10 78" xfId="52821" xr:uid="{00000000-0005-0000-0000-0000FB0E0000}"/>
    <cellStyle name="Calculation 2 10 79" xfId="53282" xr:uid="{00000000-0005-0000-0000-0000FC0E0000}"/>
    <cellStyle name="Calculation 2 10 8" xfId="5219" xr:uid="{00000000-0005-0000-0000-0000FD0E0000}"/>
    <cellStyle name="Calculation 2 10 8 2" xfId="5220" xr:uid="{00000000-0005-0000-0000-0000FE0E0000}"/>
    <cellStyle name="Calculation 2 10 9" xfId="5221" xr:uid="{00000000-0005-0000-0000-0000FF0E0000}"/>
    <cellStyle name="Calculation 2 10 9 2" xfId="5222" xr:uid="{00000000-0005-0000-0000-0000000F0000}"/>
    <cellStyle name="Calculation 2 11" xfId="192" xr:uid="{00000000-0005-0000-0000-0000010F0000}"/>
    <cellStyle name="Calculation 2 11 10" xfId="5223" xr:uid="{00000000-0005-0000-0000-0000020F0000}"/>
    <cellStyle name="Calculation 2 11 10 2" xfId="5224" xr:uid="{00000000-0005-0000-0000-0000030F0000}"/>
    <cellStyle name="Calculation 2 11 11" xfId="5225" xr:uid="{00000000-0005-0000-0000-0000040F0000}"/>
    <cellStyle name="Calculation 2 11 11 2" xfId="5226" xr:uid="{00000000-0005-0000-0000-0000050F0000}"/>
    <cellStyle name="Calculation 2 11 12" xfId="5227" xr:uid="{00000000-0005-0000-0000-0000060F0000}"/>
    <cellStyle name="Calculation 2 11 12 2" xfId="5228" xr:uid="{00000000-0005-0000-0000-0000070F0000}"/>
    <cellStyle name="Calculation 2 11 13" xfId="5229" xr:uid="{00000000-0005-0000-0000-0000080F0000}"/>
    <cellStyle name="Calculation 2 11 13 2" xfId="5230" xr:uid="{00000000-0005-0000-0000-0000090F0000}"/>
    <cellStyle name="Calculation 2 11 14" xfId="5231" xr:uid="{00000000-0005-0000-0000-00000A0F0000}"/>
    <cellStyle name="Calculation 2 11 14 2" xfId="5232" xr:uid="{00000000-0005-0000-0000-00000B0F0000}"/>
    <cellStyle name="Calculation 2 11 15" xfId="5233" xr:uid="{00000000-0005-0000-0000-00000C0F0000}"/>
    <cellStyle name="Calculation 2 11 15 2" xfId="5234" xr:uid="{00000000-0005-0000-0000-00000D0F0000}"/>
    <cellStyle name="Calculation 2 11 16" xfId="5235" xr:uid="{00000000-0005-0000-0000-00000E0F0000}"/>
    <cellStyle name="Calculation 2 11 16 2" xfId="5236" xr:uid="{00000000-0005-0000-0000-00000F0F0000}"/>
    <cellStyle name="Calculation 2 11 17" xfId="5237" xr:uid="{00000000-0005-0000-0000-0000100F0000}"/>
    <cellStyle name="Calculation 2 11 17 2" xfId="5238" xr:uid="{00000000-0005-0000-0000-0000110F0000}"/>
    <cellStyle name="Calculation 2 11 18" xfId="5239" xr:uid="{00000000-0005-0000-0000-0000120F0000}"/>
    <cellStyle name="Calculation 2 11 18 2" xfId="5240" xr:uid="{00000000-0005-0000-0000-0000130F0000}"/>
    <cellStyle name="Calculation 2 11 19" xfId="5241" xr:uid="{00000000-0005-0000-0000-0000140F0000}"/>
    <cellStyle name="Calculation 2 11 19 2" xfId="5242" xr:uid="{00000000-0005-0000-0000-0000150F0000}"/>
    <cellStyle name="Calculation 2 11 2" xfId="193" xr:uid="{00000000-0005-0000-0000-0000160F0000}"/>
    <cellStyle name="Calculation 2 11 2 2" xfId="5243" xr:uid="{00000000-0005-0000-0000-0000170F0000}"/>
    <cellStyle name="Calculation 2 11 20" xfId="5244" xr:uid="{00000000-0005-0000-0000-0000180F0000}"/>
    <cellStyle name="Calculation 2 11 20 2" xfId="5245" xr:uid="{00000000-0005-0000-0000-0000190F0000}"/>
    <cellStyle name="Calculation 2 11 21" xfId="5246" xr:uid="{00000000-0005-0000-0000-00001A0F0000}"/>
    <cellStyle name="Calculation 2 11 21 2" xfId="5247" xr:uid="{00000000-0005-0000-0000-00001B0F0000}"/>
    <cellStyle name="Calculation 2 11 22" xfId="5248" xr:uid="{00000000-0005-0000-0000-00001C0F0000}"/>
    <cellStyle name="Calculation 2 11 22 2" xfId="5249" xr:uid="{00000000-0005-0000-0000-00001D0F0000}"/>
    <cellStyle name="Calculation 2 11 23" xfId="5250" xr:uid="{00000000-0005-0000-0000-00001E0F0000}"/>
    <cellStyle name="Calculation 2 11 23 2" xfId="5251" xr:uid="{00000000-0005-0000-0000-00001F0F0000}"/>
    <cellStyle name="Calculation 2 11 24" xfId="5252" xr:uid="{00000000-0005-0000-0000-0000200F0000}"/>
    <cellStyle name="Calculation 2 11 24 2" xfId="5253" xr:uid="{00000000-0005-0000-0000-0000210F0000}"/>
    <cellStyle name="Calculation 2 11 25" xfId="5254" xr:uid="{00000000-0005-0000-0000-0000220F0000}"/>
    <cellStyle name="Calculation 2 11 25 2" xfId="5255" xr:uid="{00000000-0005-0000-0000-0000230F0000}"/>
    <cellStyle name="Calculation 2 11 26" xfId="5256" xr:uid="{00000000-0005-0000-0000-0000240F0000}"/>
    <cellStyle name="Calculation 2 11 26 2" xfId="5257" xr:uid="{00000000-0005-0000-0000-0000250F0000}"/>
    <cellStyle name="Calculation 2 11 27" xfId="5258" xr:uid="{00000000-0005-0000-0000-0000260F0000}"/>
    <cellStyle name="Calculation 2 11 27 2" xfId="5259" xr:uid="{00000000-0005-0000-0000-0000270F0000}"/>
    <cellStyle name="Calculation 2 11 28" xfId="5260" xr:uid="{00000000-0005-0000-0000-0000280F0000}"/>
    <cellStyle name="Calculation 2 11 28 2" xfId="5261" xr:uid="{00000000-0005-0000-0000-0000290F0000}"/>
    <cellStyle name="Calculation 2 11 29" xfId="5262" xr:uid="{00000000-0005-0000-0000-00002A0F0000}"/>
    <cellStyle name="Calculation 2 11 29 2" xfId="5263" xr:uid="{00000000-0005-0000-0000-00002B0F0000}"/>
    <cellStyle name="Calculation 2 11 3" xfId="5264" xr:uid="{00000000-0005-0000-0000-00002C0F0000}"/>
    <cellStyle name="Calculation 2 11 3 2" xfId="5265" xr:uid="{00000000-0005-0000-0000-00002D0F0000}"/>
    <cellStyle name="Calculation 2 11 30" xfId="5266" xr:uid="{00000000-0005-0000-0000-00002E0F0000}"/>
    <cellStyle name="Calculation 2 11 30 2" xfId="5267" xr:uid="{00000000-0005-0000-0000-00002F0F0000}"/>
    <cellStyle name="Calculation 2 11 31" xfId="5268" xr:uid="{00000000-0005-0000-0000-0000300F0000}"/>
    <cellStyle name="Calculation 2 11 31 2" xfId="5269" xr:uid="{00000000-0005-0000-0000-0000310F0000}"/>
    <cellStyle name="Calculation 2 11 32" xfId="5270" xr:uid="{00000000-0005-0000-0000-0000320F0000}"/>
    <cellStyle name="Calculation 2 11 32 2" xfId="5271" xr:uid="{00000000-0005-0000-0000-0000330F0000}"/>
    <cellStyle name="Calculation 2 11 33" xfId="5272" xr:uid="{00000000-0005-0000-0000-0000340F0000}"/>
    <cellStyle name="Calculation 2 11 33 2" xfId="5273" xr:uid="{00000000-0005-0000-0000-0000350F0000}"/>
    <cellStyle name="Calculation 2 11 34" xfId="5274" xr:uid="{00000000-0005-0000-0000-0000360F0000}"/>
    <cellStyle name="Calculation 2 11 34 2" xfId="5275" xr:uid="{00000000-0005-0000-0000-0000370F0000}"/>
    <cellStyle name="Calculation 2 11 35" xfId="5276" xr:uid="{00000000-0005-0000-0000-0000380F0000}"/>
    <cellStyle name="Calculation 2 11 35 2" xfId="5277" xr:uid="{00000000-0005-0000-0000-0000390F0000}"/>
    <cellStyle name="Calculation 2 11 36" xfId="5278" xr:uid="{00000000-0005-0000-0000-00003A0F0000}"/>
    <cellStyle name="Calculation 2 11 36 2" xfId="5279" xr:uid="{00000000-0005-0000-0000-00003B0F0000}"/>
    <cellStyle name="Calculation 2 11 37" xfId="5280" xr:uid="{00000000-0005-0000-0000-00003C0F0000}"/>
    <cellStyle name="Calculation 2 11 37 2" xfId="5281" xr:uid="{00000000-0005-0000-0000-00003D0F0000}"/>
    <cellStyle name="Calculation 2 11 38" xfId="5282" xr:uid="{00000000-0005-0000-0000-00003E0F0000}"/>
    <cellStyle name="Calculation 2 11 38 2" xfId="5283" xr:uid="{00000000-0005-0000-0000-00003F0F0000}"/>
    <cellStyle name="Calculation 2 11 39" xfId="5284" xr:uid="{00000000-0005-0000-0000-0000400F0000}"/>
    <cellStyle name="Calculation 2 11 39 2" xfId="5285" xr:uid="{00000000-0005-0000-0000-0000410F0000}"/>
    <cellStyle name="Calculation 2 11 4" xfId="5286" xr:uid="{00000000-0005-0000-0000-0000420F0000}"/>
    <cellStyle name="Calculation 2 11 4 2" xfId="5287" xr:uid="{00000000-0005-0000-0000-0000430F0000}"/>
    <cellStyle name="Calculation 2 11 40" xfId="5288" xr:uid="{00000000-0005-0000-0000-0000440F0000}"/>
    <cellStyle name="Calculation 2 11 41" xfId="5289" xr:uid="{00000000-0005-0000-0000-0000450F0000}"/>
    <cellStyle name="Calculation 2 11 42" xfId="5290" xr:uid="{00000000-0005-0000-0000-0000460F0000}"/>
    <cellStyle name="Calculation 2 11 43" xfId="5291" xr:uid="{00000000-0005-0000-0000-0000470F0000}"/>
    <cellStyle name="Calculation 2 11 44" xfId="5292" xr:uid="{00000000-0005-0000-0000-0000480F0000}"/>
    <cellStyle name="Calculation 2 11 45" xfId="5293" xr:uid="{00000000-0005-0000-0000-0000490F0000}"/>
    <cellStyle name="Calculation 2 11 46" xfId="5294" xr:uid="{00000000-0005-0000-0000-00004A0F0000}"/>
    <cellStyle name="Calculation 2 11 47" xfId="5295" xr:uid="{00000000-0005-0000-0000-00004B0F0000}"/>
    <cellStyle name="Calculation 2 11 48" xfId="5296" xr:uid="{00000000-0005-0000-0000-00004C0F0000}"/>
    <cellStyle name="Calculation 2 11 49" xfId="5297" xr:uid="{00000000-0005-0000-0000-00004D0F0000}"/>
    <cellStyle name="Calculation 2 11 5" xfId="5298" xr:uid="{00000000-0005-0000-0000-00004E0F0000}"/>
    <cellStyle name="Calculation 2 11 5 2" xfId="5299" xr:uid="{00000000-0005-0000-0000-00004F0F0000}"/>
    <cellStyle name="Calculation 2 11 50" xfId="5300" xr:uid="{00000000-0005-0000-0000-0000500F0000}"/>
    <cellStyle name="Calculation 2 11 51" xfId="5301" xr:uid="{00000000-0005-0000-0000-0000510F0000}"/>
    <cellStyle name="Calculation 2 11 52" xfId="5302" xr:uid="{00000000-0005-0000-0000-0000520F0000}"/>
    <cellStyle name="Calculation 2 11 53" xfId="5303" xr:uid="{00000000-0005-0000-0000-0000530F0000}"/>
    <cellStyle name="Calculation 2 11 54" xfId="5304" xr:uid="{00000000-0005-0000-0000-0000540F0000}"/>
    <cellStyle name="Calculation 2 11 55" xfId="5305" xr:uid="{00000000-0005-0000-0000-0000550F0000}"/>
    <cellStyle name="Calculation 2 11 56" xfId="5306" xr:uid="{00000000-0005-0000-0000-0000560F0000}"/>
    <cellStyle name="Calculation 2 11 57" xfId="5307" xr:uid="{00000000-0005-0000-0000-0000570F0000}"/>
    <cellStyle name="Calculation 2 11 58" xfId="5308" xr:uid="{00000000-0005-0000-0000-0000580F0000}"/>
    <cellStyle name="Calculation 2 11 59" xfId="5309" xr:uid="{00000000-0005-0000-0000-0000590F0000}"/>
    <cellStyle name="Calculation 2 11 6" xfId="5310" xr:uid="{00000000-0005-0000-0000-00005A0F0000}"/>
    <cellStyle name="Calculation 2 11 6 2" xfId="5311" xr:uid="{00000000-0005-0000-0000-00005B0F0000}"/>
    <cellStyle name="Calculation 2 11 60" xfId="5312" xr:uid="{00000000-0005-0000-0000-00005C0F0000}"/>
    <cellStyle name="Calculation 2 11 61" xfId="5313" xr:uid="{00000000-0005-0000-0000-00005D0F0000}"/>
    <cellStyle name="Calculation 2 11 62" xfId="5314" xr:uid="{00000000-0005-0000-0000-00005E0F0000}"/>
    <cellStyle name="Calculation 2 11 63" xfId="5315" xr:uid="{00000000-0005-0000-0000-00005F0F0000}"/>
    <cellStyle name="Calculation 2 11 64" xfId="5316" xr:uid="{00000000-0005-0000-0000-0000600F0000}"/>
    <cellStyle name="Calculation 2 11 65" xfId="5317" xr:uid="{00000000-0005-0000-0000-0000610F0000}"/>
    <cellStyle name="Calculation 2 11 66" xfId="5318" xr:uid="{00000000-0005-0000-0000-0000620F0000}"/>
    <cellStyle name="Calculation 2 11 67" xfId="5319" xr:uid="{00000000-0005-0000-0000-0000630F0000}"/>
    <cellStyle name="Calculation 2 11 68" xfId="5320" xr:uid="{00000000-0005-0000-0000-0000640F0000}"/>
    <cellStyle name="Calculation 2 11 69" xfId="5321" xr:uid="{00000000-0005-0000-0000-0000650F0000}"/>
    <cellStyle name="Calculation 2 11 7" xfId="5322" xr:uid="{00000000-0005-0000-0000-0000660F0000}"/>
    <cellStyle name="Calculation 2 11 7 2" xfId="5323" xr:uid="{00000000-0005-0000-0000-0000670F0000}"/>
    <cellStyle name="Calculation 2 11 70" xfId="5324" xr:uid="{00000000-0005-0000-0000-0000680F0000}"/>
    <cellStyle name="Calculation 2 11 71" xfId="5325" xr:uid="{00000000-0005-0000-0000-0000690F0000}"/>
    <cellStyle name="Calculation 2 11 72" xfId="5326" xr:uid="{00000000-0005-0000-0000-00006A0F0000}"/>
    <cellStyle name="Calculation 2 11 73" xfId="5327" xr:uid="{00000000-0005-0000-0000-00006B0F0000}"/>
    <cellStyle name="Calculation 2 11 74" xfId="5328" xr:uid="{00000000-0005-0000-0000-00006C0F0000}"/>
    <cellStyle name="Calculation 2 11 75" xfId="5329" xr:uid="{00000000-0005-0000-0000-00006D0F0000}"/>
    <cellStyle name="Calculation 2 11 76" xfId="5330" xr:uid="{00000000-0005-0000-0000-00006E0F0000}"/>
    <cellStyle name="Calculation 2 11 77" xfId="52443" xr:uid="{00000000-0005-0000-0000-00006F0F0000}"/>
    <cellStyle name="Calculation 2 11 78" xfId="52223" xr:uid="{00000000-0005-0000-0000-0000700F0000}"/>
    <cellStyle name="Calculation 2 11 79" xfId="53134" xr:uid="{00000000-0005-0000-0000-0000710F0000}"/>
    <cellStyle name="Calculation 2 11 8" xfId="5331" xr:uid="{00000000-0005-0000-0000-0000720F0000}"/>
    <cellStyle name="Calculation 2 11 8 2" xfId="5332" xr:uid="{00000000-0005-0000-0000-0000730F0000}"/>
    <cellStyle name="Calculation 2 11 9" xfId="5333" xr:uid="{00000000-0005-0000-0000-0000740F0000}"/>
    <cellStyle name="Calculation 2 11 9 2" xfId="5334" xr:uid="{00000000-0005-0000-0000-0000750F0000}"/>
    <cellStyle name="Calculation 2 12" xfId="194" xr:uid="{00000000-0005-0000-0000-0000760F0000}"/>
    <cellStyle name="Calculation 2 12 10" xfId="5335" xr:uid="{00000000-0005-0000-0000-0000770F0000}"/>
    <cellStyle name="Calculation 2 12 10 2" xfId="5336" xr:uid="{00000000-0005-0000-0000-0000780F0000}"/>
    <cellStyle name="Calculation 2 12 11" xfId="5337" xr:uid="{00000000-0005-0000-0000-0000790F0000}"/>
    <cellStyle name="Calculation 2 12 11 2" xfId="5338" xr:uid="{00000000-0005-0000-0000-00007A0F0000}"/>
    <cellStyle name="Calculation 2 12 12" xfId="5339" xr:uid="{00000000-0005-0000-0000-00007B0F0000}"/>
    <cellStyle name="Calculation 2 12 12 2" xfId="5340" xr:uid="{00000000-0005-0000-0000-00007C0F0000}"/>
    <cellStyle name="Calculation 2 12 13" xfId="5341" xr:uid="{00000000-0005-0000-0000-00007D0F0000}"/>
    <cellStyle name="Calculation 2 12 13 2" xfId="5342" xr:uid="{00000000-0005-0000-0000-00007E0F0000}"/>
    <cellStyle name="Calculation 2 12 14" xfId="5343" xr:uid="{00000000-0005-0000-0000-00007F0F0000}"/>
    <cellStyle name="Calculation 2 12 14 2" xfId="5344" xr:uid="{00000000-0005-0000-0000-0000800F0000}"/>
    <cellStyle name="Calculation 2 12 15" xfId="5345" xr:uid="{00000000-0005-0000-0000-0000810F0000}"/>
    <cellStyle name="Calculation 2 12 15 2" xfId="5346" xr:uid="{00000000-0005-0000-0000-0000820F0000}"/>
    <cellStyle name="Calculation 2 12 16" xfId="5347" xr:uid="{00000000-0005-0000-0000-0000830F0000}"/>
    <cellStyle name="Calculation 2 12 16 2" xfId="5348" xr:uid="{00000000-0005-0000-0000-0000840F0000}"/>
    <cellStyle name="Calculation 2 12 17" xfId="5349" xr:uid="{00000000-0005-0000-0000-0000850F0000}"/>
    <cellStyle name="Calculation 2 12 17 2" xfId="5350" xr:uid="{00000000-0005-0000-0000-0000860F0000}"/>
    <cellStyle name="Calculation 2 12 18" xfId="5351" xr:uid="{00000000-0005-0000-0000-0000870F0000}"/>
    <cellStyle name="Calculation 2 12 18 2" xfId="5352" xr:uid="{00000000-0005-0000-0000-0000880F0000}"/>
    <cellStyle name="Calculation 2 12 19" xfId="5353" xr:uid="{00000000-0005-0000-0000-0000890F0000}"/>
    <cellStyle name="Calculation 2 12 19 2" xfId="5354" xr:uid="{00000000-0005-0000-0000-00008A0F0000}"/>
    <cellStyle name="Calculation 2 12 2" xfId="195" xr:uid="{00000000-0005-0000-0000-00008B0F0000}"/>
    <cellStyle name="Calculation 2 12 2 2" xfId="5355" xr:uid="{00000000-0005-0000-0000-00008C0F0000}"/>
    <cellStyle name="Calculation 2 12 20" xfId="5356" xr:uid="{00000000-0005-0000-0000-00008D0F0000}"/>
    <cellStyle name="Calculation 2 12 20 2" xfId="5357" xr:uid="{00000000-0005-0000-0000-00008E0F0000}"/>
    <cellStyle name="Calculation 2 12 21" xfId="5358" xr:uid="{00000000-0005-0000-0000-00008F0F0000}"/>
    <cellStyle name="Calculation 2 12 21 2" xfId="5359" xr:uid="{00000000-0005-0000-0000-0000900F0000}"/>
    <cellStyle name="Calculation 2 12 22" xfId="5360" xr:uid="{00000000-0005-0000-0000-0000910F0000}"/>
    <cellStyle name="Calculation 2 12 22 2" xfId="5361" xr:uid="{00000000-0005-0000-0000-0000920F0000}"/>
    <cellStyle name="Calculation 2 12 23" xfId="5362" xr:uid="{00000000-0005-0000-0000-0000930F0000}"/>
    <cellStyle name="Calculation 2 12 23 2" xfId="5363" xr:uid="{00000000-0005-0000-0000-0000940F0000}"/>
    <cellStyle name="Calculation 2 12 24" xfId="5364" xr:uid="{00000000-0005-0000-0000-0000950F0000}"/>
    <cellStyle name="Calculation 2 12 24 2" xfId="5365" xr:uid="{00000000-0005-0000-0000-0000960F0000}"/>
    <cellStyle name="Calculation 2 12 25" xfId="5366" xr:uid="{00000000-0005-0000-0000-0000970F0000}"/>
    <cellStyle name="Calculation 2 12 25 2" xfId="5367" xr:uid="{00000000-0005-0000-0000-0000980F0000}"/>
    <cellStyle name="Calculation 2 12 26" xfId="5368" xr:uid="{00000000-0005-0000-0000-0000990F0000}"/>
    <cellStyle name="Calculation 2 12 26 2" xfId="5369" xr:uid="{00000000-0005-0000-0000-00009A0F0000}"/>
    <cellStyle name="Calculation 2 12 27" xfId="5370" xr:uid="{00000000-0005-0000-0000-00009B0F0000}"/>
    <cellStyle name="Calculation 2 12 27 2" xfId="5371" xr:uid="{00000000-0005-0000-0000-00009C0F0000}"/>
    <cellStyle name="Calculation 2 12 28" xfId="5372" xr:uid="{00000000-0005-0000-0000-00009D0F0000}"/>
    <cellStyle name="Calculation 2 12 28 2" xfId="5373" xr:uid="{00000000-0005-0000-0000-00009E0F0000}"/>
    <cellStyle name="Calculation 2 12 29" xfId="5374" xr:uid="{00000000-0005-0000-0000-00009F0F0000}"/>
    <cellStyle name="Calculation 2 12 29 2" xfId="5375" xr:uid="{00000000-0005-0000-0000-0000A00F0000}"/>
    <cellStyle name="Calculation 2 12 3" xfId="5376" xr:uid="{00000000-0005-0000-0000-0000A10F0000}"/>
    <cellStyle name="Calculation 2 12 3 2" xfId="5377" xr:uid="{00000000-0005-0000-0000-0000A20F0000}"/>
    <cellStyle name="Calculation 2 12 30" xfId="5378" xr:uid="{00000000-0005-0000-0000-0000A30F0000}"/>
    <cellStyle name="Calculation 2 12 30 2" xfId="5379" xr:uid="{00000000-0005-0000-0000-0000A40F0000}"/>
    <cellStyle name="Calculation 2 12 31" xfId="5380" xr:uid="{00000000-0005-0000-0000-0000A50F0000}"/>
    <cellStyle name="Calculation 2 12 31 2" xfId="5381" xr:uid="{00000000-0005-0000-0000-0000A60F0000}"/>
    <cellStyle name="Calculation 2 12 32" xfId="5382" xr:uid="{00000000-0005-0000-0000-0000A70F0000}"/>
    <cellStyle name="Calculation 2 12 32 2" xfId="5383" xr:uid="{00000000-0005-0000-0000-0000A80F0000}"/>
    <cellStyle name="Calculation 2 12 33" xfId="5384" xr:uid="{00000000-0005-0000-0000-0000A90F0000}"/>
    <cellStyle name="Calculation 2 12 33 2" xfId="5385" xr:uid="{00000000-0005-0000-0000-0000AA0F0000}"/>
    <cellStyle name="Calculation 2 12 34" xfId="5386" xr:uid="{00000000-0005-0000-0000-0000AB0F0000}"/>
    <cellStyle name="Calculation 2 12 34 2" xfId="5387" xr:uid="{00000000-0005-0000-0000-0000AC0F0000}"/>
    <cellStyle name="Calculation 2 12 35" xfId="5388" xr:uid="{00000000-0005-0000-0000-0000AD0F0000}"/>
    <cellStyle name="Calculation 2 12 35 2" xfId="5389" xr:uid="{00000000-0005-0000-0000-0000AE0F0000}"/>
    <cellStyle name="Calculation 2 12 36" xfId="5390" xr:uid="{00000000-0005-0000-0000-0000AF0F0000}"/>
    <cellStyle name="Calculation 2 12 36 2" xfId="5391" xr:uid="{00000000-0005-0000-0000-0000B00F0000}"/>
    <cellStyle name="Calculation 2 12 37" xfId="5392" xr:uid="{00000000-0005-0000-0000-0000B10F0000}"/>
    <cellStyle name="Calculation 2 12 37 2" xfId="5393" xr:uid="{00000000-0005-0000-0000-0000B20F0000}"/>
    <cellStyle name="Calculation 2 12 38" xfId="5394" xr:uid="{00000000-0005-0000-0000-0000B30F0000}"/>
    <cellStyle name="Calculation 2 12 38 2" xfId="5395" xr:uid="{00000000-0005-0000-0000-0000B40F0000}"/>
    <cellStyle name="Calculation 2 12 39" xfId="5396" xr:uid="{00000000-0005-0000-0000-0000B50F0000}"/>
    <cellStyle name="Calculation 2 12 39 2" xfId="5397" xr:uid="{00000000-0005-0000-0000-0000B60F0000}"/>
    <cellStyle name="Calculation 2 12 4" xfId="5398" xr:uid="{00000000-0005-0000-0000-0000B70F0000}"/>
    <cellStyle name="Calculation 2 12 4 2" xfId="5399" xr:uid="{00000000-0005-0000-0000-0000B80F0000}"/>
    <cellStyle name="Calculation 2 12 40" xfId="5400" xr:uid="{00000000-0005-0000-0000-0000B90F0000}"/>
    <cellStyle name="Calculation 2 12 41" xfId="5401" xr:uid="{00000000-0005-0000-0000-0000BA0F0000}"/>
    <cellStyle name="Calculation 2 12 42" xfId="5402" xr:uid="{00000000-0005-0000-0000-0000BB0F0000}"/>
    <cellStyle name="Calculation 2 12 43" xfId="5403" xr:uid="{00000000-0005-0000-0000-0000BC0F0000}"/>
    <cellStyle name="Calculation 2 12 44" xfId="5404" xr:uid="{00000000-0005-0000-0000-0000BD0F0000}"/>
    <cellStyle name="Calculation 2 12 45" xfId="5405" xr:uid="{00000000-0005-0000-0000-0000BE0F0000}"/>
    <cellStyle name="Calculation 2 12 46" xfId="5406" xr:uid="{00000000-0005-0000-0000-0000BF0F0000}"/>
    <cellStyle name="Calculation 2 12 47" xfId="5407" xr:uid="{00000000-0005-0000-0000-0000C00F0000}"/>
    <cellStyle name="Calculation 2 12 48" xfId="5408" xr:uid="{00000000-0005-0000-0000-0000C10F0000}"/>
    <cellStyle name="Calculation 2 12 49" xfId="5409" xr:uid="{00000000-0005-0000-0000-0000C20F0000}"/>
    <cellStyle name="Calculation 2 12 5" xfId="5410" xr:uid="{00000000-0005-0000-0000-0000C30F0000}"/>
    <cellStyle name="Calculation 2 12 5 2" xfId="5411" xr:uid="{00000000-0005-0000-0000-0000C40F0000}"/>
    <cellStyle name="Calculation 2 12 50" xfId="5412" xr:uid="{00000000-0005-0000-0000-0000C50F0000}"/>
    <cellStyle name="Calculation 2 12 51" xfId="5413" xr:uid="{00000000-0005-0000-0000-0000C60F0000}"/>
    <cellStyle name="Calculation 2 12 52" xfId="5414" xr:uid="{00000000-0005-0000-0000-0000C70F0000}"/>
    <cellStyle name="Calculation 2 12 53" xfId="5415" xr:uid="{00000000-0005-0000-0000-0000C80F0000}"/>
    <cellStyle name="Calculation 2 12 54" xfId="5416" xr:uid="{00000000-0005-0000-0000-0000C90F0000}"/>
    <cellStyle name="Calculation 2 12 55" xfId="5417" xr:uid="{00000000-0005-0000-0000-0000CA0F0000}"/>
    <cellStyle name="Calculation 2 12 56" xfId="5418" xr:uid="{00000000-0005-0000-0000-0000CB0F0000}"/>
    <cellStyle name="Calculation 2 12 57" xfId="5419" xr:uid="{00000000-0005-0000-0000-0000CC0F0000}"/>
    <cellStyle name="Calculation 2 12 58" xfId="5420" xr:uid="{00000000-0005-0000-0000-0000CD0F0000}"/>
    <cellStyle name="Calculation 2 12 59" xfId="5421" xr:uid="{00000000-0005-0000-0000-0000CE0F0000}"/>
    <cellStyle name="Calculation 2 12 6" xfId="5422" xr:uid="{00000000-0005-0000-0000-0000CF0F0000}"/>
    <cellStyle name="Calculation 2 12 6 2" xfId="5423" xr:uid="{00000000-0005-0000-0000-0000D00F0000}"/>
    <cellStyle name="Calculation 2 12 60" xfId="5424" xr:uid="{00000000-0005-0000-0000-0000D10F0000}"/>
    <cellStyle name="Calculation 2 12 61" xfId="5425" xr:uid="{00000000-0005-0000-0000-0000D20F0000}"/>
    <cellStyle name="Calculation 2 12 62" xfId="5426" xr:uid="{00000000-0005-0000-0000-0000D30F0000}"/>
    <cellStyle name="Calculation 2 12 63" xfId="5427" xr:uid="{00000000-0005-0000-0000-0000D40F0000}"/>
    <cellStyle name="Calculation 2 12 64" xfId="5428" xr:uid="{00000000-0005-0000-0000-0000D50F0000}"/>
    <cellStyle name="Calculation 2 12 65" xfId="5429" xr:uid="{00000000-0005-0000-0000-0000D60F0000}"/>
    <cellStyle name="Calculation 2 12 66" xfId="5430" xr:uid="{00000000-0005-0000-0000-0000D70F0000}"/>
    <cellStyle name="Calculation 2 12 67" xfId="5431" xr:uid="{00000000-0005-0000-0000-0000D80F0000}"/>
    <cellStyle name="Calculation 2 12 68" xfId="5432" xr:uid="{00000000-0005-0000-0000-0000D90F0000}"/>
    <cellStyle name="Calculation 2 12 69" xfId="5433" xr:uid="{00000000-0005-0000-0000-0000DA0F0000}"/>
    <cellStyle name="Calculation 2 12 7" xfId="5434" xr:uid="{00000000-0005-0000-0000-0000DB0F0000}"/>
    <cellStyle name="Calculation 2 12 7 2" xfId="5435" xr:uid="{00000000-0005-0000-0000-0000DC0F0000}"/>
    <cellStyle name="Calculation 2 12 70" xfId="5436" xr:uid="{00000000-0005-0000-0000-0000DD0F0000}"/>
    <cellStyle name="Calculation 2 12 71" xfId="5437" xr:uid="{00000000-0005-0000-0000-0000DE0F0000}"/>
    <cellStyle name="Calculation 2 12 72" xfId="5438" xr:uid="{00000000-0005-0000-0000-0000DF0F0000}"/>
    <cellStyle name="Calculation 2 12 73" xfId="5439" xr:uid="{00000000-0005-0000-0000-0000E00F0000}"/>
    <cellStyle name="Calculation 2 12 74" xfId="5440" xr:uid="{00000000-0005-0000-0000-0000E10F0000}"/>
    <cellStyle name="Calculation 2 12 75" xfId="5441" xr:uid="{00000000-0005-0000-0000-0000E20F0000}"/>
    <cellStyle name="Calculation 2 12 76" xfId="5442" xr:uid="{00000000-0005-0000-0000-0000E30F0000}"/>
    <cellStyle name="Calculation 2 12 77" xfId="52386" xr:uid="{00000000-0005-0000-0000-0000E40F0000}"/>
    <cellStyle name="Calculation 2 12 78" xfId="52700" xr:uid="{00000000-0005-0000-0000-0000E50F0000}"/>
    <cellStyle name="Calculation 2 12 79" xfId="53069" xr:uid="{00000000-0005-0000-0000-0000E60F0000}"/>
    <cellStyle name="Calculation 2 12 8" xfId="5443" xr:uid="{00000000-0005-0000-0000-0000E70F0000}"/>
    <cellStyle name="Calculation 2 12 8 2" xfId="5444" xr:uid="{00000000-0005-0000-0000-0000E80F0000}"/>
    <cellStyle name="Calculation 2 12 9" xfId="5445" xr:uid="{00000000-0005-0000-0000-0000E90F0000}"/>
    <cellStyle name="Calculation 2 12 9 2" xfId="5446" xr:uid="{00000000-0005-0000-0000-0000EA0F0000}"/>
    <cellStyle name="Calculation 2 13" xfId="196" xr:uid="{00000000-0005-0000-0000-0000EB0F0000}"/>
    <cellStyle name="Calculation 2 13 10" xfId="5447" xr:uid="{00000000-0005-0000-0000-0000EC0F0000}"/>
    <cellStyle name="Calculation 2 13 10 2" xfId="5448" xr:uid="{00000000-0005-0000-0000-0000ED0F0000}"/>
    <cellStyle name="Calculation 2 13 11" xfId="5449" xr:uid="{00000000-0005-0000-0000-0000EE0F0000}"/>
    <cellStyle name="Calculation 2 13 11 2" xfId="5450" xr:uid="{00000000-0005-0000-0000-0000EF0F0000}"/>
    <cellStyle name="Calculation 2 13 12" xfId="5451" xr:uid="{00000000-0005-0000-0000-0000F00F0000}"/>
    <cellStyle name="Calculation 2 13 12 2" xfId="5452" xr:uid="{00000000-0005-0000-0000-0000F10F0000}"/>
    <cellStyle name="Calculation 2 13 13" xfId="5453" xr:uid="{00000000-0005-0000-0000-0000F20F0000}"/>
    <cellStyle name="Calculation 2 13 13 2" xfId="5454" xr:uid="{00000000-0005-0000-0000-0000F30F0000}"/>
    <cellStyle name="Calculation 2 13 14" xfId="5455" xr:uid="{00000000-0005-0000-0000-0000F40F0000}"/>
    <cellStyle name="Calculation 2 13 14 2" xfId="5456" xr:uid="{00000000-0005-0000-0000-0000F50F0000}"/>
    <cellStyle name="Calculation 2 13 15" xfId="5457" xr:uid="{00000000-0005-0000-0000-0000F60F0000}"/>
    <cellStyle name="Calculation 2 13 15 2" xfId="5458" xr:uid="{00000000-0005-0000-0000-0000F70F0000}"/>
    <cellStyle name="Calculation 2 13 16" xfId="5459" xr:uid="{00000000-0005-0000-0000-0000F80F0000}"/>
    <cellStyle name="Calculation 2 13 16 2" xfId="5460" xr:uid="{00000000-0005-0000-0000-0000F90F0000}"/>
    <cellStyle name="Calculation 2 13 17" xfId="5461" xr:uid="{00000000-0005-0000-0000-0000FA0F0000}"/>
    <cellStyle name="Calculation 2 13 17 2" xfId="5462" xr:uid="{00000000-0005-0000-0000-0000FB0F0000}"/>
    <cellStyle name="Calculation 2 13 18" xfId="5463" xr:uid="{00000000-0005-0000-0000-0000FC0F0000}"/>
    <cellStyle name="Calculation 2 13 18 2" xfId="5464" xr:uid="{00000000-0005-0000-0000-0000FD0F0000}"/>
    <cellStyle name="Calculation 2 13 19" xfId="5465" xr:uid="{00000000-0005-0000-0000-0000FE0F0000}"/>
    <cellStyle name="Calculation 2 13 19 2" xfId="5466" xr:uid="{00000000-0005-0000-0000-0000FF0F0000}"/>
    <cellStyle name="Calculation 2 13 2" xfId="197" xr:uid="{00000000-0005-0000-0000-000000100000}"/>
    <cellStyle name="Calculation 2 13 2 2" xfId="5467" xr:uid="{00000000-0005-0000-0000-000001100000}"/>
    <cellStyle name="Calculation 2 13 20" xfId="5468" xr:uid="{00000000-0005-0000-0000-000002100000}"/>
    <cellStyle name="Calculation 2 13 20 2" xfId="5469" xr:uid="{00000000-0005-0000-0000-000003100000}"/>
    <cellStyle name="Calculation 2 13 21" xfId="5470" xr:uid="{00000000-0005-0000-0000-000004100000}"/>
    <cellStyle name="Calculation 2 13 21 2" xfId="5471" xr:uid="{00000000-0005-0000-0000-000005100000}"/>
    <cellStyle name="Calculation 2 13 22" xfId="5472" xr:uid="{00000000-0005-0000-0000-000006100000}"/>
    <cellStyle name="Calculation 2 13 22 2" xfId="5473" xr:uid="{00000000-0005-0000-0000-000007100000}"/>
    <cellStyle name="Calculation 2 13 23" xfId="5474" xr:uid="{00000000-0005-0000-0000-000008100000}"/>
    <cellStyle name="Calculation 2 13 23 2" xfId="5475" xr:uid="{00000000-0005-0000-0000-000009100000}"/>
    <cellStyle name="Calculation 2 13 24" xfId="5476" xr:uid="{00000000-0005-0000-0000-00000A100000}"/>
    <cellStyle name="Calculation 2 13 24 2" xfId="5477" xr:uid="{00000000-0005-0000-0000-00000B100000}"/>
    <cellStyle name="Calculation 2 13 25" xfId="5478" xr:uid="{00000000-0005-0000-0000-00000C100000}"/>
    <cellStyle name="Calculation 2 13 25 2" xfId="5479" xr:uid="{00000000-0005-0000-0000-00000D100000}"/>
    <cellStyle name="Calculation 2 13 26" xfId="5480" xr:uid="{00000000-0005-0000-0000-00000E100000}"/>
    <cellStyle name="Calculation 2 13 26 2" xfId="5481" xr:uid="{00000000-0005-0000-0000-00000F100000}"/>
    <cellStyle name="Calculation 2 13 27" xfId="5482" xr:uid="{00000000-0005-0000-0000-000010100000}"/>
    <cellStyle name="Calculation 2 13 27 2" xfId="5483" xr:uid="{00000000-0005-0000-0000-000011100000}"/>
    <cellStyle name="Calculation 2 13 28" xfId="5484" xr:uid="{00000000-0005-0000-0000-000012100000}"/>
    <cellStyle name="Calculation 2 13 28 2" xfId="5485" xr:uid="{00000000-0005-0000-0000-000013100000}"/>
    <cellStyle name="Calculation 2 13 29" xfId="5486" xr:uid="{00000000-0005-0000-0000-000014100000}"/>
    <cellStyle name="Calculation 2 13 29 2" xfId="5487" xr:uid="{00000000-0005-0000-0000-000015100000}"/>
    <cellStyle name="Calculation 2 13 3" xfId="5488" xr:uid="{00000000-0005-0000-0000-000016100000}"/>
    <cellStyle name="Calculation 2 13 3 2" xfId="5489" xr:uid="{00000000-0005-0000-0000-000017100000}"/>
    <cellStyle name="Calculation 2 13 30" xfId="5490" xr:uid="{00000000-0005-0000-0000-000018100000}"/>
    <cellStyle name="Calculation 2 13 30 2" xfId="5491" xr:uid="{00000000-0005-0000-0000-000019100000}"/>
    <cellStyle name="Calculation 2 13 31" xfId="5492" xr:uid="{00000000-0005-0000-0000-00001A100000}"/>
    <cellStyle name="Calculation 2 13 31 2" xfId="5493" xr:uid="{00000000-0005-0000-0000-00001B100000}"/>
    <cellStyle name="Calculation 2 13 32" xfId="5494" xr:uid="{00000000-0005-0000-0000-00001C100000}"/>
    <cellStyle name="Calculation 2 13 32 2" xfId="5495" xr:uid="{00000000-0005-0000-0000-00001D100000}"/>
    <cellStyle name="Calculation 2 13 33" xfId="5496" xr:uid="{00000000-0005-0000-0000-00001E100000}"/>
    <cellStyle name="Calculation 2 13 33 2" xfId="5497" xr:uid="{00000000-0005-0000-0000-00001F100000}"/>
    <cellStyle name="Calculation 2 13 34" xfId="5498" xr:uid="{00000000-0005-0000-0000-000020100000}"/>
    <cellStyle name="Calculation 2 13 34 2" xfId="5499" xr:uid="{00000000-0005-0000-0000-000021100000}"/>
    <cellStyle name="Calculation 2 13 35" xfId="5500" xr:uid="{00000000-0005-0000-0000-000022100000}"/>
    <cellStyle name="Calculation 2 13 35 2" xfId="5501" xr:uid="{00000000-0005-0000-0000-000023100000}"/>
    <cellStyle name="Calculation 2 13 36" xfId="5502" xr:uid="{00000000-0005-0000-0000-000024100000}"/>
    <cellStyle name="Calculation 2 13 36 2" xfId="5503" xr:uid="{00000000-0005-0000-0000-000025100000}"/>
    <cellStyle name="Calculation 2 13 37" xfId="5504" xr:uid="{00000000-0005-0000-0000-000026100000}"/>
    <cellStyle name="Calculation 2 13 37 2" xfId="5505" xr:uid="{00000000-0005-0000-0000-000027100000}"/>
    <cellStyle name="Calculation 2 13 38" xfId="5506" xr:uid="{00000000-0005-0000-0000-000028100000}"/>
    <cellStyle name="Calculation 2 13 38 2" xfId="5507" xr:uid="{00000000-0005-0000-0000-000029100000}"/>
    <cellStyle name="Calculation 2 13 39" xfId="5508" xr:uid="{00000000-0005-0000-0000-00002A100000}"/>
    <cellStyle name="Calculation 2 13 39 2" xfId="5509" xr:uid="{00000000-0005-0000-0000-00002B100000}"/>
    <cellStyle name="Calculation 2 13 4" xfId="5510" xr:uid="{00000000-0005-0000-0000-00002C100000}"/>
    <cellStyle name="Calculation 2 13 4 2" xfId="5511" xr:uid="{00000000-0005-0000-0000-00002D100000}"/>
    <cellStyle name="Calculation 2 13 40" xfId="5512" xr:uid="{00000000-0005-0000-0000-00002E100000}"/>
    <cellStyle name="Calculation 2 13 41" xfId="5513" xr:uid="{00000000-0005-0000-0000-00002F100000}"/>
    <cellStyle name="Calculation 2 13 42" xfId="5514" xr:uid="{00000000-0005-0000-0000-000030100000}"/>
    <cellStyle name="Calculation 2 13 43" xfId="5515" xr:uid="{00000000-0005-0000-0000-000031100000}"/>
    <cellStyle name="Calculation 2 13 44" xfId="5516" xr:uid="{00000000-0005-0000-0000-000032100000}"/>
    <cellStyle name="Calculation 2 13 45" xfId="5517" xr:uid="{00000000-0005-0000-0000-000033100000}"/>
    <cellStyle name="Calculation 2 13 46" xfId="5518" xr:uid="{00000000-0005-0000-0000-000034100000}"/>
    <cellStyle name="Calculation 2 13 47" xfId="5519" xr:uid="{00000000-0005-0000-0000-000035100000}"/>
    <cellStyle name="Calculation 2 13 48" xfId="5520" xr:uid="{00000000-0005-0000-0000-000036100000}"/>
    <cellStyle name="Calculation 2 13 49" xfId="5521" xr:uid="{00000000-0005-0000-0000-000037100000}"/>
    <cellStyle name="Calculation 2 13 5" xfId="5522" xr:uid="{00000000-0005-0000-0000-000038100000}"/>
    <cellStyle name="Calculation 2 13 5 2" xfId="5523" xr:uid="{00000000-0005-0000-0000-000039100000}"/>
    <cellStyle name="Calculation 2 13 50" xfId="5524" xr:uid="{00000000-0005-0000-0000-00003A100000}"/>
    <cellStyle name="Calculation 2 13 51" xfId="5525" xr:uid="{00000000-0005-0000-0000-00003B100000}"/>
    <cellStyle name="Calculation 2 13 52" xfId="5526" xr:uid="{00000000-0005-0000-0000-00003C100000}"/>
    <cellStyle name="Calculation 2 13 53" xfId="5527" xr:uid="{00000000-0005-0000-0000-00003D100000}"/>
    <cellStyle name="Calculation 2 13 54" xfId="5528" xr:uid="{00000000-0005-0000-0000-00003E100000}"/>
    <cellStyle name="Calculation 2 13 55" xfId="5529" xr:uid="{00000000-0005-0000-0000-00003F100000}"/>
    <cellStyle name="Calculation 2 13 56" xfId="5530" xr:uid="{00000000-0005-0000-0000-000040100000}"/>
    <cellStyle name="Calculation 2 13 57" xfId="5531" xr:uid="{00000000-0005-0000-0000-000041100000}"/>
    <cellStyle name="Calculation 2 13 58" xfId="5532" xr:uid="{00000000-0005-0000-0000-000042100000}"/>
    <cellStyle name="Calculation 2 13 59" xfId="5533" xr:uid="{00000000-0005-0000-0000-000043100000}"/>
    <cellStyle name="Calculation 2 13 6" xfId="5534" xr:uid="{00000000-0005-0000-0000-000044100000}"/>
    <cellStyle name="Calculation 2 13 6 2" xfId="5535" xr:uid="{00000000-0005-0000-0000-000045100000}"/>
    <cellStyle name="Calculation 2 13 60" xfId="5536" xr:uid="{00000000-0005-0000-0000-000046100000}"/>
    <cellStyle name="Calculation 2 13 61" xfId="5537" xr:uid="{00000000-0005-0000-0000-000047100000}"/>
    <cellStyle name="Calculation 2 13 62" xfId="5538" xr:uid="{00000000-0005-0000-0000-000048100000}"/>
    <cellStyle name="Calculation 2 13 63" xfId="5539" xr:uid="{00000000-0005-0000-0000-000049100000}"/>
    <cellStyle name="Calculation 2 13 64" xfId="5540" xr:uid="{00000000-0005-0000-0000-00004A100000}"/>
    <cellStyle name="Calculation 2 13 65" xfId="5541" xr:uid="{00000000-0005-0000-0000-00004B100000}"/>
    <cellStyle name="Calculation 2 13 66" xfId="5542" xr:uid="{00000000-0005-0000-0000-00004C100000}"/>
    <cellStyle name="Calculation 2 13 67" xfId="5543" xr:uid="{00000000-0005-0000-0000-00004D100000}"/>
    <cellStyle name="Calculation 2 13 68" xfId="5544" xr:uid="{00000000-0005-0000-0000-00004E100000}"/>
    <cellStyle name="Calculation 2 13 69" xfId="5545" xr:uid="{00000000-0005-0000-0000-00004F100000}"/>
    <cellStyle name="Calculation 2 13 7" xfId="5546" xr:uid="{00000000-0005-0000-0000-000050100000}"/>
    <cellStyle name="Calculation 2 13 7 2" xfId="5547" xr:uid="{00000000-0005-0000-0000-000051100000}"/>
    <cellStyle name="Calculation 2 13 70" xfId="5548" xr:uid="{00000000-0005-0000-0000-000052100000}"/>
    <cellStyle name="Calculation 2 13 71" xfId="5549" xr:uid="{00000000-0005-0000-0000-000053100000}"/>
    <cellStyle name="Calculation 2 13 72" xfId="5550" xr:uid="{00000000-0005-0000-0000-000054100000}"/>
    <cellStyle name="Calculation 2 13 73" xfId="5551" xr:uid="{00000000-0005-0000-0000-000055100000}"/>
    <cellStyle name="Calculation 2 13 74" xfId="5552" xr:uid="{00000000-0005-0000-0000-000056100000}"/>
    <cellStyle name="Calculation 2 13 75" xfId="5553" xr:uid="{00000000-0005-0000-0000-000057100000}"/>
    <cellStyle name="Calculation 2 13 76" xfId="5554" xr:uid="{00000000-0005-0000-0000-000058100000}"/>
    <cellStyle name="Calculation 2 13 77" xfId="52717" xr:uid="{00000000-0005-0000-0000-000059100000}"/>
    <cellStyle name="Calculation 2 13 78" xfId="52988" xr:uid="{00000000-0005-0000-0000-00005A100000}"/>
    <cellStyle name="Calculation 2 13 79" xfId="53449" xr:uid="{00000000-0005-0000-0000-00005B100000}"/>
    <cellStyle name="Calculation 2 13 8" xfId="5555" xr:uid="{00000000-0005-0000-0000-00005C100000}"/>
    <cellStyle name="Calculation 2 13 8 2" xfId="5556" xr:uid="{00000000-0005-0000-0000-00005D100000}"/>
    <cellStyle name="Calculation 2 13 9" xfId="5557" xr:uid="{00000000-0005-0000-0000-00005E100000}"/>
    <cellStyle name="Calculation 2 13 9 2" xfId="5558" xr:uid="{00000000-0005-0000-0000-00005F100000}"/>
    <cellStyle name="Calculation 2 14" xfId="198" xr:uid="{00000000-0005-0000-0000-000060100000}"/>
    <cellStyle name="Calculation 2 14 10" xfId="5559" xr:uid="{00000000-0005-0000-0000-000061100000}"/>
    <cellStyle name="Calculation 2 14 10 2" xfId="5560" xr:uid="{00000000-0005-0000-0000-000062100000}"/>
    <cellStyle name="Calculation 2 14 11" xfId="5561" xr:uid="{00000000-0005-0000-0000-000063100000}"/>
    <cellStyle name="Calculation 2 14 11 2" xfId="5562" xr:uid="{00000000-0005-0000-0000-000064100000}"/>
    <cellStyle name="Calculation 2 14 12" xfId="5563" xr:uid="{00000000-0005-0000-0000-000065100000}"/>
    <cellStyle name="Calculation 2 14 12 2" xfId="5564" xr:uid="{00000000-0005-0000-0000-000066100000}"/>
    <cellStyle name="Calculation 2 14 13" xfId="5565" xr:uid="{00000000-0005-0000-0000-000067100000}"/>
    <cellStyle name="Calculation 2 14 13 2" xfId="5566" xr:uid="{00000000-0005-0000-0000-000068100000}"/>
    <cellStyle name="Calculation 2 14 14" xfId="5567" xr:uid="{00000000-0005-0000-0000-000069100000}"/>
    <cellStyle name="Calculation 2 14 14 2" xfId="5568" xr:uid="{00000000-0005-0000-0000-00006A100000}"/>
    <cellStyle name="Calculation 2 14 15" xfId="5569" xr:uid="{00000000-0005-0000-0000-00006B100000}"/>
    <cellStyle name="Calculation 2 14 15 2" xfId="5570" xr:uid="{00000000-0005-0000-0000-00006C100000}"/>
    <cellStyle name="Calculation 2 14 16" xfId="5571" xr:uid="{00000000-0005-0000-0000-00006D100000}"/>
    <cellStyle name="Calculation 2 14 16 2" xfId="5572" xr:uid="{00000000-0005-0000-0000-00006E100000}"/>
    <cellStyle name="Calculation 2 14 17" xfId="5573" xr:uid="{00000000-0005-0000-0000-00006F100000}"/>
    <cellStyle name="Calculation 2 14 17 2" xfId="5574" xr:uid="{00000000-0005-0000-0000-000070100000}"/>
    <cellStyle name="Calculation 2 14 18" xfId="5575" xr:uid="{00000000-0005-0000-0000-000071100000}"/>
    <cellStyle name="Calculation 2 14 18 2" xfId="5576" xr:uid="{00000000-0005-0000-0000-000072100000}"/>
    <cellStyle name="Calculation 2 14 19" xfId="5577" xr:uid="{00000000-0005-0000-0000-000073100000}"/>
    <cellStyle name="Calculation 2 14 19 2" xfId="5578" xr:uid="{00000000-0005-0000-0000-000074100000}"/>
    <cellStyle name="Calculation 2 14 2" xfId="199" xr:uid="{00000000-0005-0000-0000-000075100000}"/>
    <cellStyle name="Calculation 2 14 2 2" xfId="5579" xr:uid="{00000000-0005-0000-0000-000076100000}"/>
    <cellStyle name="Calculation 2 14 20" xfId="5580" xr:uid="{00000000-0005-0000-0000-000077100000}"/>
    <cellStyle name="Calculation 2 14 20 2" xfId="5581" xr:uid="{00000000-0005-0000-0000-000078100000}"/>
    <cellStyle name="Calculation 2 14 21" xfId="5582" xr:uid="{00000000-0005-0000-0000-000079100000}"/>
    <cellStyle name="Calculation 2 14 21 2" xfId="5583" xr:uid="{00000000-0005-0000-0000-00007A100000}"/>
    <cellStyle name="Calculation 2 14 22" xfId="5584" xr:uid="{00000000-0005-0000-0000-00007B100000}"/>
    <cellStyle name="Calculation 2 14 22 2" xfId="5585" xr:uid="{00000000-0005-0000-0000-00007C100000}"/>
    <cellStyle name="Calculation 2 14 23" xfId="5586" xr:uid="{00000000-0005-0000-0000-00007D100000}"/>
    <cellStyle name="Calculation 2 14 23 2" xfId="5587" xr:uid="{00000000-0005-0000-0000-00007E100000}"/>
    <cellStyle name="Calculation 2 14 24" xfId="5588" xr:uid="{00000000-0005-0000-0000-00007F100000}"/>
    <cellStyle name="Calculation 2 14 24 2" xfId="5589" xr:uid="{00000000-0005-0000-0000-000080100000}"/>
    <cellStyle name="Calculation 2 14 25" xfId="5590" xr:uid="{00000000-0005-0000-0000-000081100000}"/>
    <cellStyle name="Calculation 2 14 25 2" xfId="5591" xr:uid="{00000000-0005-0000-0000-000082100000}"/>
    <cellStyle name="Calculation 2 14 26" xfId="5592" xr:uid="{00000000-0005-0000-0000-000083100000}"/>
    <cellStyle name="Calculation 2 14 26 2" xfId="5593" xr:uid="{00000000-0005-0000-0000-000084100000}"/>
    <cellStyle name="Calculation 2 14 27" xfId="5594" xr:uid="{00000000-0005-0000-0000-000085100000}"/>
    <cellStyle name="Calculation 2 14 27 2" xfId="5595" xr:uid="{00000000-0005-0000-0000-000086100000}"/>
    <cellStyle name="Calculation 2 14 28" xfId="5596" xr:uid="{00000000-0005-0000-0000-000087100000}"/>
    <cellStyle name="Calculation 2 14 28 2" xfId="5597" xr:uid="{00000000-0005-0000-0000-000088100000}"/>
    <cellStyle name="Calculation 2 14 29" xfId="5598" xr:uid="{00000000-0005-0000-0000-000089100000}"/>
    <cellStyle name="Calculation 2 14 29 2" xfId="5599" xr:uid="{00000000-0005-0000-0000-00008A100000}"/>
    <cellStyle name="Calculation 2 14 3" xfId="5600" xr:uid="{00000000-0005-0000-0000-00008B100000}"/>
    <cellStyle name="Calculation 2 14 3 2" xfId="5601" xr:uid="{00000000-0005-0000-0000-00008C100000}"/>
    <cellStyle name="Calculation 2 14 30" xfId="5602" xr:uid="{00000000-0005-0000-0000-00008D100000}"/>
    <cellStyle name="Calculation 2 14 30 2" xfId="5603" xr:uid="{00000000-0005-0000-0000-00008E100000}"/>
    <cellStyle name="Calculation 2 14 31" xfId="5604" xr:uid="{00000000-0005-0000-0000-00008F100000}"/>
    <cellStyle name="Calculation 2 14 31 2" xfId="5605" xr:uid="{00000000-0005-0000-0000-000090100000}"/>
    <cellStyle name="Calculation 2 14 32" xfId="5606" xr:uid="{00000000-0005-0000-0000-000091100000}"/>
    <cellStyle name="Calculation 2 14 32 2" xfId="5607" xr:uid="{00000000-0005-0000-0000-000092100000}"/>
    <cellStyle name="Calculation 2 14 33" xfId="5608" xr:uid="{00000000-0005-0000-0000-000093100000}"/>
    <cellStyle name="Calculation 2 14 33 2" xfId="5609" xr:uid="{00000000-0005-0000-0000-000094100000}"/>
    <cellStyle name="Calculation 2 14 34" xfId="5610" xr:uid="{00000000-0005-0000-0000-000095100000}"/>
    <cellStyle name="Calculation 2 14 34 2" xfId="5611" xr:uid="{00000000-0005-0000-0000-000096100000}"/>
    <cellStyle name="Calculation 2 14 35" xfId="5612" xr:uid="{00000000-0005-0000-0000-000097100000}"/>
    <cellStyle name="Calculation 2 14 35 2" xfId="5613" xr:uid="{00000000-0005-0000-0000-000098100000}"/>
    <cellStyle name="Calculation 2 14 36" xfId="5614" xr:uid="{00000000-0005-0000-0000-000099100000}"/>
    <cellStyle name="Calculation 2 14 36 2" xfId="5615" xr:uid="{00000000-0005-0000-0000-00009A100000}"/>
    <cellStyle name="Calculation 2 14 37" xfId="5616" xr:uid="{00000000-0005-0000-0000-00009B100000}"/>
    <cellStyle name="Calculation 2 14 37 2" xfId="5617" xr:uid="{00000000-0005-0000-0000-00009C100000}"/>
    <cellStyle name="Calculation 2 14 38" xfId="5618" xr:uid="{00000000-0005-0000-0000-00009D100000}"/>
    <cellStyle name="Calculation 2 14 38 2" xfId="5619" xr:uid="{00000000-0005-0000-0000-00009E100000}"/>
    <cellStyle name="Calculation 2 14 39" xfId="5620" xr:uid="{00000000-0005-0000-0000-00009F100000}"/>
    <cellStyle name="Calculation 2 14 39 2" xfId="5621" xr:uid="{00000000-0005-0000-0000-0000A0100000}"/>
    <cellStyle name="Calculation 2 14 4" xfId="5622" xr:uid="{00000000-0005-0000-0000-0000A1100000}"/>
    <cellStyle name="Calculation 2 14 4 2" xfId="5623" xr:uid="{00000000-0005-0000-0000-0000A2100000}"/>
    <cellStyle name="Calculation 2 14 40" xfId="5624" xr:uid="{00000000-0005-0000-0000-0000A3100000}"/>
    <cellStyle name="Calculation 2 14 41" xfId="5625" xr:uid="{00000000-0005-0000-0000-0000A4100000}"/>
    <cellStyle name="Calculation 2 14 42" xfId="5626" xr:uid="{00000000-0005-0000-0000-0000A5100000}"/>
    <cellStyle name="Calculation 2 14 43" xfId="5627" xr:uid="{00000000-0005-0000-0000-0000A6100000}"/>
    <cellStyle name="Calculation 2 14 44" xfId="5628" xr:uid="{00000000-0005-0000-0000-0000A7100000}"/>
    <cellStyle name="Calculation 2 14 45" xfId="5629" xr:uid="{00000000-0005-0000-0000-0000A8100000}"/>
    <cellStyle name="Calculation 2 14 46" xfId="5630" xr:uid="{00000000-0005-0000-0000-0000A9100000}"/>
    <cellStyle name="Calculation 2 14 47" xfId="5631" xr:uid="{00000000-0005-0000-0000-0000AA100000}"/>
    <cellStyle name="Calculation 2 14 48" xfId="5632" xr:uid="{00000000-0005-0000-0000-0000AB100000}"/>
    <cellStyle name="Calculation 2 14 49" xfId="5633" xr:uid="{00000000-0005-0000-0000-0000AC100000}"/>
    <cellStyle name="Calculation 2 14 5" xfId="5634" xr:uid="{00000000-0005-0000-0000-0000AD100000}"/>
    <cellStyle name="Calculation 2 14 5 2" xfId="5635" xr:uid="{00000000-0005-0000-0000-0000AE100000}"/>
    <cellStyle name="Calculation 2 14 50" xfId="5636" xr:uid="{00000000-0005-0000-0000-0000AF100000}"/>
    <cellStyle name="Calculation 2 14 51" xfId="5637" xr:uid="{00000000-0005-0000-0000-0000B0100000}"/>
    <cellStyle name="Calculation 2 14 52" xfId="5638" xr:uid="{00000000-0005-0000-0000-0000B1100000}"/>
    <cellStyle name="Calculation 2 14 53" xfId="5639" xr:uid="{00000000-0005-0000-0000-0000B2100000}"/>
    <cellStyle name="Calculation 2 14 54" xfId="5640" xr:uid="{00000000-0005-0000-0000-0000B3100000}"/>
    <cellStyle name="Calculation 2 14 55" xfId="5641" xr:uid="{00000000-0005-0000-0000-0000B4100000}"/>
    <cellStyle name="Calculation 2 14 56" xfId="5642" xr:uid="{00000000-0005-0000-0000-0000B5100000}"/>
    <cellStyle name="Calculation 2 14 57" xfId="5643" xr:uid="{00000000-0005-0000-0000-0000B6100000}"/>
    <cellStyle name="Calculation 2 14 58" xfId="5644" xr:uid="{00000000-0005-0000-0000-0000B7100000}"/>
    <cellStyle name="Calculation 2 14 59" xfId="5645" xr:uid="{00000000-0005-0000-0000-0000B8100000}"/>
    <cellStyle name="Calculation 2 14 6" xfId="5646" xr:uid="{00000000-0005-0000-0000-0000B9100000}"/>
    <cellStyle name="Calculation 2 14 6 2" xfId="5647" xr:uid="{00000000-0005-0000-0000-0000BA100000}"/>
    <cellStyle name="Calculation 2 14 60" xfId="5648" xr:uid="{00000000-0005-0000-0000-0000BB100000}"/>
    <cellStyle name="Calculation 2 14 61" xfId="5649" xr:uid="{00000000-0005-0000-0000-0000BC100000}"/>
    <cellStyle name="Calculation 2 14 62" xfId="5650" xr:uid="{00000000-0005-0000-0000-0000BD100000}"/>
    <cellStyle name="Calculation 2 14 63" xfId="5651" xr:uid="{00000000-0005-0000-0000-0000BE100000}"/>
    <cellStyle name="Calculation 2 14 64" xfId="5652" xr:uid="{00000000-0005-0000-0000-0000BF100000}"/>
    <cellStyle name="Calculation 2 14 65" xfId="5653" xr:uid="{00000000-0005-0000-0000-0000C0100000}"/>
    <cellStyle name="Calculation 2 14 66" xfId="5654" xr:uid="{00000000-0005-0000-0000-0000C1100000}"/>
    <cellStyle name="Calculation 2 14 67" xfId="5655" xr:uid="{00000000-0005-0000-0000-0000C2100000}"/>
    <cellStyle name="Calculation 2 14 68" xfId="5656" xr:uid="{00000000-0005-0000-0000-0000C3100000}"/>
    <cellStyle name="Calculation 2 14 69" xfId="5657" xr:uid="{00000000-0005-0000-0000-0000C4100000}"/>
    <cellStyle name="Calculation 2 14 7" xfId="5658" xr:uid="{00000000-0005-0000-0000-0000C5100000}"/>
    <cellStyle name="Calculation 2 14 7 2" xfId="5659" xr:uid="{00000000-0005-0000-0000-0000C6100000}"/>
    <cellStyle name="Calculation 2 14 70" xfId="5660" xr:uid="{00000000-0005-0000-0000-0000C7100000}"/>
    <cellStyle name="Calculation 2 14 71" xfId="5661" xr:uid="{00000000-0005-0000-0000-0000C8100000}"/>
    <cellStyle name="Calculation 2 14 72" xfId="5662" xr:uid="{00000000-0005-0000-0000-0000C9100000}"/>
    <cellStyle name="Calculation 2 14 73" xfId="5663" xr:uid="{00000000-0005-0000-0000-0000CA100000}"/>
    <cellStyle name="Calculation 2 14 74" xfId="5664" xr:uid="{00000000-0005-0000-0000-0000CB100000}"/>
    <cellStyle name="Calculation 2 14 75" xfId="5665" xr:uid="{00000000-0005-0000-0000-0000CC100000}"/>
    <cellStyle name="Calculation 2 14 76" xfId="5666" xr:uid="{00000000-0005-0000-0000-0000CD100000}"/>
    <cellStyle name="Calculation 2 14 77" xfId="52704" xr:uid="{00000000-0005-0000-0000-0000CE100000}"/>
    <cellStyle name="Calculation 2 14 78" xfId="52969" xr:uid="{00000000-0005-0000-0000-0000CF100000}"/>
    <cellStyle name="Calculation 2 14 79" xfId="53430" xr:uid="{00000000-0005-0000-0000-0000D0100000}"/>
    <cellStyle name="Calculation 2 14 8" xfId="5667" xr:uid="{00000000-0005-0000-0000-0000D1100000}"/>
    <cellStyle name="Calculation 2 14 8 2" xfId="5668" xr:uid="{00000000-0005-0000-0000-0000D2100000}"/>
    <cellStyle name="Calculation 2 14 9" xfId="5669" xr:uid="{00000000-0005-0000-0000-0000D3100000}"/>
    <cellStyle name="Calculation 2 14 9 2" xfId="5670" xr:uid="{00000000-0005-0000-0000-0000D4100000}"/>
    <cellStyle name="Calculation 2 15" xfId="200" xr:uid="{00000000-0005-0000-0000-0000D5100000}"/>
    <cellStyle name="Calculation 2 15 10" xfId="5671" xr:uid="{00000000-0005-0000-0000-0000D6100000}"/>
    <cellStyle name="Calculation 2 15 10 2" xfId="5672" xr:uid="{00000000-0005-0000-0000-0000D7100000}"/>
    <cellStyle name="Calculation 2 15 11" xfId="5673" xr:uid="{00000000-0005-0000-0000-0000D8100000}"/>
    <cellStyle name="Calculation 2 15 11 2" xfId="5674" xr:uid="{00000000-0005-0000-0000-0000D9100000}"/>
    <cellStyle name="Calculation 2 15 12" xfId="5675" xr:uid="{00000000-0005-0000-0000-0000DA100000}"/>
    <cellStyle name="Calculation 2 15 12 2" xfId="5676" xr:uid="{00000000-0005-0000-0000-0000DB100000}"/>
    <cellStyle name="Calculation 2 15 13" xfId="5677" xr:uid="{00000000-0005-0000-0000-0000DC100000}"/>
    <cellStyle name="Calculation 2 15 13 2" xfId="5678" xr:uid="{00000000-0005-0000-0000-0000DD100000}"/>
    <cellStyle name="Calculation 2 15 14" xfId="5679" xr:uid="{00000000-0005-0000-0000-0000DE100000}"/>
    <cellStyle name="Calculation 2 15 14 2" xfId="5680" xr:uid="{00000000-0005-0000-0000-0000DF100000}"/>
    <cellStyle name="Calculation 2 15 15" xfId="5681" xr:uid="{00000000-0005-0000-0000-0000E0100000}"/>
    <cellStyle name="Calculation 2 15 15 2" xfId="5682" xr:uid="{00000000-0005-0000-0000-0000E1100000}"/>
    <cellStyle name="Calculation 2 15 16" xfId="5683" xr:uid="{00000000-0005-0000-0000-0000E2100000}"/>
    <cellStyle name="Calculation 2 15 16 2" xfId="5684" xr:uid="{00000000-0005-0000-0000-0000E3100000}"/>
    <cellStyle name="Calculation 2 15 17" xfId="5685" xr:uid="{00000000-0005-0000-0000-0000E4100000}"/>
    <cellStyle name="Calculation 2 15 17 2" xfId="5686" xr:uid="{00000000-0005-0000-0000-0000E5100000}"/>
    <cellStyle name="Calculation 2 15 18" xfId="5687" xr:uid="{00000000-0005-0000-0000-0000E6100000}"/>
    <cellStyle name="Calculation 2 15 18 2" xfId="5688" xr:uid="{00000000-0005-0000-0000-0000E7100000}"/>
    <cellStyle name="Calculation 2 15 19" xfId="5689" xr:uid="{00000000-0005-0000-0000-0000E8100000}"/>
    <cellStyle name="Calculation 2 15 19 2" xfId="5690" xr:uid="{00000000-0005-0000-0000-0000E9100000}"/>
    <cellStyle name="Calculation 2 15 2" xfId="201" xr:uid="{00000000-0005-0000-0000-0000EA100000}"/>
    <cellStyle name="Calculation 2 15 2 2" xfId="5691" xr:uid="{00000000-0005-0000-0000-0000EB100000}"/>
    <cellStyle name="Calculation 2 15 20" xfId="5692" xr:uid="{00000000-0005-0000-0000-0000EC100000}"/>
    <cellStyle name="Calculation 2 15 20 2" xfId="5693" xr:uid="{00000000-0005-0000-0000-0000ED100000}"/>
    <cellStyle name="Calculation 2 15 21" xfId="5694" xr:uid="{00000000-0005-0000-0000-0000EE100000}"/>
    <cellStyle name="Calculation 2 15 21 2" xfId="5695" xr:uid="{00000000-0005-0000-0000-0000EF100000}"/>
    <cellStyle name="Calculation 2 15 22" xfId="5696" xr:uid="{00000000-0005-0000-0000-0000F0100000}"/>
    <cellStyle name="Calculation 2 15 22 2" xfId="5697" xr:uid="{00000000-0005-0000-0000-0000F1100000}"/>
    <cellStyle name="Calculation 2 15 23" xfId="5698" xr:uid="{00000000-0005-0000-0000-0000F2100000}"/>
    <cellStyle name="Calculation 2 15 23 2" xfId="5699" xr:uid="{00000000-0005-0000-0000-0000F3100000}"/>
    <cellStyle name="Calculation 2 15 24" xfId="5700" xr:uid="{00000000-0005-0000-0000-0000F4100000}"/>
    <cellStyle name="Calculation 2 15 24 2" xfId="5701" xr:uid="{00000000-0005-0000-0000-0000F5100000}"/>
    <cellStyle name="Calculation 2 15 25" xfId="5702" xr:uid="{00000000-0005-0000-0000-0000F6100000}"/>
    <cellStyle name="Calculation 2 15 25 2" xfId="5703" xr:uid="{00000000-0005-0000-0000-0000F7100000}"/>
    <cellStyle name="Calculation 2 15 26" xfId="5704" xr:uid="{00000000-0005-0000-0000-0000F8100000}"/>
    <cellStyle name="Calculation 2 15 26 2" xfId="5705" xr:uid="{00000000-0005-0000-0000-0000F9100000}"/>
    <cellStyle name="Calculation 2 15 27" xfId="5706" xr:uid="{00000000-0005-0000-0000-0000FA100000}"/>
    <cellStyle name="Calculation 2 15 27 2" xfId="5707" xr:uid="{00000000-0005-0000-0000-0000FB100000}"/>
    <cellStyle name="Calculation 2 15 28" xfId="5708" xr:uid="{00000000-0005-0000-0000-0000FC100000}"/>
    <cellStyle name="Calculation 2 15 28 2" xfId="5709" xr:uid="{00000000-0005-0000-0000-0000FD100000}"/>
    <cellStyle name="Calculation 2 15 29" xfId="5710" xr:uid="{00000000-0005-0000-0000-0000FE100000}"/>
    <cellStyle name="Calculation 2 15 29 2" xfId="5711" xr:uid="{00000000-0005-0000-0000-0000FF100000}"/>
    <cellStyle name="Calculation 2 15 3" xfId="5712" xr:uid="{00000000-0005-0000-0000-000000110000}"/>
    <cellStyle name="Calculation 2 15 3 2" xfId="5713" xr:uid="{00000000-0005-0000-0000-000001110000}"/>
    <cellStyle name="Calculation 2 15 30" xfId="5714" xr:uid="{00000000-0005-0000-0000-000002110000}"/>
    <cellStyle name="Calculation 2 15 30 2" xfId="5715" xr:uid="{00000000-0005-0000-0000-000003110000}"/>
    <cellStyle name="Calculation 2 15 31" xfId="5716" xr:uid="{00000000-0005-0000-0000-000004110000}"/>
    <cellStyle name="Calculation 2 15 31 2" xfId="5717" xr:uid="{00000000-0005-0000-0000-000005110000}"/>
    <cellStyle name="Calculation 2 15 32" xfId="5718" xr:uid="{00000000-0005-0000-0000-000006110000}"/>
    <cellStyle name="Calculation 2 15 32 2" xfId="5719" xr:uid="{00000000-0005-0000-0000-000007110000}"/>
    <cellStyle name="Calculation 2 15 33" xfId="5720" xr:uid="{00000000-0005-0000-0000-000008110000}"/>
    <cellStyle name="Calculation 2 15 33 2" xfId="5721" xr:uid="{00000000-0005-0000-0000-000009110000}"/>
    <cellStyle name="Calculation 2 15 34" xfId="5722" xr:uid="{00000000-0005-0000-0000-00000A110000}"/>
    <cellStyle name="Calculation 2 15 34 2" xfId="5723" xr:uid="{00000000-0005-0000-0000-00000B110000}"/>
    <cellStyle name="Calculation 2 15 35" xfId="5724" xr:uid="{00000000-0005-0000-0000-00000C110000}"/>
    <cellStyle name="Calculation 2 15 35 2" xfId="5725" xr:uid="{00000000-0005-0000-0000-00000D110000}"/>
    <cellStyle name="Calculation 2 15 36" xfId="5726" xr:uid="{00000000-0005-0000-0000-00000E110000}"/>
    <cellStyle name="Calculation 2 15 36 2" xfId="5727" xr:uid="{00000000-0005-0000-0000-00000F110000}"/>
    <cellStyle name="Calculation 2 15 37" xfId="5728" xr:uid="{00000000-0005-0000-0000-000010110000}"/>
    <cellStyle name="Calculation 2 15 37 2" xfId="5729" xr:uid="{00000000-0005-0000-0000-000011110000}"/>
    <cellStyle name="Calculation 2 15 38" xfId="5730" xr:uid="{00000000-0005-0000-0000-000012110000}"/>
    <cellStyle name="Calculation 2 15 38 2" xfId="5731" xr:uid="{00000000-0005-0000-0000-000013110000}"/>
    <cellStyle name="Calculation 2 15 39" xfId="5732" xr:uid="{00000000-0005-0000-0000-000014110000}"/>
    <cellStyle name="Calculation 2 15 39 2" xfId="5733" xr:uid="{00000000-0005-0000-0000-000015110000}"/>
    <cellStyle name="Calculation 2 15 4" xfId="5734" xr:uid="{00000000-0005-0000-0000-000016110000}"/>
    <cellStyle name="Calculation 2 15 4 2" xfId="5735" xr:uid="{00000000-0005-0000-0000-000017110000}"/>
    <cellStyle name="Calculation 2 15 40" xfId="5736" xr:uid="{00000000-0005-0000-0000-000018110000}"/>
    <cellStyle name="Calculation 2 15 41" xfId="5737" xr:uid="{00000000-0005-0000-0000-000019110000}"/>
    <cellStyle name="Calculation 2 15 42" xfId="5738" xr:uid="{00000000-0005-0000-0000-00001A110000}"/>
    <cellStyle name="Calculation 2 15 43" xfId="5739" xr:uid="{00000000-0005-0000-0000-00001B110000}"/>
    <cellStyle name="Calculation 2 15 44" xfId="5740" xr:uid="{00000000-0005-0000-0000-00001C110000}"/>
    <cellStyle name="Calculation 2 15 45" xfId="5741" xr:uid="{00000000-0005-0000-0000-00001D110000}"/>
    <cellStyle name="Calculation 2 15 46" xfId="5742" xr:uid="{00000000-0005-0000-0000-00001E110000}"/>
    <cellStyle name="Calculation 2 15 47" xfId="5743" xr:uid="{00000000-0005-0000-0000-00001F110000}"/>
    <cellStyle name="Calculation 2 15 48" xfId="5744" xr:uid="{00000000-0005-0000-0000-000020110000}"/>
    <cellStyle name="Calculation 2 15 49" xfId="5745" xr:uid="{00000000-0005-0000-0000-000021110000}"/>
    <cellStyle name="Calculation 2 15 5" xfId="5746" xr:uid="{00000000-0005-0000-0000-000022110000}"/>
    <cellStyle name="Calculation 2 15 5 2" xfId="5747" xr:uid="{00000000-0005-0000-0000-000023110000}"/>
    <cellStyle name="Calculation 2 15 50" xfId="5748" xr:uid="{00000000-0005-0000-0000-000024110000}"/>
    <cellStyle name="Calculation 2 15 51" xfId="5749" xr:uid="{00000000-0005-0000-0000-000025110000}"/>
    <cellStyle name="Calculation 2 15 52" xfId="5750" xr:uid="{00000000-0005-0000-0000-000026110000}"/>
    <cellStyle name="Calculation 2 15 53" xfId="5751" xr:uid="{00000000-0005-0000-0000-000027110000}"/>
    <cellStyle name="Calculation 2 15 54" xfId="5752" xr:uid="{00000000-0005-0000-0000-000028110000}"/>
    <cellStyle name="Calculation 2 15 55" xfId="5753" xr:uid="{00000000-0005-0000-0000-000029110000}"/>
    <cellStyle name="Calculation 2 15 56" xfId="5754" xr:uid="{00000000-0005-0000-0000-00002A110000}"/>
    <cellStyle name="Calculation 2 15 57" xfId="5755" xr:uid="{00000000-0005-0000-0000-00002B110000}"/>
    <cellStyle name="Calculation 2 15 58" xfId="5756" xr:uid="{00000000-0005-0000-0000-00002C110000}"/>
    <cellStyle name="Calculation 2 15 59" xfId="5757" xr:uid="{00000000-0005-0000-0000-00002D110000}"/>
    <cellStyle name="Calculation 2 15 6" xfId="5758" xr:uid="{00000000-0005-0000-0000-00002E110000}"/>
    <cellStyle name="Calculation 2 15 6 2" xfId="5759" xr:uid="{00000000-0005-0000-0000-00002F110000}"/>
    <cellStyle name="Calculation 2 15 60" xfId="5760" xr:uid="{00000000-0005-0000-0000-000030110000}"/>
    <cellStyle name="Calculation 2 15 61" xfId="5761" xr:uid="{00000000-0005-0000-0000-000031110000}"/>
    <cellStyle name="Calculation 2 15 62" xfId="5762" xr:uid="{00000000-0005-0000-0000-000032110000}"/>
    <cellStyle name="Calculation 2 15 63" xfId="5763" xr:uid="{00000000-0005-0000-0000-000033110000}"/>
    <cellStyle name="Calculation 2 15 64" xfId="5764" xr:uid="{00000000-0005-0000-0000-000034110000}"/>
    <cellStyle name="Calculation 2 15 65" xfId="5765" xr:uid="{00000000-0005-0000-0000-000035110000}"/>
    <cellStyle name="Calculation 2 15 66" xfId="5766" xr:uid="{00000000-0005-0000-0000-000036110000}"/>
    <cellStyle name="Calculation 2 15 67" xfId="5767" xr:uid="{00000000-0005-0000-0000-000037110000}"/>
    <cellStyle name="Calculation 2 15 68" xfId="5768" xr:uid="{00000000-0005-0000-0000-000038110000}"/>
    <cellStyle name="Calculation 2 15 69" xfId="5769" xr:uid="{00000000-0005-0000-0000-000039110000}"/>
    <cellStyle name="Calculation 2 15 7" xfId="5770" xr:uid="{00000000-0005-0000-0000-00003A110000}"/>
    <cellStyle name="Calculation 2 15 7 2" xfId="5771" xr:uid="{00000000-0005-0000-0000-00003B110000}"/>
    <cellStyle name="Calculation 2 15 70" xfId="5772" xr:uid="{00000000-0005-0000-0000-00003C110000}"/>
    <cellStyle name="Calculation 2 15 71" xfId="5773" xr:uid="{00000000-0005-0000-0000-00003D110000}"/>
    <cellStyle name="Calculation 2 15 72" xfId="5774" xr:uid="{00000000-0005-0000-0000-00003E110000}"/>
    <cellStyle name="Calculation 2 15 73" xfId="5775" xr:uid="{00000000-0005-0000-0000-00003F110000}"/>
    <cellStyle name="Calculation 2 15 74" xfId="5776" xr:uid="{00000000-0005-0000-0000-000040110000}"/>
    <cellStyle name="Calculation 2 15 75" xfId="5777" xr:uid="{00000000-0005-0000-0000-000041110000}"/>
    <cellStyle name="Calculation 2 15 76" xfId="5778" xr:uid="{00000000-0005-0000-0000-000042110000}"/>
    <cellStyle name="Calculation 2 15 77" xfId="52701" xr:uid="{00000000-0005-0000-0000-000043110000}"/>
    <cellStyle name="Calculation 2 15 78" xfId="52965" xr:uid="{00000000-0005-0000-0000-000044110000}"/>
    <cellStyle name="Calculation 2 15 79" xfId="53426" xr:uid="{00000000-0005-0000-0000-000045110000}"/>
    <cellStyle name="Calculation 2 15 8" xfId="5779" xr:uid="{00000000-0005-0000-0000-000046110000}"/>
    <cellStyle name="Calculation 2 15 8 2" xfId="5780" xr:uid="{00000000-0005-0000-0000-000047110000}"/>
    <cellStyle name="Calculation 2 15 9" xfId="5781" xr:uid="{00000000-0005-0000-0000-000048110000}"/>
    <cellStyle name="Calculation 2 15 9 2" xfId="5782" xr:uid="{00000000-0005-0000-0000-000049110000}"/>
    <cellStyle name="Calculation 2 16" xfId="202" xr:uid="{00000000-0005-0000-0000-00004A110000}"/>
    <cellStyle name="Calculation 2 16 10" xfId="5783" xr:uid="{00000000-0005-0000-0000-00004B110000}"/>
    <cellStyle name="Calculation 2 16 10 2" xfId="5784" xr:uid="{00000000-0005-0000-0000-00004C110000}"/>
    <cellStyle name="Calculation 2 16 11" xfId="5785" xr:uid="{00000000-0005-0000-0000-00004D110000}"/>
    <cellStyle name="Calculation 2 16 11 2" xfId="5786" xr:uid="{00000000-0005-0000-0000-00004E110000}"/>
    <cellStyle name="Calculation 2 16 12" xfId="5787" xr:uid="{00000000-0005-0000-0000-00004F110000}"/>
    <cellStyle name="Calculation 2 16 12 2" xfId="5788" xr:uid="{00000000-0005-0000-0000-000050110000}"/>
    <cellStyle name="Calculation 2 16 13" xfId="5789" xr:uid="{00000000-0005-0000-0000-000051110000}"/>
    <cellStyle name="Calculation 2 16 13 2" xfId="5790" xr:uid="{00000000-0005-0000-0000-000052110000}"/>
    <cellStyle name="Calculation 2 16 14" xfId="5791" xr:uid="{00000000-0005-0000-0000-000053110000}"/>
    <cellStyle name="Calculation 2 16 14 2" xfId="5792" xr:uid="{00000000-0005-0000-0000-000054110000}"/>
    <cellStyle name="Calculation 2 16 15" xfId="5793" xr:uid="{00000000-0005-0000-0000-000055110000}"/>
    <cellStyle name="Calculation 2 16 15 2" xfId="5794" xr:uid="{00000000-0005-0000-0000-000056110000}"/>
    <cellStyle name="Calculation 2 16 16" xfId="5795" xr:uid="{00000000-0005-0000-0000-000057110000}"/>
    <cellStyle name="Calculation 2 16 16 2" xfId="5796" xr:uid="{00000000-0005-0000-0000-000058110000}"/>
    <cellStyle name="Calculation 2 16 17" xfId="5797" xr:uid="{00000000-0005-0000-0000-000059110000}"/>
    <cellStyle name="Calculation 2 16 17 2" xfId="5798" xr:uid="{00000000-0005-0000-0000-00005A110000}"/>
    <cellStyle name="Calculation 2 16 18" xfId="5799" xr:uid="{00000000-0005-0000-0000-00005B110000}"/>
    <cellStyle name="Calculation 2 16 18 2" xfId="5800" xr:uid="{00000000-0005-0000-0000-00005C110000}"/>
    <cellStyle name="Calculation 2 16 19" xfId="5801" xr:uid="{00000000-0005-0000-0000-00005D110000}"/>
    <cellStyle name="Calculation 2 16 19 2" xfId="5802" xr:uid="{00000000-0005-0000-0000-00005E110000}"/>
    <cellStyle name="Calculation 2 16 2" xfId="203" xr:uid="{00000000-0005-0000-0000-00005F110000}"/>
    <cellStyle name="Calculation 2 16 2 2" xfId="5803" xr:uid="{00000000-0005-0000-0000-000060110000}"/>
    <cellStyle name="Calculation 2 16 20" xfId="5804" xr:uid="{00000000-0005-0000-0000-000061110000}"/>
    <cellStyle name="Calculation 2 16 20 2" xfId="5805" xr:uid="{00000000-0005-0000-0000-000062110000}"/>
    <cellStyle name="Calculation 2 16 21" xfId="5806" xr:uid="{00000000-0005-0000-0000-000063110000}"/>
    <cellStyle name="Calculation 2 16 21 2" xfId="5807" xr:uid="{00000000-0005-0000-0000-000064110000}"/>
    <cellStyle name="Calculation 2 16 22" xfId="5808" xr:uid="{00000000-0005-0000-0000-000065110000}"/>
    <cellStyle name="Calculation 2 16 22 2" xfId="5809" xr:uid="{00000000-0005-0000-0000-000066110000}"/>
    <cellStyle name="Calculation 2 16 23" xfId="5810" xr:uid="{00000000-0005-0000-0000-000067110000}"/>
    <cellStyle name="Calculation 2 16 23 2" xfId="5811" xr:uid="{00000000-0005-0000-0000-000068110000}"/>
    <cellStyle name="Calculation 2 16 24" xfId="5812" xr:uid="{00000000-0005-0000-0000-000069110000}"/>
    <cellStyle name="Calculation 2 16 24 2" xfId="5813" xr:uid="{00000000-0005-0000-0000-00006A110000}"/>
    <cellStyle name="Calculation 2 16 25" xfId="5814" xr:uid="{00000000-0005-0000-0000-00006B110000}"/>
    <cellStyle name="Calculation 2 16 25 2" xfId="5815" xr:uid="{00000000-0005-0000-0000-00006C110000}"/>
    <cellStyle name="Calculation 2 16 26" xfId="5816" xr:uid="{00000000-0005-0000-0000-00006D110000}"/>
    <cellStyle name="Calculation 2 16 26 2" xfId="5817" xr:uid="{00000000-0005-0000-0000-00006E110000}"/>
    <cellStyle name="Calculation 2 16 27" xfId="5818" xr:uid="{00000000-0005-0000-0000-00006F110000}"/>
    <cellStyle name="Calculation 2 16 27 2" xfId="5819" xr:uid="{00000000-0005-0000-0000-000070110000}"/>
    <cellStyle name="Calculation 2 16 28" xfId="5820" xr:uid="{00000000-0005-0000-0000-000071110000}"/>
    <cellStyle name="Calculation 2 16 28 2" xfId="5821" xr:uid="{00000000-0005-0000-0000-000072110000}"/>
    <cellStyle name="Calculation 2 16 29" xfId="5822" xr:uid="{00000000-0005-0000-0000-000073110000}"/>
    <cellStyle name="Calculation 2 16 29 2" xfId="5823" xr:uid="{00000000-0005-0000-0000-000074110000}"/>
    <cellStyle name="Calculation 2 16 3" xfId="5824" xr:uid="{00000000-0005-0000-0000-000075110000}"/>
    <cellStyle name="Calculation 2 16 3 2" xfId="5825" xr:uid="{00000000-0005-0000-0000-000076110000}"/>
    <cellStyle name="Calculation 2 16 30" xfId="5826" xr:uid="{00000000-0005-0000-0000-000077110000}"/>
    <cellStyle name="Calculation 2 16 30 2" xfId="5827" xr:uid="{00000000-0005-0000-0000-000078110000}"/>
    <cellStyle name="Calculation 2 16 31" xfId="5828" xr:uid="{00000000-0005-0000-0000-000079110000}"/>
    <cellStyle name="Calculation 2 16 31 2" xfId="5829" xr:uid="{00000000-0005-0000-0000-00007A110000}"/>
    <cellStyle name="Calculation 2 16 32" xfId="5830" xr:uid="{00000000-0005-0000-0000-00007B110000}"/>
    <cellStyle name="Calculation 2 16 32 2" xfId="5831" xr:uid="{00000000-0005-0000-0000-00007C110000}"/>
    <cellStyle name="Calculation 2 16 33" xfId="5832" xr:uid="{00000000-0005-0000-0000-00007D110000}"/>
    <cellStyle name="Calculation 2 16 33 2" xfId="5833" xr:uid="{00000000-0005-0000-0000-00007E110000}"/>
    <cellStyle name="Calculation 2 16 34" xfId="5834" xr:uid="{00000000-0005-0000-0000-00007F110000}"/>
    <cellStyle name="Calculation 2 16 34 2" xfId="5835" xr:uid="{00000000-0005-0000-0000-000080110000}"/>
    <cellStyle name="Calculation 2 16 35" xfId="5836" xr:uid="{00000000-0005-0000-0000-000081110000}"/>
    <cellStyle name="Calculation 2 16 35 2" xfId="5837" xr:uid="{00000000-0005-0000-0000-000082110000}"/>
    <cellStyle name="Calculation 2 16 36" xfId="5838" xr:uid="{00000000-0005-0000-0000-000083110000}"/>
    <cellStyle name="Calculation 2 16 36 2" xfId="5839" xr:uid="{00000000-0005-0000-0000-000084110000}"/>
    <cellStyle name="Calculation 2 16 37" xfId="5840" xr:uid="{00000000-0005-0000-0000-000085110000}"/>
    <cellStyle name="Calculation 2 16 37 2" xfId="5841" xr:uid="{00000000-0005-0000-0000-000086110000}"/>
    <cellStyle name="Calculation 2 16 38" xfId="5842" xr:uid="{00000000-0005-0000-0000-000087110000}"/>
    <cellStyle name="Calculation 2 16 38 2" xfId="5843" xr:uid="{00000000-0005-0000-0000-000088110000}"/>
    <cellStyle name="Calculation 2 16 39" xfId="5844" xr:uid="{00000000-0005-0000-0000-000089110000}"/>
    <cellStyle name="Calculation 2 16 39 2" xfId="5845" xr:uid="{00000000-0005-0000-0000-00008A110000}"/>
    <cellStyle name="Calculation 2 16 4" xfId="5846" xr:uid="{00000000-0005-0000-0000-00008B110000}"/>
    <cellStyle name="Calculation 2 16 4 2" xfId="5847" xr:uid="{00000000-0005-0000-0000-00008C110000}"/>
    <cellStyle name="Calculation 2 16 40" xfId="5848" xr:uid="{00000000-0005-0000-0000-00008D110000}"/>
    <cellStyle name="Calculation 2 16 41" xfId="5849" xr:uid="{00000000-0005-0000-0000-00008E110000}"/>
    <cellStyle name="Calculation 2 16 42" xfId="5850" xr:uid="{00000000-0005-0000-0000-00008F110000}"/>
    <cellStyle name="Calculation 2 16 43" xfId="5851" xr:uid="{00000000-0005-0000-0000-000090110000}"/>
    <cellStyle name="Calculation 2 16 44" xfId="5852" xr:uid="{00000000-0005-0000-0000-000091110000}"/>
    <cellStyle name="Calculation 2 16 45" xfId="5853" xr:uid="{00000000-0005-0000-0000-000092110000}"/>
    <cellStyle name="Calculation 2 16 46" xfId="5854" xr:uid="{00000000-0005-0000-0000-000093110000}"/>
    <cellStyle name="Calculation 2 16 47" xfId="5855" xr:uid="{00000000-0005-0000-0000-000094110000}"/>
    <cellStyle name="Calculation 2 16 48" xfId="5856" xr:uid="{00000000-0005-0000-0000-000095110000}"/>
    <cellStyle name="Calculation 2 16 49" xfId="5857" xr:uid="{00000000-0005-0000-0000-000096110000}"/>
    <cellStyle name="Calculation 2 16 5" xfId="5858" xr:uid="{00000000-0005-0000-0000-000097110000}"/>
    <cellStyle name="Calculation 2 16 5 2" xfId="5859" xr:uid="{00000000-0005-0000-0000-000098110000}"/>
    <cellStyle name="Calculation 2 16 50" xfId="5860" xr:uid="{00000000-0005-0000-0000-000099110000}"/>
    <cellStyle name="Calculation 2 16 51" xfId="5861" xr:uid="{00000000-0005-0000-0000-00009A110000}"/>
    <cellStyle name="Calculation 2 16 52" xfId="5862" xr:uid="{00000000-0005-0000-0000-00009B110000}"/>
    <cellStyle name="Calculation 2 16 53" xfId="5863" xr:uid="{00000000-0005-0000-0000-00009C110000}"/>
    <cellStyle name="Calculation 2 16 54" xfId="5864" xr:uid="{00000000-0005-0000-0000-00009D110000}"/>
    <cellStyle name="Calculation 2 16 55" xfId="5865" xr:uid="{00000000-0005-0000-0000-00009E110000}"/>
    <cellStyle name="Calculation 2 16 56" xfId="5866" xr:uid="{00000000-0005-0000-0000-00009F110000}"/>
    <cellStyle name="Calculation 2 16 57" xfId="5867" xr:uid="{00000000-0005-0000-0000-0000A0110000}"/>
    <cellStyle name="Calculation 2 16 58" xfId="5868" xr:uid="{00000000-0005-0000-0000-0000A1110000}"/>
    <cellStyle name="Calculation 2 16 59" xfId="5869" xr:uid="{00000000-0005-0000-0000-0000A2110000}"/>
    <cellStyle name="Calculation 2 16 6" xfId="5870" xr:uid="{00000000-0005-0000-0000-0000A3110000}"/>
    <cellStyle name="Calculation 2 16 6 2" xfId="5871" xr:uid="{00000000-0005-0000-0000-0000A4110000}"/>
    <cellStyle name="Calculation 2 16 60" xfId="5872" xr:uid="{00000000-0005-0000-0000-0000A5110000}"/>
    <cellStyle name="Calculation 2 16 61" xfId="5873" xr:uid="{00000000-0005-0000-0000-0000A6110000}"/>
    <cellStyle name="Calculation 2 16 62" xfId="5874" xr:uid="{00000000-0005-0000-0000-0000A7110000}"/>
    <cellStyle name="Calculation 2 16 63" xfId="5875" xr:uid="{00000000-0005-0000-0000-0000A8110000}"/>
    <cellStyle name="Calculation 2 16 64" xfId="5876" xr:uid="{00000000-0005-0000-0000-0000A9110000}"/>
    <cellStyle name="Calculation 2 16 65" xfId="5877" xr:uid="{00000000-0005-0000-0000-0000AA110000}"/>
    <cellStyle name="Calculation 2 16 66" xfId="5878" xr:uid="{00000000-0005-0000-0000-0000AB110000}"/>
    <cellStyle name="Calculation 2 16 67" xfId="5879" xr:uid="{00000000-0005-0000-0000-0000AC110000}"/>
    <cellStyle name="Calculation 2 16 68" xfId="5880" xr:uid="{00000000-0005-0000-0000-0000AD110000}"/>
    <cellStyle name="Calculation 2 16 69" xfId="5881" xr:uid="{00000000-0005-0000-0000-0000AE110000}"/>
    <cellStyle name="Calculation 2 16 7" xfId="5882" xr:uid="{00000000-0005-0000-0000-0000AF110000}"/>
    <cellStyle name="Calculation 2 16 7 2" xfId="5883" xr:uid="{00000000-0005-0000-0000-0000B0110000}"/>
    <cellStyle name="Calculation 2 16 70" xfId="5884" xr:uid="{00000000-0005-0000-0000-0000B1110000}"/>
    <cellStyle name="Calculation 2 16 71" xfId="5885" xr:uid="{00000000-0005-0000-0000-0000B2110000}"/>
    <cellStyle name="Calculation 2 16 72" xfId="5886" xr:uid="{00000000-0005-0000-0000-0000B3110000}"/>
    <cellStyle name="Calculation 2 16 73" xfId="5887" xr:uid="{00000000-0005-0000-0000-0000B4110000}"/>
    <cellStyle name="Calculation 2 16 74" xfId="5888" xr:uid="{00000000-0005-0000-0000-0000B5110000}"/>
    <cellStyle name="Calculation 2 16 75" xfId="5889" xr:uid="{00000000-0005-0000-0000-0000B6110000}"/>
    <cellStyle name="Calculation 2 16 76" xfId="5890" xr:uid="{00000000-0005-0000-0000-0000B7110000}"/>
    <cellStyle name="Calculation 2 16 77" xfId="52720" xr:uid="{00000000-0005-0000-0000-0000B8110000}"/>
    <cellStyle name="Calculation 2 16 78" xfId="52992" xr:uid="{00000000-0005-0000-0000-0000B9110000}"/>
    <cellStyle name="Calculation 2 16 79" xfId="53453" xr:uid="{00000000-0005-0000-0000-0000BA110000}"/>
    <cellStyle name="Calculation 2 16 8" xfId="5891" xr:uid="{00000000-0005-0000-0000-0000BB110000}"/>
    <cellStyle name="Calculation 2 16 8 2" xfId="5892" xr:uid="{00000000-0005-0000-0000-0000BC110000}"/>
    <cellStyle name="Calculation 2 16 9" xfId="5893" xr:uid="{00000000-0005-0000-0000-0000BD110000}"/>
    <cellStyle name="Calculation 2 16 9 2" xfId="5894" xr:uid="{00000000-0005-0000-0000-0000BE110000}"/>
    <cellStyle name="Calculation 2 17" xfId="204" xr:uid="{00000000-0005-0000-0000-0000BF110000}"/>
    <cellStyle name="Calculation 2 17 10" xfId="5895" xr:uid="{00000000-0005-0000-0000-0000C0110000}"/>
    <cellStyle name="Calculation 2 17 10 2" xfId="5896" xr:uid="{00000000-0005-0000-0000-0000C1110000}"/>
    <cellStyle name="Calculation 2 17 11" xfId="5897" xr:uid="{00000000-0005-0000-0000-0000C2110000}"/>
    <cellStyle name="Calculation 2 17 11 2" xfId="5898" xr:uid="{00000000-0005-0000-0000-0000C3110000}"/>
    <cellStyle name="Calculation 2 17 12" xfId="5899" xr:uid="{00000000-0005-0000-0000-0000C4110000}"/>
    <cellStyle name="Calculation 2 17 12 2" xfId="5900" xr:uid="{00000000-0005-0000-0000-0000C5110000}"/>
    <cellStyle name="Calculation 2 17 13" xfId="5901" xr:uid="{00000000-0005-0000-0000-0000C6110000}"/>
    <cellStyle name="Calculation 2 17 13 2" xfId="5902" xr:uid="{00000000-0005-0000-0000-0000C7110000}"/>
    <cellStyle name="Calculation 2 17 14" xfId="5903" xr:uid="{00000000-0005-0000-0000-0000C8110000}"/>
    <cellStyle name="Calculation 2 17 14 2" xfId="5904" xr:uid="{00000000-0005-0000-0000-0000C9110000}"/>
    <cellStyle name="Calculation 2 17 15" xfId="5905" xr:uid="{00000000-0005-0000-0000-0000CA110000}"/>
    <cellStyle name="Calculation 2 17 15 2" xfId="5906" xr:uid="{00000000-0005-0000-0000-0000CB110000}"/>
    <cellStyle name="Calculation 2 17 16" xfId="5907" xr:uid="{00000000-0005-0000-0000-0000CC110000}"/>
    <cellStyle name="Calculation 2 17 16 2" xfId="5908" xr:uid="{00000000-0005-0000-0000-0000CD110000}"/>
    <cellStyle name="Calculation 2 17 17" xfId="5909" xr:uid="{00000000-0005-0000-0000-0000CE110000}"/>
    <cellStyle name="Calculation 2 17 17 2" xfId="5910" xr:uid="{00000000-0005-0000-0000-0000CF110000}"/>
    <cellStyle name="Calculation 2 17 18" xfId="5911" xr:uid="{00000000-0005-0000-0000-0000D0110000}"/>
    <cellStyle name="Calculation 2 17 18 2" xfId="5912" xr:uid="{00000000-0005-0000-0000-0000D1110000}"/>
    <cellStyle name="Calculation 2 17 19" xfId="5913" xr:uid="{00000000-0005-0000-0000-0000D2110000}"/>
    <cellStyle name="Calculation 2 17 19 2" xfId="5914" xr:uid="{00000000-0005-0000-0000-0000D3110000}"/>
    <cellStyle name="Calculation 2 17 2" xfId="205" xr:uid="{00000000-0005-0000-0000-0000D4110000}"/>
    <cellStyle name="Calculation 2 17 2 2" xfId="5915" xr:uid="{00000000-0005-0000-0000-0000D5110000}"/>
    <cellStyle name="Calculation 2 17 20" xfId="5916" xr:uid="{00000000-0005-0000-0000-0000D6110000}"/>
    <cellStyle name="Calculation 2 17 20 2" xfId="5917" xr:uid="{00000000-0005-0000-0000-0000D7110000}"/>
    <cellStyle name="Calculation 2 17 21" xfId="5918" xr:uid="{00000000-0005-0000-0000-0000D8110000}"/>
    <cellStyle name="Calculation 2 17 21 2" xfId="5919" xr:uid="{00000000-0005-0000-0000-0000D9110000}"/>
    <cellStyle name="Calculation 2 17 22" xfId="5920" xr:uid="{00000000-0005-0000-0000-0000DA110000}"/>
    <cellStyle name="Calculation 2 17 22 2" xfId="5921" xr:uid="{00000000-0005-0000-0000-0000DB110000}"/>
    <cellStyle name="Calculation 2 17 23" xfId="5922" xr:uid="{00000000-0005-0000-0000-0000DC110000}"/>
    <cellStyle name="Calculation 2 17 23 2" xfId="5923" xr:uid="{00000000-0005-0000-0000-0000DD110000}"/>
    <cellStyle name="Calculation 2 17 24" xfId="5924" xr:uid="{00000000-0005-0000-0000-0000DE110000}"/>
    <cellStyle name="Calculation 2 17 24 2" xfId="5925" xr:uid="{00000000-0005-0000-0000-0000DF110000}"/>
    <cellStyle name="Calculation 2 17 25" xfId="5926" xr:uid="{00000000-0005-0000-0000-0000E0110000}"/>
    <cellStyle name="Calculation 2 17 25 2" xfId="5927" xr:uid="{00000000-0005-0000-0000-0000E1110000}"/>
    <cellStyle name="Calculation 2 17 26" xfId="5928" xr:uid="{00000000-0005-0000-0000-0000E2110000}"/>
    <cellStyle name="Calculation 2 17 26 2" xfId="5929" xr:uid="{00000000-0005-0000-0000-0000E3110000}"/>
    <cellStyle name="Calculation 2 17 27" xfId="5930" xr:uid="{00000000-0005-0000-0000-0000E4110000}"/>
    <cellStyle name="Calculation 2 17 27 2" xfId="5931" xr:uid="{00000000-0005-0000-0000-0000E5110000}"/>
    <cellStyle name="Calculation 2 17 28" xfId="5932" xr:uid="{00000000-0005-0000-0000-0000E6110000}"/>
    <cellStyle name="Calculation 2 17 28 2" xfId="5933" xr:uid="{00000000-0005-0000-0000-0000E7110000}"/>
    <cellStyle name="Calculation 2 17 29" xfId="5934" xr:uid="{00000000-0005-0000-0000-0000E8110000}"/>
    <cellStyle name="Calculation 2 17 29 2" xfId="5935" xr:uid="{00000000-0005-0000-0000-0000E9110000}"/>
    <cellStyle name="Calculation 2 17 3" xfId="5936" xr:uid="{00000000-0005-0000-0000-0000EA110000}"/>
    <cellStyle name="Calculation 2 17 3 2" xfId="5937" xr:uid="{00000000-0005-0000-0000-0000EB110000}"/>
    <cellStyle name="Calculation 2 17 30" xfId="5938" xr:uid="{00000000-0005-0000-0000-0000EC110000}"/>
    <cellStyle name="Calculation 2 17 30 2" xfId="5939" xr:uid="{00000000-0005-0000-0000-0000ED110000}"/>
    <cellStyle name="Calculation 2 17 31" xfId="5940" xr:uid="{00000000-0005-0000-0000-0000EE110000}"/>
    <cellStyle name="Calculation 2 17 31 2" xfId="5941" xr:uid="{00000000-0005-0000-0000-0000EF110000}"/>
    <cellStyle name="Calculation 2 17 32" xfId="5942" xr:uid="{00000000-0005-0000-0000-0000F0110000}"/>
    <cellStyle name="Calculation 2 17 32 2" xfId="5943" xr:uid="{00000000-0005-0000-0000-0000F1110000}"/>
    <cellStyle name="Calculation 2 17 33" xfId="5944" xr:uid="{00000000-0005-0000-0000-0000F2110000}"/>
    <cellStyle name="Calculation 2 17 33 2" xfId="5945" xr:uid="{00000000-0005-0000-0000-0000F3110000}"/>
    <cellStyle name="Calculation 2 17 34" xfId="5946" xr:uid="{00000000-0005-0000-0000-0000F4110000}"/>
    <cellStyle name="Calculation 2 17 34 2" xfId="5947" xr:uid="{00000000-0005-0000-0000-0000F5110000}"/>
    <cellStyle name="Calculation 2 17 35" xfId="5948" xr:uid="{00000000-0005-0000-0000-0000F6110000}"/>
    <cellStyle name="Calculation 2 17 35 2" xfId="5949" xr:uid="{00000000-0005-0000-0000-0000F7110000}"/>
    <cellStyle name="Calculation 2 17 36" xfId="5950" xr:uid="{00000000-0005-0000-0000-0000F8110000}"/>
    <cellStyle name="Calculation 2 17 36 2" xfId="5951" xr:uid="{00000000-0005-0000-0000-0000F9110000}"/>
    <cellStyle name="Calculation 2 17 37" xfId="5952" xr:uid="{00000000-0005-0000-0000-0000FA110000}"/>
    <cellStyle name="Calculation 2 17 37 2" xfId="5953" xr:uid="{00000000-0005-0000-0000-0000FB110000}"/>
    <cellStyle name="Calculation 2 17 38" xfId="5954" xr:uid="{00000000-0005-0000-0000-0000FC110000}"/>
    <cellStyle name="Calculation 2 17 38 2" xfId="5955" xr:uid="{00000000-0005-0000-0000-0000FD110000}"/>
    <cellStyle name="Calculation 2 17 39" xfId="5956" xr:uid="{00000000-0005-0000-0000-0000FE110000}"/>
    <cellStyle name="Calculation 2 17 39 2" xfId="5957" xr:uid="{00000000-0005-0000-0000-0000FF110000}"/>
    <cellStyle name="Calculation 2 17 4" xfId="5958" xr:uid="{00000000-0005-0000-0000-000000120000}"/>
    <cellStyle name="Calculation 2 17 4 2" xfId="5959" xr:uid="{00000000-0005-0000-0000-000001120000}"/>
    <cellStyle name="Calculation 2 17 40" xfId="5960" xr:uid="{00000000-0005-0000-0000-000002120000}"/>
    <cellStyle name="Calculation 2 17 41" xfId="5961" xr:uid="{00000000-0005-0000-0000-000003120000}"/>
    <cellStyle name="Calculation 2 17 42" xfId="5962" xr:uid="{00000000-0005-0000-0000-000004120000}"/>
    <cellStyle name="Calculation 2 17 43" xfId="5963" xr:uid="{00000000-0005-0000-0000-000005120000}"/>
    <cellStyle name="Calculation 2 17 44" xfId="5964" xr:uid="{00000000-0005-0000-0000-000006120000}"/>
    <cellStyle name="Calculation 2 17 45" xfId="5965" xr:uid="{00000000-0005-0000-0000-000007120000}"/>
    <cellStyle name="Calculation 2 17 46" xfId="5966" xr:uid="{00000000-0005-0000-0000-000008120000}"/>
    <cellStyle name="Calculation 2 17 47" xfId="5967" xr:uid="{00000000-0005-0000-0000-000009120000}"/>
    <cellStyle name="Calculation 2 17 48" xfId="5968" xr:uid="{00000000-0005-0000-0000-00000A120000}"/>
    <cellStyle name="Calculation 2 17 49" xfId="5969" xr:uid="{00000000-0005-0000-0000-00000B120000}"/>
    <cellStyle name="Calculation 2 17 5" xfId="5970" xr:uid="{00000000-0005-0000-0000-00000C120000}"/>
    <cellStyle name="Calculation 2 17 5 2" xfId="5971" xr:uid="{00000000-0005-0000-0000-00000D120000}"/>
    <cellStyle name="Calculation 2 17 50" xfId="5972" xr:uid="{00000000-0005-0000-0000-00000E120000}"/>
    <cellStyle name="Calculation 2 17 51" xfId="5973" xr:uid="{00000000-0005-0000-0000-00000F120000}"/>
    <cellStyle name="Calculation 2 17 52" xfId="5974" xr:uid="{00000000-0005-0000-0000-000010120000}"/>
    <cellStyle name="Calculation 2 17 53" xfId="5975" xr:uid="{00000000-0005-0000-0000-000011120000}"/>
    <cellStyle name="Calculation 2 17 54" xfId="5976" xr:uid="{00000000-0005-0000-0000-000012120000}"/>
    <cellStyle name="Calculation 2 17 55" xfId="5977" xr:uid="{00000000-0005-0000-0000-000013120000}"/>
    <cellStyle name="Calculation 2 17 56" xfId="5978" xr:uid="{00000000-0005-0000-0000-000014120000}"/>
    <cellStyle name="Calculation 2 17 57" xfId="5979" xr:uid="{00000000-0005-0000-0000-000015120000}"/>
    <cellStyle name="Calculation 2 17 58" xfId="5980" xr:uid="{00000000-0005-0000-0000-000016120000}"/>
    <cellStyle name="Calculation 2 17 59" xfId="5981" xr:uid="{00000000-0005-0000-0000-000017120000}"/>
    <cellStyle name="Calculation 2 17 6" xfId="5982" xr:uid="{00000000-0005-0000-0000-000018120000}"/>
    <cellStyle name="Calculation 2 17 6 2" xfId="5983" xr:uid="{00000000-0005-0000-0000-000019120000}"/>
    <cellStyle name="Calculation 2 17 60" xfId="5984" xr:uid="{00000000-0005-0000-0000-00001A120000}"/>
    <cellStyle name="Calculation 2 17 61" xfId="5985" xr:uid="{00000000-0005-0000-0000-00001B120000}"/>
    <cellStyle name="Calculation 2 17 62" xfId="5986" xr:uid="{00000000-0005-0000-0000-00001C120000}"/>
    <cellStyle name="Calculation 2 17 63" xfId="5987" xr:uid="{00000000-0005-0000-0000-00001D120000}"/>
    <cellStyle name="Calculation 2 17 64" xfId="5988" xr:uid="{00000000-0005-0000-0000-00001E120000}"/>
    <cellStyle name="Calculation 2 17 65" xfId="5989" xr:uid="{00000000-0005-0000-0000-00001F120000}"/>
    <cellStyle name="Calculation 2 17 66" xfId="5990" xr:uid="{00000000-0005-0000-0000-000020120000}"/>
    <cellStyle name="Calculation 2 17 67" xfId="5991" xr:uid="{00000000-0005-0000-0000-000021120000}"/>
    <cellStyle name="Calculation 2 17 68" xfId="5992" xr:uid="{00000000-0005-0000-0000-000022120000}"/>
    <cellStyle name="Calculation 2 17 69" xfId="5993" xr:uid="{00000000-0005-0000-0000-000023120000}"/>
    <cellStyle name="Calculation 2 17 7" xfId="5994" xr:uid="{00000000-0005-0000-0000-000024120000}"/>
    <cellStyle name="Calculation 2 17 7 2" xfId="5995" xr:uid="{00000000-0005-0000-0000-000025120000}"/>
    <cellStyle name="Calculation 2 17 70" xfId="5996" xr:uid="{00000000-0005-0000-0000-000026120000}"/>
    <cellStyle name="Calculation 2 17 71" xfId="5997" xr:uid="{00000000-0005-0000-0000-000027120000}"/>
    <cellStyle name="Calculation 2 17 72" xfId="5998" xr:uid="{00000000-0005-0000-0000-000028120000}"/>
    <cellStyle name="Calculation 2 17 73" xfId="5999" xr:uid="{00000000-0005-0000-0000-000029120000}"/>
    <cellStyle name="Calculation 2 17 74" xfId="6000" xr:uid="{00000000-0005-0000-0000-00002A120000}"/>
    <cellStyle name="Calculation 2 17 75" xfId="6001" xr:uid="{00000000-0005-0000-0000-00002B120000}"/>
    <cellStyle name="Calculation 2 17 76" xfId="6002" xr:uid="{00000000-0005-0000-0000-00002C120000}"/>
    <cellStyle name="Calculation 2 17 77" xfId="52614" xr:uid="{00000000-0005-0000-0000-00002D120000}"/>
    <cellStyle name="Calculation 2 17 78" xfId="52860" xr:uid="{00000000-0005-0000-0000-00002E120000}"/>
    <cellStyle name="Calculation 2 17 79" xfId="53321" xr:uid="{00000000-0005-0000-0000-00002F120000}"/>
    <cellStyle name="Calculation 2 17 8" xfId="6003" xr:uid="{00000000-0005-0000-0000-000030120000}"/>
    <cellStyle name="Calculation 2 17 8 2" xfId="6004" xr:uid="{00000000-0005-0000-0000-000031120000}"/>
    <cellStyle name="Calculation 2 17 9" xfId="6005" xr:uid="{00000000-0005-0000-0000-000032120000}"/>
    <cellStyle name="Calculation 2 17 9 2" xfId="6006" xr:uid="{00000000-0005-0000-0000-000033120000}"/>
    <cellStyle name="Calculation 2 18" xfId="206" xr:uid="{00000000-0005-0000-0000-000034120000}"/>
    <cellStyle name="Calculation 2 18 10" xfId="6007" xr:uid="{00000000-0005-0000-0000-000035120000}"/>
    <cellStyle name="Calculation 2 18 10 2" xfId="6008" xr:uid="{00000000-0005-0000-0000-000036120000}"/>
    <cellStyle name="Calculation 2 18 11" xfId="6009" xr:uid="{00000000-0005-0000-0000-000037120000}"/>
    <cellStyle name="Calculation 2 18 11 2" xfId="6010" xr:uid="{00000000-0005-0000-0000-000038120000}"/>
    <cellStyle name="Calculation 2 18 12" xfId="6011" xr:uid="{00000000-0005-0000-0000-000039120000}"/>
    <cellStyle name="Calculation 2 18 12 2" xfId="6012" xr:uid="{00000000-0005-0000-0000-00003A120000}"/>
    <cellStyle name="Calculation 2 18 13" xfId="6013" xr:uid="{00000000-0005-0000-0000-00003B120000}"/>
    <cellStyle name="Calculation 2 18 13 2" xfId="6014" xr:uid="{00000000-0005-0000-0000-00003C120000}"/>
    <cellStyle name="Calculation 2 18 14" xfId="6015" xr:uid="{00000000-0005-0000-0000-00003D120000}"/>
    <cellStyle name="Calculation 2 18 14 2" xfId="6016" xr:uid="{00000000-0005-0000-0000-00003E120000}"/>
    <cellStyle name="Calculation 2 18 15" xfId="6017" xr:uid="{00000000-0005-0000-0000-00003F120000}"/>
    <cellStyle name="Calculation 2 18 15 2" xfId="6018" xr:uid="{00000000-0005-0000-0000-000040120000}"/>
    <cellStyle name="Calculation 2 18 16" xfId="6019" xr:uid="{00000000-0005-0000-0000-000041120000}"/>
    <cellStyle name="Calculation 2 18 16 2" xfId="6020" xr:uid="{00000000-0005-0000-0000-000042120000}"/>
    <cellStyle name="Calculation 2 18 17" xfId="6021" xr:uid="{00000000-0005-0000-0000-000043120000}"/>
    <cellStyle name="Calculation 2 18 17 2" xfId="6022" xr:uid="{00000000-0005-0000-0000-000044120000}"/>
    <cellStyle name="Calculation 2 18 18" xfId="6023" xr:uid="{00000000-0005-0000-0000-000045120000}"/>
    <cellStyle name="Calculation 2 18 18 2" xfId="6024" xr:uid="{00000000-0005-0000-0000-000046120000}"/>
    <cellStyle name="Calculation 2 18 19" xfId="6025" xr:uid="{00000000-0005-0000-0000-000047120000}"/>
    <cellStyle name="Calculation 2 18 19 2" xfId="6026" xr:uid="{00000000-0005-0000-0000-000048120000}"/>
    <cellStyle name="Calculation 2 18 2" xfId="207" xr:uid="{00000000-0005-0000-0000-000049120000}"/>
    <cellStyle name="Calculation 2 18 2 2" xfId="6027" xr:uid="{00000000-0005-0000-0000-00004A120000}"/>
    <cellStyle name="Calculation 2 18 20" xfId="6028" xr:uid="{00000000-0005-0000-0000-00004B120000}"/>
    <cellStyle name="Calculation 2 18 20 2" xfId="6029" xr:uid="{00000000-0005-0000-0000-00004C120000}"/>
    <cellStyle name="Calculation 2 18 21" xfId="6030" xr:uid="{00000000-0005-0000-0000-00004D120000}"/>
    <cellStyle name="Calculation 2 18 21 2" xfId="6031" xr:uid="{00000000-0005-0000-0000-00004E120000}"/>
    <cellStyle name="Calculation 2 18 22" xfId="6032" xr:uid="{00000000-0005-0000-0000-00004F120000}"/>
    <cellStyle name="Calculation 2 18 22 2" xfId="6033" xr:uid="{00000000-0005-0000-0000-000050120000}"/>
    <cellStyle name="Calculation 2 18 23" xfId="6034" xr:uid="{00000000-0005-0000-0000-000051120000}"/>
    <cellStyle name="Calculation 2 18 23 2" xfId="6035" xr:uid="{00000000-0005-0000-0000-000052120000}"/>
    <cellStyle name="Calculation 2 18 24" xfId="6036" xr:uid="{00000000-0005-0000-0000-000053120000}"/>
    <cellStyle name="Calculation 2 18 24 2" xfId="6037" xr:uid="{00000000-0005-0000-0000-000054120000}"/>
    <cellStyle name="Calculation 2 18 25" xfId="6038" xr:uid="{00000000-0005-0000-0000-000055120000}"/>
    <cellStyle name="Calculation 2 18 25 2" xfId="6039" xr:uid="{00000000-0005-0000-0000-000056120000}"/>
    <cellStyle name="Calculation 2 18 26" xfId="6040" xr:uid="{00000000-0005-0000-0000-000057120000}"/>
    <cellStyle name="Calculation 2 18 26 2" xfId="6041" xr:uid="{00000000-0005-0000-0000-000058120000}"/>
    <cellStyle name="Calculation 2 18 27" xfId="6042" xr:uid="{00000000-0005-0000-0000-000059120000}"/>
    <cellStyle name="Calculation 2 18 27 2" xfId="6043" xr:uid="{00000000-0005-0000-0000-00005A120000}"/>
    <cellStyle name="Calculation 2 18 28" xfId="6044" xr:uid="{00000000-0005-0000-0000-00005B120000}"/>
    <cellStyle name="Calculation 2 18 28 2" xfId="6045" xr:uid="{00000000-0005-0000-0000-00005C120000}"/>
    <cellStyle name="Calculation 2 18 29" xfId="6046" xr:uid="{00000000-0005-0000-0000-00005D120000}"/>
    <cellStyle name="Calculation 2 18 29 2" xfId="6047" xr:uid="{00000000-0005-0000-0000-00005E120000}"/>
    <cellStyle name="Calculation 2 18 3" xfId="6048" xr:uid="{00000000-0005-0000-0000-00005F120000}"/>
    <cellStyle name="Calculation 2 18 3 2" xfId="6049" xr:uid="{00000000-0005-0000-0000-000060120000}"/>
    <cellStyle name="Calculation 2 18 30" xfId="6050" xr:uid="{00000000-0005-0000-0000-000061120000}"/>
    <cellStyle name="Calculation 2 18 30 2" xfId="6051" xr:uid="{00000000-0005-0000-0000-000062120000}"/>
    <cellStyle name="Calculation 2 18 31" xfId="6052" xr:uid="{00000000-0005-0000-0000-000063120000}"/>
    <cellStyle name="Calculation 2 18 31 2" xfId="6053" xr:uid="{00000000-0005-0000-0000-000064120000}"/>
    <cellStyle name="Calculation 2 18 32" xfId="6054" xr:uid="{00000000-0005-0000-0000-000065120000}"/>
    <cellStyle name="Calculation 2 18 32 2" xfId="6055" xr:uid="{00000000-0005-0000-0000-000066120000}"/>
    <cellStyle name="Calculation 2 18 33" xfId="6056" xr:uid="{00000000-0005-0000-0000-000067120000}"/>
    <cellStyle name="Calculation 2 18 33 2" xfId="6057" xr:uid="{00000000-0005-0000-0000-000068120000}"/>
    <cellStyle name="Calculation 2 18 34" xfId="6058" xr:uid="{00000000-0005-0000-0000-000069120000}"/>
    <cellStyle name="Calculation 2 18 34 2" xfId="6059" xr:uid="{00000000-0005-0000-0000-00006A120000}"/>
    <cellStyle name="Calculation 2 18 35" xfId="6060" xr:uid="{00000000-0005-0000-0000-00006B120000}"/>
    <cellStyle name="Calculation 2 18 35 2" xfId="6061" xr:uid="{00000000-0005-0000-0000-00006C120000}"/>
    <cellStyle name="Calculation 2 18 36" xfId="6062" xr:uid="{00000000-0005-0000-0000-00006D120000}"/>
    <cellStyle name="Calculation 2 18 36 2" xfId="6063" xr:uid="{00000000-0005-0000-0000-00006E120000}"/>
    <cellStyle name="Calculation 2 18 37" xfId="6064" xr:uid="{00000000-0005-0000-0000-00006F120000}"/>
    <cellStyle name="Calculation 2 18 37 2" xfId="6065" xr:uid="{00000000-0005-0000-0000-000070120000}"/>
    <cellStyle name="Calculation 2 18 38" xfId="6066" xr:uid="{00000000-0005-0000-0000-000071120000}"/>
    <cellStyle name="Calculation 2 18 38 2" xfId="6067" xr:uid="{00000000-0005-0000-0000-000072120000}"/>
    <cellStyle name="Calculation 2 18 39" xfId="6068" xr:uid="{00000000-0005-0000-0000-000073120000}"/>
    <cellStyle name="Calculation 2 18 39 2" xfId="6069" xr:uid="{00000000-0005-0000-0000-000074120000}"/>
    <cellStyle name="Calculation 2 18 4" xfId="6070" xr:uid="{00000000-0005-0000-0000-000075120000}"/>
    <cellStyle name="Calculation 2 18 4 2" xfId="6071" xr:uid="{00000000-0005-0000-0000-000076120000}"/>
    <cellStyle name="Calculation 2 18 40" xfId="6072" xr:uid="{00000000-0005-0000-0000-000077120000}"/>
    <cellStyle name="Calculation 2 18 41" xfId="6073" xr:uid="{00000000-0005-0000-0000-000078120000}"/>
    <cellStyle name="Calculation 2 18 42" xfId="6074" xr:uid="{00000000-0005-0000-0000-000079120000}"/>
    <cellStyle name="Calculation 2 18 43" xfId="6075" xr:uid="{00000000-0005-0000-0000-00007A120000}"/>
    <cellStyle name="Calculation 2 18 44" xfId="6076" xr:uid="{00000000-0005-0000-0000-00007B120000}"/>
    <cellStyle name="Calculation 2 18 45" xfId="6077" xr:uid="{00000000-0005-0000-0000-00007C120000}"/>
    <cellStyle name="Calculation 2 18 46" xfId="6078" xr:uid="{00000000-0005-0000-0000-00007D120000}"/>
    <cellStyle name="Calculation 2 18 47" xfId="6079" xr:uid="{00000000-0005-0000-0000-00007E120000}"/>
    <cellStyle name="Calculation 2 18 48" xfId="6080" xr:uid="{00000000-0005-0000-0000-00007F120000}"/>
    <cellStyle name="Calculation 2 18 49" xfId="6081" xr:uid="{00000000-0005-0000-0000-000080120000}"/>
    <cellStyle name="Calculation 2 18 5" xfId="6082" xr:uid="{00000000-0005-0000-0000-000081120000}"/>
    <cellStyle name="Calculation 2 18 5 2" xfId="6083" xr:uid="{00000000-0005-0000-0000-000082120000}"/>
    <cellStyle name="Calculation 2 18 50" xfId="6084" xr:uid="{00000000-0005-0000-0000-000083120000}"/>
    <cellStyle name="Calculation 2 18 51" xfId="6085" xr:uid="{00000000-0005-0000-0000-000084120000}"/>
    <cellStyle name="Calculation 2 18 52" xfId="6086" xr:uid="{00000000-0005-0000-0000-000085120000}"/>
    <cellStyle name="Calculation 2 18 53" xfId="6087" xr:uid="{00000000-0005-0000-0000-000086120000}"/>
    <cellStyle name="Calculation 2 18 54" xfId="6088" xr:uid="{00000000-0005-0000-0000-000087120000}"/>
    <cellStyle name="Calculation 2 18 55" xfId="6089" xr:uid="{00000000-0005-0000-0000-000088120000}"/>
    <cellStyle name="Calculation 2 18 56" xfId="6090" xr:uid="{00000000-0005-0000-0000-000089120000}"/>
    <cellStyle name="Calculation 2 18 57" xfId="6091" xr:uid="{00000000-0005-0000-0000-00008A120000}"/>
    <cellStyle name="Calculation 2 18 58" xfId="6092" xr:uid="{00000000-0005-0000-0000-00008B120000}"/>
    <cellStyle name="Calculation 2 18 59" xfId="6093" xr:uid="{00000000-0005-0000-0000-00008C120000}"/>
    <cellStyle name="Calculation 2 18 6" xfId="6094" xr:uid="{00000000-0005-0000-0000-00008D120000}"/>
    <cellStyle name="Calculation 2 18 6 2" xfId="6095" xr:uid="{00000000-0005-0000-0000-00008E120000}"/>
    <cellStyle name="Calculation 2 18 60" xfId="6096" xr:uid="{00000000-0005-0000-0000-00008F120000}"/>
    <cellStyle name="Calculation 2 18 61" xfId="6097" xr:uid="{00000000-0005-0000-0000-000090120000}"/>
    <cellStyle name="Calculation 2 18 62" xfId="6098" xr:uid="{00000000-0005-0000-0000-000091120000}"/>
    <cellStyle name="Calculation 2 18 63" xfId="6099" xr:uid="{00000000-0005-0000-0000-000092120000}"/>
    <cellStyle name="Calculation 2 18 64" xfId="6100" xr:uid="{00000000-0005-0000-0000-000093120000}"/>
    <cellStyle name="Calculation 2 18 65" xfId="6101" xr:uid="{00000000-0005-0000-0000-000094120000}"/>
    <cellStyle name="Calculation 2 18 66" xfId="6102" xr:uid="{00000000-0005-0000-0000-000095120000}"/>
    <cellStyle name="Calculation 2 18 67" xfId="6103" xr:uid="{00000000-0005-0000-0000-000096120000}"/>
    <cellStyle name="Calculation 2 18 68" xfId="6104" xr:uid="{00000000-0005-0000-0000-000097120000}"/>
    <cellStyle name="Calculation 2 18 69" xfId="6105" xr:uid="{00000000-0005-0000-0000-000098120000}"/>
    <cellStyle name="Calculation 2 18 7" xfId="6106" xr:uid="{00000000-0005-0000-0000-000099120000}"/>
    <cellStyle name="Calculation 2 18 7 2" xfId="6107" xr:uid="{00000000-0005-0000-0000-00009A120000}"/>
    <cellStyle name="Calculation 2 18 70" xfId="6108" xr:uid="{00000000-0005-0000-0000-00009B120000}"/>
    <cellStyle name="Calculation 2 18 71" xfId="6109" xr:uid="{00000000-0005-0000-0000-00009C120000}"/>
    <cellStyle name="Calculation 2 18 72" xfId="6110" xr:uid="{00000000-0005-0000-0000-00009D120000}"/>
    <cellStyle name="Calculation 2 18 73" xfId="6111" xr:uid="{00000000-0005-0000-0000-00009E120000}"/>
    <cellStyle name="Calculation 2 18 74" xfId="6112" xr:uid="{00000000-0005-0000-0000-00009F120000}"/>
    <cellStyle name="Calculation 2 18 75" xfId="6113" xr:uid="{00000000-0005-0000-0000-0000A0120000}"/>
    <cellStyle name="Calculation 2 18 76" xfId="6114" xr:uid="{00000000-0005-0000-0000-0000A1120000}"/>
    <cellStyle name="Calculation 2 18 77" xfId="52595" xr:uid="{00000000-0005-0000-0000-0000A2120000}"/>
    <cellStyle name="Calculation 2 18 78" xfId="52840" xr:uid="{00000000-0005-0000-0000-0000A3120000}"/>
    <cellStyle name="Calculation 2 18 79" xfId="53301" xr:uid="{00000000-0005-0000-0000-0000A4120000}"/>
    <cellStyle name="Calculation 2 18 8" xfId="6115" xr:uid="{00000000-0005-0000-0000-0000A5120000}"/>
    <cellStyle name="Calculation 2 18 8 2" xfId="6116" xr:uid="{00000000-0005-0000-0000-0000A6120000}"/>
    <cellStyle name="Calculation 2 18 9" xfId="6117" xr:uid="{00000000-0005-0000-0000-0000A7120000}"/>
    <cellStyle name="Calculation 2 18 9 2" xfId="6118" xr:uid="{00000000-0005-0000-0000-0000A8120000}"/>
    <cellStyle name="Calculation 2 19" xfId="208" xr:uid="{00000000-0005-0000-0000-0000A9120000}"/>
    <cellStyle name="Calculation 2 19 10" xfId="6119" xr:uid="{00000000-0005-0000-0000-0000AA120000}"/>
    <cellStyle name="Calculation 2 19 10 2" xfId="6120" xr:uid="{00000000-0005-0000-0000-0000AB120000}"/>
    <cellStyle name="Calculation 2 19 11" xfId="6121" xr:uid="{00000000-0005-0000-0000-0000AC120000}"/>
    <cellStyle name="Calculation 2 19 11 2" xfId="6122" xr:uid="{00000000-0005-0000-0000-0000AD120000}"/>
    <cellStyle name="Calculation 2 19 12" xfId="6123" xr:uid="{00000000-0005-0000-0000-0000AE120000}"/>
    <cellStyle name="Calculation 2 19 12 2" xfId="6124" xr:uid="{00000000-0005-0000-0000-0000AF120000}"/>
    <cellStyle name="Calculation 2 19 13" xfId="6125" xr:uid="{00000000-0005-0000-0000-0000B0120000}"/>
    <cellStyle name="Calculation 2 19 13 2" xfId="6126" xr:uid="{00000000-0005-0000-0000-0000B1120000}"/>
    <cellStyle name="Calculation 2 19 14" xfId="6127" xr:uid="{00000000-0005-0000-0000-0000B2120000}"/>
    <cellStyle name="Calculation 2 19 14 2" xfId="6128" xr:uid="{00000000-0005-0000-0000-0000B3120000}"/>
    <cellStyle name="Calculation 2 19 15" xfId="6129" xr:uid="{00000000-0005-0000-0000-0000B4120000}"/>
    <cellStyle name="Calculation 2 19 15 2" xfId="6130" xr:uid="{00000000-0005-0000-0000-0000B5120000}"/>
    <cellStyle name="Calculation 2 19 16" xfId="6131" xr:uid="{00000000-0005-0000-0000-0000B6120000}"/>
    <cellStyle name="Calculation 2 19 16 2" xfId="6132" xr:uid="{00000000-0005-0000-0000-0000B7120000}"/>
    <cellStyle name="Calculation 2 19 17" xfId="6133" xr:uid="{00000000-0005-0000-0000-0000B8120000}"/>
    <cellStyle name="Calculation 2 19 17 2" xfId="6134" xr:uid="{00000000-0005-0000-0000-0000B9120000}"/>
    <cellStyle name="Calculation 2 19 18" xfId="6135" xr:uid="{00000000-0005-0000-0000-0000BA120000}"/>
    <cellStyle name="Calculation 2 19 18 2" xfId="6136" xr:uid="{00000000-0005-0000-0000-0000BB120000}"/>
    <cellStyle name="Calculation 2 19 19" xfId="6137" xr:uid="{00000000-0005-0000-0000-0000BC120000}"/>
    <cellStyle name="Calculation 2 19 19 2" xfId="6138" xr:uid="{00000000-0005-0000-0000-0000BD120000}"/>
    <cellStyle name="Calculation 2 19 2" xfId="209" xr:uid="{00000000-0005-0000-0000-0000BE120000}"/>
    <cellStyle name="Calculation 2 19 2 2" xfId="6139" xr:uid="{00000000-0005-0000-0000-0000BF120000}"/>
    <cellStyle name="Calculation 2 19 20" xfId="6140" xr:uid="{00000000-0005-0000-0000-0000C0120000}"/>
    <cellStyle name="Calculation 2 19 20 2" xfId="6141" xr:uid="{00000000-0005-0000-0000-0000C1120000}"/>
    <cellStyle name="Calculation 2 19 21" xfId="6142" xr:uid="{00000000-0005-0000-0000-0000C2120000}"/>
    <cellStyle name="Calculation 2 19 21 2" xfId="6143" xr:uid="{00000000-0005-0000-0000-0000C3120000}"/>
    <cellStyle name="Calculation 2 19 22" xfId="6144" xr:uid="{00000000-0005-0000-0000-0000C4120000}"/>
    <cellStyle name="Calculation 2 19 22 2" xfId="6145" xr:uid="{00000000-0005-0000-0000-0000C5120000}"/>
    <cellStyle name="Calculation 2 19 23" xfId="6146" xr:uid="{00000000-0005-0000-0000-0000C6120000}"/>
    <cellStyle name="Calculation 2 19 23 2" xfId="6147" xr:uid="{00000000-0005-0000-0000-0000C7120000}"/>
    <cellStyle name="Calculation 2 19 24" xfId="6148" xr:uid="{00000000-0005-0000-0000-0000C8120000}"/>
    <cellStyle name="Calculation 2 19 24 2" xfId="6149" xr:uid="{00000000-0005-0000-0000-0000C9120000}"/>
    <cellStyle name="Calculation 2 19 25" xfId="6150" xr:uid="{00000000-0005-0000-0000-0000CA120000}"/>
    <cellStyle name="Calculation 2 19 25 2" xfId="6151" xr:uid="{00000000-0005-0000-0000-0000CB120000}"/>
    <cellStyle name="Calculation 2 19 26" xfId="6152" xr:uid="{00000000-0005-0000-0000-0000CC120000}"/>
    <cellStyle name="Calculation 2 19 26 2" xfId="6153" xr:uid="{00000000-0005-0000-0000-0000CD120000}"/>
    <cellStyle name="Calculation 2 19 27" xfId="6154" xr:uid="{00000000-0005-0000-0000-0000CE120000}"/>
    <cellStyle name="Calculation 2 19 27 2" xfId="6155" xr:uid="{00000000-0005-0000-0000-0000CF120000}"/>
    <cellStyle name="Calculation 2 19 28" xfId="6156" xr:uid="{00000000-0005-0000-0000-0000D0120000}"/>
    <cellStyle name="Calculation 2 19 28 2" xfId="6157" xr:uid="{00000000-0005-0000-0000-0000D1120000}"/>
    <cellStyle name="Calculation 2 19 29" xfId="6158" xr:uid="{00000000-0005-0000-0000-0000D2120000}"/>
    <cellStyle name="Calculation 2 19 29 2" xfId="6159" xr:uid="{00000000-0005-0000-0000-0000D3120000}"/>
    <cellStyle name="Calculation 2 19 3" xfId="6160" xr:uid="{00000000-0005-0000-0000-0000D4120000}"/>
    <cellStyle name="Calculation 2 19 3 2" xfId="6161" xr:uid="{00000000-0005-0000-0000-0000D5120000}"/>
    <cellStyle name="Calculation 2 19 30" xfId="6162" xr:uid="{00000000-0005-0000-0000-0000D6120000}"/>
    <cellStyle name="Calculation 2 19 30 2" xfId="6163" xr:uid="{00000000-0005-0000-0000-0000D7120000}"/>
    <cellStyle name="Calculation 2 19 31" xfId="6164" xr:uid="{00000000-0005-0000-0000-0000D8120000}"/>
    <cellStyle name="Calculation 2 19 31 2" xfId="6165" xr:uid="{00000000-0005-0000-0000-0000D9120000}"/>
    <cellStyle name="Calculation 2 19 32" xfId="6166" xr:uid="{00000000-0005-0000-0000-0000DA120000}"/>
    <cellStyle name="Calculation 2 19 32 2" xfId="6167" xr:uid="{00000000-0005-0000-0000-0000DB120000}"/>
    <cellStyle name="Calculation 2 19 33" xfId="6168" xr:uid="{00000000-0005-0000-0000-0000DC120000}"/>
    <cellStyle name="Calculation 2 19 33 2" xfId="6169" xr:uid="{00000000-0005-0000-0000-0000DD120000}"/>
    <cellStyle name="Calculation 2 19 34" xfId="6170" xr:uid="{00000000-0005-0000-0000-0000DE120000}"/>
    <cellStyle name="Calculation 2 19 34 2" xfId="6171" xr:uid="{00000000-0005-0000-0000-0000DF120000}"/>
    <cellStyle name="Calculation 2 19 35" xfId="6172" xr:uid="{00000000-0005-0000-0000-0000E0120000}"/>
    <cellStyle name="Calculation 2 19 35 2" xfId="6173" xr:uid="{00000000-0005-0000-0000-0000E1120000}"/>
    <cellStyle name="Calculation 2 19 36" xfId="6174" xr:uid="{00000000-0005-0000-0000-0000E2120000}"/>
    <cellStyle name="Calculation 2 19 36 2" xfId="6175" xr:uid="{00000000-0005-0000-0000-0000E3120000}"/>
    <cellStyle name="Calculation 2 19 37" xfId="6176" xr:uid="{00000000-0005-0000-0000-0000E4120000}"/>
    <cellStyle name="Calculation 2 19 37 2" xfId="6177" xr:uid="{00000000-0005-0000-0000-0000E5120000}"/>
    <cellStyle name="Calculation 2 19 38" xfId="6178" xr:uid="{00000000-0005-0000-0000-0000E6120000}"/>
    <cellStyle name="Calculation 2 19 38 2" xfId="6179" xr:uid="{00000000-0005-0000-0000-0000E7120000}"/>
    <cellStyle name="Calculation 2 19 39" xfId="6180" xr:uid="{00000000-0005-0000-0000-0000E8120000}"/>
    <cellStyle name="Calculation 2 19 39 2" xfId="6181" xr:uid="{00000000-0005-0000-0000-0000E9120000}"/>
    <cellStyle name="Calculation 2 19 4" xfId="6182" xr:uid="{00000000-0005-0000-0000-0000EA120000}"/>
    <cellStyle name="Calculation 2 19 4 2" xfId="6183" xr:uid="{00000000-0005-0000-0000-0000EB120000}"/>
    <cellStyle name="Calculation 2 19 40" xfId="6184" xr:uid="{00000000-0005-0000-0000-0000EC120000}"/>
    <cellStyle name="Calculation 2 19 41" xfId="6185" xr:uid="{00000000-0005-0000-0000-0000ED120000}"/>
    <cellStyle name="Calculation 2 19 42" xfId="6186" xr:uid="{00000000-0005-0000-0000-0000EE120000}"/>
    <cellStyle name="Calculation 2 19 43" xfId="6187" xr:uid="{00000000-0005-0000-0000-0000EF120000}"/>
    <cellStyle name="Calculation 2 19 44" xfId="6188" xr:uid="{00000000-0005-0000-0000-0000F0120000}"/>
    <cellStyle name="Calculation 2 19 45" xfId="6189" xr:uid="{00000000-0005-0000-0000-0000F1120000}"/>
    <cellStyle name="Calculation 2 19 46" xfId="6190" xr:uid="{00000000-0005-0000-0000-0000F2120000}"/>
    <cellStyle name="Calculation 2 19 47" xfId="6191" xr:uid="{00000000-0005-0000-0000-0000F3120000}"/>
    <cellStyle name="Calculation 2 19 48" xfId="6192" xr:uid="{00000000-0005-0000-0000-0000F4120000}"/>
    <cellStyle name="Calculation 2 19 49" xfId="6193" xr:uid="{00000000-0005-0000-0000-0000F5120000}"/>
    <cellStyle name="Calculation 2 19 5" xfId="6194" xr:uid="{00000000-0005-0000-0000-0000F6120000}"/>
    <cellStyle name="Calculation 2 19 5 2" xfId="6195" xr:uid="{00000000-0005-0000-0000-0000F7120000}"/>
    <cellStyle name="Calculation 2 19 50" xfId="6196" xr:uid="{00000000-0005-0000-0000-0000F8120000}"/>
    <cellStyle name="Calculation 2 19 51" xfId="6197" xr:uid="{00000000-0005-0000-0000-0000F9120000}"/>
    <cellStyle name="Calculation 2 19 52" xfId="6198" xr:uid="{00000000-0005-0000-0000-0000FA120000}"/>
    <cellStyle name="Calculation 2 19 53" xfId="6199" xr:uid="{00000000-0005-0000-0000-0000FB120000}"/>
    <cellStyle name="Calculation 2 19 54" xfId="6200" xr:uid="{00000000-0005-0000-0000-0000FC120000}"/>
    <cellStyle name="Calculation 2 19 55" xfId="6201" xr:uid="{00000000-0005-0000-0000-0000FD120000}"/>
    <cellStyle name="Calculation 2 19 56" xfId="6202" xr:uid="{00000000-0005-0000-0000-0000FE120000}"/>
    <cellStyle name="Calculation 2 19 57" xfId="6203" xr:uid="{00000000-0005-0000-0000-0000FF120000}"/>
    <cellStyle name="Calculation 2 19 58" xfId="6204" xr:uid="{00000000-0005-0000-0000-000000130000}"/>
    <cellStyle name="Calculation 2 19 59" xfId="6205" xr:uid="{00000000-0005-0000-0000-000001130000}"/>
    <cellStyle name="Calculation 2 19 6" xfId="6206" xr:uid="{00000000-0005-0000-0000-000002130000}"/>
    <cellStyle name="Calculation 2 19 6 2" xfId="6207" xr:uid="{00000000-0005-0000-0000-000003130000}"/>
    <cellStyle name="Calculation 2 19 60" xfId="6208" xr:uid="{00000000-0005-0000-0000-000004130000}"/>
    <cellStyle name="Calculation 2 19 61" xfId="6209" xr:uid="{00000000-0005-0000-0000-000005130000}"/>
    <cellStyle name="Calculation 2 19 62" xfId="6210" xr:uid="{00000000-0005-0000-0000-000006130000}"/>
    <cellStyle name="Calculation 2 19 63" xfId="6211" xr:uid="{00000000-0005-0000-0000-000007130000}"/>
    <cellStyle name="Calculation 2 19 64" xfId="6212" xr:uid="{00000000-0005-0000-0000-000008130000}"/>
    <cellStyle name="Calculation 2 19 65" xfId="6213" xr:uid="{00000000-0005-0000-0000-000009130000}"/>
    <cellStyle name="Calculation 2 19 66" xfId="6214" xr:uid="{00000000-0005-0000-0000-00000A130000}"/>
    <cellStyle name="Calculation 2 19 67" xfId="6215" xr:uid="{00000000-0005-0000-0000-00000B130000}"/>
    <cellStyle name="Calculation 2 19 68" xfId="6216" xr:uid="{00000000-0005-0000-0000-00000C130000}"/>
    <cellStyle name="Calculation 2 19 69" xfId="6217" xr:uid="{00000000-0005-0000-0000-00000D130000}"/>
    <cellStyle name="Calculation 2 19 7" xfId="6218" xr:uid="{00000000-0005-0000-0000-00000E130000}"/>
    <cellStyle name="Calculation 2 19 7 2" xfId="6219" xr:uid="{00000000-0005-0000-0000-00000F130000}"/>
    <cellStyle name="Calculation 2 19 70" xfId="6220" xr:uid="{00000000-0005-0000-0000-000010130000}"/>
    <cellStyle name="Calculation 2 19 71" xfId="6221" xr:uid="{00000000-0005-0000-0000-000011130000}"/>
    <cellStyle name="Calculation 2 19 72" xfId="6222" xr:uid="{00000000-0005-0000-0000-000012130000}"/>
    <cellStyle name="Calculation 2 19 73" xfId="6223" xr:uid="{00000000-0005-0000-0000-000013130000}"/>
    <cellStyle name="Calculation 2 19 74" xfId="6224" xr:uid="{00000000-0005-0000-0000-000014130000}"/>
    <cellStyle name="Calculation 2 19 75" xfId="6225" xr:uid="{00000000-0005-0000-0000-000015130000}"/>
    <cellStyle name="Calculation 2 19 76" xfId="6226" xr:uid="{00000000-0005-0000-0000-000016130000}"/>
    <cellStyle name="Calculation 2 19 77" xfId="52414" xr:uid="{00000000-0005-0000-0000-000017130000}"/>
    <cellStyle name="Calculation 2 19 78" xfId="52348" xr:uid="{00000000-0005-0000-0000-000018130000}"/>
    <cellStyle name="Calculation 2 19 79" xfId="53103" xr:uid="{00000000-0005-0000-0000-000019130000}"/>
    <cellStyle name="Calculation 2 19 8" xfId="6227" xr:uid="{00000000-0005-0000-0000-00001A130000}"/>
    <cellStyle name="Calculation 2 19 8 2" xfId="6228" xr:uid="{00000000-0005-0000-0000-00001B130000}"/>
    <cellStyle name="Calculation 2 19 9" xfId="6229" xr:uid="{00000000-0005-0000-0000-00001C130000}"/>
    <cellStyle name="Calculation 2 19 9 2" xfId="6230" xr:uid="{00000000-0005-0000-0000-00001D130000}"/>
    <cellStyle name="Calculation 2 2" xfId="210" xr:uid="{00000000-0005-0000-0000-00001E130000}"/>
    <cellStyle name="Calculation 2 2 10" xfId="211" xr:uid="{00000000-0005-0000-0000-00001F130000}"/>
    <cellStyle name="Calculation 2 2 10 10" xfId="6231" xr:uid="{00000000-0005-0000-0000-000020130000}"/>
    <cellStyle name="Calculation 2 2 10 10 2" xfId="6232" xr:uid="{00000000-0005-0000-0000-000021130000}"/>
    <cellStyle name="Calculation 2 2 10 11" xfId="6233" xr:uid="{00000000-0005-0000-0000-000022130000}"/>
    <cellStyle name="Calculation 2 2 10 11 2" xfId="6234" xr:uid="{00000000-0005-0000-0000-000023130000}"/>
    <cellStyle name="Calculation 2 2 10 12" xfId="6235" xr:uid="{00000000-0005-0000-0000-000024130000}"/>
    <cellStyle name="Calculation 2 2 10 12 2" xfId="6236" xr:uid="{00000000-0005-0000-0000-000025130000}"/>
    <cellStyle name="Calculation 2 2 10 13" xfId="6237" xr:uid="{00000000-0005-0000-0000-000026130000}"/>
    <cellStyle name="Calculation 2 2 10 13 2" xfId="6238" xr:uid="{00000000-0005-0000-0000-000027130000}"/>
    <cellStyle name="Calculation 2 2 10 14" xfId="6239" xr:uid="{00000000-0005-0000-0000-000028130000}"/>
    <cellStyle name="Calculation 2 2 10 14 2" xfId="6240" xr:uid="{00000000-0005-0000-0000-000029130000}"/>
    <cellStyle name="Calculation 2 2 10 15" xfId="6241" xr:uid="{00000000-0005-0000-0000-00002A130000}"/>
    <cellStyle name="Calculation 2 2 10 15 2" xfId="6242" xr:uid="{00000000-0005-0000-0000-00002B130000}"/>
    <cellStyle name="Calculation 2 2 10 16" xfId="6243" xr:uid="{00000000-0005-0000-0000-00002C130000}"/>
    <cellStyle name="Calculation 2 2 10 16 2" xfId="6244" xr:uid="{00000000-0005-0000-0000-00002D130000}"/>
    <cellStyle name="Calculation 2 2 10 17" xfId="6245" xr:uid="{00000000-0005-0000-0000-00002E130000}"/>
    <cellStyle name="Calculation 2 2 10 17 2" xfId="6246" xr:uid="{00000000-0005-0000-0000-00002F130000}"/>
    <cellStyle name="Calculation 2 2 10 18" xfId="6247" xr:uid="{00000000-0005-0000-0000-000030130000}"/>
    <cellStyle name="Calculation 2 2 10 18 2" xfId="6248" xr:uid="{00000000-0005-0000-0000-000031130000}"/>
    <cellStyle name="Calculation 2 2 10 19" xfId="6249" xr:uid="{00000000-0005-0000-0000-000032130000}"/>
    <cellStyle name="Calculation 2 2 10 19 2" xfId="6250" xr:uid="{00000000-0005-0000-0000-000033130000}"/>
    <cellStyle name="Calculation 2 2 10 2" xfId="212" xr:uid="{00000000-0005-0000-0000-000034130000}"/>
    <cellStyle name="Calculation 2 2 10 2 2" xfId="6251" xr:uid="{00000000-0005-0000-0000-000035130000}"/>
    <cellStyle name="Calculation 2 2 10 20" xfId="6252" xr:uid="{00000000-0005-0000-0000-000036130000}"/>
    <cellStyle name="Calculation 2 2 10 20 2" xfId="6253" xr:uid="{00000000-0005-0000-0000-000037130000}"/>
    <cellStyle name="Calculation 2 2 10 21" xfId="6254" xr:uid="{00000000-0005-0000-0000-000038130000}"/>
    <cellStyle name="Calculation 2 2 10 21 2" xfId="6255" xr:uid="{00000000-0005-0000-0000-000039130000}"/>
    <cellStyle name="Calculation 2 2 10 22" xfId="6256" xr:uid="{00000000-0005-0000-0000-00003A130000}"/>
    <cellStyle name="Calculation 2 2 10 22 2" xfId="6257" xr:uid="{00000000-0005-0000-0000-00003B130000}"/>
    <cellStyle name="Calculation 2 2 10 23" xfId="6258" xr:uid="{00000000-0005-0000-0000-00003C130000}"/>
    <cellStyle name="Calculation 2 2 10 23 2" xfId="6259" xr:uid="{00000000-0005-0000-0000-00003D130000}"/>
    <cellStyle name="Calculation 2 2 10 24" xfId="6260" xr:uid="{00000000-0005-0000-0000-00003E130000}"/>
    <cellStyle name="Calculation 2 2 10 24 2" xfId="6261" xr:uid="{00000000-0005-0000-0000-00003F130000}"/>
    <cellStyle name="Calculation 2 2 10 25" xfId="6262" xr:uid="{00000000-0005-0000-0000-000040130000}"/>
    <cellStyle name="Calculation 2 2 10 25 2" xfId="6263" xr:uid="{00000000-0005-0000-0000-000041130000}"/>
    <cellStyle name="Calculation 2 2 10 26" xfId="6264" xr:uid="{00000000-0005-0000-0000-000042130000}"/>
    <cellStyle name="Calculation 2 2 10 26 2" xfId="6265" xr:uid="{00000000-0005-0000-0000-000043130000}"/>
    <cellStyle name="Calculation 2 2 10 27" xfId="6266" xr:uid="{00000000-0005-0000-0000-000044130000}"/>
    <cellStyle name="Calculation 2 2 10 27 2" xfId="6267" xr:uid="{00000000-0005-0000-0000-000045130000}"/>
    <cellStyle name="Calculation 2 2 10 28" xfId="6268" xr:uid="{00000000-0005-0000-0000-000046130000}"/>
    <cellStyle name="Calculation 2 2 10 28 2" xfId="6269" xr:uid="{00000000-0005-0000-0000-000047130000}"/>
    <cellStyle name="Calculation 2 2 10 29" xfId="6270" xr:uid="{00000000-0005-0000-0000-000048130000}"/>
    <cellStyle name="Calculation 2 2 10 29 2" xfId="6271" xr:uid="{00000000-0005-0000-0000-000049130000}"/>
    <cellStyle name="Calculation 2 2 10 3" xfId="6272" xr:uid="{00000000-0005-0000-0000-00004A130000}"/>
    <cellStyle name="Calculation 2 2 10 3 2" xfId="6273" xr:uid="{00000000-0005-0000-0000-00004B130000}"/>
    <cellStyle name="Calculation 2 2 10 30" xfId="6274" xr:uid="{00000000-0005-0000-0000-00004C130000}"/>
    <cellStyle name="Calculation 2 2 10 30 2" xfId="6275" xr:uid="{00000000-0005-0000-0000-00004D130000}"/>
    <cellStyle name="Calculation 2 2 10 31" xfId="6276" xr:uid="{00000000-0005-0000-0000-00004E130000}"/>
    <cellStyle name="Calculation 2 2 10 31 2" xfId="6277" xr:uid="{00000000-0005-0000-0000-00004F130000}"/>
    <cellStyle name="Calculation 2 2 10 32" xfId="6278" xr:uid="{00000000-0005-0000-0000-000050130000}"/>
    <cellStyle name="Calculation 2 2 10 32 2" xfId="6279" xr:uid="{00000000-0005-0000-0000-000051130000}"/>
    <cellStyle name="Calculation 2 2 10 33" xfId="6280" xr:uid="{00000000-0005-0000-0000-000052130000}"/>
    <cellStyle name="Calculation 2 2 10 33 2" xfId="6281" xr:uid="{00000000-0005-0000-0000-000053130000}"/>
    <cellStyle name="Calculation 2 2 10 34" xfId="6282" xr:uid="{00000000-0005-0000-0000-000054130000}"/>
    <cellStyle name="Calculation 2 2 10 34 2" xfId="6283" xr:uid="{00000000-0005-0000-0000-000055130000}"/>
    <cellStyle name="Calculation 2 2 10 35" xfId="6284" xr:uid="{00000000-0005-0000-0000-000056130000}"/>
    <cellStyle name="Calculation 2 2 10 35 2" xfId="6285" xr:uid="{00000000-0005-0000-0000-000057130000}"/>
    <cellStyle name="Calculation 2 2 10 36" xfId="6286" xr:uid="{00000000-0005-0000-0000-000058130000}"/>
    <cellStyle name="Calculation 2 2 10 36 2" xfId="6287" xr:uid="{00000000-0005-0000-0000-000059130000}"/>
    <cellStyle name="Calculation 2 2 10 37" xfId="6288" xr:uid="{00000000-0005-0000-0000-00005A130000}"/>
    <cellStyle name="Calculation 2 2 10 37 2" xfId="6289" xr:uid="{00000000-0005-0000-0000-00005B130000}"/>
    <cellStyle name="Calculation 2 2 10 38" xfId="6290" xr:uid="{00000000-0005-0000-0000-00005C130000}"/>
    <cellStyle name="Calculation 2 2 10 38 2" xfId="6291" xr:uid="{00000000-0005-0000-0000-00005D130000}"/>
    <cellStyle name="Calculation 2 2 10 39" xfId="6292" xr:uid="{00000000-0005-0000-0000-00005E130000}"/>
    <cellStyle name="Calculation 2 2 10 39 2" xfId="6293" xr:uid="{00000000-0005-0000-0000-00005F130000}"/>
    <cellStyle name="Calculation 2 2 10 4" xfId="6294" xr:uid="{00000000-0005-0000-0000-000060130000}"/>
    <cellStyle name="Calculation 2 2 10 4 2" xfId="6295" xr:uid="{00000000-0005-0000-0000-000061130000}"/>
    <cellStyle name="Calculation 2 2 10 40" xfId="6296" xr:uid="{00000000-0005-0000-0000-000062130000}"/>
    <cellStyle name="Calculation 2 2 10 41" xfId="6297" xr:uid="{00000000-0005-0000-0000-000063130000}"/>
    <cellStyle name="Calculation 2 2 10 42" xfId="6298" xr:uid="{00000000-0005-0000-0000-000064130000}"/>
    <cellStyle name="Calculation 2 2 10 43" xfId="6299" xr:uid="{00000000-0005-0000-0000-000065130000}"/>
    <cellStyle name="Calculation 2 2 10 44" xfId="6300" xr:uid="{00000000-0005-0000-0000-000066130000}"/>
    <cellStyle name="Calculation 2 2 10 45" xfId="6301" xr:uid="{00000000-0005-0000-0000-000067130000}"/>
    <cellStyle name="Calculation 2 2 10 46" xfId="6302" xr:uid="{00000000-0005-0000-0000-000068130000}"/>
    <cellStyle name="Calculation 2 2 10 47" xfId="6303" xr:uid="{00000000-0005-0000-0000-000069130000}"/>
    <cellStyle name="Calculation 2 2 10 48" xfId="6304" xr:uid="{00000000-0005-0000-0000-00006A130000}"/>
    <cellStyle name="Calculation 2 2 10 49" xfId="6305" xr:uid="{00000000-0005-0000-0000-00006B130000}"/>
    <cellStyle name="Calculation 2 2 10 5" xfId="6306" xr:uid="{00000000-0005-0000-0000-00006C130000}"/>
    <cellStyle name="Calculation 2 2 10 5 2" xfId="6307" xr:uid="{00000000-0005-0000-0000-00006D130000}"/>
    <cellStyle name="Calculation 2 2 10 50" xfId="6308" xr:uid="{00000000-0005-0000-0000-00006E130000}"/>
    <cellStyle name="Calculation 2 2 10 51" xfId="6309" xr:uid="{00000000-0005-0000-0000-00006F130000}"/>
    <cellStyle name="Calculation 2 2 10 52" xfId="6310" xr:uid="{00000000-0005-0000-0000-000070130000}"/>
    <cellStyle name="Calculation 2 2 10 53" xfId="6311" xr:uid="{00000000-0005-0000-0000-000071130000}"/>
    <cellStyle name="Calculation 2 2 10 54" xfId="6312" xr:uid="{00000000-0005-0000-0000-000072130000}"/>
    <cellStyle name="Calculation 2 2 10 55" xfId="6313" xr:uid="{00000000-0005-0000-0000-000073130000}"/>
    <cellStyle name="Calculation 2 2 10 56" xfId="6314" xr:uid="{00000000-0005-0000-0000-000074130000}"/>
    <cellStyle name="Calculation 2 2 10 57" xfId="6315" xr:uid="{00000000-0005-0000-0000-000075130000}"/>
    <cellStyle name="Calculation 2 2 10 58" xfId="6316" xr:uid="{00000000-0005-0000-0000-000076130000}"/>
    <cellStyle name="Calculation 2 2 10 59" xfId="6317" xr:uid="{00000000-0005-0000-0000-000077130000}"/>
    <cellStyle name="Calculation 2 2 10 6" xfId="6318" xr:uid="{00000000-0005-0000-0000-000078130000}"/>
    <cellStyle name="Calculation 2 2 10 6 2" xfId="6319" xr:uid="{00000000-0005-0000-0000-000079130000}"/>
    <cellStyle name="Calculation 2 2 10 60" xfId="6320" xr:uid="{00000000-0005-0000-0000-00007A130000}"/>
    <cellStyle name="Calculation 2 2 10 61" xfId="6321" xr:uid="{00000000-0005-0000-0000-00007B130000}"/>
    <cellStyle name="Calculation 2 2 10 62" xfId="6322" xr:uid="{00000000-0005-0000-0000-00007C130000}"/>
    <cellStyle name="Calculation 2 2 10 63" xfId="6323" xr:uid="{00000000-0005-0000-0000-00007D130000}"/>
    <cellStyle name="Calculation 2 2 10 64" xfId="6324" xr:uid="{00000000-0005-0000-0000-00007E130000}"/>
    <cellStyle name="Calculation 2 2 10 65" xfId="6325" xr:uid="{00000000-0005-0000-0000-00007F130000}"/>
    <cellStyle name="Calculation 2 2 10 66" xfId="6326" xr:uid="{00000000-0005-0000-0000-000080130000}"/>
    <cellStyle name="Calculation 2 2 10 67" xfId="6327" xr:uid="{00000000-0005-0000-0000-000081130000}"/>
    <cellStyle name="Calculation 2 2 10 68" xfId="6328" xr:uid="{00000000-0005-0000-0000-000082130000}"/>
    <cellStyle name="Calculation 2 2 10 69" xfId="6329" xr:uid="{00000000-0005-0000-0000-000083130000}"/>
    <cellStyle name="Calculation 2 2 10 7" xfId="6330" xr:uid="{00000000-0005-0000-0000-000084130000}"/>
    <cellStyle name="Calculation 2 2 10 7 2" xfId="6331" xr:uid="{00000000-0005-0000-0000-000085130000}"/>
    <cellStyle name="Calculation 2 2 10 70" xfId="6332" xr:uid="{00000000-0005-0000-0000-000086130000}"/>
    <cellStyle name="Calculation 2 2 10 71" xfId="6333" xr:uid="{00000000-0005-0000-0000-000087130000}"/>
    <cellStyle name="Calculation 2 2 10 72" xfId="6334" xr:uid="{00000000-0005-0000-0000-000088130000}"/>
    <cellStyle name="Calculation 2 2 10 73" xfId="6335" xr:uid="{00000000-0005-0000-0000-000089130000}"/>
    <cellStyle name="Calculation 2 2 10 74" xfId="6336" xr:uid="{00000000-0005-0000-0000-00008A130000}"/>
    <cellStyle name="Calculation 2 2 10 75" xfId="6337" xr:uid="{00000000-0005-0000-0000-00008B130000}"/>
    <cellStyle name="Calculation 2 2 10 76" xfId="6338" xr:uid="{00000000-0005-0000-0000-00008C130000}"/>
    <cellStyle name="Calculation 2 2 10 77" xfId="52661" xr:uid="{00000000-0005-0000-0000-00008D130000}"/>
    <cellStyle name="Calculation 2 2 10 78" xfId="52916" xr:uid="{00000000-0005-0000-0000-00008E130000}"/>
    <cellStyle name="Calculation 2 2 10 79" xfId="53377" xr:uid="{00000000-0005-0000-0000-00008F130000}"/>
    <cellStyle name="Calculation 2 2 10 8" xfId="6339" xr:uid="{00000000-0005-0000-0000-000090130000}"/>
    <cellStyle name="Calculation 2 2 10 8 2" xfId="6340" xr:uid="{00000000-0005-0000-0000-000091130000}"/>
    <cellStyle name="Calculation 2 2 10 9" xfId="6341" xr:uid="{00000000-0005-0000-0000-000092130000}"/>
    <cellStyle name="Calculation 2 2 10 9 2" xfId="6342" xr:uid="{00000000-0005-0000-0000-000093130000}"/>
    <cellStyle name="Calculation 2 2 11" xfId="213" xr:uid="{00000000-0005-0000-0000-000094130000}"/>
    <cellStyle name="Calculation 2 2 11 10" xfId="6343" xr:uid="{00000000-0005-0000-0000-000095130000}"/>
    <cellStyle name="Calculation 2 2 11 10 2" xfId="6344" xr:uid="{00000000-0005-0000-0000-000096130000}"/>
    <cellStyle name="Calculation 2 2 11 11" xfId="6345" xr:uid="{00000000-0005-0000-0000-000097130000}"/>
    <cellStyle name="Calculation 2 2 11 11 2" xfId="6346" xr:uid="{00000000-0005-0000-0000-000098130000}"/>
    <cellStyle name="Calculation 2 2 11 12" xfId="6347" xr:uid="{00000000-0005-0000-0000-000099130000}"/>
    <cellStyle name="Calculation 2 2 11 12 2" xfId="6348" xr:uid="{00000000-0005-0000-0000-00009A130000}"/>
    <cellStyle name="Calculation 2 2 11 13" xfId="6349" xr:uid="{00000000-0005-0000-0000-00009B130000}"/>
    <cellStyle name="Calculation 2 2 11 13 2" xfId="6350" xr:uid="{00000000-0005-0000-0000-00009C130000}"/>
    <cellStyle name="Calculation 2 2 11 14" xfId="6351" xr:uid="{00000000-0005-0000-0000-00009D130000}"/>
    <cellStyle name="Calculation 2 2 11 14 2" xfId="6352" xr:uid="{00000000-0005-0000-0000-00009E130000}"/>
    <cellStyle name="Calculation 2 2 11 15" xfId="6353" xr:uid="{00000000-0005-0000-0000-00009F130000}"/>
    <cellStyle name="Calculation 2 2 11 15 2" xfId="6354" xr:uid="{00000000-0005-0000-0000-0000A0130000}"/>
    <cellStyle name="Calculation 2 2 11 16" xfId="6355" xr:uid="{00000000-0005-0000-0000-0000A1130000}"/>
    <cellStyle name="Calculation 2 2 11 16 2" xfId="6356" xr:uid="{00000000-0005-0000-0000-0000A2130000}"/>
    <cellStyle name="Calculation 2 2 11 17" xfId="6357" xr:uid="{00000000-0005-0000-0000-0000A3130000}"/>
    <cellStyle name="Calculation 2 2 11 17 2" xfId="6358" xr:uid="{00000000-0005-0000-0000-0000A4130000}"/>
    <cellStyle name="Calculation 2 2 11 18" xfId="6359" xr:uid="{00000000-0005-0000-0000-0000A5130000}"/>
    <cellStyle name="Calculation 2 2 11 18 2" xfId="6360" xr:uid="{00000000-0005-0000-0000-0000A6130000}"/>
    <cellStyle name="Calculation 2 2 11 19" xfId="6361" xr:uid="{00000000-0005-0000-0000-0000A7130000}"/>
    <cellStyle name="Calculation 2 2 11 19 2" xfId="6362" xr:uid="{00000000-0005-0000-0000-0000A8130000}"/>
    <cellStyle name="Calculation 2 2 11 2" xfId="214" xr:uid="{00000000-0005-0000-0000-0000A9130000}"/>
    <cellStyle name="Calculation 2 2 11 2 2" xfId="6363" xr:uid="{00000000-0005-0000-0000-0000AA130000}"/>
    <cellStyle name="Calculation 2 2 11 20" xfId="6364" xr:uid="{00000000-0005-0000-0000-0000AB130000}"/>
    <cellStyle name="Calculation 2 2 11 20 2" xfId="6365" xr:uid="{00000000-0005-0000-0000-0000AC130000}"/>
    <cellStyle name="Calculation 2 2 11 21" xfId="6366" xr:uid="{00000000-0005-0000-0000-0000AD130000}"/>
    <cellStyle name="Calculation 2 2 11 21 2" xfId="6367" xr:uid="{00000000-0005-0000-0000-0000AE130000}"/>
    <cellStyle name="Calculation 2 2 11 22" xfId="6368" xr:uid="{00000000-0005-0000-0000-0000AF130000}"/>
    <cellStyle name="Calculation 2 2 11 22 2" xfId="6369" xr:uid="{00000000-0005-0000-0000-0000B0130000}"/>
    <cellStyle name="Calculation 2 2 11 23" xfId="6370" xr:uid="{00000000-0005-0000-0000-0000B1130000}"/>
    <cellStyle name="Calculation 2 2 11 23 2" xfId="6371" xr:uid="{00000000-0005-0000-0000-0000B2130000}"/>
    <cellStyle name="Calculation 2 2 11 24" xfId="6372" xr:uid="{00000000-0005-0000-0000-0000B3130000}"/>
    <cellStyle name="Calculation 2 2 11 24 2" xfId="6373" xr:uid="{00000000-0005-0000-0000-0000B4130000}"/>
    <cellStyle name="Calculation 2 2 11 25" xfId="6374" xr:uid="{00000000-0005-0000-0000-0000B5130000}"/>
    <cellStyle name="Calculation 2 2 11 25 2" xfId="6375" xr:uid="{00000000-0005-0000-0000-0000B6130000}"/>
    <cellStyle name="Calculation 2 2 11 26" xfId="6376" xr:uid="{00000000-0005-0000-0000-0000B7130000}"/>
    <cellStyle name="Calculation 2 2 11 26 2" xfId="6377" xr:uid="{00000000-0005-0000-0000-0000B8130000}"/>
    <cellStyle name="Calculation 2 2 11 27" xfId="6378" xr:uid="{00000000-0005-0000-0000-0000B9130000}"/>
    <cellStyle name="Calculation 2 2 11 27 2" xfId="6379" xr:uid="{00000000-0005-0000-0000-0000BA130000}"/>
    <cellStyle name="Calculation 2 2 11 28" xfId="6380" xr:uid="{00000000-0005-0000-0000-0000BB130000}"/>
    <cellStyle name="Calculation 2 2 11 28 2" xfId="6381" xr:uid="{00000000-0005-0000-0000-0000BC130000}"/>
    <cellStyle name="Calculation 2 2 11 29" xfId="6382" xr:uid="{00000000-0005-0000-0000-0000BD130000}"/>
    <cellStyle name="Calculation 2 2 11 29 2" xfId="6383" xr:uid="{00000000-0005-0000-0000-0000BE130000}"/>
    <cellStyle name="Calculation 2 2 11 3" xfId="6384" xr:uid="{00000000-0005-0000-0000-0000BF130000}"/>
    <cellStyle name="Calculation 2 2 11 3 2" xfId="6385" xr:uid="{00000000-0005-0000-0000-0000C0130000}"/>
    <cellStyle name="Calculation 2 2 11 30" xfId="6386" xr:uid="{00000000-0005-0000-0000-0000C1130000}"/>
    <cellStyle name="Calculation 2 2 11 30 2" xfId="6387" xr:uid="{00000000-0005-0000-0000-0000C2130000}"/>
    <cellStyle name="Calculation 2 2 11 31" xfId="6388" xr:uid="{00000000-0005-0000-0000-0000C3130000}"/>
    <cellStyle name="Calculation 2 2 11 31 2" xfId="6389" xr:uid="{00000000-0005-0000-0000-0000C4130000}"/>
    <cellStyle name="Calculation 2 2 11 32" xfId="6390" xr:uid="{00000000-0005-0000-0000-0000C5130000}"/>
    <cellStyle name="Calculation 2 2 11 32 2" xfId="6391" xr:uid="{00000000-0005-0000-0000-0000C6130000}"/>
    <cellStyle name="Calculation 2 2 11 33" xfId="6392" xr:uid="{00000000-0005-0000-0000-0000C7130000}"/>
    <cellStyle name="Calculation 2 2 11 33 2" xfId="6393" xr:uid="{00000000-0005-0000-0000-0000C8130000}"/>
    <cellStyle name="Calculation 2 2 11 34" xfId="6394" xr:uid="{00000000-0005-0000-0000-0000C9130000}"/>
    <cellStyle name="Calculation 2 2 11 34 2" xfId="6395" xr:uid="{00000000-0005-0000-0000-0000CA130000}"/>
    <cellStyle name="Calculation 2 2 11 35" xfId="6396" xr:uid="{00000000-0005-0000-0000-0000CB130000}"/>
    <cellStyle name="Calculation 2 2 11 35 2" xfId="6397" xr:uid="{00000000-0005-0000-0000-0000CC130000}"/>
    <cellStyle name="Calculation 2 2 11 36" xfId="6398" xr:uid="{00000000-0005-0000-0000-0000CD130000}"/>
    <cellStyle name="Calculation 2 2 11 36 2" xfId="6399" xr:uid="{00000000-0005-0000-0000-0000CE130000}"/>
    <cellStyle name="Calculation 2 2 11 37" xfId="6400" xr:uid="{00000000-0005-0000-0000-0000CF130000}"/>
    <cellStyle name="Calculation 2 2 11 37 2" xfId="6401" xr:uid="{00000000-0005-0000-0000-0000D0130000}"/>
    <cellStyle name="Calculation 2 2 11 38" xfId="6402" xr:uid="{00000000-0005-0000-0000-0000D1130000}"/>
    <cellStyle name="Calculation 2 2 11 38 2" xfId="6403" xr:uid="{00000000-0005-0000-0000-0000D2130000}"/>
    <cellStyle name="Calculation 2 2 11 39" xfId="6404" xr:uid="{00000000-0005-0000-0000-0000D3130000}"/>
    <cellStyle name="Calculation 2 2 11 39 2" xfId="6405" xr:uid="{00000000-0005-0000-0000-0000D4130000}"/>
    <cellStyle name="Calculation 2 2 11 4" xfId="6406" xr:uid="{00000000-0005-0000-0000-0000D5130000}"/>
    <cellStyle name="Calculation 2 2 11 4 2" xfId="6407" xr:uid="{00000000-0005-0000-0000-0000D6130000}"/>
    <cellStyle name="Calculation 2 2 11 40" xfId="6408" xr:uid="{00000000-0005-0000-0000-0000D7130000}"/>
    <cellStyle name="Calculation 2 2 11 41" xfId="6409" xr:uid="{00000000-0005-0000-0000-0000D8130000}"/>
    <cellStyle name="Calculation 2 2 11 42" xfId="6410" xr:uid="{00000000-0005-0000-0000-0000D9130000}"/>
    <cellStyle name="Calculation 2 2 11 43" xfId="6411" xr:uid="{00000000-0005-0000-0000-0000DA130000}"/>
    <cellStyle name="Calculation 2 2 11 44" xfId="6412" xr:uid="{00000000-0005-0000-0000-0000DB130000}"/>
    <cellStyle name="Calculation 2 2 11 45" xfId="6413" xr:uid="{00000000-0005-0000-0000-0000DC130000}"/>
    <cellStyle name="Calculation 2 2 11 46" xfId="6414" xr:uid="{00000000-0005-0000-0000-0000DD130000}"/>
    <cellStyle name="Calculation 2 2 11 47" xfId="6415" xr:uid="{00000000-0005-0000-0000-0000DE130000}"/>
    <cellStyle name="Calculation 2 2 11 48" xfId="6416" xr:uid="{00000000-0005-0000-0000-0000DF130000}"/>
    <cellStyle name="Calculation 2 2 11 49" xfId="6417" xr:uid="{00000000-0005-0000-0000-0000E0130000}"/>
    <cellStyle name="Calculation 2 2 11 5" xfId="6418" xr:uid="{00000000-0005-0000-0000-0000E1130000}"/>
    <cellStyle name="Calculation 2 2 11 5 2" xfId="6419" xr:uid="{00000000-0005-0000-0000-0000E2130000}"/>
    <cellStyle name="Calculation 2 2 11 50" xfId="6420" xr:uid="{00000000-0005-0000-0000-0000E3130000}"/>
    <cellStyle name="Calculation 2 2 11 51" xfId="6421" xr:uid="{00000000-0005-0000-0000-0000E4130000}"/>
    <cellStyle name="Calculation 2 2 11 52" xfId="6422" xr:uid="{00000000-0005-0000-0000-0000E5130000}"/>
    <cellStyle name="Calculation 2 2 11 53" xfId="6423" xr:uid="{00000000-0005-0000-0000-0000E6130000}"/>
    <cellStyle name="Calculation 2 2 11 54" xfId="6424" xr:uid="{00000000-0005-0000-0000-0000E7130000}"/>
    <cellStyle name="Calculation 2 2 11 55" xfId="6425" xr:uid="{00000000-0005-0000-0000-0000E8130000}"/>
    <cellStyle name="Calculation 2 2 11 56" xfId="6426" xr:uid="{00000000-0005-0000-0000-0000E9130000}"/>
    <cellStyle name="Calculation 2 2 11 57" xfId="6427" xr:uid="{00000000-0005-0000-0000-0000EA130000}"/>
    <cellStyle name="Calculation 2 2 11 58" xfId="6428" xr:uid="{00000000-0005-0000-0000-0000EB130000}"/>
    <cellStyle name="Calculation 2 2 11 59" xfId="6429" xr:uid="{00000000-0005-0000-0000-0000EC130000}"/>
    <cellStyle name="Calculation 2 2 11 6" xfId="6430" xr:uid="{00000000-0005-0000-0000-0000ED130000}"/>
    <cellStyle name="Calculation 2 2 11 6 2" xfId="6431" xr:uid="{00000000-0005-0000-0000-0000EE130000}"/>
    <cellStyle name="Calculation 2 2 11 60" xfId="6432" xr:uid="{00000000-0005-0000-0000-0000EF130000}"/>
    <cellStyle name="Calculation 2 2 11 61" xfId="6433" xr:uid="{00000000-0005-0000-0000-0000F0130000}"/>
    <cellStyle name="Calculation 2 2 11 62" xfId="6434" xr:uid="{00000000-0005-0000-0000-0000F1130000}"/>
    <cellStyle name="Calculation 2 2 11 63" xfId="6435" xr:uid="{00000000-0005-0000-0000-0000F2130000}"/>
    <cellStyle name="Calculation 2 2 11 64" xfId="6436" xr:uid="{00000000-0005-0000-0000-0000F3130000}"/>
    <cellStyle name="Calculation 2 2 11 65" xfId="6437" xr:uid="{00000000-0005-0000-0000-0000F4130000}"/>
    <cellStyle name="Calculation 2 2 11 66" xfId="6438" xr:uid="{00000000-0005-0000-0000-0000F5130000}"/>
    <cellStyle name="Calculation 2 2 11 67" xfId="6439" xr:uid="{00000000-0005-0000-0000-0000F6130000}"/>
    <cellStyle name="Calculation 2 2 11 68" xfId="6440" xr:uid="{00000000-0005-0000-0000-0000F7130000}"/>
    <cellStyle name="Calculation 2 2 11 69" xfId="6441" xr:uid="{00000000-0005-0000-0000-0000F8130000}"/>
    <cellStyle name="Calculation 2 2 11 7" xfId="6442" xr:uid="{00000000-0005-0000-0000-0000F9130000}"/>
    <cellStyle name="Calculation 2 2 11 7 2" xfId="6443" xr:uid="{00000000-0005-0000-0000-0000FA130000}"/>
    <cellStyle name="Calculation 2 2 11 70" xfId="6444" xr:uid="{00000000-0005-0000-0000-0000FB130000}"/>
    <cellStyle name="Calculation 2 2 11 71" xfId="6445" xr:uid="{00000000-0005-0000-0000-0000FC130000}"/>
    <cellStyle name="Calculation 2 2 11 72" xfId="6446" xr:uid="{00000000-0005-0000-0000-0000FD130000}"/>
    <cellStyle name="Calculation 2 2 11 73" xfId="6447" xr:uid="{00000000-0005-0000-0000-0000FE130000}"/>
    <cellStyle name="Calculation 2 2 11 74" xfId="6448" xr:uid="{00000000-0005-0000-0000-0000FF130000}"/>
    <cellStyle name="Calculation 2 2 11 75" xfId="6449" xr:uid="{00000000-0005-0000-0000-000000140000}"/>
    <cellStyle name="Calculation 2 2 11 76" xfId="6450" xr:uid="{00000000-0005-0000-0000-000001140000}"/>
    <cellStyle name="Calculation 2 2 11 77" xfId="52455" xr:uid="{00000000-0005-0000-0000-000002140000}"/>
    <cellStyle name="Calculation 2 2 11 78" xfId="52309" xr:uid="{00000000-0005-0000-0000-000003140000}"/>
    <cellStyle name="Calculation 2 2 11 79" xfId="53146" xr:uid="{00000000-0005-0000-0000-000004140000}"/>
    <cellStyle name="Calculation 2 2 11 8" xfId="6451" xr:uid="{00000000-0005-0000-0000-000005140000}"/>
    <cellStyle name="Calculation 2 2 11 8 2" xfId="6452" xr:uid="{00000000-0005-0000-0000-000006140000}"/>
    <cellStyle name="Calculation 2 2 11 9" xfId="6453" xr:uid="{00000000-0005-0000-0000-000007140000}"/>
    <cellStyle name="Calculation 2 2 11 9 2" xfId="6454" xr:uid="{00000000-0005-0000-0000-000008140000}"/>
    <cellStyle name="Calculation 2 2 12" xfId="215" xr:uid="{00000000-0005-0000-0000-000009140000}"/>
    <cellStyle name="Calculation 2 2 12 10" xfId="6455" xr:uid="{00000000-0005-0000-0000-00000A140000}"/>
    <cellStyle name="Calculation 2 2 12 10 2" xfId="6456" xr:uid="{00000000-0005-0000-0000-00000B140000}"/>
    <cellStyle name="Calculation 2 2 12 11" xfId="6457" xr:uid="{00000000-0005-0000-0000-00000C140000}"/>
    <cellStyle name="Calculation 2 2 12 11 2" xfId="6458" xr:uid="{00000000-0005-0000-0000-00000D140000}"/>
    <cellStyle name="Calculation 2 2 12 12" xfId="6459" xr:uid="{00000000-0005-0000-0000-00000E140000}"/>
    <cellStyle name="Calculation 2 2 12 12 2" xfId="6460" xr:uid="{00000000-0005-0000-0000-00000F140000}"/>
    <cellStyle name="Calculation 2 2 12 13" xfId="6461" xr:uid="{00000000-0005-0000-0000-000010140000}"/>
    <cellStyle name="Calculation 2 2 12 13 2" xfId="6462" xr:uid="{00000000-0005-0000-0000-000011140000}"/>
    <cellStyle name="Calculation 2 2 12 14" xfId="6463" xr:uid="{00000000-0005-0000-0000-000012140000}"/>
    <cellStyle name="Calculation 2 2 12 14 2" xfId="6464" xr:uid="{00000000-0005-0000-0000-000013140000}"/>
    <cellStyle name="Calculation 2 2 12 15" xfId="6465" xr:uid="{00000000-0005-0000-0000-000014140000}"/>
    <cellStyle name="Calculation 2 2 12 15 2" xfId="6466" xr:uid="{00000000-0005-0000-0000-000015140000}"/>
    <cellStyle name="Calculation 2 2 12 16" xfId="6467" xr:uid="{00000000-0005-0000-0000-000016140000}"/>
    <cellStyle name="Calculation 2 2 12 16 2" xfId="6468" xr:uid="{00000000-0005-0000-0000-000017140000}"/>
    <cellStyle name="Calculation 2 2 12 17" xfId="6469" xr:uid="{00000000-0005-0000-0000-000018140000}"/>
    <cellStyle name="Calculation 2 2 12 17 2" xfId="6470" xr:uid="{00000000-0005-0000-0000-000019140000}"/>
    <cellStyle name="Calculation 2 2 12 18" xfId="6471" xr:uid="{00000000-0005-0000-0000-00001A140000}"/>
    <cellStyle name="Calculation 2 2 12 18 2" xfId="6472" xr:uid="{00000000-0005-0000-0000-00001B140000}"/>
    <cellStyle name="Calculation 2 2 12 19" xfId="6473" xr:uid="{00000000-0005-0000-0000-00001C140000}"/>
    <cellStyle name="Calculation 2 2 12 19 2" xfId="6474" xr:uid="{00000000-0005-0000-0000-00001D140000}"/>
    <cellStyle name="Calculation 2 2 12 2" xfId="216" xr:uid="{00000000-0005-0000-0000-00001E140000}"/>
    <cellStyle name="Calculation 2 2 12 2 2" xfId="6475" xr:uid="{00000000-0005-0000-0000-00001F140000}"/>
    <cellStyle name="Calculation 2 2 12 20" xfId="6476" xr:uid="{00000000-0005-0000-0000-000020140000}"/>
    <cellStyle name="Calculation 2 2 12 20 2" xfId="6477" xr:uid="{00000000-0005-0000-0000-000021140000}"/>
    <cellStyle name="Calculation 2 2 12 21" xfId="6478" xr:uid="{00000000-0005-0000-0000-000022140000}"/>
    <cellStyle name="Calculation 2 2 12 21 2" xfId="6479" xr:uid="{00000000-0005-0000-0000-000023140000}"/>
    <cellStyle name="Calculation 2 2 12 22" xfId="6480" xr:uid="{00000000-0005-0000-0000-000024140000}"/>
    <cellStyle name="Calculation 2 2 12 22 2" xfId="6481" xr:uid="{00000000-0005-0000-0000-000025140000}"/>
    <cellStyle name="Calculation 2 2 12 23" xfId="6482" xr:uid="{00000000-0005-0000-0000-000026140000}"/>
    <cellStyle name="Calculation 2 2 12 23 2" xfId="6483" xr:uid="{00000000-0005-0000-0000-000027140000}"/>
    <cellStyle name="Calculation 2 2 12 24" xfId="6484" xr:uid="{00000000-0005-0000-0000-000028140000}"/>
    <cellStyle name="Calculation 2 2 12 24 2" xfId="6485" xr:uid="{00000000-0005-0000-0000-000029140000}"/>
    <cellStyle name="Calculation 2 2 12 25" xfId="6486" xr:uid="{00000000-0005-0000-0000-00002A140000}"/>
    <cellStyle name="Calculation 2 2 12 25 2" xfId="6487" xr:uid="{00000000-0005-0000-0000-00002B140000}"/>
    <cellStyle name="Calculation 2 2 12 26" xfId="6488" xr:uid="{00000000-0005-0000-0000-00002C140000}"/>
    <cellStyle name="Calculation 2 2 12 26 2" xfId="6489" xr:uid="{00000000-0005-0000-0000-00002D140000}"/>
    <cellStyle name="Calculation 2 2 12 27" xfId="6490" xr:uid="{00000000-0005-0000-0000-00002E140000}"/>
    <cellStyle name="Calculation 2 2 12 27 2" xfId="6491" xr:uid="{00000000-0005-0000-0000-00002F140000}"/>
    <cellStyle name="Calculation 2 2 12 28" xfId="6492" xr:uid="{00000000-0005-0000-0000-000030140000}"/>
    <cellStyle name="Calculation 2 2 12 28 2" xfId="6493" xr:uid="{00000000-0005-0000-0000-000031140000}"/>
    <cellStyle name="Calculation 2 2 12 29" xfId="6494" xr:uid="{00000000-0005-0000-0000-000032140000}"/>
    <cellStyle name="Calculation 2 2 12 29 2" xfId="6495" xr:uid="{00000000-0005-0000-0000-000033140000}"/>
    <cellStyle name="Calculation 2 2 12 3" xfId="6496" xr:uid="{00000000-0005-0000-0000-000034140000}"/>
    <cellStyle name="Calculation 2 2 12 3 2" xfId="6497" xr:uid="{00000000-0005-0000-0000-000035140000}"/>
    <cellStyle name="Calculation 2 2 12 30" xfId="6498" xr:uid="{00000000-0005-0000-0000-000036140000}"/>
    <cellStyle name="Calculation 2 2 12 30 2" xfId="6499" xr:uid="{00000000-0005-0000-0000-000037140000}"/>
    <cellStyle name="Calculation 2 2 12 31" xfId="6500" xr:uid="{00000000-0005-0000-0000-000038140000}"/>
    <cellStyle name="Calculation 2 2 12 31 2" xfId="6501" xr:uid="{00000000-0005-0000-0000-000039140000}"/>
    <cellStyle name="Calculation 2 2 12 32" xfId="6502" xr:uid="{00000000-0005-0000-0000-00003A140000}"/>
    <cellStyle name="Calculation 2 2 12 32 2" xfId="6503" xr:uid="{00000000-0005-0000-0000-00003B140000}"/>
    <cellStyle name="Calculation 2 2 12 33" xfId="6504" xr:uid="{00000000-0005-0000-0000-00003C140000}"/>
    <cellStyle name="Calculation 2 2 12 33 2" xfId="6505" xr:uid="{00000000-0005-0000-0000-00003D140000}"/>
    <cellStyle name="Calculation 2 2 12 34" xfId="6506" xr:uid="{00000000-0005-0000-0000-00003E140000}"/>
    <cellStyle name="Calculation 2 2 12 34 2" xfId="6507" xr:uid="{00000000-0005-0000-0000-00003F140000}"/>
    <cellStyle name="Calculation 2 2 12 35" xfId="6508" xr:uid="{00000000-0005-0000-0000-000040140000}"/>
    <cellStyle name="Calculation 2 2 12 35 2" xfId="6509" xr:uid="{00000000-0005-0000-0000-000041140000}"/>
    <cellStyle name="Calculation 2 2 12 36" xfId="6510" xr:uid="{00000000-0005-0000-0000-000042140000}"/>
    <cellStyle name="Calculation 2 2 12 36 2" xfId="6511" xr:uid="{00000000-0005-0000-0000-000043140000}"/>
    <cellStyle name="Calculation 2 2 12 37" xfId="6512" xr:uid="{00000000-0005-0000-0000-000044140000}"/>
    <cellStyle name="Calculation 2 2 12 37 2" xfId="6513" xr:uid="{00000000-0005-0000-0000-000045140000}"/>
    <cellStyle name="Calculation 2 2 12 38" xfId="6514" xr:uid="{00000000-0005-0000-0000-000046140000}"/>
    <cellStyle name="Calculation 2 2 12 38 2" xfId="6515" xr:uid="{00000000-0005-0000-0000-000047140000}"/>
    <cellStyle name="Calculation 2 2 12 39" xfId="6516" xr:uid="{00000000-0005-0000-0000-000048140000}"/>
    <cellStyle name="Calculation 2 2 12 39 2" xfId="6517" xr:uid="{00000000-0005-0000-0000-000049140000}"/>
    <cellStyle name="Calculation 2 2 12 4" xfId="6518" xr:uid="{00000000-0005-0000-0000-00004A140000}"/>
    <cellStyle name="Calculation 2 2 12 4 2" xfId="6519" xr:uid="{00000000-0005-0000-0000-00004B140000}"/>
    <cellStyle name="Calculation 2 2 12 40" xfId="6520" xr:uid="{00000000-0005-0000-0000-00004C140000}"/>
    <cellStyle name="Calculation 2 2 12 41" xfId="6521" xr:uid="{00000000-0005-0000-0000-00004D140000}"/>
    <cellStyle name="Calculation 2 2 12 42" xfId="6522" xr:uid="{00000000-0005-0000-0000-00004E140000}"/>
    <cellStyle name="Calculation 2 2 12 43" xfId="6523" xr:uid="{00000000-0005-0000-0000-00004F140000}"/>
    <cellStyle name="Calculation 2 2 12 44" xfId="6524" xr:uid="{00000000-0005-0000-0000-000050140000}"/>
    <cellStyle name="Calculation 2 2 12 45" xfId="6525" xr:uid="{00000000-0005-0000-0000-000051140000}"/>
    <cellStyle name="Calculation 2 2 12 46" xfId="6526" xr:uid="{00000000-0005-0000-0000-000052140000}"/>
    <cellStyle name="Calculation 2 2 12 47" xfId="6527" xr:uid="{00000000-0005-0000-0000-000053140000}"/>
    <cellStyle name="Calculation 2 2 12 48" xfId="6528" xr:uid="{00000000-0005-0000-0000-000054140000}"/>
    <cellStyle name="Calculation 2 2 12 49" xfId="6529" xr:uid="{00000000-0005-0000-0000-000055140000}"/>
    <cellStyle name="Calculation 2 2 12 5" xfId="6530" xr:uid="{00000000-0005-0000-0000-000056140000}"/>
    <cellStyle name="Calculation 2 2 12 5 2" xfId="6531" xr:uid="{00000000-0005-0000-0000-000057140000}"/>
    <cellStyle name="Calculation 2 2 12 50" xfId="6532" xr:uid="{00000000-0005-0000-0000-000058140000}"/>
    <cellStyle name="Calculation 2 2 12 51" xfId="6533" xr:uid="{00000000-0005-0000-0000-000059140000}"/>
    <cellStyle name="Calculation 2 2 12 52" xfId="6534" xr:uid="{00000000-0005-0000-0000-00005A140000}"/>
    <cellStyle name="Calculation 2 2 12 53" xfId="6535" xr:uid="{00000000-0005-0000-0000-00005B140000}"/>
    <cellStyle name="Calculation 2 2 12 54" xfId="6536" xr:uid="{00000000-0005-0000-0000-00005C140000}"/>
    <cellStyle name="Calculation 2 2 12 55" xfId="6537" xr:uid="{00000000-0005-0000-0000-00005D140000}"/>
    <cellStyle name="Calculation 2 2 12 56" xfId="6538" xr:uid="{00000000-0005-0000-0000-00005E140000}"/>
    <cellStyle name="Calculation 2 2 12 57" xfId="6539" xr:uid="{00000000-0005-0000-0000-00005F140000}"/>
    <cellStyle name="Calculation 2 2 12 58" xfId="6540" xr:uid="{00000000-0005-0000-0000-000060140000}"/>
    <cellStyle name="Calculation 2 2 12 59" xfId="6541" xr:uid="{00000000-0005-0000-0000-000061140000}"/>
    <cellStyle name="Calculation 2 2 12 6" xfId="6542" xr:uid="{00000000-0005-0000-0000-000062140000}"/>
    <cellStyle name="Calculation 2 2 12 6 2" xfId="6543" xr:uid="{00000000-0005-0000-0000-000063140000}"/>
    <cellStyle name="Calculation 2 2 12 60" xfId="6544" xr:uid="{00000000-0005-0000-0000-000064140000}"/>
    <cellStyle name="Calculation 2 2 12 61" xfId="6545" xr:uid="{00000000-0005-0000-0000-000065140000}"/>
    <cellStyle name="Calculation 2 2 12 62" xfId="6546" xr:uid="{00000000-0005-0000-0000-000066140000}"/>
    <cellStyle name="Calculation 2 2 12 63" xfId="6547" xr:uid="{00000000-0005-0000-0000-000067140000}"/>
    <cellStyle name="Calculation 2 2 12 64" xfId="6548" xr:uid="{00000000-0005-0000-0000-000068140000}"/>
    <cellStyle name="Calculation 2 2 12 65" xfId="6549" xr:uid="{00000000-0005-0000-0000-000069140000}"/>
    <cellStyle name="Calculation 2 2 12 66" xfId="6550" xr:uid="{00000000-0005-0000-0000-00006A140000}"/>
    <cellStyle name="Calculation 2 2 12 67" xfId="6551" xr:uid="{00000000-0005-0000-0000-00006B140000}"/>
    <cellStyle name="Calculation 2 2 12 68" xfId="6552" xr:uid="{00000000-0005-0000-0000-00006C140000}"/>
    <cellStyle name="Calculation 2 2 12 69" xfId="6553" xr:uid="{00000000-0005-0000-0000-00006D140000}"/>
    <cellStyle name="Calculation 2 2 12 7" xfId="6554" xr:uid="{00000000-0005-0000-0000-00006E140000}"/>
    <cellStyle name="Calculation 2 2 12 7 2" xfId="6555" xr:uid="{00000000-0005-0000-0000-00006F140000}"/>
    <cellStyle name="Calculation 2 2 12 70" xfId="6556" xr:uid="{00000000-0005-0000-0000-000070140000}"/>
    <cellStyle name="Calculation 2 2 12 71" xfId="6557" xr:uid="{00000000-0005-0000-0000-000071140000}"/>
    <cellStyle name="Calculation 2 2 12 72" xfId="6558" xr:uid="{00000000-0005-0000-0000-000072140000}"/>
    <cellStyle name="Calculation 2 2 12 73" xfId="6559" xr:uid="{00000000-0005-0000-0000-000073140000}"/>
    <cellStyle name="Calculation 2 2 12 74" xfId="6560" xr:uid="{00000000-0005-0000-0000-000074140000}"/>
    <cellStyle name="Calculation 2 2 12 75" xfId="6561" xr:uid="{00000000-0005-0000-0000-000075140000}"/>
    <cellStyle name="Calculation 2 2 12 76" xfId="6562" xr:uid="{00000000-0005-0000-0000-000076140000}"/>
    <cellStyle name="Calculation 2 2 12 77" xfId="52606" xr:uid="{00000000-0005-0000-0000-000077140000}"/>
    <cellStyle name="Calculation 2 2 12 78" xfId="52853" xr:uid="{00000000-0005-0000-0000-000078140000}"/>
    <cellStyle name="Calculation 2 2 12 79" xfId="53314" xr:uid="{00000000-0005-0000-0000-000079140000}"/>
    <cellStyle name="Calculation 2 2 12 8" xfId="6563" xr:uid="{00000000-0005-0000-0000-00007A140000}"/>
    <cellStyle name="Calculation 2 2 12 8 2" xfId="6564" xr:uid="{00000000-0005-0000-0000-00007B140000}"/>
    <cellStyle name="Calculation 2 2 12 9" xfId="6565" xr:uid="{00000000-0005-0000-0000-00007C140000}"/>
    <cellStyle name="Calculation 2 2 12 9 2" xfId="6566" xr:uid="{00000000-0005-0000-0000-00007D140000}"/>
    <cellStyle name="Calculation 2 2 13" xfId="217" xr:uid="{00000000-0005-0000-0000-00007E140000}"/>
    <cellStyle name="Calculation 2 2 13 10" xfId="6567" xr:uid="{00000000-0005-0000-0000-00007F140000}"/>
    <cellStyle name="Calculation 2 2 13 10 2" xfId="6568" xr:uid="{00000000-0005-0000-0000-000080140000}"/>
    <cellStyle name="Calculation 2 2 13 11" xfId="6569" xr:uid="{00000000-0005-0000-0000-000081140000}"/>
    <cellStyle name="Calculation 2 2 13 11 2" xfId="6570" xr:uid="{00000000-0005-0000-0000-000082140000}"/>
    <cellStyle name="Calculation 2 2 13 12" xfId="6571" xr:uid="{00000000-0005-0000-0000-000083140000}"/>
    <cellStyle name="Calculation 2 2 13 12 2" xfId="6572" xr:uid="{00000000-0005-0000-0000-000084140000}"/>
    <cellStyle name="Calculation 2 2 13 13" xfId="6573" xr:uid="{00000000-0005-0000-0000-000085140000}"/>
    <cellStyle name="Calculation 2 2 13 13 2" xfId="6574" xr:uid="{00000000-0005-0000-0000-000086140000}"/>
    <cellStyle name="Calculation 2 2 13 14" xfId="6575" xr:uid="{00000000-0005-0000-0000-000087140000}"/>
    <cellStyle name="Calculation 2 2 13 14 2" xfId="6576" xr:uid="{00000000-0005-0000-0000-000088140000}"/>
    <cellStyle name="Calculation 2 2 13 15" xfId="6577" xr:uid="{00000000-0005-0000-0000-000089140000}"/>
    <cellStyle name="Calculation 2 2 13 15 2" xfId="6578" xr:uid="{00000000-0005-0000-0000-00008A140000}"/>
    <cellStyle name="Calculation 2 2 13 16" xfId="6579" xr:uid="{00000000-0005-0000-0000-00008B140000}"/>
    <cellStyle name="Calculation 2 2 13 16 2" xfId="6580" xr:uid="{00000000-0005-0000-0000-00008C140000}"/>
    <cellStyle name="Calculation 2 2 13 17" xfId="6581" xr:uid="{00000000-0005-0000-0000-00008D140000}"/>
    <cellStyle name="Calculation 2 2 13 17 2" xfId="6582" xr:uid="{00000000-0005-0000-0000-00008E140000}"/>
    <cellStyle name="Calculation 2 2 13 18" xfId="6583" xr:uid="{00000000-0005-0000-0000-00008F140000}"/>
    <cellStyle name="Calculation 2 2 13 18 2" xfId="6584" xr:uid="{00000000-0005-0000-0000-000090140000}"/>
    <cellStyle name="Calculation 2 2 13 19" xfId="6585" xr:uid="{00000000-0005-0000-0000-000091140000}"/>
    <cellStyle name="Calculation 2 2 13 19 2" xfId="6586" xr:uid="{00000000-0005-0000-0000-000092140000}"/>
    <cellStyle name="Calculation 2 2 13 2" xfId="218" xr:uid="{00000000-0005-0000-0000-000093140000}"/>
    <cellStyle name="Calculation 2 2 13 2 2" xfId="6587" xr:uid="{00000000-0005-0000-0000-000094140000}"/>
    <cellStyle name="Calculation 2 2 13 20" xfId="6588" xr:uid="{00000000-0005-0000-0000-000095140000}"/>
    <cellStyle name="Calculation 2 2 13 20 2" xfId="6589" xr:uid="{00000000-0005-0000-0000-000096140000}"/>
    <cellStyle name="Calculation 2 2 13 21" xfId="6590" xr:uid="{00000000-0005-0000-0000-000097140000}"/>
    <cellStyle name="Calculation 2 2 13 21 2" xfId="6591" xr:uid="{00000000-0005-0000-0000-000098140000}"/>
    <cellStyle name="Calculation 2 2 13 22" xfId="6592" xr:uid="{00000000-0005-0000-0000-000099140000}"/>
    <cellStyle name="Calculation 2 2 13 22 2" xfId="6593" xr:uid="{00000000-0005-0000-0000-00009A140000}"/>
    <cellStyle name="Calculation 2 2 13 23" xfId="6594" xr:uid="{00000000-0005-0000-0000-00009B140000}"/>
    <cellStyle name="Calculation 2 2 13 23 2" xfId="6595" xr:uid="{00000000-0005-0000-0000-00009C140000}"/>
    <cellStyle name="Calculation 2 2 13 24" xfId="6596" xr:uid="{00000000-0005-0000-0000-00009D140000}"/>
    <cellStyle name="Calculation 2 2 13 24 2" xfId="6597" xr:uid="{00000000-0005-0000-0000-00009E140000}"/>
    <cellStyle name="Calculation 2 2 13 25" xfId="6598" xr:uid="{00000000-0005-0000-0000-00009F140000}"/>
    <cellStyle name="Calculation 2 2 13 25 2" xfId="6599" xr:uid="{00000000-0005-0000-0000-0000A0140000}"/>
    <cellStyle name="Calculation 2 2 13 26" xfId="6600" xr:uid="{00000000-0005-0000-0000-0000A1140000}"/>
    <cellStyle name="Calculation 2 2 13 26 2" xfId="6601" xr:uid="{00000000-0005-0000-0000-0000A2140000}"/>
    <cellStyle name="Calculation 2 2 13 27" xfId="6602" xr:uid="{00000000-0005-0000-0000-0000A3140000}"/>
    <cellStyle name="Calculation 2 2 13 27 2" xfId="6603" xr:uid="{00000000-0005-0000-0000-0000A4140000}"/>
    <cellStyle name="Calculation 2 2 13 28" xfId="6604" xr:uid="{00000000-0005-0000-0000-0000A5140000}"/>
    <cellStyle name="Calculation 2 2 13 28 2" xfId="6605" xr:uid="{00000000-0005-0000-0000-0000A6140000}"/>
    <cellStyle name="Calculation 2 2 13 29" xfId="6606" xr:uid="{00000000-0005-0000-0000-0000A7140000}"/>
    <cellStyle name="Calculation 2 2 13 29 2" xfId="6607" xr:uid="{00000000-0005-0000-0000-0000A8140000}"/>
    <cellStyle name="Calculation 2 2 13 3" xfId="6608" xr:uid="{00000000-0005-0000-0000-0000A9140000}"/>
    <cellStyle name="Calculation 2 2 13 3 2" xfId="6609" xr:uid="{00000000-0005-0000-0000-0000AA140000}"/>
    <cellStyle name="Calculation 2 2 13 30" xfId="6610" xr:uid="{00000000-0005-0000-0000-0000AB140000}"/>
    <cellStyle name="Calculation 2 2 13 30 2" xfId="6611" xr:uid="{00000000-0005-0000-0000-0000AC140000}"/>
    <cellStyle name="Calculation 2 2 13 31" xfId="6612" xr:uid="{00000000-0005-0000-0000-0000AD140000}"/>
    <cellStyle name="Calculation 2 2 13 31 2" xfId="6613" xr:uid="{00000000-0005-0000-0000-0000AE140000}"/>
    <cellStyle name="Calculation 2 2 13 32" xfId="6614" xr:uid="{00000000-0005-0000-0000-0000AF140000}"/>
    <cellStyle name="Calculation 2 2 13 32 2" xfId="6615" xr:uid="{00000000-0005-0000-0000-0000B0140000}"/>
    <cellStyle name="Calculation 2 2 13 33" xfId="6616" xr:uid="{00000000-0005-0000-0000-0000B1140000}"/>
    <cellStyle name="Calculation 2 2 13 33 2" xfId="6617" xr:uid="{00000000-0005-0000-0000-0000B2140000}"/>
    <cellStyle name="Calculation 2 2 13 34" xfId="6618" xr:uid="{00000000-0005-0000-0000-0000B3140000}"/>
    <cellStyle name="Calculation 2 2 13 34 2" xfId="6619" xr:uid="{00000000-0005-0000-0000-0000B4140000}"/>
    <cellStyle name="Calculation 2 2 13 35" xfId="6620" xr:uid="{00000000-0005-0000-0000-0000B5140000}"/>
    <cellStyle name="Calculation 2 2 13 35 2" xfId="6621" xr:uid="{00000000-0005-0000-0000-0000B6140000}"/>
    <cellStyle name="Calculation 2 2 13 36" xfId="6622" xr:uid="{00000000-0005-0000-0000-0000B7140000}"/>
    <cellStyle name="Calculation 2 2 13 36 2" xfId="6623" xr:uid="{00000000-0005-0000-0000-0000B8140000}"/>
    <cellStyle name="Calculation 2 2 13 37" xfId="6624" xr:uid="{00000000-0005-0000-0000-0000B9140000}"/>
    <cellStyle name="Calculation 2 2 13 37 2" xfId="6625" xr:uid="{00000000-0005-0000-0000-0000BA140000}"/>
    <cellStyle name="Calculation 2 2 13 38" xfId="6626" xr:uid="{00000000-0005-0000-0000-0000BB140000}"/>
    <cellStyle name="Calculation 2 2 13 38 2" xfId="6627" xr:uid="{00000000-0005-0000-0000-0000BC140000}"/>
    <cellStyle name="Calculation 2 2 13 39" xfId="6628" xr:uid="{00000000-0005-0000-0000-0000BD140000}"/>
    <cellStyle name="Calculation 2 2 13 39 2" xfId="6629" xr:uid="{00000000-0005-0000-0000-0000BE140000}"/>
    <cellStyle name="Calculation 2 2 13 4" xfId="6630" xr:uid="{00000000-0005-0000-0000-0000BF140000}"/>
    <cellStyle name="Calculation 2 2 13 4 2" xfId="6631" xr:uid="{00000000-0005-0000-0000-0000C0140000}"/>
    <cellStyle name="Calculation 2 2 13 40" xfId="6632" xr:uid="{00000000-0005-0000-0000-0000C1140000}"/>
    <cellStyle name="Calculation 2 2 13 41" xfId="6633" xr:uid="{00000000-0005-0000-0000-0000C2140000}"/>
    <cellStyle name="Calculation 2 2 13 42" xfId="6634" xr:uid="{00000000-0005-0000-0000-0000C3140000}"/>
    <cellStyle name="Calculation 2 2 13 43" xfId="6635" xr:uid="{00000000-0005-0000-0000-0000C4140000}"/>
    <cellStyle name="Calculation 2 2 13 44" xfId="6636" xr:uid="{00000000-0005-0000-0000-0000C5140000}"/>
    <cellStyle name="Calculation 2 2 13 45" xfId="6637" xr:uid="{00000000-0005-0000-0000-0000C6140000}"/>
    <cellStyle name="Calculation 2 2 13 46" xfId="6638" xr:uid="{00000000-0005-0000-0000-0000C7140000}"/>
    <cellStyle name="Calculation 2 2 13 47" xfId="6639" xr:uid="{00000000-0005-0000-0000-0000C8140000}"/>
    <cellStyle name="Calculation 2 2 13 48" xfId="6640" xr:uid="{00000000-0005-0000-0000-0000C9140000}"/>
    <cellStyle name="Calculation 2 2 13 49" xfId="6641" xr:uid="{00000000-0005-0000-0000-0000CA140000}"/>
    <cellStyle name="Calculation 2 2 13 5" xfId="6642" xr:uid="{00000000-0005-0000-0000-0000CB140000}"/>
    <cellStyle name="Calculation 2 2 13 5 2" xfId="6643" xr:uid="{00000000-0005-0000-0000-0000CC140000}"/>
    <cellStyle name="Calculation 2 2 13 50" xfId="6644" xr:uid="{00000000-0005-0000-0000-0000CD140000}"/>
    <cellStyle name="Calculation 2 2 13 51" xfId="6645" xr:uid="{00000000-0005-0000-0000-0000CE140000}"/>
    <cellStyle name="Calculation 2 2 13 52" xfId="6646" xr:uid="{00000000-0005-0000-0000-0000CF140000}"/>
    <cellStyle name="Calculation 2 2 13 53" xfId="6647" xr:uid="{00000000-0005-0000-0000-0000D0140000}"/>
    <cellStyle name="Calculation 2 2 13 54" xfId="6648" xr:uid="{00000000-0005-0000-0000-0000D1140000}"/>
    <cellStyle name="Calculation 2 2 13 55" xfId="6649" xr:uid="{00000000-0005-0000-0000-0000D2140000}"/>
    <cellStyle name="Calculation 2 2 13 56" xfId="6650" xr:uid="{00000000-0005-0000-0000-0000D3140000}"/>
    <cellStyle name="Calculation 2 2 13 57" xfId="6651" xr:uid="{00000000-0005-0000-0000-0000D4140000}"/>
    <cellStyle name="Calculation 2 2 13 58" xfId="6652" xr:uid="{00000000-0005-0000-0000-0000D5140000}"/>
    <cellStyle name="Calculation 2 2 13 59" xfId="6653" xr:uid="{00000000-0005-0000-0000-0000D6140000}"/>
    <cellStyle name="Calculation 2 2 13 6" xfId="6654" xr:uid="{00000000-0005-0000-0000-0000D7140000}"/>
    <cellStyle name="Calculation 2 2 13 6 2" xfId="6655" xr:uid="{00000000-0005-0000-0000-0000D8140000}"/>
    <cellStyle name="Calculation 2 2 13 60" xfId="6656" xr:uid="{00000000-0005-0000-0000-0000D9140000}"/>
    <cellStyle name="Calculation 2 2 13 61" xfId="6657" xr:uid="{00000000-0005-0000-0000-0000DA140000}"/>
    <cellStyle name="Calculation 2 2 13 62" xfId="6658" xr:uid="{00000000-0005-0000-0000-0000DB140000}"/>
    <cellStyle name="Calculation 2 2 13 63" xfId="6659" xr:uid="{00000000-0005-0000-0000-0000DC140000}"/>
    <cellStyle name="Calculation 2 2 13 64" xfId="6660" xr:uid="{00000000-0005-0000-0000-0000DD140000}"/>
    <cellStyle name="Calculation 2 2 13 65" xfId="6661" xr:uid="{00000000-0005-0000-0000-0000DE140000}"/>
    <cellStyle name="Calculation 2 2 13 66" xfId="6662" xr:uid="{00000000-0005-0000-0000-0000DF140000}"/>
    <cellStyle name="Calculation 2 2 13 67" xfId="6663" xr:uid="{00000000-0005-0000-0000-0000E0140000}"/>
    <cellStyle name="Calculation 2 2 13 68" xfId="6664" xr:uid="{00000000-0005-0000-0000-0000E1140000}"/>
    <cellStyle name="Calculation 2 2 13 69" xfId="6665" xr:uid="{00000000-0005-0000-0000-0000E2140000}"/>
    <cellStyle name="Calculation 2 2 13 7" xfId="6666" xr:uid="{00000000-0005-0000-0000-0000E3140000}"/>
    <cellStyle name="Calculation 2 2 13 7 2" xfId="6667" xr:uid="{00000000-0005-0000-0000-0000E4140000}"/>
    <cellStyle name="Calculation 2 2 13 70" xfId="6668" xr:uid="{00000000-0005-0000-0000-0000E5140000}"/>
    <cellStyle name="Calculation 2 2 13 71" xfId="6669" xr:uid="{00000000-0005-0000-0000-0000E6140000}"/>
    <cellStyle name="Calculation 2 2 13 72" xfId="6670" xr:uid="{00000000-0005-0000-0000-0000E7140000}"/>
    <cellStyle name="Calculation 2 2 13 73" xfId="6671" xr:uid="{00000000-0005-0000-0000-0000E8140000}"/>
    <cellStyle name="Calculation 2 2 13 74" xfId="6672" xr:uid="{00000000-0005-0000-0000-0000E9140000}"/>
    <cellStyle name="Calculation 2 2 13 75" xfId="6673" xr:uid="{00000000-0005-0000-0000-0000EA140000}"/>
    <cellStyle name="Calculation 2 2 13 76" xfId="6674" xr:uid="{00000000-0005-0000-0000-0000EB140000}"/>
    <cellStyle name="Calculation 2 2 13 77" xfId="52723" xr:uid="{00000000-0005-0000-0000-0000EC140000}"/>
    <cellStyle name="Calculation 2 2 13 78" xfId="52995" xr:uid="{00000000-0005-0000-0000-0000ED140000}"/>
    <cellStyle name="Calculation 2 2 13 79" xfId="53456" xr:uid="{00000000-0005-0000-0000-0000EE140000}"/>
    <cellStyle name="Calculation 2 2 13 8" xfId="6675" xr:uid="{00000000-0005-0000-0000-0000EF140000}"/>
    <cellStyle name="Calculation 2 2 13 8 2" xfId="6676" xr:uid="{00000000-0005-0000-0000-0000F0140000}"/>
    <cellStyle name="Calculation 2 2 13 9" xfId="6677" xr:uid="{00000000-0005-0000-0000-0000F1140000}"/>
    <cellStyle name="Calculation 2 2 13 9 2" xfId="6678" xr:uid="{00000000-0005-0000-0000-0000F2140000}"/>
    <cellStyle name="Calculation 2 2 14" xfId="219" xr:uid="{00000000-0005-0000-0000-0000F3140000}"/>
    <cellStyle name="Calculation 2 2 14 10" xfId="6679" xr:uid="{00000000-0005-0000-0000-0000F4140000}"/>
    <cellStyle name="Calculation 2 2 14 10 2" xfId="6680" xr:uid="{00000000-0005-0000-0000-0000F5140000}"/>
    <cellStyle name="Calculation 2 2 14 11" xfId="6681" xr:uid="{00000000-0005-0000-0000-0000F6140000}"/>
    <cellStyle name="Calculation 2 2 14 11 2" xfId="6682" xr:uid="{00000000-0005-0000-0000-0000F7140000}"/>
    <cellStyle name="Calculation 2 2 14 12" xfId="6683" xr:uid="{00000000-0005-0000-0000-0000F8140000}"/>
    <cellStyle name="Calculation 2 2 14 12 2" xfId="6684" xr:uid="{00000000-0005-0000-0000-0000F9140000}"/>
    <cellStyle name="Calculation 2 2 14 13" xfId="6685" xr:uid="{00000000-0005-0000-0000-0000FA140000}"/>
    <cellStyle name="Calculation 2 2 14 13 2" xfId="6686" xr:uid="{00000000-0005-0000-0000-0000FB140000}"/>
    <cellStyle name="Calculation 2 2 14 14" xfId="6687" xr:uid="{00000000-0005-0000-0000-0000FC140000}"/>
    <cellStyle name="Calculation 2 2 14 14 2" xfId="6688" xr:uid="{00000000-0005-0000-0000-0000FD140000}"/>
    <cellStyle name="Calculation 2 2 14 15" xfId="6689" xr:uid="{00000000-0005-0000-0000-0000FE140000}"/>
    <cellStyle name="Calculation 2 2 14 15 2" xfId="6690" xr:uid="{00000000-0005-0000-0000-0000FF140000}"/>
    <cellStyle name="Calculation 2 2 14 16" xfId="6691" xr:uid="{00000000-0005-0000-0000-000000150000}"/>
    <cellStyle name="Calculation 2 2 14 16 2" xfId="6692" xr:uid="{00000000-0005-0000-0000-000001150000}"/>
    <cellStyle name="Calculation 2 2 14 17" xfId="6693" xr:uid="{00000000-0005-0000-0000-000002150000}"/>
    <cellStyle name="Calculation 2 2 14 17 2" xfId="6694" xr:uid="{00000000-0005-0000-0000-000003150000}"/>
    <cellStyle name="Calculation 2 2 14 18" xfId="6695" xr:uid="{00000000-0005-0000-0000-000004150000}"/>
    <cellStyle name="Calculation 2 2 14 18 2" xfId="6696" xr:uid="{00000000-0005-0000-0000-000005150000}"/>
    <cellStyle name="Calculation 2 2 14 19" xfId="6697" xr:uid="{00000000-0005-0000-0000-000006150000}"/>
    <cellStyle name="Calculation 2 2 14 19 2" xfId="6698" xr:uid="{00000000-0005-0000-0000-000007150000}"/>
    <cellStyle name="Calculation 2 2 14 2" xfId="220" xr:uid="{00000000-0005-0000-0000-000008150000}"/>
    <cellStyle name="Calculation 2 2 14 2 2" xfId="6699" xr:uid="{00000000-0005-0000-0000-000009150000}"/>
    <cellStyle name="Calculation 2 2 14 20" xfId="6700" xr:uid="{00000000-0005-0000-0000-00000A150000}"/>
    <cellStyle name="Calculation 2 2 14 20 2" xfId="6701" xr:uid="{00000000-0005-0000-0000-00000B150000}"/>
    <cellStyle name="Calculation 2 2 14 21" xfId="6702" xr:uid="{00000000-0005-0000-0000-00000C150000}"/>
    <cellStyle name="Calculation 2 2 14 21 2" xfId="6703" xr:uid="{00000000-0005-0000-0000-00000D150000}"/>
    <cellStyle name="Calculation 2 2 14 22" xfId="6704" xr:uid="{00000000-0005-0000-0000-00000E150000}"/>
    <cellStyle name="Calculation 2 2 14 22 2" xfId="6705" xr:uid="{00000000-0005-0000-0000-00000F150000}"/>
    <cellStyle name="Calculation 2 2 14 23" xfId="6706" xr:uid="{00000000-0005-0000-0000-000010150000}"/>
    <cellStyle name="Calculation 2 2 14 23 2" xfId="6707" xr:uid="{00000000-0005-0000-0000-000011150000}"/>
    <cellStyle name="Calculation 2 2 14 24" xfId="6708" xr:uid="{00000000-0005-0000-0000-000012150000}"/>
    <cellStyle name="Calculation 2 2 14 24 2" xfId="6709" xr:uid="{00000000-0005-0000-0000-000013150000}"/>
    <cellStyle name="Calculation 2 2 14 25" xfId="6710" xr:uid="{00000000-0005-0000-0000-000014150000}"/>
    <cellStyle name="Calculation 2 2 14 25 2" xfId="6711" xr:uid="{00000000-0005-0000-0000-000015150000}"/>
    <cellStyle name="Calculation 2 2 14 26" xfId="6712" xr:uid="{00000000-0005-0000-0000-000016150000}"/>
    <cellStyle name="Calculation 2 2 14 26 2" xfId="6713" xr:uid="{00000000-0005-0000-0000-000017150000}"/>
    <cellStyle name="Calculation 2 2 14 27" xfId="6714" xr:uid="{00000000-0005-0000-0000-000018150000}"/>
    <cellStyle name="Calculation 2 2 14 27 2" xfId="6715" xr:uid="{00000000-0005-0000-0000-000019150000}"/>
    <cellStyle name="Calculation 2 2 14 28" xfId="6716" xr:uid="{00000000-0005-0000-0000-00001A150000}"/>
    <cellStyle name="Calculation 2 2 14 28 2" xfId="6717" xr:uid="{00000000-0005-0000-0000-00001B150000}"/>
    <cellStyle name="Calculation 2 2 14 29" xfId="6718" xr:uid="{00000000-0005-0000-0000-00001C150000}"/>
    <cellStyle name="Calculation 2 2 14 29 2" xfId="6719" xr:uid="{00000000-0005-0000-0000-00001D150000}"/>
    <cellStyle name="Calculation 2 2 14 3" xfId="6720" xr:uid="{00000000-0005-0000-0000-00001E150000}"/>
    <cellStyle name="Calculation 2 2 14 3 2" xfId="6721" xr:uid="{00000000-0005-0000-0000-00001F150000}"/>
    <cellStyle name="Calculation 2 2 14 30" xfId="6722" xr:uid="{00000000-0005-0000-0000-000020150000}"/>
    <cellStyle name="Calculation 2 2 14 30 2" xfId="6723" xr:uid="{00000000-0005-0000-0000-000021150000}"/>
    <cellStyle name="Calculation 2 2 14 31" xfId="6724" xr:uid="{00000000-0005-0000-0000-000022150000}"/>
    <cellStyle name="Calculation 2 2 14 31 2" xfId="6725" xr:uid="{00000000-0005-0000-0000-000023150000}"/>
    <cellStyle name="Calculation 2 2 14 32" xfId="6726" xr:uid="{00000000-0005-0000-0000-000024150000}"/>
    <cellStyle name="Calculation 2 2 14 32 2" xfId="6727" xr:uid="{00000000-0005-0000-0000-000025150000}"/>
    <cellStyle name="Calculation 2 2 14 33" xfId="6728" xr:uid="{00000000-0005-0000-0000-000026150000}"/>
    <cellStyle name="Calculation 2 2 14 33 2" xfId="6729" xr:uid="{00000000-0005-0000-0000-000027150000}"/>
    <cellStyle name="Calculation 2 2 14 34" xfId="6730" xr:uid="{00000000-0005-0000-0000-000028150000}"/>
    <cellStyle name="Calculation 2 2 14 34 2" xfId="6731" xr:uid="{00000000-0005-0000-0000-000029150000}"/>
    <cellStyle name="Calculation 2 2 14 35" xfId="6732" xr:uid="{00000000-0005-0000-0000-00002A150000}"/>
    <cellStyle name="Calculation 2 2 14 35 2" xfId="6733" xr:uid="{00000000-0005-0000-0000-00002B150000}"/>
    <cellStyle name="Calculation 2 2 14 36" xfId="6734" xr:uid="{00000000-0005-0000-0000-00002C150000}"/>
    <cellStyle name="Calculation 2 2 14 36 2" xfId="6735" xr:uid="{00000000-0005-0000-0000-00002D150000}"/>
    <cellStyle name="Calculation 2 2 14 37" xfId="6736" xr:uid="{00000000-0005-0000-0000-00002E150000}"/>
    <cellStyle name="Calculation 2 2 14 37 2" xfId="6737" xr:uid="{00000000-0005-0000-0000-00002F150000}"/>
    <cellStyle name="Calculation 2 2 14 38" xfId="6738" xr:uid="{00000000-0005-0000-0000-000030150000}"/>
    <cellStyle name="Calculation 2 2 14 38 2" xfId="6739" xr:uid="{00000000-0005-0000-0000-000031150000}"/>
    <cellStyle name="Calculation 2 2 14 39" xfId="6740" xr:uid="{00000000-0005-0000-0000-000032150000}"/>
    <cellStyle name="Calculation 2 2 14 39 2" xfId="6741" xr:uid="{00000000-0005-0000-0000-000033150000}"/>
    <cellStyle name="Calculation 2 2 14 4" xfId="6742" xr:uid="{00000000-0005-0000-0000-000034150000}"/>
    <cellStyle name="Calculation 2 2 14 4 2" xfId="6743" xr:uid="{00000000-0005-0000-0000-000035150000}"/>
    <cellStyle name="Calculation 2 2 14 40" xfId="6744" xr:uid="{00000000-0005-0000-0000-000036150000}"/>
    <cellStyle name="Calculation 2 2 14 41" xfId="6745" xr:uid="{00000000-0005-0000-0000-000037150000}"/>
    <cellStyle name="Calculation 2 2 14 42" xfId="6746" xr:uid="{00000000-0005-0000-0000-000038150000}"/>
    <cellStyle name="Calculation 2 2 14 43" xfId="6747" xr:uid="{00000000-0005-0000-0000-000039150000}"/>
    <cellStyle name="Calculation 2 2 14 44" xfId="6748" xr:uid="{00000000-0005-0000-0000-00003A150000}"/>
    <cellStyle name="Calculation 2 2 14 45" xfId="6749" xr:uid="{00000000-0005-0000-0000-00003B150000}"/>
    <cellStyle name="Calculation 2 2 14 46" xfId="6750" xr:uid="{00000000-0005-0000-0000-00003C150000}"/>
    <cellStyle name="Calculation 2 2 14 47" xfId="6751" xr:uid="{00000000-0005-0000-0000-00003D150000}"/>
    <cellStyle name="Calculation 2 2 14 48" xfId="6752" xr:uid="{00000000-0005-0000-0000-00003E150000}"/>
    <cellStyle name="Calculation 2 2 14 49" xfId="6753" xr:uid="{00000000-0005-0000-0000-00003F150000}"/>
    <cellStyle name="Calculation 2 2 14 5" xfId="6754" xr:uid="{00000000-0005-0000-0000-000040150000}"/>
    <cellStyle name="Calculation 2 2 14 5 2" xfId="6755" xr:uid="{00000000-0005-0000-0000-000041150000}"/>
    <cellStyle name="Calculation 2 2 14 50" xfId="6756" xr:uid="{00000000-0005-0000-0000-000042150000}"/>
    <cellStyle name="Calculation 2 2 14 51" xfId="6757" xr:uid="{00000000-0005-0000-0000-000043150000}"/>
    <cellStyle name="Calculation 2 2 14 52" xfId="6758" xr:uid="{00000000-0005-0000-0000-000044150000}"/>
    <cellStyle name="Calculation 2 2 14 53" xfId="6759" xr:uid="{00000000-0005-0000-0000-000045150000}"/>
    <cellStyle name="Calculation 2 2 14 54" xfId="6760" xr:uid="{00000000-0005-0000-0000-000046150000}"/>
    <cellStyle name="Calculation 2 2 14 55" xfId="6761" xr:uid="{00000000-0005-0000-0000-000047150000}"/>
    <cellStyle name="Calculation 2 2 14 56" xfId="6762" xr:uid="{00000000-0005-0000-0000-000048150000}"/>
    <cellStyle name="Calculation 2 2 14 57" xfId="6763" xr:uid="{00000000-0005-0000-0000-000049150000}"/>
    <cellStyle name="Calculation 2 2 14 58" xfId="6764" xr:uid="{00000000-0005-0000-0000-00004A150000}"/>
    <cellStyle name="Calculation 2 2 14 59" xfId="6765" xr:uid="{00000000-0005-0000-0000-00004B150000}"/>
    <cellStyle name="Calculation 2 2 14 6" xfId="6766" xr:uid="{00000000-0005-0000-0000-00004C150000}"/>
    <cellStyle name="Calculation 2 2 14 6 2" xfId="6767" xr:uid="{00000000-0005-0000-0000-00004D150000}"/>
    <cellStyle name="Calculation 2 2 14 60" xfId="6768" xr:uid="{00000000-0005-0000-0000-00004E150000}"/>
    <cellStyle name="Calculation 2 2 14 61" xfId="6769" xr:uid="{00000000-0005-0000-0000-00004F150000}"/>
    <cellStyle name="Calculation 2 2 14 62" xfId="6770" xr:uid="{00000000-0005-0000-0000-000050150000}"/>
    <cellStyle name="Calculation 2 2 14 63" xfId="6771" xr:uid="{00000000-0005-0000-0000-000051150000}"/>
    <cellStyle name="Calculation 2 2 14 64" xfId="6772" xr:uid="{00000000-0005-0000-0000-000052150000}"/>
    <cellStyle name="Calculation 2 2 14 65" xfId="6773" xr:uid="{00000000-0005-0000-0000-000053150000}"/>
    <cellStyle name="Calculation 2 2 14 66" xfId="6774" xr:uid="{00000000-0005-0000-0000-000054150000}"/>
    <cellStyle name="Calculation 2 2 14 67" xfId="6775" xr:uid="{00000000-0005-0000-0000-000055150000}"/>
    <cellStyle name="Calculation 2 2 14 68" xfId="6776" xr:uid="{00000000-0005-0000-0000-000056150000}"/>
    <cellStyle name="Calculation 2 2 14 69" xfId="6777" xr:uid="{00000000-0005-0000-0000-000057150000}"/>
    <cellStyle name="Calculation 2 2 14 7" xfId="6778" xr:uid="{00000000-0005-0000-0000-000058150000}"/>
    <cellStyle name="Calculation 2 2 14 7 2" xfId="6779" xr:uid="{00000000-0005-0000-0000-000059150000}"/>
    <cellStyle name="Calculation 2 2 14 70" xfId="6780" xr:uid="{00000000-0005-0000-0000-00005A150000}"/>
    <cellStyle name="Calculation 2 2 14 71" xfId="6781" xr:uid="{00000000-0005-0000-0000-00005B150000}"/>
    <cellStyle name="Calculation 2 2 14 72" xfId="6782" xr:uid="{00000000-0005-0000-0000-00005C150000}"/>
    <cellStyle name="Calculation 2 2 14 73" xfId="6783" xr:uid="{00000000-0005-0000-0000-00005D150000}"/>
    <cellStyle name="Calculation 2 2 14 74" xfId="6784" xr:uid="{00000000-0005-0000-0000-00005E150000}"/>
    <cellStyle name="Calculation 2 2 14 75" xfId="6785" xr:uid="{00000000-0005-0000-0000-00005F150000}"/>
    <cellStyle name="Calculation 2 2 14 76" xfId="6786" xr:uid="{00000000-0005-0000-0000-000060150000}"/>
    <cellStyle name="Calculation 2 2 14 77" xfId="52617" xr:uid="{00000000-0005-0000-0000-000061150000}"/>
    <cellStyle name="Calculation 2 2 14 78" xfId="52863" xr:uid="{00000000-0005-0000-0000-000062150000}"/>
    <cellStyle name="Calculation 2 2 14 79" xfId="53324" xr:uid="{00000000-0005-0000-0000-000063150000}"/>
    <cellStyle name="Calculation 2 2 14 8" xfId="6787" xr:uid="{00000000-0005-0000-0000-000064150000}"/>
    <cellStyle name="Calculation 2 2 14 8 2" xfId="6788" xr:uid="{00000000-0005-0000-0000-000065150000}"/>
    <cellStyle name="Calculation 2 2 14 9" xfId="6789" xr:uid="{00000000-0005-0000-0000-000066150000}"/>
    <cellStyle name="Calculation 2 2 14 9 2" xfId="6790" xr:uid="{00000000-0005-0000-0000-000067150000}"/>
    <cellStyle name="Calculation 2 2 15" xfId="221" xr:uid="{00000000-0005-0000-0000-000068150000}"/>
    <cellStyle name="Calculation 2 2 15 10" xfId="6791" xr:uid="{00000000-0005-0000-0000-000069150000}"/>
    <cellStyle name="Calculation 2 2 15 10 2" xfId="6792" xr:uid="{00000000-0005-0000-0000-00006A150000}"/>
    <cellStyle name="Calculation 2 2 15 11" xfId="6793" xr:uid="{00000000-0005-0000-0000-00006B150000}"/>
    <cellStyle name="Calculation 2 2 15 11 2" xfId="6794" xr:uid="{00000000-0005-0000-0000-00006C150000}"/>
    <cellStyle name="Calculation 2 2 15 12" xfId="6795" xr:uid="{00000000-0005-0000-0000-00006D150000}"/>
    <cellStyle name="Calculation 2 2 15 12 2" xfId="6796" xr:uid="{00000000-0005-0000-0000-00006E150000}"/>
    <cellStyle name="Calculation 2 2 15 13" xfId="6797" xr:uid="{00000000-0005-0000-0000-00006F150000}"/>
    <cellStyle name="Calculation 2 2 15 13 2" xfId="6798" xr:uid="{00000000-0005-0000-0000-000070150000}"/>
    <cellStyle name="Calculation 2 2 15 14" xfId="6799" xr:uid="{00000000-0005-0000-0000-000071150000}"/>
    <cellStyle name="Calculation 2 2 15 14 2" xfId="6800" xr:uid="{00000000-0005-0000-0000-000072150000}"/>
    <cellStyle name="Calculation 2 2 15 15" xfId="6801" xr:uid="{00000000-0005-0000-0000-000073150000}"/>
    <cellStyle name="Calculation 2 2 15 15 2" xfId="6802" xr:uid="{00000000-0005-0000-0000-000074150000}"/>
    <cellStyle name="Calculation 2 2 15 16" xfId="6803" xr:uid="{00000000-0005-0000-0000-000075150000}"/>
    <cellStyle name="Calculation 2 2 15 16 2" xfId="6804" xr:uid="{00000000-0005-0000-0000-000076150000}"/>
    <cellStyle name="Calculation 2 2 15 17" xfId="6805" xr:uid="{00000000-0005-0000-0000-000077150000}"/>
    <cellStyle name="Calculation 2 2 15 17 2" xfId="6806" xr:uid="{00000000-0005-0000-0000-000078150000}"/>
    <cellStyle name="Calculation 2 2 15 18" xfId="6807" xr:uid="{00000000-0005-0000-0000-000079150000}"/>
    <cellStyle name="Calculation 2 2 15 18 2" xfId="6808" xr:uid="{00000000-0005-0000-0000-00007A150000}"/>
    <cellStyle name="Calculation 2 2 15 19" xfId="6809" xr:uid="{00000000-0005-0000-0000-00007B150000}"/>
    <cellStyle name="Calculation 2 2 15 19 2" xfId="6810" xr:uid="{00000000-0005-0000-0000-00007C150000}"/>
    <cellStyle name="Calculation 2 2 15 2" xfId="222" xr:uid="{00000000-0005-0000-0000-00007D150000}"/>
    <cellStyle name="Calculation 2 2 15 2 2" xfId="6811" xr:uid="{00000000-0005-0000-0000-00007E150000}"/>
    <cellStyle name="Calculation 2 2 15 20" xfId="6812" xr:uid="{00000000-0005-0000-0000-00007F150000}"/>
    <cellStyle name="Calculation 2 2 15 20 2" xfId="6813" xr:uid="{00000000-0005-0000-0000-000080150000}"/>
    <cellStyle name="Calculation 2 2 15 21" xfId="6814" xr:uid="{00000000-0005-0000-0000-000081150000}"/>
    <cellStyle name="Calculation 2 2 15 21 2" xfId="6815" xr:uid="{00000000-0005-0000-0000-000082150000}"/>
    <cellStyle name="Calculation 2 2 15 22" xfId="6816" xr:uid="{00000000-0005-0000-0000-000083150000}"/>
    <cellStyle name="Calculation 2 2 15 22 2" xfId="6817" xr:uid="{00000000-0005-0000-0000-000084150000}"/>
    <cellStyle name="Calculation 2 2 15 23" xfId="6818" xr:uid="{00000000-0005-0000-0000-000085150000}"/>
    <cellStyle name="Calculation 2 2 15 23 2" xfId="6819" xr:uid="{00000000-0005-0000-0000-000086150000}"/>
    <cellStyle name="Calculation 2 2 15 24" xfId="6820" xr:uid="{00000000-0005-0000-0000-000087150000}"/>
    <cellStyle name="Calculation 2 2 15 24 2" xfId="6821" xr:uid="{00000000-0005-0000-0000-000088150000}"/>
    <cellStyle name="Calculation 2 2 15 25" xfId="6822" xr:uid="{00000000-0005-0000-0000-000089150000}"/>
    <cellStyle name="Calculation 2 2 15 25 2" xfId="6823" xr:uid="{00000000-0005-0000-0000-00008A150000}"/>
    <cellStyle name="Calculation 2 2 15 26" xfId="6824" xr:uid="{00000000-0005-0000-0000-00008B150000}"/>
    <cellStyle name="Calculation 2 2 15 26 2" xfId="6825" xr:uid="{00000000-0005-0000-0000-00008C150000}"/>
    <cellStyle name="Calculation 2 2 15 27" xfId="6826" xr:uid="{00000000-0005-0000-0000-00008D150000}"/>
    <cellStyle name="Calculation 2 2 15 27 2" xfId="6827" xr:uid="{00000000-0005-0000-0000-00008E150000}"/>
    <cellStyle name="Calculation 2 2 15 28" xfId="6828" xr:uid="{00000000-0005-0000-0000-00008F150000}"/>
    <cellStyle name="Calculation 2 2 15 28 2" xfId="6829" xr:uid="{00000000-0005-0000-0000-000090150000}"/>
    <cellStyle name="Calculation 2 2 15 29" xfId="6830" xr:uid="{00000000-0005-0000-0000-000091150000}"/>
    <cellStyle name="Calculation 2 2 15 29 2" xfId="6831" xr:uid="{00000000-0005-0000-0000-000092150000}"/>
    <cellStyle name="Calculation 2 2 15 3" xfId="6832" xr:uid="{00000000-0005-0000-0000-000093150000}"/>
    <cellStyle name="Calculation 2 2 15 3 2" xfId="6833" xr:uid="{00000000-0005-0000-0000-000094150000}"/>
    <cellStyle name="Calculation 2 2 15 30" xfId="6834" xr:uid="{00000000-0005-0000-0000-000095150000}"/>
    <cellStyle name="Calculation 2 2 15 30 2" xfId="6835" xr:uid="{00000000-0005-0000-0000-000096150000}"/>
    <cellStyle name="Calculation 2 2 15 31" xfId="6836" xr:uid="{00000000-0005-0000-0000-000097150000}"/>
    <cellStyle name="Calculation 2 2 15 31 2" xfId="6837" xr:uid="{00000000-0005-0000-0000-000098150000}"/>
    <cellStyle name="Calculation 2 2 15 32" xfId="6838" xr:uid="{00000000-0005-0000-0000-000099150000}"/>
    <cellStyle name="Calculation 2 2 15 32 2" xfId="6839" xr:uid="{00000000-0005-0000-0000-00009A150000}"/>
    <cellStyle name="Calculation 2 2 15 33" xfId="6840" xr:uid="{00000000-0005-0000-0000-00009B150000}"/>
    <cellStyle name="Calculation 2 2 15 33 2" xfId="6841" xr:uid="{00000000-0005-0000-0000-00009C150000}"/>
    <cellStyle name="Calculation 2 2 15 34" xfId="6842" xr:uid="{00000000-0005-0000-0000-00009D150000}"/>
    <cellStyle name="Calculation 2 2 15 34 2" xfId="6843" xr:uid="{00000000-0005-0000-0000-00009E150000}"/>
    <cellStyle name="Calculation 2 2 15 35" xfId="6844" xr:uid="{00000000-0005-0000-0000-00009F150000}"/>
    <cellStyle name="Calculation 2 2 15 35 2" xfId="6845" xr:uid="{00000000-0005-0000-0000-0000A0150000}"/>
    <cellStyle name="Calculation 2 2 15 36" xfId="6846" xr:uid="{00000000-0005-0000-0000-0000A1150000}"/>
    <cellStyle name="Calculation 2 2 15 36 2" xfId="6847" xr:uid="{00000000-0005-0000-0000-0000A2150000}"/>
    <cellStyle name="Calculation 2 2 15 37" xfId="6848" xr:uid="{00000000-0005-0000-0000-0000A3150000}"/>
    <cellStyle name="Calculation 2 2 15 37 2" xfId="6849" xr:uid="{00000000-0005-0000-0000-0000A4150000}"/>
    <cellStyle name="Calculation 2 2 15 38" xfId="6850" xr:uid="{00000000-0005-0000-0000-0000A5150000}"/>
    <cellStyle name="Calculation 2 2 15 38 2" xfId="6851" xr:uid="{00000000-0005-0000-0000-0000A6150000}"/>
    <cellStyle name="Calculation 2 2 15 39" xfId="6852" xr:uid="{00000000-0005-0000-0000-0000A7150000}"/>
    <cellStyle name="Calculation 2 2 15 39 2" xfId="6853" xr:uid="{00000000-0005-0000-0000-0000A8150000}"/>
    <cellStyle name="Calculation 2 2 15 4" xfId="6854" xr:uid="{00000000-0005-0000-0000-0000A9150000}"/>
    <cellStyle name="Calculation 2 2 15 4 2" xfId="6855" xr:uid="{00000000-0005-0000-0000-0000AA150000}"/>
    <cellStyle name="Calculation 2 2 15 40" xfId="6856" xr:uid="{00000000-0005-0000-0000-0000AB150000}"/>
    <cellStyle name="Calculation 2 2 15 41" xfId="6857" xr:uid="{00000000-0005-0000-0000-0000AC150000}"/>
    <cellStyle name="Calculation 2 2 15 42" xfId="6858" xr:uid="{00000000-0005-0000-0000-0000AD150000}"/>
    <cellStyle name="Calculation 2 2 15 43" xfId="6859" xr:uid="{00000000-0005-0000-0000-0000AE150000}"/>
    <cellStyle name="Calculation 2 2 15 44" xfId="6860" xr:uid="{00000000-0005-0000-0000-0000AF150000}"/>
    <cellStyle name="Calculation 2 2 15 45" xfId="6861" xr:uid="{00000000-0005-0000-0000-0000B0150000}"/>
    <cellStyle name="Calculation 2 2 15 46" xfId="6862" xr:uid="{00000000-0005-0000-0000-0000B1150000}"/>
    <cellStyle name="Calculation 2 2 15 47" xfId="6863" xr:uid="{00000000-0005-0000-0000-0000B2150000}"/>
    <cellStyle name="Calculation 2 2 15 48" xfId="6864" xr:uid="{00000000-0005-0000-0000-0000B3150000}"/>
    <cellStyle name="Calculation 2 2 15 49" xfId="6865" xr:uid="{00000000-0005-0000-0000-0000B4150000}"/>
    <cellStyle name="Calculation 2 2 15 5" xfId="6866" xr:uid="{00000000-0005-0000-0000-0000B5150000}"/>
    <cellStyle name="Calculation 2 2 15 5 2" xfId="6867" xr:uid="{00000000-0005-0000-0000-0000B6150000}"/>
    <cellStyle name="Calculation 2 2 15 50" xfId="6868" xr:uid="{00000000-0005-0000-0000-0000B7150000}"/>
    <cellStyle name="Calculation 2 2 15 51" xfId="6869" xr:uid="{00000000-0005-0000-0000-0000B8150000}"/>
    <cellStyle name="Calculation 2 2 15 52" xfId="6870" xr:uid="{00000000-0005-0000-0000-0000B9150000}"/>
    <cellStyle name="Calculation 2 2 15 53" xfId="6871" xr:uid="{00000000-0005-0000-0000-0000BA150000}"/>
    <cellStyle name="Calculation 2 2 15 54" xfId="6872" xr:uid="{00000000-0005-0000-0000-0000BB150000}"/>
    <cellStyle name="Calculation 2 2 15 55" xfId="6873" xr:uid="{00000000-0005-0000-0000-0000BC150000}"/>
    <cellStyle name="Calculation 2 2 15 56" xfId="6874" xr:uid="{00000000-0005-0000-0000-0000BD150000}"/>
    <cellStyle name="Calculation 2 2 15 57" xfId="6875" xr:uid="{00000000-0005-0000-0000-0000BE150000}"/>
    <cellStyle name="Calculation 2 2 15 58" xfId="6876" xr:uid="{00000000-0005-0000-0000-0000BF150000}"/>
    <cellStyle name="Calculation 2 2 15 59" xfId="6877" xr:uid="{00000000-0005-0000-0000-0000C0150000}"/>
    <cellStyle name="Calculation 2 2 15 6" xfId="6878" xr:uid="{00000000-0005-0000-0000-0000C1150000}"/>
    <cellStyle name="Calculation 2 2 15 6 2" xfId="6879" xr:uid="{00000000-0005-0000-0000-0000C2150000}"/>
    <cellStyle name="Calculation 2 2 15 60" xfId="6880" xr:uid="{00000000-0005-0000-0000-0000C3150000}"/>
    <cellStyle name="Calculation 2 2 15 61" xfId="6881" xr:uid="{00000000-0005-0000-0000-0000C4150000}"/>
    <cellStyle name="Calculation 2 2 15 62" xfId="6882" xr:uid="{00000000-0005-0000-0000-0000C5150000}"/>
    <cellStyle name="Calculation 2 2 15 63" xfId="6883" xr:uid="{00000000-0005-0000-0000-0000C6150000}"/>
    <cellStyle name="Calculation 2 2 15 64" xfId="6884" xr:uid="{00000000-0005-0000-0000-0000C7150000}"/>
    <cellStyle name="Calculation 2 2 15 65" xfId="6885" xr:uid="{00000000-0005-0000-0000-0000C8150000}"/>
    <cellStyle name="Calculation 2 2 15 66" xfId="6886" xr:uid="{00000000-0005-0000-0000-0000C9150000}"/>
    <cellStyle name="Calculation 2 2 15 67" xfId="6887" xr:uid="{00000000-0005-0000-0000-0000CA150000}"/>
    <cellStyle name="Calculation 2 2 15 68" xfId="6888" xr:uid="{00000000-0005-0000-0000-0000CB150000}"/>
    <cellStyle name="Calculation 2 2 15 69" xfId="6889" xr:uid="{00000000-0005-0000-0000-0000CC150000}"/>
    <cellStyle name="Calculation 2 2 15 7" xfId="6890" xr:uid="{00000000-0005-0000-0000-0000CD150000}"/>
    <cellStyle name="Calculation 2 2 15 7 2" xfId="6891" xr:uid="{00000000-0005-0000-0000-0000CE150000}"/>
    <cellStyle name="Calculation 2 2 15 70" xfId="6892" xr:uid="{00000000-0005-0000-0000-0000CF150000}"/>
    <cellStyle name="Calculation 2 2 15 71" xfId="6893" xr:uid="{00000000-0005-0000-0000-0000D0150000}"/>
    <cellStyle name="Calculation 2 2 15 72" xfId="6894" xr:uid="{00000000-0005-0000-0000-0000D1150000}"/>
    <cellStyle name="Calculation 2 2 15 73" xfId="6895" xr:uid="{00000000-0005-0000-0000-0000D2150000}"/>
    <cellStyle name="Calculation 2 2 15 74" xfId="6896" xr:uid="{00000000-0005-0000-0000-0000D3150000}"/>
    <cellStyle name="Calculation 2 2 15 75" xfId="6897" xr:uid="{00000000-0005-0000-0000-0000D4150000}"/>
    <cellStyle name="Calculation 2 2 15 76" xfId="6898" xr:uid="{00000000-0005-0000-0000-0000D5150000}"/>
    <cellStyle name="Calculation 2 2 15 77" xfId="52432" xr:uid="{00000000-0005-0000-0000-0000D6150000}"/>
    <cellStyle name="Calculation 2 2 15 78" xfId="52334" xr:uid="{00000000-0005-0000-0000-0000D7150000}"/>
    <cellStyle name="Calculation 2 2 15 79" xfId="53123" xr:uid="{00000000-0005-0000-0000-0000D8150000}"/>
    <cellStyle name="Calculation 2 2 15 8" xfId="6899" xr:uid="{00000000-0005-0000-0000-0000D9150000}"/>
    <cellStyle name="Calculation 2 2 15 8 2" xfId="6900" xr:uid="{00000000-0005-0000-0000-0000DA150000}"/>
    <cellStyle name="Calculation 2 2 15 9" xfId="6901" xr:uid="{00000000-0005-0000-0000-0000DB150000}"/>
    <cellStyle name="Calculation 2 2 15 9 2" xfId="6902" xr:uid="{00000000-0005-0000-0000-0000DC150000}"/>
    <cellStyle name="Calculation 2 2 16" xfId="223" xr:uid="{00000000-0005-0000-0000-0000DD150000}"/>
    <cellStyle name="Calculation 2 2 16 10" xfId="6903" xr:uid="{00000000-0005-0000-0000-0000DE150000}"/>
    <cellStyle name="Calculation 2 2 16 10 2" xfId="6904" xr:uid="{00000000-0005-0000-0000-0000DF150000}"/>
    <cellStyle name="Calculation 2 2 16 11" xfId="6905" xr:uid="{00000000-0005-0000-0000-0000E0150000}"/>
    <cellStyle name="Calculation 2 2 16 11 2" xfId="6906" xr:uid="{00000000-0005-0000-0000-0000E1150000}"/>
    <cellStyle name="Calculation 2 2 16 12" xfId="6907" xr:uid="{00000000-0005-0000-0000-0000E2150000}"/>
    <cellStyle name="Calculation 2 2 16 12 2" xfId="6908" xr:uid="{00000000-0005-0000-0000-0000E3150000}"/>
    <cellStyle name="Calculation 2 2 16 13" xfId="6909" xr:uid="{00000000-0005-0000-0000-0000E4150000}"/>
    <cellStyle name="Calculation 2 2 16 13 2" xfId="6910" xr:uid="{00000000-0005-0000-0000-0000E5150000}"/>
    <cellStyle name="Calculation 2 2 16 14" xfId="6911" xr:uid="{00000000-0005-0000-0000-0000E6150000}"/>
    <cellStyle name="Calculation 2 2 16 14 2" xfId="6912" xr:uid="{00000000-0005-0000-0000-0000E7150000}"/>
    <cellStyle name="Calculation 2 2 16 15" xfId="6913" xr:uid="{00000000-0005-0000-0000-0000E8150000}"/>
    <cellStyle name="Calculation 2 2 16 15 2" xfId="6914" xr:uid="{00000000-0005-0000-0000-0000E9150000}"/>
    <cellStyle name="Calculation 2 2 16 16" xfId="6915" xr:uid="{00000000-0005-0000-0000-0000EA150000}"/>
    <cellStyle name="Calculation 2 2 16 16 2" xfId="6916" xr:uid="{00000000-0005-0000-0000-0000EB150000}"/>
    <cellStyle name="Calculation 2 2 16 17" xfId="6917" xr:uid="{00000000-0005-0000-0000-0000EC150000}"/>
    <cellStyle name="Calculation 2 2 16 17 2" xfId="6918" xr:uid="{00000000-0005-0000-0000-0000ED150000}"/>
    <cellStyle name="Calculation 2 2 16 18" xfId="6919" xr:uid="{00000000-0005-0000-0000-0000EE150000}"/>
    <cellStyle name="Calculation 2 2 16 18 2" xfId="6920" xr:uid="{00000000-0005-0000-0000-0000EF150000}"/>
    <cellStyle name="Calculation 2 2 16 19" xfId="6921" xr:uid="{00000000-0005-0000-0000-0000F0150000}"/>
    <cellStyle name="Calculation 2 2 16 19 2" xfId="6922" xr:uid="{00000000-0005-0000-0000-0000F1150000}"/>
    <cellStyle name="Calculation 2 2 16 2" xfId="224" xr:uid="{00000000-0005-0000-0000-0000F2150000}"/>
    <cellStyle name="Calculation 2 2 16 2 2" xfId="6923" xr:uid="{00000000-0005-0000-0000-0000F3150000}"/>
    <cellStyle name="Calculation 2 2 16 20" xfId="6924" xr:uid="{00000000-0005-0000-0000-0000F4150000}"/>
    <cellStyle name="Calculation 2 2 16 20 2" xfId="6925" xr:uid="{00000000-0005-0000-0000-0000F5150000}"/>
    <cellStyle name="Calculation 2 2 16 21" xfId="6926" xr:uid="{00000000-0005-0000-0000-0000F6150000}"/>
    <cellStyle name="Calculation 2 2 16 21 2" xfId="6927" xr:uid="{00000000-0005-0000-0000-0000F7150000}"/>
    <cellStyle name="Calculation 2 2 16 22" xfId="6928" xr:uid="{00000000-0005-0000-0000-0000F8150000}"/>
    <cellStyle name="Calculation 2 2 16 22 2" xfId="6929" xr:uid="{00000000-0005-0000-0000-0000F9150000}"/>
    <cellStyle name="Calculation 2 2 16 23" xfId="6930" xr:uid="{00000000-0005-0000-0000-0000FA150000}"/>
    <cellStyle name="Calculation 2 2 16 23 2" xfId="6931" xr:uid="{00000000-0005-0000-0000-0000FB150000}"/>
    <cellStyle name="Calculation 2 2 16 24" xfId="6932" xr:uid="{00000000-0005-0000-0000-0000FC150000}"/>
    <cellStyle name="Calculation 2 2 16 24 2" xfId="6933" xr:uid="{00000000-0005-0000-0000-0000FD150000}"/>
    <cellStyle name="Calculation 2 2 16 25" xfId="6934" xr:uid="{00000000-0005-0000-0000-0000FE150000}"/>
    <cellStyle name="Calculation 2 2 16 25 2" xfId="6935" xr:uid="{00000000-0005-0000-0000-0000FF150000}"/>
    <cellStyle name="Calculation 2 2 16 26" xfId="6936" xr:uid="{00000000-0005-0000-0000-000000160000}"/>
    <cellStyle name="Calculation 2 2 16 26 2" xfId="6937" xr:uid="{00000000-0005-0000-0000-000001160000}"/>
    <cellStyle name="Calculation 2 2 16 27" xfId="6938" xr:uid="{00000000-0005-0000-0000-000002160000}"/>
    <cellStyle name="Calculation 2 2 16 27 2" xfId="6939" xr:uid="{00000000-0005-0000-0000-000003160000}"/>
    <cellStyle name="Calculation 2 2 16 28" xfId="6940" xr:uid="{00000000-0005-0000-0000-000004160000}"/>
    <cellStyle name="Calculation 2 2 16 28 2" xfId="6941" xr:uid="{00000000-0005-0000-0000-000005160000}"/>
    <cellStyle name="Calculation 2 2 16 29" xfId="6942" xr:uid="{00000000-0005-0000-0000-000006160000}"/>
    <cellStyle name="Calculation 2 2 16 29 2" xfId="6943" xr:uid="{00000000-0005-0000-0000-000007160000}"/>
    <cellStyle name="Calculation 2 2 16 3" xfId="6944" xr:uid="{00000000-0005-0000-0000-000008160000}"/>
    <cellStyle name="Calculation 2 2 16 3 2" xfId="6945" xr:uid="{00000000-0005-0000-0000-000009160000}"/>
    <cellStyle name="Calculation 2 2 16 30" xfId="6946" xr:uid="{00000000-0005-0000-0000-00000A160000}"/>
    <cellStyle name="Calculation 2 2 16 30 2" xfId="6947" xr:uid="{00000000-0005-0000-0000-00000B160000}"/>
    <cellStyle name="Calculation 2 2 16 31" xfId="6948" xr:uid="{00000000-0005-0000-0000-00000C160000}"/>
    <cellStyle name="Calculation 2 2 16 31 2" xfId="6949" xr:uid="{00000000-0005-0000-0000-00000D160000}"/>
    <cellStyle name="Calculation 2 2 16 32" xfId="6950" xr:uid="{00000000-0005-0000-0000-00000E160000}"/>
    <cellStyle name="Calculation 2 2 16 32 2" xfId="6951" xr:uid="{00000000-0005-0000-0000-00000F160000}"/>
    <cellStyle name="Calculation 2 2 16 33" xfId="6952" xr:uid="{00000000-0005-0000-0000-000010160000}"/>
    <cellStyle name="Calculation 2 2 16 33 2" xfId="6953" xr:uid="{00000000-0005-0000-0000-000011160000}"/>
    <cellStyle name="Calculation 2 2 16 34" xfId="6954" xr:uid="{00000000-0005-0000-0000-000012160000}"/>
    <cellStyle name="Calculation 2 2 16 34 2" xfId="6955" xr:uid="{00000000-0005-0000-0000-000013160000}"/>
    <cellStyle name="Calculation 2 2 16 35" xfId="6956" xr:uid="{00000000-0005-0000-0000-000014160000}"/>
    <cellStyle name="Calculation 2 2 16 35 2" xfId="6957" xr:uid="{00000000-0005-0000-0000-000015160000}"/>
    <cellStyle name="Calculation 2 2 16 36" xfId="6958" xr:uid="{00000000-0005-0000-0000-000016160000}"/>
    <cellStyle name="Calculation 2 2 16 36 2" xfId="6959" xr:uid="{00000000-0005-0000-0000-000017160000}"/>
    <cellStyle name="Calculation 2 2 16 37" xfId="6960" xr:uid="{00000000-0005-0000-0000-000018160000}"/>
    <cellStyle name="Calculation 2 2 16 37 2" xfId="6961" xr:uid="{00000000-0005-0000-0000-000019160000}"/>
    <cellStyle name="Calculation 2 2 16 38" xfId="6962" xr:uid="{00000000-0005-0000-0000-00001A160000}"/>
    <cellStyle name="Calculation 2 2 16 38 2" xfId="6963" xr:uid="{00000000-0005-0000-0000-00001B160000}"/>
    <cellStyle name="Calculation 2 2 16 39" xfId="6964" xr:uid="{00000000-0005-0000-0000-00001C160000}"/>
    <cellStyle name="Calculation 2 2 16 39 2" xfId="6965" xr:uid="{00000000-0005-0000-0000-00001D160000}"/>
    <cellStyle name="Calculation 2 2 16 4" xfId="6966" xr:uid="{00000000-0005-0000-0000-00001E160000}"/>
    <cellStyle name="Calculation 2 2 16 4 2" xfId="6967" xr:uid="{00000000-0005-0000-0000-00001F160000}"/>
    <cellStyle name="Calculation 2 2 16 40" xfId="6968" xr:uid="{00000000-0005-0000-0000-000020160000}"/>
    <cellStyle name="Calculation 2 2 16 41" xfId="6969" xr:uid="{00000000-0005-0000-0000-000021160000}"/>
    <cellStyle name="Calculation 2 2 16 42" xfId="6970" xr:uid="{00000000-0005-0000-0000-000022160000}"/>
    <cellStyle name="Calculation 2 2 16 43" xfId="6971" xr:uid="{00000000-0005-0000-0000-000023160000}"/>
    <cellStyle name="Calculation 2 2 16 44" xfId="6972" xr:uid="{00000000-0005-0000-0000-000024160000}"/>
    <cellStyle name="Calculation 2 2 16 45" xfId="6973" xr:uid="{00000000-0005-0000-0000-000025160000}"/>
    <cellStyle name="Calculation 2 2 16 46" xfId="6974" xr:uid="{00000000-0005-0000-0000-000026160000}"/>
    <cellStyle name="Calculation 2 2 16 47" xfId="6975" xr:uid="{00000000-0005-0000-0000-000027160000}"/>
    <cellStyle name="Calculation 2 2 16 48" xfId="6976" xr:uid="{00000000-0005-0000-0000-000028160000}"/>
    <cellStyle name="Calculation 2 2 16 49" xfId="6977" xr:uid="{00000000-0005-0000-0000-000029160000}"/>
    <cellStyle name="Calculation 2 2 16 5" xfId="6978" xr:uid="{00000000-0005-0000-0000-00002A160000}"/>
    <cellStyle name="Calculation 2 2 16 5 2" xfId="6979" xr:uid="{00000000-0005-0000-0000-00002B160000}"/>
    <cellStyle name="Calculation 2 2 16 50" xfId="6980" xr:uid="{00000000-0005-0000-0000-00002C160000}"/>
    <cellStyle name="Calculation 2 2 16 51" xfId="6981" xr:uid="{00000000-0005-0000-0000-00002D160000}"/>
    <cellStyle name="Calculation 2 2 16 52" xfId="6982" xr:uid="{00000000-0005-0000-0000-00002E160000}"/>
    <cellStyle name="Calculation 2 2 16 53" xfId="6983" xr:uid="{00000000-0005-0000-0000-00002F160000}"/>
    <cellStyle name="Calculation 2 2 16 54" xfId="6984" xr:uid="{00000000-0005-0000-0000-000030160000}"/>
    <cellStyle name="Calculation 2 2 16 55" xfId="6985" xr:uid="{00000000-0005-0000-0000-000031160000}"/>
    <cellStyle name="Calculation 2 2 16 56" xfId="6986" xr:uid="{00000000-0005-0000-0000-000032160000}"/>
    <cellStyle name="Calculation 2 2 16 57" xfId="6987" xr:uid="{00000000-0005-0000-0000-000033160000}"/>
    <cellStyle name="Calculation 2 2 16 58" xfId="6988" xr:uid="{00000000-0005-0000-0000-000034160000}"/>
    <cellStyle name="Calculation 2 2 16 59" xfId="6989" xr:uid="{00000000-0005-0000-0000-000035160000}"/>
    <cellStyle name="Calculation 2 2 16 6" xfId="6990" xr:uid="{00000000-0005-0000-0000-000036160000}"/>
    <cellStyle name="Calculation 2 2 16 6 2" xfId="6991" xr:uid="{00000000-0005-0000-0000-000037160000}"/>
    <cellStyle name="Calculation 2 2 16 60" xfId="6992" xr:uid="{00000000-0005-0000-0000-000038160000}"/>
    <cellStyle name="Calculation 2 2 16 61" xfId="6993" xr:uid="{00000000-0005-0000-0000-000039160000}"/>
    <cellStyle name="Calculation 2 2 16 62" xfId="6994" xr:uid="{00000000-0005-0000-0000-00003A160000}"/>
    <cellStyle name="Calculation 2 2 16 63" xfId="6995" xr:uid="{00000000-0005-0000-0000-00003B160000}"/>
    <cellStyle name="Calculation 2 2 16 64" xfId="6996" xr:uid="{00000000-0005-0000-0000-00003C160000}"/>
    <cellStyle name="Calculation 2 2 16 65" xfId="6997" xr:uid="{00000000-0005-0000-0000-00003D160000}"/>
    <cellStyle name="Calculation 2 2 16 66" xfId="6998" xr:uid="{00000000-0005-0000-0000-00003E160000}"/>
    <cellStyle name="Calculation 2 2 16 67" xfId="6999" xr:uid="{00000000-0005-0000-0000-00003F160000}"/>
    <cellStyle name="Calculation 2 2 16 68" xfId="7000" xr:uid="{00000000-0005-0000-0000-000040160000}"/>
    <cellStyle name="Calculation 2 2 16 69" xfId="7001" xr:uid="{00000000-0005-0000-0000-000041160000}"/>
    <cellStyle name="Calculation 2 2 16 7" xfId="7002" xr:uid="{00000000-0005-0000-0000-000042160000}"/>
    <cellStyle name="Calculation 2 2 16 7 2" xfId="7003" xr:uid="{00000000-0005-0000-0000-000043160000}"/>
    <cellStyle name="Calculation 2 2 16 70" xfId="7004" xr:uid="{00000000-0005-0000-0000-000044160000}"/>
    <cellStyle name="Calculation 2 2 16 71" xfId="7005" xr:uid="{00000000-0005-0000-0000-000045160000}"/>
    <cellStyle name="Calculation 2 2 16 72" xfId="7006" xr:uid="{00000000-0005-0000-0000-000046160000}"/>
    <cellStyle name="Calculation 2 2 16 73" xfId="7007" xr:uid="{00000000-0005-0000-0000-000047160000}"/>
    <cellStyle name="Calculation 2 2 16 74" xfId="7008" xr:uid="{00000000-0005-0000-0000-000048160000}"/>
    <cellStyle name="Calculation 2 2 16 75" xfId="7009" xr:uid="{00000000-0005-0000-0000-000049160000}"/>
    <cellStyle name="Calculation 2 2 16 76" xfId="7010" xr:uid="{00000000-0005-0000-0000-00004A160000}"/>
    <cellStyle name="Calculation 2 2 16 77" xfId="52741" xr:uid="{00000000-0005-0000-0000-00004B160000}"/>
    <cellStyle name="Calculation 2 2 16 78" xfId="53016" xr:uid="{00000000-0005-0000-0000-00004C160000}"/>
    <cellStyle name="Calculation 2 2 16 79" xfId="53477" xr:uid="{00000000-0005-0000-0000-00004D160000}"/>
    <cellStyle name="Calculation 2 2 16 8" xfId="7011" xr:uid="{00000000-0005-0000-0000-00004E160000}"/>
    <cellStyle name="Calculation 2 2 16 8 2" xfId="7012" xr:uid="{00000000-0005-0000-0000-00004F160000}"/>
    <cellStyle name="Calculation 2 2 16 9" xfId="7013" xr:uid="{00000000-0005-0000-0000-000050160000}"/>
    <cellStyle name="Calculation 2 2 16 9 2" xfId="7014" xr:uid="{00000000-0005-0000-0000-000051160000}"/>
    <cellStyle name="Calculation 2 2 17" xfId="225" xr:uid="{00000000-0005-0000-0000-000052160000}"/>
    <cellStyle name="Calculation 2 2 17 10" xfId="7015" xr:uid="{00000000-0005-0000-0000-000053160000}"/>
    <cellStyle name="Calculation 2 2 17 10 2" xfId="7016" xr:uid="{00000000-0005-0000-0000-000054160000}"/>
    <cellStyle name="Calculation 2 2 17 11" xfId="7017" xr:uid="{00000000-0005-0000-0000-000055160000}"/>
    <cellStyle name="Calculation 2 2 17 11 2" xfId="7018" xr:uid="{00000000-0005-0000-0000-000056160000}"/>
    <cellStyle name="Calculation 2 2 17 12" xfId="7019" xr:uid="{00000000-0005-0000-0000-000057160000}"/>
    <cellStyle name="Calculation 2 2 17 12 2" xfId="7020" xr:uid="{00000000-0005-0000-0000-000058160000}"/>
    <cellStyle name="Calculation 2 2 17 13" xfId="7021" xr:uid="{00000000-0005-0000-0000-000059160000}"/>
    <cellStyle name="Calculation 2 2 17 13 2" xfId="7022" xr:uid="{00000000-0005-0000-0000-00005A160000}"/>
    <cellStyle name="Calculation 2 2 17 14" xfId="7023" xr:uid="{00000000-0005-0000-0000-00005B160000}"/>
    <cellStyle name="Calculation 2 2 17 14 2" xfId="7024" xr:uid="{00000000-0005-0000-0000-00005C160000}"/>
    <cellStyle name="Calculation 2 2 17 15" xfId="7025" xr:uid="{00000000-0005-0000-0000-00005D160000}"/>
    <cellStyle name="Calculation 2 2 17 15 2" xfId="7026" xr:uid="{00000000-0005-0000-0000-00005E160000}"/>
    <cellStyle name="Calculation 2 2 17 16" xfId="7027" xr:uid="{00000000-0005-0000-0000-00005F160000}"/>
    <cellStyle name="Calculation 2 2 17 16 2" xfId="7028" xr:uid="{00000000-0005-0000-0000-000060160000}"/>
    <cellStyle name="Calculation 2 2 17 17" xfId="7029" xr:uid="{00000000-0005-0000-0000-000061160000}"/>
    <cellStyle name="Calculation 2 2 17 17 2" xfId="7030" xr:uid="{00000000-0005-0000-0000-000062160000}"/>
    <cellStyle name="Calculation 2 2 17 18" xfId="7031" xr:uid="{00000000-0005-0000-0000-000063160000}"/>
    <cellStyle name="Calculation 2 2 17 18 2" xfId="7032" xr:uid="{00000000-0005-0000-0000-000064160000}"/>
    <cellStyle name="Calculation 2 2 17 19" xfId="7033" xr:uid="{00000000-0005-0000-0000-000065160000}"/>
    <cellStyle name="Calculation 2 2 17 19 2" xfId="7034" xr:uid="{00000000-0005-0000-0000-000066160000}"/>
    <cellStyle name="Calculation 2 2 17 2" xfId="226" xr:uid="{00000000-0005-0000-0000-000067160000}"/>
    <cellStyle name="Calculation 2 2 17 2 2" xfId="7035" xr:uid="{00000000-0005-0000-0000-000068160000}"/>
    <cellStyle name="Calculation 2 2 17 20" xfId="7036" xr:uid="{00000000-0005-0000-0000-000069160000}"/>
    <cellStyle name="Calculation 2 2 17 20 2" xfId="7037" xr:uid="{00000000-0005-0000-0000-00006A160000}"/>
    <cellStyle name="Calculation 2 2 17 21" xfId="7038" xr:uid="{00000000-0005-0000-0000-00006B160000}"/>
    <cellStyle name="Calculation 2 2 17 21 2" xfId="7039" xr:uid="{00000000-0005-0000-0000-00006C160000}"/>
    <cellStyle name="Calculation 2 2 17 22" xfId="7040" xr:uid="{00000000-0005-0000-0000-00006D160000}"/>
    <cellStyle name="Calculation 2 2 17 22 2" xfId="7041" xr:uid="{00000000-0005-0000-0000-00006E160000}"/>
    <cellStyle name="Calculation 2 2 17 23" xfId="7042" xr:uid="{00000000-0005-0000-0000-00006F160000}"/>
    <cellStyle name="Calculation 2 2 17 23 2" xfId="7043" xr:uid="{00000000-0005-0000-0000-000070160000}"/>
    <cellStyle name="Calculation 2 2 17 24" xfId="7044" xr:uid="{00000000-0005-0000-0000-000071160000}"/>
    <cellStyle name="Calculation 2 2 17 24 2" xfId="7045" xr:uid="{00000000-0005-0000-0000-000072160000}"/>
    <cellStyle name="Calculation 2 2 17 25" xfId="7046" xr:uid="{00000000-0005-0000-0000-000073160000}"/>
    <cellStyle name="Calculation 2 2 17 25 2" xfId="7047" xr:uid="{00000000-0005-0000-0000-000074160000}"/>
    <cellStyle name="Calculation 2 2 17 26" xfId="7048" xr:uid="{00000000-0005-0000-0000-000075160000}"/>
    <cellStyle name="Calculation 2 2 17 26 2" xfId="7049" xr:uid="{00000000-0005-0000-0000-000076160000}"/>
    <cellStyle name="Calculation 2 2 17 27" xfId="7050" xr:uid="{00000000-0005-0000-0000-000077160000}"/>
    <cellStyle name="Calculation 2 2 17 27 2" xfId="7051" xr:uid="{00000000-0005-0000-0000-000078160000}"/>
    <cellStyle name="Calculation 2 2 17 28" xfId="7052" xr:uid="{00000000-0005-0000-0000-000079160000}"/>
    <cellStyle name="Calculation 2 2 17 28 2" xfId="7053" xr:uid="{00000000-0005-0000-0000-00007A160000}"/>
    <cellStyle name="Calculation 2 2 17 29" xfId="7054" xr:uid="{00000000-0005-0000-0000-00007B160000}"/>
    <cellStyle name="Calculation 2 2 17 29 2" xfId="7055" xr:uid="{00000000-0005-0000-0000-00007C160000}"/>
    <cellStyle name="Calculation 2 2 17 3" xfId="7056" xr:uid="{00000000-0005-0000-0000-00007D160000}"/>
    <cellStyle name="Calculation 2 2 17 3 2" xfId="7057" xr:uid="{00000000-0005-0000-0000-00007E160000}"/>
    <cellStyle name="Calculation 2 2 17 30" xfId="7058" xr:uid="{00000000-0005-0000-0000-00007F160000}"/>
    <cellStyle name="Calculation 2 2 17 30 2" xfId="7059" xr:uid="{00000000-0005-0000-0000-000080160000}"/>
    <cellStyle name="Calculation 2 2 17 31" xfId="7060" xr:uid="{00000000-0005-0000-0000-000081160000}"/>
    <cellStyle name="Calculation 2 2 17 31 2" xfId="7061" xr:uid="{00000000-0005-0000-0000-000082160000}"/>
    <cellStyle name="Calculation 2 2 17 32" xfId="7062" xr:uid="{00000000-0005-0000-0000-000083160000}"/>
    <cellStyle name="Calculation 2 2 17 32 2" xfId="7063" xr:uid="{00000000-0005-0000-0000-000084160000}"/>
    <cellStyle name="Calculation 2 2 17 33" xfId="7064" xr:uid="{00000000-0005-0000-0000-000085160000}"/>
    <cellStyle name="Calculation 2 2 17 33 2" xfId="7065" xr:uid="{00000000-0005-0000-0000-000086160000}"/>
    <cellStyle name="Calculation 2 2 17 34" xfId="7066" xr:uid="{00000000-0005-0000-0000-000087160000}"/>
    <cellStyle name="Calculation 2 2 17 34 2" xfId="7067" xr:uid="{00000000-0005-0000-0000-000088160000}"/>
    <cellStyle name="Calculation 2 2 17 35" xfId="7068" xr:uid="{00000000-0005-0000-0000-000089160000}"/>
    <cellStyle name="Calculation 2 2 17 35 2" xfId="7069" xr:uid="{00000000-0005-0000-0000-00008A160000}"/>
    <cellStyle name="Calculation 2 2 17 36" xfId="7070" xr:uid="{00000000-0005-0000-0000-00008B160000}"/>
    <cellStyle name="Calculation 2 2 17 36 2" xfId="7071" xr:uid="{00000000-0005-0000-0000-00008C160000}"/>
    <cellStyle name="Calculation 2 2 17 37" xfId="7072" xr:uid="{00000000-0005-0000-0000-00008D160000}"/>
    <cellStyle name="Calculation 2 2 17 37 2" xfId="7073" xr:uid="{00000000-0005-0000-0000-00008E160000}"/>
    <cellStyle name="Calculation 2 2 17 38" xfId="7074" xr:uid="{00000000-0005-0000-0000-00008F160000}"/>
    <cellStyle name="Calculation 2 2 17 38 2" xfId="7075" xr:uid="{00000000-0005-0000-0000-000090160000}"/>
    <cellStyle name="Calculation 2 2 17 39" xfId="7076" xr:uid="{00000000-0005-0000-0000-000091160000}"/>
    <cellStyle name="Calculation 2 2 17 39 2" xfId="7077" xr:uid="{00000000-0005-0000-0000-000092160000}"/>
    <cellStyle name="Calculation 2 2 17 4" xfId="7078" xr:uid="{00000000-0005-0000-0000-000093160000}"/>
    <cellStyle name="Calculation 2 2 17 4 2" xfId="7079" xr:uid="{00000000-0005-0000-0000-000094160000}"/>
    <cellStyle name="Calculation 2 2 17 40" xfId="7080" xr:uid="{00000000-0005-0000-0000-000095160000}"/>
    <cellStyle name="Calculation 2 2 17 41" xfId="7081" xr:uid="{00000000-0005-0000-0000-000096160000}"/>
    <cellStyle name="Calculation 2 2 17 42" xfId="7082" xr:uid="{00000000-0005-0000-0000-000097160000}"/>
    <cellStyle name="Calculation 2 2 17 43" xfId="7083" xr:uid="{00000000-0005-0000-0000-000098160000}"/>
    <cellStyle name="Calculation 2 2 17 44" xfId="7084" xr:uid="{00000000-0005-0000-0000-000099160000}"/>
    <cellStyle name="Calculation 2 2 17 45" xfId="7085" xr:uid="{00000000-0005-0000-0000-00009A160000}"/>
    <cellStyle name="Calculation 2 2 17 46" xfId="7086" xr:uid="{00000000-0005-0000-0000-00009B160000}"/>
    <cellStyle name="Calculation 2 2 17 47" xfId="7087" xr:uid="{00000000-0005-0000-0000-00009C160000}"/>
    <cellStyle name="Calculation 2 2 17 48" xfId="7088" xr:uid="{00000000-0005-0000-0000-00009D160000}"/>
    <cellStyle name="Calculation 2 2 17 49" xfId="7089" xr:uid="{00000000-0005-0000-0000-00009E160000}"/>
    <cellStyle name="Calculation 2 2 17 5" xfId="7090" xr:uid="{00000000-0005-0000-0000-00009F160000}"/>
    <cellStyle name="Calculation 2 2 17 5 2" xfId="7091" xr:uid="{00000000-0005-0000-0000-0000A0160000}"/>
    <cellStyle name="Calculation 2 2 17 50" xfId="7092" xr:uid="{00000000-0005-0000-0000-0000A1160000}"/>
    <cellStyle name="Calculation 2 2 17 51" xfId="7093" xr:uid="{00000000-0005-0000-0000-0000A2160000}"/>
    <cellStyle name="Calculation 2 2 17 52" xfId="7094" xr:uid="{00000000-0005-0000-0000-0000A3160000}"/>
    <cellStyle name="Calculation 2 2 17 53" xfId="7095" xr:uid="{00000000-0005-0000-0000-0000A4160000}"/>
    <cellStyle name="Calculation 2 2 17 54" xfId="7096" xr:uid="{00000000-0005-0000-0000-0000A5160000}"/>
    <cellStyle name="Calculation 2 2 17 55" xfId="7097" xr:uid="{00000000-0005-0000-0000-0000A6160000}"/>
    <cellStyle name="Calculation 2 2 17 56" xfId="7098" xr:uid="{00000000-0005-0000-0000-0000A7160000}"/>
    <cellStyle name="Calculation 2 2 17 57" xfId="7099" xr:uid="{00000000-0005-0000-0000-0000A8160000}"/>
    <cellStyle name="Calculation 2 2 17 58" xfId="7100" xr:uid="{00000000-0005-0000-0000-0000A9160000}"/>
    <cellStyle name="Calculation 2 2 17 59" xfId="7101" xr:uid="{00000000-0005-0000-0000-0000AA160000}"/>
    <cellStyle name="Calculation 2 2 17 6" xfId="7102" xr:uid="{00000000-0005-0000-0000-0000AB160000}"/>
    <cellStyle name="Calculation 2 2 17 6 2" xfId="7103" xr:uid="{00000000-0005-0000-0000-0000AC160000}"/>
    <cellStyle name="Calculation 2 2 17 60" xfId="7104" xr:uid="{00000000-0005-0000-0000-0000AD160000}"/>
    <cellStyle name="Calculation 2 2 17 61" xfId="7105" xr:uid="{00000000-0005-0000-0000-0000AE160000}"/>
    <cellStyle name="Calculation 2 2 17 62" xfId="7106" xr:uid="{00000000-0005-0000-0000-0000AF160000}"/>
    <cellStyle name="Calculation 2 2 17 63" xfId="7107" xr:uid="{00000000-0005-0000-0000-0000B0160000}"/>
    <cellStyle name="Calculation 2 2 17 64" xfId="7108" xr:uid="{00000000-0005-0000-0000-0000B1160000}"/>
    <cellStyle name="Calculation 2 2 17 65" xfId="7109" xr:uid="{00000000-0005-0000-0000-0000B2160000}"/>
    <cellStyle name="Calculation 2 2 17 66" xfId="7110" xr:uid="{00000000-0005-0000-0000-0000B3160000}"/>
    <cellStyle name="Calculation 2 2 17 67" xfId="7111" xr:uid="{00000000-0005-0000-0000-0000B4160000}"/>
    <cellStyle name="Calculation 2 2 17 68" xfId="7112" xr:uid="{00000000-0005-0000-0000-0000B5160000}"/>
    <cellStyle name="Calculation 2 2 17 69" xfId="7113" xr:uid="{00000000-0005-0000-0000-0000B6160000}"/>
    <cellStyle name="Calculation 2 2 17 7" xfId="7114" xr:uid="{00000000-0005-0000-0000-0000B7160000}"/>
    <cellStyle name="Calculation 2 2 17 7 2" xfId="7115" xr:uid="{00000000-0005-0000-0000-0000B8160000}"/>
    <cellStyle name="Calculation 2 2 17 70" xfId="7116" xr:uid="{00000000-0005-0000-0000-0000B9160000}"/>
    <cellStyle name="Calculation 2 2 17 71" xfId="7117" xr:uid="{00000000-0005-0000-0000-0000BA160000}"/>
    <cellStyle name="Calculation 2 2 17 72" xfId="7118" xr:uid="{00000000-0005-0000-0000-0000BB160000}"/>
    <cellStyle name="Calculation 2 2 17 73" xfId="7119" xr:uid="{00000000-0005-0000-0000-0000BC160000}"/>
    <cellStyle name="Calculation 2 2 17 74" xfId="7120" xr:uid="{00000000-0005-0000-0000-0000BD160000}"/>
    <cellStyle name="Calculation 2 2 17 75" xfId="7121" xr:uid="{00000000-0005-0000-0000-0000BE160000}"/>
    <cellStyle name="Calculation 2 2 17 76" xfId="7122" xr:uid="{00000000-0005-0000-0000-0000BF160000}"/>
    <cellStyle name="Calculation 2 2 17 77" xfId="52747" xr:uid="{00000000-0005-0000-0000-0000C0160000}"/>
    <cellStyle name="Calculation 2 2 17 78" xfId="53025" xr:uid="{00000000-0005-0000-0000-0000C1160000}"/>
    <cellStyle name="Calculation 2 2 17 79" xfId="53486" xr:uid="{00000000-0005-0000-0000-0000C2160000}"/>
    <cellStyle name="Calculation 2 2 17 8" xfId="7123" xr:uid="{00000000-0005-0000-0000-0000C3160000}"/>
    <cellStyle name="Calculation 2 2 17 8 2" xfId="7124" xr:uid="{00000000-0005-0000-0000-0000C4160000}"/>
    <cellStyle name="Calculation 2 2 17 9" xfId="7125" xr:uid="{00000000-0005-0000-0000-0000C5160000}"/>
    <cellStyle name="Calculation 2 2 17 9 2" xfId="7126" xr:uid="{00000000-0005-0000-0000-0000C6160000}"/>
    <cellStyle name="Calculation 2 2 18" xfId="227" xr:uid="{00000000-0005-0000-0000-0000C7160000}"/>
    <cellStyle name="Calculation 2 2 18 10" xfId="7127" xr:uid="{00000000-0005-0000-0000-0000C8160000}"/>
    <cellStyle name="Calculation 2 2 18 10 2" xfId="7128" xr:uid="{00000000-0005-0000-0000-0000C9160000}"/>
    <cellStyle name="Calculation 2 2 18 11" xfId="7129" xr:uid="{00000000-0005-0000-0000-0000CA160000}"/>
    <cellStyle name="Calculation 2 2 18 11 2" xfId="7130" xr:uid="{00000000-0005-0000-0000-0000CB160000}"/>
    <cellStyle name="Calculation 2 2 18 12" xfId="7131" xr:uid="{00000000-0005-0000-0000-0000CC160000}"/>
    <cellStyle name="Calculation 2 2 18 12 2" xfId="7132" xr:uid="{00000000-0005-0000-0000-0000CD160000}"/>
    <cellStyle name="Calculation 2 2 18 13" xfId="7133" xr:uid="{00000000-0005-0000-0000-0000CE160000}"/>
    <cellStyle name="Calculation 2 2 18 13 2" xfId="7134" xr:uid="{00000000-0005-0000-0000-0000CF160000}"/>
    <cellStyle name="Calculation 2 2 18 14" xfId="7135" xr:uid="{00000000-0005-0000-0000-0000D0160000}"/>
    <cellStyle name="Calculation 2 2 18 14 2" xfId="7136" xr:uid="{00000000-0005-0000-0000-0000D1160000}"/>
    <cellStyle name="Calculation 2 2 18 15" xfId="7137" xr:uid="{00000000-0005-0000-0000-0000D2160000}"/>
    <cellStyle name="Calculation 2 2 18 15 2" xfId="7138" xr:uid="{00000000-0005-0000-0000-0000D3160000}"/>
    <cellStyle name="Calculation 2 2 18 16" xfId="7139" xr:uid="{00000000-0005-0000-0000-0000D4160000}"/>
    <cellStyle name="Calculation 2 2 18 16 2" xfId="7140" xr:uid="{00000000-0005-0000-0000-0000D5160000}"/>
    <cellStyle name="Calculation 2 2 18 17" xfId="7141" xr:uid="{00000000-0005-0000-0000-0000D6160000}"/>
    <cellStyle name="Calculation 2 2 18 17 2" xfId="7142" xr:uid="{00000000-0005-0000-0000-0000D7160000}"/>
    <cellStyle name="Calculation 2 2 18 18" xfId="7143" xr:uid="{00000000-0005-0000-0000-0000D8160000}"/>
    <cellStyle name="Calculation 2 2 18 18 2" xfId="7144" xr:uid="{00000000-0005-0000-0000-0000D9160000}"/>
    <cellStyle name="Calculation 2 2 18 19" xfId="7145" xr:uid="{00000000-0005-0000-0000-0000DA160000}"/>
    <cellStyle name="Calculation 2 2 18 19 2" xfId="7146" xr:uid="{00000000-0005-0000-0000-0000DB160000}"/>
    <cellStyle name="Calculation 2 2 18 2" xfId="228" xr:uid="{00000000-0005-0000-0000-0000DC160000}"/>
    <cellStyle name="Calculation 2 2 18 2 2" xfId="7147" xr:uid="{00000000-0005-0000-0000-0000DD160000}"/>
    <cellStyle name="Calculation 2 2 18 20" xfId="7148" xr:uid="{00000000-0005-0000-0000-0000DE160000}"/>
    <cellStyle name="Calculation 2 2 18 20 2" xfId="7149" xr:uid="{00000000-0005-0000-0000-0000DF160000}"/>
    <cellStyle name="Calculation 2 2 18 21" xfId="7150" xr:uid="{00000000-0005-0000-0000-0000E0160000}"/>
    <cellStyle name="Calculation 2 2 18 21 2" xfId="7151" xr:uid="{00000000-0005-0000-0000-0000E1160000}"/>
    <cellStyle name="Calculation 2 2 18 22" xfId="7152" xr:uid="{00000000-0005-0000-0000-0000E2160000}"/>
    <cellStyle name="Calculation 2 2 18 22 2" xfId="7153" xr:uid="{00000000-0005-0000-0000-0000E3160000}"/>
    <cellStyle name="Calculation 2 2 18 23" xfId="7154" xr:uid="{00000000-0005-0000-0000-0000E4160000}"/>
    <cellStyle name="Calculation 2 2 18 23 2" xfId="7155" xr:uid="{00000000-0005-0000-0000-0000E5160000}"/>
    <cellStyle name="Calculation 2 2 18 24" xfId="7156" xr:uid="{00000000-0005-0000-0000-0000E6160000}"/>
    <cellStyle name="Calculation 2 2 18 24 2" xfId="7157" xr:uid="{00000000-0005-0000-0000-0000E7160000}"/>
    <cellStyle name="Calculation 2 2 18 25" xfId="7158" xr:uid="{00000000-0005-0000-0000-0000E8160000}"/>
    <cellStyle name="Calculation 2 2 18 25 2" xfId="7159" xr:uid="{00000000-0005-0000-0000-0000E9160000}"/>
    <cellStyle name="Calculation 2 2 18 26" xfId="7160" xr:uid="{00000000-0005-0000-0000-0000EA160000}"/>
    <cellStyle name="Calculation 2 2 18 26 2" xfId="7161" xr:uid="{00000000-0005-0000-0000-0000EB160000}"/>
    <cellStyle name="Calculation 2 2 18 27" xfId="7162" xr:uid="{00000000-0005-0000-0000-0000EC160000}"/>
    <cellStyle name="Calculation 2 2 18 27 2" xfId="7163" xr:uid="{00000000-0005-0000-0000-0000ED160000}"/>
    <cellStyle name="Calculation 2 2 18 28" xfId="7164" xr:uid="{00000000-0005-0000-0000-0000EE160000}"/>
    <cellStyle name="Calculation 2 2 18 28 2" xfId="7165" xr:uid="{00000000-0005-0000-0000-0000EF160000}"/>
    <cellStyle name="Calculation 2 2 18 29" xfId="7166" xr:uid="{00000000-0005-0000-0000-0000F0160000}"/>
    <cellStyle name="Calculation 2 2 18 29 2" xfId="7167" xr:uid="{00000000-0005-0000-0000-0000F1160000}"/>
    <cellStyle name="Calculation 2 2 18 3" xfId="7168" xr:uid="{00000000-0005-0000-0000-0000F2160000}"/>
    <cellStyle name="Calculation 2 2 18 3 2" xfId="7169" xr:uid="{00000000-0005-0000-0000-0000F3160000}"/>
    <cellStyle name="Calculation 2 2 18 30" xfId="7170" xr:uid="{00000000-0005-0000-0000-0000F4160000}"/>
    <cellStyle name="Calculation 2 2 18 30 2" xfId="7171" xr:uid="{00000000-0005-0000-0000-0000F5160000}"/>
    <cellStyle name="Calculation 2 2 18 31" xfId="7172" xr:uid="{00000000-0005-0000-0000-0000F6160000}"/>
    <cellStyle name="Calculation 2 2 18 31 2" xfId="7173" xr:uid="{00000000-0005-0000-0000-0000F7160000}"/>
    <cellStyle name="Calculation 2 2 18 32" xfId="7174" xr:uid="{00000000-0005-0000-0000-0000F8160000}"/>
    <cellStyle name="Calculation 2 2 18 32 2" xfId="7175" xr:uid="{00000000-0005-0000-0000-0000F9160000}"/>
    <cellStyle name="Calculation 2 2 18 33" xfId="7176" xr:uid="{00000000-0005-0000-0000-0000FA160000}"/>
    <cellStyle name="Calculation 2 2 18 33 2" xfId="7177" xr:uid="{00000000-0005-0000-0000-0000FB160000}"/>
    <cellStyle name="Calculation 2 2 18 34" xfId="7178" xr:uid="{00000000-0005-0000-0000-0000FC160000}"/>
    <cellStyle name="Calculation 2 2 18 34 2" xfId="7179" xr:uid="{00000000-0005-0000-0000-0000FD160000}"/>
    <cellStyle name="Calculation 2 2 18 35" xfId="7180" xr:uid="{00000000-0005-0000-0000-0000FE160000}"/>
    <cellStyle name="Calculation 2 2 18 35 2" xfId="7181" xr:uid="{00000000-0005-0000-0000-0000FF160000}"/>
    <cellStyle name="Calculation 2 2 18 36" xfId="7182" xr:uid="{00000000-0005-0000-0000-000000170000}"/>
    <cellStyle name="Calculation 2 2 18 36 2" xfId="7183" xr:uid="{00000000-0005-0000-0000-000001170000}"/>
    <cellStyle name="Calculation 2 2 18 37" xfId="7184" xr:uid="{00000000-0005-0000-0000-000002170000}"/>
    <cellStyle name="Calculation 2 2 18 37 2" xfId="7185" xr:uid="{00000000-0005-0000-0000-000003170000}"/>
    <cellStyle name="Calculation 2 2 18 38" xfId="7186" xr:uid="{00000000-0005-0000-0000-000004170000}"/>
    <cellStyle name="Calculation 2 2 18 38 2" xfId="7187" xr:uid="{00000000-0005-0000-0000-000005170000}"/>
    <cellStyle name="Calculation 2 2 18 39" xfId="7188" xr:uid="{00000000-0005-0000-0000-000006170000}"/>
    <cellStyle name="Calculation 2 2 18 39 2" xfId="7189" xr:uid="{00000000-0005-0000-0000-000007170000}"/>
    <cellStyle name="Calculation 2 2 18 4" xfId="7190" xr:uid="{00000000-0005-0000-0000-000008170000}"/>
    <cellStyle name="Calculation 2 2 18 4 2" xfId="7191" xr:uid="{00000000-0005-0000-0000-000009170000}"/>
    <cellStyle name="Calculation 2 2 18 40" xfId="7192" xr:uid="{00000000-0005-0000-0000-00000A170000}"/>
    <cellStyle name="Calculation 2 2 18 41" xfId="7193" xr:uid="{00000000-0005-0000-0000-00000B170000}"/>
    <cellStyle name="Calculation 2 2 18 42" xfId="7194" xr:uid="{00000000-0005-0000-0000-00000C170000}"/>
    <cellStyle name="Calculation 2 2 18 43" xfId="7195" xr:uid="{00000000-0005-0000-0000-00000D170000}"/>
    <cellStyle name="Calculation 2 2 18 44" xfId="7196" xr:uid="{00000000-0005-0000-0000-00000E170000}"/>
    <cellStyle name="Calculation 2 2 18 45" xfId="7197" xr:uid="{00000000-0005-0000-0000-00000F170000}"/>
    <cellStyle name="Calculation 2 2 18 46" xfId="7198" xr:uid="{00000000-0005-0000-0000-000010170000}"/>
    <cellStyle name="Calculation 2 2 18 47" xfId="7199" xr:uid="{00000000-0005-0000-0000-000011170000}"/>
    <cellStyle name="Calculation 2 2 18 48" xfId="7200" xr:uid="{00000000-0005-0000-0000-000012170000}"/>
    <cellStyle name="Calculation 2 2 18 49" xfId="7201" xr:uid="{00000000-0005-0000-0000-000013170000}"/>
    <cellStyle name="Calculation 2 2 18 5" xfId="7202" xr:uid="{00000000-0005-0000-0000-000014170000}"/>
    <cellStyle name="Calculation 2 2 18 5 2" xfId="7203" xr:uid="{00000000-0005-0000-0000-000015170000}"/>
    <cellStyle name="Calculation 2 2 18 50" xfId="7204" xr:uid="{00000000-0005-0000-0000-000016170000}"/>
    <cellStyle name="Calculation 2 2 18 51" xfId="7205" xr:uid="{00000000-0005-0000-0000-000017170000}"/>
    <cellStyle name="Calculation 2 2 18 52" xfId="7206" xr:uid="{00000000-0005-0000-0000-000018170000}"/>
    <cellStyle name="Calculation 2 2 18 53" xfId="7207" xr:uid="{00000000-0005-0000-0000-000019170000}"/>
    <cellStyle name="Calculation 2 2 18 54" xfId="7208" xr:uid="{00000000-0005-0000-0000-00001A170000}"/>
    <cellStyle name="Calculation 2 2 18 55" xfId="7209" xr:uid="{00000000-0005-0000-0000-00001B170000}"/>
    <cellStyle name="Calculation 2 2 18 56" xfId="7210" xr:uid="{00000000-0005-0000-0000-00001C170000}"/>
    <cellStyle name="Calculation 2 2 18 57" xfId="7211" xr:uid="{00000000-0005-0000-0000-00001D170000}"/>
    <cellStyle name="Calculation 2 2 18 58" xfId="7212" xr:uid="{00000000-0005-0000-0000-00001E170000}"/>
    <cellStyle name="Calculation 2 2 18 59" xfId="7213" xr:uid="{00000000-0005-0000-0000-00001F170000}"/>
    <cellStyle name="Calculation 2 2 18 6" xfId="7214" xr:uid="{00000000-0005-0000-0000-000020170000}"/>
    <cellStyle name="Calculation 2 2 18 6 2" xfId="7215" xr:uid="{00000000-0005-0000-0000-000021170000}"/>
    <cellStyle name="Calculation 2 2 18 60" xfId="7216" xr:uid="{00000000-0005-0000-0000-000022170000}"/>
    <cellStyle name="Calculation 2 2 18 61" xfId="7217" xr:uid="{00000000-0005-0000-0000-000023170000}"/>
    <cellStyle name="Calculation 2 2 18 62" xfId="7218" xr:uid="{00000000-0005-0000-0000-000024170000}"/>
    <cellStyle name="Calculation 2 2 18 63" xfId="7219" xr:uid="{00000000-0005-0000-0000-000025170000}"/>
    <cellStyle name="Calculation 2 2 18 64" xfId="7220" xr:uid="{00000000-0005-0000-0000-000026170000}"/>
    <cellStyle name="Calculation 2 2 18 65" xfId="7221" xr:uid="{00000000-0005-0000-0000-000027170000}"/>
    <cellStyle name="Calculation 2 2 18 66" xfId="7222" xr:uid="{00000000-0005-0000-0000-000028170000}"/>
    <cellStyle name="Calculation 2 2 18 67" xfId="7223" xr:uid="{00000000-0005-0000-0000-000029170000}"/>
    <cellStyle name="Calculation 2 2 18 68" xfId="7224" xr:uid="{00000000-0005-0000-0000-00002A170000}"/>
    <cellStyle name="Calculation 2 2 18 69" xfId="7225" xr:uid="{00000000-0005-0000-0000-00002B170000}"/>
    <cellStyle name="Calculation 2 2 18 7" xfId="7226" xr:uid="{00000000-0005-0000-0000-00002C170000}"/>
    <cellStyle name="Calculation 2 2 18 7 2" xfId="7227" xr:uid="{00000000-0005-0000-0000-00002D170000}"/>
    <cellStyle name="Calculation 2 2 18 70" xfId="7228" xr:uid="{00000000-0005-0000-0000-00002E170000}"/>
    <cellStyle name="Calculation 2 2 18 71" xfId="7229" xr:uid="{00000000-0005-0000-0000-00002F170000}"/>
    <cellStyle name="Calculation 2 2 18 72" xfId="7230" xr:uid="{00000000-0005-0000-0000-000030170000}"/>
    <cellStyle name="Calculation 2 2 18 73" xfId="7231" xr:uid="{00000000-0005-0000-0000-000031170000}"/>
    <cellStyle name="Calculation 2 2 18 74" xfId="7232" xr:uid="{00000000-0005-0000-0000-000032170000}"/>
    <cellStyle name="Calculation 2 2 18 75" xfId="7233" xr:uid="{00000000-0005-0000-0000-000033170000}"/>
    <cellStyle name="Calculation 2 2 18 76" xfId="7234" xr:uid="{00000000-0005-0000-0000-000034170000}"/>
    <cellStyle name="Calculation 2 2 18 77" xfId="52731" xr:uid="{00000000-0005-0000-0000-000035170000}"/>
    <cellStyle name="Calculation 2 2 18 78" xfId="53005" xr:uid="{00000000-0005-0000-0000-000036170000}"/>
    <cellStyle name="Calculation 2 2 18 79" xfId="53466" xr:uid="{00000000-0005-0000-0000-000037170000}"/>
    <cellStyle name="Calculation 2 2 18 8" xfId="7235" xr:uid="{00000000-0005-0000-0000-000038170000}"/>
    <cellStyle name="Calculation 2 2 18 8 2" xfId="7236" xr:uid="{00000000-0005-0000-0000-000039170000}"/>
    <cellStyle name="Calculation 2 2 18 9" xfId="7237" xr:uid="{00000000-0005-0000-0000-00003A170000}"/>
    <cellStyle name="Calculation 2 2 18 9 2" xfId="7238" xr:uid="{00000000-0005-0000-0000-00003B170000}"/>
    <cellStyle name="Calculation 2 2 19" xfId="229" xr:uid="{00000000-0005-0000-0000-00003C170000}"/>
    <cellStyle name="Calculation 2 2 19 10" xfId="7239" xr:uid="{00000000-0005-0000-0000-00003D170000}"/>
    <cellStyle name="Calculation 2 2 19 10 2" xfId="7240" xr:uid="{00000000-0005-0000-0000-00003E170000}"/>
    <cellStyle name="Calculation 2 2 19 11" xfId="7241" xr:uid="{00000000-0005-0000-0000-00003F170000}"/>
    <cellStyle name="Calculation 2 2 19 11 2" xfId="7242" xr:uid="{00000000-0005-0000-0000-000040170000}"/>
    <cellStyle name="Calculation 2 2 19 12" xfId="7243" xr:uid="{00000000-0005-0000-0000-000041170000}"/>
    <cellStyle name="Calculation 2 2 19 12 2" xfId="7244" xr:uid="{00000000-0005-0000-0000-000042170000}"/>
    <cellStyle name="Calculation 2 2 19 13" xfId="7245" xr:uid="{00000000-0005-0000-0000-000043170000}"/>
    <cellStyle name="Calculation 2 2 19 13 2" xfId="7246" xr:uid="{00000000-0005-0000-0000-000044170000}"/>
    <cellStyle name="Calculation 2 2 19 14" xfId="7247" xr:uid="{00000000-0005-0000-0000-000045170000}"/>
    <cellStyle name="Calculation 2 2 19 14 2" xfId="7248" xr:uid="{00000000-0005-0000-0000-000046170000}"/>
    <cellStyle name="Calculation 2 2 19 15" xfId="7249" xr:uid="{00000000-0005-0000-0000-000047170000}"/>
    <cellStyle name="Calculation 2 2 19 15 2" xfId="7250" xr:uid="{00000000-0005-0000-0000-000048170000}"/>
    <cellStyle name="Calculation 2 2 19 16" xfId="7251" xr:uid="{00000000-0005-0000-0000-000049170000}"/>
    <cellStyle name="Calculation 2 2 19 16 2" xfId="7252" xr:uid="{00000000-0005-0000-0000-00004A170000}"/>
    <cellStyle name="Calculation 2 2 19 17" xfId="7253" xr:uid="{00000000-0005-0000-0000-00004B170000}"/>
    <cellStyle name="Calculation 2 2 19 17 2" xfId="7254" xr:uid="{00000000-0005-0000-0000-00004C170000}"/>
    <cellStyle name="Calculation 2 2 19 18" xfId="7255" xr:uid="{00000000-0005-0000-0000-00004D170000}"/>
    <cellStyle name="Calculation 2 2 19 18 2" xfId="7256" xr:uid="{00000000-0005-0000-0000-00004E170000}"/>
    <cellStyle name="Calculation 2 2 19 19" xfId="7257" xr:uid="{00000000-0005-0000-0000-00004F170000}"/>
    <cellStyle name="Calculation 2 2 19 19 2" xfId="7258" xr:uid="{00000000-0005-0000-0000-000050170000}"/>
    <cellStyle name="Calculation 2 2 19 2" xfId="230" xr:uid="{00000000-0005-0000-0000-000051170000}"/>
    <cellStyle name="Calculation 2 2 19 2 2" xfId="7259" xr:uid="{00000000-0005-0000-0000-000052170000}"/>
    <cellStyle name="Calculation 2 2 19 20" xfId="7260" xr:uid="{00000000-0005-0000-0000-000053170000}"/>
    <cellStyle name="Calculation 2 2 19 20 2" xfId="7261" xr:uid="{00000000-0005-0000-0000-000054170000}"/>
    <cellStyle name="Calculation 2 2 19 21" xfId="7262" xr:uid="{00000000-0005-0000-0000-000055170000}"/>
    <cellStyle name="Calculation 2 2 19 21 2" xfId="7263" xr:uid="{00000000-0005-0000-0000-000056170000}"/>
    <cellStyle name="Calculation 2 2 19 22" xfId="7264" xr:uid="{00000000-0005-0000-0000-000057170000}"/>
    <cellStyle name="Calculation 2 2 19 22 2" xfId="7265" xr:uid="{00000000-0005-0000-0000-000058170000}"/>
    <cellStyle name="Calculation 2 2 19 23" xfId="7266" xr:uid="{00000000-0005-0000-0000-000059170000}"/>
    <cellStyle name="Calculation 2 2 19 23 2" xfId="7267" xr:uid="{00000000-0005-0000-0000-00005A170000}"/>
    <cellStyle name="Calculation 2 2 19 24" xfId="7268" xr:uid="{00000000-0005-0000-0000-00005B170000}"/>
    <cellStyle name="Calculation 2 2 19 24 2" xfId="7269" xr:uid="{00000000-0005-0000-0000-00005C170000}"/>
    <cellStyle name="Calculation 2 2 19 25" xfId="7270" xr:uid="{00000000-0005-0000-0000-00005D170000}"/>
    <cellStyle name="Calculation 2 2 19 25 2" xfId="7271" xr:uid="{00000000-0005-0000-0000-00005E170000}"/>
    <cellStyle name="Calculation 2 2 19 26" xfId="7272" xr:uid="{00000000-0005-0000-0000-00005F170000}"/>
    <cellStyle name="Calculation 2 2 19 26 2" xfId="7273" xr:uid="{00000000-0005-0000-0000-000060170000}"/>
    <cellStyle name="Calculation 2 2 19 27" xfId="7274" xr:uid="{00000000-0005-0000-0000-000061170000}"/>
    <cellStyle name="Calculation 2 2 19 27 2" xfId="7275" xr:uid="{00000000-0005-0000-0000-000062170000}"/>
    <cellStyle name="Calculation 2 2 19 28" xfId="7276" xr:uid="{00000000-0005-0000-0000-000063170000}"/>
    <cellStyle name="Calculation 2 2 19 28 2" xfId="7277" xr:uid="{00000000-0005-0000-0000-000064170000}"/>
    <cellStyle name="Calculation 2 2 19 29" xfId="7278" xr:uid="{00000000-0005-0000-0000-000065170000}"/>
    <cellStyle name="Calculation 2 2 19 29 2" xfId="7279" xr:uid="{00000000-0005-0000-0000-000066170000}"/>
    <cellStyle name="Calculation 2 2 19 3" xfId="7280" xr:uid="{00000000-0005-0000-0000-000067170000}"/>
    <cellStyle name="Calculation 2 2 19 3 2" xfId="7281" xr:uid="{00000000-0005-0000-0000-000068170000}"/>
    <cellStyle name="Calculation 2 2 19 30" xfId="7282" xr:uid="{00000000-0005-0000-0000-000069170000}"/>
    <cellStyle name="Calculation 2 2 19 30 2" xfId="7283" xr:uid="{00000000-0005-0000-0000-00006A170000}"/>
    <cellStyle name="Calculation 2 2 19 31" xfId="7284" xr:uid="{00000000-0005-0000-0000-00006B170000}"/>
    <cellStyle name="Calculation 2 2 19 31 2" xfId="7285" xr:uid="{00000000-0005-0000-0000-00006C170000}"/>
    <cellStyle name="Calculation 2 2 19 32" xfId="7286" xr:uid="{00000000-0005-0000-0000-00006D170000}"/>
    <cellStyle name="Calculation 2 2 19 32 2" xfId="7287" xr:uid="{00000000-0005-0000-0000-00006E170000}"/>
    <cellStyle name="Calculation 2 2 19 33" xfId="7288" xr:uid="{00000000-0005-0000-0000-00006F170000}"/>
    <cellStyle name="Calculation 2 2 19 33 2" xfId="7289" xr:uid="{00000000-0005-0000-0000-000070170000}"/>
    <cellStyle name="Calculation 2 2 19 34" xfId="7290" xr:uid="{00000000-0005-0000-0000-000071170000}"/>
    <cellStyle name="Calculation 2 2 19 34 2" xfId="7291" xr:uid="{00000000-0005-0000-0000-000072170000}"/>
    <cellStyle name="Calculation 2 2 19 35" xfId="7292" xr:uid="{00000000-0005-0000-0000-000073170000}"/>
    <cellStyle name="Calculation 2 2 19 35 2" xfId="7293" xr:uid="{00000000-0005-0000-0000-000074170000}"/>
    <cellStyle name="Calculation 2 2 19 36" xfId="7294" xr:uid="{00000000-0005-0000-0000-000075170000}"/>
    <cellStyle name="Calculation 2 2 19 36 2" xfId="7295" xr:uid="{00000000-0005-0000-0000-000076170000}"/>
    <cellStyle name="Calculation 2 2 19 37" xfId="7296" xr:uid="{00000000-0005-0000-0000-000077170000}"/>
    <cellStyle name="Calculation 2 2 19 37 2" xfId="7297" xr:uid="{00000000-0005-0000-0000-000078170000}"/>
    <cellStyle name="Calculation 2 2 19 38" xfId="7298" xr:uid="{00000000-0005-0000-0000-000079170000}"/>
    <cellStyle name="Calculation 2 2 19 38 2" xfId="7299" xr:uid="{00000000-0005-0000-0000-00007A170000}"/>
    <cellStyle name="Calculation 2 2 19 39" xfId="7300" xr:uid="{00000000-0005-0000-0000-00007B170000}"/>
    <cellStyle name="Calculation 2 2 19 39 2" xfId="7301" xr:uid="{00000000-0005-0000-0000-00007C170000}"/>
    <cellStyle name="Calculation 2 2 19 4" xfId="7302" xr:uid="{00000000-0005-0000-0000-00007D170000}"/>
    <cellStyle name="Calculation 2 2 19 4 2" xfId="7303" xr:uid="{00000000-0005-0000-0000-00007E170000}"/>
    <cellStyle name="Calculation 2 2 19 40" xfId="7304" xr:uid="{00000000-0005-0000-0000-00007F170000}"/>
    <cellStyle name="Calculation 2 2 19 41" xfId="7305" xr:uid="{00000000-0005-0000-0000-000080170000}"/>
    <cellStyle name="Calculation 2 2 19 42" xfId="7306" xr:uid="{00000000-0005-0000-0000-000081170000}"/>
    <cellStyle name="Calculation 2 2 19 43" xfId="7307" xr:uid="{00000000-0005-0000-0000-000082170000}"/>
    <cellStyle name="Calculation 2 2 19 44" xfId="7308" xr:uid="{00000000-0005-0000-0000-000083170000}"/>
    <cellStyle name="Calculation 2 2 19 45" xfId="7309" xr:uid="{00000000-0005-0000-0000-000084170000}"/>
    <cellStyle name="Calculation 2 2 19 46" xfId="7310" xr:uid="{00000000-0005-0000-0000-000085170000}"/>
    <cellStyle name="Calculation 2 2 19 47" xfId="7311" xr:uid="{00000000-0005-0000-0000-000086170000}"/>
    <cellStyle name="Calculation 2 2 19 48" xfId="7312" xr:uid="{00000000-0005-0000-0000-000087170000}"/>
    <cellStyle name="Calculation 2 2 19 49" xfId="7313" xr:uid="{00000000-0005-0000-0000-000088170000}"/>
    <cellStyle name="Calculation 2 2 19 5" xfId="7314" xr:uid="{00000000-0005-0000-0000-000089170000}"/>
    <cellStyle name="Calculation 2 2 19 5 2" xfId="7315" xr:uid="{00000000-0005-0000-0000-00008A170000}"/>
    <cellStyle name="Calculation 2 2 19 50" xfId="7316" xr:uid="{00000000-0005-0000-0000-00008B170000}"/>
    <cellStyle name="Calculation 2 2 19 51" xfId="7317" xr:uid="{00000000-0005-0000-0000-00008C170000}"/>
    <cellStyle name="Calculation 2 2 19 52" xfId="7318" xr:uid="{00000000-0005-0000-0000-00008D170000}"/>
    <cellStyle name="Calculation 2 2 19 53" xfId="7319" xr:uid="{00000000-0005-0000-0000-00008E170000}"/>
    <cellStyle name="Calculation 2 2 19 54" xfId="7320" xr:uid="{00000000-0005-0000-0000-00008F170000}"/>
    <cellStyle name="Calculation 2 2 19 55" xfId="7321" xr:uid="{00000000-0005-0000-0000-000090170000}"/>
    <cellStyle name="Calculation 2 2 19 56" xfId="7322" xr:uid="{00000000-0005-0000-0000-000091170000}"/>
    <cellStyle name="Calculation 2 2 19 57" xfId="7323" xr:uid="{00000000-0005-0000-0000-000092170000}"/>
    <cellStyle name="Calculation 2 2 19 58" xfId="7324" xr:uid="{00000000-0005-0000-0000-000093170000}"/>
    <cellStyle name="Calculation 2 2 19 59" xfId="7325" xr:uid="{00000000-0005-0000-0000-000094170000}"/>
    <cellStyle name="Calculation 2 2 19 6" xfId="7326" xr:uid="{00000000-0005-0000-0000-000095170000}"/>
    <cellStyle name="Calculation 2 2 19 6 2" xfId="7327" xr:uid="{00000000-0005-0000-0000-000096170000}"/>
    <cellStyle name="Calculation 2 2 19 60" xfId="7328" xr:uid="{00000000-0005-0000-0000-000097170000}"/>
    <cellStyle name="Calculation 2 2 19 61" xfId="7329" xr:uid="{00000000-0005-0000-0000-000098170000}"/>
    <cellStyle name="Calculation 2 2 19 62" xfId="7330" xr:uid="{00000000-0005-0000-0000-000099170000}"/>
    <cellStyle name="Calculation 2 2 19 63" xfId="7331" xr:uid="{00000000-0005-0000-0000-00009A170000}"/>
    <cellStyle name="Calculation 2 2 19 64" xfId="7332" xr:uid="{00000000-0005-0000-0000-00009B170000}"/>
    <cellStyle name="Calculation 2 2 19 65" xfId="7333" xr:uid="{00000000-0005-0000-0000-00009C170000}"/>
    <cellStyle name="Calculation 2 2 19 66" xfId="7334" xr:uid="{00000000-0005-0000-0000-00009D170000}"/>
    <cellStyle name="Calculation 2 2 19 67" xfId="7335" xr:uid="{00000000-0005-0000-0000-00009E170000}"/>
    <cellStyle name="Calculation 2 2 19 68" xfId="7336" xr:uid="{00000000-0005-0000-0000-00009F170000}"/>
    <cellStyle name="Calculation 2 2 19 69" xfId="7337" xr:uid="{00000000-0005-0000-0000-0000A0170000}"/>
    <cellStyle name="Calculation 2 2 19 7" xfId="7338" xr:uid="{00000000-0005-0000-0000-0000A1170000}"/>
    <cellStyle name="Calculation 2 2 19 7 2" xfId="7339" xr:uid="{00000000-0005-0000-0000-0000A2170000}"/>
    <cellStyle name="Calculation 2 2 19 70" xfId="7340" xr:uid="{00000000-0005-0000-0000-0000A3170000}"/>
    <cellStyle name="Calculation 2 2 19 71" xfId="7341" xr:uid="{00000000-0005-0000-0000-0000A4170000}"/>
    <cellStyle name="Calculation 2 2 19 72" xfId="7342" xr:uid="{00000000-0005-0000-0000-0000A5170000}"/>
    <cellStyle name="Calculation 2 2 19 73" xfId="7343" xr:uid="{00000000-0005-0000-0000-0000A6170000}"/>
    <cellStyle name="Calculation 2 2 19 74" xfId="7344" xr:uid="{00000000-0005-0000-0000-0000A7170000}"/>
    <cellStyle name="Calculation 2 2 19 75" xfId="7345" xr:uid="{00000000-0005-0000-0000-0000A8170000}"/>
    <cellStyle name="Calculation 2 2 19 76" xfId="7346" xr:uid="{00000000-0005-0000-0000-0000A9170000}"/>
    <cellStyle name="Calculation 2 2 19 77" xfId="52626" xr:uid="{00000000-0005-0000-0000-0000AA170000}"/>
    <cellStyle name="Calculation 2 2 19 78" xfId="52874" xr:uid="{00000000-0005-0000-0000-0000AB170000}"/>
    <cellStyle name="Calculation 2 2 19 79" xfId="53335" xr:uid="{00000000-0005-0000-0000-0000AC170000}"/>
    <cellStyle name="Calculation 2 2 19 8" xfId="7347" xr:uid="{00000000-0005-0000-0000-0000AD170000}"/>
    <cellStyle name="Calculation 2 2 19 8 2" xfId="7348" xr:uid="{00000000-0005-0000-0000-0000AE170000}"/>
    <cellStyle name="Calculation 2 2 19 9" xfId="7349" xr:uid="{00000000-0005-0000-0000-0000AF170000}"/>
    <cellStyle name="Calculation 2 2 19 9 2" xfId="7350" xr:uid="{00000000-0005-0000-0000-0000B0170000}"/>
    <cellStyle name="Calculation 2 2 2" xfId="231" xr:uid="{00000000-0005-0000-0000-0000B1170000}"/>
    <cellStyle name="Calculation 2 2 2 10" xfId="7351" xr:uid="{00000000-0005-0000-0000-0000B2170000}"/>
    <cellStyle name="Calculation 2 2 2 10 2" xfId="7352" xr:uid="{00000000-0005-0000-0000-0000B3170000}"/>
    <cellStyle name="Calculation 2 2 2 11" xfId="7353" xr:uid="{00000000-0005-0000-0000-0000B4170000}"/>
    <cellStyle name="Calculation 2 2 2 11 2" xfId="7354" xr:uid="{00000000-0005-0000-0000-0000B5170000}"/>
    <cellStyle name="Calculation 2 2 2 12" xfId="7355" xr:uid="{00000000-0005-0000-0000-0000B6170000}"/>
    <cellStyle name="Calculation 2 2 2 12 2" xfId="7356" xr:uid="{00000000-0005-0000-0000-0000B7170000}"/>
    <cellStyle name="Calculation 2 2 2 13" xfId="7357" xr:uid="{00000000-0005-0000-0000-0000B8170000}"/>
    <cellStyle name="Calculation 2 2 2 13 2" xfId="7358" xr:uid="{00000000-0005-0000-0000-0000B9170000}"/>
    <cellStyle name="Calculation 2 2 2 14" xfId="7359" xr:uid="{00000000-0005-0000-0000-0000BA170000}"/>
    <cellStyle name="Calculation 2 2 2 14 2" xfId="7360" xr:uid="{00000000-0005-0000-0000-0000BB170000}"/>
    <cellStyle name="Calculation 2 2 2 15" xfId="7361" xr:uid="{00000000-0005-0000-0000-0000BC170000}"/>
    <cellStyle name="Calculation 2 2 2 15 2" xfId="7362" xr:uid="{00000000-0005-0000-0000-0000BD170000}"/>
    <cellStyle name="Calculation 2 2 2 16" xfId="7363" xr:uid="{00000000-0005-0000-0000-0000BE170000}"/>
    <cellStyle name="Calculation 2 2 2 16 2" xfId="7364" xr:uid="{00000000-0005-0000-0000-0000BF170000}"/>
    <cellStyle name="Calculation 2 2 2 17" xfId="7365" xr:uid="{00000000-0005-0000-0000-0000C0170000}"/>
    <cellStyle name="Calculation 2 2 2 17 2" xfId="7366" xr:uid="{00000000-0005-0000-0000-0000C1170000}"/>
    <cellStyle name="Calculation 2 2 2 18" xfId="7367" xr:uid="{00000000-0005-0000-0000-0000C2170000}"/>
    <cellStyle name="Calculation 2 2 2 18 2" xfId="7368" xr:uid="{00000000-0005-0000-0000-0000C3170000}"/>
    <cellStyle name="Calculation 2 2 2 19" xfId="7369" xr:uid="{00000000-0005-0000-0000-0000C4170000}"/>
    <cellStyle name="Calculation 2 2 2 19 2" xfId="7370" xr:uid="{00000000-0005-0000-0000-0000C5170000}"/>
    <cellStyle name="Calculation 2 2 2 2" xfId="232" xr:uid="{00000000-0005-0000-0000-0000C6170000}"/>
    <cellStyle name="Calculation 2 2 2 2 2" xfId="7371" xr:uid="{00000000-0005-0000-0000-0000C7170000}"/>
    <cellStyle name="Calculation 2 2 2 20" xfId="7372" xr:uid="{00000000-0005-0000-0000-0000C8170000}"/>
    <cellStyle name="Calculation 2 2 2 20 2" xfId="7373" xr:uid="{00000000-0005-0000-0000-0000C9170000}"/>
    <cellStyle name="Calculation 2 2 2 21" xfId="7374" xr:uid="{00000000-0005-0000-0000-0000CA170000}"/>
    <cellStyle name="Calculation 2 2 2 21 2" xfId="7375" xr:uid="{00000000-0005-0000-0000-0000CB170000}"/>
    <cellStyle name="Calculation 2 2 2 22" xfId="7376" xr:uid="{00000000-0005-0000-0000-0000CC170000}"/>
    <cellStyle name="Calculation 2 2 2 22 2" xfId="7377" xr:uid="{00000000-0005-0000-0000-0000CD170000}"/>
    <cellStyle name="Calculation 2 2 2 23" xfId="7378" xr:uid="{00000000-0005-0000-0000-0000CE170000}"/>
    <cellStyle name="Calculation 2 2 2 23 2" xfId="7379" xr:uid="{00000000-0005-0000-0000-0000CF170000}"/>
    <cellStyle name="Calculation 2 2 2 24" xfId="7380" xr:uid="{00000000-0005-0000-0000-0000D0170000}"/>
    <cellStyle name="Calculation 2 2 2 24 2" xfId="7381" xr:uid="{00000000-0005-0000-0000-0000D1170000}"/>
    <cellStyle name="Calculation 2 2 2 25" xfId="7382" xr:uid="{00000000-0005-0000-0000-0000D2170000}"/>
    <cellStyle name="Calculation 2 2 2 25 2" xfId="7383" xr:uid="{00000000-0005-0000-0000-0000D3170000}"/>
    <cellStyle name="Calculation 2 2 2 26" xfId="7384" xr:uid="{00000000-0005-0000-0000-0000D4170000}"/>
    <cellStyle name="Calculation 2 2 2 26 2" xfId="7385" xr:uid="{00000000-0005-0000-0000-0000D5170000}"/>
    <cellStyle name="Calculation 2 2 2 27" xfId="7386" xr:uid="{00000000-0005-0000-0000-0000D6170000}"/>
    <cellStyle name="Calculation 2 2 2 27 2" xfId="7387" xr:uid="{00000000-0005-0000-0000-0000D7170000}"/>
    <cellStyle name="Calculation 2 2 2 28" xfId="7388" xr:uid="{00000000-0005-0000-0000-0000D8170000}"/>
    <cellStyle name="Calculation 2 2 2 28 2" xfId="7389" xr:uid="{00000000-0005-0000-0000-0000D9170000}"/>
    <cellStyle name="Calculation 2 2 2 29" xfId="7390" xr:uid="{00000000-0005-0000-0000-0000DA170000}"/>
    <cellStyle name="Calculation 2 2 2 29 2" xfId="7391" xr:uid="{00000000-0005-0000-0000-0000DB170000}"/>
    <cellStyle name="Calculation 2 2 2 3" xfId="7392" xr:uid="{00000000-0005-0000-0000-0000DC170000}"/>
    <cellStyle name="Calculation 2 2 2 3 2" xfId="7393" xr:uid="{00000000-0005-0000-0000-0000DD170000}"/>
    <cellStyle name="Calculation 2 2 2 30" xfId="7394" xr:uid="{00000000-0005-0000-0000-0000DE170000}"/>
    <cellStyle name="Calculation 2 2 2 30 2" xfId="7395" xr:uid="{00000000-0005-0000-0000-0000DF170000}"/>
    <cellStyle name="Calculation 2 2 2 31" xfId="7396" xr:uid="{00000000-0005-0000-0000-0000E0170000}"/>
    <cellStyle name="Calculation 2 2 2 31 2" xfId="7397" xr:uid="{00000000-0005-0000-0000-0000E1170000}"/>
    <cellStyle name="Calculation 2 2 2 32" xfId="7398" xr:uid="{00000000-0005-0000-0000-0000E2170000}"/>
    <cellStyle name="Calculation 2 2 2 32 2" xfId="7399" xr:uid="{00000000-0005-0000-0000-0000E3170000}"/>
    <cellStyle name="Calculation 2 2 2 33" xfId="7400" xr:uid="{00000000-0005-0000-0000-0000E4170000}"/>
    <cellStyle name="Calculation 2 2 2 33 2" xfId="7401" xr:uid="{00000000-0005-0000-0000-0000E5170000}"/>
    <cellStyle name="Calculation 2 2 2 34" xfId="7402" xr:uid="{00000000-0005-0000-0000-0000E6170000}"/>
    <cellStyle name="Calculation 2 2 2 34 2" xfId="7403" xr:uid="{00000000-0005-0000-0000-0000E7170000}"/>
    <cellStyle name="Calculation 2 2 2 35" xfId="7404" xr:uid="{00000000-0005-0000-0000-0000E8170000}"/>
    <cellStyle name="Calculation 2 2 2 35 2" xfId="7405" xr:uid="{00000000-0005-0000-0000-0000E9170000}"/>
    <cellStyle name="Calculation 2 2 2 36" xfId="7406" xr:uid="{00000000-0005-0000-0000-0000EA170000}"/>
    <cellStyle name="Calculation 2 2 2 36 2" xfId="7407" xr:uid="{00000000-0005-0000-0000-0000EB170000}"/>
    <cellStyle name="Calculation 2 2 2 37" xfId="7408" xr:uid="{00000000-0005-0000-0000-0000EC170000}"/>
    <cellStyle name="Calculation 2 2 2 37 2" xfId="7409" xr:uid="{00000000-0005-0000-0000-0000ED170000}"/>
    <cellStyle name="Calculation 2 2 2 38" xfId="7410" xr:uid="{00000000-0005-0000-0000-0000EE170000}"/>
    <cellStyle name="Calculation 2 2 2 38 2" xfId="7411" xr:uid="{00000000-0005-0000-0000-0000EF170000}"/>
    <cellStyle name="Calculation 2 2 2 39" xfId="7412" xr:uid="{00000000-0005-0000-0000-0000F0170000}"/>
    <cellStyle name="Calculation 2 2 2 39 2" xfId="7413" xr:uid="{00000000-0005-0000-0000-0000F1170000}"/>
    <cellStyle name="Calculation 2 2 2 4" xfId="7414" xr:uid="{00000000-0005-0000-0000-0000F2170000}"/>
    <cellStyle name="Calculation 2 2 2 4 2" xfId="7415" xr:uid="{00000000-0005-0000-0000-0000F3170000}"/>
    <cellStyle name="Calculation 2 2 2 40" xfId="7416" xr:uid="{00000000-0005-0000-0000-0000F4170000}"/>
    <cellStyle name="Calculation 2 2 2 41" xfId="7417" xr:uid="{00000000-0005-0000-0000-0000F5170000}"/>
    <cellStyle name="Calculation 2 2 2 42" xfId="7418" xr:uid="{00000000-0005-0000-0000-0000F6170000}"/>
    <cellStyle name="Calculation 2 2 2 43" xfId="7419" xr:uid="{00000000-0005-0000-0000-0000F7170000}"/>
    <cellStyle name="Calculation 2 2 2 44" xfId="7420" xr:uid="{00000000-0005-0000-0000-0000F8170000}"/>
    <cellStyle name="Calculation 2 2 2 45" xfId="7421" xr:uid="{00000000-0005-0000-0000-0000F9170000}"/>
    <cellStyle name="Calculation 2 2 2 46" xfId="7422" xr:uid="{00000000-0005-0000-0000-0000FA170000}"/>
    <cellStyle name="Calculation 2 2 2 47" xfId="7423" xr:uid="{00000000-0005-0000-0000-0000FB170000}"/>
    <cellStyle name="Calculation 2 2 2 48" xfId="7424" xr:uid="{00000000-0005-0000-0000-0000FC170000}"/>
    <cellStyle name="Calculation 2 2 2 49" xfId="7425" xr:uid="{00000000-0005-0000-0000-0000FD170000}"/>
    <cellStyle name="Calculation 2 2 2 5" xfId="7426" xr:uid="{00000000-0005-0000-0000-0000FE170000}"/>
    <cellStyle name="Calculation 2 2 2 5 2" xfId="7427" xr:uid="{00000000-0005-0000-0000-0000FF170000}"/>
    <cellStyle name="Calculation 2 2 2 50" xfId="7428" xr:uid="{00000000-0005-0000-0000-000000180000}"/>
    <cellStyle name="Calculation 2 2 2 51" xfId="7429" xr:uid="{00000000-0005-0000-0000-000001180000}"/>
    <cellStyle name="Calculation 2 2 2 52" xfId="7430" xr:uid="{00000000-0005-0000-0000-000002180000}"/>
    <cellStyle name="Calculation 2 2 2 53" xfId="7431" xr:uid="{00000000-0005-0000-0000-000003180000}"/>
    <cellStyle name="Calculation 2 2 2 54" xfId="7432" xr:uid="{00000000-0005-0000-0000-000004180000}"/>
    <cellStyle name="Calculation 2 2 2 55" xfId="7433" xr:uid="{00000000-0005-0000-0000-000005180000}"/>
    <cellStyle name="Calculation 2 2 2 56" xfId="7434" xr:uid="{00000000-0005-0000-0000-000006180000}"/>
    <cellStyle name="Calculation 2 2 2 57" xfId="7435" xr:uid="{00000000-0005-0000-0000-000007180000}"/>
    <cellStyle name="Calculation 2 2 2 58" xfId="7436" xr:uid="{00000000-0005-0000-0000-000008180000}"/>
    <cellStyle name="Calculation 2 2 2 59" xfId="7437" xr:uid="{00000000-0005-0000-0000-000009180000}"/>
    <cellStyle name="Calculation 2 2 2 6" xfId="7438" xr:uid="{00000000-0005-0000-0000-00000A180000}"/>
    <cellStyle name="Calculation 2 2 2 6 2" xfId="7439" xr:uid="{00000000-0005-0000-0000-00000B180000}"/>
    <cellStyle name="Calculation 2 2 2 60" xfId="7440" xr:uid="{00000000-0005-0000-0000-00000C180000}"/>
    <cellStyle name="Calculation 2 2 2 61" xfId="7441" xr:uid="{00000000-0005-0000-0000-00000D180000}"/>
    <cellStyle name="Calculation 2 2 2 62" xfId="7442" xr:uid="{00000000-0005-0000-0000-00000E180000}"/>
    <cellStyle name="Calculation 2 2 2 63" xfId="7443" xr:uid="{00000000-0005-0000-0000-00000F180000}"/>
    <cellStyle name="Calculation 2 2 2 64" xfId="7444" xr:uid="{00000000-0005-0000-0000-000010180000}"/>
    <cellStyle name="Calculation 2 2 2 65" xfId="7445" xr:uid="{00000000-0005-0000-0000-000011180000}"/>
    <cellStyle name="Calculation 2 2 2 66" xfId="7446" xr:uid="{00000000-0005-0000-0000-000012180000}"/>
    <cellStyle name="Calculation 2 2 2 67" xfId="7447" xr:uid="{00000000-0005-0000-0000-000013180000}"/>
    <cellStyle name="Calculation 2 2 2 68" xfId="7448" xr:uid="{00000000-0005-0000-0000-000014180000}"/>
    <cellStyle name="Calculation 2 2 2 69" xfId="7449" xr:uid="{00000000-0005-0000-0000-000015180000}"/>
    <cellStyle name="Calculation 2 2 2 7" xfId="7450" xr:uid="{00000000-0005-0000-0000-000016180000}"/>
    <cellStyle name="Calculation 2 2 2 7 2" xfId="7451" xr:uid="{00000000-0005-0000-0000-000017180000}"/>
    <cellStyle name="Calculation 2 2 2 70" xfId="7452" xr:uid="{00000000-0005-0000-0000-000018180000}"/>
    <cellStyle name="Calculation 2 2 2 71" xfId="7453" xr:uid="{00000000-0005-0000-0000-000019180000}"/>
    <cellStyle name="Calculation 2 2 2 72" xfId="7454" xr:uid="{00000000-0005-0000-0000-00001A180000}"/>
    <cellStyle name="Calculation 2 2 2 73" xfId="7455" xr:uid="{00000000-0005-0000-0000-00001B180000}"/>
    <cellStyle name="Calculation 2 2 2 74" xfId="7456" xr:uid="{00000000-0005-0000-0000-00001C180000}"/>
    <cellStyle name="Calculation 2 2 2 75" xfId="7457" xr:uid="{00000000-0005-0000-0000-00001D180000}"/>
    <cellStyle name="Calculation 2 2 2 76" xfId="7458" xr:uid="{00000000-0005-0000-0000-00001E180000}"/>
    <cellStyle name="Calculation 2 2 2 77" xfId="52450" xr:uid="{00000000-0005-0000-0000-00001F180000}"/>
    <cellStyle name="Calculation 2 2 2 78" xfId="52220" xr:uid="{00000000-0005-0000-0000-000020180000}"/>
    <cellStyle name="Calculation 2 2 2 79" xfId="53141" xr:uid="{00000000-0005-0000-0000-000021180000}"/>
    <cellStyle name="Calculation 2 2 2 8" xfId="7459" xr:uid="{00000000-0005-0000-0000-000022180000}"/>
    <cellStyle name="Calculation 2 2 2 8 2" xfId="7460" xr:uid="{00000000-0005-0000-0000-000023180000}"/>
    <cellStyle name="Calculation 2 2 2 9" xfId="7461" xr:uid="{00000000-0005-0000-0000-000024180000}"/>
    <cellStyle name="Calculation 2 2 2 9 2" xfId="7462" xr:uid="{00000000-0005-0000-0000-000025180000}"/>
    <cellStyle name="Calculation 2 2 20" xfId="233" xr:uid="{00000000-0005-0000-0000-000026180000}"/>
    <cellStyle name="Calculation 2 2 20 10" xfId="7463" xr:uid="{00000000-0005-0000-0000-000027180000}"/>
    <cellStyle name="Calculation 2 2 20 10 2" xfId="7464" xr:uid="{00000000-0005-0000-0000-000028180000}"/>
    <cellStyle name="Calculation 2 2 20 11" xfId="7465" xr:uid="{00000000-0005-0000-0000-000029180000}"/>
    <cellStyle name="Calculation 2 2 20 11 2" xfId="7466" xr:uid="{00000000-0005-0000-0000-00002A180000}"/>
    <cellStyle name="Calculation 2 2 20 12" xfId="7467" xr:uid="{00000000-0005-0000-0000-00002B180000}"/>
    <cellStyle name="Calculation 2 2 20 12 2" xfId="7468" xr:uid="{00000000-0005-0000-0000-00002C180000}"/>
    <cellStyle name="Calculation 2 2 20 13" xfId="7469" xr:uid="{00000000-0005-0000-0000-00002D180000}"/>
    <cellStyle name="Calculation 2 2 20 13 2" xfId="7470" xr:uid="{00000000-0005-0000-0000-00002E180000}"/>
    <cellStyle name="Calculation 2 2 20 14" xfId="7471" xr:uid="{00000000-0005-0000-0000-00002F180000}"/>
    <cellStyle name="Calculation 2 2 20 14 2" xfId="7472" xr:uid="{00000000-0005-0000-0000-000030180000}"/>
    <cellStyle name="Calculation 2 2 20 15" xfId="7473" xr:uid="{00000000-0005-0000-0000-000031180000}"/>
    <cellStyle name="Calculation 2 2 20 15 2" xfId="7474" xr:uid="{00000000-0005-0000-0000-000032180000}"/>
    <cellStyle name="Calculation 2 2 20 16" xfId="7475" xr:uid="{00000000-0005-0000-0000-000033180000}"/>
    <cellStyle name="Calculation 2 2 20 16 2" xfId="7476" xr:uid="{00000000-0005-0000-0000-000034180000}"/>
    <cellStyle name="Calculation 2 2 20 17" xfId="7477" xr:uid="{00000000-0005-0000-0000-000035180000}"/>
    <cellStyle name="Calculation 2 2 20 17 2" xfId="7478" xr:uid="{00000000-0005-0000-0000-000036180000}"/>
    <cellStyle name="Calculation 2 2 20 18" xfId="7479" xr:uid="{00000000-0005-0000-0000-000037180000}"/>
    <cellStyle name="Calculation 2 2 20 18 2" xfId="7480" xr:uid="{00000000-0005-0000-0000-000038180000}"/>
    <cellStyle name="Calculation 2 2 20 19" xfId="7481" xr:uid="{00000000-0005-0000-0000-000039180000}"/>
    <cellStyle name="Calculation 2 2 20 19 2" xfId="7482" xr:uid="{00000000-0005-0000-0000-00003A180000}"/>
    <cellStyle name="Calculation 2 2 20 2" xfId="234" xr:uid="{00000000-0005-0000-0000-00003B180000}"/>
    <cellStyle name="Calculation 2 2 20 2 2" xfId="7483" xr:uid="{00000000-0005-0000-0000-00003C180000}"/>
    <cellStyle name="Calculation 2 2 20 20" xfId="7484" xr:uid="{00000000-0005-0000-0000-00003D180000}"/>
    <cellStyle name="Calculation 2 2 20 20 2" xfId="7485" xr:uid="{00000000-0005-0000-0000-00003E180000}"/>
    <cellStyle name="Calculation 2 2 20 21" xfId="7486" xr:uid="{00000000-0005-0000-0000-00003F180000}"/>
    <cellStyle name="Calculation 2 2 20 21 2" xfId="7487" xr:uid="{00000000-0005-0000-0000-000040180000}"/>
    <cellStyle name="Calculation 2 2 20 22" xfId="7488" xr:uid="{00000000-0005-0000-0000-000041180000}"/>
    <cellStyle name="Calculation 2 2 20 22 2" xfId="7489" xr:uid="{00000000-0005-0000-0000-000042180000}"/>
    <cellStyle name="Calculation 2 2 20 23" xfId="7490" xr:uid="{00000000-0005-0000-0000-000043180000}"/>
    <cellStyle name="Calculation 2 2 20 23 2" xfId="7491" xr:uid="{00000000-0005-0000-0000-000044180000}"/>
    <cellStyle name="Calculation 2 2 20 24" xfId="7492" xr:uid="{00000000-0005-0000-0000-000045180000}"/>
    <cellStyle name="Calculation 2 2 20 24 2" xfId="7493" xr:uid="{00000000-0005-0000-0000-000046180000}"/>
    <cellStyle name="Calculation 2 2 20 25" xfId="7494" xr:uid="{00000000-0005-0000-0000-000047180000}"/>
    <cellStyle name="Calculation 2 2 20 25 2" xfId="7495" xr:uid="{00000000-0005-0000-0000-000048180000}"/>
    <cellStyle name="Calculation 2 2 20 26" xfId="7496" xr:uid="{00000000-0005-0000-0000-000049180000}"/>
    <cellStyle name="Calculation 2 2 20 26 2" xfId="7497" xr:uid="{00000000-0005-0000-0000-00004A180000}"/>
    <cellStyle name="Calculation 2 2 20 27" xfId="7498" xr:uid="{00000000-0005-0000-0000-00004B180000}"/>
    <cellStyle name="Calculation 2 2 20 27 2" xfId="7499" xr:uid="{00000000-0005-0000-0000-00004C180000}"/>
    <cellStyle name="Calculation 2 2 20 28" xfId="7500" xr:uid="{00000000-0005-0000-0000-00004D180000}"/>
    <cellStyle name="Calculation 2 2 20 28 2" xfId="7501" xr:uid="{00000000-0005-0000-0000-00004E180000}"/>
    <cellStyle name="Calculation 2 2 20 29" xfId="7502" xr:uid="{00000000-0005-0000-0000-00004F180000}"/>
    <cellStyle name="Calculation 2 2 20 29 2" xfId="7503" xr:uid="{00000000-0005-0000-0000-000050180000}"/>
    <cellStyle name="Calculation 2 2 20 3" xfId="7504" xr:uid="{00000000-0005-0000-0000-000051180000}"/>
    <cellStyle name="Calculation 2 2 20 3 2" xfId="7505" xr:uid="{00000000-0005-0000-0000-000052180000}"/>
    <cellStyle name="Calculation 2 2 20 30" xfId="7506" xr:uid="{00000000-0005-0000-0000-000053180000}"/>
    <cellStyle name="Calculation 2 2 20 30 2" xfId="7507" xr:uid="{00000000-0005-0000-0000-000054180000}"/>
    <cellStyle name="Calculation 2 2 20 31" xfId="7508" xr:uid="{00000000-0005-0000-0000-000055180000}"/>
    <cellStyle name="Calculation 2 2 20 31 2" xfId="7509" xr:uid="{00000000-0005-0000-0000-000056180000}"/>
    <cellStyle name="Calculation 2 2 20 32" xfId="7510" xr:uid="{00000000-0005-0000-0000-000057180000}"/>
    <cellStyle name="Calculation 2 2 20 32 2" xfId="7511" xr:uid="{00000000-0005-0000-0000-000058180000}"/>
    <cellStyle name="Calculation 2 2 20 33" xfId="7512" xr:uid="{00000000-0005-0000-0000-000059180000}"/>
    <cellStyle name="Calculation 2 2 20 33 2" xfId="7513" xr:uid="{00000000-0005-0000-0000-00005A180000}"/>
    <cellStyle name="Calculation 2 2 20 34" xfId="7514" xr:uid="{00000000-0005-0000-0000-00005B180000}"/>
    <cellStyle name="Calculation 2 2 20 34 2" xfId="7515" xr:uid="{00000000-0005-0000-0000-00005C180000}"/>
    <cellStyle name="Calculation 2 2 20 35" xfId="7516" xr:uid="{00000000-0005-0000-0000-00005D180000}"/>
    <cellStyle name="Calculation 2 2 20 35 2" xfId="7517" xr:uid="{00000000-0005-0000-0000-00005E180000}"/>
    <cellStyle name="Calculation 2 2 20 36" xfId="7518" xr:uid="{00000000-0005-0000-0000-00005F180000}"/>
    <cellStyle name="Calculation 2 2 20 36 2" xfId="7519" xr:uid="{00000000-0005-0000-0000-000060180000}"/>
    <cellStyle name="Calculation 2 2 20 37" xfId="7520" xr:uid="{00000000-0005-0000-0000-000061180000}"/>
    <cellStyle name="Calculation 2 2 20 37 2" xfId="7521" xr:uid="{00000000-0005-0000-0000-000062180000}"/>
    <cellStyle name="Calculation 2 2 20 38" xfId="7522" xr:uid="{00000000-0005-0000-0000-000063180000}"/>
    <cellStyle name="Calculation 2 2 20 38 2" xfId="7523" xr:uid="{00000000-0005-0000-0000-000064180000}"/>
    <cellStyle name="Calculation 2 2 20 39" xfId="7524" xr:uid="{00000000-0005-0000-0000-000065180000}"/>
    <cellStyle name="Calculation 2 2 20 39 2" xfId="7525" xr:uid="{00000000-0005-0000-0000-000066180000}"/>
    <cellStyle name="Calculation 2 2 20 4" xfId="7526" xr:uid="{00000000-0005-0000-0000-000067180000}"/>
    <cellStyle name="Calculation 2 2 20 4 2" xfId="7527" xr:uid="{00000000-0005-0000-0000-000068180000}"/>
    <cellStyle name="Calculation 2 2 20 40" xfId="7528" xr:uid="{00000000-0005-0000-0000-000069180000}"/>
    <cellStyle name="Calculation 2 2 20 41" xfId="7529" xr:uid="{00000000-0005-0000-0000-00006A180000}"/>
    <cellStyle name="Calculation 2 2 20 42" xfId="7530" xr:uid="{00000000-0005-0000-0000-00006B180000}"/>
    <cellStyle name="Calculation 2 2 20 43" xfId="7531" xr:uid="{00000000-0005-0000-0000-00006C180000}"/>
    <cellStyle name="Calculation 2 2 20 44" xfId="7532" xr:uid="{00000000-0005-0000-0000-00006D180000}"/>
    <cellStyle name="Calculation 2 2 20 45" xfId="7533" xr:uid="{00000000-0005-0000-0000-00006E180000}"/>
    <cellStyle name="Calculation 2 2 20 46" xfId="7534" xr:uid="{00000000-0005-0000-0000-00006F180000}"/>
    <cellStyle name="Calculation 2 2 20 47" xfId="7535" xr:uid="{00000000-0005-0000-0000-000070180000}"/>
    <cellStyle name="Calculation 2 2 20 48" xfId="7536" xr:uid="{00000000-0005-0000-0000-000071180000}"/>
    <cellStyle name="Calculation 2 2 20 49" xfId="7537" xr:uid="{00000000-0005-0000-0000-000072180000}"/>
    <cellStyle name="Calculation 2 2 20 5" xfId="7538" xr:uid="{00000000-0005-0000-0000-000073180000}"/>
    <cellStyle name="Calculation 2 2 20 5 2" xfId="7539" xr:uid="{00000000-0005-0000-0000-000074180000}"/>
    <cellStyle name="Calculation 2 2 20 50" xfId="7540" xr:uid="{00000000-0005-0000-0000-000075180000}"/>
    <cellStyle name="Calculation 2 2 20 51" xfId="7541" xr:uid="{00000000-0005-0000-0000-000076180000}"/>
    <cellStyle name="Calculation 2 2 20 52" xfId="7542" xr:uid="{00000000-0005-0000-0000-000077180000}"/>
    <cellStyle name="Calculation 2 2 20 53" xfId="7543" xr:uid="{00000000-0005-0000-0000-000078180000}"/>
    <cellStyle name="Calculation 2 2 20 54" xfId="7544" xr:uid="{00000000-0005-0000-0000-000079180000}"/>
    <cellStyle name="Calculation 2 2 20 55" xfId="7545" xr:uid="{00000000-0005-0000-0000-00007A180000}"/>
    <cellStyle name="Calculation 2 2 20 56" xfId="7546" xr:uid="{00000000-0005-0000-0000-00007B180000}"/>
    <cellStyle name="Calculation 2 2 20 57" xfId="7547" xr:uid="{00000000-0005-0000-0000-00007C180000}"/>
    <cellStyle name="Calculation 2 2 20 58" xfId="7548" xr:uid="{00000000-0005-0000-0000-00007D180000}"/>
    <cellStyle name="Calculation 2 2 20 59" xfId="7549" xr:uid="{00000000-0005-0000-0000-00007E180000}"/>
    <cellStyle name="Calculation 2 2 20 6" xfId="7550" xr:uid="{00000000-0005-0000-0000-00007F180000}"/>
    <cellStyle name="Calculation 2 2 20 6 2" xfId="7551" xr:uid="{00000000-0005-0000-0000-000080180000}"/>
    <cellStyle name="Calculation 2 2 20 60" xfId="7552" xr:uid="{00000000-0005-0000-0000-000081180000}"/>
    <cellStyle name="Calculation 2 2 20 61" xfId="7553" xr:uid="{00000000-0005-0000-0000-000082180000}"/>
    <cellStyle name="Calculation 2 2 20 62" xfId="7554" xr:uid="{00000000-0005-0000-0000-000083180000}"/>
    <cellStyle name="Calculation 2 2 20 63" xfId="7555" xr:uid="{00000000-0005-0000-0000-000084180000}"/>
    <cellStyle name="Calculation 2 2 20 64" xfId="7556" xr:uid="{00000000-0005-0000-0000-000085180000}"/>
    <cellStyle name="Calculation 2 2 20 65" xfId="7557" xr:uid="{00000000-0005-0000-0000-000086180000}"/>
    <cellStyle name="Calculation 2 2 20 66" xfId="7558" xr:uid="{00000000-0005-0000-0000-000087180000}"/>
    <cellStyle name="Calculation 2 2 20 67" xfId="7559" xr:uid="{00000000-0005-0000-0000-000088180000}"/>
    <cellStyle name="Calculation 2 2 20 68" xfId="7560" xr:uid="{00000000-0005-0000-0000-000089180000}"/>
    <cellStyle name="Calculation 2 2 20 69" xfId="7561" xr:uid="{00000000-0005-0000-0000-00008A180000}"/>
    <cellStyle name="Calculation 2 2 20 7" xfId="7562" xr:uid="{00000000-0005-0000-0000-00008B180000}"/>
    <cellStyle name="Calculation 2 2 20 7 2" xfId="7563" xr:uid="{00000000-0005-0000-0000-00008C180000}"/>
    <cellStyle name="Calculation 2 2 20 70" xfId="7564" xr:uid="{00000000-0005-0000-0000-00008D180000}"/>
    <cellStyle name="Calculation 2 2 20 71" xfId="7565" xr:uid="{00000000-0005-0000-0000-00008E180000}"/>
    <cellStyle name="Calculation 2 2 20 72" xfId="7566" xr:uid="{00000000-0005-0000-0000-00008F180000}"/>
    <cellStyle name="Calculation 2 2 20 73" xfId="7567" xr:uid="{00000000-0005-0000-0000-000090180000}"/>
    <cellStyle name="Calculation 2 2 20 74" xfId="7568" xr:uid="{00000000-0005-0000-0000-000091180000}"/>
    <cellStyle name="Calculation 2 2 20 75" xfId="7569" xr:uid="{00000000-0005-0000-0000-000092180000}"/>
    <cellStyle name="Calculation 2 2 20 76" xfId="7570" xr:uid="{00000000-0005-0000-0000-000093180000}"/>
    <cellStyle name="Calculation 2 2 20 77" xfId="52739" xr:uid="{00000000-0005-0000-0000-000094180000}"/>
    <cellStyle name="Calculation 2 2 20 78" xfId="53014" xr:uid="{00000000-0005-0000-0000-000095180000}"/>
    <cellStyle name="Calculation 2 2 20 79" xfId="53475" xr:uid="{00000000-0005-0000-0000-000096180000}"/>
    <cellStyle name="Calculation 2 2 20 8" xfId="7571" xr:uid="{00000000-0005-0000-0000-000097180000}"/>
    <cellStyle name="Calculation 2 2 20 8 2" xfId="7572" xr:uid="{00000000-0005-0000-0000-000098180000}"/>
    <cellStyle name="Calculation 2 2 20 9" xfId="7573" xr:uid="{00000000-0005-0000-0000-000099180000}"/>
    <cellStyle name="Calculation 2 2 20 9 2" xfId="7574" xr:uid="{00000000-0005-0000-0000-00009A180000}"/>
    <cellStyle name="Calculation 2 2 21" xfId="235" xr:uid="{00000000-0005-0000-0000-00009B180000}"/>
    <cellStyle name="Calculation 2 2 21 10" xfId="7575" xr:uid="{00000000-0005-0000-0000-00009C180000}"/>
    <cellStyle name="Calculation 2 2 21 10 2" xfId="7576" xr:uid="{00000000-0005-0000-0000-00009D180000}"/>
    <cellStyle name="Calculation 2 2 21 11" xfId="7577" xr:uid="{00000000-0005-0000-0000-00009E180000}"/>
    <cellStyle name="Calculation 2 2 21 11 2" xfId="7578" xr:uid="{00000000-0005-0000-0000-00009F180000}"/>
    <cellStyle name="Calculation 2 2 21 12" xfId="7579" xr:uid="{00000000-0005-0000-0000-0000A0180000}"/>
    <cellStyle name="Calculation 2 2 21 12 2" xfId="7580" xr:uid="{00000000-0005-0000-0000-0000A1180000}"/>
    <cellStyle name="Calculation 2 2 21 13" xfId="7581" xr:uid="{00000000-0005-0000-0000-0000A2180000}"/>
    <cellStyle name="Calculation 2 2 21 13 2" xfId="7582" xr:uid="{00000000-0005-0000-0000-0000A3180000}"/>
    <cellStyle name="Calculation 2 2 21 14" xfId="7583" xr:uid="{00000000-0005-0000-0000-0000A4180000}"/>
    <cellStyle name="Calculation 2 2 21 14 2" xfId="7584" xr:uid="{00000000-0005-0000-0000-0000A5180000}"/>
    <cellStyle name="Calculation 2 2 21 15" xfId="7585" xr:uid="{00000000-0005-0000-0000-0000A6180000}"/>
    <cellStyle name="Calculation 2 2 21 15 2" xfId="7586" xr:uid="{00000000-0005-0000-0000-0000A7180000}"/>
    <cellStyle name="Calculation 2 2 21 16" xfId="7587" xr:uid="{00000000-0005-0000-0000-0000A8180000}"/>
    <cellStyle name="Calculation 2 2 21 16 2" xfId="7588" xr:uid="{00000000-0005-0000-0000-0000A9180000}"/>
    <cellStyle name="Calculation 2 2 21 17" xfId="7589" xr:uid="{00000000-0005-0000-0000-0000AA180000}"/>
    <cellStyle name="Calculation 2 2 21 17 2" xfId="7590" xr:uid="{00000000-0005-0000-0000-0000AB180000}"/>
    <cellStyle name="Calculation 2 2 21 18" xfId="7591" xr:uid="{00000000-0005-0000-0000-0000AC180000}"/>
    <cellStyle name="Calculation 2 2 21 18 2" xfId="7592" xr:uid="{00000000-0005-0000-0000-0000AD180000}"/>
    <cellStyle name="Calculation 2 2 21 19" xfId="7593" xr:uid="{00000000-0005-0000-0000-0000AE180000}"/>
    <cellStyle name="Calculation 2 2 21 19 2" xfId="7594" xr:uid="{00000000-0005-0000-0000-0000AF180000}"/>
    <cellStyle name="Calculation 2 2 21 2" xfId="236" xr:uid="{00000000-0005-0000-0000-0000B0180000}"/>
    <cellStyle name="Calculation 2 2 21 2 2" xfId="7595" xr:uid="{00000000-0005-0000-0000-0000B1180000}"/>
    <cellStyle name="Calculation 2 2 21 20" xfId="7596" xr:uid="{00000000-0005-0000-0000-0000B2180000}"/>
    <cellStyle name="Calculation 2 2 21 20 2" xfId="7597" xr:uid="{00000000-0005-0000-0000-0000B3180000}"/>
    <cellStyle name="Calculation 2 2 21 21" xfId="7598" xr:uid="{00000000-0005-0000-0000-0000B4180000}"/>
    <cellStyle name="Calculation 2 2 21 21 2" xfId="7599" xr:uid="{00000000-0005-0000-0000-0000B5180000}"/>
    <cellStyle name="Calculation 2 2 21 22" xfId="7600" xr:uid="{00000000-0005-0000-0000-0000B6180000}"/>
    <cellStyle name="Calculation 2 2 21 22 2" xfId="7601" xr:uid="{00000000-0005-0000-0000-0000B7180000}"/>
    <cellStyle name="Calculation 2 2 21 23" xfId="7602" xr:uid="{00000000-0005-0000-0000-0000B8180000}"/>
    <cellStyle name="Calculation 2 2 21 23 2" xfId="7603" xr:uid="{00000000-0005-0000-0000-0000B9180000}"/>
    <cellStyle name="Calculation 2 2 21 24" xfId="7604" xr:uid="{00000000-0005-0000-0000-0000BA180000}"/>
    <cellStyle name="Calculation 2 2 21 24 2" xfId="7605" xr:uid="{00000000-0005-0000-0000-0000BB180000}"/>
    <cellStyle name="Calculation 2 2 21 25" xfId="7606" xr:uid="{00000000-0005-0000-0000-0000BC180000}"/>
    <cellStyle name="Calculation 2 2 21 25 2" xfId="7607" xr:uid="{00000000-0005-0000-0000-0000BD180000}"/>
    <cellStyle name="Calculation 2 2 21 26" xfId="7608" xr:uid="{00000000-0005-0000-0000-0000BE180000}"/>
    <cellStyle name="Calculation 2 2 21 26 2" xfId="7609" xr:uid="{00000000-0005-0000-0000-0000BF180000}"/>
    <cellStyle name="Calculation 2 2 21 27" xfId="7610" xr:uid="{00000000-0005-0000-0000-0000C0180000}"/>
    <cellStyle name="Calculation 2 2 21 27 2" xfId="7611" xr:uid="{00000000-0005-0000-0000-0000C1180000}"/>
    <cellStyle name="Calculation 2 2 21 28" xfId="7612" xr:uid="{00000000-0005-0000-0000-0000C2180000}"/>
    <cellStyle name="Calculation 2 2 21 28 2" xfId="7613" xr:uid="{00000000-0005-0000-0000-0000C3180000}"/>
    <cellStyle name="Calculation 2 2 21 29" xfId="7614" xr:uid="{00000000-0005-0000-0000-0000C4180000}"/>
    <cellStyle name="Calculation 2 2 21 29 2" xfId="7615" xr:uid="{00000000-0005-0000-0000-0000C5180000}"/>
    <cellStyle name="Calculation 2 2 21 3" xfId="7616" xr:uid="{00000000-0005-0000-0000-0000C6180000}"/>
    <cellStyle name="Calculation 2 2 21 3 2" xfId="7617" xr:uid="{00000000-0005-0000-0000-0000C7180000}"/>
    <cellStyle name="Calculation 2 2 21 30" xfId="7618" xr:uid="{00000000-0005-0000-0000-0000C8180000}"/>
    <cellStyle name="Calculation 2 2 21 30 2" xfId="7619" xr:uid="{00000000-0005-0000-0000-0000C9180000}"/>
    <cellStyle name="Calculation 2 2 21 31" xfId="7620" xr:uid="{00000000-0005-0000-0000-0000CA180000}"/>
    <cellStyle name="Calculation 2 2 21 31 2" xfId="7621" xr:uid="{00000000-0005-0000-0000-0000CB180000}"/>
    <cellStyle name="Calculation 2 2 21 32" xfId="7622" xr:uid="{00000000-0005-0000-0000-0000CC180000}"/>
    <cellStyle name="Calculation 2 2 21 32 2" xfId="7623" xr:uid="{00000000-0005-0000-0000-0000CD180000}"/>
    <cellStyle name="Calculation 2 2 21 33" xfId="7624" xr:uid="{00000000-0005-0000-0000-0000CE180000}"/>
    <cellStyle name="Calculation 2 2 21 33 2" xfId="7625" xr:uid="{00000000-0005-0000-0000-0000CF180000}"/>
    <cellStyle name="Calculation 2 2 21 34" xfId="7626" xr:uid="{00000000-0005-0000-0000-0000D0180000}"/>
    <cellStyle name="Calculation 2 2 21 34 2" xfId="7627" xr:uid="{00000000-0005-0000-0000-0000D1180000}"/>
    <cellStyle name="Calculation 2 2 21 35" xfId="7628" xr:uid="{00000000-0005-0000-0000-0000D2180000}"/>
    <cellStyle name="Calculation 2 2 21 35 2" xfId="7629" xr:uid="{00000000-0005-0000-0000-0000D3180000}"/>
    <cellStyle name="Calculation 2 2 21 36" xfId="7630" xr:uid="{00000000-0005-0000-0000-0000D4180000}"/>
    <cellStyle name="Calculation 2 2 21 36 2" xfId="7631" xr:uid="{00000000-0005-0000-0000-0000D5180000}"/>
    <cellStyle name="Calculation 2 2 21 37" xfId="7632" xr:uid="{00000000-0005-0000-0000-0000D6180000}"/>
    <cellStyle name="Calculation 2 2 21 37 2" xfId="7633" xr:uid="{00000000-0005-0000-0000-0000D7180000}"/>
    <cellStyle name="Calculation 2 2 21 38" xfId="7634" xr:uid="{00000000-0005-0000-0000-0000D8180000}"/>
    <cellStyle name="Calculation 2 2 21 38 2" xfId="7635" xr:uid="{00000000-0005-0000-0000-0000D9180000}"/>
    <cellStyle name="Calculation 2 2 21 39" xfId="7636" xr:uid="{00000000-0005-0000-0000-0000DA180000}"/>
    <cellStyle name="Calculation 2 2 21 4" xfId="7637" xr:uid="{00000000-0005-0000-0000-0000DB180000}"/>
    <cellStyle name="Calculation 2 2 21 4 2" xfId="7638" xr:uid="{00000000-0005-0000-0000-0000DC180000}"/>
    <cellStyle name="Calculation 2 2 21 40" xfId="7639" xr:uid="{00000000-0005-0000-0000-0000DD180000}"/>
    <cellStyle name="Calculation 2 2 21 41" xfId="7640" xr:uid="{00000000-0005-0000-0000-0000DE180000}"/>
    <cellStyle name="Calculation 2 2 21 42" xfId="7641" xr:uid="{00000000-0005-0000-0000-0000DF180000}"/>
    <cellStyle name="Calculation 2 2 21 43" xfId="7642" xr:uid="{00000000-0005-0000-0000-0000E0180000}"/>
    <cellStyle name="Calculation 2 2 21 44" xfId="7643" xr:uid="{00000000-0005-0000-0000-0000E1180000}"/>
    <cellStyle name="Calculation 2 2 21 45" xfId="7644" xr:uid="{00000000-0005-0000-0000-0000E2180000}"/>
    <cellStyle name="Calculation 2 2 21 46" xfId="7645" xr:uid="{00000000-0005-0000-0000-0000E3180000}"/>
    <cellStyle name="Calculation 2 2 21 47" xfId="7646" xr:uid="{00000000-0005-0000-0000-0000E4180000}"/>
    <cellStyle name="Calculation 2 2 21 48" xfId="7647" xr:uid="{00000000-0005-0000-0000-0000E5180000}"/>
    <cellStyle name="Calculation 2 2 21 49" xfId="7648" xr:uid="{00000000-0005-0000-0000-0000E6180000}"/>
    <cellStyle name="Calculation 2 2 21 5" xfId="7649" xr:uid="{00000000-0005-0000-0000-0000E7180000}"/>
    <cellStyle name="Calculation 2 2 21 5 2" xfId="7650" xr:uid="{00000000-0005-0000-0000-0000E8180000}"/>
    <cellStyle name="Calculation 2 2 21 50" xfId="7651" xr:uid="{00000000-0005-0000-0000-0000E9180000}"/>
    <cellStyle name="Calculation 2 2 21 51" xfId="7652" xr:uid="{00000000-0005-0000-0000-0000EA180000}"/>
    <cellStyle name="Calculation 2 2 21 52" xfId="7653" xr:uid="{00000000-0005-0000-0000-0000EB180000}"/>
    <cellStyle name="Calculation 2 2 21 53" xfId="7654" xr:uid="{00000000-0005-0000-0000-0000EC180000}"/>
    <cellStyle name="Calculation 2 2 21 54" xfId="7655" xr:uid="{00000000-0005-0000-0000-0000ED180000}"/>
    <cellStyle name="Calculation 2 2 21 55" xfId="7656" xr:uid="{00000000-0005-0000-0000-0000EE180000}"/>
    <cellStyle name="Calculation 2 2 21 56" xfId="7657" xr:uid="{00000000-0005-0000-0000-0000EF180000}"/>
    <cellStyle name="Calculation 2 2 21 57" xfId="7658" xr:uid="{00000000-0005-0000-0000-0000F0180000}"/>
    <cellStyle name="Calculation 2 2 21 58" xfId="7659" xr:uid="{00000000-0005-0000-0000-0000F1180000}"/>
    <cellStyle name="Calculation 2 2 21 59" xfId="7660" xr:uid="{00000000-0005-0000-0000-0000F2180000}"/>
    <cellStyle name="Calculation 2 2 21 6" xfId="7661" xr:uid="{00000000-0005-0000-0000-0000F3180000}"/>
    <cellStyle name="Calculation 2 2 21 6 2" xfId="7662" xr:uid="{00000000-0005-0000-0000-0000F4180000}"/>
    <cellStyle name="Calculation 2 2 21 60" xfId="7663" xr:uid="{00000000-0005-0000-0000-0000F5180000}"/>
    <cellStyle name="Calculation 2 2 21 61" xfId="7664" xr:uid="{00000000-0005-0000-0000-0000F6180000}"/>
    <cellStyle name="Calculation 2 2 21 62" xfId="7665" xr:uid="{00000000-0005-0000-0000-0000F7180000}"/>
    <cellStyle name="Calculation 2 2 21 63" xfId="7666" xr:uid="{00000000-0005-0000-0000-0000F8180000}"/>
    <cellStyle name="Calculation 2 2 21 64" xfId="7667" xr:uid="{00000000-0005-0000-0000-0000F9180000}"/>
    <cellStyle name="Calculation 2 2 21 65" xfId="7668" xr:uid="{00000000-0005-0000-0000-0000FA180000}"/>
    <cellStyle name="Calculation 2 2 21 66" xfId="7669" xr:uid="{00000000-0005-0000-0000-0000FB180000}"/>
    <cellStyle name="Calculation 2 2 21 67" xfId="7670" xr:uid="{00000000-0005-0000-0000-0000FC180000}"/>
    <cellStyle name="Calculation 2 2 21 68" xfId="7671" xr:uid="{00000000-0005-0000-0000-0000FD180000}"/>
    <cellStyle name="Calculation 2 2 21 69" xfId="7672" xr:uid="{00000000-0005-0000-0000-0000FE180000}"/>
    <cellStyle name="Calculation 2 2 21 7" xfId="7673" xr:uid="{00000000-0005-0000-0000-0000FF180000}"/>
    <cellStyle name="Calculation 2 2 21 7 2" xfId="7674" xr:uid="{00000000-0005-0000-0000-000000190000}"/>
    <cellStyle name="Calculation 2 2 21 70" xfId="7675" xr:uid="{00000000-0005-0000-0000-000001190000}"/>
    <cellStyle name="Calculation 2 2 21 71" xfId="7676" xr:uid="{00000000-0005-0000-0000-000002190000}"/>
    <cellStyle name="Calculation 2 2 21 72" xfId="7677" xr:uid="{00000000-0005-0000-0000-000003190000}"/>
    <cellStyle name="Calculation 2 2 21 73" xfId="7678" xr:uid="{00000000-0005-0000-0000-000004190000}"/>
    <cellStyle name="Calculation 2 2 21 74" xfId="7679" xr:uid="{00000000-0005-0000-0000-000005190000}"/>
    <cellStyle name="Calculation 2 2 21 75" xfId="7680" xr:uid="{00000000-0005-0000-0000-000006190000}"/>
    <cellStyle name="Calculation 2 2 21 76" xfId="52658" xr:uid="{00000000-0005-0000-0000-000007190000}"/>
    <cellStyle name="Calculation 2 2 21 77" xfId="52913" xr:uid="{00000000-0005-0000-0000-000008190000}"/>
    <cellStyle name="Calculation 2 2 21 78" xfId="53374" xr:uid="{00000000-0005-0000-0000-000009190000}"/>
    <cellStyle name="Calculation 2 2 21 8" xfId="7681" xr:uid="{00000000-0005-0000-0000-00000A190000}"/>
    <cellStyle name="Calculation 2 2 21 8 2" xfId="7682" xr:uid="{00000000-0005-0000-0000-00000B190000}"/>
    <cellStyle name="Calculation 2 2 21 9" xfId="7683" xr:uid="{00000000-0005-0000-0000-00000C190000}"/>
    <cellStyle name="Calculation 2 2 21 9 2" xfId="7684" xr:uid="{00000000-0005-0000-0000-00000D190000}"/>
    <cellStyle name="Calculation 2 2 22" xfId="237" xr:uid="{00000000-0005-0000-0000-00000E190000}"/>
    <cellStyle name="Calculation 2 2 22 2" xfId="7685" xr:uid="{00000000-0005-0000-0000-00000F190000}"/>
    <cellStyle name="Calculation 2 2 23" xfId="7686" xr:uid="{00000000-0005-0000-0000-000010190000}"/>
    <cellStyle name="Calculation 2 2 23 2" xfId="7687" xr:uid="{00000000-0005-0000-0000-000011190000}"/>
    <cellStyle name="Calculation 2 2 24" xfId="7688" xr:uid="{00000000-0005-0000-0000-000012190000}"/>
    <cellStyle name="Calculation 2 2 24 2" xfId="7689" xr:uid="{00000000-0005-0000-0000-000013190000}"/>
    <cellStyle name="Calculation 2 2 25" xfId="7690" xr:uid="{00000000-0005-0000-0000-000014190000}"/>
    <cellStyle name="Calculation 2 2 25 2" xfId="7691" xr:uid="{00000000-0005-0000-0000-000015190000}"/>
    <cellStyle name="Calculation 2 2 26" xfId="7692" xr:uid="{00000000-0005-0000-0000-000016190000}"/>
    <cellStyle name="Calculation 2 2 26 2" xfId="7693" xr:uid="{00000000-0005-0000-0000-000017190000}"/>
    <cellStyle name="Calculation 2 2 27" xfId="7694" xr:uid="{00000000-0005-0000-0000-000018190000}"/>
    <cellStyle name="Calculation 2 2 27 2" xfId="7695" xr:uid="{00000000-0005-0000-0000-000019190000}"/>
    <cellStyle name="Calculation 2 2 28" xfId="7696" xr:uid="{00000000-0005-0000-0000-00001A190000}"/>
    <cellStyle name="Calculation 2 2 28 2" xfId="7697" xr:uid="{00000000-0005-0000-0000-00001B190000}"/>
    <cellStyle name="Calculation 2 2 29" xfId="7698" xr:uid="{00000000-0005-0000-0000-00001C190000}"/>
    <cellStyle name="Calculation 2 2 29 2" xfId="7699" xr:uid="{00000000-0005-0000-0000-00001D190000}"/>
    <cellStyle name="Calculation 2 2 3" xfId="238" xr:uid="{00000000-0005-0000-0000-00001E190000}"/>
    <cellStyle name="Calculation 2 2 3 10" xfId="7700" xr:uid="{00000000-0005-0000-0000-00001F190000}"/>
    <cellStyle name="Calculation 2 2 3 10 2" xfId="7701" xr:uid="{00000000-0005-0000-0000-000020190000}"/>
    <cellStyle name="Calculation 2 2 3 11" xfId="7702" xr:uid="{00000000-0005-0000-0000-000021190000}"/>
    <cellStyle name="Calculation 2 2 3 11 2" xfId="7703" xr:uid="{00000000-0005-0000-0000-000022190000}"/>
    <cellStyle name="Calculation 2 2 3 12" xfId="7704" xr:uid="{00000000-0005-0000-0000-000023190000}"/>
    <cellStyle name="Calculation 2 2 3 12 2" xfId="7705" xr:uid="{00000000-0005-0000-0000-000024190000}"/>
    <cellStyle name="Calculation 2 2 3 13" xfId="7706" xr:uid="{00000000-0005-0000-0000-000025190000}"/>
    <cellStyle name="Calculation 2 2 3 13 2" xfId="7707" xr:uid="{00000000-0005-0000-0000-000026190000}"/>
    <cellStyle name="Calculation 2 2 3 14" xfId="7708" xr:uid="{00000000-0005-0000-0000-000027190000}"/>
    <cellStyle name="Calculation 2 2 3 14 2" xfId="7709" xr:uid="{00000000-0005-0000-0000-000028190000}"/>
    <cellStyle name="Calculation 2 2 3 15" xfId="7710" xr:uid="{00000000-0005-0000-0000-000029190000}"/>
    <cellStyle name="Calculation 2 2 3 15 2" xfId="7711" xr:uid="{00000000-0005-0000-0000-00002A190000}"/>
    <cellStyle name="Calculation 2 2 3 16" xfId="7712" xr:uid="{00000000-0005-0000-0000-00002B190000}"/>
    <cellStyle name="Calculation 2 2 3 16 2" xfId="7713" xr:uid="{00000000-0005-0000-0000-00002C190000}"/>
    <cellStyle name="Calculation 2 2 3 17" xfId="7714" xr:uid="{00000000-0005-0000-0000-00002D190000}"/>
    <cellStyle name="Calculation 2 2 3 17 2" xfId="7715" xr:uid="{00000000-0005-0000-0000-00002E190000}"/>
    <cellStyle name="Calculation 2 2 3 18" xfId="7716" xr:uid="{00000000-0005-0000-0000-00002F190000}"/>
    <cellStyle name="Calculation 2 2 3 18 2" xfId="7717" xr:uid="{00000000-0005-0000-0000-000030190000}"/>
    <cellStyle name="Calculation 2 2 3 19" xfId="7718" xr:uid="{00000000-0005-0000-0000-000031190000}"/>
    <cellStyle name="Calculation 2 2 3 19 2" xfId="7719" xr:uid="{00000000-0005-0000-0000-000032190000}"/>
    <cellStyle name="Calculation 2 2 3 2" xfId="239" xr:uid="{00000000-0005-0000-0000-000033190000}"/>
    <cellStyle name="Calculation 2 2 3 2 2" xfId="7720" xr:uid="{00000000-0005-0000-0000-000034190000}"/>
    <cellStyle name="Calculation 2 2 3 20" xfId="7721" xr:uid="{00000000-0005-0000-0000-000035190000}"/>
    <cellStyle name="Calculation 2 2 3 20 2" xfId="7722" xr:uid="{00000000-0005-0000-0000-000036190000}"/>
    <cellStyle name="Calculation 2 2 3 21" xfId="7723" xr:uid="{00000000-0005-0000-0000-000037190000}"/>
    <cellStyle name="Calculation 2 2 3 21 2" xfId="7724" xr:uid="{00000000-0005-0000-0000-000038190000}"/>
    <cellStyle name="Calculation 2 2 3 22" xfId="7725" xr:uid="{00000000-0005-0000-0000-000039190000}"/>
    <cellStyle name="Calculation 2 2 3 22 2" xfId="7726" xr:uid="{00000000-0005-0000-0000-00003A190000}"/>
    <cellStyle name="Calculation 2 2 3 23" xfId="7727" xr:uid="{00000000-0005-0000-0000-00003B190000}"/>
    <cellStyle name="Calculation 2 2 3 23 2" xfId="7728" xr:uid="{00000000-0005-0000-0000-00003C190000}"/>
    <cellStyle name="Calculation 2 2 3 24" xfId="7729" xr:uid="{00000000-0005-0000-0000-00003D190000}"/>
    <cellStyle name="Calculation 2 2 3 24 2" xfId="7730" xr:uid="{00000000-0005-0000-0000-00003E190000}"/>
    <cellStyle name="Calculation 2 2 3 25" xfId="7731" xr:uid="{00000000-0005-0000-0000-00003F190000}"/>
    <cellStyle name="Calculation 2 2 3 25 2" xfId="7732" xr:uid="{00000000-0005-0000-0000-000040190000}"/>
    <cellStyle name="Calculation 2 2 3 26" xfId="7733" xr:uid="{00000000-0005-0000-0000-000041190000}"/>
    <cellStyle name="Calculation 2 2 3 26 2" xfId="7734" xr:uid="{00000000-0005-0000-0000-000042190000}"/>
    <cellStyle name="Calculation 2 2 3 27" xfId="7735" xr:uid="{00000000-0005-0000-0000-000043190000}"/>
    <cellStyle name="Calculation 2 2 3 27 2" xfId="7736" xr:uid="{00000000-0005-0000-0000-000044190000}"/>
    <cellStyle name="Calculation 2 2 3 28" xfId="7737" xr:uid="{00000000-0005-0000-0000-000045190000}"/>
    <cellStyle name="Calculation 2 2 3 28 2" xfId="7738" xr:uid="{00000000-0005-0000-0000-000046190000}"/>
    <cellStyle name="Calculation 2 2 3 29" xfId="7739" xr:uid="{00000000-0005-0000-0000-000047190000}"/>
    <cellStyle name="Calculation 2 2 3 29 2" xfId="7740" xr:uid="{00000000-0005-0000-0000-000048190000}"/>
    <cellStyle name="Calculation 2 2 3 3" xfId="7741" xr:uid="{00000000-0005-0000-0000-000049190000}"/>
    <cellStyle name="Calculation 2 2 3 3 2" xfId="7742" xr:uid="{00000000-0005-0000-0000-00004A190000}"/>
    <cellStyle name="Calculation 2 2 3 30" xfId="7743" xr:uid="{00000000-0005-0000-0000-00004B190000}"/>
    <cellStyle name="Calculation 2 2 3 30 2" xfId="7744" xr:uid="{00000000-0005-0000-0000-00004C190000}"/>
    <cellStyle name="Calculation 2 2 3 31" xfId="7745" xr:uid="{00000000-0005-0000-0000-00004D190000}"/>
    <cellStyle name="Calculation 2 2 3 31 2" xfId="7746" xr:uid="{00000000-0005-0000-0000-00004E190000}"/>
    <cellStyle name="Calculation 2 2 3 32" xfId="7747" xr:uid="{00000000-0005-0000-0000-00004F190000}"/>
    <cellStyle name="Calculation 2 2 3 32 2" xfId="7748" xr:uid="{00000000-0005-0000-0000-000050190000}"/>
    <cellStyle name="Calculation 2 2 3 33" xfId="7749" xr:uid="{00000000-0005-0000-0000-000051190000}"/>
    <cellStyle name="Calculation 2 2 3 33 2" xfId="7750" xr:uid="{00000000-0005-0000-0000-000052190000}"/>
    <cellStyle name="Calculation 2 2 3 34" xfId="7751" xr:uid="{00000000-0005-0000-0000-000053190000}"/>
    <cellStyle name="Calculation 2 2 3 34 2" xfId="7752" xr:uid="{00000000-0005-0000-0000-000054190000}"/>
    <cellStyle name="Calculation 2 2 3 35" xfId="7753" xr:uid="{00000000-0005-0000-0000-000055190000}"/>
    <cellStyle name="Calculation 2 2 3 35 2" xfId="7754" xr:uid="{00000000-0005-0000-0000-000056190000}"/>
    <cellStyle name="Calculation 2 2 3 36" xfId="7755" xr:uid="{00000000-0005-0000-0000-000057190000}"/>
    <cellStyle name="Calculation 2 2 3 36 2" xfId="7756" xr:uid="{00000000-0005-0000-0000-000058190000}"/>
    <cellStyle name="Calculation 2 2 3 37" xfId="7757" xr:uid="{00000000-0005-0000-0000-000059190000}"/>
    <cellStyle name="Calculation 2 2 3 37 2" xfId="7758" xr:uid="{00000000-0005-0000-0000-00005A190000}"/>
    <cellStyle name="Calculation 2 2 3 38" xfId="7759" xr:uid="{00000000-0005-0000-0000-00005B190000}"/>
    <cellStyle name="Calculation 2 2 3 38 2" xfId="7760" xr:uid="{00000000-0005-0000-0000-00005C190000}"/>
    <cellStyle name="Calculation 2 2 3 39" xfId="7761" xr:uid="{00000000-0005-0000-0000-00005D190000}"/>
    <cellStyle name="Calculation 2 2 3 39 2" xfId="7762" xr:uid="{00000000-0005-0000-0000-00005E190000}"/>
    <cellStyle name="Calculation 2 2 3 4" xfId="7763" xr:uid="{00000000-0005-0000-0000-00005F190000}"/>
    <cellStyle name="Calculation 2 2 3 4 2" xfId="7764" xr:uid="{00000000-0005-0000-0000-000060190000}"/>
    <cellStyle name="Calculation 2 2 3 40" xfId="7765" xr:uid="{00000000-0005-0000-0000-000061190000}"/>
    <cellStyle name="Calculation 2 2 3 41" xfId="7766" xr:uid="{00000000-0005-0000-0000-000062190000}"/>
    <cellStyle name="Calculation 2 2 3 42" xfId="7767" xr:uid="{00000000-0005-0000-0000-000063190000}"/>
    <cellStyle name="Calculation 2 2 3 43" xfId="7768" xr:uid="{00000000-0005-0000-0000-000064190000}"/>
    <cellStyle name="Calculation 2 2 3 44" xfId="7769" xr:uid="{00000000-0005-0000-0000-000065190000}"/>
    <cellStyle name="Calculation 2 2 3 45" xfId="7770" xr:uid="{00000000-0005-0000-0000-000066190000}"/>
    <cellStyle name="Calculation 2 2 3 46" xfId="7771" xr:uid="{00000000-0005-0000-0000-000067190000}"/>
    <cellStyle name="Calculation 2 2 3 47" xfId="7772" xr:uid="{00000000-0005-0000-0000-000068190000}"/>
    <cellStyle name="Calculation 2 2 3 48" xfId="7773" xr:uid="{00000000-0005-0000-0000-000069190000}"/>
    <cellStyle name="Calculation 2 2 3 49" xfId="7774" xr:uid="{00000000-0005-0000-0000-00006A190000}"/>
    <cellStyle name="Calculation 2 2 3 5" xfId="7775" xr:uid="{00000000-0005-0000-0000-00006B190000}"/>
    <cellStyle name="Calculation 2 2 3 5 2" xfId="7776" xr:uid="{00000000-0005-0000-0000-00006C190000}"/>
    <cellStyle name="Calculation 2 2 3 50" xfId="7777" xr:uid="{00000000-0005-0000-0000-00006D190000}"/>
    <cellStyle name="Calculation 2 2 3 51" xfId="7778" xr:uid="{00000000-0005-0000-0000-00006E190000}"/>
    <cellStyle name="Calculation 2 2 3 52" xfId="7779" xr:uid="{00000000-0005-0000-0000-00006F190000}"/>
    <cellStyle name="Calculation 2 2 3 53" xfId="7780" xr:uid="{00000000-0005-0000-0000-000070190000}"/>
    <cellStyle name="Calculation 2 2 3 54" xfId="7781" xr:uid="{00000000-0005-0000-0000-000071190000}"/>
    <cellStyle name="Calculation 2 2 3 55" xfId="7782" xr:uid="{00000000-0005-0000-0000-000072190000}"/>
    <cellStyle name="Calculation 2 2 3 56" xfId="7783" xr:uid="{00000000-0005-0000-0000-000073190000}"/>
    <cellStyle name="Calculation 2 2 3 57" xfId="7784" xr:uid="{00000000-0005-0000-0000-000074190000}"/>
    <cellStyle name="Calculation 2 2 3 58" xfId="7785" xr:uid="{00000000-0005-0000-0000-000075190000}"/>
    <cellStyle name="Calculation 2 2 3 59" xfId="7786" xr:uid="{00000000-0005-0000-0000-000076190000}"/>
    <cellStyle name="Calculation 2 2 3 6" xfId="7787" xr:uid="{00000000-0005-0000-0000-000077190000}"/>
    <cellStyle name="Calculation 2 2 3 6 2" xfId="7788" xr:uid="{00000000-0005-0000-0000-000078190000}"/>
    <cellStyle name="Calculation 2 2 3 60" xfId="7789" xr:uid="{00000000-0005-0000-0000-000079190000}"/>
    <cellStyle name="Calculation 2 2 3 61" xfId="7790" xr:uid="{00000000-0005-0000-0000-00007A190000}"/>
    <cellStyle name="Calculation 2 2 3 62" xfId="7791" xr:uid="{00000000-0005-0000-0000-00007B190000}"/>
    <cellStyle name="Calculation 2 2 3 63" xfId="7792" xr:uid="{00000000-0005-0000-0000-00007C190000}"/>
    <cellStyle name="Calculation 2 2 3 64" xfId="7793" xr:uid="{00000000-0005-0000-0000-00007D190000}"/>
    <cellStyle name="Calculation 2 2 3 65" xfId="7794" xr:uid="{00000000-0005-0000-0000-00007E190000}"/>
    <cellStyle name="Calculation 2 2 3 66" xfId="7795" xr:uid="{00000000-0005-0000-0000-00007F190000}"/>
    <cellStyle name="Calculation 2 2 3 67" xfId="7796" xr:uid="{00000000-0005-0000-0000-000080190000}"/>
    <cellStyle name="Calculation 2 2 3 68" xfId="7797" xr:uid="{00000000-0005-0000-0000-000081190000}"/>
    <cellStyle name="Calculation 2 2 3 69" xfId="7798" xr:uid="{00000000-0005-0000-0000-000082190000}"/>
    <cellStyle name="Calculation 2 2 3 7" xfId="7799" xr:uid="{00000000-0005-0000-0000-000083190000}"/>
    <cellStyle name="Calculation 2 2 3 7 2" xfId="7800" xr:uid="{00000000-0005-0000-0000-000084190000}"/>
    <cellStyle name="Calculation 2 2 3 70" xfId="7801" xr:uid="{00000000-0005-0000-0000-000085190000}"/>
    <cellStyle name="Calculation 2 2 3 71" xfId="7802" xr:uid="{00000000-0005-0000-0000-000086190000}"/>
    <cellStyle name="Calculation 2 2 3 72" xfId="7803" xr:uid="{00000000-0005-0000-0000-000087190000}"/>
    <cellStyle name="Calculation 2 2 3 73" xfId="7804" xr:uid="{00000000-0005-0000-0000-000088190000}"/>
    <cellStyle name="Calculation 2 2 3 74" xfId="7805" xr:uid="{00000000-0005-0000-0000-000089190000}"/>
    <cellStyle name="Calculation 2 2 3 75" xfId="7806" xr:uid="{00000000-0005-0000-0000-00008A190000}"/>
    <cellStyle name="Calculation 2 2 3 76" xfId="7807" xr:uid="{00000000-0005-0000-0000-00008B190000}"/>
    <cellStyle name="Calculation 2 2 3 77" xfId="52403" xr:uid="{00000000-0005-0000-0000-00008C190000}"/>
    <cellStyle name="Calculation 2 2 3 78" xfId="52605" xr:uid="{00000000-0005-0000-0000-00008D190000}"/>
    <cellStyle name="Calculation 2 2 3 79" xfId="53090" xr:uid="{00000000-0005-0000-0000-00008E190000}"/>
    <cellStyle name="Calculation 2 2 3 8" xfId="7808" xr:uid="{00000000-0005-0000-0000-00008F190000}"/>
    <cellStyle name="Calculation 2 2 3 8 2" xfId="7809" xr:uid="{00000000-0005-0000-0000-000090190000}"/>
    <cellStyle name="Calculation 2 2 3 9" xfId="7810" xr:uid="{00000000-0005-0000-0000-000091190000}"/>
    <cellStyle name="Calculation 2 2 3 9 2" xfId="7811" xr:uid="{00000000-0005-0000-0000-000092190000}"/>
    <cellStyle name="Calculation 2 2 30" xfId="7812" xr:uid="{00000000-0005-0000-0000-000093190000}"/>
    <cellStyle name="Calculation 2 2 30 2" xfId="7813" xr:uid="{00000000-0005-0000-0000-000094190000}"/>
    <cellStyle name="Calculation 2 2 31" xfId="7814" xr:uid="{00000000-0005-0000-0000-000095190000}"/>
    <cellStyle name="Calculation 2 2 31 2" xfId="7815" xr:uid="{00000000-0005-0000-0000-000096190000}"/>
    <cellStyle name="Calculation 2 2 32" xfId="7816" xr:uid="{00000000-0005-0000-0000-000097190000}"/>
    <cellStyle name="Calculation 2 2 32 2" xfId="7817" xr:uid="{00000000-0005-0000-0000-000098190000}"/>
    <cellStyle name="Calculation 2 2 33" xfId="7818" xr:uid="{00000000-0005-0000-0000-000099190000}"/>
    <cellStyle name="Calculation 2 2 33 2" xfId="7819" xr:uid="{00000000-0005-0000-0000-00009A190000}"/>
    <cellStyle name="Calculation 2 2 34" xfId="7820" xr:uid="{00000000-0005-0000-0000-00009B190000}"/>
    <cellStyle name="Calculation 2 2 34 2" xfId="7821" xr:uid="{00000000-0005-0000-0000-00009C190000}"/>
    <cellStyle name="Calculation 2 2 35" xfId="7822" xr:uid="{00000000-0005-0000-0000-00009D190000}"/>
    <cellStyle name="Calculation 2 2 35 2" xfId="7823" xr:uid="{00000000-0005-0000-0000-00009E190000}"/>
    <cellStyle name="Calculation 2 2 36" xfId="7824" xr:uid="{00000000-0005-0000-0000-00009F190000}"/>
    <cellStyle name="Calculation 2 2 36 2" xfId="7825" xr:uid="{00000000-0005-0000-0000-0000A0190000}"/>
    <cellStyle name="Calculation 2 2 37" xfId="7826" xr:uid="{00000000-0005-0000-0000-0000A1190000}"/>
    <cellStyle name="Calculation 2 2 37 2" xfId="7827" xr:uid="{00000000-0005-0000-0000-0000A2190000}"/>
    <cellStyle name="Calculation 2 2 38" xfId="7828" xr:uid="{00000000-0005-0000-0000-0000A3190000}"/>
    <cellStyle name="Calculation 2 2 38 2" xfId="7829" xr:uid="{00000000-0005-0000-0000-0000A4190000}"/>
    <cellStyle name="Calculation 2 2 39" xfId="7830" xr:uid="{00000000-0005-0000-0000-0000A5190000}"/>
    <cellStyle name="Calculation 2 2 39 2" xfId="7831" xr:uid="{00000000-0005-0000-0000-0000A6190000}"/>
    <cellStyle name="Calculation 2 2 4" xfId="240" xr:uid="{00000000-0005-0000-0000-0000A7190000}"/>
    <cellStyle name="Calculation 2 2 4 10" xfId="7832" xr:uid="{00000000-0005-0000-0000-0000A8190000}"/>
    <cellStyle name="Calculation 2 2 4 10 2" xfId="7833" xr:uid="{00000000-0005-0000-0000-0000A9190000}"/>
    <cellStyle name="Calculation 2 2 4 11" xfId="7834" xr:uid="{00000000-0005-0000-0000-0000AA190000}"/>
    <cellStyle name="Calculation 2 2 4 11 2" xfId="7835" xr:uid="{00000000-0005-0000-0000-0000AB190000}"/>
    <cellStyle name="Calculation 2 2 4 12" xfId="7836" xr:uid="{00000000-0005-0000-0000-0000AC190000}"/>
    <cellStyle name="Calculation 2 2 4 12 2" xfId="7837" xr:uid="{00000000-0005-0000-0000-0000AD190000}"/>
    <cellStyle name="Calculation 2 2 4 13" xfId="7838" xr:uid="{00000000-0005-0000-0000-0000AE190000}"/>
    <cellStyle name="Calculation 2 2 4 13 2" xfId="7839" xr:uid="{00000000-0005-0000-0000-0000AF190000}"/>
    <cellStyle name="Calculation 2 2 4 14" xfId="7840" xr:uid="{00000000-0005-0000-0000-0000B0190000}"/>
    <cellStyle name="Calculation 2 2 4 14 2" xfId="7841" xr:uid="{00000000-0005-0000-0000-0000B1190000}"/>
    <cellStyle name="Calculation 2 2 4 15" xfId="7842" xr:uid="{00000000-0005-0000-0000-0000B2190000}"/>
    <cellStyle name="Calculation 2 2 4 15 2" xfId="7843" xr:uid="{00000000-0005-0000-0000-0000B3190000}"/>
    <cellStyle name="Calculation 2 2 4 16" xfId="7844" xr:uid="{00000000-0005-0000-0000-0000B4190000}"/>
    <cellStyle name="Calculation 2 2 4 16 2" xfId="7845" xr:uid="{00000000-0005-0000-0000-0000B5190000}"/>
    <cellStyle name="Calculation 2 2 4 17" xfId="7846" xr:uid="{00000000-0005-0000-0000-0000B6190000}"/>
    <cellStyle name="Calculation 2 2 4 17 2" xfId="7847" xr:uid="{00000000-0005-0000-0000-0000B7190000}"/>
    <cellStyle name="Calculation 2 2 4 18" xfId="7848" xr:uid="{00000000-0005-0000-0000-0000B8190000}"/>
    <cellStyle name="Calculation 2 2 4 18 2" xfId="7849" xr:uid="{00000000-0005-0000-0000-0000B9190000}"/>
    <cellStyle name="Calculation 2 2 4 19" xfId="7850" xr:uid="{00000000-0005-0000-0000-0000BA190000}"/>
    <cellStyle name="Calculation 2 2 4 19 2" xfId="7851" xr:uid="{00000000-0005-0000-0000-0000BB190000}"/>
    <cellStyle name="Calculation 2 2 4 2" xfId="241" xr:uid="{00000000-0005-0000-0000-0000BC190000}"/>
    <cellStyle name="Calculation 2 2 4 2 2" xfId="7852" xr:uid="{00000000-0005-0000-0000-0000BD190000}"/>
    <cellStyle name="Calculation 2 2 4 20" xfId="7853" xr:uid="{00000000-0005-0000-0000-0000BE190000}"/>
    <cellStyle name="Calculation 2 2 4 20 2" xfId="7854" xr:uid="{00000000-0005-0000-0000-0000BF190000}"/>
    <cellStyle name="Calculation 2 2 4 21" xfId="7855" xr:uid="{00000000-0005-0000-0000-0000C0190000}"/>
    <cellStyle name="Calculation 2 2 4 21 2" xfId="7856" xr:uid="{00000000-0005-0000-0000-0000C1190000}"/>
    <cellStyle name="Calculation 2 2 4 22" xfId="7857" xr:uid="{00000000-0005-0000-0000-0000C2190000}"/>
    <cellStyle name="Calculation 2 2 4 22 2" xfId="7858" xr:uid="{00000000-0005-0000-0000-0000C3190000}"/>
    <cellStyle name="Calculation 2 2 4 23" xfId="7859" xr:uid="{00000000-0005-0000-0000-0000C4190000}"/>
    <cellStyle name="Calculation 2 2 4 23 2" xfId="7860" xr:uid="{00000000-0005-0000-0000-0000C5190000}"/>
    <cellStyle name="Calculation 2 2 4 24" xfId="7861" xr:uid="{00000000-0005-0000-0000-0000C6190000}"/>
    <cellStyle name="Calculation 2 2 4 24 2" xfId="7862" xr:uid="{00000000-0005-0000-0000-0000C7190000}"/>
    <cellStyle name="Calculation 2 2 4 25" xfId="7863" xr:uid="{00000000-0005-0000-0000-0000C8190000}"/>
    <cellStyle name="Calculation 2 2 4 25 2" xfId="7864" xr:uid="{00000000-0005-0000-0000-0000C9190000}"/>
    <cellStyle name="Calculation 2 2 4 26" xfId="7865" xr:uid="{00000000-0005-0000-0000-0000CA190000}"/>
    <cellStyle name="Calculation 2 2 4 26 2" xfId="7866" xr:uid="{00000000-0005-0000-0000-0000CB190000}"/>
    <cellStyle name="Calculation 2 2 4 27" xfId="7867" xr:uid="{00000000-0005-0000-0000-0000CC190000}"/>
    <cellStyle name="Calculation 2 2 4 27 2" xfId="7868" xr:uid="{00000000-0005-0000-0000-0000CD190000}"/>
    <cellStyle name="Calculation 2 2 4 28" xfId="7869" xr:uid="{00000000-0005-0000-0000-0000CE190000}"/>
    <cellStyle name="Calculation 2 2 4 28 2" xfId="7870" xr:uid="{00000000-0005-0000-0000-0000CF190000}"/>
    <cellStyle name="Calculation 2 2 4 29" xfId="7871" xr:uid="{00000000-0005-0000-0000-0000D0190000}"/>
    <cellStyle name="Calculation 2 2 4 29 2" xfId="7872" xr:uid="{00000000-0005-0000-0000-0000D1190000}"/>
    <cellStyle name="Calculation 2 2 4 3" xfId="7873" xr:uid="{00000000-0005-0000-0000-0000D2190000}"/>
    <cellStyle name="Calculation 2 2 4 3 2" xfId="7874" xr:uid="{00000000-0005-0000-0000-0000D3190000}"/>
    <cellStyle name="Calculation 2 2 4 30" xfId="7875" xr:uid="{00000000-0005-0000-0000-0000D4190000}"/>
    <cellStyle name="Calculation 2 2 4 30 2" xfId="7876" xr:uid="{00000000-0005-0000-0000-0000D5190000}"/>
    <cellStyle name="Calculation 2 2 4 31" xfId="7877" xr:uid="{00000000-0005-0000-0000-0000D6190000}"/>
    <cellStyle name="Calculation 2 2 4 31 2" xfId="7878" xr:uid="{00000000-0005-0000-0000-0000D7190000}"/>
    <cellStyle name="Calculation 2 2 4 32" xfId="7879" xr:uid="{00000000-0005-0000-0000-0000D8190000}"/>
    <cellStyle name="Calculation 2 2 4 32 2" xfId="7880" xr:uid="{00000000-0005-0000-0000-0000D9190000}"/>
    <cellStyle name="Calculation 2 2 4 33" xfId="7881" xr:uid="{00000000-0005-0000-0000-0000DA190000}"/>
    <cellStyle name="Calculation 2 2 4 33 2" xfId="7882" xr:uid="{00000000-0005-0000-0000-0000DB190000}"/>
    <cellStyle name="Calculation 2 2 4 34" xfId="7883" xr:uid="{00000000-0005-0000-0000-0000DC190000}"/>
    <cellStyle name="Calculation 2 2 4 34 2" xfId="7884" xr:uid="{00000000-0005-0000-0000-0000DD190000}"/>
    <cellStyle name="Calculation 2 2 4 35" xfId="7885" xr:uid="{00000000-0005-0000-0000-0000DE190000}"/>
    <cellStyle name="Calculation 2 2 4 35 2" xfId="7886" xr:uid="{00000000-0005-0000-0000-0000DF190000}"/>
    <cellStyle name="Calculation 2 2 4 36" xfId="7887" xr:uid="{00000000-0005-0000-0000-0000E0190000}"/>
    <cellStyle name="Calculation 2 2 4 36 2" xfId="7888" xr:uid="{00000000-0005-0000-0000-0000E1190000}"/>
    <cellStyle name="Calculation 2 2 4 37" xfId="7889" xr:uid="{00000000-0005-0000-0000-0000E2190000}"/>
    <cellStyle name="Calculation 2 2 4 37 2" xfId="7890" xr:uid="{00000000-0005-0000-0000-0000E3190000}"/>
    <cellStyle name="Calculation 2 2 4 38" xfId="7891" xr:uid="{00000000-0005-0000-0000-0000E4190000}"/>
    <cellStyle name="Calculation 2 2 4 38 2" xfId="7892" xr:uid="{00000000-0005-0000-0000-0000E5190000}"/>
    <cellStyle name="Calculation 2 2 4 39" xfId="7893" xr:uid="{00000000-0005-0000-0000-0000E6190000}"/>
    <cellStyle name="Calculation 2 2 4 39 2" xfId="7894" xr:uid="{00000000-0005-0000-0000-0000E7190000}"/>
    <cellStyle name="Calculation 2 2 4 4" xfId="7895" xr:uid="{00000000-0005-0000-0000-0000E8190000}"/>
    <cellStyle name="Calculation 2 2 4 4 2" xfId="7896" xr:uid="{00000000-0005-0000-0000-0000E9190000}"/>
    <cellStyle name="Calculation 2 2 4 40" xfId="7897" xr:uid="{00000000-0005-0000-0000-0000EA190000}"/>
    <cellStyle name="Calculation 2 2 4 41" xfId="7898" xr:uid="{00000000-0005-0000-0000-0000EB190000}"/>
    <cellStyle name="Calculation 2 2 4 42" xfId="7899" xr:uid="{00000000-0005-0000-0000-0000EC190000}"/>
    <cellStyle name="Calculation 2 2 4 43" xfId="7900" xr:uid="{00000000-0005-0000-0000-0000ED190000}"/>
    <cellStyle name="Calculation 2 2 4 44" xfId="7901" xr:uid="{00000000-0005-0000-0000-0000EE190000}"/>
    <cellStyle name="Calculation 2 2 4 45" xfId="7902" xr:uid="{00000000-0005-0000-0000-0000EF190000}"/>
    <cellStyle name="Calculation 2 2 4 46" xfId="7903" xr:uid="{00000000-0005-0000-0000-0000F0190000}"/>
    <cellStyle name="Calculation 2 2 4 47" xfId="7904" xr:uid="{00000000-0005-0000-0000-0000F1190000}"/>
    <cellStyle name="Calculation 2 2 4 48" xfId="7905" xr:uid="{00000000-0005-0000-0000-0000F2190000}"/>
    <cellStyle name="Calculation 2 2 4 49" xfId="7906" xr:uid="{00000000-0005-0000-0000-0000F3190000}"/>
    <cellStyle name="Calculation 2 2 4 5" xfId="7907" xr:uid="{00000000-0005-0000-0000-0000F4190000}"/>
    <cellStyle name="Calculation 2 2 4 5 2" xfId="7908" xr:uid="{00000000-0005-0000-0000-0000F5190000}"/>
    <cellStyle name="Calculation 2 2 4 50" xfId="7909" xr:uid="{00000000-0005-0000-0000-0000F6190000}"/>
    <cellStyle name="Calculation 2 2 4 51" xfId="7910" xr:uid="{00000000-0005-0000-0000-0000F7190000}"/>
    <cellStyle name="Calculation 2 2 4 52" xfId="7911" xr:uid="{00000000-0005-0000-0000-0000F8190000}"/>
    <cellStyle name="Calculation 2 2 4 53" xfId="7912" xr:uid="{00000000-0005-0000-0000-0000F9190000}"/>
    <cellStyle name="Calculation 2 2 4 54" xfId="7913" xr:uid="{00000000-0005-0000-0000-0000FA190000}"/>
    <cellStyle name="Calculation 2 2 4 55" xfId="7914" xr:uid="{00000000-0005-0000-0000-0000FB190000}"/>
    <cellStyle name="Calculation 2 2 4 56" xfId="7915" xr:uid="{00000000-0005-0000-0000-0000FC190000}"/>
    <cellStyle name="Calculation 2 2 4 57" xfId="7916" xr:uid="{00000000-0005-0000-0000-0000FD190000}"/>
    <cellStyle name="Calculation 2 2 4 58" xfId="7917" xr:uid="{00000000-0005-0000-0000-0000FE190000}"/>
    <cellStyle name="Calculation 2 2 4 59" xfId="7918" xr:uid="{00000000-0005-0000-0000-0000FF190000}"/>
    <cellStyle name="Calculation 2 2 4 6" xfId="7919" xr:uid="{00000000-0005-0000-0000-0000001A0000}"/>
    <cellStyle name="Calculation 2 2 4 6 2" xfId="7920" xr:uid="{00000000-0005-0000-0000-0000011A0000}"/>
    <cellStyle name="Calculation 2 2 4 60" xfId="7921" xr:uid="{00000000-0005-0000-0000-0000021A0000}"/>
    <cellStyle name="Calculation 2 2 4 61" xfId="7922" xr:uid="{00000000-0005-0000-0000-0000031A0000}"/>
    <cellStyle name="Calculation 2 2 4 62" xfId="7923" xr:uid="{00000000-0005-0000-0000-0000041A0000}"/>
    <cellStyle name="Calculation 2 2 4 63" xfId="7924" xr:uid="{00000000-0005-0000-0000-0000051A0000}"/>
    <cellStyle name="Calculation 2 2 4 64" xfId="7925" xr:uid="{00000000-0005-0000-0000-0000061A0000}"/>
    <cellStyle name="Calculation 2 2 4 65" xfId="7926" xr:uid="{00000000-0005-0000-0000-0000071A0000}"/>
    <cellStyle name="Calculation 2 2 4 66" xfId="7927" xr:uid="{00000000-0005-0000-0000-0000081A0000}"/>
    <cellStyle name="Calculation 2 2 4 67" xfId="7928" xr:uid="{00000000-0005-0000-0000-0000091A0000}"/>
    <cellStyle name="Calculation 2 2 4 68" xfId="7929" xr:uid="{00000000-0005-0000-0000-00000A1A0000}"/>
    <cellStyle name="Calculation 2 2 4 69" xfId="7930" xr:uid="{00000000-0005-0000-0000-00000B1A0000}"/>
    <cellStyle name="Calculation 2 2 4 7" xfId="7931" xr:uid="{00000000-0005-0000-0000-00000C1A0000}"/>
    <cellStyle name="Calculation 2 2 4 7 2" xfId="7932" xr:uid="{00000000-0005-0000-0000-00000D1A0000}"/>
    <cellStyle name="Calculation 2 2 4 70" xfId="7933" xr:uid="{00000000-0005-0000-0000-00000E1A0000}"/>
    <cellStyle name="Calculation 2 2 4 71" xfId="7934" xr:uid="{00000000-0005-0000-0000-00000F1A0000}"/>
    <cellStyle name="Calculation 2 2 4 72" xfId="7935" xr:uid="{00000000-0005-0000-0000-0000101A0000}"/>
    <cellStyle name="Calculation 2 2 4 73" xfId="7936" xr:uid="{00000000-0005-0000-0000-0000111A0000}"/>
    <cellStyle name="Calculation 2 2 4 74" xfId="7937" xr:uid="{00000000-0005-0000-0000-0000121A0000}"/>
    <cellStyle name="Calculation 2 2 4 75" xfId="7938" xr:uid="{00000000-0005-0000-0000-0000131A0000}"/>
    <cellStyle name="Calculation 2 2 4 76" xfId="7939" xr:uid="{00000000-0005-0000-0000-0000141A0000}"/>
    <cellStyle name="Calculation 2 2 4 77" xfId="52579" xr:uid="{00000000-0005-0000-0000-0000151A0000}"/>
    <cellStyle name="Calculation 2 2 4 78" xfId="52817" xr:uid="{00000000-0005-0000-0000-0000161A0000}"/>
    <cellStyle name="Calculation 2 2 4 79" xfId="53278" xr:uid="{00000000-0005-0000-0000-0000171A0000}"/>
    <cellStyle name="Calculation 2 2 4 8" xfId="7940" xr:uid="{00000000-0005-0000-0000-0000181A0000}"/>
    <cellStyle name="Calculation 2 2 4 8 2" xfId="7941" xr:uid="{00000000-0005-0000-0000-0000191A0000}"/>
    <cellStyle name="Calculation 2 2 4 9" xfId="7942" xr:uid="{00000000-0005-0000-0000-00001A1A0000}"/>
    <cellStyle name="Calculation 2 2 4 9 2" xfId="7943" xr:uid="{00000000-0005-0000-0000-00001B1A0000}"/>
    <cellStyle name="Calculation 2 2 40" xfId="7944" xr:uid="{00000000-0005-0000-0000-00001C1A0000}"/>
    <cellStyle name="Calculation 2 2 40 2" xfId="7945" xr:uid="{00000000-0005-0000-0000-00001D1A0000}"/>
    <cellStyle name="Calculation 2 2 41" xfId="7946" xr:uid="{00000000-0005-0000-0000-00001E1A0000}"/>
    <cellStyle name="Calculation 2 2 41 2" xfId="7947" xr:uid="{00000000-0005-0000-0000-00001F1A0000}"/>
    <cellStyle name="Calculation 2 2 42" xfId="7948" xr:uid="{00000000-0005-0000-0000-0000201A0000}"/>
    <cellStyle name="Calculation 2 2 42 2" xfId="7949" xr:uid="{00000000-0005-0000-0000-0000211A0000}"/>
    <cellStyle name="Calculation 2 2 43" xfId="7950" xr:uid="{00000000-0005-0000-0000-0000221A0000}"/>
    <cellStyle name="Calculation 2 2 43 2" xfId="7951" xr:uid="{00000000-0005-0000-0000-0000231A0000}"/>
    <cellStyle name="Calculation 2 2 44" xfId="7952" xr:uid="{00000000-0005-0000-0000-0000241A0000}"/>
    <cellStyle name="Calculation 2 2 44 2" xfId="7953" xr:uid="{00000000-0005-0000-0000-0000251A0000}"/>
    <cellStyle name="Calculation 2 2 45" xfId="7954" xr:uid="{00000000-0005-0000-0000-0000261A0000}"/>
    <cellStyle name="Calculation 2 2 45 2" xfId="7955" xr:uid="{00000000-0005-0000-0000-0000271A0000}"/>
    <cellStyle name="Calculation 2 2 46" xfId="7956" xr:uid="{00000000-0005-0000-0000-0000281A0000}"/>
    <cellStyle name="Calculation 2 2 46 2" xfId="7957" xr:uid="{00000000-0005-0000-0000-0000291A0000}"/>
    <cellStyle name="Calculation 2 2 47" xfId="7958" xr:uid="{00000000-0005-0000-0000-00002A1A0000}"/>
    <cellStyle name="Calculation 2 2 47 2" xfId="7959" xr:uid="{00000000-0005-0000-0000-00002B1A0000}"/>
    <cellStyle name="Calculation 2 2 48" xfId="7960" xr:uid="{00000000-0005-0000-0000-00002C1A0000}"/>
    <cellStyle name="Calculation 2 2 48 2" xfId="7961" xr:uid="{00000000-0005-0000-0000-00002D1A0000}"/>
    <cellStyle name="Calculation 2 2 49" xfId="7962" xr:uid="{00000000-0005-0000-0000-00002E1A0000}"/>
    <cellStyle name="Calculation 2 2 49 2" xfId="7963" xr:uid="{00000000-0005-0000-0000-00002F1A0000}"/>
    <cellStyle name="Calculation 2 2 5" xfId="242" xr:uid="{00000000-0005-0000-0000-0000301A0000}"/>
    <cellStyle name="Calculation 2 2 5 10" xfId="7964" xr:uid="{00000000-0005-0000-0000-0000311A0000}"/>
    <cellStyle name="Calculation 2 2 5 10 2" xfId="7965" xr:uid="{00000000-0005-0000-0000-0000321A0000}"/>
    <cellStyle name="Calculation 2 2 5 11" xfId="7966" xr:uid="{00000000-0005-0000-0000-0000331A0000}"/>
    <cellStyle name="Calculation 2 2 5 11 2" xfId="7967" xr:uid="{00000000-0005-0000-0000-0000341A0000}"/>
    <cellStyle name="Calculation 2 2 5 12" xfId="7968" xr:uid="{00000000-0005-0000-0000-0000351A0000}"/>
    <cellStyle name="Calculation 2 2 5 12 2" xfId="7969" xr:uid="{00000000-0005-0000-0000-0000361A0000}"/>
    <cellStyle name="Calculation 2 2 5 13" xfId="7970" xr:uid="{00000000-0005-0000-0000-0000371A0000}"/>
    <cellStyle name="Calculation 2 2 5 13 2" xfId="7971" xr:uid="{00000000-0005-0000-0000-0000381A0000}"/>
    <cellStyle name="Calculation 2 2 5 14" xfId="7972" xr:uid="{00000000-0005-0000-0000-0000391A0000}"/>
    <cellStyle name="Calculation 2 2 5 14 2" xfId="7973" xr:uid="{00000000-0005-0000-0000-00003A1A0000}"/>
    <cellStyle name="Calculation 2 2 5 15" xfId="7974" xr:uid="{00000000-0005-0000-0000-00003B1A0000}"/>
    <cellStyle name="Calculation 2 2 5 15 2" xfId="7975" xr:uid="{00000000-0005-0000-0000-00003C1A0000}"/>
    <cellStyle name="Calculation 2 2 5 16" xfId="7976" xr:uid="{00000000-0005-0000-0000-00003D1A0000}"/>
    <cellStyle name="Calculation 2 2 5 16 2" xfId="7977" xr:uid="{00000000-0005-0000-0000-00003E1A0000}"/>
    <cellStyle name="Calculation 2 2 5 17" xfId="7978" xr:uid="{00000000-0005-0000-0000-00003F1A0000}"/>
    <cellStyle name="Calculation 2 2 5 17 2" xfId="7979" xr:uid="{00000000-0005-0000-0000-0000401A0000}"/>
    <cellStyle name="Calculation 2 2 5 18" xfId="7980" xr:uid="{00000000-0005-0000-0000-0000411A0000}"/>
    <cellStyle name="Calculation 2 2 5 18 2" xfId="7981" xr:uid="{00000000-0005-0000-0000-0000421A0000}"/>
    <cellStyle name="Calculation 2 2 5 19" xfId="7982" xr:uid="{00000000-0005-0000-0000-0000431A0000}"/>
    <cellStyle name="Calculation 2 2 5 19 2" xfId="7983" xr:uid="{00000000-0005-0000-0000-0000441A0000}"/>
    <cellStyle name="Calculation 2 2 5 2" xfId="243" xr:uid="{00000000-0005-0000-0000-0000451A0000}"/>
    <cellStyle name="Calculation 2 2 5 2 2" xfId="7984" xr:uid="{00000000-0005-0000-0000-0000461A0000}"/>
    <cellStyle name="Calculation 2 2 5 20" xfId="7985" xr:uid="{00000000-0005-0000-0000-0000471A0000}"/>
    <cellStyle name="Calculation 2 2 5 20 2" xfId="7986" xr:uid="{00000000-0005-0000-0000-0000481A0000}"/>
    <cellStyle name="Calculation 2 2 5 21" xfId="7987" xr:uid="{00000000-0005-0000-0000-0000491A0000}"/>
    <cellStyle name="Calculation 2 2 5 21 2" xfId="7988" xr:uid="{00000000-0005-0000-0000-00004A1A0000}"/>
    <cellStyle name="Calculation 2 2 5 22" xfId="7989" xr:uid="{00000000-0005-0000-0000-00004B1A0000}"/>
    <cellStyle name="Calculation 2 2 5 22 2" xfId="7990" xr:uid="{00000000-0005-0000-0000-00004C1A0000}"/>
    <cellStyle name="Calculation 2 2 5 23" xfId="7991" xr:uid="{00000000-0005-0000-0000-00004D1A0000}"/>
    <cellStyle name="Calculation 2 2 5 23 2" xfId="7992" xr:uid="{00000000-0005-0000-0000-00004E1A0000}"/>
    <cellStyle name="Calculation 2 2 5 24" xfId="7993" xr:uid="{00000000-0005-0000-0000-00004F1A0000}"/>
    <cellStyle name="Calculation 2 2 5 24 2" xfId="7994" xr:uid="{00000000-0005-0000-0000-0000501A0000}"/>
    <cellStyle name="Calculation 2 2 5 25" xfId="7995" xr:uid="{00000000-0005-0000-0000-0000511A0000}"/>
    <cellStyle name="Calculation 2 2 5 25 2" xfId="7996" xr:uid="{00000000-0005-0000-0000-0000521A0000}"/>
    <cellStyle name="Calculation 2 2 5 26" xfId="7997" xr:uid="{00000000-0005-0000-0000-0000531A0000}"/>
    <cellStyle name="Calculation 2 2 5 26 2" xfId="7998" xr:uid="{00000000-0005-0000-0000-0000541A0000}"/>
    <cellStyle name="Calculation 2 2 5 27" xfId="7999" xr:uid="{00000000-0005-0000-0000-0000551A0000}"/>
    <cellStyle name="Calculation 2 2 5 27 2" xfId="8000" xr:uid="{00000000-0005-0000-0000-0000561A0000}"/>
    <cellStyle name="Calculation 2 2 5 28" xfId="8001" xr:uid="{00000000-0005-0000-0000-0000571A0000}"/>
    <cellStyle name="Calculation 2 2 5 28 2" xfId="8002" xr:uid="{00000000-0005-0000-0000-0000581A0000}"/>
    <cellStyle name="Calculation 2 2 5 29" xfId="8003" xr:uid="{00000000-0005-0000-0000-0000591A0000}"/>
    <cellStyle name="Calculation 2 2 5 29 2" xfId="8004" xr:uid="{00000000-0005-0000-0000-00005A1A0000}"/>
    <cellStyle name="Calculation 2 2 5 3" xfId="8005" xr:uid="{00000000-0005-0000-0000-00005B1A0000}"/>
    <cellStyle name="Calculation 2 2 5 3 2" xfId="8006" xr:uid="{00000000-0005-0000-0000-00005C1A0000}"/>
    <cellStyle name="Calculation 2 2 5 30" xfId="8007" xr:uid="{00000000-0005-0000-0000-00005D1A0000}"/>
    <cellStyle name="Calculation 2 2 5 30 2" xfId="8008" xr:uid="{00000000-0005-0000-0000-00005E1A0000}"/>
    <cellStyle name="Calculation 2 2 5 31" xfId="8009" xr:uid="{00000000-0005-0000-0000-00005F1A0000}"/>
    <cellStyle name="Calculation 2 2 5 31 2" xfId="8010" xr:uid="{00000000-0005-0000-0000-0000601A0000}"/>
    <cellStyle name="Calculation 2 2 5 32" xfId="8011" xr:uid="{00000000-0005-0000-0000-0000611A0000}"/>
    <cellStyle name="Calculation 2 2 5 32 2" xfId="8012" xr:uid="{00000000-0005-0000-0000-0000621A0000}"/>
    <cellStyle name="Calculation 2 2 5 33" xfId="8013" xr:uid="{00000000-0005-0000-0000-0000631A0000}"/>
    <cellStyle name="Calculation 2 2 5 33 2" xfId="8014" xr:uid="{00000000-0005-0000-0000-0000641A0000}"/>
    <cellStyle name="Calculation 2 2 5 34" xfId="8015" xr:uid="{00000000-0005-0000-0000-0000651A0000}"/>
    <cellStyle name="Calculation 2 2 5 34 2" xfId="8016" xr:uid="{00000000-0005-0000-0000-0000661A0000}"/>
    <cellStyle name="Calculation 2 2 5 35" xfId="8017" xr:uid="{00000000-0005-0000-0000-0000671A0000}"/>
    <cellStyle name="Calculation 2 2 5 35 2" xfId="8018" xr:uid="{00000000-0005-0000-0000-0000681A0000}"/>
    <cellStyle name="Calculation 2 2 5 36" xfId="8019" xr:uid="{00000000-0005-0000-0000-0000691A0000}"/>
    <cellStyle name="Calculation 2 2 5 36 2" xfId="8020" xr:uid="{00000000-0005-0000-0000-00006A1A0000}"/>
    <cellStyle name="Calculation 2 2 5 37" xfId="8021" xr:uid="{00000000-0005-0000-0000-00006B1A0000}"/>
    <cellStyle name="Calculation 2 2 5 37 2" xfId="8022" xr:uid="{00000000-0005-0000-0000-00006C1A0000}"/>
    <cellStyle name="Calculation 2 2 5 38" xfId="8023" xr:uid="{00000000-0005-0000-0000-00006D1A0000}"/>
    <cellStyle name="Calculation 2 2 5 38 2" xfId="8024" xr:uid="{00000000-0005-0000-0000-00006E1A0000}"/>
    <cellStyle name="Calculation 2 2 5 39" xfId="8025" xr:uid="{00000000-0005-0000-0000-00006F1A0000}"/>
    <cellStyle name="Calculation 2 2 5 39 2" xfId="8026" xr:uid="{00000000-0005-0000-0000-0000701A0000}"/>
    <cellStyle name="Calculation 2 2 5 4" xfId="8027" xr:uid="{00000000-0005-0000-0000-0000711A0000}"/>
    <cellStyle name="Calculation 2 2 5 4 2" xfId="8028" xr:uid="{00000000-0005-0000-0000-0000721A0000}"/>
    <cellStyle name="Calculation 2 2 5 40" xfId="8029" xr:uid="{00000000-0005-0000-0000-0000731A0000}"/>
    <cellStyle name="Calculation 2 2 5 41" xfId="8030" xr:uid="{00000000-0005-0000-0000-0000741A0000}"/>
    <cellStyle name="Calculation 2 2 5 42" xfId="8031" xr:uid="{00000000-0005-0000-0000-0000751A0000}"/>
    <cellStyle name="Calculation 2 2 5 43" xfId="8032" xr:uid="{00000000-0005-0000-0000-0000761A0000}"/>
    <cellStyle name="Calculation 2 2 5 44" xfId="8033" xr:uid="{00000000-0005-0000-0000-0000771A0000}"/>
    <cellStyle name="Calculation 2 2 5 45" xfId="8034" xr:uid="{00000000-0005-0000-0000-0000781A0000}"/>
    <cellStyle name="Calculation 2 2 5 46" xfId="8035" xr:uid="{00000000-0005-0000-0000-0000791A0000}"/>
    <cellStyle name="Calculation 2 2 5 47" xfId="8036" xr:uid="{00000000-0005-0000-0000-00007A1A0000}"/>
    <cellStyle name="Calculation 2 2 5 48" xfId="8037" xr:uid="{00000000-0005-0000-0000-00007B1A0000}"/>
    <cellStyle name="Calculation 2 2 5 49" xfId="8038" xr:uid="{00000000-0005-0000-0000-00007C1A0000}"/>
    <cellStyle name="Calculation 2 2 5 5" xfId="8039" xr:uid="{00000000-0005-0000-0000-00007D1A0000}"/>
    <cellStyle name="Calculation 2 2 5 5 2" xfId="8040" xr:uid="{00000000-0005-0000-0000-00007E1A0000}"/>
    <cellStyle name="Calculation 2 2 5 50" xfId="8041" xr:uid="{00000000-0005-0000-0000-00007F1A0000}"/>
    <cellStyle name="Calculation 2 2 5 51" xfId="8042" xr:uid="{00000000-0005-0000-0000-0000801A0000}"/>
    <cellStyle name="Calculation 2 2 5 52" xfId="8043" xr:uid="{00000000-0005-0000-0000-0000811A0000}"/>
    <cellStyle name="Calculation 2 2 5 53" xfId="8044" xr:uid="{00000000-0005-0000-0000-0000821A0000}"/>
    <cellStyle name="Calculation 2 2 5 54" xfId="8045" xr:uid="{00000000-0005-0000-0000-0000831A0000}"/>
    <cellStyle name="Calculation 2 2 5 55" xfId="8046" xr:uid="{00000000-0005-0000-0000-0000841A0000}"/>
    <cellStyle name="Calculation 2 2 5 56" xfId="8047" xr:uid="{00000000-0005-0000-0000-0000851A0000}"/>
    <cellStyle name="Calculation 2 2 5 57" xfId="8048" xr:uid="{00000000-0005-0000-0000-0000861A0000}"/>
    <cellStyle name="Calculation 2 2 5 58" xfId="8049" xr:uid="{00000000-0005-0000-0000-0000871A0000}"/>
    <cellStyle name="Calculation 2 2 5 59" xfId="8050" xr:uid="{00000000-0005-0000-0000-0000881A0000}"/>
    <cellStyle name="Calculation 2 2 5 6" xfId="8051" xr:uid="{00000000-0005-0000-0000-0000891A0000}"/>
    <cellStyle name="Calculation 2 2 5 6 2" xfId="8052" xr:uid="{00000000-0005-0000-0000-00008A1A0000}"/>
    <cellStyle name="Calculation 2 2 5 60" xfId="8053" xr:uid="{00000000-0005-0000-0000-00008B1A0000}"/>
    <cellStyle name="Calculation 2 2 5 61" xfId="8054" xr:uid="{00000000-0005-0000-0000-00008C1A0000}"/>
    <cellStyle name="Calculation 2 2 5 62" xfId="8055" xr:uid="{00000000-0005-0000-0000-00008D1A0000}"/>
    <cellStyle name="Calculation 2 2 5 63" xfId="8056" xr:uid="{00000000-0005-0000-0000-00008E1A0000}"/>
    <cellStyle name="Calculation 2 2 5 64" xfId="8057" xr:uid="{00000000-0005-0000-0000-00008F1A0000}"/>
    <cellStyle name="Calculation 2 2 5 65" xfId="8058" xr:uid="{00000000-0005-0000-0000-0000901A0000}"/>
    <cellStyle name="Calculation 2 2 5 66" xfId="8059" xr:uid="{00000000-0005-0000-0000-0000911A0000}"/>
    <cellStyle name="Calculation 2 2 5 67" xfId="8060" xr:uid="{00000000-0005-0000-0000-0000921A0000}"/>
    <cellStyle name="Calculation 2 2 5 68" xfId="8061" xr:uid="{00000000-0005-0000-0000-0000931A0000}"/>
    <cellStyle name="Calculation 2 2 5 69" xfId="8062" xr:uid="{00000000-0005-0000-0000-0000941A0000}"/>
    <cellStyle name="Calculation 2 2 5 7" xfId="8063" xr:uid="{00000000-0005-0000-0000-0000951A0000}"/>
    <cellStyle name="Calculation 2 2 5 7 2" xfId="8064" xr:uid="{00000000-0005-0000-0000-0000961A0000}"/>
    <cellStyle name="Calculation 2 2 5 70" xfId="8065" xr:uid="{00000000-0005-0000-0000-0000971A0000}"/>
    <cellStyle name="Calculation 2 2 5 71" xfId="8066" xr:uid="{00000000-0005-0000-0000-0000981A0000}"/>
    <cellStyle name="Calculation 2 2 5 72" xfId="8067" xr:uid="{00000000-0005-0000-0000-0000991A0000}"/>
    <cellStyle name="Calculation 2 2 5 73" xfId="8068" xr:uid="{00000000-0005-0000-0000-00009A1A0000}"/>
    <cellStyle name="Calculation 2 2 5 74" xfId="8069" xr:uid="{00000000-0005-0000-0000-00009B1A0000}"/>
    <cellStyle name="Calculation 2 2 5 75" xfId="8070" xr:uid="{00000000-0005-0000-0000-00009C1A0000}"/>
    <cellStyle name="Calculation 2 2 5 76" xfId="8071" xr:uid="{00000000-0005-0000-0000-00009D1A0000}"/>
    <cellStyle name="Calculation 2 2 5 77" xfId="52581" xr:uid="{00000000-0005-0000-0000-00009E1A0000}"/>
    <cellStyle name="Calculation 2 2 5 78" xfId="52819" xr:uid="{00000000-0005-0000-0000-00009F1A0000}"/>
    <cellStyle name="Calculation 2 2 5 79" xfId="53280" xr:uid="{00000000-0005-0000-0000-0000A01A0000}"/>
    <cellStyle name="Calculation 2 2 5 8" xfId="8072" xr:uid="{00000000-0005-0000-0000-0000A11A0000}"/>
    <cellStyle name="Calculation 2 2 5 8 2" xfId="8073" xr:uid="{00000000-0005-0000-0000-0000A21A0000}"/>
    <cellStyle name="Calculation 2 2 5 9" xfId="8074" xr:uid="{00000000-0005-0000-0000-0000A31A0000}"/>
    <cellStyle name="Calculation 2 2 5 9 2" xfId="8075" xr:uid="{00000000-0005-0000-0000-0000A41A0000}"/>
    <cellStyle name="Calculation 2 2 50" xfId="8076" xr:uid="{00000000-0005-0000-0000-0000A51A0000}"/>
    <cellStyle name="Calculation 2 2 50 2" xfId="8077" xr:uid="{00000000-0005-0000-0000-0000A61A0000}"/>
    <cellStyle name="Calculation 2 2 51" xfId="8078" xr:uid="{00000000-0005-0000-0000-0000A71A0000}"/>
    <cellStyle name="Calculation 2 2 51 2" xfId="8079" xr:uid="{00000000-0005-0000-0000-0000A81A0000}"/>
    <cellStyle name="Calculation 2 2 52" xfId="8080" xr:uid="{00000000-0005-0000-0000-0000A91A0000}"/>
    <cellStyle name="Calculation 2 2 52 2" xfId="8081" xr:uid="{00000000-0005-0000-0000-0000AA1A0000}"/>
    <cellStyle name="Calculation 2 2 53" xfId="8082" xr:uid="{00000000-0005-0000-0000-0000AB1A0000}"/>
    <cellStyle name="Calculation 2 2 53 2" xfId="8083" xr:uid="{00000000-0005-0000-0000-0000AC1A0000}"/>
    <cellStyle name="Calculation 2 2 54" xfId="8084" xr:uid="{00000000-0005-0000-0000-0000AD1A0000}"/>
    <cellStyle name="Calculation 2 2 54 2" xfId="8085" xr:uid="{00000000-0005-0000-0000-0000AE1A0000}"/>
    <cellStyle name="Calculation 2 2 55" xfId="8086" xr:uid="{00000000-0005-0000-0000-0000AF1A0000}"/>
    <cellStyle name="Calculation 2 2 55 2" xfId="8087" xr:uid="{00000000-0005-0000-0000-0000B01A0000}"/>
    <cellStyle name="Calculation 2 2 56" xfId="8088" xr:uid="{00000000-0005-0000-0000-0000B11A0000}"/>
    <cellStyle name="Calculation 2 2 56 2" xfId="8089" xr:uid="{00000000-0005-0000-0000-0000B21A0000}"/>
    <cellStyle name="Calculation 2 2 57" xfId="8090" xr:uid="{00000000-0005-0000-0000-0000B31A0000}"/>
    <cellStyle name="Calculation 2 2 57 2" xfId="8091" xr:uid="{00000000-0005-0000-0000-0000B41A0000}"/>
    <cellStyle name="Calculation 2 2 58" xfId="8092" xr:uid="{00000000-0005-0000-0000-0000B51A0000}"/>
    <cellStyle name="Calculation 2 2 58 2" xfId="8093" xr:uid="{00000000-0005-0000-0000-0000B61A0000}"/>
    <cellStyle name="Calculation 2 2 59" xfId="8094" xr:uid="{00000000-0005-0000-0000-0000B71A0000}"/>
    <cellStyle name="Calculation 2 2 6" xfId="244" xr:uid="{00000000-0005-0000-0000-0000B81A0000}"/>
    <cellStyle name="Calculation 2 2 6 10" xfId="8095" xr:uid="{00000000-0005-0000-0000-0000B91A0000}"/>
    <cellStyle name="Calculation 2 2 6 10 2" xfId="8096" xr:uid="{00000000-0005-0000-0000-0000BA1A0000}"/>
    <cellStyle name="Calculation 2 2 6 11" xfId="8097" xr:uid="{00000000-0005-0000-0000-0000BB1A0000}"/>
    <cellStyle name="Calculation 2 2 6 11 2" xfId="8098" xr:uid="{00000000-0005-0000-0000-0000BC1A0000}"/>
    <cellStyle name="Calculation 2 2 6 12" xfId="8099" xr:uid="{00000000-0005-0000-0000-0000BD1A0000}"/>
    <cellStyle name="Calculation 2 2 6 12 2" xfId="8100" xr:uid="{00000000-0005-0000-0000-0000BE1A0000}"/>
    <cellStyle name="Calculation 2 2 6 13" xfId="8101" xr:uid="{00000000-0005-0000-0000-0000BF1A0000}"/>
    <cellStyle name="Calculation 2 2 6 13 2" xfId="8102" xr:uid="{00000000-0005-0000-0000-0000C01A0000}"/>
    <cellStyle name="Calculation 2 2 6 14" xfId="8103" xr:uid="{00000000-0005-0000-0000-0000C11A0000}"/>
    <cellStyle name="Calculation 2 2 6 14 2" xfId="8104" xr:uid="{00000000-0005-0000-0000-0000C21A0000}"/>
    <cellStyle name="Calculation 2 2 6 15" xfId="8105" xr:uid="{00000000-0005-0000-0000-0000C31A0000}"/>
    <cellStyle name="Calculation 2 2 6 15 2" xfId="8106" xr:uid="{00000000-0005-0000-0000-0000C41A0000}"/>
    <cellStyle name="Calculation 2 2 6 16" xfId="8107" xr:uid="{00000000-0005-0000-0000-0000C51A0000}"/>
    <cellStyle name="Calculation 2 2 6 16 2" xfId="8108" xr:uid="{00000000-0005-0000-0000-0000C61A0000}"/>
    <cellStyle name="Calculation 2 2 6 17" xfId="8109" xr:uid="{00000000-0005-0000-0000-0000C71A0000}"/>
    <cellStyle name="Calculation 2 2 6 17 2" xfId="8110" xr:uid="{00000000-0005-0000-0000-0000C81A0000}"/>
    <cellStyle name="Calculation 2 2 6 18" xfId="8111" xr:uid="{00000000-0005-0000-0000-0000C91A0000}"/>
    <cellStyle name="Calculation 2 2 6 18 2" xfId="8112" xr:uid="{00000000-0005-0000-0000-0000CA1A0000}"/>
    <cellStyle name="Calculation 2 2 6 19" xfId="8113" xr:uid="{00000000-0005-0000-0000-0000CB1A0000}"/>
    <cellStyle name="Calculation 2 2 6 19 2" xfId="8114" xr:uid="{00000000-0005-0000-0000-0000CC1A0000}"/>
    <cellStyle name="Calculation 2 2 6 2" xfId="245" xr:uid="{00000000-0005-0000-0000-0000CD1A0000}"/>
    <cellStyle name="Calculation 2 2 6 2 2" xfId="8115" xr:uid="{00000000-0005-0000-0000-0000CE1A0000}"/>
    <cellStyle name="Calculation 2 2 6 20" xfId="8116" xr:uid="{00000000-0005-0000-0000-0000CF1A0000}"/>
    <cellStyle name="Calculation 2 2 6 20 2" xfId="8117" xr:uid="{00000000-0005-0000-0000-0000D01A0000}"/>
    <cellStyle name="Calculation 2 2 6 21" xfId="8118" xr:uid="{00000000-0005-0000-0000-0000D11A0000}"/>
    <cellStyle name="Calculation 2 2 6 21 2" xfId="8119" xr:uid="{00000000-0005-0000-0000-0000D21A0000}"/>
    <cellStyle name="Calculation 2 2 6 22" xfId="8120" xr:uid="{00000000-0005-0000-0000-0000D31A0000}"/>
    <cellStyle name="Calculation 2 2 6 22 2" xfId="8121" xr:uid="{00000000-0005-0000-0000-0000D41A0000}"/>
    <cellStyle name="Calculation 2 2 6 23" xfId="8122" xr:uid="{00000000-0005-0000-0000-0000D51A0000}"/>
    <cellStyle name="Calculation 2 2 6 23 2" xfId="8123" xr:uid="{00000000-0005-0000-0000-0000D61A0000}"/>
    <cellStyle name="Calculation 2 2 6 24" xfId="8124" xr:uid="{00000000-0005-0000-0000-0000D71A0000}"/>
    <cellStyle name="Calculation 2 2 6 24 2" xfId="8125" xr:uid="{00000000-0005-0000-0000-0000D81A0000}"/>
    <cellStyle name="Calculation 2 2 6 25" xfId="8126" xr:uid="{00000000-0005-0000-0000-0000D91A0000}"/>
    <cellStyle name="Calculation 2 2 6 25 2" xfId="8127" xr:uid="{00000000-0005-0000-0000-0000DA1A0000}"/>
    <cellStyle name="Calculation 2 2 6 26" xfId="8128" xr:uid="{00000000-0005-0000-0000-0000DB1A0000}"/>
    <cellStyle name="Calculation 2 2 6 26 2" xfId="8129" xr:uid="{00000000-0005-0000-0000-0000DC1A0000}"/>
    <cellStyle name="Calculation 2 2 6 27" xfId="8130" xr:uid="{00000000-0005-0000-0000-0000DD1A0000}"/>
    <cellStyle name="Calculation 2 2 6 27 2" xfId="8131" xr:uid="{00000000-0005-0000-0000-0000DE1A0000}"/>
    <cellStyle name="Calculation 2 2 6 28" xfId="8132" xr:uid="{00000000-0005-0000-0000-0000DF1A0000}"/>
    <cellStyle name="Calculation 2 2 6 28 2" xfId="8133" xr:uid="{00000000-0005-0000-0000-0000E01A0000}"/>
    <cellStyle name="Calculation 2 2 6 29" xfId="8134" xr:uid="{00000000-0005-0000-0000-0000E11A0000}"/>
    <cellStyle name="Calculation 2 2 6 29 2" xfId="8135" xr:uid="{00000000-0005-0000-0000-0000E21A0000}"/>
    <cellStyle name="Calculation 2 2 6 3" xfId="8136" xr:uid="{00000000-0005-0000-0000-0000E31A0000}"/>
    <cellStyle name="Calculation 2 2 6 3 2" xfId="8137" xr:uid="{00000000-0005-0000-0000-0000E41A0000}"/>
    <cellStyle name="Calculation 2 2 6 30" xfId="8138" xr:uid="{00000000-0005-0000-0000-0000E51A0000}"/>
    <cellStyle name="Calculation 2 2 6 30 2" xfId="8139" xr:uid="{00000000-0005-0000-0000-0000E61A0000}"/>
    <cellStyle name="Calculation 2 2 6 31" xfId="8140" xr:uid="{00000000-0005-0000-0000-0000E71A0000}"/>
    <cellStyle name="Calculation 2 2 6 31 2" xfId="8141" xr:uid="{00000000-0005-0000-0000-0000E81A0000}"/>
    <cellStyle name="Calculation 2 2 6 32" xfId="8142" xr:uid="{00000000-0005-0000-0000-0000E91A0000}"/>
    <cellStyle name="Calculation 2 2 6 32 2" xfId="8143" xr:uid="{00000000-0005-0000-0000-0000EA1A0000}"/>
    <cellStyle name="Calculation 2 2 6 33" xfId="8144" xr:uid="{00000000-0005-0000-0000-0000EB1A0000}"/>
    <cellStyle name="Calculation 2 2 6 33 2" xfId="8145" xr:uid="{00000000-0005-0000-0000-0000EC1A0000}"/>
    <cellStyle name="Calculation 2 2 6 34" xfId="8146" xr:uid="{00000000-0005-0000-0000-0000ED1A0000}"/>
    <cellStyle name="Calculation 2 2 6 34 2" xfId="8147" xr:uid="{00000000-0005-0000-0000-0000EE1A0000}"/>
    <cellStyle name="Calculation 2 2 6 35" xfId="8148" xr:uid="{00000000-0005-0000-0000-0000EF1A0000}"/>
    <cellStyle name="Calculation 2 2 6 35 2" xfId="8149" xr:uid="{00000000-0005-0000-0000-0000F01A0000}"/>
    <cellStyle name="Calculation 2 2 6 36" xfId="8150" xr:uid="{00000000-0005-0000-0000-0000F11A0000}"/>
    <cellStyle name="Calculation 2 2 6 36 2" xfId="8151" xr:uid="{00000000-0005-0000-0000-0000F21A0000}"/>
    <cellStyle name="Calculation 2 2 6 37" xfId="8152" xr:uid="{00000000-0005-0000-0000-0000F31A0000}"/>
    <cellStyle name="Calculation 2 2 6 37 2" xfId="8153" xr:uid="{00000000-0005-0000-0000-0000F41A0000}"/>
    <cellStyle name="Calculation 2 2 6 38" xfId="8154" xr:uid="{00000000-0005-0000-0000-0000F51A0000}"/>
    <cellStyle name="Calculation 2 2 6 38 2" xfId="8155" xr:uid="{00000000-0005-0000-0000-0000F61A0000}"/>
    <cellStyle name="Calculation 2 2 6 39" xfId="8156" xr:uid="{00000000-0005-0000-0000-0000F71A0000}"/>
    <cellStyle name="Calculation 2 2 6 39 2" xfId="8157" xr:uid="{00000000-0005-0000-0000-0000F81A0000}"/>
    <cellStyle name="Calculation 2 2 6 4" xfId="8158" xr:uid="{00000000-0005-0000-0000-0000F91A0000}"/>
    <cellStyle name="Calculation 2 2 6 4 2" xfId="8159" xr:uid="{00000000-0005-0000-0000-0000FA1A0000}"/>
    <cellStyle name="Calculation 2 2 6 40" xfId="8160" xr:uid="{00000000-0005-0000-0000-0000FB1A0000}"/>
    <cellStyle name="Calculation 2 2 6 41" xfId="8161" xr:uid="{00000000-0005-0000-0000-0000FC1A0000}"/>
    <cellStyle name="Calculation 2 2 6 42" xfId="8162" xr:uid="{00000000-0005-0000-0000-0000FD1A0000}"/>
    <cellStyle name="Calculation 2 2 6 43" xfId="8163" xr:uid="{00000000-0005-0000-0000-0000FE1A0000}"/>
    <cellStyle name="Calculation 2 2 6 44" xfId="8164" xr:uid="{00000000-0005-0000-0000-0000FF1A0000}"/>
    <cellStyle name="Calculation 2 2 6 45" xfId="8165" xr:uid="{00000000-0005-0000-0000-0000001B0000}"/>
    <cellStyle name="Calculation 2 2 6 46" xfId="8166" xr:uid="{00000000-0005-0000-0000-0000011B0000}"/>
    <cellStyle name="Calculation 2 2 6 47" xfId="8167" xr:uid="{00000000-0005-0000-0000-0000021B0000}"/>
    <cellStyle name="Calculation 2 2 6 48" xfId="8168" xr:uid="{00000000-0005-0000-0000-0000031B0000}"/>
    <cellStyle name="Calculation 2 2 6 49" xfId="8169" xr:uid="{00000000-0005-0000-0000-0000041B0000}"/>
    <cellStyle name="Calculation 2 2 6 5" xfId="8170" xr:uid="{00000000-0005-0000-0000-0000051B0000}"/>
    <cellStyle name="Calculation 2 2 6 5 2" xfId="8171" xr:uid="{00000000-0005-0000-0000-0000061B0000}"/>
    <cellStyle name="Calculation 2 2 6 50" xfId="8172" xr:uid="{00000000-0005-0000-0000-0000071B0000}"/>
    <cellStyle name="Calculation 2 2 6 51" xfId="8173" xr:uid="{00000000-0005-0000-0000-0000081B0000}"/>
    <cellStyle name="Calculation 2 2 6 52" xfId="8174" xr:uid="{00000000-0005-0000-0000-0000091B0000}"/>
    <cellStyle name="Calculation 2 2 6 53" xfId="8175" xr:uid="{00000000-0005-0000-0000-00000A1B0000}"/>
    <cellStyle name="Calculation 2 2 6 54" xfId="8176" xr:uid="{00000000-0005-0000-0000-00000B1B0000}"/>
    <cellStyle name="Calculation 2 2 6 55" xfId="8177" xr:uid="{00000000-0005-0000-0000-00000C1B0000}"/>
    <cellStyle name="Calculation 2 2 6 56" xfId="8178" xr:uid="{00000000-0005-0000-0000-00000D1B0000}"/>
    <cellStyle name="Calculation 2 2 6 57" xfId="8179" xr:uid="{00000000-0005-0000-0000-00000E1B0000}"/>
    <cellStyle name="Calculation 2 2 6 58" xfId="8180" xr:uid="{00000000-0005-0000-0000-00000F1B0000}"/>
    <cellStyle name="Calculation 2 2 6 59" xfId="8181" xr:uid="{00000000-0005-0000-0000-0000101B0000}"/>
    <cellStyle name="Calculation 2 2 6 6" xfId="8182" xr:uid="{00000000-0005-0000-0000-0000111B0000}"/>
    <cellStyle name="Calculation 2 2 6 6 2" xfId="8183" xr:uid="{00000000-0005-0000-0000-0000121B0000}"/>
    <cellStyle name="Calculation 2 2 6 60" xfId="8184" xr:uid="{00000000-0005-0000-0000-0000131B0000}"/>
    <cellStyle name="Calculation 2 2 6 61" xfId="8185" xr:uid="{00000000-0005-0000-0000-0000141B0000}"/>
    <cellStyle name="Calculation 2 2 6 62" xfId="8186" xr:uid="{00000000-0005-0000-0000-0000151B0000}"/>
    <cellStyle name="Calculation 2 2 6 63" xfId="8187" xr:uid="{00000000-0005-0000-0000-0000161B0000}"/>
    <cellStyle name="Calculation 2 2 6 64" xfId="8188" xr:uid="{00000000-0005-0000-0000-0000171B0000}"/>
    <cellStyle name="Calculation 2 2 6 65" xfId="8189" xr:uid="{00000000-0005-0000-0000-0000181B0000}"/>
    <cellStyle name="Calculation 2 2 6 66" xfId="8190" xr:uid="{00000000-0005-0000-0000-0000191B0000}"/>
    <cellStyle name="Calculation 2 2 6 67" xfId="8191" xr:uid="{00000000-0005-0000-0000-00001A1B0000}"/>
    <cellStyle name="Calculation 2 2 6 68" xfId="8192" xr:uid="{00000000-0005-0000-0000-00001B1B0000}"/>
    <cellStyle name="Calculation 2 2 6 69" xfId="8193" xr:uid="{00000000-0005-0000-0000-00001C1B0000}"/>
    <cellStyle name="Calculation 2 2 6 7" xfId="8194" xr:uid="{00000000-0005-0000-0000-00001D1B0000}"/>
    <cellStyle name="Calculation 2 2 6 7 2" xfId="8195" xr:uid="{00000000-0005-0000-0000-00001E1B0000}"/>
    <cellStyle name="Calculation 2 2 6 70" xfId="8196" xr:uid="{00000000-0005-0000-0000-00001F1B0000}"/>
    <cellStyle name="Calculation 2 2 6 71" xfId="8197" xr:uid="{00000000-0005-0000-0000-0000201B0000}"/>
    <cellStyle name="Calculation 2 2 6 72" xfId="8198" xr:uid="{00000000-0005-0000-0000-0000211B0000}"/>
    <cellStyle name="Calculation 2 2 6 73" xfId="8199" xr:uid="{00000000-0005-0000-0000-0000221B0000}"/>
    <cellStyle name="Calculation 2 2 6 74" xfId="8200" xr:uid="{00000000-0005-0000-0000-0000231B0000}"/>
    <cellStyle name="Calculation 2 2 6 75" xfId="8201" xr:uid="{00000000-0005-0000-0000-0000241B0000}"/>
    <cellStyle name="Calculation 2 2 6 76" xfId="8202" xr:uid="{00000000-0005-0000-0000-0000251B0000}"/>
    <cellStyle name="Calculation 2 2 6 77" xfId="52408" xr:uid="{00000000-0005-0000-0000-0000261B0000}"/>
    <cellStyle name="Calculation 2 2 6 78" xfId="52393" xr:uid="{00000000-0005-0000-0000-0000271B0000}"/>
    <cellStyle name="Calculation 2 2 6 79" xfId="53096" xr:uid="{00000000-0005-0000-0000-0000281B0000}"/>
    <cellStyle name="Calculation 2 2 6 8" xfId="8203" xr:uid="{00000000-0005-0000-0000-0000291B0000}"/>
    <cellStyle name="Calculation 2 2 6 8 2" xfId="8204" xr:uid="{00000000-0005-0000-0000-00002A1B0000}"/>
    <cellStyle name="Calculation 2 2 6 9" xfId="8205" xr:uid="{00000000-0005-0000-0000-00002B1B0000}"/>
    <cellStyle name="Calculation 2 2 6 9 2" xfId="8206" xr:uid="{00000000-0005-0000-0000-00002C1B0000}"/>
    <cellStyle name="Calculation 2 2 60" xfId="8207" xr:uid="{00000000-0005-0000-0000-00002D1B0000}"/>
    <cellStyle name="Calculation 2 2 61" xfId="8208" xr:uid="{00000000-0005-0000-0000-00002E1B0000}"/>
    <cellStyle name="Calculation 2 2 62" xfId="8209" xr:uid="{00000000-0005-0000-0000-00002F1B0000}"/>
    <cellStyle name="Calculation 2 2 63" xfId="8210" xr:uid="{00000000-0005-0000-0000-0000301B0000}"/>
    <cellStyle name="Calculation 2 2 64" xfId="8211" xr:uid="{00000000-0005-0000-0000-0000311B0000}"/>
    <cellStyle name="Calculation 2 2 65" xfId="8212" xr:uid="{00000000-0005-0000-0000-0000321B0000}"/>
    <cellStyle name="Calculation 2 2 66" xfId="8213" xr:uid="{00000000-0005-0000-0000-0000331B0000}"/>
    <cellStyle name="Calculation 2 2 67" xfId="8214" xr:uid="{00000000-0005-0000-0000-0000341B0000}"/>
    <cellStyle name="Calculation 2 2 68" xfId="8215" xr:uid="{00000000-0005-0000-0000-0000351B0000}"/>
    <cellStyle name="Calculation 2 2 69" xfId="8216" xr:uid="{00000000-0005-0000-0000-0000361B0000}"/>
    <cellStyle name="Calculation 2 2 7" xfId="246" xr:uid="{00000000-0005-0000-0000-0000371B0000}"/>
    <cellStyle name="Calculation 2 2 7 10" xfId="8217" xr:uid="{00000000-0005-0000-0000-0000381B0000}"/>
    <cellStyle name="Calculation 2 2 7 10 2" xfId="8218" xr:uid="{00000000-0005-0000-0000-0000391B0000}"/>
    <cellStyle name="Calculation 2 2 7 11" xfId="8219" xr:uid="{00000000-0005-0000-0000-00003A1B0000}"/>
    <cellStyle name="Calculation 2 2 7 11 2" xfId="8220" xr:uid="{00000000-0005-0000-0000-00003B1B0000}"/>
    <cellStyle name="Calculation 2 2 7 12" xfId="8221" xr:uid="{00000000-0005-0000-0000-00003C1B0000}"/>
    <cellStyle name="Calculation 2 2 7 12 2" xfId="8222" xr:uid="{00000000-0005-0000-0000-00003D1B0000}"/>
    <cellStyle name="Calculation 2 2 7 13" xfId="8223" xr:uid="{00000000-0005-0000-0000-00003E1B0000}"/>
    <cellStyle name="Calculation 2 2 7 13 2" xfId="8224" xr:uid="{00000000-0005-0000-0000-00003F1B0000}"/>
    <cellStyle name="Calculation 2 2 7 14" xfId="8225" xr:uid="{00000000-0005-0000-0000-0000401B0000}"/>
    <cellStyle name="Calculation 2 2 7 14 2" xfId="8226" xr:uid="{00000000-0005-0000-0000-0000411B0000}"/>
    <cellStyle name="Calculation 2 2 7 15" xfId="8227" xr:uid="{00000000-0005-0000-0000-0000421B0000}"/>
    <cellStyle name="Calculation 2 2 7 15 2" xfId="8228" xr:uid="{00000000-0005-0000-0000-0000431B0000}"/>
    <cellStyle name="Calculation 2 2 7 16" xfId="8229" xr:uid="{00000000-0005-0000-0000-0000441B0000}"/>
    <cellStyle name="Calculation 2 2 7 16 2" xfId="8230" xr:uid="{00000000-0005-0000-0000-0000451B0000}"/>
    <cellStyle name="Calculation 2 2 7 17" xfId="8231" xr:uid="{00000000-0005-0000-0000-0000461B0000}"/>
    <cellStyle name="Calculation 2 2 7 17 2" xfId="8232" xr:uid="{00000000-0005-0000-0000-0000471B0000}"/>
    <cellStyle name="Calculation 2 2 7 18" xfId="8233" xr:uid="{00000000-0005-0000-0000-0000481B0000}"/>
    <cellStyle name="Calculation 2 2 7 18 2" xfId="8234" xr:uid="{00000000-0005-0000-0000-0000491B0000}"/>
    <cellStyle name="Calculation 2 2 7 19" xfId="8235" xr:uid="{00000000-0005-0000-0000-00004A1B0000}"/>
    <cellStyle name="Calculation 2 2 7 19 2" xfId="8236" xr:uid="{00000000-0005-0000-0000-00004B1B0000}"/>
    <cellStyle name="Calculation 2 2 7 2" xfId="247" xr:uid="{00000000-0005-0000-0000-00004C1B0000}"/>
    <cellStyle name="Calculation 2 2 7 2 2" xfId="8237" xr:uid="{00000000-0005-0000-0000-00004D1B0000}"/>
    <cellStyle name="Calculation 2 2 7 20" xfId="8238" xr:uid="{00000000-0005-0000-0000-00004E1B0000}"/>
    <cellStyle name="Calculation 2 2 7 20 2" xfId="8239" xr:uid="{00000000-0005-0000-0000-00004F1B0000}"/>
    <cellStyle name="Calculation 2 2 7 21" xfId="8240" xr:uid="{00000000-0005-0000-0000-0000501B0000}"/>
    <cellStyle name="Calculation 2 2 7 21 2" xfId="8241" xr:uid="{00000000-0005-0000-0000-0000511B0000}"/>
    <cellStyle name="Calculation 2 2 7 22" xfId="8242" xr:uid="{00000000-0005-0000-0000-0000521B0000}"/>
    <cellStyle name="Calculation 2 2 7 22 2" xfId="8243" xr:uid="{00000000-0005-0000-0000-0000531B0000}"/>
    <cellStyle name="Calculation 2 2 7 23" xfId="8244" xr:uid="{00000000-0005-0000-0000-0000541B0000}"/>
    <cellStyle name="Calculation 2 2 7 23 2" xfId="8245" xr:uid="{00000000-0005-0000-0000-0000551B0000}"/>
    <cellStyle name="Calculation 2 2 7 24" xfId="8246" xr:uid="{00000000-0005-0000-0000-0000561B0000}"/>
    <cellStyle name="Calculation 2 2 7 24 2" xfId="8247" xr:uid="{00000000-0005-0000-0000-0000571B0000}"/>
    <cellStyle name="Calculation 2 2 7 25" xfId="8248" xr:uid="{00000000-0005-0000-0000-0000581B0000}"/>
    <cellStyle name="Calculation 2 2 7 25 2" xfId="8249" xr:uid="{00000000-0005-0000-0000-0000591B0000}"/>
    <cellStyle name="Calculation 2 2 7 26" xfId="8250" xr:uid="{00000000-0005-0000-0000-00005A1B0000}"/>
    <cellStyle name="Calculation 2 2 7 26 2" xfId="8251" xr:uid="{00000000-0005-0000-0000-00005B1B0000}"/>
    <cellStyle name="Calculation 2 2 7 27" xfId="8252" xr:uid="{00000000-0005-0000-0000-00005C1B0000}"/>
    <cellStyle name="Calculation 2 2 7 27 2" xfId="8253" xr:uid="{00000000-0005-0000-0000-00005D1B0000}"/>
    <cellStyle name="Calculation 2 2 7 28" xfId="8254" xr:uid="{00000000-0005-0000-0000-00005E1B0000}"/>
    <cellStyle name="Calculation 2 2 7 28 2" xfId="8255" xr:uid="{00000000-0005-0000-0000-00005F1B0000}"/>
    <cellStyle name="Calculation 2 2 7 29" xfId="8256" xr:uid="{00000000-0005-0000-0000-0000601B0000}"/>
    <cellStyle name="Calculation 2 2 7 29 2" xfId="8257" xr:uid="{00000000-0005-0000-0000-0000611B0000}"/>
    <cellStyle name="Calculation 2 2 7 3" xfId="8258" xr:uid="{00000000-0005-0000-0000-0000621B0000}"/>
    <cellStyle name="Calculation 2 2 7 3 2" xfId="8259" xr:uid="{00000000-0005-0000-0000-0000631B0000}"/>
    <cellStyle name="Calculation 2 2 7 30" xfId="8260" xr:uid="{00000000-0005-0000-0000-0000641B0000}"/>
    <cellStyle name="Calculation 2 2 7 30 2" xfId="8261" xr:uid="{00000000-0005-0000-0000-0000651B0000}"/>
    <cellStyle name="Calculation 2 2 7 31" xfId="8262" xr:uid="{00000000-0005-0000-0000-0000661B0000}"/>
    <cellStyle name="Calculation 2 2 7 31 2" xfId="8263" xr:uid="{00000000-0005-0000-0000-0000671B0000}"/>
    <cellStyle name="Calculation 2 2 7 32" xfId="8264" xr:uid="{00000000-0005-0000-0000-0000681B0000}"/>
    <cellStyle name="Calculation 2 2 7 32 2" xfId="8265" xr:uid="{00000000-0005-0000-0000-0000691B0000}"/>
    <cellStyle name="Calculation 2 2 7 33" xfId="8266" xr:uid="{00000000-0005-0000-0000-00006A1B0000}"/>
    <cellStyle name="Calculation 2 2 7 33 2" xfId="8267" xr:uid="{00000000-0005-0000-0000-00006B1B0000}"/>
    <cellStyle name="Calculation 2 2 7 34" xfId="8268" xr:uid="{00000000-0005-0000-0000-00006C1B0000}"/>
    <cellStyle name="Calculation 2 2 7 34 2" xfId="8269" xr:uid="{00000000-0005-0000-0000-00006D1B0000}"/>
    <cellStyle name="Calculation 2 2 7 35" xfId="8270" xr:uid="{00000000-0005-0000-0000-00006E1B0000}"/>
    <cellStyle name="Calculation 2 2 7 35 2" xfId="8271" xr:uid="{00000000-0005-0000-0000-00006F1B0000}"/>
    <cellStyle name="Calculation 2 2 7 36" xfId="8272" xr:uid="{00000000-0005-0000-0000-0000701B0000}"/>
    <cellStyle name="Calculation 2 2 7 36 2" xfId="8273" xr:uid="{00000000-0005-0000-0000-0000711B0000}"/>
    <cellStyle name="Calculation 2 2 7 37" xfId="8274" xr:uid="{00000000-0005-0000-0000-0000721B0000}"/>
    <cellStyle name="Calculation 2 2 7 37 2" xfId="8275" xr:uid="{00000000-0005-0000-0000-0000731B0000}"/>
    <cellStyle name="Calculation 2 2 7 38" xfId="8276" xr:uid="{00000000-0005-0000-0000-0000741B0000}"/>
    <cellStyle name="Calculation 2 2 7 38 2" xfId="8277" xr:uid="{00000000-0005-0000-0000-0000751B0000}"/>
    <cellStyle name="Calculation 2 2 7 39" xfId="8278" xr:uid="{00000000-0005-0000-0000-0000761B0000}"/>
    <cellStyle name="Calculation 2 2 7 39 2" xfId="8279" xr:uid="{00000000-0005-0000-0000-0000771B0000}"/>
    <cellStyle name="Calculation 2 2 7 4" xfId="8280" xr:uid="{00000000-0005-0000-0000-0000781B0000}"/>
    <cellStyle name="Calculation 2 2 7 4 2" xfId="8281" xr:uid="{00000000-0005-0000-0000-0000791B0000}"/>
    <cellStyle name="Calculation 2 2 7 40" xfId="8282" xr:uid="{00000000-0005-0000-0000-00007A1B0000}"/>
    <cellStyle name="Calculation 2 2 7 41" xfId="8283" xr:uid="{00000000-0005-0000-0000-00007B1B0000}"/>
    <cellStyle name="Calculation 2 2 7 42" xfId="8284" xr:uid="{00000000-0005-0000-0000-00007C1B0000}"/>
    <cellStyle name="Calculation 2 2 7 43" xfId="8285" xr:uid="{00000000-0005-0000-0000-00007D1B0000}"/>
    <cellStyle name="Calculation 2 2 7 44" xfId="8286" xr:uid="{00000000-0005-0000-0000-00007E1B0000}"/>
    <cellStyle name="Calculation 2 2 7 45" xfId="8287" xr:uid="{00000000-0005-0000-0000-00007F1B0000}"/>
    <cellStyle name="Calculation 2 2 7 46" xfId="8288" xr:uid="{00000000-0005-0000-0000-0000801B0000}"/>
    <cellStyle name="Calculation 2 2 7 47" xfId="8289" xr:uid="{00000000-0005-0000-0000-0000811B0000}"/>
    <cellStyle name="Calculation 2 2 7 48" xfId="8290" xr:uid="{00000000-0005-0000-0000-0000821B0000}"/>
    <cellStyle name="Calculation 2 2 7 49" xfId="8291" xr:uid="{00000000-0005-0000-0000-0000831B0000}"/>
    <cellStyle name="Calculation 2 2 7 5" xfId="8292" xr:uid="{00000000-0005-0000-0000-0000841B0000}"/>
    <cellStyle name="Calculation 2 2 7 5 2" xfId="8293" xr:uid="{00000000-0005-0000-0000-0000851B0000}"/>
    <cellStyle name="Calculation 2 2 7 50" xfId="8294" xr:uid="{00000000-0005-0000-0000-0000861B0000}"/>
    <cellStyle name="Calculation 2 2 7 51" xfId="8295" xr:uid="{00000000-0005-0000-0000-0000871B0000}"/>
    <cellStyle name="Calculation 2 2 7 52" xfId="8296" xr:uid="{00000000-0005-0000-0000-0000881B0000}"/>
    <cellStyle name="Calculation 2 2 7 53" xfId="8297" xr:uid="{00000000-0005-0000-0000-0000891B0000}"/>
    <cellStyle name="Calculation 2 2 7 54" xfId="8298" xr:uid="{00000000-0005-0000-0000-00008A1B0000}"/>
    <cellStyle name="Calculation 2 2 7 55" xfId="8299" xr:uid="{00000000-0005-0000-0000-00008B1B0000}"/>
    <cellStyle name="Calculation 2 2 7 56" xfId="8300" xr:uid="{00000000-0005-0000-0000-00008C1B0000}"/>
    <cellStyle name="Calculation 2 2 7 57" xfId="8301" xr:uid="{00000000-0005-0000-0000-00008D1B0000}"/>
    <cellStyle name="Calculation 2 2 7 58" xfId="8302" xr:uid="{00000000-0005-0000-0000-00008E1B0000}"/>
    <cellStyle name="Calculation 2 2 7 59" xfId="8303" xr:uid="{00000000-0005-0000-0000-00008F1B0000}"/>
    <cellStyle name="Calculation 2 2 7 6" xfId="8304" xr:uid="{00000000-0005-0000-0000-0000901B0000}"/>
    <cellStyle name="Calculation 2 2 7 6 2" xfId="8305" xr:uid="{00000000-0005-0000-0000-0000911B0000}"/>
    <cellStyle name="Calculation 2 2 7 60" xfId="8306" xr:uid="{00000000-0005-0000-0000-0000921B0000}"/>
    <cellStyle name="Calculation 2 2 7 61" xfId="8307" xr:uid="{00000000-0005-0000-0000-0000931B0000}"/>
    <cellStyle name="Calculation 2 2 7 62" xfId="8308" xr:uid="{00000000-0005-0000-0000-0000941B0000}"/>
    <cellStyle name="Calculation 2 2 7 63" xfId="8309" xr:uid="{00000000-0005-0000-0000-0000951B0000}"/>
    <cellStyle name="Calculation 2 2 7 64" xfId="8310" xr:uid="{00000000-0005-0000-0000-0000961B0000}"/>
    <cellStyle name="Calculation 2 2 7 65" xfId="8311" xr:uid="{00000000-0005-0000-0000-0000971B0000}"/>
    <cellStyle name="Calculation 2 2 7 66" xfId="8312" xr:uid="{00000000-0005-0000-0000-0000981B0000}"/>
    <cellStyle name="Calculation 2 2 7 67" xfId="8313" xr:uid="{00000000-0005-0000-0000-0000991B0000}"/>
    <cellStyle name="Calculation 2 2 7 68" xfId="8314" xr:uid="{00000000-0005-0000-0000-00009A1B0000}"/>
    <cellStyle name="Calculation 2 2 7 69" xfId="8315" xr:uid="{00000000-0005-0000-0000-00009B1B0000}"/>
    <cellStyle name="Calculation 2 2 7 7" xfId="8316" xr:uid="{00000000-0005-0000-0000-00009C1B0000}"/>
    <cellStyle name="Calculation 2 2 7 7 2" xfId="8317" xr:uid="{00000000-0005-0000-0000-00009D1B0000}"/>
    <cellStyle name="Calculation 2 2 7 70" xfId="8318" xr:uid="{00000000-0005-0000-0000-00009E1B0000}"/>
    <cellStyle name="Calculation 2 2 7 71" xfId="8319" xr:uid="{00000000-0005-0000-0000-00009F1B0000}"/>
    <cellStyle name="Calculation 2 2 7 72" xfId="8320" xr:uid="{00000000-0005-0000-0000-0000A01B0000}"/>
    <cellStyle name="Calculation 2 2 7 73" xfId="8321" xr:uid="{00000000-0005-0000-0000-0000A11B0000}"/>
    <cellStyle name="Calculation 2 2 7 74" xfId="8322" xr:uid="{00000000-0005-0000-0000-0000A21B0000}"/>
    <cellStyle name="Calculation 2 2 7 75" xfId="8323" xr:uid="{00000000-0005-0000-0000-0000A31B0000}"/>
    <cellStyle name="Calculation 2 2 7 76" xfId="8324" xr:uid="{00000000-0005-0000-0000-0000A41B0000}"/>
    <cellStyle name="Calculation 2 2 7 77" xfId="52671" xr:uid="{00000000-0005-0000-0000-0000A51B0000}"/>
    <cellStyle name="Calculation 2 2 7 78" xfId="52928" xr:uid="{00000000-0005-0000-0000-0000A61B0000}"/>
    <cellStyle name="Calculation 2 2 7 79" xfId="53389" xr:uid="{00000000-0005-0000-0000-0000A71B0000}"/>
    <cellStyle name="Calculation 2 2 7 8" xfId="8325" xr:uid="{00000000-0005-0000-0000-0000A81B0000}"/>
    <cellStyle name="Calculation 2 2 7 8 2" xfId="8326" xr:uid="{00000000-0005-0000-0000-0000A91B0000}"/>
    <cellStyle name="Calculation 2 2 7 9" xfId="8327" xr:uid="{00000000-0005-0000-0000-0000AA1B0000}"/>
    <cellStyle name="Calculation 2 2 7 9 2" xfId="8328" xr:uid="{00000000-0005-0000-0000-0000AB1B0000}"/>
    <cellStyle name="Calculation 2 2 70" xfId="8329" xr:uid="{00000000-0005-0000-0000-0000AC1B0000}"/>
    <cellStyle name="Calculation 2 2 71" xfId="8330" xr:uid="{00000000-0005-0000-0000-0000AD1B0000}"/>
    <cellStyle name="Calculation 2 2 72" xfId="8331" xr:uid="{00000000-0005-0000-0000-0000AE1B0000}"/>
    <cellStyle name="Calculation 2 2 73" xfId="8332" xr:uid="{00000000-0005-0000-0000-0000AF1B0000}"/>
    <cellStyle name="Calculation 2 2 74" xfId="8333" xr:uid="{00000000-0005-0000-0000-0000B01B0000}"/>
    <cellStyle name="Calculation 2 2 75" xfId="8334" xr:uid="{00000000-0005-0000-0000-0000B11B0000}"/>
    <cellStyle name="Calculation 2 2 76" xfId="8335" xr:uid="{00000000-0005-0000-0000-0000B21B0000}"/>
    <cellStyle name="Calculation 2 2 77" xfId="8336" xr:uid="{00000000-0005-0000-0000-0000B31B0000}"/>
    <cellStyle name="Calculation 2 2 78" xfId="8337" xr:uid="{00000000-0005-0000-0000-0000B41B0000}"/>
    <cellStyle name="Calculation 2 2 79" xfId="8338" xr:uid="{00000000-0005-0000-0000-0000B51B0000}"/>
    <cellStyle name="Calculation 2 2 8" xfId="248" xr:uid="{00000000-0005-0000-0000-0000B61B0000}"/>
    <cellStyle name="Calculation 2 2 8 10" xfId="8339" xr:uid="{00000000-0005-0000-0000-0000B71B0000}"/>
    <cellStyle name="Calculation 2 2 8 10 2" xfId="8340" xr:uid="{00000000-0005-0000-0000-0000B81B0000}"/>
    <cellStyle name="Calculation 2 2 8 11" xfId="8341" xr:uid="{00000000-0005-0000-0000-0000B91B0000}"/>
    <cellStyle name="Calculation 2 2 8 11 2" xfId="8342" xr:uid="{00000000-0005-0000-0000-0000BA1B0000}"/>
    <cellStyle name="Calculation 2 2 8 12" xfId="8343" xr:uid="{00000000-0005-0000-0000-0000BB1B0000}"/>
    <cellStyle name="Calculation 2 2 8 12 2" xfId="8344" xr:uid="{00000000-0005-0000-0000-0000BC1B0000}"/>
    <cellStyle name="Calculation 2 2 8 13" xfId="8345" xr:uid="{00000000-0005-0000-0000-0000BD1B0000}"/>
    <cellStyle name="Calculation 2 2 8 13 2" xfId="8346" xr:uid="{00000000-0005-0000-0000-0000BE1B0000}"/>
    <cellStyle name="Calculation 2 2 8 14" xfId="8347" xr:uid="{00000000-0005-0000-0000-0000BF1B0000}"/>
    <cellStyle name="Calculation 2 2 8 14 2" xfId="8348" xr:uid="{00000000-0005-0000-0000-0000C01B0000}"/>
    <cellStyle name="Calculation 2 2 8 15" xfId="8349" xr:uid="{00000000-0005-0000-0000-0000C11B0000}"/>
    <cellStyle name="Calculation 2 2 8 15 2" xfId="8350" xr:uid="{00000000-0005-0000-0000-0000C21B0000}"/>
    <cellStyle name="Calculation 2 2 8 16" xfId="8351" xr:uid="{00000000-0005-0000-0000-0000C31B0000}"/>
    <cellStyle name="Calculation 2 2 8 16 2" xfId="8352" xr:uid="{00000000-0005-0000-0000-0000C41B0000}"/>
    <cellStyle name="Calculation 2 2 8 17" xfId="8353" xr:uid="{00000000-0005-0000-0000-0000C51B0000}"/>
    <cellStyle name="Calculation 2 2 8 17 2" xfId="8354" xr:uid="{00000000-0005-0000-0000-0000C61B0000}"/>
    <cellStyle name="Calculation 2 2 8 18" xfId="8355" xr:uid="{00000000-0005-0000-0000-0000C71B0000}"/>
    <cellStyle name="Calculation 2 2 8 18 2" xfId="8356" xr:uid="{00000000-0005-0000-0000-0000C81B0000}"/>
    <cellStyle name="Calculation 2 2 8 19" xfId="8357" xr:uid="{00000000-0005-0000-0000-0000C91B0000}"/>
    <cellStyle name="Calculation 2 2 8 19 2" xfId="8358" xr:uid="{00000000-0005-0000-0000-0000CA1B0000}"/>
    <cellStyle name="Calculation 2 2 8 2" xfId="249" xr:uid="{00000000-0005-0000-0000-0000CB1B0000}"/>
    <cellStyle name="Calculation 2 2 8 2 2" xfId="8359" xr:uid="{00000000-0005-0000-0000-0000CC1B0000}"/>
    <cellStyle name="Calculation 2 2 8 20" xfId="8360" xr:uid="{00000000-0005-0000-0000-0000CD1B0000}"/>
    <cellStyle name="Calculation 2 2 8 20 2" xfId="8361" xr:uid="{00000000-0005-0000-0000-0000CE1B0000}"/>
    <cellStyle name="Calculation 2 2 8 21" xfId="8362" xr:uid="{00000000-0005-0000-0000-0000CF1B0000}"/>
    <cellStyle name="Calculation 2 2 8 21 2" xfId="8363" xr:uid="{00000000-0005-0000-0000-0000D01B0000}"/>
    <cellStyle name="Calculation 2 2 8 22" xfId="8364" xr:uid="{00000000-0005-0000-0000-0000D11B0000}"/>
    <cellStyle name="Calculation 2 2 8 22 2" xfId="8365" xr:uid="{00000000-0005-0000-0000-0000D21B0000}"/>
    <cellStyle name="Calculation 2 2 8 23" xfId="8366" xr:uid="{00000000-0005-0000-0000-0000D31B0000}"/>
    <cellStyle name="Calculation 2 2 8 23 2" xfId="8367" xr:uid="{00000000-0005-0000-0000-0000D41B0000}"/>
    <cellStyle name="Calculation 2 2 8 24" xfId="8368" xr:uid="{00000000-0005-0000-0000-0000D51B0000}"/>
    <cellStyle name="Calculation 2 2 8 24 2" xfId="8369" xr:uid="{00000000-0005-0000-0000-0000D61B0000}"/>
    <cellStyle name="Calculation 2 2 8 25" xfId="8370" xr:uid="{00000000-0005-0000-0000-0000D71B0000}"/>
    <cellStyle name="Calculation 2 2 8 25 2" xfId="8371" xr:uid="{00000000-0005-0000-0000-0000D81B0000}"/>
    <cellStyle name="Calculation 2 2 8 26" xfId="8372" xr:uid="{00000000-0005-0000-0000-0000D91B0000}"/>
    <cellStyle name="Calculation 2 2 8 26 2" xfId="8373" xr:uid="{00000000-0005-0000-0000-0000DA1B0000}"/>
    <cellStyle name="Calculation 2 2 8 27" xfId="8374" xr:uid="{00000000-0005-0000-0000-0000DB1B0000}"/>
    <cellStyle name="Calculation 2 2 8 27 2" xfId="8375" xr:uid="{00000000-0005-0000-0000-0000DC1B0000}"/>
    <cellStyle name="Calculation 2 2 8 28" xfId="8376" xr:uid="{00000000-0005-0000-0000-0000DD1B0000}"/>
    <cellStyle name="Calculation 2 2 8 28 2" xfId="8377" xr:uid="{00000000-0005-0000-0000-0000DE1B0000}"/>
    <cellStyle name="Calculation 2 2 8 29" xfId="8378" xr:uid="{00000000-0005-0000-0000-0000DF1B0000}"/>
    <cellStyle name="Calculation 2 2 8 29 2" xfId="8379" xr:uid="{00000000-0005-0000-0000-0000E01B0000}"/>
    <cellStyle name="Calculation 2 2 8 3" xfId="8380" xr:uid="{00000000-0005-0000-0000-0000E11B0000}"/>
    <cellStyle name="Calculation 2 2 8 3 2" xfId="8381" xr:uid="{00000000-0005-0000-0000-0000E21B0000}"/>
    <cellStyle name="Calculation 2 2 8 30" xfId="8382" xr:uid="{00000000-0005-0000-0000-0000E31B0000}"/>
    <cellStyle name="Calculation 2 2 8 30 2" xfId="8383" xr:uid="{00000000-0005-0000-0000-0000E41B0000}"/>
    <cellStyle name="Calculation 2 2 8 31" xfId="8384" xr:uid="{00000000-0005-0000-0000-0000E51B0000}"/>
    <cellStyle name="Calculation 2 2 8 31 2" xfId="8385" xr:uid="{00000000-0005-0000-0000-0000E61B0000}"/>
    <cellStyle name="Calculation 2 2 8 32" xfId="8386" xr:uid="{00000000-0005-0000-0000-0000E71B0000}"/>
    <cellStyle name="Calculation 2 2 8 32 2" xfId="8387" xr:uid="{00000000-0005-0000-0000-0000E81B0000}"/>
    <cellStyle name="Calculation 2 2 8 33" xfId="8388" xr:uid="{00000000-0005-0000-0000-0000E91B0000}"/>
    <cellStyle name="Calculation 2 2 8 33 2" xfId="8389" xr:uid="{00000000-0005-0000-0000-0000EA1B0000}"/>
    <cellStyle name="Calculation 2 2 8 34" xfId="8390" xr:uid="{00000000-0005-0000-0000-0000EB1B0000}"/>
    <cellStyle name="Calculation 2 2 8 34 2" xfId="8391" xr:uid="{00000000-0005-0000-0000-0000EC1B0000}"/>
    <cellStyle name="Calculation 2 2 8 35" xfId="8392" xr:uid="{00000000-0005-0000-0000-0000ED1B0000}"/>
    <cellStyle name="Calculation 2 2 8 35 2" xfId="8393" xr:uid="{00000000-0005-0000-0000-0000EE1B0000}"/>
    <cellStyle name="Calculation 2 2 8 36" xfId="8394" xr:uid="{00000000-0005-0000-0000-0000EF1B0000}"/>
    <cellStyle name="Calculation 2 2 8 36 2" xfId="8395" xr:uid="{00000000-0005-0000-0000-0000F01B0000}"/>
    <cellStyle name="Calculation 2 2 8 37" xfId="8396" xr:uid="{00000000-0005-0000-0000-0000F11B0000}"/>
    <cellStyle name="Calculation 2 2 8 37 2" xfId="8397" xr:uid="{00000000-0005-0000-0000-0000F21B0000}"/>
    <cellStyle name="Calculation 2 2 8 38" xfId="8398" xr:uid="{00000000-0005-0000-0000-0000F31B0000}"/>
    <cellStyle name="Calculation 2 2 8 38 2" xfId="8399" xr:uid="{00000000-0005-0000-0000-0000F41B0000}"/>
    <cellStyle name="Calculation 2 2 8 39" xfId="8400" xr:uid="{00000000-0005-0000-0000-0000F51B0000}"/>
    <cellStyle name="Calculation 2 2 8 39 2" xfId="8401" xr:uid="{00000000-0005-0000-0000-0000F61B0000}"/>
    <cellStyle name="Calculation 2 2 8 4" xfId="8402" xr:uid="{00000000-0005-0000-0000-0000F71B0000}"/>
    <cellStyle name="Calculation 2 2 8 4 2" xfId="8403" xr:uid="{00000000-0005-0000-0000-0000F81B0000}"/>
    <cellStyle name="Calculation 2 2 8 40" xfId="8404" xr:uid="{00000000-0005-0000-0000-0000F91B0000}"/>
    <cellStyle name="Calculation 2 2 8 41" xfId="8405" xr:uid="{00000000-0005-0000-0000-0000FA1B0000}"/>
    <cellStyle name="Calculation 2 2 8 42" xfId="8406" xr:uid="{00000000-0005-0000-0000-0000FB1B0000}"/>
    <cellStyle name="Calculation 2 2 8 43" xfId="8407" xr:uid="{00000000-0005-0000-0000-0000FC1B0000}"/>
    <cellStyle name="Calculation 2 2 8 44" xfId="8408" xr:uid="{00000000-0005-0000-0000-0000FD1B0000}"/>
    <cellStyle name="Calculation 2 2 8 45" xfId="8409" xr:uid="{00000000-0005-0000-0000-0000FE1B0000}"/>
    <cellStyle name="Calculation 2 2 8 46" xfId="8410" xr:uid="{00000000-0005-0000-0000-0000FF1B0000}"/>
    <cellStyle name="Calculation 2 2 8 47" xfId="8411" xr:uid="{00000000-0005-0000-0000-0000001C0000}"/>
    <cellStyle name="Calculation 2 2 8 48" xfId="8412" xr:uid="{00000000-0005-0000-0000-0000011C0000}"/>
    <cellStyle name="Calculation 2 2 8 49" xfId="8413" xr:uid="{00000000-0005-0000-0000-0000021C0000}"/>
    <cellStyle name="Calculation 2 2 8 5" xfId="8414" xr:uid="{00000000-0005-0000-0000-0000031C0000}"/>
    <cellStyle name="Calculation 2 2 8 5 2" xfId="8415" xr:uid="{00000000-0005-0000-0000-0000041C0000}"/>
    <cellStyle name="Calculation 2 2 8 50" xfId="8416" xr:uid="{00000000-0005-0000-0000-0000051C0000}"/>
    <cellStyle name="Calculation 2 2 8 51" xfId="8417" xr:uid="{00000000-0005-0000-0000-0000061C0000}"/>
    <cellStyle name="Calculation 2 2 8 52" xfId="8418" xr:uid="{00000000-0005-0000-0000-0000071C0000}"/>
    <cellStyle name="Calculation 2 2 8 53" xfId="8419" xr:uid="{00000000-0005-0000-0000-0000081C0000}"/>
    <cellStyle name="Calculation 2 2 8 54" xfId="8420" xr:uid="{00000000-0005-0000-0000-0000091C0000}"/>
    <cellStyle name="Calculation 2 2 8 55" xfId="8421" xr:uid="{00000000-0005-0000-0000-00000A1C0000}"/>
    <cellStyle name="Calculation 2 2 8 56" xfId="8422" xr:uid="{00000000-0005-0000-0000-00000B1C0000}"/>
    <cellStyle name="Calculation 2 2 8 57" xfId="8423" xr:uid="{00000000-0005-0000-0000-00000C1C0000}"/>
    <cellStyle name="Calculation 2 2 8 58" xfId="8424" xr:uid="{00000000-0005-0000-0000-00000D1C0000}"/>
    <cellStyle name="Calculation 2 2 8 59" xfId="8425" xr:uid="{00000000-0005-0000-0000-00000E1C0000}"/>
    <cellStyle name="Calculation 2 2 8 6" xfId="8426" xr:uid="{00000000-0005-0000-0000-00000F1C0000}"/>
    <cellStyle name="Calculation 2 2 8 6 2" xfId="8427" xr:uid="{00000000-0005-0000-0000-0000101C0000}"/>
    <cellStyle name="Calculation 2 2 8 60" xfId="8428" xr:uid="{00000000-0005-0000-0000-0000111C0000}"/>
    <cellStyle name="Calculation 2 2 8 61" xfId="8429" xr:uid="{00000000-0005-0000-0000-0000121C0000}"/>
    <cellStyle name="Calculation 2 2 8 62" xfId="8430" xr:uid="{00000000-0005-0000-0000-0000131C0000}"/>
    <cellStyle name="Calculation 2 2 8 63" xfId="8431" xr:uid="{00000000-0005-0000-0000-0000141C0000}"/>
    <cellStyle name="Calculation 2 2 8 64" xfId="8432" xr:uid="{00000000-0005-0000-0000-0000151C0000}"/>
    <cellStyle name="Calculation 2 2 8 65" xfId="8433" xr:uid="{00000000-0005-0000-0000-0000161C0000}"/>
    <cellStyle name="Calculation 2 2 8 66" xfId="8434" xr:uid="{00000000-0005-0000-0000-0000171C0000}"/>
    <cellStyle name="Calculation 2 2 8 67" xfId="8435" xr:uid="{00000000-0005-0000-0000-0000181C0000}"/>
    <cellStyle name="Calculation 2 2 8 68" xfId="8436" xr:uid="{00000000-0005-0000-0000-0000191C0000}"/>
    <cellStyle name="Calculation 2 2 8 69" xfId="8437" xr:uid="{00000000-0005-0000-0000-00001A1C0000}"/>
    <cellStyle name="Calculation 2 2 8 7" xfId="8438" xr:uid="{00000000-0005-0000-0000-00001B1C0000}"/>
    <cellStyle name="Calculation 2 2 8 7 2" xfId="8439" xr:uid="{00000000-0005-0000-0000-00001C1C0000}"/>
    <cellStyle name="Calculation 2 2 8 70" xfId="8440" xr:uid="{00000000-0005-0000-0000-00001D1C0000}"/>
    <cellStyle name="Calculation 2 2 8 71" xfId="8441" xr:uid="{00000000-0005-0000-0000-00001E1C0000}"/>
    <cellStyle name="Calculation 2 2 8 72" xfId="8442" xr:uid="{00000000-0005-0000-0000-00001F1C0000}"/>
    <cellStyle name="Calculation 2 2 8 73" xfId="8443" xr:uid="{00000000-0005-0000-0000-0000201C0000}"/>
    <cellStyle name="Calculation 2 2 8 74" xfId="8444" xr:uid="{00000000-0005-0000-0000-0000211C0000}"/>
    <cellStyle name="Calculation 2 2 8 75" xfId="8445" xr:uid="{00000000-0005-0000-0000-0000221C0000}"/>
    <cellStyle name="Calculation 2 2 8 76" xfId="8446" xr:uid="{00000000-0005-0000-0000-0000231C0000}"/>
    <cellStyle name="Calculation 2 2 8 77" xfId="52660" xr:uid="{00000000-0005-0000-0000-0000241C0000}"/>
    <cellStyle name="Calculation 2 2 8 78" xfId="52915" xr:uid="{00000000-0005-0000-0000-0000251C0000}"/>
    <cellStyle name="Calculation 2 2 8 79" xfId="53376" xr:uid="{00000000-0005-0000-0000-0000261C0000}"/>
    <cellStyle name="Calculation 2 2 8 8" xfId="8447" xr:uid="{00000000-0005-0000-0000-0000271C0000}"/>
    <cellStyle name="Calculation 2 2 8 8 2" xfId="8448" xr:uid="{00000000-0005-0000-0000-0000281C0000}"/>
    <cellStyle name="Calculation 2 2 8 9" xfId="8449" xr:uid="{00000000-0005-0000-0000-0000291C0000}"/>
    <cellStyle name="Calculation 2 2 8 9 2" xfId="8450" xr:uid="{00000000-0005-0000-0000-00002A1C0000}"/>
    <cellStyle name="Calculation 2 2 80" xfId="8451" xr:uid="{00000000-0005-0000-0000-00002B1C0000}"/>
    <cellStyle name="Calculation 2 2 81" xfId="8452" xr:uid="{00000000-0005-0000-0000-00002C1C0000}"/>
    <cellStyle name="Calculation 2 2 82" xfId="8453" xr:uid="{00000000-0005-0000-0000-00002D1C0000}"/>
    <cellStyle name="Calculation 2 2 83" xfId="8454" xr:uid="{00000000-0005-0000-0000-00002E1C0000}"/>
    <cellStyle name="Calculation 2 2 84" xfId="8455" xr:uid="{00000000-0005-0000-0000-00002F1C0000}"/>
    <cellStyle name="Calculation 2 2 85" xfId="8456" xr:uid="{00000000-0005-0000-0000-0000301C0000}"/>
    <cellStyle name="Calculation 2 2 86" xfId="8457" xr:uid="{00000000-0005-0000-0000-0000311C0000}"/>
    <cellStyle name="Calculation 2 2 87" xfId="8458" xr:uid="{00000000-0005-0000-0000-0000321C0000}"/>
    <cellStyle name="Calculation 2 2 88" xfId="8459" xr:uid="{00000000-0005-0000-0000-0000331C0000}"/>
    <cellStyle name="Calculation 2 2 89" xfId="8460" xr:uid="{00000000-0005-0000-0000-0000341C0000}"/>
    <cellStyle name="Calculation 2 2 9" xfId="250" xr:uid="{00000000-0005-0000-0000-0000351C0000}"/>
    <cellStyle name="Calculation 2 2 9 10" xfId="8461" xr:uid="{00000000-0005-0000-0000-0000361C0000}"/>
    <cellStyle name="Calculation 2 2 9 10 2" xfId="8462" xr:uid="{00000000-0005-0000-0000-0000371C0000}"/>
    <cellStyle name="Calculation 2 2 9 11" xfId="8463" xr:uid="{00000000-0005-0000-0000-0000381C0000}"/>
    <cellStyle name="Calculation 2 2 9 11 2" xfId="8464" xr:uid="{00000000-0005-0000-0000-0000391C0000}"/>
    <cellStyle name="Calculation 2 2 9 12" xfId="8465" xr:uid="{00000000-0005-0000-0000-00003A1C0000}"/>
    <cellStyle name="Calculation 2 2 9 12 2" xfId="8466" xr:uid="{00000000-0005-0000-0000-00003B1C0000}"/>
    <cellStyle name="Calculation 2 2 9 13" xfId="8467" xr:uid="{00000000-0005-0000-0000-00003C1C0000}"/>
    <cellStyle name="Calculation 2 2 9 13 2" xfId="8468" xr:uid="{00000000-0005-0000-0000-00003D1C0000}"/>
    <cellStyle name="Calculation 2 2 9 14" xfId="8469" xr:uid="{00000000-0005-0000-0000-00003E1C0000}"/>
    <cellStyle name="Calculation 2 2 9 14 2" xfId="8470" xr:uid="{00000000-0005-0000-0000-00003F1C0000}"/>
    <cellStyle name="Calculation 2 2 9 15" xfId="8471" xr:uid="{00000000-0005-0000-0000-0000401C0000}"/>
    <cellStyle name="Calculation 2 2 9 15 2" xfId="8472" xr:uid="{00000000-0005-0000-0000-0000411C0000}"/>
    <cellStyle name="Calculation 2 2 9 16" xfId="8473" xr:uid="{00000000-0005-0000-0000-0000421C0000}"/>
    <cellStyle name="Calculation 2 2 9 16 2" xfId="8474" xr:uid="{00000000-0005-0000-0000-0000431C0000}"/>
    <cellStyle name="Calculation 2 2 9 17" xfId="8475" xr:uid="{00000000-0005-0000-0000-0000441C0000}"/>
    <cellStyle name="Calculation 2 2 9 17 2" xfId="8476" xr:uid="{00000000-0005-0000-0000-0000451C0000}"/>
    <cellStyle name="Calculation 2 2 9 18" xfId="8477" xr:uid="{00000000-0005-0000-0000-0000461C0000}"/>
    <cellStyle name="Calculation 2 2 9 18 2" xfId="8478" xr:uid="{00000000-0005-0000-0000-0000471C0000}"/>
    <cellStyle name="Calculation 2 2 9 19" xfId="8479" xr:uid="{00000000-0005-0000-0000-0000481C0000}"/>
    <cellStyle name="Calculation 2 2 9 19 2" xfId="8480" xr:uid="{00000000-0005-0000-0000-0000491C0000}"/>
    <cellStyle name="Calculation 2 2 9 2" xfId="251" xr:uid="{00000000-0005-0000-0000-00004A1C0000}"/>
    <cellStyle name="Calculation 2 2 9 2 2" xfId="8481" xr:uid="{00000000-0005-0000-0000-00004B1C0000}"/>
    <cellStyle name="Calculation 2 2 9 20" xfId="8482" xr:uid="{00000000-0005-0000-0000-00004C1C0000}"/>
    <cellStyle name="Calculation 2 2 9 20 2" xfId="8483" xr:uid="{00000000-0005-0000-0000-00004D1C0000}"/>
    <cellStyle name="Calculation 2 2 9 21" xfId="8484" xr:uid="{00000000-0005-0000-0000-00004E1C0000}"/>
    <cellStyle name="Calculation 2 2 9 21 2" xfId="8485" xr:uid="{00000000-0005-0000-0000-00004F1C0000}"/>
    <cellStyle name="Calculation 2 2 9 22" xfId="8486" xr:uid="{00000000-0005-0000-0000-0000501C0000}"/>
    <cellStyle name="Calculation 2 2 9 22 2" xfId="8487" xr:uid="{00000000-0005-0000-0000-0000511C0000}"/>
    <cellStyle name="Calculation 2 2 9 23" xfId="8488" xr:uid="{00000000-0005-0000-0000-0000521C0000}"/>
    <cellStyle name="Calculation 2 2 9 23 2" xfId="8489" xr:uid="{00000000-0005-0000-0000-0000531C0000}"/>
    <cellStyle name="Calculation 2 2 9 24" xfId="8490" xr:uid="{00000000-0005-0000-0000-0000541C0000}"/>
    <cellStyle name="Calculation 2 2 9 24 2" xfId="8491" xr:uid="{00000000-0005-0000-0000-0000551C0000}"/>
    <cellStyle name="Calculation 2 2 9 25" xfId="8492" xr:uid="{00000000-0005-0000-0000-0000561C0000}"/>
    <cellStyle name="Calculation 2 2 9 25 2" xfId="8493" xr:uid="{00000000-0005-0000-0000-0000571C0000}"/>
    <cellStyle name="Calculation 2 2 9 26" xfId="8494" xr:uid="{00000000-0005-0000-0000-0000581C0000}"/>
    <cellStyle name="Calculation 2 2 9 26 2" xfId="8495" xr:uid="{00000000-0005-0000-0000-0000591C0000}"/>
    <cellStyle name="Calculation 2 2 9 27" xfId="8496" xr:uid="{00000000-0005-0000-0000-00005A1C0000}"/>
    <cellStyle name="Calculation 2 2 9 27 2" xfId="8497" xr:uid="{00000000-0005-0000-0000-00005B1C0000}"/>
    <cellStyle name="Calculation 2 2 9 28" xfId="8498" xr:uid="{00000000-0005-0000-0000-00005C1C0000}"/>
    <cellStyle name="Calculation 2 2 9 28 2" xfId="8499" xr:uid="{00000000-0005-0000-0000-00005D1C0000}"/>
    <cellStyle name="Calculation 2 2 9 29" xfId="8500" xr:uid="{00000000-0005-0000-0000-00005E1C0000}"/>
    <cellStyle name="Calculation 2 2 9 29 2" xfId="8501" xr:uid="{00000000-0005-0000-0000-00005F1C0000}"/>
    <cellStyle name="Calculation 2 2 9 3" xfId="8502" xr:uid="{00000000-0005-0000-0000-0000601C0000}"/>
    <cellStyle name="Calculation 2 2 9 3 2" xfId="8503" xr:uid="{00000000-0005-0000-0000-0000611C0000}"/>
    <cellStyle name="Calculation 2 2 9 30" xfId="8504" xr:uid="{00000000-0005-0000-0000-0000621C0000}"/>
    <cellStyle name="Calculation 2 2 9 30 2" xfId="8505" xr:uid="{00000000-0005-0000-0000-0000631C0000}"/>
    <cellStyle name="Calculation 2 2 9 31" xfId="8506" xr:uid="{00000000-0005-0000-0000-0000641C0000}"/>
    <cellStyle name="Calculation 2 2 9 31 2" xfId="8507" xr:uid="{00000000-0005-0000-0000-0000651C0000}"/>
    <cellStyle name="Calculation 2 2 9 32" xfId="8508" xr:uid="{00000000-0005-0000-0000-0000661C0000}"/>
    <cellStyle name="Calculation 2 2 9 32 2" xfId="8509" xr:uid="{00000000-0005-0000-0000-0000671C0000}"/>
    <cellStyle name="Calculation 2 2 9 33" xfId="8510" xr:uid="{00000000-0005-0000-0000-0000681C0000}"/>
    <cellStyle name="Calculation 2 2 9 33 2" xfId="8511" xr:uid="{00000000-0005-0000-0000-0000691C0000}"/>
    <cellStyle name="Calculation 2 2 9 34" xfId="8512" xr:uid="{00000000-0005-0000-0000-00006A1C0000}"/>
    <cellStyle name="Calculation 2 2 9 34 2" xfId="8513" xr:uid="{00000000-0005-0000-0000-00006B1C0000}"/>
    <cellStyle name="Calculation 2 2 9 35" xfId="8514" xr:uid="{00000000-0005-0000-0000-00006C1C0000}"/>
    <cellStyle name="Calculation 2 2 9 35 2" xfId="8515" xr:uid="{00000000-0005-0000-0000-00006D1C0000}"/>
    <cellStyle name="Calculation 2 2 9 36" xfId="8516" xr:uid="{00000000-0005-0000-0000-00006E1C0000}"/>
    <cellStyle name="Calculation 2 2 9 36 2" xfId="8517" xr:uid="{00000000-0005-0000-0000-00006F1C0000}"/>
    <cellStyle name="Calculation 2 2 9 37" xfId="8518" xr:uid="{00000000-0005-0000-0000-0000701C0000}"/>
    <cellStyle name="Calculation 2 2 9 37 2" xfId="8519" xr:uid="{00000000-0005-0000-0000-0000711C0000}"/>
    <cellStyle name="Calculation 2 2 9 38" xfId="8520" xr:uid="{00000000-0005-0000-0000-0000721C0000}"/>
    <cellStyle name="Calculation 2 2 9 38 2" xfId="8521" xr:uid="{00000000-0005-0000-0000-0000731C0000}"/>
    <cellStyle name="Calculation 2 2 9 39" xfId="8522" xr:uid="{00000000-0005-0000-0000-0000741C0000}"/>
    <cellStyle name="Calculation 2 2 9 39 2" xfId="8523" xr:uid="{00000000-0005-0000-0000-0000751C0000}"/>
    <cellStyle name="Calculation 2 2 9 4" xfId="8524" xr:uid="{00000000-0005-0000-0000-0000761C0000}"/>
    <cellStyle name="Calculation 2 2 9 4 2" xfId="8525" xr:uid="{00000000-0005-0000-0000-0000771C0000}"/>
    <cellStyle name="Calculation 2 2 9 40" xfId="8526" xr:uid="{00000000-0005-0000-0000-0000781C0000}"/>
    <cellStyle name="Calculation 2 2 9 41" xfId="8527" xr:uid="{00000000-0005-0000-0000-0000791C0000}"/>
    <cellStyle name="Calculation 2 2 9 42" xfId="8528" xr:uid="{00000000-0005-0000-0000-00007A1C0000}"/>
    <cellStyle name="Calculation 2 2 9 43" xfId="8529" xr:uid="{00000000-0005-0000-0000-00007B1C0000}"/>
    <cellStyle name="Calculation 2 2 9 44" xfId="8530" xr:uid="{00000000-0005-0000-0000-00007C1C0000}"/>
    <cellStyle name="Calculation 2 2 9 45" xfId="8531" xr:uid="{00000000-0005-0000-0000-00007D1C0000}"/>
    <cellStyle name="Calculation 2 2 9 46" xfId="8532" xr:uid="{00000000-0005-0000-0000-00007E1C0000}"/>
    <cellStyle name="Calculation 2 2 9 47" xfId="8533" xr:uid="{00000000-0005-0000-0000-00007F1C0000}"/>
    <cellStyle name="Calculation 2 2 9 48" xfId="8534" xr:uid="{00000000-0005-0000-0000-0000801C0000}"/>
    <cellStyle name="Calculation 2 2 9 49" xfId="8535" xr:uid="{00000000-0005-0000-0000-0000811C0000}"/>
    <cellStyle name="Calculation 2 2 9 5" xfId="8536" xr:uid="{00000000-0005-0000-0000-0000821C0000}"/>
    <cellStyle name="Calculation 2 2 9 5 2" xfId="8537" xr:uid="{00000000-0005-0000-0000-0000831C0000}"/>
    <cellStyle name="Calculation 2 2 9 50" xfId="8538" xr:uid="{00000000-0005-0000-0000-0000841C0000}"/>
    <cellStyle name="Calculation 2 2 9 51" xfId="8539" xr:uid="{00000000-0005-0000-0000-0000851C0000}"/>
    <cellStyle name="Calculation 2 2 9 52" xfId="8540" xr:uid="{00000000-0005-0000-0000-0000861C0000}"/>
    <cellStyle name="Calculation 2 2 9 53" xfId="8541" xr:uid="{00000000-0005-0000-0000-0000871C0000}"/>
    <cellStyle name="Calculation 2 2 9 54" xfId="8542" xr:uid="{00000000-0005-0000-0000-0000881C0000}"/>
    <cellStyle name="Calculation 2 2 9 55" xfId="8543" xr:uid="{00000000-0005-0000-0000-0000891C0000}"/>
    <cellStyle name="Calculation 2 2 9 56" xfId="8544" xr:uid="{00000000-0005-0000-0000-00008A1C0000}"/>
    <cellStyle name="Calculation 2 2 9 57" xfId="8545" xr:uid="{00000000-0005-0000-0000-00008B1C0000}"/>
    <cellStyle name="Calculation 2 2 9 58" xfId="8546" xr:uid="{00000000-0005-0000-0000-00008C1C0000}"/>
    <cellStyle name="Calculation 2 2 9 59" xfId="8547" xr:uid="{00000000-0005-0000-0000-00008D1C0000}"/>
    <cellStyle name="Calculation 2 2 9 6" xfId="8548" xr:uid="{00000000-0005-0000-0000-00008E1C0000}"/>
    <cellStyle name="Calculation 2 2 9 6 2" xfId="8549" xr:uid="{00000000-0005-0000-0000-00008F1C0000}"/>
    <cellStyle name="Calculation 2 2 9 60" xfId="8550" xr:uid="{00000000-0005-0000-0000-0000901C0000}"/>
    <cellStyle name="Calculation 2 2 9 61" xfId="8551" xr:uid="{00000000-0005-0000-0000-0000911C0000}"/>
    <cellStyle name="Calculation 2 2 9 62" xfId="8552" xr:uid="{00000000-0005-0000-0000-0000921C0000}"/>
    <cellStyle name="Calculation 2 2 9 63" xfId="8553" xr:uid="{00000000-0005-0000-0000-0000931C0000}"/>
    <cellStyle name="Calculation 2 2 9 64" xfId="8554" xr:uid="{00000000-0005-0000-0000-0000941C0000}"/>
    <cellStyle name="Calculation 2 2 9 65" xfId="8555" xr:uid="{00000000-0005-0000-0000-0000951C0000}"/>
    <cellStyle name="Calculation 2 2 9 66" xfId="8556" xr:uid="{00000000-0005-0000-0000-0000961C0000}"/>
    <cellStyle name="Calculation 2 2 9 67" xfId="8557" xr:uid="{00000000-0005-0000-0000-0000971C0000}"/>
    <cellStyle name="Calculation 2 2 9 68" xfId="8558" xr:uid="{00000000-0005-0000-0000-0000981C0000}"/>
    <cellStyle name="Calculation 2 2 9 69" xfId="8559" xr:uid="{00000000-0005-0000-0000-0000991C0000}"/>
    <cellStyle name="Calculation 2 2 9 7" xfId="8560" xr:uid="{00000000-0005-0000-0000-00009A1C0000}"/>
    <cellStyle name="Calculation 2 2 9 7 2" xfId="8561" xr:uid="{00000000-0005-0000-0000-00009B1C0000}"/>
    <cellStyle name="Calculation 2 2 9 70" xfId="8562" xr:uid="{00000000-0005-0000-0000-00009C1C0000}"/>
    <cellStyle name="Calculation 2 2 9 71" xfId="8563" xr:uid="{00000000-0005-0000-0000-00009D1C0000}"/>
    <cellStyle name="Calculation 2 2 9 72" xfId="8564" xr:uid="{00000000-0005-0000-0000-00009E1C0000}"/>
    <cellStyle name="Calculation 2 2 9 73" xfId="8565" xr:uid="{00000000-0005-0000-0000-00009F1C0000}"/>
    <cellStyle name="Calculation 2 2 9 74" xfId="8566" xr:uid="{00000000-0005-0000-0000-0000A01C0000}"/>
    <cellStyle name="Calculation 2 2 9 75" xfId="8567" xr:uid="{00000000-0005-0000-0000-0000A11C0000}"/>
    <cellStyle name="Calculation 2 2 9 76" xfId="8568" xr:uid="{00000000-0005-0000-0000-0000A21C0000}"/>
    <cellStyle name="Calculation 2 2 9 77" xfId="52582" xr:uid="{00000000-0005-0000-0000-0000A31C0000}"/>
    <cellStyle name="Calculation 2 2 9 78" xfId="52820" xr:uid="{00000000-0005-0000-0000-0000A41C0000}"/>
    <cellStyle name="Calculation 2 2 9 79" xfId="53281" xr:uid="{00000000-0005-0000-0000-0000A51C0000}"/>
    <cellStyle name="Calculation 2 2 9 8" xfId="8569" xr:uid="{00000000-0005-0000-0000-0000A61C0000}"/>
    <cellStyle name="Calculation 2 2 9 8 2" xfId="8570" xr:uid="{00000000-0005-0000-0000-0000A71C0000}"/>
    <cellStyle name="Calculation 2 2 9 9" xfId="8571" xr:uid="{00000000-0005-0000-0000-0000A81C0000}"/>
    <cellStyle name="Calculation 2 2 9 9 2" xfId="8572" xr:uid="{00000000-0005-0000-0000-0000A91C0000}"/>
    <cellStyle name="Calculation 2 2 90" xfId="8573" xr:uid="{00000000-0005-0000-0000-0000AA1C0000}"/>
    <cellStyle name="Calculation 2 2 91" xfId="8574" xr:uid="{00000000-0005-0000-0000-0000AB1C0000}"/>
    <cellStyle name="Calculation 2 2 92" xfId="8575" xr:uid="{00000000-0005-0000-0000-0000AC1C0000}"/>
    <cellStyle name="Calculation 2 2 93" xfId="8576" xr:uid="{00000000-0005-0000-0000-0000AD1C0000}"/>
    <cellStyle name="Calculation 2 2 94" xfId="8577" xr:uid="{00000000-0005-0000-0000-0000AE1C0000}"/>
    <cellStyle name="Calculation 2 2 95" xfId="8578" xr:uid="{00000000-0005-0000-0000-0000AF1C0000}"/>
    <cellStyle name="Calculation 2 2 96" xfId="52320" xr:uid="{00000000-0005-0000-0000-0000B01C0000}"/>
    <cellStyle name="Calculation 2 2 97" xfId="52761" xr:uid="{00000000-0005-0000-0000-0000B11C0000}"/>
    <cellStyle name="Calculation 2 2 98" xfId="53042" xr:uid="{00000000-0005-0000-0000-0000B21C0000}"/>
    <cellStyle name="Calculation 2 20" xfId="252" xr:uid="{00000000-0005-0000-0000-0000B31C0000}"/>
    <cellStyle name="Calculation 2 20 10" xfId="8579" xr:uid="{00000000-0005-0000-0000-0000B41C0000}"/>
    <cellStyle name="Calculation 2 20 10 2" xfId="8580" xr:uid="{00000000-0005-0000-0000-0000B51C0000}"/>
    <cellStyle name="Calculation 2 20 11" xfId="8581" xr:uid="{00000000-0005-0000-0000-0000B61C0000}"/>
    <cellStyle name="Calculation 2 20 11 2" xfId="8582" xr:uid="{00000000-0005-0000-0000-0000B71C0000}"/>
    <cellStyle name="Calculation 2 20 12" xfId="8583" xr:uid="{00000000-0005-0000-0000-0000B81C0000}"/>
    <cellStyle name="Calculation 2 20 12 2" xfId="8584" xr:uid="{00000000-0005-0000-0000-0000B91C0000}"/>
    <cellStyle name="Calculation 2 20 13" xfId="8585" xr:uid="{00000000-0005-0000-0000-0000BA1C0000}"/>
    <cellStyle name="Calculation 2 20 13 2" xfId="8586" xr:uid="{00000000-0005-0000-0000-0000BB1C0000}"/>
    <cellStyle name="Calculation 2 20 14" xfId="8587" xr:uid="{00000000-0005-0000-0000-0000BC1C0000}"/>
    <cellStyle name="Calculation 2 20 14 2" xfId="8588" xr:uid="{00000000-0005-0000-0000-0000BD1C0000}"/>
    <cellStyle name="Calculation 2 20 15" xfId="8589" xr:uid="{00000000-0005-0000-0000-0000BE1C0000}"/>
    <cellStyle name="Calculation 2 20 15 2" xfId="8590" xr:uid="{00000000-0005-0000-0000-0000BF1C0000}"/>
    <cellStyle name="Calculation 2 20 16" xfId="8591" xr:uid="{00000000-0005-0000-0000-0000C01C0000}"/>
    <cellStyle name="Calculation 2 20 16 2" xfId="8592" xr:uid="{00000000-0005-0000-0000-0000C11C0000}"/>
    <cellStyle name="Calculation 2 20 17" xfId="8593" xr:uid="{00000000-0005-0000-0000-0000C21C0000}"/>
    <cellStyle name="Calculation 2 20 17 2" xfId="8594" xr:uid="{00000000-0005-0000-0000-0000C31C0000}"/>
    <cellStyle name="Calculation 2 20 18" xfId="8595" xr:uid="{00000000-0005-0000-0000-0000C41C0000}"/>
    <cellStyle name="Calculation 2 20 18 2" xfId="8596" xr:uid="{00000000-0005-0000-0000-0000C51C0000}"/>
    <cellStyle name="Calculation 2 20 19" xfId="8597" xr:uid="{00000000-0005-0000-0000-0000C61C0000}"/>
    <cellStyle name="Calculation 2 20 19 2" xfId="8598" xr:uid="{00000000-0005-0000-0000-0000C71C0000}"/>
    <cellStyle name="Calculation 2 20 2" xfId="253" xr:uid="{00000000-0005-0000-0000-0000C81C0000}"/>
    <cellStyle name="Calculation 2 20 2 2" xfId="8599" xr:uid="{00000000-0005-0000-0000-0000C91C0000}"/>
    <cellStyle name="Calculation 2 20 20" xfId="8600" xr:uid="{00000000-0005-0000-0000-0000CA1C0000}"/>
    <cellStyle name="Calculation 2 20 20 2" xfId="8601" xr:uid="{00000000-0005-0000-0000-0000CB1C0000}"/>
    <cellStyle name="Calculation 2 20 21" xfId="8602" xr:uid="{00000000-0005-0000-0000-0000CC1C0000}"/>
    <cellStyle name="Calculation 2 20 21 2" xfId="8603" xr:uid="{00000000-0005-0000-0000-0000CD1C0000}"/>
    <cellStyle name="Calculation 2 20 22" xfId="8604" xr:uid="{00000000-0005-0000-0000-0000CE1C0000}"/>
    <cellStyle name="Calculation 2 20 22 2" xfId="8605" xr:uid="{00000000-0005-0000-0000-0000CF1C0000}"/>
    <cellStyle name="Calculation 2 20 23" xfId="8606" xr:uid="{00000000-0005-0000-0000-0000D01C0000}"/>
    <cellStyle name="Calculation 2 20 23 2" xfId="8607" xr:uid="{00000000-0005-0000-0000-0000D11C0000}"/>
    <cellStyle name="Calculation 2 20 24" xfId="8608" xr:uid="{00000000-0005-0000-0000-0000D21C0000}"/>
    <cellStyle name="Calculation 2 20 24 2" xfId="8609" xr:uid="{00000000-0005-0000-0000-0000D31C0000}"/>
    <cellStyle name="Calculation 2 20 25" xfId="8610" xr:uid="{00000000-0005-0000-0000-0000D41C0000}"/>
    <cellStyle name="Calculation 2 20 25 2" xfId="8611" xr:uid="{00000000-0005-0000-0000-0000D51C0000}"/>
    <cellStyle name="Calculation 2 20 26" xfId="8612" xr:uid="{00000000-0005-0000-0000-0000D61C0000}"/>
    <cellStyle name="Calculation 2 20 26 2" xfId="8613" xr:uid="{00000000-0005-0000-0000-0000D71C0000}"/>
    <cellStyle name="Calculation 2 20 27" xfId="8614" xr:uid="{00000000-0005-0000-0000-0000D81C0000}"/>
    <cellStyle name="Calculation 2 20 27 2" xfId="8615" xr:uid="{00000000-0005-0000-0000-0000D91C0000}"/>
    <cellStyle name="Calculation 2 20 28" xfId="8616" xr:uid="{00000000-0005-0000-0000-0000DA1C0000}"/>
    <cellStyle name="Calculation 2 20 28 2" xfId="8617" xr:uid="{00000000-0005-0000-0000-0000DB1C0000}"/>
    <cellStyle name="Calculation 2 20 29" xfId="8618" xr:uid="{00000000-0005-0000-0000-0000DC1C0000}"/>
    <cellStyle name="Calculation 2 20 29 2" xfId="8619" xr:uid="{00000000-0005-0000-0000-0000DD1C0000}"/>
    <cellStyle name="Calculation 2 20 3" xfId="8620" xr:uid="{00000000-0005-0000-0000-0000DE1C0000}"/>
    <cellStyle name="Calculation 2 20 3 2" xfId="8621" xr:uid="{00000000-0005-0000-0000-0000DF1C0000}"/>
    <cellStyle name="Calculation 2 20 30" xfId="8622" xr:uid="{00000000-0005-0000-0000-0000E01C0000}"/>
    <cellStyle name="Calculation 2 20 30 2" xfId="8623" xr:uid="{00000000-0005-0000-0000-0000E11C0000}"/>
    <cellStyle name="Calculation 2 20 31" xfId="8624" xr:uid="{00000000-0005-0000-0000-0000E21C0000}"/>
    <cellStyle name="Calculation 2 20 31 2" xfId="8625" xr:uid="{00000000-0005-0000-0000-0000E31C0000}"/>
    <cellStyle name="Calculation 2 20 32" xfId="8626" xr:uid="{00000000-0005-0000-0000-0000E41C0000}"/>
    <cellStyle name="Calculation 2 20 32 2" xfId="8627" xr:uid="{00000000-0005-0000-0000-0000E51C0000}"/>
    <cellStyle name="Calculation 2 20 33" xfId="8628" xr:uid="{00000000-0005-0000-0000-0000E61C0000}"/>
    <cellStyle name="Calculation 2 20 33 2" xfId="8629" xr:uid="{00000000-0005-0000-0000-0000E71C0000}"/>
    <cellStyle name="Calculation 2 20 34" xfId="8630" xr:uid="{00000000-0005-0000-0000-0000E81C0000}"/>
    <cellStyle name="Calculation 2 20 34 2" xfId="8631" xr:uid="{00000000-0005-0000-0000-0000E91C0000}"/>
    <cellStyle name="Calculation 2 20 35" xfId="8632" xr:uid="{00000000-0005-0000-0000-0000EA1C0000}"/>
    <cellStyle name="Calculation 2 20 35 2" xfId="8633" xr:uid="{00000000-0005-0000-0000-0000EB1C0000}"/>
    <cellStyle name="Calculation 2 20 36" xfId="8634" xr:uid="{00000000-0005-0000-0000-0000EC1C0000}"/>
    <cellStyle name="Calculation 2 20 36 2" xfId="8635" xr:uid="{00000000-0005-0000-0000-0000ED1C0000}"/>
    <cellStyle name="Calculation 2 20 37" xfId="8636" xr:uid="{00000000-0005-0000-0000-0000EE1C0000}"/>
    <cellStyle name="Calculation 2 20 37 2" xfId="8637" xr:uid="{00000000-0005-0000-0000-0000EF1C0000}"/>
    <cellStyle name="Calculation 2 20 38" xfId="8638" xr:uid="{00000000-0005-0000-0000-0000F01C0000}"/>
    <cellStyle name="Calculation 2 20 38 2" xfId="8639" xr:uid="{00000000-0005-0000-0000-0000F11C0000}"/>
    <cellStyle name="Calculation 2 20 39" xfId="8640" xr:uid="{00000000-0005-0000-0000-0000F21C0000}"/>
    <cellStyle name="Calculation 2 20 39 2" xfId="8641" xr:uid="{00000000-0005-0000-0000-0000F31C0000}"/>
    <cellStyle name="Calculation 2 20 4" xfId="8642" xr:uid="{00000000-0005-0000-0000-0000F41C0000}"/>
    <cellStyle name="Calculation 2 20 4 2" xfId="8643" xr:uid="{00000000-0005-0000-0000-0000F51C0000}"/>
    <cellStyle name="Calculation 2 20 40" xfId="8644" xr:uid="{00000000-0005-0000-0000-0000F61C0000}"/>
    <cellStyle name="Calculation 2 20 41" xfId="8645" xr:uid="{00000000-0005-0000-0000-0000F71C0000}"/>
    <cellStyle name="Calculation 2 20 42" xfId="8646" xr:uid="{00000000-0005-0000-0000-0000F81C0000}"/>
    <cellStyle name="Calculation 2 20 43" xfId="8647" xr:uid="{00000000-0005-0000-0000-0000F91C0000}"/>
    <cellStyle name="Calculation 2 20 44" xfId="8648" xr:uid="{00000000-0005-0000-0000-0000FA1C0000}"/>
    <cellStyle name="Calculation 2 20 45" xfId="8649" xr:uid="{00000000-0005-0000-0000-0000FB1C0000}"/>
    <cellStyle name="Calculation 2 20 46" xfId="8650" xr:uid="{00000000-0005-0000-0000-0000FC1C0000}"/>
    <cellStyle name="Calculation 2 20 47" xfId="8651" xr:uid="{00000000-0005-0000-0000-0000FD1C0000}"/>
    <cellStyle name="Calculation 2 20 48" xfId="8652" xr:uid="{00000000-0005-0000-0000-0000FE1C0000}"/>
    <cellStyle name="Calculation 2 20 49" xfId="8653" xr:uid="{00000000-0005-0000-0000-0000FF1C0000}"/>
    <cellStyle name="Calculation 2 20 5" xfId="8654" xr:uid="{00000000-0005-0000-0000-0000001D0000}"/>
    <cellStyle name="Calculation 2 20 5 2" xfId="8655" xr:uid="{00000000-0005-0000-0000-0000011D0000}"/>
    <cellStyle name="Calculation 2 20 50" xfId="8656" xr:uid="{00000000-0005-0000-0000-0000021D0000}"/>
    <cellStyle name="Calculation 2 20 51" xfId="8657" xr:uid="{00000000-0005-0000-0000-0000031D0000}"/>
    <cellStyle name="Calculation 2 20 52" xfId="8658" xr:uid="{00000000-0005-0000-0000-0000041D0000}"/>
    <cellStyle name="Calculation 2 20 53" xfId="8659" xr:uid="{00000000-0005-0000-0000-0000051D0000}"/>
    <cellStyle name="Calculation 2 20 54" xfId="8660" xr:uid="{00000000-0005-0000-0000-0000061D0000}"/>
    <cellStyle name="Calculation 2 20 55" xfId="8661" xr:uid="{00000000-0005-0000-0000-0000071D0000}"/>
    <cellStyle name="Calculation 2 20 56" xfId="8662" xr:uid="{00000000-0005-0000-0000-0000081D0000}"/>
    <cellStyle name="Calculation 2 20 57" xfId="8663" xr:uid="{00000000-0005-0000-0000-0000091D0000}"/>
    <cellStyle name="Calculation 2 20 58" xfId="8664" xr:uid="{00000000-0005-0000-0000-00000A1D0000}"/>
    <cellStyle name="Calculation 2 20 59" xfId="8665" xr:uid="{00000000-0005-0000-0000-00000B1D0000}"/>
    <cellStyle name="Calculation 2 20 6" xfId="8666" xr:uid="{00000000-0005-0000-0000-00000C1D0000}"/>
    <cellStyle name="Calculation 2 20 6 2" xfId="8667" xr:uid="{00000000-0005-0000-0000-00000D1D0000}"/>
    <cellStyle name="Calculation 2 20 60" xfId="8668" xr:uid="{00000000-0005-0000-0000-00000E1D0000}"/>
    <cellStyle name="Calculation 2 20 61" xfId="8669" xr:uid="{00000000-0005-0000-0000-00000F1D0000}"/>
    <cellStyle name="Calculation 2 20 62" xfId="8670" xr:uid="{00000000-0005-0000-0000-0000101D0000}"/>
    <cellStyle name="Calculation 2 20 63" xfId="8671" xr:uid="{00000000-0005-0000-0000-0000111D0000}"/>
    <cellStyle name="Calculation 2 20 64" xfId="8672" xr:uid="{00000000-0005-0000-0000-0000121D0000}"/>
    <cellStyle name="Calculation 2 20 65" xfId="8673" xr:uid="{00000000-0005-0000-0000-0000131D0000}"/>
    <cellStyle name="Calculation 2 20 66" xfId="8674" xr:uid="{00000000-0005-0000-0000-0000141D0000}"/>
    <cellStyle name="Calculation 2 20 67" xfId="8675" xr:uid="{00000000-0005-0000-0000-0000151D0000}"/>
    <cellStyle name="Calculation 2 20 68" xfId="8676" xr:uid="{00000000-0005-0000-0000-0000161D0000}"/>
    <cellStyle name="Calculation 2 20 69" xfId="8677" xr:uid="{00000000-0005-0000-0000-0000171D0000}"/>
    <cellStyle name="Calculation 2 20 7" xfId="8678" xr:uid="{00000000-0005-0000-0000-0000181D0000}"/>
    <cellStyle name="Calculation 2 20 7 2" xfId="8679" xr:uid="{00000000-0005-0000-0000-0000191D0000}"/>
    <cellStyle name="Calculation 2 20 70" xfId="8680" xr:uid="{00000000-0005-0000-0000-00001A1D0000}"/>
    <cellStyle name="Calculation 2 20 71" xfId="8681" xr:uid="{00000000-0005-0000-0000-00001B1D0000}"/>
    <cellStyle name="Calculation 2 20 72" xfId="8682" xr:uid="{00000000-0005-0000-0000-00001C1D0000}"/>
    <cellStyle name="Calculation 2 20 73" xfId="8683" xr:uid="{00000000-0005-0000-0000-00001D1D0000}"/>
    <cellStyle name="Calculation 2 20 74" xfId="8684" xr:uid="{00000000-0005-0000-0000-00001E1D0000}"/>
    <cellStyle name="Calculation 2 20 75" xfId="8685" xr:uid="{00000000-0005-0000-0000-00001F1D0000}"/>
    <cellStyle name="Calculation 2 20 76" xfId="8686" xr:uid="{00000000-0005-0000-0000-0000201D0000}"/>
    <cellStyle name="Calculation 2 20 77" xfId="52684" xr:uid="{00000000-0005-0000-0000-0000211D0000}"/>
    <cellStyle name="Calculation 2 20 78" xfId="52944" xr:uid="{00000000-0005-0000-0000-0000221D0000}"/>
    <cellStyle name="Calculation 2 20 79" xfId="53405" xr:uid="{00000000-0005-0000-0000-0000231D0000}"/>
    <cellStyle name="Calculation 2 20 8" xfId="8687" xr:uid="{00000000-0005-0000-0000-0000241D0000}"/>
    <cellStyle name="Calculation 2 20 8 2" xfId="8688" xr:uid="{00000000-0005-0000-0000-0000251D0000}"/>
    <cellStyle name="Calculation 2 20 9" xfId="8689" xr:uid="{00000000-0005-0000-0000-0000261D0000}"/>
    <cellStyle name="Calculation 2 20 9 2" xfId="8690" xr:uid="{00000000-0005-0000-0000-0000271D0000}"/>
    <cellStyle name="Calculation 2 21" xfId="254" xr:uid="{00000000-0005-0000-0000-0000281D0000}"/>
    <cellStyle name="Calculation 2 21 10" xfId="8691" xr:uid="{00000000-0005-0000-0000-0000291D0000}"/>
    <cellStyle name="Calculation 2 21 10 2" xfId="8692" xr:uid="{00000000-0005-0000-0000-00002A1D0000}"/>
    <cellStyle name="Calculation 2 21 11" xfId="8693" xr:uid="{00000000-0005-0000-0000-00002B1D0000}"/>
    <cellStyle name="Calculation 2 21 11 2" xfId="8694" xr:uid="{00000000-0005-0000-0000-00002C1D0000}"/>
    <cellStyle name="Calculation 2 21 12" xfId="8695" xr:uid="{00000000-0005-0000-0000-00002D1D0000}"/>
    <cellStyle name="Calculation 2 21 12 2" xfId="8696" xr:uid="{00000000-0005-0000-0000-00002E1D0000}"/>
    <cellStyle name="Calculation 2 21 13" xfId="8697" xr:uid="{00000000-0005-0000-0000-00002F1D0000}"/>
    <cellStyle name="Calculation 2 21 13 2" xfId="8698" xr:uid="{00000000-0005-0000-0000-0000301D0000}"/>
    <cellStyle name="Calculation 2 21 14" xfId="8699" xr:uid="{00000000-0005-0000-0000-0000311D0000}"/>
    <cellStyle name="Calculation 2 21 14 2" xfId="8700" xr:uid="{00000000-0005-0000-0000-0000321D0000}"/>
    <cellStyle name="Calculation 2 21 15" xfId="8701" xr:uid="{00000000-0005-0000-0000-0000331D0000}"/>
    <cellStyle name="Calculation 2 21 15 2" xfId="8702" xr:uid="{00000000-0005-0000-0000-0000341D0000}"/>
    <cellStyle name="Calculation 2 21 16" xfId="8703" xr:uid="{00000000-0005-0000-0000-0000351D0000}"/>
    <cellStyle name="Calculation 2 21 16 2" xfId="8704" xr:uid="{00000000-0005-0000-0000-0000361D0000}"/>
    <cellStyle name="Calculation 2 21 17" xfId="8705" xr:uid="{00000000-0005-0000-0000-0000371D0000}"/>
    <cellStyle name="Calculation 2 21 17 2" xfId="8706" xr:uid="{00000000-0005-0000-0000-0000381D0000}"/>
    <cellStyle name="Calculation 2 21 18" xfId="8707" xr:uid="{00000000-0005-0000-0000-0000391D0000}"/>
    <cellStyle name="Calculation 2 21 18 2" xfId="8708" xr:uid="{00000000-0005-0000-0000-00003A1D0000}"/>
    <cellStyle name="Calculation 2 21 19" xfId="8709" xr:uid="{00000000-0005-0000-0000-00003B1D0000}"/>
    <cellStyle name="Calculation 2 21 19 2" xfId="8710" xr:uid="{00000000-0005-0000-0000-00003C1D0000}"/>
    <cellStyle name="Calculation 2 21 2" xfId="255" xr:uid="{00000000-0005-0000-0000-00003D1D0000}"/>
    <cellStyle name="Calculation 2 21 2 2" xfId="8711" xr:uid="{00000000-0005-0000-0000-00003E1D0000}"/>
    <cellStyle name="Calculation 2 21 20" xfId="8712" xr:uid="{00000000-0005-0000-0000-00003F1D0000}"/>
    <cellStyle name="Calculation 2 21 20 2" xfId="8713" xr:uid="{00000000-0005-0000-0000-0000401D0000}"/>
    <cellStyle name="Calculation 2 21 21" xfId="8714" xr:uid="{00000000-0005-0000-0000-0000411D0000}"/>
    <cellStyle name="Calculation 2 21 21 2" xfId="8715" xr:uid="{00000000-0005-0000-0000-0000421D0000}"/>
    <cellStyle name="Calculation 2 21 22" xfId="8716" xr:uid="{00000000-0005-0000-0000-0000431D0000}"/>
    <cellStyle name="Calculation 2 21 22 2" xfId="8717" xr:uid="{00000000-0005-0000-0000-0000441D0000}"/>
    <cellStyle name="Calculation 2 21 23" xfId="8718" xr:uid="{00000000-0005-0000-0000-0000451D0000}"/>
    <cellStyle name="Calculation 2 21 23 2" xfId="8719" xr:uid="{00000000-0005-0000-0000-0000461D0000}"/>
    <cellStyle name="Calculation 2 21 24" xfId="8720" xr:uid="{00000000-0005-0000-0000-0000471D0000}"/>
    <cellStyle name="Calculation 2 21 24 2" xfId="8721" xr:uid="{00000000-0005-0000-0000-0000481D0000}"/>
    <cellStyle name="Calculation 2 21 25" xfId="8722" xr:uid="{00000000-0005-0000-0000-0000491D0000}"/>
    <cellStyle name="Calculation 2 21 25 2" xfId="8723" xr:uid="{00000000-0005-0000-0000-00004A1D0000}"/>
    <cellStyle name="Calculation 2 21 26" xfId="8724" xr:uid="{00000000-0005-0000-0000-00004B1D0000}"/>
    <cellStyle name="Calculation 2 21 26 2" xfId="8725" xr:uid="{00000000-0005-0000-0000-00004C1D0000}"/>
    <cellStyle name="Calculation 2 21 27" xfId="8726" xr:uid="{00000000-0005-0000-0000-00004D1D0000}"/>
    <cellStyle name="Calculation 2 21 27 2" xfId="8727" xr:uid="{00000000-0005-0000-0000-00004E1D0000}"/>
    <cellStyle name="Calculation 2 21 28" xfId="8728" xr:uid="{00000000-0005-0000-0000-00004F1D0000}"/>
    <cellStyle name="Calculation 2 21 28 2" xfId="8729" xr:uid="{00000000-0005-0000-0000-0000501D0000}"/>
    <cellStyle name="Calculation 2 21 29" xfId="8730" xr:uid="{00000000-0005-0000-0000-0000511D0000}"/>
    <cellStyle name="Calculation 2 21 29 2" xfId="8731" xr:uid="{00000000-0005-0000-0000-0000521D0000}"/>
    <cellStyle name="Calculation 2 21 3" xfId="8732" xr:uid="{00000000-0005-0000-0000-0000531D0000}"/>
    <cellStyle name="Calculation 2 21 3 2" xfId="8733" xr:uid="{00000000-0005-0000-0000-0000541D0000}"/>
    <cellStyle name="Calculation 2 21 30" xfId="8734" xr:uid="{00000000-0005-0000-0000-0000551D0000}"/>
    <cellStyle name="Calculation 2 21 30 2" xfId="8735" xr:uid="{00000000-0005-0000-0000-0000561D0000}"/>
    <cellStyle name="Calculation 2 21 31" xfId="8736" xr:uid="{00000000-0005-0000-0000-0000571D0000}"/>
    <cellStyle name="Calculation 2 21 31 2" xfId="8737" xr:uid="{00000000-0005-0000-0000-0000581D0000}"/>
    <cellStyle name="Calculation 2 21 32" xfId="8738" xr:uid="{00000000-0005-0000-0000-0000591D0000}"/>
    <cellStyle name="Calculation 2 21 32 2" xfId="8739" xr:uid="{00000000-0005-0000-0000-00005A1D0000}"/>
    <cellStyle name="Calculation 2 21 33" xfId="8740" xr:uid="{00000000-0005-0000-0000-00005B1D0000}"/>
    <cellStyle name="Calculation 2 21 33 2" xfId="8741" xr:uid="{00000000-0005-0000-0000-00005C1D0000}"/>
    <cellStyle name="Calculation 2 21 34" xfId="8742" xr:uid="{00000000-0005-0000-0000-00005D1D0000}"/>
    <cellStyle name="Calculation 2 21 34 2" xfId="8743" xr:uid="{00000000-0005-0000-0000-00005E1D0000}"/>
    <cellStyle name="Calculation 2 21 35" xfId="8744" xr:uid="{00000000-0005-0000-0000-00005F1D0000}"/>
    <cellStyle name="Calculation 2 21 35 2" xfId="8745" xr:uid="{00000000-0005-0000-0000-0000601D0000}"/>
    <cellStyle name="Calculation 2 21 36" xfId="8746" xr:uid="{00000000-0005-0000-0000-0000611D0000}"/>
    <cellStyle name="Calculation 2 21 36 2" xfId="8747" xr:uid="{00000000-0005-0000-0000-0000621D0000}"/>
    <cellStyle name="Calculation 2 21 37" xfId="8748" xr:uid="{00000000-0005-0000-0000-0000631D0000}"/>
    <cellStyle name="Calculation 2 21 37 2" xfId="8749" xr:uid="{00000000-0005-0000-0000-0000641D0000}"/>
    <cellStyle name="Calculation 2 21 38" xfId="8750" xr:uid="{00000000-0005-0000-0000-0000651D0000}"/>
    <cellStyle name="Calculation 2 21 38 2" xfId="8751" xr:uid="{00000000-0005-0000-0000-0000661D0000}"/>
    <cellStyle name="Calculation 2 21 39" xfId="8752" xr:uid="{00000000-0005-0000-0000-0000671D0000}"/>
    <cellStyle name="Calculation 2 21 39 2" xfId="8753" xr:uid="{00000000-0005-0000-0000-0000681D0000}"/>
    <cellStyle name="Calculation 2 21 4" xfId="8754" xr:uid="{00000000-0005-0000-0000-0000691D0000}"/>
    <cellStyle name="Calculation 2 21 4 2" xfId="8755" xr:uid="{00000000-0005-0000-0000-00006A1D0000}"/>
    <cellStyle name="Calculation 2 21 40" xfId="8756" xr:uid="{00000000-0005-0000-0000-00006B1D0000}"/>
    <cellStyle name="Calculation 2 21 41" xfId="8757" xr:uid="{00000000-0005-0000-0000-00006C1D0000}"/>
    <cellStyle name="Calculation 2 21 42" xfId="8758" xr:uid="{00000000-0005-0000-0000-00006D1D0000}"/>
    <cellStyle name="Calculation 2 21 43" xfId="8759" xr:uid="{00000000-0005-0000-0000-00006E1D0000}"/>
    <cellStyle name="Calculation 2 21 44" xfId="8760" xr:uid="{00000000-0005-0000-0000-00006F1D0000}"/>
    <cellStyle name="Calculation 2 21 45" xfId="8761" xr:uid="{00000000-0005-0000-0000-0000701D0000}"/>
    <cellStyle name="Calculation 2 21 46" xfId="8762" xr:uid="{00000000-0005-0000-0000-0000711D0000}"/>
    <cellStyle name="Calculation 2 21 47" xfId="8763" xr:uid="{00000000-0005-0000-0000-0000721D0000}"/>
    <cellStyle name="Calculation 2 21 48" xfId="8764" xr:uid="{00000000-0005-0000-0000-0000731D0000}"/>
    <cellStyle name="Calculation 2 21 49" xfId="8765" xr:uid="{00000000-0005-0000-0000-0000741D0000}"/>
    <cellStyle name="Calculation 2 21 5" xfId="8766" xr:uid="{00000000-0005-0000-0000-0000751D0000}"/>
    <cellStyle name="Calculation 2 21 5 2" xfId="8767" xr:uid="{00000000-0005-0000-0000-0000761D0000}"/>
    <cellStyle name="Calculation 2 21 50" xfId="8768" xr:uid="{00000000-0005-0000-0000-0000771D0000}"/>
    <cellStyle name="Calculation 2 21 51" xfId="8769" xr:uid="{00000000-0005-0000-0000-0000781D0000}"/>
    <cellStyle name="Calculation 2 21 52" xfId="8770" xr:uid="{00000000-0005-0000-0000-0000791D0000}"/>
    <cellStyle name="Calculation 2 21 53" xfId="8771" xr:uid="{00000000-0005-0000-0000-00007A1D0000}"/>
    <cellStyle name="Calculation 2 21 54" xfId="8772" xr:uid="{00000000-0005-0000-0000-00007B1D0000}"/>
    <cellStyle name="Calculation 2 21 55" xfId="8773" xr:uid="{00000000-0005-0000-0000-00007C1D0000}"/>
    <cellStyle name="Calculation 2 21 56" xfId="8774" xr:uid="{00000000-0005-0000-0000-00007D1D0000}"/>
    <cellStyle name="Calculation 2 21 57" xfId="8775" xr:uid="{00000000-0005-0000-0000-00007E1D0000}"/>
    <cellStyle name="Calculation 2 21 58" xfId="8776" xr:uid="{00000000-0005-0000-0000-00007F1D0000}"/>
    <cellStyle name="Calculation 2 21 59" xfId="8777" xr:uid="{00000000-0005-0000-0000-0000801D0000}"/>
    <cellStyle name="Calculation 2 21 6" xfId="8778" xr:uid="{00000000-0005-0000-0000-0000811D0000}"/>
    <cellStyle name="Calculation 2 21 6 2" xfId="8779" xr:uid="{00000000-0005-0000-0000-0000821D0000}"/>
    <cellStyle name="Calculation 2 21 60" xfId="8780" xr:uid="{00000000-0005-0000-0000-0000831D0000}"/>
    <cellStyle name="Calculation 2 21 61" xfId="8781" xr:uid="{00000000-0005-0000-0000-0000841D0000}"/>
    <cellStyle name="Calculation 2 21 62" xfId="8782" xr:uid="{00000000-0005-0000-0000-0000851D0000}"/>
    <cellStyle name="Calculation 2 21 63" xfId="8783" xr:uid="{00000000-0005-0000-0000-0000861D0000}"/>
    <cellStyle name="Calculation 2 21 64" xfId="8784" xr:uid="{00000000-0005-0000-0000-0000871D0000}"/>
    <cellStyle name="Calculation 2 21 65" xfId="8785" xr:uid="{00000000-0005-0000-0000-0000881D0000}"/>
    <cellStyle name="Calculation 2 21 66" xfId="8786" xr:uid="{00000000-0005-0000-0000-0000891D0000}"/>
    <cellStyle name="Calculation 2 21 67" xfId="8787" xr:uid="{00000000-0005-0000-0000-00008A1D0000}"/>
    <cellStyle name="Calculation 2 21 68" xfId="8788" xr:uid="{00000000-0005-0000-0000-00008B1D0000}"/>
    <cellStyle name="Calculation 2 21 69" xfId="8789" xr:uid="{00000000-0005-0000-0000-00008C1D0000}"/>
    <cellStyle name="Calculation 2 21 7" xfId="8790" xr:uid="{00000000-0005-0000-0000-00008D1D0000}"/>
    <cellStyle name="Calculation 2 21 7 2" xfId="8791" xr:uid="{00000000-0005-0000-0000-00008E1D0000}"/>
    <cellStyle name="Calculation 2 21 70" xfId="8792" xr:uid="{00000000-0005-0000-0000-00008F1D0000}"/>
    <cellStyle name="Calculation 2 21 71" xfId="8793" xr:uid="{00000000-0005-0000-0000-0000901D0000}"/>
    <cellStyle name="Calculation 2 21 72" xfId="8794" xr:uid="{00000000-0005-0000-0000-0000911D0000}"/>
    <cellStyle name="Calculation 2 21 73" xfId="8795" xr:uid="{00000000-0005-0000-0000-0000921D0000}"/>
    <cellStyle name="Calculation 2 21 74" xfId="8796" xr:uid="{00000000-0005-0000-0000-0000931D0000}"/>
    <cellStyle name="Calculation 2 21 75" xfId="8797" xr:uid="{00000000-0005-0000-0000-0000941D0000}"/>
    <cellStyle name="Calculation 2 21 76" xfId="8798" xr:uid="{00000000-0005-0000-0000-0000951D0000}"/>
    <cellStyle name="Calculation 2 21 77" xfId="52667" xr:uid="{00000000-0005-0000-0000-0000961D0000}"/>
    <cellStyle name="Calculation 2 21 78" xfId="52923" xr:uid="{00000000-0005-0000-0000-0000971D0000}"/>
    <cellStyle name="Calculation 2 21 79" xfId="53384" xr:uid="{00000000-0005-0000-0000-0000981D0000}"/>
    <cellStyle name="Calculation 2 21 8" xfId="8799" xr:uid="{00000000-0005-0000-0000-0000991D0000}"/>
    <cellStyle name="Calculation 2 21 8 2" xfId="8800" xr:uid="{00000000-0005-0000-0000-00009A1D0000}"/>
    <cellStyle name="Calculation 2 21 9" xfId="8801" xr:uid="{00000000-0005-0000-0000-00009B1D0000}"/>
    <cellStyle name="Calculation 2 21 9 2" xfId="8802" xr:uid="{00000000-0005-0000-0000-00009C1D0000}"/>
    <cellStyle name="Calculation 2 22" xfId="256" xr:uid="{00000000-0005-0000-0000-00009D1D0000}"/>
    <cellStyle name="Calculation 2 22 10" xfId="8803" xr:uid="{00000000-0005-0000-0000-00009E1D0000}"/>
    <cellStyle name="Calculation 2 22 10 2" xfId="8804" xr:uid="{00000000-0005-0000-0000-00009F1D0000}"/>
    <cellStyle name="Calculation 2 22 11" xfId="8805" xr:uid="{00000000-0005-0000-0000-0000A01D0000}"/>
    <cellStyle name="Calculation 2 22 11 2" xfId="8806" xr:uid="{00000000-0005-0000-0000-0000A11D0000}"/>
    <cellStyle name="Calculation 2 22 12" xfId="8807" xr:uid="{00000000-0005-0000-0000-0000A21D0000}"/>
    <cellStyle name="Calculation 2 22 12 2" xfId="8808" xr:uid="{00000000-0005-0000-0000-0000A31D0000}"/>
    <cellStyle name="Calculation 2 22 13" xfId="8809" xr:uid="{00000000-0005-0000-0000-0000A41D0000}"/>
    <cellStyle name="Calculation 2 22 13 2" xfId="8810" xr:uid="{00000000-0005-0000-0000-0000A51D0000}"/>
    <cellStyle name="Calculation 2 22 14" xfId="8811" xr:uid="{00000000-0005-0000-0000-0000A61D0000}"/>
    <cellStyle name="Calculation 2 22 14 2" xfId="8812" xr:uid="{00000000-0005-0000-0000-0000A71D0000}"/>
    <cellStyle name="Calculation 2 22 15" xfId="8813" xr:uid="{00000000-0005-0000-0000-0000A81D0000}"/>
    <cellStyle name="Calculation 2 22 15 2" xfId="8814" xr:uid="{00000000-0005-0000-0000-0000A91D0000}"/>
    <cellStyle name="Calculation 2 22 16" xfId="8815" xr:uid="{00000000-0005-0000-0000-0000AA1D0000}"/>
    <cellStyle name="Calculation 2 22 16 2" xfId="8816" xr:uid="{00000000-0005-0000-0000-0000AB1D0000}"/>
    <cellStyle name="Calculation 2 22 17" xfId="8817" xr:uid="{00000000-0005-0000-0000-0000AC1D0000}"/>
    <cellStyle name="Calculation 2 22 17 2" xfId="8818" xr:uid="{00000000-0005-0000-0000-0000AD1D0000}"/>
    <cellStyle name="Calculation 2 22 18" xfId="8819" xr:uid="{00000000-0005-0000-0000-0000AE1D0000}"/>
    <cellStyle name="Calculation 2 22 18 2" xfId="8820" xr:uid="{00000000-0005-0000-0000-0000AF1D0000}"/>
    <cellStyle name="Calculation 2 22 19" xfId="8821" xr:uid="{00000000-0005-0000-0000-0000B01D0000}"/>
    <cellStyle name="Calculation 2 22 19 2" xfId="8822" xr:uid="{00000000-0005-0000-0000-0000B11D0000}"/>
    <cellStyle name="Calculation 2 22 2" xfId="257" xr:uid="{00000000-0005-0000-0000-0000B21D0000}"/>
    <cellStyle name="Calculation 2 22 2 2" xfId="8823" xr:uid="{00000000-0005-0000-0000-0000B31D0000}"/>
    <cellStyle name="Calculation 2 22 20" xfId="8824" xr:uid="{00000000-0005-0000-0000-0000B41D0000}"/>
    <cellStyle name="Calculation 2 22 20 2" xfId="8825" xr:uid="{00000000-0005-0000-0000-0000B51D0000}"/>
    <cellStyle name="Calculation 2 22 21" xfId="8826" xr:uid="{00000000-0005-0000-0000-0000B61D0000}"/>
    <cellStyle name="Calculation 2 22 21 2" xfId="8827" xr:uid="{00000000-0005-0000-0000-0000B71D0000}"/>
    <cellStyle name="Calculation 2 22 22" xfId="8828" xr:uid="{00000000-0005-0000-0000-0000B81D0000}"/>
    <cellStyle name="Calculation 2 22 22 2" xfId="8829" xr:uid="{00000000-0005-0000-0000-0000B91D0000}"/>
    <cellStyle name="Calculation 2 22 23" xfId="8830" xr:uid="{00000000-0005-0000-0000-0000BA1D0000}"/>
    <cellStyle name="Calculation 2 22 23 2" xfId="8831" xr:uid="{00000000-0005-0000-0000-0000BB1D0000}"/>
    <cellStyle name="Calculation 2 22 24" xfId="8832" xr:uid="{00000000-0005-0000-0000-0000BC1D0000}"/>
    <cellStyle name="Calculation 2 22 24 2" xfId="8833" xr:uid="{00000000-0005-0000-0000-0000BD1D0000}"/>
    <cellStyle name="Calculation 2 22 25" xfId="8834" xr:uid="{00000000-0005-0000-0000-0000BE1D0000}"/>
    <cellStyle name="Calculation 2 22 25 2" xfId="8835" xr:uid="{00000000-0005-0000-0000-0000BF1D0000}"/>
    <cellStyle name="Calculation 2 22 26" xfId="8836" xr:uid="{00000000-0005-0000-0000-0000C01D0000}"/>
    <cellStyle name="Calculation 2 22 26 2" xfId="8837" xr:uid="{00000000-0005-0000-0000-0000C11D0000}"/>
    <cellStyle name="Calculation 2 22 27" xfId="8838" xr:uid="{00000000-0005-0000-0000-0000C21D0000}"/>
    <cellStyle name="Calculation 2 22 27 2" xfId="8839" xr:uid="{00000000-0005-0000-0000-0000C31D0000}"/>
    <cellStyle name="Calculation 2 22 28" xfId="8840" xr:uid="{00000000-0005-0000-0000-0000C41D0000}"/>
    <cellStyle name="Calculation 2 22 28 2" xfId="8841" xr:uid="{00000000-0005-0000-0000-0000C51D0000}"/>
    <cellStyle name="Calculation 2 22 29" xfId="8842" xr:uid="{00000000-0005-0000-0000-0000C61D0000}"/>
    <cellStyle name="Calculation 2 22 29 2" xfId="8843" xr:uid="{00000000-0005-0000-0000-0000C71D0000}"/>
    <cellStyle name="Calculation 2 22 3" xfId="8844" xr:uid="{00000000-0005-0000-0000-0000C81D0000}"/>
    <cellStyle name="Calculation 2 22 3 2" xfId="8845" xr:uid="{00000000-0005-0000-0000-0000C91D0000}"/>
    <cellStyle name="Calculation 2 22 30" xfId="8846" xr:uid="{00000000-0005-0000-0000-0000CA1D0000}"/>
    <cellStyle name="Calculation 2 22 30 2" xfId="8847" xr:uid="{00000000-0005-0000-0000-0000CB1D0000}"/>
    <cellStyle name="Calculation 2 22 31" xfId="8848" xr:uid="{00000000-0005-0000-0000-0000CC1D0000}"/>
    <cellStyle name="Calculation 2 22 31 2" xfId="8849" xr:uid="{00000000-0005-0000-0000-0000CD1D0000}"/>
    <cellStyle name="Calculation 2 22 32" xfId="8850" xr:uid="{00000000-0005-0000-0000-0000CE1D0000}"/>
    <cellStyle name="Calculation 2 22 32 2" xfId="8851" xr:uid="{00000000-0005-0000-0000-0000CF1D0000}"/>
    <cellStyle name="Calculation 2 22 33" xfId="8852" xr:uid="{00000000-0005-0000-0000-0000D01D0000}"/>
    <cellStyle name="Calculation 2 22 33 2" xfId="8853" xr:uid="{00000000-0005-0000-0000-0000D11D0000}"/>
    <cellStyle name="Calculation 2 22 34" xfId="8854" xr:uid="{00000000-0005-0000-0000-0000D21D0000}"/>
    <cellStyle name="Calculation 2 22 34 2" xfId="8855" xr:uid="{00000000-0005-0000-0000-0000D31D0000}"/>
    <cellStyle name="Calculation 2 22 35" xfId="8856" xr:uid="{00000000-0005-0000-0000-0000D41D0000}"/>
    <cellStyle name="Calculation 2 22 35 2" xfId="8857" xr:uid="{00000000-0005-0000-0000-0000D51D0000}"/>
    <cellStyle name="Calculation 2 22 36" xfId="8858" xr:uid="{00000000-0005-0000-0000-0000D61D0000}"/>
    <cellStyle name="Calculation 2 22 36 2" xfId="8859" xr:uid="{00000000-0005-0000-0000-0000D71D0000}"/>
    <cellStyle name="Calculation 2 22 37" xfId="8860" xr:uid="{00000000-0005-0000-0000-0000D81D0000}"/>
    <cellStyle name="Calculation 2 22 37 2" xfId="8861" xr:uid="{00000000-0005-0000-0000-0000D91D0000}"/>
    <cellStyle name="Calculation 2 22 38" xfId="8862" xr:uid="{00000000-0005-0000-0000-0000DA1D0000}"/>
    <cellStyle name="Calculation 2 22 38 2" xfId="8863" xr:uid="{00000000-0005-0000-0000-0000DB1D0000}"/>
    <cellStyle name="Calculation 2 22 39" xfId="8864" xr:uid="{00000000-0005-0000-0000-0000DC1D0000}"/>
    <cellStyle name="Calculation 2 22 4" xfId="8865" xr:uid="{00000000-0005-0000-0000-0000DD1D0000}"/>
    <cellStyle name="Calculation 2 22 4 2" xfId="8866" xr:uid="{00000000-0005-0000-0000-0000DE1D0000}"/>
    <cellStyle name="Calculation 2 22 40" xfId="8867" xr:uid="{00000000-0005-0000-0000-0000DF1D0000}"/>
    <cellStyle name="Calculation 2 22 41" xfId="8868" xr:uid="{00000000-0005-0000-0000-0000E01D0000}"/>
    <cellStyle name="Calculation 2 22 42" xfId="8869" xr:uid="{00000000-0005-0000-0000-0000E11D0000}"/>
    <cellStyle name="Calculation 2 22 43" xfId="8870" xr:uid="{00000000-0005-0000-0000-0000E21D0000}"/>
    <cellStyle name="Calculation 2 22 44" xfId="8871" xr:uid="{00000000-0005-0000-0000-0000E31D0000}"/>
    <cellStyle name="Calculation 2 22 45" xfId="8872" xr:uid="{00000000-0005-0000-0000-0000E41D0000}"/>
    <cellStyle name="Calculation 2 22 46" xfId="8873" xr:uid="{00000000-0005-0000-0000-0000E51D0000}"/>
    <cellStyle name="Calculation 2 22 47" xfId="8874" xr:uid="{00000000-0005-0000-0000-0000E61D0000}"/>
    <cellStyle name="Calculation 2 22 48" xfId="8875" xr:uid="{00000000-0005-0000-0000-0000E71D0000}"/>
    <cellStyle name="Calculation 2 22 49" xfId="8876" xr:uid="{00000000-0005-0000-0000-0000E81D0000}"/>
    <cellStyle name="Calculation 2 22 5" xfId="8877" xr:uid="{00000000-0005-0000-0000-0000E91D0000}"/>
    <cellStyle name="Calculation 2 22 5 2" xfId="8878" xr:uid="{00000000-0005-0000-0000-0000EA1D0000}"/>
    <cellStyle name="Calculation 2 22 50" xfId="8879" xr:uid="{00000000-0005-0000-0000-0000EB1D0000}"/>
    <cellStyle name="Calculation 2 22 51" xfId="8880" xr:uid="{00000000-0005-0000-0000-0000EC1D0000}"/>
    <cellStyle name="Calculation 2 22 52" xfId="8881" xr:uid="{00000000-0005-0000-0000-0000ED1D0000}"/>
    <cellStyle name="Calculation 2 22 53" xfId="8882" xr:uid="{00000000-0005-0000-0000-0000EE1D0000}"/>
    <cellStyle name="Calculation 2 22 54" xfId="8883" xr:uid="{00000000-0005-0000-0000-0000EF1D0000}"/>
    <cellStyle name="Calculation 2 22 55" xfId="8884" xr:uid="{00000000-0005-0000-0000-0000F01D0000}"/>
    <cellStyle name="Calculation 2 22 56" xfId="8885" xr:uid="{00000000-0005-0000-0000-0000F11D0000}"/>
    <cellStyle name="Calculation 2 22 57" xfId="8886" xr:uid="{00000000-0005-0000-0000-0000F21D0000}"/>
    <cellStyle name="Calculation 2 22 58" xfId="8887" xr:uid="{00000000-0005-0000-0000-0000F31D0000}"/>
    <cellStyle name="Calculation 2 22 59" xfId="8888" xr:uid="{00000000-0005-0000-0000-0000F41D0000}"/>
    <cellStyle name="Calculation 2 22 6" xfId="8889" xr:uid="{00000000-0005-0000-0000-0000F51D0000}"/>
    <cellStyle name="Calculation 2 22 6 2" xfId="8890" xr:uid="{00000000-0005-0000-0000-0000F61D0000}"/>
    <cellStyle name="Calculation 2 22 60" xfId="8891" xr:uid="{00000000-0005-0000-0000-0000F71D0000}"/>
    <cellStyle name="Calculation 2 22 61" xfId="8892" xr:uid="{00000000-0005-0000-0000-0000F81D0000}"/>
    <cellStyle name="Calculation 2 22 62" xfId="8893" xr:uid="{00000000-0005-0000-0000-0000F91D0000}"/>
    <cellStyle name="Calculation 2 22 63" xfId="8894" xr:uid="{00000000-0005-0000-0000-0000FA1D0000}"/>
    <cellStyle name="Calculation 2 22 64" xfId="8895" xr:uid="{00000000-0005-0000-0000-0000FB1D0000}"/>
    <cellStyle name="Calculation 2 22 65" xfId="8896" xr:uid="{00000000-0005-0000-0000-0000FC1D0000}"/>
    <cellStyle name="Calculation 2 22 66" xfId="8897" xr:uid="{00000000-0005-0000-0000-0000FD1D0000}"/>
    <cellStyle name="Calculation 2 22 67" xfId="8898" xr:uid="{00000000-0005-0000-0000-0000FE1D0000}"/>
    <cellStyle name="Calculation 2 22 68" xfId="8899" xr:uid="{00000000-0005-0000-0000-0000FF1D0000}"/>
    <cellStyle name="Calculation 2 22 69" xfId="8900" xr:uid="{00000000-0005-0000-0000-0000001E0000}"/>
    <cellStyle name="Calculation 2 22 7" xfId="8901" xr:uid="{00000000-0005-0000-0000-0000011E0000}"/>
    <cellStyle name="Calculation 2 22 7 2" xfId="8902" xr:uid="{00000000-0005-0000-0000-0000021E0000}"/>
    <cellStyle name="Calculation 2 22 70" xfId="8903" xr:uid="{00000000-0005-0000-0000-0000031E0000}"/>
    <cellStyle name="Calculation 2 22 71" xfId="8904" xr:uid="{00000000-0005-0000-0000-0000041E0000}"/>
    <cellStyle name="Calculation 2 22 72" xfId="8905" xr:uid="{00000000-0005-0000-0000-0000051E0000}"/>
    <cellStyle name="Calculation 2 22 73" xfId="8906" xr:uid="{00000000-0005-0000-0000-0000061E0000}"/>
    <cellStyle name="Calculation 2 22 74" xfId="8907" xr:uid="{00000000-0005-0000-0000-0000071E0000}"/>
    <cellStyle name="Calculation 2 22 75" xfId="8908" xr:uid="{00000000-0005-0000-0000-0000081E0000}"/>
    <cellStyle name="Calculation 2 22 76" xfId="52668" xr:uid="{00000000-0005-0000-0000-0000091E0000}"/>
    <cellStyle name="Calculation 2 22 77" xfId="52924" xr:uid="{00000000-0005-0000-0000-00000A1E0000}"/>
    <cellStyle name="Calculation 2 22 78" xfId="53385" xr:uid="{00000000-0005-0000-0000-00000B1E0000}"/>
    <cellStyle name="Calculation 2 22 8" xfId="8909" xr:uid="{00000000-0005-0000-0000-00000C1E0000}"/>
    <cellStyle name="Calculation 2 22 8 2" xfId="8910" xr:uid="{00000000-0005-0000-0000-00000D1E0000}"/>
    <cellStyle name="Calculation 2 22 9" xfId="8911" xr:uid="{00000000-0005-0000-0000-00000E1E0000}"/>
    <cellStyle name="Calculation 2 22 9 2" xfId="8912" xr:uid="{00000000-0005-0000-0000-00000F1E0000}"/>
    <cellStyle name="Calculation 2 23" xfId="258" xr:uid="{00000000-0005-0000-0000-0000101E0000}"/>
    <cellStyle name="Calculation 2 23 2" xfId="8913" xr:uid="{00000000-0005-0000-0000-0000111E0000}"/>
    <cellStyle name="Calculation 2 24" xfId="8914" xr:uid="{00000000-0005-0000-0000-0000121E0000}"/>
    <cellStyle name="Calculation 2 24 2" xfId="8915" xr:uid="{00000000-0005-0000-0000-0000131E0000}"/>
    <cellStyle name="Calculation 2 25" xfId="8916" xr:uid="{00000000-0005-0000-0000-0000141E0000}"/>
    <cellStyle name="Calculation 2 25 2" xfId="8917" xr:uid="{00000000-0005-0000-0000-0000151E0000}"/>
    <cellStyle name="Calculation 2 26" xfId="8918" xr:uid="{00000000-0005-0000-0000-0000161E0000}"/>
    <cellStyle name="Calculation 2 26 2" xfId="8919" xr:uid="{00000000-0005-0000-0000-0000171E0000}"/>
    <cellStyle name="Calculation 2 27" xfId="8920" xr:uid="{00000000-0005-0000-0000-0000181E0000}"/>
    <cellStyle name="Calculation 2 27 2" xfId="8921" xr:uid="{00000000-0005-0000-0000-0000191E0000}"/>
    <cellStyle name="Calculation 2 28" xfId="8922" xr:uid="{00000000-0005-0000-0000-00001A1E0000}"/>
    <cellStyle name="Calculation 2 28 2" xfId="8923" xr:uid="{00000000-0005-0000-0000-00001B1E0000}"/>
    <cellStyle name="Calculation 2 29" xfId="8924" xr:uid="{00000000-0005-0000-0000-00001C1E0000}"/>
    <cellStyle name="Calculation 2 29 2" xfId="8925" xr:uid="{00000000-0005-0000-0000-00001D1E0000}"/>
    <cellStyle name="Calculation 2 3" xfId="259" xr:uid="{00000000-0005-0000-0000-00001E1E0000}"/>
    <cellStyle name="Calculation 2 3 10" xfId="8926" xr:uid="{00000000-0005-0000-0000-00001F1E0000}"/>
    <cellStyle name="Calculation 2 3 10 2" xfId="8927" xr:uid="{00000000-0005-0000-0000-0000201E0000}"/>
    <cellStyle name="Calculation 2 3 11" xfId="8928" xr:uid="{00000000-0005-0000-0000-0000211E0000}"/>
    <cellStyle name="Calculation 2 3 11 2" xfId="8929" xr:uid="{00000000-0005-0000-0000-0000221E0000}"/>
    <cellStyle name="Calculation 2 3 12" xfId="8930" xr:uid="{00000000-0005-0000-0000-0000231E0000}"/>
    <cellStyle name="Calculation 2 3 12 2" xfId="8931" xr:uid="{00000000-0005-0000-0000-0000241E0000}"/>
    <cellStyle name="Calculation 2 3 13" xfId="8932" xr:uid="{00000000-0005-0000-0000-0000251E0000}"/>
    <cellStyle name="Calculation 2 3 13 2" xfId="8933" xr:uid="{00000000-0005-0000-0000-0000261E0000}"/>
    <cellStyle name="Calculation 2 3 14" xfId="8934" xr:uid="{00000000-0005-0000-0000-0000271E0000}"/>
    <cellStyle name="Calculation 2 3 14 2" xfId="8935" xr:uid="{00000000-0005-0000-0000-0000281E0000}"/>
    <cellStyle name="Calculation 2 3 15" xfId="8936" xr:uid="{00000000-0005-0000-0000-0000291E0000}"/>
    <cellStyle name="Calculation 2 3 15 2" xfId="8937" xr:uid="{00000000-0005-0000-0000-00002A1E0000}"/>
    <cellStyle name="Calculation 2 3 16" xfId="8938" xr:uid="{00000000-0005-0000-0000-00002B1E0000}"/>
    <cellStyle name="Calculation 2 3 16 2" xfId="8939" xr:uid="{00000000-0005-0000-0000-00002C1E0000}"/>
    <cellStyle name="Calculation 2 3 17" xfId="8940" xr:uid="{00000000-0005-0000-0000-00002D1E0000}"/>
    <cellStyle name="Calculation 2 3 17 2" xfId="8941" xr:uid="{00000000-0005-0000-0000-00002E1E0000}"/>
    <cellStyle name="Calculation 2 3 18" xfId="8942" xr:uid="{00000000-0005-0000-0000-00002F1E0000}"/>
    <cellStyle name="Calculation 2 3 18 2" xfId="8943" xr:uid="{00000000-0005-0000-0000-0000301E0000}"/>
    <cellStyle name="Calculation 2 3 19" xfId="8944" xr:uid="{00000000-0005-0000-0000-0000311E0000}"/>
    <cellStyle name="Calculation 2 3 19 2" xfId="8945" xr:uid="{00000000-0005-0000-0000-0000321E0000}"/>
    <cellStyle name="Calculation 2 3 2" xfId="260" xr:uid="{00000000-0005-0000-0000-0000331E0000}"/>
    <cellStyle name="Calculation 2 3 2 2" xfId="8946" xr:uid="{00000000-0005-0000-0000-0000341E0000}"/>
    <cellStyle name="Calculation 2 3 20" xfId="8947" xr:uid="{00000000-0005-0000-0000-0000351E0000}"/>
    <cellStyle name="Calculation 2 3 20 2" xfId="8948" xr:uid="{00000000-0005-0000-0000-0000361E0000}"/>
    <cellStyle name="Calculation 2 3 21" xfId="8949" xr:uid="{00000000-0005-0000-0000-0000371E0000}"/>
    <cellStyle name="Calculation 2 3 21 2" xfId="8950" xr:uid="{00000000-0005-0000-0000-0000381E0000}"/>
    <cellStyle name="Calculation 2 3 22" xfId="8951" xr:uid="{00000000-0005-0000-0000-0000391E0000}"/>
    <cellStyle name="Calculation 2 3 22 2" xfId="8952" xr:uid="{00000000-0005-0000-0000-00003A1E0000}"/>
    <cellStyle name="Calculation 2 3 23" xfId="8953" xr:uid="{00000000-0005-0000-0000-00003B1E0000}"/>
    <cellStyle name="Calculation 2 3 23 2" xfId="8954" xr:uid="{00000000-0005-0000-0000-00003C1E0000}"/>
    <cellStyle name="Calculation 2 3 24" xfId="8955" xr:uid="{00000000-0005-0000-0000-00003D1E0000}"/>
    <cellStyle name="Calculation 2 3 24 2" xfId="8956" xr:uid="{00000000-0005-0000-0000-00003E1E0000}"/>
    <cellStyle name="Calculation 2 3 25" xfId="8957" xr:uid="{00000000-0005-0000-0000-00003F1E0000}"/>
    <cellStyle name="Calculation 2 3 25 2" xfId="8958" xr:uid="{00000000-0005-0000-0000-0000401E0000}"/>
    <cellStyle name="Calculation 2 3 26" xfId="8959" xr:uid="{00000000-0005-0000-0000-0000411E0000}"/>
    <cellStyle name="Calculation 2 3 26 2" xfId="8960" xr:uid="{00000000-0005-0000-0000-0000421E0000}"/>
    <cellStyle name="Calculation 2 3 27" xfId="8961" xr:uid="{00000000-0005-0000-0000-0000431E0000}"/>
    <cellStyle name="Calculation 2 3 27 2" xfId="8962" xr:uid="{00000000-0005-0000-0000-0000441E0000}"/>
    <cellStyle name="Calculation 2 3 28" xfId="8963" xr:uid="{00000000-0005-0000-0000-0000451E0000}"/>
    <cellStyle name="Calculation 2 3 28 2" xfId="8964" xr:uid="{00000000-0005-0000-0000-0000461E0000}"/>
    <cellStyle name="Calculation 2 3 29" xfId="8965" xr:uid="{00000000-0005-0000-0000-0000471E0000}"/>
    <cellStyle name="Calculation 2 3 29 2" xfId="8966" xr:uid="{00000000-0005-0000-0000-0000481E0000}"/>
    <cellStyle name="Calculation 2 3 3" xfId="8967" xr:uid="{00000000-0005-0000-0000-0000491E0000}"/>
    <cellStyle name="Calculation 2 3 3 2" xfId="8968" xr:uid="{00000000-0005-0000-0000-00004A1E0000}"/>
    <cellStyle name="Calculation 2 3 30" xfId="8969" xr:uid="{00000000-0005-0000-0000-00004B1E0000}"/>
    <cellStyle name="Calculation 2 3 30 2" xfId="8970" xr:uid="{00000000-0005-0000-0000-00004C1E0000}"/>
    <cellStyle name="Calculation 2 3 31" xfId="8971" xr:uid="{00000000-0005-0000-0000-00004D1E0000}"/>
    <cellStyle name="Calculation 2 3 31 2" xfId="8972" xr:uid="{00000000-0005-0000-0000-00004E1E0000}"/>
    <cellStyle name="Calculation 2 3 32" xfId="8973" xr:uid="{00000000-0005-0000-0000-00004F1E0000}"/>
    <cellStyle name="Calculation 2 3 32 2" xfId="8974" xr:uid="{00000000-0005-0000-0000-0000501E0000}"/>
    <cellStyle name="Calculation 2 3 33" xfId="8975" xr:uid="{00000000-0005-0000-0000-0000511E0000}"/>
    <cellStyle name="Calculation 2 3 33 2" xfId="8976" xr:uid="{00000000-0005-0000-0000-0000521E0000}"/>
    <cellStyle name="Calculation 2 3 34" xfId="8977" xr:uid="{00000000-0005-0000-0000-0000531E0000}"/>
    <cellStyle name="Calculation 2 3 34 2" xfId="8978" xr:uid="{00000000-0005-0000-0000-0000541E0000}"/>
    <cellStyle name="Calculation 2 3 35" xfId="8979" xr:uid="{00000000-0005-0000-0000-0000551E0000}"/>
    <cellStyle name="Calculation 2 3 35 2" xfId="8980" xr:uid="{00000000-0005-0000-0000-0000561E0000}"/>
    <cellStyle name="Calculation 2 3 36" xfId="8981" xr:uid="{00000000-0005-0000-0000-0000571E0000}"/>
    <cellStyle name="Calculation 2 3 36 2" xfId="8982" xr:uid="{00000000-0005-0000-0000-0000581E0000}"/>
    <cellStyle name="Calculation 2 3 37" xfId="8983" xr:uid="{00000000-0005-0000-0000-0000591E0000}"/>
    <cellStyle name="Calculation 2 3 37 2" xfId="8984" xr:uid="{00000000-0005-0000-0000-00005A1E0000}"/>
    <cellStyle name="Calculation 2 3 38" xfId="8985" xr:uid="{00000000-0005-0000-0000-00005B1E0000}"/>
    <cellStyle name="Calculation 2 3 38 2" xfId="8986" xr:uid="{00000000-0005-0000-0000-00005C1E0000}"/>
    <cellStyle name="Calculation 2 3 39" xfId="8987" xr:uid="{00000000-0005-0000-0000-00005D1E0000}"/>
    <cellStyle name="Calculation 2 3 39 2" xfId="8988" xr:uid="{00000000-0005-0000-0000-00005E1E0000}"/>
    <cellStyle name="Calculation 2 3 4" xfId="8989" xr:uid="{00000000-0005-0000-0000-00005F1E0000}"/>
    <cellStyle name="Calculation 2 3 4 2" xfId="8990" xr:uid="{00000000-0005-0000-0000-0000601E0000}"/>
    <cellStyle name="Calculation 2 3 40" xfId="8991" xr:uid="{00000000-0005-0000-0000-0000611E0000}"/>
    <cellStyle name="Calculation 2 3 41" xfId="8992" xr:uid="{00000000-0005-0000-0000-0000621E0000}"/>
    <cellStyle name="Calculation 2 3 42" xfId="8993" xr:uid="{00000000-0005-0000-0000-0000631E0000}"/>
    <cellStyle name="Calculation 2 3 43" xfId="8994" xr:uid="{00000000-0005-0000-0000-0000641E0000}"/>
    <cellStyle name="Calculation 2 3 44" xfId="8995" xr:uid="{00000000-0005-0000-0000-0000651E0000}"/>
    <cellStyle name="Calculation 2 3 45" xfId="8996" xr:uid="{00000000-0005-0000-0000-0000661E0000}"/>
    <cellStyle name="Calculation 2 3 46" xfId="8997" xr:uid="{00000000-0005-0000-0000-0000671E0000}"/>
    <cellStyle name="Calculation 2 3 47" xfId="8998" xr:uid="{00000000-0005-0000-0000-0000681E0000}"/>
    <cellStyle name="Calculation 2 3 48" xfId="8999" xr:uid="{00000000-0005-0000-0000-0000691E0000}"/>
    <cellStyle name="Calculation 2 3 49" xfId="9000" xr:uid="{00000000-0005-0000-0000-00006A1E0000}"/>
    <cellStyle name="Calculation 2 3 5" xfId="9001" xr:uid="{00000000-0005-0000-0000-00006B1E0000}"/>
    <cellStyle name="Calculation 2 3 5 2" xfId="9002" xr:uid="{00000000-0005-0000-0000-00006C1E0000}"/>
    <cellStyle name="Calculation 2 3 50" xfId="9003" xr:uid="{00000000-0005-0000-0000-00006D1E0000}"/>
    <cellStyle name="Calculation 2 3 51" xfId="9004" xr:uid="{00000000-0005-0000-0000-00006E1E0000}"/>
    <cellStyle name="Calculation 2 3 52" xfId="9005" xr:uid="{00000000-0005-0000-0000-00006F1E0000}"/>
    <cellStyle name="Calculation 2 3 53" xfId="9006" xr:uid="{00000000-0005-0000-0000-0000701E0000}"/>
    <cellStyle name="Calculation 2 3 54" xfId="9007" xr:uid="{00000000-0005-0000-0000-0000711E0000}"/>
    <cellStyle name="Calculation 2 3 55" xfId="9008" xr:uid="{00000000-0005-0000-0000-0000721E0000}"/>
    <cellStyle name="Calculation 2 3 56" xfId="9009" xr:uid="{00000000-0005-0000-0000-0000731E0000}"/>
    <cellStyle name="Calculation 2 3 57" xfId="9010" xr:uid="{00000000-0005-0000-0000-0000741E0000}"/>
    <cellStyle name="Calculation 2 3 58" xfId="9011" xr:uid="{00000000-0005-0000-0000-0000751E0000}"/>
    <cellStyle name="Calculation 2 3 59" xfId="9012" xr:uid="{00000000-0005-0000-0000-0000761E0000}"/>
    <cellStyle name="Calculation 2 3 6" xfId="9013" xr:uid="{00000000-0005-0000-0000-0000771E0000}"/>
    <cellStyle name="Calculation 2 3 6 2" xfId="9014" xr:uid="{00000000-0005-0000-0000-0000781E0000}"/>
    <cellStyle name="Calculation 2 3 60" xfId="9015" xr:uid="{00000000-0005-0000-0000-0000791E0000}"/>
    <cellStyle name="Calculation 2 3 61" xfId="9016" xr:uid="{00000000-0005-0000-0000-00007A1E0000}"/>
    <cellStyle name="Calculation 2 3 62" xfId="9017" xr:uid="{00000000-0005-0000-0000-00007B1E0000}"/>
    <cellStyle name="Calculation 2 3 63" xfId="9018" xr:uid="{00000000-0005-0000-0000-00007C1E0000}"/>
    <cellStyle name="Calculation 2 3 64" xfId="9019" xr:uid="{00000000-0005-0000-0000-00007D1E0000}"/>
    <cellStyle name="Calculation 2 3 65" xfId="9020" xr:uid="{00000000-0005-0000-0000-00007E1E0000}"/>
    <cellStyle name="Calculation 2 3 66" xfId="9021" xr:uid="{00000000-0005-0000-0000-00007F1E0000}"/>
    <cellStyle name="Calculation 2 3 67" xfId="9022" xr:uid="{00000000-0005-0000-0000-0000801E0000}"/>
    <cellStyle name="Calculation 2 3 68" xfId="9023" xr:uid="{00000000-0005-0000-0000-0000811E0000}"/>
    <cellStyle name="Calculation 2 3 69" xfId="9024" xr:uid="{00000000-0005-0000-0000-0000821E0000}"/>
    <cellStyle name="Calculation 2 3 7" xfId="9025" xr:uid="{00000000-0005-0000-0000-0000831E0000}"/>
    <cellStyle name="Calculation 2 3 7 2" xfId="9026" xr:uid="{00000000-0005-0000-0000-0000841E0000}"/>
    <cellStyle name="Calculation 2 3 70" xfId="9027" xr:uid="{00000000-0005-0000-0000-0000851E0000}"/>
    <cellStyle name="Calculation 2 3 71" xfId="9028" xr:uid="{00000000-0005-0000-0000-0000861E0000}"/>
    <cellStyle name="Calculation 2 3 72" xfId="9029" xr:uid="{00000000-0005-0000-0000-0000871E0000}"/>
    <cellStyle name="Calculation 2 3 73" xfId="9030" xr:uid="{00000000-0005-0000-0000-0000881E0000}"/>
    <cellStyle name="Calculation 2 3 74" xfId="9031" xr:uid="{00000000-0005-0000-0000-0000891E0000}"/>
    <cellStyle name="Calculation 2 3 75" xfId="9032" xr:uid="{00000000-0005-0000-0000-00008A1E0000}"/>
    <cellStyle name="Calculation 2 3 76" xfId="9033" xr:uid="{00000000-0005-0000-0000-00008B1E0000}"/>
    <cellStyle name="Calculation 2 3 77" xfId="52449" xr:uid="{00000000-0005-0000-0000-00008C1E0000}"/>
    <cellStyle name="Calculation 2 3 78" xfId="52315" xr:uid="{00000000-0005-0000-0000-00008D1E0000}"/>
    <cellStyle name="Calculation 2 3 79" xfId="53140" xr:uid="{00000000-0005-0000-0000-00008E1E0000}"/>
    <cellStyle name="Calculation 2 3 8" xfId="9034" xr:uid="{00000000-0005-0000-0000-00008F1E0000}"/>
    <cellStyle name="Calculation 2 3 8 2" xfId="9035" xr:uid="{00000000-0005-0000-0000-0000901E0000}"/>
    <cellStyle name="Calculation 2 3 9" xfId="9036" xr:uid="{00000000-0005-0000-0000-0000911E0000}"/>
    <cellStyle name="Calculation 2 3 9 2" xfId="9037" xr:uid="{00000000-0005-0000-0000-0000921E0000}"/>
    <cellStyle name="Calculation 2 30" xfId="9038" xr:uid="{00000000-0005-0000-0000-0000931E0000}"/>
    <cellStyle name="Calculation 2 30 2" xfId="9039" xr:uid="{00000000-0005-0000-0000-0000941E0000}"/>
    <cellStyle name="Calculation 2 31" xfId="9040" xr:uid="{00000000-0005-0000-0000-0000951E0000}"/>
    <cellStyle name="Calculation 2 31 2" xfId="9041" xr:uid="{00000000-0005-0000-0000-0000961E0000}"/>
    <cellStyle name="Calculation 2 32" xfId="9042" xr:uid="{00000000-0005-0000-0000-0000971E0000}"/>
    <cellStyle name="Calculation 2 32 2" xfId="9043" xr:uid="{00000000-0005-0000-0000-0000981E0000}"/>
    <cellStyle name="Calculation 2 33" xfId="9044" xr:uid="{00000000-0005-0000-0000-0000991E0000}"/>
    <cellStyle name="Calculation 2 33 2" xfId="9045" xr:uid="{00000000-0005-0000-0000-00009A1E0000}"/>
    <cellStyle name="Calculation 2 34" xfId="9046" xr:uid="{00000000-0005-0000-0000-00009B1E0000}"/>
    <cellStyle name="Calculation 2 34 2" xfId="9047" xr:uid="{00000000-0005-0000-0000-00009C1E0000}"/>
    <cellStyle name="Calculation 2 35" xfId="9048" xr:uid="{00000000-0005-0000-0000-00009D1E0000}"/>
    <cellStyle name="Calculation 2 35 2" xfId="9049" xr:uid="{00000000-0005-0000-0000-00009E1E0000}"/>
    <cellStyle name="Calculation 2 36" xfId="9050" xr:uid="{00000000-0005-0000-0000-00009F1E0000}"/>
    <cellStyle name="Calculation 2 36 2" xfId="9051" xr:uid="{00000000-0005-0000-0000-0000A01E0000}"/>
    <cellStyle name="Calculation 2 37" xfId="9052" xr:uid="{00000000-0005-0000-0000-0000A11E0000}"/>
    <cellStyle name="Calculation 2 37 2" xfId="9053" xr:uid="{00000000-0005-0000-0000-0000A21E0000}"/>
    <cellStyle name="Calculation 2 38" xfId="9054" xr:uid="{00000000-0005-0000-0000-0000A31E0000}"/>
    <cellStyle name="Calculation 2 38 2" xfId="9055" xr:uid="{00000000-0005-0000-0000-0000A41E0000}"/>
    <cellStyle name="Calculation 2 39" xfId="9056" xr:uid="{00000000-0005-0000-0000-0000A51E0000}"/>
    <cellStyle name="Calculation 2 39 2" xfId="9057" xr:uid="{00000000-0005-0000-0000-0000A61E0000}"/>
    <cellStyle name="Calculation 2 4" xfId="261" xr:uid="{00000000-0005-0000-0000-0000A71E0000}"/>
    <cellStyle name="Calculation 2 4 10" xfId="9058" xr:uid="{00000000-0005-0000-0000-0000A81E0000}"/>
    <cellStyle name="Calculation 2 4 10 2" xfId="9059" xr:uid="{00000000-0005-0000-0000-0000A91E0000}"/>
    <cellStyle name="Calculation 2 4 11" xfId="9060" xr:uid="{00000000-0005-0000-0000-0000AA1E0000}"/>
    <cellStyle name="Calculation 2 4 11 2" xfId="9061" xr:uid="{00000000-0005-0000-0000-0000AB1E0000}"/>
    <cellStyle name="Calculation 2 4 12" xfId="9062" xr:uid="{00000000-0005-0000-0000-0000AC1E0000}"/>
    <cellStyle name="Calculation 2 4 12 2" xfId="9063" xr:uid="{00000000-0005-0000-0000-0000AD1E0000}"/>
    <cellStyle name="Calculation 2 4 13" xfId="9064" xr:uid="{00000000-0005-0000-0000-0000AE1E0000}"/>
    <cellStyle name="Calculation 2 4 13 2" xfId="9065" xr:uid="{00000000-0005-0000-0000-0000AF1E0000}"/>
    <cellStyle name="Calculation 2 4 14" xfId="9066" xr:uid="{00000000-0005-0000-0000-0000B01E0000}"/>
    <cellStyle name="Calculation 2 4 14 2" xfId="9067" xr:uid="{00000000-0005-0000-0000-0000B11E0000}"/>
    <cellStyle name="Calculation 2 4 15" xfId="9068" xr:uid="{00000000-0005-0000-0000-0000B21E0000}"/>
    <cellStyle name="Calculation 2 4 15 2" xfId="9069" xr:uid="{00000000-0005-0000-0000-0000B31E0000}"/>
    <cellStyle name="Calculation 2 4 16" xfId="9070" xr:uid="{00000000-0005-0000-0000-0000B41E0000}"/>
    <cellStyle name="Calculation 2 4 16 2" xfId="9071" xr:uid="{00000000-0005-0000-0000-0000B51E0000}"/>
    <cellStyle name="Calculation 2 4 17" xfId="9072" xr:uid="{00000000-0005-0000-0000-0000B61E0000}"/>
    <cellStyle name="Calculation 2 4 17 2" xfId="9073" xr:uid="{00000000-0005-0000-0000-0000B71E0000}"/>
    <cellStyle name="Calculation 2 4 18" xfId="9074" xr:uid="{00000000-0005-0000-0000-0000B81E0000}"/>
    <cellStyle name="Calculation 2 4 18 2" xfId="9075" xr:uid="{00000000-0005-0000-0000-0000B91E0000}"/>
    <cellStyle name="Calculation 2 4 19" xfId="9076" xr:uid="{00000000-0005-0000-0000-0000BA1E0000}"/>
    <cellStyle name="Calculation 2 4 19 2" xfId="9077" xr:uid="{00000000-0005-0000-0000-0000BB1E0000}"/>
    <cellStyle name="Calculation 2 4 2" xfId="262" xr:uid="{00000000-0005-0000-0000-0000BC1E0000}"/>
    <cellStyle name="Calculation 2 4 2 2" xfId="9078" xr:uid="{00000000-0005-0000-0000-0000BD1E0000}"/>
    <cellStyle name="Calculation 2 4 20" xfId="9079" xr:uid="{00000000-0005-0000-0000-0000BE1E0000}"/>
    <cellStyle name="Calculation 2 4 20 2" xfId="9080" xr:uid="{00000000-0005-0000-0000-0000BF1E0000}"/>
    <cellStyle name="Calculation 2 4 21" xfId="9081" xr:uid="{00000000-0005-0000-0000-0000C01E0000}"/>
    <cellStyle name="Calculation 2 4 21 2" xfId="9082" xr:uid="{00000000-0005-0000-0000-0000C11E0000}"/>
    <cellStyle name="Calculation 2 4 22" xfId="9083" xr:uid="{00000000-0005-0000-0000-0000C21E0000}"/>
    <cellStyle name="Calculation 2 4 22 2" xfId="9084" xr:uid="{00000000-0005-0000-0000-0000C31E0000}"/>
    <cellStyle name="Calculation 2 4 23" xfId="9085" xr:uid="{00000000-0005-0000-0000-0000C41E0000}"/>
    <cellStyle name="Calculation 2 4 23 2" xfId="9086" xr:uid="{00000000-0005-0000-0000-0000C51E0000}"/>
    <cellStyle name="Calculation 2 4 24" xfId="9087" xr:uid="{00000000-0005-0000-0000-0000C61E0000}"/>
    <cellStyle name="Calculation 2 4 24 2" xfId="9088" xr:uid="{00000000-0005-0000-0000-0000C71E0000}"/>
    <cellStyle name="Calculation 2 4 25" xfId="9089" xr:uid="{00000000-0005-0000-0000-0000C81E0000}"/>
    <cellStyle name="Calculation 2 4 25 2" xfId="9090" xr:uid="{00000000-0005-0000-0000-0000C91E0000}"/>
    <cellStyle name="Calculation 2 4 26" xfId="9091" xr:uid="{00000000-0005-0000-0000-0000CA1E0000}"/>
    <cellStyle name="Calculation 2 4 26 2" xfId="9092" xr:uid="{00000000-0005-0000-0000-0000CB1E0000}"/>
    <cellStyle name="Calculation 2 4 27" xfId="9093" xr:uid="{00000000-0005-0000-0000-0000CC1E0000}"/>
    <cellStyle name="Calculation 2 4 27 2" xfId="9094" xr:uid="{00000000-0005-0000-0000-0000CD1E0000}"/>
    <cellStyle name="Calculation 2 4 28" xfId="9095" xr:uid="{00000000-0005-0000-0000-0000CE1E0000}"/>
    <cellStyle name="Calculation 2 4 28 2" xfId="9096" xr:uid="{00000000-0005-0000-0000-0000CF1E0000}"/>
    <cellStyle name="Calculation 2 4 29" xfId="9097" xr:uid="{00000000-0005-0000-0000-0000D01E0000}"/>
    <cellStyle name="Calculation 2 4 29 2" xfId="9098" xr:uid="{00000000-0005-0000-0000-0000D11E0000}"/>
    <cellStyle name="Calculation 2 4 3" xfId="9099" xr:uid="{00000000-0005-0000-0000-0000D21E0000}"/>
    <cellStyle name="Calculation 2 4 3 2" xfId="9100" xr:uid="{00000000-0005-0000-0000-0000D31E0000}"/>
    <cellStyle name="Calculation 2 4 30" xfId="9101" xr:uid="{00000000-0005-0000-0000-0000D41E0000}"/>
    <cellStyle name="Calculation 2 4 30 2" xfId="9102" xr:uid="{00000000-0005-0000-0000-0000D51E0000}"/>
    <cellStyle name="Calculation 2 4 31" xfId="9103" xr:uid="{00000000-0005-0000-0000-0000D61E0000}"/>
    <cellStyle name="Calculation 2 4 31 2" xfId="9104" xr:uid="{00000000-0005-0000-0000-0000D71E0000}"/>
    <cellStyle name="Calculation 2 4 32" xfId="9105" xr:uid="{00000000-0005-0000-0000-0000D81E0000}"/>
    <cellStyle name="Calculation 2 4 32 2" xfId="9106" xr:uid="{00000000-0005-0000-0000-0000D91E0000}"/>
    <cellStyle name="Calculation 2 4 33" xfId="9107" xr:uid="{00000000-0005-0000-0000-0000DA1E0000}"/>
    <cellStyle name="Calculation 2 4 33 2" xfId="9108" xr:uid="{00000000-0005-0000-0000-0000DB1E0000}"/>
    <cellStyle name="Calculation 2 4 34" xfId="9109" xr:uid="{00000000-0005-0000-0000-0000DC1E0000}"/>
    <cellStyle name="Calculation 2 4 34 2" xfId="9110" xr:uid="{00000000-0005-0000-0000-0000DD1E0000}"/>
    <cellStyle name="Calculation 2 4 35" xfId="9111" xr:uid="{00000000-0005-0000-0000-0000DE1E0000}"/>
    <cellStyle name="Calculation 2 4 35 2" xfId="9112" xr:uid="{00000000-0005-0000-0000-0000DF1E0000}"/>
    <cellStyle name="Calculation 2 4 36" xfId="9113" xr:uid="{00000000-0005-0000-0000-0000E01E0000}"/>
    <cellStyle name="Calculation 2 4 36 2" xfId="9114" xr:uid="{00000000-0005-0000-0000-0000E11E0000}"/>
    <cellStyle name="Calculation 2 4 37" xfId="9115" xr:uid="{00000000-0005-0000-0000-0000E21E0000}"/>
    <cellStyle name="Calculation 2 4 37 2" xfId="9116" xr:uid="{00000000-0005-0000-0000-0000E31E0000}"/>
    <cellStyle name="Calculation 2 4 38" xfId="9117" xr:uid="{00000000-0005-0000-0000-0000E41E0000}"/>
    <cellStyle name="Calculation 2 4 38 2" xfId="9118" xr:uid="{00000000-0005-0000-0000-0000E51E0000}"/>
    <cellStyle name="Calculation 2 4 39" xfId="9119" xr:uid="{00000000-0005-0000-0000-0000E61E0000}"/>
    <cellStyle name="Calculation 2 4 39 2" xfId="9120" xr:uid="{00000000-0005-0000-0000-0000E71E0000}"/>
    <cellStyle name="Calculation 2 4 4" xfId="9121" xr:uid="{00000000-0005-0000-0000-0000E81E0000}"/>
    <cellStyle name="Calculation 2 4 4 2" xfId="9122" xr:uid="{00000000-0005-0000-0000-0000E91E0000}"/>
    <cellStyle name="Calculation 2 4 40" xfId="9123" xr:uid="{00000000-0005-0000-0000-0000EA1E0000}"/>
    <cellStyle name="Calculation 2 4 41" xfId="9124" xr:uid="{00000000-0005-0000-0000-0000EB1E0000}"/>
    <cellStyle name="Calculation 2 4 42" xfId="9125" xr:uid="{00000000-0005-0000-0000-0000EC1E0000}"/>
    <cellStyle name="Calculation 2 4 43" xfId="9126" xr:uid="{00000000-0005-0000-0000-0000ED1E0000}"/>
    <cellStyle name="Calculation 2 4 44" xfId="9127" xr:uid="{00000000-0005-0000-0000-0000EE1E0000}"/>
    <cellStyle name="Calculation 2 4 45" xfId="9128" xr:uid="{00000000-0005-0000-0000-0000EF1E0000}"/>
    <cellStyle name="Calculation 2 4 46" xfId="9129" xr:uid="{00000000-0005-0000-0000-0000F01E0000}"/>
    <cellStyle name="Calculation 2 4 47" xfId="9130" xr:uid="{00000000-0005-0000-0000-0000F11E0000}"/>
    <cellStyle name="Calculation 2 4 48" xfId="9131" xr:uid="{00000000-0005-0000-0000-0000F21E0000}"/>
    <cellStyle name="Calculation 2 4 49" xfId="9132" xr:uid="{00000000-0005-0000-0000-0000F31E0000}"/>
    <cellStyle name="Calculation 2 4 5" xfId="9133" xr:uid="{00000000-0005-0000-0000-0000F41E0000}"/>
    <cellStyle name="Calculation 2 4 5 2" xfId="9134" xr:uid="{00000000-0005-0000-0000-0000F51E0000}"/>
    <cellStyle name="Calculation 2 4 50" xfId="9135" xr:uid="{00000000-0005-0000-0000-0000F61E0000}"/>
    <cellStyle name="Calculation 2 4 51" xfId="9136" xr:uid="{00000000-0005-0000-0000-0000F71E0000}"/>
    <cellStyle name="Calculation 2 4 52" xfId="9137" xr:uid="{00000000-0005-0000-0000-0000F81E0000}"/>
    <cellStyle name="Calculation 2 4 53" xfId="9138" xr:uid="{00000000-0005-0000-0000-0000F91E0000}"/>
    <cellStyle name="Calculation 2 4 54" xfId="9139" xr:uid="{00000000-0005-0000-0000-0000FA1E0000}"/>
    <cellStyle name="Calculation 2 4 55" xfId="9140" xr:uid="{00000000-0005-0000-0000-0000FB1E0000}"/>
    <cellStyle name="Calculation 2 4 56" xfId="9141" xr:uid="{00000000-0005-0000-0000-0000FC1E0000}"/>
    <cellStyle name="Calculation 2 4 57" xfId="9142" xr:uid="{00000000-0005-0000-0000-0000FD1E0000}"/>
    <cellStyle name="Calculation 2 4 58" xfId="9143" xr:uid="{00000000-0005-0000-0000-0000FE1E0000}"/>
    <cellStyle name="Calculation 2 4 59" xfId="9144" xr:uid="{00000000-0005-0000-0000-0000FF1E0000}"/>
    <cellStyle name="Calculation 2 4 6" xfId="9145" xr:uid="{00000000-0005-0000-0000-0000001F0000}"/>
    <cellStyle name="Calculation 2 4 6 2" xfId="9146" xr:uid="{00000000-0005-0000-0000-0000011F0000}"/>
    <cellStyle name="Calculation 2 4 60" xfId="9147" xr:uid="{00000000-0005-0000-0000-0000021F0000}"/>
    <cellStyle name="Calculation 2 4 61" xfId="9148" xr:uid="{00000000-0005-0000-0000-0000031F0000}"/>
    <cellStyle name="Calculation 2 4 62" xfId="9149" xr:uid="{00000000-0005-0000-0000-0000041F0000}"/>
    <cellStyle name="Calculation 2 4 63" xfId="9150" xr:uid="{00000000-0005-0000-0000-0000051F0000}"/>
    <cellStyle name="Calculation 2 4 64" xfId="9151" xr:uid="{00000000-0005-0000-0000-0000061F0000}"/>
    <cellStyle name="Calculation 2 4 65" xfId="9152" xr:uid="{00000000-0005-0000-0000-0000071F0000}"/>
    <cellStyle name="Calculation 2 4 66" xfId="9153" xr:uid="{00000000-0005-0000-0000-0000081F0000}"/>
    <cellStyle name="Calculation 2 4 67" xfId="9154" xr:uid="{00000000-0005-0000-0000-0000091F0000}"/>
    <cellStyle name="Calculation 2 4 68" xfId="9155" xr:uid="{00000000-0005-0000-0000-00000A1F0000}"/>
    <cellStyle name="Calculation 2 4 69" xfId="9156" xr:uid="{00000000-0005-0000-0000-00000B1F0000}"/>
    <cellStyle name="Calculation 2 4 7" xfId="9157" xr:uid="{00000000-0005-0000-0000-00000C1F0000}"/>
    <cellStyle name="Calculation 2 4 7 2" xfId="9158" xr:uid="{00000000-0005-0000-0000-00000D1F0000}"/>
    <cellStyle name="Calculation 2 4 70" xfId="9159" xr:uid="{00000000-0005-0000-0000-00000E1F0000}"/>
    <cellStyle name="Calculation 2 4 71" xfId="9160" xr:uid="{00000000-0005-0000-0000-00000F1F0000}"/>
    <cellStyle name="Calculation 2 4 72" xfId="9161" xr:uid="{00000000-0005-0000-0000-0000101F0000}"/>
    <cellStyle name="Calculation 2 4 73" xfId="9162" xr:uid="{00000000-0005-0000-0000-0000111F0000}"/>
    <cellStyle name="Calculation 2 4 74" xfId="9163" xr:uid="{00000000-0005-0000-0000-0000121F0000}"/>
    <cellStyle name="Calculation 2 4 75" xfId="9164" xr:uid="{00000000-0005-0000-0000-0000131F0000}"/>
    <cellStyle name="Calculation 2 4 76" xfId="9165" xr:uid="{00000000-0005-0000-0000-0000141F0000}"/>
    <cellStyle name="Calculation 2 4 77" xfId="52381" xr:uid="{00000000-0005-0000-0000-0000151F0000}"/>
    <cellStyle name="Calculation 2 4 78" xfId="52709" xr:uid="{00000000-0005-0000-0000-0000161F0000}"/>
    <cellStyle name="Calculation 2 4 79" xfId="53064" xr:uid="{00000000-0005-0000-0000-0000171F0000}"/>
    <cellStyle name="Calculation 2 4 8" xfId="9166" xr:uid="{00000000-0005-0000-0000-0000181F0000}"/>
    <cellStyle name="Calculation 2 4 8 2" xfId="9167" xr:uid="{00000000-0005-0000-0000-0000191F0000}"/>
    <cellStyle name="Calculation 2 4 9" xfId="9168" xr:uid="{00000000-0005-0000-0000-00001A1F0000}"/>
    <cellStyle name="Calculation 2 4 9 2" xfId="9169" xr:uid="{00000000-0005-0000-0000-00001B1F0000}"/>
    <cellStyle name="Calculation 2 40" xfId="9170" xr:uid="{00000000-0005-0000-0000-00001C1F0000}"/>
    <cellStyle name="Calculation 2 40 2" xfId="9171" xr:uid="{00000000-0005-0000-0000-00001D1F0000}"/>
    <cellStyle name="Calculation 2 41" xfId="9172" xr:uid="{00000000-0005-0000-0000-00001E1F0000}"/>
    <cellStyle name="Calculation 2 41 2" xfId="9173" xr:uid="{00000000-0005-0000-0000-00001F1F0000}"/>
    <cellStyle name="Calculation 2 42" xfId="9174" xr:uid="{00000000-0005-0000-0000-0000201F0000}"/>
    <cellStyle name="Calculation 2 42 2" xfId="9175" xr:uid="{00000000-0005-0000-0000-0000211F0000}"/>
    <cellStyle name="Calculation 2 43" xfId="9176" xr:uid="{00000000-0005-0000-0000-0000221F0000}"/>
    <cellStyle name="Calculation 2 43 2" xfId="9177" xr:uid="{00000000-0005-0000-0000-0000231F0000}"/>
    <cellStyle name="Calculation 2 44" xfId="9178" xr:uid="{00000000-0005-0000-0000-0000241F0000}"/>
    <cellStyle name="Calculation 2 44 2" xfId="9179" xr:uid="{00000000-0005-0000-0000-0000251F0000}"/>
    <cellStyle name="Calculation 2 45" xfId="9180" xr:uid="{00000000-0005-0000-0000-0000261F0000}"/>
    <cellStyle name="Calculation 2 45 2" xfId="9181" xr:uid="{00000000-0005-0000-0000-0000271F0000}"/>
    <cellStyle name="Calculation 2 46" xfId="9182" xr:uid="{00000000-0005-0000-0000-0000281F0000}"/>
    <cellStyle name="Calculation 2 46 2" xfId="9183" xr:uid="{00000000-0005-0000-0000-0000291F0000}"/>
    <cellStyle name="Calculation 2 47" xfId="9184" xr:uid="{00000000-0005-0000-0000-00002A1F0000}"/>
    <cellStyle name="Calculation 2 47 2" xfId="9185" xr:uid="{00000000-0005-0000-0000-00002B1F0000}"/>
    <cellStyle name="Calculation 2 48" xfId="9186" xr:uid="{00000000-0005-0000-0000-00002C1F0000}"/>
    <cellStyle name="Calculation 2 48 2" xfId="9187" xr:uid="{00000000-0005-0000-0000-00002D1F0000}"/>
    <cellStyle name="Calculation 2 49" xfId="9188" xr:uid="{00000000-0005-0000-0000-00002E1F0000}"/>
    <cellStyle name="Calculation 2 49 2" xfId="9189" xr:uid="{00000000-0005-0000-0000-00002F1F0000}"/>
    <cellStyle name="Calculation 2 5" xfId="263" xr:uid="{00000000-0005-0000-0000-0000301F0000}"/>
    <cellStyle name="Calculation 2 5 10" xfId="9190" xr:uid="{00000000-0005-0000-0000-0000311F0000}"/>
    <cellStyle name="Calculation 2 5 10 2" xfId="9191" xr:uid="{00000000-0005-0000-0000-0000321F0000}"/>
    <cellStyle name="Calculation 2 5 11" xfId="9192" xr:uid="{00000000-0005-0000-0000-0000331F0000}"/>
    <cellStyle name="Calculation 2 5 11 2" xfId="9193" xr:uid="{00000000-0005-0000-0000-0000341F0000}"/>
    <cellStyle name="Calculation 2 5 12" xfId="9194" xr:uid="{00000000-0005-0000-0000-0000351F0000}"/>
    <cellStyle name="Calculation 2 5 12 2" xfId="9195" xr:uid="{00000000-0005-0000-0000-0000361F0000}"/>
    <cellStyle name="Calculation 2 5 13" xfId="9196" xr:uid="{00000000-0005-0000-0000-0000371F0000}"/>
    <cellStyle name="Calculation 2 5 13 2" xfId="9197" xr:uid="{00000000-0005-0000-0000-0000381F0000}"/>
    <cellStyle name="Calculation 2 5 14" xfId="9198" xr:uid="{00000000-0005-0000-0000-0000391F0000}"/>
    <cellStyle name="Calculation 2 5 14 2" xfId="9199" xr:uid="{00000000-0005-0000-0000-00003A1F0000}"/>
    <cellStyle name="Calculation 2 5 15" xfId="9200" xr:uid="{00000000-0005-0000-0000-00003B1F0000}"/>
    <cellStyle name="Calculation 2 5 15 2" xfId="9201" xr:uid="{00000000-0005-0000-0000-00003C1F0000}"/>
    <cellStyle name="Calculation 2 5 16" xfId="9202" xr:uid="{00000000-0005-0000-0000-00003D1F0000}"/>
    <cellStyle name="Calculation 2 5 16 2" xfId="9203" xr:uid="{00000000-0005-0000-0000-00003E1F0000}"/>
    <cellStyle name="Calculation 2 5 17" xfId="9204" xr:uid="{00000000-0005-0000-0000-00003F1F0000}"/>
    <cellStyle name="Calculation 2 5 17 2" xfId="9205" xr:uid="{00000000-0005-0000-0000-0000401F0000}"/>
    <cellStyle name="Calculation 2 5 18" xfId="9206" xr:uid="{00000000-0005-0000-0000-0000411F0000}"/>
    <cellStyle name="Calculation 2 5 18 2" xfId="9207" xr:uid="{00000000-0005-0000-0000-0000421F0000}"/>
    <cellStyle name="Calculation 2 5 19" xfId="9208" xr:uid="{00000000-0005-0000-0000-0000431F0000}"/>
    <cellStyle name="Calculation 2 5 19 2" xfId="9209" xr:uid="{00000000-0005-0000-0000-0000441F0000}"/>
    <cellStyle name="Calculation 2 5 2" xfId="264" xr:uid="{00000000-0005-0000-0000-0000451F0000}"/>
    <cellStyle name="Calculation 2 5 2 2" xfId="9210" xr:uid="{00000000-0005-0000-0000-0000461F0000}"/>
    <cellStyle name="Calculation 2 5 20" xfId="9211" xr:uid="{00000000-0005-0000-0000-0000471F0000}"/>
    <cellStyle name="Calculation 2 5 20 2" xfId="9212" xr:uid="{00000000-0005-0000-0000-0000481F0000}"/>
    <cellStyle name="Calculation 2 5 21" xfId="9213" xr:uid="{00000000-0005-0000-0000-0000491F0000}"/>
    <cellStyle name="Calculation 2 5 21 2" xfId="9214" xr:uid="{00000000-0005-0000-0000-00004A1F0000}"/>
    <cellStyle name="Calculation 2 5 22" xfId="9215" xr:uid="{00000000-0005-0000-0000-00004B1F0000}"/>
    <cellStyle name="Calculation 2 5 22 2" xfId="9216" xr:uid="{00000000-0005-0000-0000-00004C1F0000}"/>
    <cellStyle name="Calculation 2 5 23" xfId="9217" xr:uid="{00000000-0005-0000-0000-00004D1F0000}"/>
    <cellStyle name="Calculation 2 5 23 2" xfId="9218" xr:uid="{00000000-0005-0000-0000-00004E1F0000}"/>
    <cellStyle name="Calculation 2 5 24" xfId="9219" xr:uid="{00000000-0005-0000-0000-00004F1F0000}"/>
    <cellStyle name="Calculation 2 5 24 2" xfId="9220" xr:uid="{00000000-0005-0000-0000-0000501F0000}"/>
    <cellStyle name="Calculation 2 5 25" xfId="9221" xr:uid="{00000000-0005-0000-0000-0000511F0000}"/>
    <cellStyle name="Calculation 2 5 25 2" xfId="9222" xr:uid="{00000000-0005-0000-0000-0000521F0000}"/>
    <cellStyle name="Calculation 2 5 26" xfId="9223" xr:uid="{00000000-0005-0000-0000-0000531F0000}"/>
    <cellStyle name="Calculation 2 5 26 2" xfId="9224" xr:uid="{00000000-0005-0000-0000-0000541F0000}"/>
    <cellStyle name="Calculation 2 5 27" xfId="9225" xr:uid="{00000000-0005-0000-0000-0000551F0000}"/>
    <cellStyle name="Calculation 2 5 27 2" xfId="9226" xr:uid="{00000000-0005-0000-0000-0000561F0000}"/>
    <cellStyle name="Calculation 2 5 28" xfId="9227" xr:uid="{00000000-0005-0000-0000-0000571F0000}"/>
    <cellStyle name="Calculation 2 5 28 2" xfId="9228" xr:uid="{00000000-0005-0000-0000-0000581F0000}"/>
    <cellStyle name="Calculation 2 5 29" xfId="9229" xr:uid="{00000000-0005-0000-0000-0000591F0000}"/>
    <cellStyle name="Calculation 2 5 29 2" xfId="9230" xr:uid="{00000000-0005-0000-0000-00005A1F0000}"/>
    <cellStyle name="Calculation 2 5 3" xfId="9231" xr:uid="{00000000-0005-0000-0000-00005B1F0000}"/>
    <cellStyle name="Calculation 2 5 3 2" xfId="9232" xr:uid="{00000000-0005-0000-0000-00005C1F0000}"/>
    <cellStyle name="Calculation 2 5 30" xfId="9233" xr:uid="{00000000-0005-0000-0000-00005D1F0000}"/>
    <cellStyle name="Calculation 2 5 30 2" xfId="9234" xr:uid="{00000000-0005-0000-0000-00005E1F0000}"/>
    <cellStyle name="Calculation 2 5 31" xfId="9235" xr:uid="{00000000-0005-0000-0000-00005F1F0000}"/>
    <cellStyle name="Calculation 2 5 31 2" xfId="9236" xr:uid="{00000000-0005-0000-0000-0000601F0000}"/>
    <cellStyle name="Calculation 2 5 32" xfId="9237" xr:uid="{00000000-0005-0000-0000-0000611F0000}"/>
    <cellStyle name="Calculation 2 5 32 2" xfId="9238" xr:uid="{00000000-0005-0000-0000-0000621F0000}"/>
    <cellStyle name="Calculation 2 5 33" xfId="9239" xr:uid="{00000000-0005-0000-0000-0000631F0000}"/>
    <cellStyle name="Calculation 2 5 33 2" xfId="9240" xr:uid="{00000000-0005-0000-0000-0000641F0000}"/>
    <cellStyle name="Calculation 2 5 34" xfId="9241" xr:uid="{00000000-0005-0000-0000-0000651F0000}"/>
    <cellStyle name="Calculation 2 5 34 2" xfId="9242" xr:uid="{00000000-0005-0000-0000-0000661F0000}"/>
    <cellStyle name="Calculation 2 5 35" xfId="9243" xr:uid="{00000000-0005-0000-0000-0000671F0000}"/>
    <cellStyle name="Calculation 2 5 35 2" xfId="9244" xr:uid="{00000000-0005-0000-0000-0000681F0000}"/>
    <cellStyle name="Calculation 2 5 36" xfId="9245" xr:uid="{00000000-0005-0000-0000-0000691F0000}"/>
    <cellStyle name="Calculation 2 5 36 2" xfId="9246" xr:uid="{00000000-0005-0000-0000-00006A1F0000}"/>
    <cellStyle name="Calculation 2 5 37" xfId="9247" xr:uid="{00000000-0005-0000-0000-00006B1F0000}"/>
    <cellStyle name="Calculation 2 5 37 2" xfId="9248" xr:uid="{00000000-0005-0000-0000-00006C1F0000}"/>
    <cellStyle name="Calculation 2 5 38" xfId="9249" xr:uid="{00000000-0005-0000-0000-00006D1F0000}"/>
    <cellStyle name="Calculation 2 5 38 2" xfId="9250" xr:uid="{00000000-0005-0000-0000-00006E1F0000}"/>
    <cellStyle name="Calculation 2 5 39" xfId="9251" xr:uid="{00000000-0005-0000-0000-00006F1F0000}"/>
    <cellStyle name="Calculation 2 5 39 2" xfId="9252" xr:uid="{00000000-0005-0000-0000-0000701F0000}"/>
    <cellStyle name="Calculation 2 5 4" xfId="9253" xr:uid="{00000000-0005-0000-0000-0000711F0000}"/>
    <cellStyle name="Calculation 2 5 4 2" xfId="9254" xr:uid="{00000000-0005-0000-0000-0000721F0000}"/>
    <cellStyle name="Calculation 2 5 40" xfId="9255" xr:uid="{00000000-0005-0000-0000-0000731F0000}"/>
    <cellStyle name="Calculation 2 5 41" xfId="9256" xr:uid="{00000000-0005-0000-0000-0000741F0000}"/>
    <cellStyle name="Calculation 2 5 42" xfId="9257" xr:uid="{00000000-0005-0000-0000-0000751F0000}"/>
    <cellStyle name="Calculation 2 5 43" xfId="9258" xr:uid="{00000000-0005-0000-0000-0000761F0000}"/>
    <cellStyle name="Calculation 2 5 44" xfId="9259" xr:uid="{00000000-0005-0000-0000-0000771F0000}"/>
    <cellStyle name="Calculation 2 5 45" xfId="9260" xr:uid="{00000000-0005-0000-0000-0000781F0000}"/>
    <cellStyle name="Calculation 2 5 46" xfId="9261" xr:uid="{00000000-0005-0000-0000-0000791F0000}"/>
    <cellStyle name="Calculation 2 5 47" xfId="9262" xr:uid="{00000000-0005-0000-0000-00007A1F0000}"/>
    <cellStyle name="Calculation 2 5 48" xfId="9263" xr:uid="{00000000-0005-0000-0000-00007B1F0000}"/>
    <cellStyle name="Calculation 2 5 49" xfId="9264" xr:uid="{00000000-0005-0000-0000-00007C1F0000}"/>
    <cellStyle name="Calculation 2 5 5" xfId="9265" xr:uid="{00000000-0005-0000-0000-00007D1F0000}"/>
    <cellStyle name="Calculation 2 5 5 2" xfId="9266" xr:uid="{00000000-0005-0000-0000-00007E1F0000}"/>
    <cellStyle name="Calculation 2 5 50" xfId="9267" xr:uid="{00000000-0005-0000-0000-00007F1F0000}"/>
    <cellStyle name="Calculation 2 5 51" xfId="9268" xr:uid="{00000000-0005-0000-0000-0000801F0000}"/>
    <cellStyle name="Calculation 2 5 52" xfId="9269" xr:uid="{00000000-0005-0000-0000-0000811F0000}"/>
    <cellStyle name="Calculation 2 5 53" xfId="9270" xr:uid="{00000000-0005-0000-0000-0000821F0000}"/>
    <cellStyle name="Calculation 2 5 54" xfId="9271" xr:uid="{00000000-0005-0000-0000-0000831F0000}"/>
    <cellStyle name="Calculation 2 5 55" xfId="9272" xr:uid="{00000000-0005-0000-0000-0000841F0000}"/>
    <cellStyle name="Calculation 2 5 56" xfId="9273" xr:uid="{00000000-0005-0000-0000-0000851F0000}"/>
    <cellStyle name="Calculation 2 5 57" xfId="9274" xr:uid="{00000000-0005-0000-0000-0000861F0000}"/>
    <cellStyle name="Calculation 2 5 58" xfId="9275" xr:uid="{00000000-0005-0000-0000-0000871F0000}"/>
    <cellStyle name="Calculation 2 5 59" xfId="9276" xr:uid="{00000000-0005-0000-0000-0000881F0000}"/>
    <cellStyle name="Calculation 2 5 6" xfId="9277" xr:uid="{00000000-0005-0000-0000-0000891F0000}"/>
    <cellStyle name="Calculation 2 5 6 2" xfId="9278" xr:uid="{00000000-0005-0000-0000-00008A1F0000}"/>
    <cellStyle name="Calculation 2 5 60" xfId="9279" xr:uid="{00000000-0005-0000-0000-00008B1F0000}"/>
    <cellStyle name="Calculation 2 5 61" xfId="9280" xr:uid="{00000000-0005-0000-0000-00008C1F0000}"/>
    <cellStyle name="Calculation 2 5 62" xfId="9281" xr:uid="{00000000-0005-0000-0000-00008D1F0000}"/>
    <cellStyle name="Calculation 2 5 63" xfId="9282" xr:uid="{00000000-0005-0000-0000-00008E1F0000}"/>
    <cellStyle name="Calculation 2 5 64" xfId="9283" xr:uid="{00000000-0005-0000-0000-00008F1F0000}"/>
    <cellStyle name="Calculation 2 5 65" xfId="9284" xr:uid="{00000000-0005-0000-0000-0000901F0000}"/>
    <cellStyle name="Calculation 2 5 66" xfId="9285" xr:uid="{00000000-0005-0000-0000-0000911F0000}"/>
    <cellStyle name="Calculation 2 5 67" xfId="9286" xr:uid="{00000000-0005-0000-0000-0000921F0000}"/>
    <cellStyle name="Calculation 2 5 68" xfId="9287" xr:uid="{00000000-0005-0000-0000-0000931F0000}"/>
    <cellStyle name="Calculation 2 5 69" xfId="9288" xr:uid="{00000000-0005-0000-0000-0000941F0000}"/>
    <cellStyle name="Calculation 2 5 7" xfId="9289" xr:uid="{00000000-0005-0000-0000-0000951F0000}"/>
    <cellStyle name="Calculation 2 5 7 2" xfId="9290" xr:uid="{00000000-0005-0000-0000-0000961F0000}"/>
    <cellStyle name="Calculation 2 5 70" xfId="9291" xr:uid="{00000000-0005-0000-0000-0000971F0000}"/>
    <cellStyle name="Calculation 2 5 71" xfId="9292" xr:uid="{00000000-0005-0000-0000-0000981F0000}"/>
    <cellStyle name="Calculation 2 5 72" xfId="9293" xr:uid="{00000000-0005-0000-0000-0000991F0000}"/>
    <cellStyle name="Calculation 2 5 73" xfId="9294" xr:uid="{00000000-0005-0000-0000-00009A1F0000}"/>
    <cellStyle name="Calculation 2 5 74" xfId="9295" xr:uid="{00000000-0005-0000-0000-00009B1F0000}"/>
    <cellStyle name="Calculation 2 5 75" xfId="9296" xr:uid="{00000000-0005-0000-0000-00009C1F0000}"/>
    <cellStyle name="Calculation 2 5 76" xfId="9297" xr:uid="{00000000-0005-0000-0000-00009D1F0000}"/>
    <cellStyle name="Calculation 2 5 77" xfId="52622" xr:uid="{00000000-0005-0000-0000-00009E1F0000}"/>
    <cellStyle name="Calculation 2 5 78" xfId="52868" xr:uid="{00000000-0005-0000-0000-00009F1F0000}"/>
    <cellStyle name="Calculation 2 5 79" xfId="53329" xr:uid="{00000000-0005-0000-0000-0000A01F0000}"/>
    <cellStyle name="Calculation 2 5 8" xfId="9298" xr:uid="{00000000-0005-0000-0000-0000A11F0000}"/>
    <cellStyle name="Calculation 2 5 8 2" xfId="9299" xr:uid="{00000000-0005-0000-0000-0000A21F0000}"/>
    <cellStyle name="Calculation 2 5 9" xfId="9300" xr:uid="{00000000-0005-0000-0000-0000A31F0000}"/>
    <cellStyle name="Calculation 2 5 9 2" xfId="9301" xr:uid="{00000000-0005-0000-0000-0000A41F0000}"/>
    <cellStyle name="Calculation 2 50" xfId="9302" xr:uid="{00000000-0005-0000-0000-0000A51F0000}"/>
    <cellStyle name="Calculation 2 50 2" xfId="9303" xr:uid="{00000000-0005-0000-0000-0000A61F0000}"/>
    <cellStyle name="Calculation 2 51" xfId="9304" xr:uid="{00000000-0005-0000-0000-0000A71F0000}"/>
    <cellStyle name="Calculation 2 51 2" xfId="9305" xr:uid="{00000000-0005-0000-0000-0000A81F0000}"/>
    <cellStyle name="Calculation 2 52" xfId="9306" xr:uid="{00000000-0005-0000-0000-0000A91F0000}"/>
    <cellStyle name="Calculation 2 52 2" xfId="9307" xr:uid="{00000000-0005-0000-0000-0000AA1F0000}"/>
    <cellStyle name="Calculation 2 53" xfId="9308" xr:uid="{00000000-0005-0000-0000-0000AB1F0000}"/>
    <cellStyle name="Calculation 2 53 2" xfId="9309" xr:uid="{00000000-0005-0000-0000-0000AC1F0000}"/>
    <cellStyle name="Calculation 2 54" xfId="9310" xr:uid="{00000000-0005-0000-0000-0000AD1F0000}"/>
    <cellStyle name="Calculation 2 54 2" xfId="9311" xr:uid="{00000000-0005-0000-0000-0000AE1F0000}"/>
    <cellStyle name="Calculation 2 55" xfId="9312" xr:uid="{00000000-0005-0000-0000-0000AF1F0000}"/>
    <cellStyle name="Calculation 2 55 2" xfId="9313" xr:uid="{00000000-0005-0000-0000-0000B01F0000}"/>
    <cellStyle name="Calculation 2 56" xfId="9314" xr:uid="{00000000-0005-0000-0000-0000B11F0000}"/>
    <cellStyle name="Calculation 2 56 2" xfId="9315" xr:uid="{00000000-0005-0000-0000-0000B21F0000}"/>
    <cellStyle name="Calculation 2 57" xfId="9316" xr:uid="{00000000-0005-0000-0000-0000B31F0000}"/>
    <cellStyle name="Calculation 2 57 2" xfId="9317" xr:uid="{00000000-0005-0000-0000-0000B41F0000}"/>
    <cellStyle name="Calculation 2 58" xfId="9318" xr:uid="{00000000-0005-0000-0000-0000B51F0000}"/>
    <cellStyle name="Calculation 2 58 2" xfId="9319" xr:uid="{00000000-0005-0000-0000-0000B61F0000}"/>
    <cellStyle name="Calculation 2 59" xfId="9320" xr:uid="{00000000-0005-0000-0000-0000B71F0000}"/>
    <cellStyle name="Calculation 2 59 2" xfId="9321" xr:uid="{00000000-0005-0000-0000-0000B81F0000}"/>
    <cellStyle name="Calculation 2 6" xfId="265" xr:uid="{00000000-0005-0000-0000-0000B91F0000}"/>
    <cellStyle name="Calculation 2 6 10" xfId="9322" xr:uid="{00000000-0005-0000-0000-0000BA1F0000}"/>
    <cellStyle name="Calculation 2 6 10 2" xfId="9323" xr:uid="{00000000-0005-0000-0000-0000BB1F0000}"/>
    <cellStyle name="Calculation 2 6 11" xfId="9324" xr:uid="{00000000-0005-0000-0000-0000BC1F0000}"/>
    <cellStyle name="Calculation 2 6 11 2" xfId="9325" xr:uid="{00000000-0005-0000-0000-0000BD1F0000}"/>
    <cellStyle name="Calculation 2 6 12" xfId="9326" xr:uid="{00000000-0005-0000-0000-0000BE1F0000}"/>
    <cellStyle name="Calculation 2 6 12 2" xfId="9327" xr:uid="{00000000-0005-0000-0000-0000BF1F0000}"/>
    <cellStyle name="Calculation 2 6 13" xfId="9328" xr:uid="{00000000-0005-0000-0000-0000C01F0000}"/>
    <cellStyle name="Calculation 2 6 13 2" xfId="9329" xr:uid="{00000000-0005-0000-0000-0000C11F0000}"/>
    <cellStyle name="Calculation 2 6 14" xfId="9330" xr:uid="{00000000-0005-0000-0000-0000C21F0000}"/>
    <cellStyle name="Calculation 2 6 14 2" xfId="9331" xr:uid="{00000000-0005-0000-0000-0000C31F0000}"/>
    <cellStyle name="Calculation 2 6 15" xfId="9332" xr:uid="{00000000-0005-0000-0000-0000C41F0000}"/>
    <cellStyle name="Calculation 2 6 15 2" xfId="9333" xr:uid="{00000000-0005-0000-0000-0000C51F0000}"/>
    <cellStyle name="Calculation 2 6 16" xfId="9334" xr:uid="{00000000-0005-0000-0000-0000C61F0000}"/>
    <cellStyle name="Calculation 2 6 16 2" xfId="9335" xr:uid="{00000000-0005-0000-0000-0000C71F0000}"/>
    <cellStyle name="Calculation 2 6 17" xfId="9336" xr:uid="{00000000-0005-0000-0000-0000C81F0000}"/>
    <cellStyle name="Calculation 2 6 17 2" xfId="9337" xr:uid="{00000000-0005-0000-0000-0000C91F0000}"/>
    <cellStyle name="Calculation 2 6 18" xfId="9338" xr:uid="{00000000-0005-0000-0000-0000CA1F0000}"/>
    <cellStyle name="Calculation 2 6 18 2" xfId="9339" xr:uid="{00000000-0005-0000-0000-0000CB1F0000}"/>
    <cellStyle name="Calculation 2 6 19" xfId="9340" xr:uid="{00000000-0005-0000-0000-0000CC1F0000}"/>
    <cellStyle name="Calculation 2 6 19 2" xfId="9341" xr:uid="{00000000-0005-0000-0000-0000CD1F0000}"/>
    <cellStyle name="Calculation 2 6 2" xfId="266" xr:uid="{00000000-0005-0000-0000-0000CE1F0000}"/>
    <cellStyle name="Calculation 2 6 2 2" xfId="9342" xr:uid="{00000000-0005-0000-0000-0000CF1F0000}"/>
    <cellStyle name="Calculation 2 6 20" xfId="9343" xr:uid="{00000000-0005-0000-0000-0000D01F0000}"/>
    <cellStyle name="Calculation 2 6 20 2" xfId="9344" xr:uid="{00000000-0005-0000-0000-0000D11F0000}"/>
    <cellStyle name="Calculation 2 6 21" xfId="9345" xr:uid="{00000000-0005-0000-0000-0000D21F0000}"/>
    <cellStyle name="Calculation 2 6 21 2" xfId="9346" xr:uid="{00000000-0005-0000-0000-0000D31F0000}"/>
    <cellStyle name="Calculation 2 6 22" xfId="9347" xr:uid="{00000000-0005-0000-0000-0000D41F0000}"/>
    <cellStyle name="Calculation 2 6 22 2" xfId="9348" xr:uid="{00000000-0005-0000-0000-0000D51F0000}"/>
    <cellStyle name="Calculation 2 6 23" xfId="9349" xr:uid="{00000000-0005-0000-0000-0000D61F0000}"/>
    <cellStyle name="Calculation 2 6 23 2" xfId="9350" xr:uid="{00000000-0005-0000-0000-0000D71F0000}"/>
    <cellStyle name="Calculation 2 6 24" xfId="9351" xr:uid="{00000000-0005-0000-0000-0000D81F0000}"/>
    <cellStyle name="Calculation 2 6 24 2" xfId="9352" xr:uid="{00000000-0005-0000-0000-0000D91F0000}"/>
    <cellStyle name="Calculation 2 6 25" xfId="9353" xr:uid="{00000000-0005-0000-0000-0000DA1F0000}"/>
    <cellStyle name="Calculation 2 6 25 2" xfId="9354" xr:uid="{00000000-0005-0000-0000-0000DB1F0000}"/>
    <cellStyle name="Calculation 2 6 26" xfId="9355" xr:uid="{00000000-0005-0000-0000-0000DC1F0000}"/>
    <cellStyle name="Calculation 2 6 26 2" xfId="9356" xr:uid="{00000000-0005-0000-0000-0000DD1F0000}"/>
    <cellStyle name="Calculation 2 6 27" xfId="9357" xr:uid="{00000000-0005-0000-0000-0000DE1F0000}"/>
    <cellStyle name="Calculation 2 6 27 2" xfId="9358" xr:uid="{00000000-0005-0000-0000-0000DF1F0000}"/>
    <cellStyle name="Calculation 2 6 28" xfId="9359" xr:uid="{00000000-0005-0000-0000-0000E01F0000}"/>
    <cellStyle name="Calculation 2 6 28 2" xfId="9360" xr:uid="{00000000-0005-0000-0000-0000E11F0000}"/>
    <cellStyle name="Calculation 2 6 29" xfId="9361" xr:uid="{00000000-0005-0000-0000-0000E21F0000}"/>
    <cellStyle name="Calculation 2 6 29 2" xfId="9362" xr:uid="{00000000-0005-0000-0000-0000E31F0000}"/>
    <cellStyle name="Calculation 2 6 3" xfId="9363" xr:uid="{00000000-0005-0000-0000-0000E41F0000}"/>
    <cellStyle name="Calculation 2 6 3 2" xfId="9364" xr:uid="{00000000-0005-0000-0000-0000E51F0000}"/>
    <cellStyle name="Calculation 2 6 30" xfId="9365" xr:uid="{00000000-0005-0000-0000-0000E61F0000}"/>
    <cellStyle name="Calculation 2 6 30 2" xfId="9366" xr:uid="{00000000-0005-0000-0000-0000E71F0000}"/>
    <cellStyle name="Calculation 2 6 31" xfId="9367" xr:uid="{00000000-0005-0000-0000-0000E81F0000}"/>
    <cellStyle name="Calculation 2 6 31 2" xfId="9368" xr:uid="{00000000-0005-0000-0000-0000E91F0000}"/>
    <cellStyle name="Calculation 2 6 32" xfId="9369" xr:uid="{00000000-0005-0000-0000-0000EA1F0000}"/>
    <cellStyle name="Calculation 2 6 32 2" xfId="9370" xr:uid="{00000000-0005-0000-0000-0000EB1F0000}"/>
    <cellStyle name="Calculation 2 6 33" xfId="9371" xr:uid="{00000000-0005-0000-0000-0000EC1F0000}"/>
    <cellStyle name="Calculation 2 6 33 2" xfId="9372" xr:uid="{00000000-0005-0000-0000-0000ED1F0000}"/>
    <cellStyle name="Calculation 2 6 34" xfId="9373" xr:uid="{00000000-0005-0000-0000-0000EE1F0000}"/>
    <cellStyle name="Calculation 2 6 34 2" xfId="9374" xr:uid="{00000000-0005-0000-0000-0000EF1F0000}"/>
    <cellStyle name="Calculation 2 6 35" xfId="9375" xr:uid="{00000000-0005-0000-0000-0000F01F0000}"/>
    <cellStyle name="Calculation 2 6 35 2" xfId="9376" xr:uid="{00000000-0005-0000-0000-0000F11F0000}"/>
    <cellStyle name="Calculation 2 6 36" xfId="9377" xr:uid="{00000000-0005-0000-0000-0000F21F0000}"/>
    <cellStyle name="Calculation 2 6 36 2" xfId="9378" xr:uid="{00000000-0005-0000-0000-0000F31F0000}"/>
    <cellStyle name="Calculation 2 6 37" xfId="9379" xr:uid="{00000000-0005-0000-0000-0000F41F0000}"/>
    <cellStyle name="Calculation 2 6 37 2" xfId="9380" xr:uid="{00000000-0005-0000-0000-0000F51F0000}"/>
    <cellStyle name="Calculation 2 6 38" xfId="9381" xr:uid="{00000000-0005-0000-0000-0000F61F0000}"/>
    <cellStyle name="Calculation 2 6 38 2" xfId="9382" xr:uid="{00000000-0005-0000-0000-0000F71F0000}"/>
    <cellStyle name="Calculation 2 6 39" xfId="9383" xr:uid="{00000000-0005-0000-0000-0000F81F0000}"/>
    <cellStyle name="Calculation 2 6 39 2" xfId="9384" xr:uid="{00000000-0005-0000-0000-0000F91F0000}"/>
    <cellStyle name="Calculation 2 6 4" xfId="9385" xr:uid="{00000000-0005-0000-0000-0000FA1F0000}"/>
    <cellStyle name="Calculation 2 6 4 2" xfId="9386" xr:uid="{00000000-0005-0000-0000-0000FB1F0000}"/>
    <cellStyle name="Calculation 2 6 40" xfId="9387" xr:uid="{00000000-0005-0000-0000-0000FC1F0000}"/>
    <cellStyle name="Calculation 2 6 41" xfId="9388" xr:uid="{00000000-0005-0000-0000-0000FD1F0000}"/>
    <cellStyle name="Calculation 2 6 42" xfId="9389" xr:uid="{00000000-0005-0000-0000-0000FE1F0000}"/>
    <cellStyle name="Calculation 2 6 43" xfId="9390" xr:uid="{00000000-0005-0000-0000-0000FF1F0000}"/>
    <cellStyle name="Calculation 2 6 44" xfId="9391" xr:uid="{00000000-0005-0000-0000-000000200000}"/>
    <cellStyle name="Calculation 2 6 45" xfId="9392" xr:uid="{00000000-0005-0000-0000-000001200000}"/>
    <cellStyle name="Calculation 2 6 46" xfId="9393" xr:uid="{00000000-0005-0000-0000-000002200000}"/>
    <cellStyle name="Calculation 2 6 47" xfId="9394" xr:uid="{00000000-0005-0000-0000-000003200000}"/>
    <cellStyle name="Calculation 2 6 48" xfId="9395" xr:uid="{00000000-0005-0000-0000-000004200000}"/>
    <cellStyle name="Calculation 2 6 49" xfId="9396" xr:uid="{00000000-0005-0000-0000-000005200000}"/>
    <cellStyle name="Calculation 2 6 5" xfId="9397" xr:uid="{00000000-0005-0000-0000-000006200000}"/>
    <cellStyle name="Calculation 2 6 5 2" xfId="9398" xr:uid="{00000000-0005-0000-0000-000007200000}"/>
    <cellStyle name="Calculation 2 6 50" xfId="9399" xr:uid="{00000000-0005-0000-0000-000008200000}"/>
    <cellStyle name="Calculation 2 6 51" xfId="9400" xr:uid="{00000000-0005-0000-0000-000009200000}"/>
    <cellStyle name="Calculation 2 6 52" xfId="9401" xr:uid="{00000000-0005-0000-0000-00000A200000}"/>
    <cellStyle name="Calculation 2 6 53" xfId="9402" xr:uid="{00000000-0005-0000-0000-00000B200000}"/>
    <cellStyle name="Calculation 2 6 54" xfId="9403" xr:uid="{00000000-0005-0000-0000-00000C200000}"/>
    <cellStyle name="Calculation 2 6 55" xfId="9404" xr:uid="{00000000-0005-0000-0000-00000D200000}"/>
    <cellStyle name="Calculation 2 6 56" xfId="9405" xr:uid="{00000000-0005-0000-0000-00000E200000}"/>
    <cellStyle name="Calculation 2 6 57" xfId="9406" xr:uid="{00000000-0005-0000-0000-00000F200000}"/>
    <cellStyle name="Calculation 2 6 58" xfId="9407" xr:uid="{00000000-0005-0000-0000-000010200000}"/>
    <cellStyle name="Calculation 2 6 59" xfId="9408" xr:uid="{00000000-0005-0000-0000-000011200000}"/>
    <cellStyle name="Calculation 2 6 6" xfId="9409" xr:uid="{00000000-0005-0000-0000-000012200000}"/>
    <cellStyle name="Calculation 2 6 6 2" xfId="9410" xr:uid="{00000000-0005-0000-0000-000013200000}"/>
    <cellStyle name="Calculation 2 6 60" xfId="9411" xr:uid="{00000000-0005-0000-0000-000014200000}"/>
    <cellStyle name="Calculation 2 6 61" xfId="9412" xr:uid="{00000000-0005-0000-0000-000015200000}"/>
    <cellStyle name="Calculation 2 6 62" xfId="9413" xr:uid="{00000000-0005-0000-0000-000016200000}"/>
    <cellStyle name="Calculation 2 6 63" xfId="9414" xr:uid="{00000000-0005-0000-0000-000017200000}"/>
    <cellStyle name="Calculation 2 6 64" xfId="9415" xr:uid="{00000000-0005-0000-0000-000018200000}"/>
    <cellStyle name="Calculation 2 6 65" xfId="9416" xr:uid="{00000000-0005-0000-0000-000019200000}"/>
    <cellStyle name="Calculation 2 6 66" xfId="9417" xr:uid="{00000000-0005-0000-0000-00001A200000}"/>
    <cellStyle name="Calculation 2 6 67" xfId="9418" xr:uid="{00000000-0005-0000-0000-00001B200000}"/>
    <cellStyle name="Calculation 2 6 68" xfId="9419" xr:uid="{00000000-0005-0000-0000-00001C200000}"/>
    <cellStyle name="Calculation 2 6 69" xfId="9420" xr:uid="{00000000-0005-0000-0000-00001D200000}"/>
    <cellStyle name="Calculation 2 6 7" xfId="9421" xr:uid="{00000000-0005-0000-0000-00001E200000}"/>
    <cellStyle name="Calculation 2 6 7 2" xfId="9422" xr:uid="{00000000-0005-0000-0000-00001F200000}"/>
    <cellStyle name="Calculation 2 6 70" xfId="9423" xr:uid="{00000000-0005-0000-0000-000020200000}"/>
    <cellStyle name="Calculation 2 6 71" xfId="9424" xr:uid="{00000000-0005-0000-0000-000021200000}"/>
    <cellStyle name="Calculation 2 6 72" xfId="9425" xr:uid="{00000000-0005-0000-0000-000022200000}"/>
    <cellStyle name="Calculation 2 6 73" xfId="9426" xr:uid="{00000000-0005-0000-0000-000023200000}"/>
    <cellStyle name="Calculation 2 6 74" xfId="9427" xr:uid="{00000000-0005-0000-0000-000024200000}"/>
    <cellStyle name="Calculation 2 6 75" xfId="9428" xr:uid="{00000000-0005-0000-0000-000025200000}"/>
    <cellStyle name="Calculation 2 6 76" xfId="9429" xr:uid="{00000000-0005-0000-0000-000026200000}"/>
    <cellStyle name="Calculation 2 6 77" xfId="52628" xr:uid="{00000000-0005-0000-0000-000027200000}"/>
    <cellStyle name="Calculation 2 6 78" xfId="52876" xr:uid="{00000000-0005-0000-0000-000028200000}"/>
    <cellStyle name="Calculation 2 6 79" xfId="53337" xr:uid="{00000000-0005-0000-0000-000029200000}"/>
    <cellStyle name="Calculation 2 6 8" xfId="9430" xr:uid="{00000000-0005-0000-0000-00002A200000}"/>
    <cellStyle name="Calculation 2 6 8 2" xfId="9431" xr:uid="{00000000-0005-0000-0000-00002B200000}"/>
    <cellStyle name="Calculation 2 6 9" xfId="9432" xr:uid="{00000000-0005-0000-0000-00002C200000}"/>
    <cellStyle name="Calculation 2 6 9 2" xfId="9433" xr:uid="{00000000-0005-0000-0000-00002D200000}"/>
    <cellStyle name="Calculation 2 60" xfId="9434" xr:uid="{00000000-0005-0000-0000-00002E200000}"/>
    <cellStyle name="Calculation 2 61" xfId="9435" xr:uid="{00000000-0005-0000-0000-00002F200000}"/>
    <cellStyle name="Calculation 2 62" xfId="9436" xr:uid="{00000000-0005-0000-0000-000030200000}"/>
    <cellStyle name="Calculation 2 63" xfId="9437" xr:uid="{00000000-0005-0000-0000-000031200000}"/>
    <cellStyle name="Calculation 2 64" xfId="9438" xr:uid="{00000000-0005-0000-0000-000032200000}"/>
    <cellStyle name="Calculation 2 65" xfId="9439" xr:uid="{00000000-0005-0000-0000-000033200000}"/>
    <cellStyle name="Calculation 2 66" xfId="9440" xr:uid="{00000000-0005-0000-0000-000034200000}"/>
    <cellStyle name="Calculation 2 67" xfId="9441" xr:uid="{00000000-0005-0000-0000-000035200000}"/>
    <cellStyle name="Calculation 2 68" xfId="9442" xr:uid="{00000000-0005-0000-0000-000036200000}"/>
    <cellStyle name="Calculation 2 69" xfId="9443" xr:uid="{00000000-0005-0000-0000-000037200000}"/>
    <cellStyle name="Calculation 2 7" xfId="267" xr:uid="{00000000-0005-0000-0000-000038200000}"/>
    <cellStyle name="Calculation 2 7 10" xfId="9444" xr:uid="{00000000-0005-0000-0000-000039200000}"/>
    <cellStyle name="Calculation 2 7 10 2" xfId="9445" xr:uid="{00000000-0005-0000-0000-00003A200000}"/>
    <cellStyle name="Calculation 2 7 11" xfId="9446" xr:uid="{00000000-0005-0000-0000-00003B200000}"/>
    <cellStyle name="Calculation 2 7 11 2" xfId="9447" xr:uid="{00000000-0005-0000-0000-00003C200000}"/>
    <cellStyle name="Calculation 2 7 12" xfId="9448" xr:uid="{00000000-0005-0000-0000-00003D200000}"/>
    <cellStyle name="Calculation 2 7 12 2" xfId="9449" xr:uid="{00000000-0005-0000-0000-00003E200000}"/>
    <cellStyle name="Calculation 2 7 13" xfId="9450" xr:uid="{00000000-0005-0000-0000-00003F200000}"/>
    <cellStyle name="Calculation 2 7 13 2" xfId="9451" xr:uid="{00000000-0005-0000-0000-000040200000}"/>
    <cellStyle name="Calculation 2 7 14" xfId="9452" xr:uid="{00000000-0005-0000-0000-000041200000}"/>
    <cellStyle name="Calculation 2 7 14 2" xfId="9453" xr:uid="{00000000-0005-0000-0000-000042200000}"/>
    <cellStyle name="Calculation 2 7 15" xfId="9454" xr:uid="{00000000-0005-0000-0000-000043200000}"/>
    <cellStyle name="Calculation 2 7 15 2" xfId="9455" xr:uid="{00000000-0005-0000-0000-000044200000}"/>
    <cellStyle name="Calculation 2 7 16" xfId="9456" xr:uid="{00000000-0005-0000-0000-000045200000}"/>
    <cellStyle name="Calculation 2 7 16 2" xfId="9457" xr:uid="{00000000-0005-0000-0000-000046200000}"/>
    <cellStyle name="Calculation 2 7 17" xfId="9458" xr:uid="{00000000-0005-0000-0000-000047200000}"/>
    <cellStyle name="Calculation 2 7 17 2" xfId="9459" xr:uid="{00000000-0005-0000-0000-000048200000}"/>
    <cellStyle name="Calculation 2 7 18" xfId="9460" xr:uid="{00000000-0005-0000-0000-000049200000}"/>
    <cellStyle name="Calculation 2 7 18 2" xfId="9461" xr:uid="{00000000-0005-0000-0000-00004A200000}"/>
    <cellStyle name="Calculation 2 7 19" xfId="9462" xr:uid="{00000000-0005-0000-0000-00004B200000}"/>
    <cellStyle name="Calculation 2 7 19 2" xfId="9463" xr:uid="{00000000-0005-0000-0000-00004C200000}"/>
    <cellStyle name="Calculation 2 7 2" xfId="268" xr:uid="{00000000-0005-0000-0000-00004D200000}"/>
    <cellStyle name="Calculation 2 7 2 2" xfId="9464" xr:uid="{00000000-0005-0000-0000-00004E200000}"/>
    <cellStyle name="Calculation 2 7 20" xfId="9465" xr:uid="{00000000-0005-0000-0000-00004F200000}"/>
    <cellStyle name="Calculation 2 7 20 2" xfId="9466" xr:uid="{00000000-0005-0000-0000-000050200000}"/>
    <cellStyle name="Calculation 2 7 21" xfId="9467" xr:uid="{00000000-0005-0000-0000-000051200000}"/>
    <cellStyle name="Calculation 2 7 21 2" xfId="9468" xr:uid="{00000000-0005-0000-0000-000052200000}"/>
    <cellStyle name="Calculation 2 7 22" xfId="9469" xr:uid="{00000000-0005-0000-0000-000053200000}"/>
    <cellStyle name="Calculation 2 7 22 2" xfId="9470" xr:uid="{00000000-0005-0000-0000-000054200000}"/>
    <cellStyle name="Calculation 2 7 23" xfId="9471" xr:uid="{00000000-0005-0000-0000-000055200000}"/>
    <cellStyle name="Calculation 2 7 23 2" xfId="9472" xr:uid="{00000000-0005-0000-0000-000056200000}"/>
    <cellStyle name="Calculation 2 7 24" xfId="9473" xr:uid="{00000000-0005-0000-0000-000057200000}"/>
    <cellStyle name="Calculation 2 7 24 2" xfId="9474" xr:uid="{00000000-0005-0000-0000-000058200000}"/>
    <cellStyle name="Calculation 2 7 25" xfId="9475" xr:uid="{00000000-0005-0000-0000-000059200000}"/>
    <cellStyle name="Calculation 2 7 25 2" xfId="9476" xr:uid="{00000000-0005-0000-0000-00005A200000}"/>
    <cellStyle name="Calculation 2 7 26" xfId="9477" xr:uid="{00000000-0005-0000-0000-00005B200000}"/>
    <cellStyle name="Calculation 2 7 26 2" xfId="9478" xr:uid="{00000000-0005-0000-0000-00005C200000}"/>
    <cellStyle name="Calculation 2 7 27" xfId="9479" xr:uid="{00000000-0005-0000-0000-00005D200000}"/>
    <cellStyle name="Calculation 2 7 27 2" xfId="9480" xr:uid="{00000000-0005-0000-0000-00005E200000}"/>
    <cellStyle name="Calculation 2 7 28" xfId="9481" xr:uid="{00000000-0005-0000-0000-00005F200000}"/>
    <cellStyle name="Calculation 2 7 28 2" xfId="9482" xr:uid="{00000000-0005-0000-0000-000060200000}"/>
    <cellStyle name="Calculation 2 7 29" xfId="9483" xr:uid="{00000000-0005-0000-0000-000061200000}"/>
    <cellStyle name="Calculation 2 7 29 2" xfId="9484" xr:uid="{00000000-0005-0000-0000-000062200000}"/>
    <cellStyle name="Calculation 2 7 3" xfId="9485" xr:uid="{00000000-0005-0000-0000-000063200000}"/>
    <cellStyle name="Calculation 2 7 3 2" xfId="9486" xr:uid="{00000000-0005-0000-0000-000064200000}"/>
    <cellStyle name="Calculation 2 7 30" xfId="9487" xr:uid="{00000000-0005-0000-0000-000065200000}"/>
    <cellStyle name="Calculation 2 7 30 2" xfId="9488" xr:uid="{00000000-0005-0000-0000-000066200000}"/>
    <cellStyle name="Calculation 2 7 31" xfId="9489" xr:uid="{00000000-0005-0000-0000-000067200000}"/>
    <cellStyle name="Calculation 2 7 31 2" xfId="9490" xr:uid="{00000000-0005-0000-0000-000068200000}"/>
    <cellStyle name="Calculation 2 7 32" xfId="9491" xr:uid="{00000000-0005-0000-0000-000069200000}"/>
    <cellStyle name="Calculation 2 7 32 2" xfId="9492" xr:uid="{00000000-0005-0000-0000-00006A200000}"/>
    <cellStyle name="Calculation 2 7 33" xfId="9493" xr:uid="{00000000-0005-0000-0000-00006B200000}"/>
    <cellStyle name="Calculation 2 7 33 2" xfId="9494" xr:uid="{00000000-0005-0000-0000-00006C200000}"/>
    <cellStyle name="Calculation 2 7 34" xfId="9495" xr:uid="{00000000-0005-0000-0000-00006D200000}"/>
    <cellStyle name="Calculation 2 7 34 2" xfId="9496" xr:uid="{00000000-0005-0000-0000-00006E200000}"/>
    <cellStyle name="Calculation 2 7 35" xfId="9497" xr:uid="{00000000-0005-0000-0000-00006F200000}"/>
    <cellStyle name="Calculation 2 7 35 2" xfId="9498" xr:uid="{00000000-0005-0000-0000-000070200000}"/>
    <cellStyle name="Calculation 2 7 36" xfId="9499" xr:uid="{00000000-0005-0000-0000-000071200000}"/>
    <cellStyle name="Calculation 2 7 36 2" xfId="9500" xr:uid="{00000000-0005-0000-0000-000072200000}"/>
    <cellStyle name="Calculation 2 7 37" xfId="9501" xr:uid="{00000000-0005-0000-0000-000073200000}"/>
    <cellStyle name="Calculation 2 7 37 2" xfId="9502" xr:uid="{00000000-0005-0000-0000-000074200000}"/>
    <cellStyle name="Calculation 2 7 38" xfId="9503" xr:uid="{00000000-0005-0000-0000-000075200000}"/>
    <cellStyle name="Calculation 2 7 38 2" xfId="9504" xr:uid="{00000000-0005-0000-0000-000076200000}"/>
    <cellStyle name="Calculation 2 7 39" xfId="9505" xr:uid="{00000000-0005-0000-0000-000077200000}"/>
    <cellStyle name="Calculation 2 7 39 2" xfId="9506" xr:uid="{00000000-0005-0000-0000-000078200000}"/>
    <cellStyle name="Calculation 2 7 4" xfId="9507" xr:uid="{00000000-0005-0000-0000-000079200000}"/>
    <cellStyle name="Calculation 2 7 4 2" xfId="9508" xr:uid="{00000000-0005-0000-0000-00007A200000}"/>
    <cellStyle name="Calculation 2 7 40" xfId="9509" xr:uid="{00000000-0005-0000-0000-00007B200000}"/>
    <cellStyle name="Calculation 2 7 41" xfId="9510" xr:uid="{00000000-0005-0000-0000-00007C200000}"/>
    <cellStyle name="Calculation 2 7 42" xfId="9511" xr:uid="{00000000-0005-0000-0000-00007D200000}"/>
    <cellStyle name="Calculation 2 7 43" xfId="9512" xr:uid="{00000000-0005-0000-0000-00007E200000}"/>
    <cellStyle name="Calculation 2 7 44" xfId="9513" xr:uid="{00000000-0005-0000-0000-00007F200000}"/>
    <cellStyle name="Calculation 2 7 45" xfId="9514" xr:uid="{00000000-0005-0000-0000-000080200000}"/>
    <cellStyle name="Calculation 2 7 46" xfId="9515" xr:uid="{00000000-0005-0000-0000-000081200000}"/>
    <cellStyle name="Calculation 2 7 47" xfId="9516" xr:uid="{00000000-0005-0000-0000-000082200000}"/>
    <cellStyle name="Calculation 2 7 48" xfId="9517" xr:uid="{00000000-0005-0000-0000-000083200000}"/>
    <cellStyle name="Calculation 2 7 49" xfId="9518" xr:uid="{00000000-0005-0000-0000-000084200000}"/>
    <cellStyle name="Calculation 2 7 5" xfId="9519" xr:uid="{00000000-0005-0000-0000-000085200000}"/>
    <cellStyle name="Calculation 2 7 5 2" xfId="9520" xr:uid="{00000000-0005-0000-0000-000086200000}"/>
    <cellStyle name="Calculation 2 7 50" xfId="9521" xr:uid="{00000000-0005-0000-0000-000087200000}"/>
    <cellStyle name="Calculation 2 7 51" xfId="9522" xr:uid="{00000000-0005-0000-0000-000088200000}"/>
    <cellStyle name="Calculation 2 7 52" xfId="9523" xr:uid="{00000000-0005-0000-0000-000089200000}"/>
    <cellStyle name="Calculation 2 7 53" xfId="9524" xr:uid="{00000000-0005-0000-0000-00008A200000}"/>
    <cellStyle name="Calculation 2 7 54" xfId="9525" xr:uid="{00000000-0005-0000-0000-00008B200000}"/>
    <cellStyle name="Calculation 2 7 55" xfId="9526" xr:uid="{00000000-0005-0000-0000-00008C200000}"/>
    <cellStyle name="Calculation 2 7 56" xfId="9527" xr:uid="{00000000-0005-0000-0000-00008D200000}"/>
    <cellStyle name="Calculation 2 7 57" xfId="9528" xr:uid="{00000000-0005-0000-0000-00008E200000}"/>
    <cellStyle name="Calculation 2 7 58" xfId="9529" xr:uid="{00000000-0005-0000-0000-00008F200000}"/>
    <cellStyle name="Calculation 2 7 59" xfId="9530" xr:uid="{00000000-0005-0000-0000-000090200000}"/>
    <cellStyle name="Calculation 2 7 6" xfId="9531" xr:uid="{00000000-0005-0000-0000-000091200000}"/>
    <cellStyle name="Calculation 2 7 6 2" xfId="9532" xr:uid="{00000000-0005-0000-0000-000092200000}"/>
    <cellStyle name="Calculation 2 7 60" xfId="9533" xr:uid="{00000000-0005-0000-0000-000093200000}"/>
    <cellStyle name="Calculation 2 7 61" xfId="9534" xr:uid="{00000000-0005-0000-0000-000094200000}"/>
    <cellStyle name="Calculation 2 7 62" xfId="9535" xr:uid="{00000000-0005-0000-0000-000095200000}"/>
    <cellStyle name="Calculation 2 7 63" xfId="9536" xr:uid="{00000000-0005-0000-0000-000096200000}"/>
    <cellStyle name="Calculation 2 7 64" xfId="9537" xr:uid="{00000000-0005-0000-0000-000097200000}"/>
    <cellStyle name="Calculation 2 7 65" xfId="9538" xr:uid="{00000000-0005-0000-0000-000098200000}"/>
    <cellStyle name="Calculation 2 7 66" xfId="9539" xr:uid="{00000000-0005-0000-0000-000099200000}"/>
    <cellStyle name="Calculation 2 7 67" xfId="9540" xr:uid="{00000000-0005-0000-0000-00009A200000}"/>
    <cellStyle name="Calculation 2 7 68" xfId="9541" xr:uid="{00000000-0005-0000-0000-00009B200000}"/>
    <cellStyle name="Calculation 2 7 69" xfId="9542" xr:uid="{00000000-0005-0000-0000-00009C200000}"/>
    <cellStyle name="Calculation 2 7 7" xfId="9543" xr:uid="{00000000-0005-0000-0000-00009D200000}"/>
    <cellStyle name="Calculation 2 7 7 2" xfId="9544" xr:uid="{00000000-0005-0000-0000-00009E200000}"/>
    <cellStyle name="Calculation 2 7 70" xfId="9545" xr:uid="{00000000-0005-0000-0000-00009F200000}"/>
    <cellStyle name="Calculation 2 7 71" xfId="9546" xr:uid="{00000000-0005-0000-0000-0000A0200000}"/>
    <cellStyle name="Calculation 2 7 72" xfId="9547" xr:uid="{00000000-0005-0000-0000-0000A1200000}"/>
    <cellStyle name="Calculation 2 7 73" xfId="9548" xr:uid="{00000000-0005-0000-0000-0000A2200000}"/>
    <cellStyle name="Calculation 2 7 74" xfId="9549" xr:uid="{00000000-0005-0000-0000-0000A3200000}"/>
    <cellStyle name="Calculation 2 7 75" xfId="9550" xr:uid="{00000000-0005-0000-0000-0000A4200000}"/>
    <cellStyle name="Calculation 2 7 76" xfId="9551" xr:uid="{00000000-0005-0000-0000-0000A5200000}"/>
    <cellStyle name="Calculation 2 7 77" xfId="52406" xr:uid="{00000000-0005-0000-0000-0000A6200000}"/>
    <cellStyle name="Calculation 2 7 78" xfId="52681" xr:uid="{00000000-0005-0000-0000-0000A7200000}"/>
    <cellStyle name="Calculation 2 7 79" xfId="53094" xr:uid="{00000000-0005-0000-0000-0000A8200000}"/>
    <cellStyle name="Calculation 2 7 8" xfId="9552" xr:uid="{00000000-0005-0000-0000-0000A9200000}"/>
    <cellStyle name="Calculation 2 7 8 2" xfId="9553" xr:uid="{00000000-0005-0000-0000-0000AA200000}"/>
    <cellStyle name="Calculation 2 7 9" xfId="9554" xr:uid="{00000000-0005-0000-0000-0000AB200000}"/>
    <cellStyle name="Calculation 2 7 9 2" xfId="9555" xr:uid="{00000000-0005-0000-0000-0000AC200000}"/>
    <cellStyle name="Calculation 2 70" xfId="9556" xr:uid="{00000000-0005-0000-0000-0000AD200000}"/>
    <cellStyle name="Calculation 2 71" xfId="9557" xr:uid="{00000000-0005-0000-0000-0000AE200000}"/>
    <cellStyle name="Calculation 2 72" xfId="9558" xr:uid="{00000000-0005-0000-0000-0000AF200000}"/>
    <cellStyle name="Calculation 2 73" xfId="9559" xr:uid="{00000000-0005-0000-0000-0000B0200000}"/>
    <cellStyle name="Calculation 2 74" xfId="9560" xr:uid="{00000000-0005-0000-0000-0000B1200000}"/>
    <cellStyle name="Calculation 2 75" xfId="9561" xr:uid="{00000000-0005-0000-0000-0000B2200000}"/>
    <cellStyle name="Calculation 2 76" xfId="9562" xr:uid="{00000000-0005-0000-0000-0000B3200000}"/>
    <cellStyle name="Calculation 2 77" xfId="9563" xr:uid="{00000000-0005-0000-0000-0000B4200000}"/>
    <cellStyle name="Calculation 2 78" xfId="9564" xr:uid="{00000000-0005-0000-0000-0000B5200000}"/>
    <cellStyle name="Calculation 2 79" xfId="9565" xr:uid="{00000000-0005-0000-0000-0000B6200000}"/>
    <cellStyle name="Calculation 2 8" xfId="269" xr:uid="{00000000-0005-0000-0000-0000B7200000}"/>
    <cellStyle name="Calculation 2 8 10" xfId="9566" xr:uid="{00000000-0005-0000-0000-0000B8200000}"/>
    <cellStyle name="Calculation 2 8 10 2" xfId="9567" xr:uid="{00000000-0005-0000-0000-0000B9200000}"/>
    <cellStyle name="Calculation 2 8 11" xfId="9568" xr:uid="{00000000-0005-0000-0000-0000BA200000}"/>
    <cellStyle name="Calculation 2 8 11 2" xfId="9569" xr:uid="{00000000-0005-0000-0000-0000BB200000}"/>
    <cellStyle name="Calculation 2 8 12" xfId="9570" xr:uid="{00000000-0005-0000-0000-0000BC200000}"/>
    <cellStyle name="Calculation 2 8 12 2" xfId="9571" xr:uid="{00000000-0005-0000-0000-0000BD200000}"/>
    <cellStyle name="Calculation 2 8 13" xfId="9572" xr:uid="{00000000-0005-0000-0000-0000BE200000}"/>
    <cellStyle name="Calculation 2 8 13 2" xfId="9573" xr:uid="{00000000-0005-0000-0000-0000BF200000}"/>
    <cellStyle name="Calculation 2 8 14" xfId="9574" xr:uid="{00000000-0005-0000-0000-0000C0200000}"/>
    <cellStyle name="Calculation 2 8 14 2" xfId="9575" xr:uid="{00000000-0005-0000-0000-0000C1200000}"/>
    <cellStyle name="Calculation 2 8 15" xfId="9576" xr:uid="{00000000-0005-0000-0000-0000C2200000}"/>
    <cellStyle name="Calculation 2 8 15 2" xfId="9577" xr:uid="{00000000-0005-0000-0000-0000C3200000}"/>
    <cellStyle name="Calculation 2 8 16" xfId="9578" xr:uid="{00000000-0005-0000-0000-0000C4200000}"/>
    <cellStyle name="Calculation 2 8 16 2" xfId="9579" xr:uid="{00000000-0005-0000-0000-0000C5200000}"/>
    <cellStyle name="Calculation 2 8 17" xfId="9580" xr:uid="{00000000-0005-0000-0000-0000C6200000}"/>
    <cellStyle name="Calculation 2 8 17 2" xfId="9581" xr:uid="{00000000-0005-0000-0000-0000C7200000}"/>
    <cellStyle name="Calculation 2 8 18" xfId="9582" xr:uid="{00000000-0005-0000-0000-0000C8200000}"/>
    <cellStyle name="Calculation 2 8 18 2" xfId="9583" xr:uid="{00000000-0005-0000-0000-0000C9200000}"/>
    <cellStyle name="Calculation 2 8 19" xfId="9584" xr:uid="{00000000-0005-0000-0000-0000CA200000}"/>
    <cellStyle name="Calculation 2 8 19 2" xfId="9585" xr:uid="{00000000-0005-0000-0000-0000CB200000}"/>
    <cellStyle name="Calculation 2 8 2" xfId="270" xr:uid="{00000000-0005-0000-0000-0000CC200000}"/>
    <cellStyle name="Calculation 2 8 2 2" xfId="9586" xr:uid="{00000000-0005-0000-0000-0000CD200000}"/>
    <cellStyle name="Calculation 2 8 20" xfId="9587" xr:uid="{00000000-0005-0000-0000-0000CE200000}"/>
    <cellStyle name="Calculation 2 8 20 2" xfId="9588" xr:uid="{00000000-0005-0000-0000-0000CF200000}"/>
    <cellStyle name="Calculation 2 8 21" xfId="9589" xr:uid="{00000000-0005-0000-0000-0000D0200000}"/>
    <cellStyle name="Calculation 2 8 21 2" xfId="9590" xr:uid="{00000000-0005-0000-0000-0000D1200000}"/>
    <cellStyle name="Calculation 2 8 22" xfId="9591" xr:uid="{00000000-0005-0000-0000-0000D2200000}"/>
    <cellStyle name="Calculation 2 8 22 2" xfId="9592" xr:uid="{00000000-0005-0000-0000-0000D3200000}"/>
    <cellStyle name="Calculation 2 8 23" xfId="9593" xr:uid="{00000000-0005-0000-0000-0000D4200000}"/>
    <cellStyle name="Calculation 2 8 23 2" xfId="9594" xr:uid="{00000000-0005-0000-0000-0000D5200000}"/>
    <cellStyle name="Calculation 2 8 24" xfId="9595" xr:uid="{00000000-0005-0000-0000-0000D6200000}"/>
    <cellStyle name="Calculation 2 8 24 2" xfId="9596" xr:uid="{00000000-0005-0000-0000-0000D7200000}"/>
    <cellStyle name="Calculation 2 8 25" xfId="9597" xr:uid="{00000000-0005-0000-0000-0000D8200000}"/>
    <cellStyle name="Calculation 2 8 25 2" xfId="9598" xr:uid="{00000000-0005-0000-0000-0000D9200000}"/>
    <cellStyle name="Calculation 2 8 26" xfId="9599" xr:uid="{00000000-0005-0000-0000-0000DA200000}"/>
    <cellStyle name="Calculation 2 8 26 2" xfId="9600" xr:uid="{00000000-0005-0000-0000-0000DB200000}"/>
    <cellStyle name="Calculation 2 8 27" xfId="9601" xr:uid="{00000000-0005-0000-0000-0000DC200000}"/>
    <cellStyle name="Calculation 2 8 27 2" xfId="9602" xr:uid="{00000000-0005-0000-0000-0000DD200000}"/>
    <cellStyle name="Calculation 2 8 28" xfId="9603" xr:uid="{00000000-0005-0000-0000-0000DE200000}"/>
    <cellStyle name="Calculation 2 8 28 2" xfId="9604" xr:uid="{00000000-0005-0000-0000-0000DF200000}"/>
    <cellStyle name="Calculation 2 8 29" xfId="9605" xr:uid="{00000000-0005-0000-0000-0000E0200000}"/>
    <cellStyle name="Calculation 2 8 29 2" xfId="9606" xr:uid="{00000000-0005-0000-0000-0000E1200000}"/>
    <cellStyle name="Calculation 2 8 3" xfId="9607" xr:uid="{00000000-0005-0000-0000-0000E2200000}"/>
    <cellStyle name="Calculation 2 8 3 2" xfId="9608" xr:uid="{00000000-0005-0000-0000-0000E3200000}"/>
    <cellStyle name="Calculation 2 8 30" xfId="9609" xr:uid="{00000000-0005-0000-0000-0000E4200000}"/>
    <cellStyle name="Calculation 2 8 30 2" xfId="9610" xr:uid="{00000000-0005-0000-0000-0000E5200000}"/>
    <cellStyle name="Calculation 2 8 31" xfId="9611" xr:uid="{00000000-0005-0000-0000-0000E6200000}"/>
    <cellStyle name="Calculation 2 8 31 2" xfId="9612" xr:uid="{00000000-0005-0000-0000-0000E7200000}"/>
    <cellStyle name="Calculation 2 8 32" xfId="9613" xr:uid="{00000000-0005-0000-0000-0000E8200000}"/>
    <cellStyle name="Calculation 2 8 32 2" xfId="9614" xr:uid="{00000000-0005-0000-0000-0000E9200000}"/>
    <cellStyle name="Calculation 2 8 33" xfId="9615" xr:uid="{00000000-0005-0000-0000-0000EA200000}"/>
    <cellStyle name="Calculation 2 8 33 2" xfId="9616" xr:uid="{00000000-0005-0000-0000-0000EB200000}"/>
    <cellStyle name="Calculation 2 8 34" xfId="9617" xr:uid="{00000000-0005-0000-0000-0000EC200000}"/>
    <cellStyle name="Calculation 2 8 34 2" xfId="9618" xr:uid="{00000000-0005-0000-0000-0000ED200000}"/>
    <cellStyle name="Calculation 2 8 35" xfId="9619" xr:uid="{00000000-0005-0000-0000-0000EE200000}"/>
    <cellStyle name="Calculation 2 8 35 2" xfId="9620" xr:uid="{00000000-0005-0000-0000-0000EF200000}"/>
    <cellStyle name="Calculation 2 8 36" xfId="9621" xr:uid="{00000000-0005-0000-0000-0000F0200000}"/>
    <cellStyle name="Calculation 2 8 36 2" xfId="9622" xr:uid="{00000000-0005-0000-0000-0000F1200000}"/>
    <cellStyle name="Calculation 2 8 37" xfId="9623" xr:uid="{00000000-0005-0000-0000-0000F2200000}"/>
    <cellStyle name="Calculation 2 8 37 2" xfId="9624" xr:uid="{00000000-0005-0000-0000-0000F3200000}"/>
    <cellStyle name="Calculation 2 8 38" xfId="9625" xr:uid="{00000000-0005-0000-0000-0000F4200000}"/>
    <cellStyle name="Calculation 2 8 38 2" xfId="9626" xr:uid="{00000000-0005-0000-0000-0000F5200000}"/>
    <cellStyle name="Calculation 2 8 39" xfId="9627" xr:uid="{00000000-0005-0000-0000-0000F6200000}"/>
    <cellStyle name="Calculation 2 8 39 2" xfId="9628" xr:uid="{00000000-0005-0000-0000-0000F7200000}"/>
    <cellStyle name="Calculation 2 8 4" xfId="9629" xr:uid="{00000000-0005-0000-0000-0000F8200000}"/>
    <cellStyle name="Calculation 2 8 4 2" xfId="9630" xr:uid="{00000000-0005-0000-0000-0000F9200000}"/>
    <cellStyle name="Calculation 2 8 40" xfId="9631" xr:uid="{00000000-0005-0000-0000-0000FA200000}"/>
    <cellStyle name="Calculation 2 8 41" xfId="9632" xr:uid="{00000000-0005-0000-0000-0000FB200000}"/>
    <cellStyle name="Calculation 2 8 42" xfId="9633" xr:uid="{00000000-0005-0000-0000-0000FC200000}"/>
    <cellStyle name="Calculation 2 8 43" xfId="9634" xr:uid="{00000000-0005-0000-0000-0000FD200000}"/>
    <cellStyle name="Calculation 2 8 44" xfId="9635" xr:uid="{00000000-0005-0000-0000-0000FE200000}"/>
    <cellStyle name="Calculation 2 8 45" xfId="9636" xr:uid="{00000000-0005-0000-0000-0000FF200000}"/>
    <cellStyle name="Calculation 2 8 46" xfId="9637" xr:uid="{00000000-0005-0000-0000-000000210000}"/>
    <cellStyle name="Calculation 2 8 47" xfId="9638" xr:uid="{00000000-0005-0000-0000-000001210000}"/>
    <cellStyle name="Calculation 2 8 48" xfId="9639" xr:uid="{00000000-0005-0000-0000-000002210000}"/>
    <cellStyle name="Calculation 2 8 49" xfId="9640" xr:uid="{00000000-0005-0000-0000-000003210000}"/>
    <cellStyle name="Calculation 2 8 5" xfId="9641" xr:uid="{00000000-0005-0000-0000-000004210000}"/>
    <cellStyle name="Calculation 2 8 5 2" xfId="9642" xr:uid="{00000000-0005-0000-0000-000005210000}"/>
    <cellStyle name="Calculation 2 8 50" xfId="9643" xr:uid="{00000000-0005-0000-0000-000006210000}"/>
    <cellStyle name="Calculation 2 8 51" xfId="9644" xr:uid="{00000000-0005-0000-0000-000007210000}"/>
    <cellStyle name="Calculation 2 8 52" xfId="9645" xr:uid="{00000000-0005-0000-0000-000008210000}"/>
    <cellStyle name="Calculation 2 8 53" xfId="9646" xr:uid="{00000000-0005-0000-0000-000009210000}"/>
    <cellStyle name="Calculation 2 8 54" xfId="9647" xr:uid="{00000000-0005-0000-0000-00000A210000}"/>
    <cellStyle name="Calculation 2 8 55" xfId="9648" xr:uid="{00000000-0005-0000-0000-00000B210000}"/>
    <cellStyle name="Calculation 2 8 56" xfId="9649" xr:uid="{00000000-0005-0000-0000-00000C210000}"/>
    <cellStyle name="Calculation 2 8 57" xfId="9650" xr:uid="{00000000-0005-0000-0000-00000D210000}"/>
    <cellStyle name="Calculation 2 8 58" xfId="9651" xr:uid="{00000000-0005-0000-0000-00000E210000}"/>
    <cellStyle name="Calculation 2 8 59" xfId="9652" xr:uid="{00000000-0005-0000-0000-00000F210000}"/>
    <cellStyle name="Calculation 2 8 6" xfId="9653" xr:uid="{00000000-0005-0000-0000-000010210000}"/>
    <cellStyle name="Calculation 2 8 6 2" xfId="9654" xr:uid="{00000000-0005-0000-0000-000011210000}"/>
    <cellStyle name="Calculation 2 8 60" xfId="9655" xr:uid="{00000000-0005-0000-0000-000012210000}"/>
    <cellStyle name="Calculation 2 8 61" xfId="9656" xr:uid="{00000000-0005-0000-0000-000013210000}"/>
    <cellStyle name="Calculation 2 8 62" xfId="9657" xr:uid="{00000000-0005-0000-0000-000014210000}"/>
    <cellStyle name="Calculation 2 8 63" xfId="9658" xr:uid="{00000000-0005-0000-0000-000015210000}"/>
    <cellStyle name="Calculation 2 8 64" xfId="9659" xr:uid="{00000000-0005-0000-0000-000016210000}"/>
    <cellStyle name="Calculation 2 8 65" xfId="9660" xr:uid="{00000000-0005-0000-0000-000017210000}"/>
    <cellStyle name="Calculation 2 8 66" xfId="9661" xr:uid="{00000000-0005-0000-0000-000018210000}"/>
    <cellStyle name="Calculation 2 8 67" xfId="9662" xr:uid="{00000000-0005-0000-0000-000019210000}"/>
    <cellStyle name="Calculation 2 8 68" xfId="9663" xr:uid="{00000000-0005-0000-0000-00001A210000}"/>
    <cellStyle name="Calculation 2 8 69" xfId="9664" xr:uid="{00000000-0005-0000-0000-00001B210000}"/>
    <cellStyle name="Calculation 2 8 7" xfId="9665" xr:uid="{00000000-0005-0000-0000-00001C210000}"/>
    <cellStyle name="Calculation 2 8 7 2" xfId="9666" xr:uid="{00000000-0005-0000-0000-00001D210000}"/>
    <cellStyle name="Calculation 2 8 70" xfId="9667" xr:uid="{00000000-0005-0000-0000-00001E210000}"/>
    <cellStyle name="Calculation 2 8 71" xfId="9668" xr:uid="{00000000-0005-0000-0000-00001F210000}"/>
    <cellStyle name="Calculation 2 8 72" xfId="9669" xr:uid="{00000000-0005-0000-0000-000020210000}"/>
    <cellStyle name="Calculation 2 8 73" xfId="9670" xr:uid="{00000000-0005-0000-0000-000021210000}"/>
    <cellStyle name="Calculation 2 8 74" xfId="9671" xr:uid="{00000000-0005-0000-0000-000022210000}"/>
    <cellStyle name="Calculation 2 8 75" xfId="9672" xr:uid="{00000000-0005-0000-0000-000023210000}"/>
    <cellStyle name="Calculation 2 8 76" xfId="9673" xr:uid="{00000000-0005-0000-0000-000024210000}"/>
    <cellStyle name="Calculation 2 8 77" xfId="52599" xr:uid="{00000000-0005-0000-0000-000025210000}"/>
    <cellStyle name="Calculation 2 8 78" xfId="52845" xr:uid="{00000000-0005-0000-0000-000026210000}"/>
    <cellStyle name="Calculation 2 8 79" xfId="53306" xr:uid="{00000000-0005-0000-0000-000027210000}"/>
    <cellStyle name="Calculation 2 8 8" xfId="9674" xr:uid="{00000000-0005-0000-0000-000028210000}"/>
    <cellStyle name="Calculation 2 8 8 2" xfId="9675" xr:uid="{00000000-0005-0000-0000-000029210000}"/>
    <cellStyle name="Calculation 2 8 9" xfId="9676" xr:uid="{00000000-0005-0000-0000-00002A210000}"/>
    <cellStyle name="Calculation 2 8 9 2" xfId="9677" xr:uid="{00000000-0005-0000-0000-00002B210000}"/>
    <cellStyle name="Calculation 2 80" xfId="9678" xr:uid="{00000000-0005-0000-0000-00002C210000}"/>
    <cellStyle name="Calculation 2 81" xfId="9679" xr:uid="{00000000-0005-0000-0000-00002D210000}"/>
    <cellStyle name="Calculation 2 82" xfId="9680" xr:uid="{00000000-0005-0000-0000-00002E210000}"/>
    <cellStyle name="Calculation 2 83" xfId="9681" xr:uid="{00000000-0005-0000-0000-00002F210000}"/>
    <cellStyle name="Calculation 2 84" xfId="9682" xr:uid="{00000000-0005-0000-0000-000030210000}"/>
    <cellStyle name="Calculation 2 85" xfId="9683" xr:uid="{00000000-0005-0000-0000-000031210000}"/>
    <cellStyle name="Calculation 2 86" xfId="9684" xr:uid="{00000000-0005-0000-0000-000032210000}"/>
    <cellStyle name="Calculation 2 87" xfId="9685" xr:uid="{00000000-0005-0000-0000-000033210000}"/>
    <cellStyle name="Calculation 2 88" xfId="9686" xr:uid="{00000000-0005-0000-0000-000034210000}"/>
    <cellStyle name="Calculation 2 89" xfId="9687" xr:uid="{00000000-0005-0000-0000-000035210000}"/>
    <cellStyle name="Calculation 2 9" xfId="271" xr:uid="{00000000-0005-0000-0000-000036210000}"/>
    <cellStyle name="Calculation 2 9 10" xfId="9688" xr:uid="{00000000-0005-0000-0000-000037210000}"/>
    <cellStyle name="Calculation 2 9 10 2" xfId="9689" xr:uid="{00000000-0005-0000-0000-000038210000}"/>
    <cellStyle name="Calculation 2 9 11" xfId="9690" xr:uid="{00000000-0005-0000-0000-000039210000}"/>
    <cellStyle name="Calculation 2 9 11 2" xfId="9691" xr:uid="{00000000-0005-0000-0000-00003A210000}"/>
    <cellStyle name="Calculation 2 9 12" xfId="9692" xr:uid="{00000000-0005-0000-0000-00003B210000}"/>
    <cellStyle name="Calculation 2 9 12 2" xfId="9693" xr:uid="{00000000-0005-0000-0000-00003C210000}"/>
    <cellStyle name="Calculation 2 9 13" xfId="9694" xr:uid="{00000000-0005-0000-0000-00003D210000}"/>
    <cellStyle name="Calculation 2 9 13 2" xfId="9695" xr:uid="{00000000-0005-0000-0000-00003E210000}"/>
    <cellStyle name="Calculation 2 9 14" xfId="9696" xr:uid="{00000000-0005-0000-0000-00003F210000}"/>
    <cellStyle name="Calculation 2 9 14 2" xfId="9697" xr:uid="{00000000-0005-0000-0000-000040210000}"/>
    <cellStyle name="Calculation 2 9 15" xfId="9698" xr:uid="{00000000-0005-0000-0000-000041210000}"/>
    <cellStyle name="Calculation 2 9 15 2" xfId="9699" xr:uid="{00000000-0005-0000-0000-000042210000}"/>
    <cellStyle name="Calculation 2 9 16" xfId="9700" xr:uid="{00000000-0005-0000-0000-000043210000}"/>
    <cellStyle name="Calculation 2 9 16 2" xfId="9701" xr:uid="{00000000-0005-0000-0000-000044210000}"/>
    <cellStyle name="Calculation 2 9 17" xfId="9702" xr:uid="{00000000-0005-0000-0000-000045210000}"/>
    <cellStyle name="Calculation 2 9 17 2" xfId="9703" xr:uid="{00000000-0005-0000-0000-000046210000}"/>
    <cellStyle name="Calculation 2 9 18" xfId="9704" xr:uid="{00000000-0005-0000-0000-000047210000}"/>
    <cellStyle name="Calculation 2 9 18 2" xfId="9705" xr:uid="{00000000-0005-0000-0000-000048210000}"/>
    <cellStyle name="Calculation 2 9 19" xfId="9706" xr:uid="{00000000-0005-0000-0000-000049210000}"/>
    <cellStyle name="Calculation 2 9 19 2" xfId="9707" xr:uid="{00000000-0005-0000-0000-00004A210000}"/>
    <cellStyle name="Calculation 2 9 2" xfId="272" xr:uid="{00000000-0005-0000-0000-00004B210000}"/>
    <cellStyle name="Calculation 2 9 2 2" xfId="9708" xr:uid="{00000000-0005-0000-0000-00004C210000}"/>
    <cellStyle name="Calculation 2 9 20" xfId="9709" xr:uid="{00000000-0005-0000-0000-00004D210000}"/>
    <cellStyle name="Calculation 2 9 20 2" xfId="9710" xr:uid="{00000000-0005-0000-0000-00004E210000}"/>
    <cellStyle name="Calculation 2 9 21" xfId="9711" xr:uid="{00000000-0005-0000-0000-00004F210000}"/>
    <cellStyle name="Calculation 2 9 21 2" xfId="9712" xr:uid="{00000000-0005-0000-0000-000050210000}"/>
    <cellStyle name="Calculation 2 9 22" xfId="9713" xr:uid="{00000000-0005-0000-0000-000051210000}"/>
    <cellStyle name="Calculation 2 9 22 2" xfId="9714" xr:uid="{00000000-0005-0000-0000-000052210000}"/>
    <cellStyle name="Calculation 2 9 23" xfId="9715" xr:uid="{00000000-0005-0000-0000-000053210000}"/>
    <cellStyle name="Calculation 2 9 23 2" xfId="9716" xr:uid="{00000000-0005-0000-0000-000054210000}"/>
    <cellStyle name="Calculation 2 9 24" xfId="9717" xr:uid="{00000000-0005-0000-0000-000055210000}"/>
    <cellStyle name="Calculation 2 9 24 2" xfId="9718" xr:uid="{00000000-0005-0000-0000-000056210000}"/>
    <cellStyle name="Calculation 2 9 25" xfId="9719" xr:uid="{00000000-0005-0000-0000-000057210000}"/>
    <cellStyle name="Calculation 2 9 25 2" xfId="9720" xr:uid="{00000000-0005-0000-0000-000058210000}"/>
    <cellStyle name="Calculation 2 9 26" xfId="9721" xr:uid="{00000000-0005-0000-0000-000059210000}"/>
    <cellStyle name="Calculation 2 9 26 2" xfId="9722" xr:uid="{00000000-0005-0000-0000-00005A210000}"/>
    <cellStyle name="Calculation 2 9 27" xfId="9723" xr:uid="{00000000-0005-0000-0000-00005B210000}"/>
    <cellStyle name="Calculation 2 9 27 2" xfId="9724" xr:uid="{00000000-0005-0000-0000-00005C210000}"/>
    <cellStyle name="Calculation 2 9 28" xfId="9725" xr:uid="{00000000-0005-0000-0000-00005D210000}"/>
    <cellStyle name="Calculation 2 9 28 2" xfId="9726" xr:uid="{00000000-0005-0000-0000-00005E210000}"/>
    <cellStyle name="Calculation 2 9 29" xfId="9727" xr:uid="{00000000-0005-0000-0000-00005F210000}"/>
    <cellStyle name="Calculation 2 9 29 2" xfId="9728" xr:uid="{00000000-0005-0000-0000-000060210000}"/>
    <cellStyle name="Calculation 2 9 3" xfId="9729" xr:uid="{00000000-0005-0000-0000-000061210000}"/>
    <cellStyle name="Calculation 2 9 3 2" xfId="9730" xr:uid="{00000000-0005-0000-0000-000062210000}"/>
    <cellStyle name="Calculation 2 9 30" xfId="9731" xr:uid="{00000000-0005-0000-0000-000063210000}"/>
    <cellStyle name="Calculation 2 9 30 2" xfId="9732" xr:uid="{00000000-0005-0000-0000-000064210000}"/>
    <cellStyle name="Calculation 2 9 31" xfId="9733" xr:uid="{00000000-0005-0000-0000-000065210000}"/>
    <cellStyle name="Calculation 2 9 31 2" xfId="9734" xr:uid="{00000000-0005-0000-0000-000066210000}"/>
    <cellStyle name="Calculation 2 9 32" xfId="9735" xr:uid="{00000000-0005-0000-0000-000067210000}"/>
    <cellStyle name="Calculation 2 9 32 2" xfId="9736" xr:uid="{00000000-0005-0000-0000-000068210000}"/>
    <cellStyle name="Calculation 2 9 33" xfId="9737" xr:uid="{00000000-0005-0000-0000-000069210000}"/>
    <cellStyle name="Calculation 2 9 33 2" xfId="9738" xr:uid="{00000000-0005-0000-0000-00006A210000}"/>
    <cellStyle name="Calculation 2 9 34" xfId="9739" xr:uid="{00000000-0005-0000-0000-00006B210000}"/>
    <cellStyle name="Calculation 2 9 34 2" xfId="9740" xr:uid="{00000000-0005-0000-0000-00006C210000}"/>
    <cellStyle name="Calculation 2 9 35" xfId="9741" xr:uid="{00000000-0005-0000-0000-00006D210000}"/>
    <cellStyle name="Calculation 2 9 35 2" xfId="9742" xr:uid="{00000000-0005-0000-0000-00006E210000}"/>
    <cellStyle name="Calculation 2 9 36" xfId="9743" xr:uid="{00000000-0005-0000-0000-00006F210000}"/>
    <cellStyle name="Calculation 2 9 36 2" xfId="9744" xr:uid="{00000000-0005-0000-0000-000070210000}"/>
    <cellStyle name="Calculation 2 9 37" xfId="9745" xr:uid="{00000000-0005-0000-0000-000071210000}"/>
    <cellStyle name="Calculation 2 9 37 2" xfId="9746" xr:uid="{00000000-0005-0000-0000-000072210000}"/>
    <cellStyle name="Calculation 2 9 38" xfId="9747" xr:uid="{00000000-0005-0000-0000-000073210000}"/>
    <cellStyle name="Calculation 2 9 38 2" xfId="9748" xr:uid="{00000000-0005-0000-0000-000074210000}"/>
    <cellStyle name="Calculation 2 9 39" xfId="9749" xr:uid="{00000000-0005-0000-0000-000075210000}"/>
    <cellStyle name="Calculation 2 9 39 2" xfId="9750" xr:uid="{00000000-0005-0000-0000-000076210000}"/>
    <cellStyle name="Calculation 2 9 4" xfId="9751" xr:uid="{00000000-0005-0000-0000-000077210000}"/>
    <cellStyle name="Calculation 2 9 4 2" xfId="9752" xr:uid="{00000000-0005-0000-0000-000078210000}"/>
    <cellStyle name="Calculation 2 9 40" xfId="9753" xr:uid="{00000000-0005-0000-0000-000079210000}"/>
    <cellStyle name="Calculation 2 9 41" xfId="9754" xr:uid="{00000000-0005-0000-0000-00007A210000}"/>
    <cellStyle name="Calculation 2 9 42" xfId="9755" xr:uid="{00000000-0005-0000-0000-00007B210000}"/>
    <cellStyle name="Calculation 2 9 43" xfId="9756" xr:uid="{00000000-0005-0000-0000-00007C210000}"/>
    <cellStyle name="Calculation 2 9 44" xfId="9757" xr:uid="{00000000-0005-0000-0000-00007D210000}"/>
    <cellStyle name="Calculation 2 9 45" xfId="9758" xr:uid="{00000000-0005-0000-0000-00007E210000}"/>
    <cellStyle name="Calculation 2 9 46" xfId="9759" xr:uid="{00000000-0005-0000-0000-00007F210000}"/>
    <cellStyle name="Calculation 2 9 47" xfId="9760" xr:uid="{00000000-0005-0000-0000-000080210000}"/>
    <cellStyle name="Calculation 2 9 48" xfId="9761" xr:uid="{00000000-0005-0000-0000-000081210000}"/>
    <cellStyle name="Calculation 2 9 49" xfId="9762" xr:uid="{00000000-0005-0000-0000-000082210000}"/>
    <cellStyle name="Calculation 2 9 5" xfId="9763" xr:uid="{00000000-0005-0000-0000-000083210000}"/>
    <cellStyle name="Calculation 2 9 5 2" xfId="9764" xr:uid="{00000000-0005-0000-0000-000084210000}"/>
    <cellStyle name="Calculation 2 9 50" xfId="9765" xr:uid="{00000000-0005-0000-0000-000085210000}"/>
    <cellStyle name="Calculation 2 9 51" xfId="9766" xr:uid="{00000000-0005-0000-0000-000086210000}"/>
    <cellStyle name="Calculation 2 9 52" xfId="9767" xr:uid="{00000000-0005-0000-0000-000087210000}"/>
    <cellStyle name="Calculation 2 9 53" xfId="9768" xr:uid="{00000000-0005-0000-0000-000088210000}"/>
    <cellStyle name="Calculation 2 9 54" xfId="9769" xr:uid="{00000000-0005-0000-0000-000089210000}"/>
    <cellStyle name="Calculation 2 9 55" xfId="9770" xr:uid="{00000000-0005-0000-0000-00008A210000}"/>
    <cellStyle name="Calculation 2 9 56" xfId="9771" xr:uid="{00000000-0005-0000-0000-00008B210000}"/>
    <cellStyle name="Calculation 2 9 57" xfId="9772" xr:uid="{00000000-0005-0000-0000-00008C210000}"/>
    <cellStyle name="Calculation 2 9 58" xfId="9773" xr:uid="{00000000-0005-0000-0000-00008D210000}"/>
    <cellStyle name="Calculation 2 9 59" xfId="9774" xr:uid="{00000000-0005-0000-0000-00008E210000}"/>
    <cellStyle name="Calculation 2 9 6" xfId="9775" xr:uid="{00000000-0005-0000-0000-00008F210000}"/>
    <cellStyle name="Calculation 2 9 6 2" xfId="9776" xr:uid="{00000000-0005-0000-0000-000090210000}"/>
    <cellStyle name="Calculation 2 9 60" xfId="9777" xr:uid="{00000000-0005-0000-0000-000091210000}"/>
    <cellStyle name="Calculation 2 9 61" xfId="9778" xr:uid="{00000000-0005-0000-0000-000092210000}"/>
    <cellStyle name="Calculation 2 9 62" xfId="9779" xr:uid="{00000000-0005-0000-0000-000093210000}"/>
    <cellStyle name="Calculation 2 9 63" xfId="9780" xr:uid="{00000000-0005-0000-0000-000094210000}"/>
    <cellStyle name="Calculation 2 9 64" xfId="9781" xr:uid="{00000000-0005-0000-0000-000095210000}"/>
    <cellStyle name="Calculation 2 9 65" xfId="9782" xr:uid="{00000000-0005-0000-0000-000096210000}"/>
    <cellStyle name="Calculation 2 9 66" xfId="9783" xr:uid="{00000000-0005-0000-0000-000097210000}"/>
    <cellStyle name="Calculation 2 9 67" xfId="9784" xr:uid="{00000000-0005-0000-0000-000098210000}"/>
    <cellStyle name="Calculation 2 9 68" xfId="9785" xr:uid="{00000000-0005-0000-0000-000099210000}"/>
    <cellStyle name="Calculation 2 9 69" xfId="9786" xr:uid="{00000000-0005-0000-0000-00009A210000}"/>
    <cellStyle name="Calculation 2 9 7" xfId="9787" xr:uid="{00000000-0005-0000-0000-00009B210000}"/>
    <cellStyle name="Calculation 2 9 7 2" xfId="9788" xr:uid="{00000000-0005-0000-0000-00009C210000}"/>
    <cellStyle name="Calculation 2 9 70" xfId="9789" xr:uid="{00000000-0005-0000-0000-00009D210000}"/>
    <cellStyle name="Calculation 2 9 71" xfId="9790" xr:uid="{00000000-0005-0000-0000-00009E210000}"/>
    <cellStyle name="Calculation 2 9 72" xfId="9791" xr:uid="{00000000-0005-0000-0000-00009F210000}"/>
    <cellStyle name="Calculation 2 9 73" xfId="9792" xr:uid="{00000000-0005-0000-0000-0000A0210000}"/>
    <cellStyle name="Calculation 2 9 74" xfId="9793" xr:uid="{00000000-0005-0000-0000-0000A1210000}"/>
    <cellStyle name="Calculation 2 9 75" xfId="9794" xr:uid="{00000000-0005-0000-0000-0000A2210000}"/>
    <cellStyle name="Calculation 2 9 76" xfId="9795" xr:uid="{00000000-0005-0000-0000-0000A3210000}"/>
    <cellStyle name="Calculation 2 9 77" xfId="52646" xr:uid="{00000000-0005-0000-0000-0000A4210000}"/>
    <cellStyle name="Calculation 2 9 78" xfId="52901" xr:uid="{00000000-0005-0000-0000-0000A5210000}"/>
    <cellStyle name="Calculation 2 9 79" xfId="53362" xr:uid="{00000000-0005-0000-0000-0000A6210000}"/>
    <cellStyle name="Calculation 2 9 8" xfId="9796" xr:uid="{00000000-0005-0000-0000-0000A7210000}"/>
    <cellStyle name="Calculation 2 9 8 2" xfId="9797" xr:uid="{00000000-0005-0000-0000-0000A8210000}"/>
    <cellStyle name="Calculation 2 9 9" xfId="9798" xr:uid="{00000000-0005-0000-0000-0000A9210000}"/>
    <cellStyle name="Calculation 2 9 9 2" xfId="9799" xr:uid="{00000000-0005-0000-0000-0000AA210000}"/>
    <cellStyle name="Calculation 2 90" xfId="9800" xr:uid="{00000000-0005-0000-0000-0000AB210000}"/>
    <cellStyle name="Calculation 2 91" xfId="9801" xr:uid="{00000000-0005-0000-0000-0000AC210000}"/>
    <cellStyle name="Calculation 2 92" xfId="9802" xr:uid="{00000000-0005-0000-0000-0000AD210000}"/>
    <cellStyle name="Calculation 2 93" xfId="9803" xr:uid="{00000000-0005-0000-0000-0000AE210000}"/>
    <cellStyle name="Calculation 2 94" xfId="9804" xr:uid="{00000000-0005-0000-0000-0000AF210000}"/>
    <cellStyle name="Calculation 2 95" xfId="9805" xr:uid="{00000000-0005-0000-0000-0000B0210000}"/>
    <cellStyle name="Calculation 2 96" xfId="9806" xr:uid="{00000000-0005-0000-0000-0000B1210000}"/>
    <cellStyle name="Calculation 2 97" xfId="52319" xr:uid="{00000000-0005-0000-0000-0000B2210000}"/>
    <cellStyle name="Calculation 2 98" xfId="52763" xr:uid="{00000000-0005-0000-0000-0000B3210000}"/>
    <cellStyle name="Calculation 2 99" xfId="53041" xr:uid="{00000000-0005-0000-0000-0000B4210000}"/>
    <cellStyle name="Calculation 20" xfId="273" xr:uid="{00000000-0005-0000-0000-0000B5210000}"/>
    <cellStyle name="Calculation 20 10" xfId="9807" xr:uid="{00000000-0005-0000-0000-0000B6210000}"/>
    <cellStyle name="Calculation 20 10 2" xfId="9808" xr:uid="{00000000-0005-0000-0000-0000B7210000}"/>
    <cellStyle name="Calculation 20 11" xfId="9809" xr:uid="{00000000-0005-0000-0000-0000B8210000}"/>
    <cellStyle name="Calculation 20 11 2" xfId="9810" xr:uid="{00000000-0005-0000-0000-0000B9210000}"/>
    <cellStyle name="Calculation 20 12" xfId="9811" xr:uid="{00000000-0005-0000-0000-0000BA210000}"/>
    <cellStyle name="Calculation 20 12 2" xfId="9812" xr:uid="{00000000-0005-0000-0000-0000BB210000}"/>
    <cellStyle name="Calculation 20 13" xfId="9813" xr:uid="{00000000-0005-0000-0000-0000BC210000}"/>
    <cellStyle name="Calculation 20 13 2" xfId="9814" xr:uid="{00000000-0005-0000-0000-0000BD210000}"/>
    <cellStyle name="Calculation 20 14" xfId="9815" xr:uid="{00000000-0005-0000-0000-0000BE210000}"/>
    <cellStyle name="Calculation 20 14 2" xfId="9816" xr:uid="{00000000-0005-0000-0000-0000BF210000}"/>
    <cellStyle name="Calculation 20 15" xfId="9817" xr:uid="{00000000-0005-0000-0000-0000C0210000}"/>
    <cellStyle name="Calculation 20 15 2" xfId="9818" xr:uid="{00000000-0005-0000-0000-0000C1210000}"/>
    <cellStyle name="Calculation 20 16" xfId="9819" xr:uid="{00000000-0005-0000-0000-0000C2210000}"/>
    <cellStyle name="Calculation 20 16 2" xfId="9820" xr:uid="{00000000-0005-0000-0000-0000C3210000}"/>
    <cellStyle name="Calculation 20 17" xfId="9821" xr:uid="{00000000-0005-0000-0000-0000C4210000}"/>
    <cellStyle name="Calculation 20 17 2" xfId="9822" xr:uid="{00000000-0005-0000-0000-0000C5210000}"/>
    <cellStyle name="Calculation 20 18" xfId="9823" xr:uid="{00000000-0005-0000-0000-0000C6210000}"/>
    <cellStyle name="Calculation 20 18 2" xfId="9824" xr:uid="{00000000-0005-0000-0000-0000C7210000}"/>
    <cellStyle name="Calculation 20 19" xfId="9825" xr:uid="{00000000-0005-0000-0000-0000C8210000}"/>
    <cellStyle name="Calculation 20 19 2" xfId="9826" xr:uid="{00000000-0005-0000-0000-0000C9210000}"/>
    <cellStyle name="Calculation 20 2" xfId="274" xr:uid="{00000000-0005-0000-0000-0000CA210000}"/>
    <cellStyle name="Calculation 20 2 2" xfId="9827" xr:uid="{00000000-0005-0000-0000-0000CB210000}"/>
    <cellStyle name="Calculation 20 20" xfId="9828" xr:uid="{00000000-0005-0000-0000-0000CC210000}"/>
    <cellStyle name="Calculation 20 20 2" xfId="9829" xr:uid="{00000000-0005-0000-0000-0000CD210000}"/>
    <cellStyle name="Calculation 20 21" xfId="9830" xr:uid="{00000000-0005-0000-0000-0000CE210000}"/>
    <cellStyle name="Calculation 20 21 2" xfId="9831" xr:uid="{00000000-0005-0000-0000-0000CF210000}"/>
    <cellStyle name="Calculation 20 22" xfId="9832" xr:uid="{00000000-0005-0000-0000-0000D0210000}"/>
    <cellStyle name="Calculation 20 22 2" xfId="9833" xr:uid="{00000000-0005-0000-0000-0000D1210000}"/>
    <cellStyle name="Calculation 20 23" xfId="9834" xr:uid="{00000000-0005-0000-0000-0000D2210000}"/>
    <cellStyle name="Calculation 20 23 2" xfId="9835" xr:uid="{00000000-0005-0000-0000-0000D3210000}"/>
    <cellStyle name="Calculation 20 24" xfId="9836" xr:uid="{00000000-0005-0000-0000-0000D4210000}"/>
    <cellStyle name="Calculation 20 24 2" xfId="9837" xr:uid="{00000000-0005-0000-0000-0000D5210000}"/>
    <cellStyle name="Calculation 20 25" xfId="9838" xr:uid="{00000000-0005-0000-0000-0000D6210000}"/>
    <cellStyle name="Calculation 20 25 2" xfId="9839" xr:uid="{00000000-0005-0000-0000-0000D7210000}"/>
    <cellStyle name="Calculation 20 26" xfId="9840" xr:uid="{00000000-0005-0000-0000-0000D8210000}"/>
    <cellStyle name="Calculation 20 26 2" xfId="9841" xr:uid="{00000000-0005-0000-0000-0000D9210000}"/>
    <cellStyle name="Calculation 20 27" xfId="9842" xr:uid="{00000000-0005-0000-0000-0000DA210000}"/>
    <cellStyle name="Calculation 20 27 2" xfId="9843" xr:uid="{00000000-0005-0000-0000-0000DB210000}"/>
    <cellStyle name="Calculation 20 28" xfId="9844" xr:uid="{00000000-0005-0000-0000-0000DC210000}"/>
    <cellStyle name="Calculation 20 28 2" xfId="9845" xr:uid="{00000000-0005-0000-0000-0000DD210000}"/>
    <cellStyle name="Calculation 20 29" xfId="9846" xr:uid="{00000000-0005-0000-0000-0000DE210000}"/>
    <cellStyle name="Calculation 20 29 2" xfId="9847" xr:uid="{00000000-0005-0000-0000-0000DF210000}"/>
    <cellStyle name="Calculation 20 3" xfId="9848" xr:uid="{00000000-0005-0000-0000-0000E0210000}"/>
    <cellStyle name="Calculation 20 3 2" xfId="9849" xr:uid="{00000000-0005-0000-0000-0000E1210000}"/>
    <cellStyle name="Calculation 20 30" xfId="9850" xr:uid="{00000000-0005-0000-0000-0000E2210000}"/>
    <cellStyle name="Calculation 20 30 2" xfId="9851" xr:uid="{00000000-0005-0000-0000-0000E3210000}"/>
    <cellStyle name="Calculation 20 31" xfId="9852" xr:uid="{00000000-0005-0000-0000-0000E4210000}"/>
    <cellStyle name="Calculation 20 31 2" xfId="9853" xr:uid="{00000000-0005-0000-0000-0000E5210000}"/>
    <cellStyle name="Calculation 20 32" xfId="9854" xr:uid="{00000000-0005-0000-0000-0000E6210000}"/>
    <cellStyle name="Calculation 20 32 2" xfId="9855" xr:uid="{00000000-0005-0000-0000-0000E7210000}"/>
    <cellStyle name="Calculation 20 33" xfId="9856" xr:uid="{00000000-0005-0000-0000-0000E8210000}"/>
    <cellStyle name="Calculation 20 33 2" xfId="9857" xr:uid="{00000000-0005-0000-0000-0000E9210000}"/>
    <cellStyle name="Calculation 20 34" xfId="9858" xr:uid="{00000000-0005-0000-0000-0000EA210000}"/>
    <cellStyle name="Calculation 20 34 2" xfId="9859" xr:uid="{00000000-0005-0000-0000-0000EB210000}"/>
    <cellStyle name="Calculation 20 35" xfId="9860" xr:uid="{00000000-0005-0000-0000-0000EC210000}"/>
    <cellStyle name="Calculation 20 35 2" xfId="9861" xr:uid="{00000000-0005-0000-0000-0000ED210000}"/>
    <cellStyle name="Calculation 20 36" xfId="9862" xr:uid="{00000000-0005-0000-0000-0000EE210000}"/>
    <cellStyle name="Calculation 20 36 2" xfId="9863" xr:uid="{00000000-0005-0000-0000-0000EF210000}"/>
    <cellStyle name="Calculation 20 37" xfId="9864" xr:uid="{00000000-0005-0000-0000-0000F0210000}"/>
    <cellStyle name="Calculation 20 37 2" xfId="9865" xr:uid="{00000000-0005-0000-0000-0000F1210000}"/>
    <cellStyle name="Calculation 20 38" xfId="9866" xr:uid="{00000000-0005-0000-0000-0000F2210000}"/>
    <cellStyle name="Calculation 20 38 2" xfId="9867" xr:uid="{00000000-0005-0000-0000-0000F3210000}"/>
    <cellStyle name="Calculation 20 39" xfId="9868" xr:uid="{00000000-0005-0000-0000-0000F4210000}"/>
    <cellStyle name="Calculation 20 39 2" xfId="9869" xr:uid="{00000000-0005-0000-0000-0000F5210000}"/>
    <cellStyle name="Calculation 20 4" xfId="9870" xr:uid="{00000000-0005-0000-0000-0000F6210000}"/>
    <cellStyle name="Calculation 20 4 2" xfId="9871" xr:uid="{00000000-0005-0000-0000-0000F7210000}"/>
    <cellStyle name="Calculation 20 40" xfId="9872" xr:uid="{00000000-0005-0000-0000-0000F8210000}"/>
    <cellStyle name="Calculation 20 41" xfId="9873" xr:uid="{00000000-0005-0000-0000-0000F9210000}"/>
    <cellStyle name="Calculation 20 42" xfId="9874" xr:uid="{00000000-0005-0000-0000-0000FA210000}"/>
    <cellStyle name="Calculation 20 43" xfId="9875" xr:uid="{00000000-0005-0000-0000-0000FB210000}"/>
    <cellStyle name="Calculation 20 44" xfId="9876" xr:uid="{00000000-0005-0000-0000-0000FC210000}"/>
    <cellStyle name="Calculation 20 45" xfId="9877" xr:uid="{00000000-0005-0000-0000-0000FD210000}"/>
    <cellStyle name="Calculation 20 46" xfId="9878" xr:uid="{00000000-0005-0000-0000-0000FE210000}"/>
    <cellStyle name="Calculation 20 47" xfId="9879" xr:uid="{00000000-0005-0000-0000-0000FF210000}"/>
    <cellStyle name="Calculation 20 48" xfId="9880" xr:uid="{00000000-0005-0000-0000-000000220000}"/>
    <cellStyle name="Calculation 20 49" xfId="9881" xr:uid="{00000000-0005-0000-0000-000001220000}"/>
    <cellStyle name="Calculation 20 5" xfId="9882" xr:uid="{00000000-0005-0000-0000-000002220000}"/>
    <cellStyle name="Calculation 20 5 2" xfId="9883" xr:uid="{00000000-0005-0000-0000-000003220000}"/>
    <cellStyle name="Calculation 20 50" xfId="9884" xr:uid="{00000000-0005-0000-0000-000004220000}"/>
    <cellStyle name="Calculation 20 51" xfId="9885" xr:uid="{00000000-0005-0000-0000-000005220000}"/>
    <cellStyle name="Calculation 20 52" xfId="9886" xr:uid="{00000000-0005-0000-0000-000006220000}"/>
    <cellStyle name="Calculation 20 53" xfId="9887" xr:uid="{00000000-0005-0000-0000-000007220000}"/>
    <cellStyle name="Calculation 20 54" xfId="9888" xr:uid="{00000000-0005-0000-0000-000008220000}"/>
    <cellStyle name="Calculation 20 55" xfId="9889" xr:uid="{00000000-0005-0000-0000-000009220000}"/>
    <cellStyle name="Calculation 20 56" xfId="9890" xr:uid="{00000000-0005-0000-0000-00000A220000}"/>
    <cellStyle name="Calculation 20 57" xfId="9891" xr:uid="{00000000-0005-0000-0000-00000B220000}"/>
    <cellStyle name="Calculation 20 58" xfId="9892" xr:uid="{00000000-0005-0000-0000-00000C220000}"/>
    <cellStyle name="Calculation 20 59" xfId="9893" xr:uid="{00000000-0005-0000-0000-00000D220000}"/>
    <cellStyle name="Calculation 20 6" xfId="9894" xr:uid="{00000000-0005-0000-0000-00000E220000}"/>
    <cellStyle name="Calculation 20 6 2" xfId="9895" xr:uid="{00000000-0005-0000-0000-00000F220000}"/>
    <cellStyle name="Calculation 20 60" xfId="9896" xr:uid="{00000000-0005-0000-0000-000010220000}"/>
    <cellStyle name="Calculation 20 61" xfId="9897" xr:uid="{00000000-0005-0000-0000-000011220000}"/>
    <cellStyle name="Calculation 20 62" xfId="9898" xr:uid="{00000000-0005-0000-0000-000012220000}"/>
    <cellStyle name="Calculation 20 63" xfId="9899" xr:uid="{00000000-0005-0000-0000-000013220000}"/>
    <cellStyle name="Calculation 20 64" xfId="9900" xr:uid="{00000000-0005-0000-0000-000014220000}"/>
    <cellStyle name="Calculation 20 65" xfId="9901" xr:uid="{00000000-0005-0000-0000-000015220000}"/>
    <cellStyle name="Calculation 20 66" xfId="9902" xr:uid="{00000000-0005-0000-0000-000016220000}"/>
    <cellStyle name="Calculation 20 67" xfId="9903" xr:uid="{00000000-0005-0000-0000-000017220000}"/>
    <cellStyle name="Calculation 20 68" xfId="9904" xr:uid="{00000000-0005-0000-0000-000018220000}"/>
    <cellStyle name="Calculation 20 69" xfId="9905" xr:uid="{00000000-0005-0000-0000-000019220000}"/>
    <cellStyle name="Calculation 20 7" xfId="9906" xr:uid="{00000000-0005-0000-0000-00001A220000}"/>
    <cellStyle name="Calculation 20 7 2" xfId="9907" xr:uid="{00000000-0005-0000-0000-00001B220000}"/>
    <cellStyle name="Calculation 20 70" xfId="9908" xr:uid="{00000000-0005-0000-0000-00001C220000}"/>
    <cellStyle name="Calculation 20 71" xfId="9909" xr:uid="{00000000-0005-0000-0000-00001D220000}"/>
    <cellStyle name="Calculation 20 72" xfId="9910" xr:uid="{00000000-0005-0000-0000-00001E220000}"/>
    <cellStyle name="Calculation 20 73" xfId="9911" xr:uid="{00000000-0005-0000-0000-00001F220000}"/>
    <cellStyle name="Calculation 20 74" xfId="9912" xr:uid="{00000000-0005-0000-0000-000020220000}"/>
    <cellStyle name="Calculation 20 75" xfId="9913" xr:uid="{00000000-0005-0000-0000-000021220000}"/>
    <cellStyle name="Calculation 20 76" xfId="9914" xr:uid="{00000000-0005-0000-0000-000022220000}"/>
    <cellStyle name="Calculation 20 77" xfId="52427" xr:uid="{00000000-0005-0000-0000-000023220000}"/>
    <cellStyle name="Calculation 20 78" xfId="52337" xr:uid="{00000000-0005-0000-0000-000024220000}"/>
    <cellStyle name="Calculation 20 79" xfId="53118" xr:uid="{00000000-0005-0000-0000-000025220000}"/>
    <cellStyle name="Calculation 20 8" xfId="9915" xr:uid="{00000000-0005-0000-0000-000026220000}"/>
    <cellStyle name="Calculation 20 8 2" xfId="9916" xr:uid="{00000000-0005-0000-0000-000027220000}"/>
    <cellStyle name="Calculation 20 9" xfId="9917" xr:uid="{00000000-0005-0000-0000-000028220000}"/>
    <cellStyle name="Calculation 20 9 2" xfId="9918" xr:uid="{00000000-0005-0000-0000-000029220000}"/>
    <cellStyle name="Calculation 21" xfId="275" xr:uid="{00000000-0005-0000-0000-00002A220000}"/>
    <cellStyle name="Calculation 21 10" xfId="9919" xr:uid="{00000000-0005-0000-0000-00002B220000}"/>
    <cellStyle name="Calculation 21 10 2" xfId="9920" xr:uid="{00000000-0005-0000-0000-00002C220000}"/>
    <cellStyle name="Calculation 21 11" xfId="9921" xr:uid="{00000000-0005-0000-0000-00002D220000}"/>
    <cellStyle name="Calculation 21 11 2" xfId="9922" xr:uid="{00000000-0005-0000-0000-00002E220000}"/>
    <cellStyle name="Calculation 21 12" xfId="9923" xr:uid="{00000000-0005-0000-0000-00002F220000}"/>
    <cellStyle name="Calculation 21 12 2" xfId="9924" xr:uid="{00000000-0005-0000-0000-000030220000}"/>
    <cellStyle name="Calculation 21 13" xfId="9925" xr:uid="{00000000-0005-0000-0000-000031220000}"/>
    <cellStyle name="Calculation 21 13 2" xfId="9926" xr:uid="{00000000-0005-0000-0000-000032220000}"/>
    <cellStyle name="Calculation 21 14" xfId="9927" xr:uid="{00000000-0005-0000-0000-000033220000}"/>
    <cellStyle name="Calculation 21 14 2" xfId="9928" xr:uid="{00000000-0005-0000-0000-000034220000}"/>
    <cellStyle name="Calculation 21 15" xfId="9929" xr:uid="{00000000-0005-0000-0000-000035220000}"/>
    <cellStyle name="Calculation 21 15 2" xfId="9930" xr:uid="{00000000-0005-0000-0000-000036220000}"/>
    <cellStyle name="Calculation 21 16" xfId="9931" xr:uid="{00000000-0005-0000-0000-000037220000}"/>
    <cellStyle name="Calculation 21 16 2" xfId="9932" xr:uid="{00000000-0005-0000-0000-000038220000}"/>
    <cellStyle name="Calculation 21 17" xfId="9933" xr:uid="{00000000-0005-0000-0000-000039220000}"/>
    <cellStyle name="Calculation 21 17 2" xfId="9934" xr:uid="{00000000-0005-0000-0000-00003A220000}"/>
    <cellStyle name="Calculation 21 18" xfId="9935" xr:uid="{00000000-0005-0000-0000-00003B220000}"/>
    <cellStyle name="Calculation 21 18 2" xfId="9936" xr:uid="{00000000-0005-0000-0000-00003C220000}"/>
    <cellStyle name="Calculation 21 19" xfId="9937" xr:uid="{00000000-0005-0000-0000-00003D220000}"/>
    <cellStyle name="Calculation 21 19 2" xfId="9938" xr:uid="{00000000-0005-0000-0000-00003E220000}"/>
    <cellStyle name="Calculation 21 2" xfId="276" xr:uid="{00000000-0005-0000-0000-00003F220000}"/>
    <cellStyle name="Calculation 21 2 2" xfId="9939" xr:uid="{00000000-0005-0000-0000-000040220000}"/>
    <cellStyle name="Calculation 21 20" xfId="9940" xr:uid="{00000000-0005-0000-0000-000041220000}"/>
    <cellStyle name="Calculation 21 20 2" xfId="9941" xr:uid="{00000000-0005-0000-0000-000042220000}"/>
    <cellStyle name="Calculation 21 21" xfId="9942" xr:uid="{00000000-0005-0000-0000-000043220000}"/>
    <cellStyle name="Calculation 21 21 2" xfId="9943" xr:uid="{00000000-0005-0000-0000-000044220000}"/>
    <cellStyle name="Calculation 21 22" xfId="9944" xr:uid="{00000000-0005-0000-0000-000045220000}"/>
    <cellStyle name="Calculation 21 22 2" xfId="9945" xr:uid="{00000000-0005-0000-0000-000046220000}"/>
    <cellStyle name="Calculation 21 23" xfId="9946" xr:uid="{00000000-0005-0000-0000-000047220000}"/>
    <cellStyle name="Calculation 21 23 2" xfId="9947" xr:uid="{00000000-0005-0000-0000-000048220000}"/>
    <cellStyle name="Calculation 21 24" xfId="9948" xr:uid="{00000000-0005-0000-0000-000049220000}"/>
    <cellStyle name="Calculation 21 24 2" xfId="9949" xr:uid="{00000000-0005-0000-0000-00004A220000}"/>
    <cellStyle name="Calculation 21 25" xfId="9950" xr:uid="{00000000-0005-0000-0000-00004B220000}"/>
    <cellStyle name="Calculation 21 25 2" xfId="9951" xr:uid="{00000000-0005-0000-0000-00004C220000}"/>
    <cellStyle name="Calculation 21 26" xfId="9952" xr:uid="{00000000-0005-0000-0000-00004D220000}"/>
    <cellStyle name="Calculation 21 26 2" xfId="9953" xr:uid="{00000000-0005-0000-0000-00004E220000}"/>
    <cellStyle name="Calculation 21 27" xfId="9954" xr:uid="{00000000-0005-0000-0000-00004F220000}"/>
    <cellStyle name="Calculation 21 27 2" xfId="9955" xr:uid="{00000000-0005-0000-0000-000050220000}"/>
    <cellStyle name="Calculation 21 28" xfId="9956" xr:uid="{00000000-0005-0000-0000-000051220000}"/>
    <cellStyle name="Calculation 21 28 2" xfId="9957" xr:uid="{00000000-0005-0000-0000-000052220000}"/>
    <cellStyle name="Calculation 21 29" xfId="9958" xr:uid="{00000000-0005-0000-0000-000053220000}"/>
    <cellStyle name="Calculation 21 29 2" xfId="9959" xr:uid="{00000000-0005-0000-0000-000054220000}"/>
    <cellStyle name="Calculation 21 3" xfId="9960" xr:uid="{00000000-0005-0000-0000-000055220000}"/>
    <cellStyle name="Calculation 21 3 2" xfId="9961" xr:uid="{00000000-0005-0000-0000-000056220000}"/>
    <cellStyle name="Calculation 21 30" xfId="9962" xr:uid="{00000000-0005-0000-0000-000057220000}"/>
    <cellStyle name="Calculation 21 30 2" xfId="9963" xr:uid="{00000000-0005-0000-0000-000058220000}"/>
    <cellStyle name="Calculation 21 31" xfId="9964" xr:uid="{00000000-0005-0000-0000-000059220000}"/>
    <cellStyle name="Calculation 21 31 2" xfId="9965" xr:uid="{00000000-0005-0000-0000-00005A220000}"/>
    <cellStyle name="Calculation 21 32" xfId="9966" xr:uid="{00000000-0005-0000-0000-00005B220000}"/>
    <cellStyle name="Calculation 21 32 2" xfId="9967" xr:uid="{00000000-0005-0000-0000-00005C220000}"/>
    <cellStyle name="Calculation 21 33" xfId="9968" xr:uid="{00000000-0005-0000-0000-00005D220000}"/>
    <cellStyle name="Calculation 21 33 2" xfId="9969" xr:uid="{00000000-0005-0000-0000-00005E220000}"/>
    <cellStyle name="Calculation 21 34" xfId="9970" xr:uid="{00000000-0005-0000-0000-00005F220000}"/>
    <cellStyle name="Calculation 21 34 2" xfId="9971" xr:uid="{00000000-0005-0000-0000-000060220000}"/>
    <cellStyle name="Calculation 21 35" xfId="9972" xr:uid="{00000000-0005-0000-0000-000061220000}"/>
    <cellStyle name="Calculation 21 35 2" xfId="9973" xr:uid="{00000000-0005-0000-0000-000062220000}"/>
    <cellStyle name="Calculation 21 36" xfId="9974" xr:uid="{00000000-0005-0000-0000-000063220000}"/>
    <cellStyle name="Calculation 21 36 2" xfId="9975" xr:uid="{00000000-0005-0000-0000-000064220000}"/>
    <cellStyle name="Calculation 21 37" xfId="9976" xr:uid="{00000000-0005-0000-0000-000065220000}"/>
    <cellStyle name="Calculation 21 37 2" xfId="9977" xr:uid="{00000000-0005-0000-0000-000066220000}"/>
    <cellStyle name="Calculation 21 38" xfId="9978" xr:uid="{00000000-0005-0000-0000-000067220000}"/>
    <cellStyle name="Calculation 21 38 2" xfId="9979" xr:uid="{00000000-0005-0000-0000-000068220000}"/>
    <cellStyle name="Calculation 21 39" xfId="9980" xr:uid="{00000000-0005-0000-0000-000069220000}"/>
    <cellStyle name="Calculation 21 39 2" xfId="9981" xr:uid="{00000000-0005-0000-0000-00006A220000}"/>
    <cellStyle name="Calculation 21 4" xfId="9982" xr:uid="{00000000-0005-0000-0000-00006B220000}"/>
    <cellStyle name="Calculation 21 4 2" xfId="9983" xr:uid="{00000000-0005-0000-0000-00006C220000}"/>
    <cellStyle name="Calculation 21 40" xfId="9984" xr:uid="{00000000-0005-0000-0000-00006D220000}"/>
    <cellStyle name="Calculation 21 41" xfId="9985" xr:uid="{00000000-0005-0000-0000-00006E220000}"/>
    <cellStyle name="Calculation 21 42" xfId="9986" xr:uid="{00000000-0005-0000-0000-00006F220000}"/>
    <cellStyle name="Calculation 21 43" xfId="9987" xr:uid="{00000000-0005-0000-0000-000070220000}"/>
    <cellStyle name="Calculation 21 44" xfId="9988" xr:uid="{00000000-0005-0000-0000-000071220000}"/>
    <cellStyle name="Calculation 21 45" xfId="9989" xr:uid="{00000000-0005-0000-0000-000072220000}"/>
    <cellStyle name="Calculation 21 46" xfId="9990" xr:uid="{00000000-0005-0000-0000-000073220000}"/>
    <cellStyle name="Calculation 21 47" xfId="9991" xr:uid="{00000000-0005-0000-0000-000074220000}"/>
    <cellStyle name="Calculation 21 48" xfId="9992" xr:uid="{00000000-0005-0000-0000-000075220000}"/>
    <cellStyle name="Calculation 21 49" xfId="9993" xr:uid="{00000000-0005-0000-0000-000076220000}"/>
    <cellStyle name="Calculation 21 5" xfId="9994" xr:uid="{00000000-0005-0000-0000-000077220000}"/>
    <cellStyle name="Calculation 21 5 2" xfId="9995" xr:uid="{00000000-0005-0000-0000-000078220000}"/>
    <cellStyle name="Calculation 21 50" xfId="9996" xr:uid="{00000000-0005-0000-0000-000079220000}"/>
    <cellStyle name="Calculation 21 51" xfId="9997" xr:uid="{00000000-0005-0000-0000-00007A220000}"/>
    <cellStyle name="Calculation 21 52" xfId="9998" xr:uid="{00000000-0005-0000-0000-00007B220000}"/>
    <cellStyle name="Calculation 21 53" xfId="9999" xr:uid="{00000000-0005-0000-0000-00007C220000}"/>
    <cellStyle name="Calculation 21 54" xfId="10000" xr:uid="{00000000-0005-0000-0000-00007D220000}"/>
    <cellStyle name="Calculation 21 55" xfId="10001" xr:uid="{00000000-0005-0000-0000-00007E220000}"/>
    <cellStyle name="Calculation 21 56" xfId="10002" xr:uid="{00000000-0005-0000-0000-00007F220000}"/>
    <cellStyle name="Calculation 21 57" xfId="10003" xr:uid="{00000000-0005-0000-0000-000080220000}"/>
    <cellStyle name="Calculation 21 58" xfId="10004" xr:uid="{00000000-0005-0000-0000-000081220000}"/>
    <cellStyle name="Calculation 21 59" xfId="10005" xr:uid="{00000000-0005-0000-0000-000082220000}"/>
    <cellStyle name="Calculation 21 6" xfId="10006" xr:uid="{00000000-0005-0000-0000-000083220000}"/>
    <cellStyle name="Calculation 21 6 2" xfId="10007" xr:uid="{00000000-0005-0000-0000-000084220000}"/>
    <cellStyle name="Calculation 21 60" xfId="10008" xr:uid="{00000000-0005-0000-0000-000085220000}"/>
    <cellStyle name="Calculation 21 61" xfId="10009" xr:uid="{00000000-0005-0000-0000-000086220000}"/>
    <cellStyle name="Calculation 21 62" xfId="10010" xr:uid="{00000000-0005-0000-0000-000087220000}"/>
    <cellStyle name="Calculation 21 63" xfId="10011" xr:uid="{00000000-0005-0000-0000-000088220000}"/>
    <cellStyle name="Calculation 21 64" xfId="10012" xr:uid="{00000000-0005-0000-0000-000089220000}"/>
    <cellStyle name="Calculation 21 65" xfId="10013" xr:uid="{00000000-0005-0000-0000-00008A220000}"/>
    <cellStyle name="Calculation 21 66" xfId="10014" xr:uid="{00000000-0005-0000-0000-00008B220000}"/>
    <cellStyle name="Calculation 21 67" xfId="10015" xr:uid="{00000000-0005-0000-0000-00008C220000}"/>
    <cellStyle name="Calculation 21 68" xfId="10016" xr:uid="{00000000-0005-0000-0000-00008D220000}"/>
    <cellStyle name="Calculation 21 69" xfId="10017" xr:uid="{00000000-0005-0000-0000-00008E220000}"/>
    <cellStyle name="Calculation 21 7" xfId="10018" xr:uid="{00000000-0005-0000-0000-00008F220000}"/>
    <cellStyle name="Calculation 21 7 2" xfId="10019" xr:uid="{00000000-0005-0000-0000-000090220000}"/>
    <cellStyle name="Calculation 21 70" xfId="10020" xr:uid="{00000000-0005-0000-0000-000091220000}"/>
    <cellStyle name="Calculation 21 71" xfId="10021" xr:uid="{00000000-0005-0000-0000-000092220000}"/>
    <cellStyle name="Calculation 21 72" xfId="10022" xr:uid="{00000000-0005-0000-0000-000093220000}"/>
    <cellStyle name="Calculation 21 73" xfId="10023" xr:uid="{00000000-0005-0000-0000-000094220000}"/>
    <cellStyle name="Calculation 21 74" xfId="10024" xr:uid="{00000000-0005-0000-0000-000095220000}"/>
    <cellStyle name="Calculation 21 75" xfId="10025" xr:uid="{00000000-0005-0000-0000-000096220000}"/>
    <cellStyle name="Calculation 21 76" xfId="10026" xr:uid="{00000000-0005-0000-0000-000097220000}"/>
    <cellStyle name="Calculation 21 77" xfId="52411" xr:uid="{00000000-0005-0000-0000-000098220000}"/>
    <cellStyle name="Calculation 21 78" xfId="52352" xr:uid="{00000000-0005-0000-0000-000099220000}"/>
    <cellStyle name="Calculation 21 79" xfId="53099" xr:uid="{00000000-0005-0000-0000-00009A220000}"/>
    <cellStyle name="Calculation 21 8" xfId="10027" xr:uid="{00000000-0005-0000-0000-00009B220000}"/>
    <cellStyle name="Calculation 21 8 2" xfId="10028" xr:uid="{00000000-0005-0000-0000-00009C220000}"/>
    <cellStyle name="Calculation 21 9" xfId="10029" xr:uid="{00000000-0005-0000-0000-00009D220000}"/>
    <cellStyle name="Calculation 21 9 2" xfId="10030" xr:uid="{00000000-0005-0000-0000-00009E220000}"/>
    <cellStyle name="Calculation 22" xfId="277" xr:uid="{00000000-0005-0000-0000-00009F220000}"/>
    <cellStyle name="Calculation 22 10" xfId="10031" xr:uid="{00000000-0005-0000-0000-0000A0220000}"/>
    <cellStyle name="Calculation 22 10 2" xfId="10032" xr:uid="{00000000-0005-0000-0000-0000A1220000}"/>
    <cellStyle name="Calculation 22 11" xfId="10033" xr:uid="{00000000-0005-0000-0000-0000A2220000}"/>
    <cellStyle name="Calculation 22 11 2" xfId="10034" xr:uid="{00000000-0005-0000-0000-0000A3220000}"/>
    <cellStyle name="Calculation 22 12" xfId="10035" xr:uid="{00000000-0005-0000-0000-0000A4220000}"/>
    <cellStyle name="Calculation 22 12 2" xfId="10036" xr:uid="{00000000-0005-0000-0000-0000A5220000}"/>
    <cellStyle name="Calculation 22 13" xfId="10037" xr:uid="{00000000-0005-0000-0000-0000A6220000}"/>
    <cellStyle name="Calculation 22 13 2" xfId="10038" xr:uid="{00000000-0005-0000-0000-0000A7220000}"/>
    <cellStyle name="Calculation 22 14" xfId="10039" xr:uid="{00000000-0005-0000-0000-0000A8220000}"/>
    <cellStyle name="Calculation 22 14 2" xfId="10040" xr:uid="{00000000-0005-0000-0000-0000A9220000}"/>
    <cellStyle name="Calculation 22 15" xfId="10041" xr:uid="{00000000-0005-0000-0000-0000AA220000}"/>
    <cellStyle name="Calculation 22 15 2" xfId="10042" xr:uid="{00000000-0005-0000-0000-0000AB220000}"/>
    <cellStyle name="Calculation 22 16" xfId="10043" xr:uid="{00000000-0005-0000-0000-0000AC220000}"/>
    <cellStyle name="Calculation 22 16 2" xfId="10044" xr:uid="{00000000-0005-0000-0000-0000AD220000}"/>
    <cellStyle name="Calculation 22 17" xfId="10045" xr:uid="{00000000-0005-0000-0000-0000AE220000}"/>
    <cellStyle name="Calculation 22 17 2" xfId="10046" xr:uid="{00000000-0005-0000-0000-0000AF220000}"/>
    <cellStyle name="Calculation 22 18" xfId="10047" xr:uid="{00000000-0005-0000-0000-0000B0220000}"/>
    <cellStyle name="Calculation 22 18 2" xfId="10048" xr:uid="{00000000-0005-0000-0000-0000B1220000}"/>
    <cellStyle name="Calculation 22 19" xfId="10049" xr:uid="{00000000-0005-0000-0000-0000B2220000}"/>
    <cellStyle name="Calculation 22 19 2" xfId="10050" xr:uid="{00000000-0005-0000-0000-0000B3220000}"/>
    <cellStyle name="Calculation 22 2" xfId="278" xr:uid="{00000000-0005-0000-0000-0000B4220000}"/>
    <cellStyle name="Calculation 22 2 2" xfId="10051" xr:uid="{00000000-0005-0000-0000-0000B5220000}"/>
    <cellStyle name="Calculation 22 20" xfId="10052" xr:uid="{00000000-0005-0000-0000-0000B6220000}"/>
    <cellStyle name="Calculation 22 20 2" xfId="10053" xr:uid="{00000000-0005-0000-0000-0000B7220000}"/>
    <cellStyle name="Calculation 22 21" xfId="10054" xr:uid="{00000000-0005-0000-0000-0000B8220000}"/>
    <cellStyle name="Calculation 22 21 2" xfId="10055" xr:uid="{00000000-0005-0000-0000-0000B9220000}"/>
    <cellStyle name="Calculation 22 22" xfId="10056" xr:uid="{00000000-0005-0000-0000-0000BA220000}"/>
    <cellStyle name="Calculation 22 22 2" xfId="10057" xr:uid="{00000000-0005-0000-0000-0000BB220000}"/>
    <cellStyle name="Calculation 22 23" xfId="10058" xr:uid="{00000000-0005-0000-0000-0000BC220000}"/>
    <cellStyle name="Calculation 22 23 2" xfId="10059" xr:uid="{00000000-0005-0000-0000-0000BD220000}"/>
    <cellStyle name="Calculation 22 24" xfId="10060" xr:uid="{00000000-0005-0000-0000-0000BE220000}"/>
    <cellStyle name="Calculation 22 24 2" xfId="10061" xr:uid="{00000000-0005-0000-0000-0000BF220000}"/>
    <cellStyle name="Calculation 22 25" xfId="10062" xr:uid="{00000000-0005-0000-0000-0000C0220000}"/>
    <cellStyle name="Calculation 22 25 2" xfId="10063" xr:uid="{00000000-0005-0000-0000-0000C1220000}"/>
    <cellStyle name="Calculation 22 26" xfId="10064" xr:uid="{00000000-0005-0000-0000-0000C2220000}"/>
    <cellStyle name="Calculation 22 26 2" xfId="10065" xr:uid="{00000000-0005-0000-0000-0000C3220000}"/>
    <cellStyle name="Calculation 22 27" xfId="10066" xr:uid="{00000000-0005-0000-0000-0000C4220000}"/>
    <cellStyle name="Calculation 22 27 2" xfId="10067" xr:uid="{00000000-0005-0000-0000-0000C5220000}"/>
    <cellStyle name="Calculation 22 28" xfId="10068" xr:uid="{00000000-0005-0000-0000-0000C6220000}"/>
    <cellStyle name="Calculation 22 28 2" xfId="10069" xr:uid="{00000000-0005-0000-0000-0000C7220000}"/>
    <cellStyle name="Calculation 22 29" xfId="10070" xr:uid="{00000000-0005-0000-0000-0000C8220000}"/>
    <cellStyle name="Calculation 22 29 2" xfId="10071" xr:uid="{00000000-0005-0000-0000-0000C9220000}"/>
    <cellStyle name="Calculation 22 3" xfId="10072" xr:uid="{00000000-0005-0000-0000-0000CA220000}"/>
    <cellStyle name="Calculation 22 3 2" xfId="10073" xr:uid="{00000000-0005-0000-0000-0000CB220000}"/>
    <cellStyle name="Calculation 22 30" xfId="10074" xr:uid="{00000000-0005-0000-0000-0000CC220000}"/>
    <cellStyle name="Calculation 22 30 2" xfId="10075" xr:uid="{00000000-0005-0000-0000-0000CD220000}"/>
    <cellStyle name="Calculation 22 31" xfId="10076" xr:uid="{00000000-0005-0000-0000-0000CE220000}"/>
    <cellStyle name="Calculation 22 31 2" xfId="10077" xr:uid="{00000000-0005-0000-0000-0000CF220000}"/>
    <cellStyle name="Calculation 22 32" xfId="10078" xr:uid="{00000000-0005-0000-0000-0000D0220000}"/>
    <cellStyle name="Calculation 22 32 2" xfId="10079" xr:uid="{00000000-0005-0000-0000-0000D1220000}"/>
    <cellStyle name="Calculation 22 33" xfId="10080" xr:uid="{00000000-0005-0000-0000-0000D2220000}"/>
    <cellStyle name="Calculation 22 33 2" xfId="10081" xr:uid="{00000000-0005-0000-0000-0000D3220000}"/>
    <cellStyle name="Calculation 22 34" xfId="10082" xr:uid="{00000000-0005-0000-0000-0000D4220000}"/>
    <cellStyle name="Calculation 22 34 2" xfId="10083" xr:uid="{00000000-0005-0000-0000-0000D5220000}"/>
    <cellStyle name="Calculation 22 35" xfId="10084" xr:uid="{00000000-0005-0000-0000-0000D6220000}"/>
    <cellStyle name="Calculation 22 35 2" xfId="10085" xr:uid="{00000000-0005-0000-0000-0000D7220000}"/>
    <cellStyle name="Calculation 22 36" xfId="10086" xr:uid="{00000000-0005-0000-0000-0000D8220000}"/>
    <cellStyle name="Calculation 22 36 2" xfId="10087" xr:uid="{00000000-0005-0000-0000-0000D9220000}"/>
    <cellStyle name="Calculation 22 37" xfId="10088" xr:uid="{00000000-0005-0000-0000-0000DA220000}"/>
    <cellStyle name="Calculation 22 37 2" xfId="10089" xr:uid="{00000000-0005-0000-0000-0000DB220000}"/>
    <cellStyle name="Calculation 22 38" xfId="10090" xr:uid="{00000000-0005-0000-0000-0000DC220000}"/>
    <cellStyle name="Calculation 22 38 2" xfId="10091" xr:uid="{00000000-0005-0000-0000-0000DD220000}"/>
    <cellStyle name="Calculation 22 39" xfId="10092" xr:uid="{00000000-0005-0000-0000-0000DE220000}"/>
    <cellStyle name="Calculation 22 39 2" xfId="10093" xr:uid="{00000000-0005-0000-0000-0000DF220000}"/>
    <cellStyle name="Calculation 22 4" xfId="10094" xr:uid="{00000000-0005-0000-0000-0000E0220000}"/>
    <cellStyle name="Calculation 22 4 2" xfId="10095" xr:uid="{00000000-0005-0000-0000-0000E1220000}"/>
    <cellStyle name="Calculation 22 40" xfId="10096" xr:uid="{00000000-0005-0000-0000-0000E2220000}"/>
    <cellStyle name="Calculation 22 41" xfId="10097" xr:uid="{00000000-0005-0000-0000-0000E3220000}"/>
    <cellStyle name="Calculation 22 42" xfId="10098" xr:uid="{00000000-0005-0000-0000-0000E4220000}"/>
    <cellStyle name="Calculation 22 43" xfId="10099" xr:uid="{00000000-0005-0000-0000-0000E5220000}"/>
    <cellStyle name="Calculation 22 44" xfId="10100" xr:uid="{00000000-0005-0000-0000-0000E6220000}"/>
    <cellStyle name="Calculation 22 45" xfId="10101" xr:uid="{00000000-0005-0000-0000-0000E7220000}"/>
    <cellStyle name="Calculation 22 46" xfId="10102" xr:uid="{00000000-0005-0000-0000-0000E8220000}"/>
    <cellStyle name="Calculation 22 47" xfId="10103" xr:uid="{00000000-0005-0000-0000-0000E9220000}"/>
    <cellStyle name="Calculation 22 48" xfId="10104" xr:uid="{00000000-0005-0000-0000-0000EA220000}"/>
    <cellStyle name="Calculation 22 49" xfId="10105" xr:uid="{00000000-0005-0000-0000-0000EB220000}"/>
    <cellStyle name="Calculation 22 5" xfId="10106" xr:uid="{00000000-0005-0000-0000-0000EC220000}"/>
    <cellStyle name="Calculation 22 5 2" xfId="10107" xr:uid="{00000000-0005-0000-0000-0000ED220000}"/>
    <cellStyle name="Calculation 22 50" xfId="10108" xr:uid="{00000000-0005-0000-0000-0000EE220000}"/>
    <cellStyle name="Calculation 22 51" xfId="10109" xr:uid="{00000000-0005-0000-0000-0000EF220000}"/>
    <cellStyle name="Calculation 22 52" xfId="10110" xr:uid="{00000000-0005-0000-0000-0000F0220000}"/>
    <cellStyle name="Calculation 22 53" xfId="10111" xr:uid="{00000000-0005-0000-0000-0000F1220000}"/>
    <cellStyle name="Calculation 22 54" xfId="10112" xr:uid="{00000000-0005-0000-0000-0000F2220000}"/>
    <cellStyle name="Calculation 22 55" xfId="10113" xr:uid="{00000000-0005-0000-0000-0000F3220000}"/>
    <cellStyle name="Calculation 22 56" xfId="10114" xr:uid="{00000000-0005-0000-0000-0000F4220000}"/>
    <cellStyle name="Calculation 22 57" xfId="10115" xr:uid="{00000000-0005-0000-0000-0000F5220000}"/>
    <cellStyle name="Calculation 22 58" xfId="10116" xr:uid="{00000000-0005-0000-0000-0000F6220000}"/>
    <cellStyle name="Calculation 22 59" xfId="10117" xr:uid="{00000000-0005-0000-0000-0000F7220000}"/>
    <cellStyle name="Calculation 22 6" xfId="10118" xr:uid="{00000000-0005-0000-0000-0000F8220000}"/>
    <cellStyle name="Calculation 22 6 2" xfId="10119" xr:uid="{00000000-0005-0000-0000-0000F9220000}"/>
    <cellStyle name="Calculation 22 60" xfId="10120" xr:uid="{00000000-0005-0000-0000-0000FA220000}"/>
    <cellStyle name="Calculation 22 61" xfId="10121" xr:uid="{00000000-0005-0000-0000-0000FB220000}"/>
    <cellStyle name="Calculation 22 62" xfId="10122" xr:uid="{00000000-0005-0000-0000-0000FC220000}"/>
    <cellStyle name="Calculation 22 63" xfId="10123" xr:uid="{00000000-0005-0000-0000-0000FD220000}"/>
    <cellStyle name="Calculation 22 64" xfId="10124" xr:uid="{00000000-0005-0000-0000-0000FE220000}"/>
    <cellStyle name="Calculation 22 65" xfId="10125" xr:uid="{00000000-0005-0000-0000-0000FF220000}"/>
    <cellStyle name="Calculation 22 66" xfId="10126" xr:uid="{00000000-0005-0000-0000-000000230000}"/>
    <cellStyle name="Calculation 22 67" xfId="10127" xr:uid="{00000000-0005-0000-0000-000001230000}"/>
    <cellStyle name="Calculation 22 68" xfId="10128" xr:uid="{00000000-0005-0000-0000-000002230000}"/>
    <cellStyle name="Calculation 22 69" xfId="10129" xr:uid="{00000000-0005-0000-0000-000003230000}"/>
    <cellStyle name="Calculation 22 7" xfId="10130" xr:uid="{00000000-0005-0000-0000-000004230000}"/>
    <cellStyle name="Calculation 22 7 2" xfId="10131" xr:uid="{00000000-0005-0000-0000-000005230000}"/>
    <cellStyle name="Calculation 22 70" xfId="10132" xr:uid="{00000000-0005-0000-0000-000006230000}"/>
    <cellStyle name="Calculation 22 71" xfId="10133" xr:uid="{00000000-0005-0000-0000-000007230000}"/>
    <cellStyle name="Calculation 22 72" xfId="10134" xr:uid="{00000000-0005-0000-0000-000008230000}"/>
    <cellStyle name="Calculation 22 73" xfId="10135" xr:uid="{00000000-0005-0000-0000-000009230000}"/>
    <cellStyle name="Calculation 22 74" xfId="10136" xr:uid="{00000000-0005-0000-0000-00000A230000}"/>
    <cellStyle name="Calculation 22 75" xfId="10137" xr:uid="{00000000-0005-0000-0000-00000B230000}"/>
    <cellStyle name="Calculation 22 76" xfId="10138" xr:uid="{00000000-0005-0000-0000-00000C230000}"/>
    <cellStyle name="Calculation 22 77" xfId="52738" xr:uid="{00000000-0005-0000-0000-00000D230000}"/>
    <cellStyle name="Calculation 22 78" xfId="53013" xr:uid="{00000000-0005-0000-0000-00000E230000}"/>
    <cellStyle name="Calculation 22 79" xfId="53474" xr:uid="{00000000-0005-0000-0000-00000F230000}"/>
    <cellStyle name="Calculation 22 8" xfId="10139" xr:uid="{00000000-0005-0000-0000-000010230000}"/>
    <cellStyle name="Calculation 22 8 2" xfId="10140" xr:uid="{00000000-0005-0000-0000-000011230000}"/>
    <cellStyle name="Calculation 22 9" xfId="10141" xr:uid="{00000000-0005-0000-0000-000012230000}"/>
    <cellStyle name="Calculation 22 9 2" xfId="10142" xr:uid="{00000000-0005-0000-0000-000013230000}"/>
    <cellStyle name="Calculation 23" xfId="279" xr:uid="{00000000-0005-0000-0000-000014230000}"/>
    <cellStyle name="Calculation 23 10" xfId="10143" xr:uid="{00000000-0005-0000-0000-000015230000}"/>
    <cellStyle name="Calculation 23 10 2" xfId="10144" xr:uid="{00000000-0005-0000-0000-000016230000}"/>
    <cellStyle name="Calculation 23 11" xfId="10145" xr:uid="{00000000-0005-0000-0000-000017230000}"/>
    <cellStyle name="Calculation 23 11 2" xfId="10146" xr:uid="{00000000-0005-0000-0000-000018230000}"/>
    <cellStyle name="Calculation 23 12" xfId="10147" xr:uid="{00000000-0005-0000-0000-000019230000}"/>
    <cellStyle name="Calculation 23 12 2" xfId="10148" xr:uid="{00000000-0005-0000-0000-00001A230000}"/>
    <cellStyle name="Calculation 23 13" xfId="10149" xr:uid="{00000000-0005-0000-0000-00001B230000}"/>
    <cellStyle name="Calculation 23 13 2" xfId="10150" xr:uid="{00000000-0005-0000-0000-00001C230000}"/>
    <cellStyle name="Calculation 23 14" xfId="10151" xr:uid="{00000000-0005-0000-0000-00001D230000}"/>
    <cellStyle name="Calculation 23 14 2" xfId="10152" xr:uid="{00000000-0005-0000-0000-00001E230000}"/>
    <cellStyle name="Calculation 23 15" xfId="10153" xr:uid="{00000000-0005-0000-0000-00001F230000}"/>
    <cellStyle name="Calculation 23 15 2" xfId="10154" xr:uid="{00000000-0005-0000-0000-000020230000}"/>
    <cellStyle name="Calculation 23 16" xfId="10155" xr:uid="{00000000-0005-0000-0000-000021230000}"/>
    <cellStyle name="Calculation 23 16 2" xfId="10156" xr:uid="{00000000-0005-0000-0000-000022230000}"/>
    <cellStyle name="Calculation 23 17" xfId="10157" xr:uid="{00000000-0005-0000-0000-000023230000}"/>
    <cellStyle name="Calculation 23 17 2" xfId="10158" xr:uid="{00000000-0005-0000-0000-000024230000}"/>
    <cellStyle name="Calculation 23 18" xfId="10159" xr:uid="{00000000-0005-0000-0000-000025230000}"/>
    <cellStyle name="Calculation 23 18 2" xfId="10160" xr:uid="{00000000-0005-0000-0000-000026230000}"/>
    <cellStyle name="Calculation 23 19" xfId="10161" xr:uid="{00000000-0005-0000-0000-000027230000}"/>
    <cellStyle name="Calculation 23 19 2" xfId="10162" xr:uid="{00000000-0005-0000-0000-000028230000}"/>
    <cellStyle name="Calculation 23 2" xfId="280" xr:uid="{00000000-0005-0000-0000-000029230000}"/>
    <cellStyle name="Calculation 23 2 2" xfId="10163" xr:uid="{00000000-0005-0000-0000-00002A230000}"/>
    <cellStyle name="Calculation 23 20" xfId="10164" xr:uid="{00000000-0005-0000-0000-00002B230000}"/>
    <cellStyle name="Calculation 23 20 2" xfId="10165" xr:uid="{00000000-0005-0000-0000-00002C230000}"/>
    <cellStyle name="Calculation 23 21" xfId="10166" xr:uid="{00000000-0005-0000-0000-00002D230000}"/>
    <cellStyle name="Calculation 23 21 2" xfId="10167" xr:uid="{00000000-0005-0000-0000-00002E230000}"/>
    <cellStyle name="Calculation 23 22" xfId="10168" xr:uid="{00000000-0005-0000-0000-00002F230000}"/>
    <cellStyle name="Calculation 23 22 2" xfId="10169" xr:uid="{00000000-0005-0000-0000-000030230000}"/>
    <cellStyle name="Calculation 23 23" xfId="10170" xr:uid="{00000000-0005-0000-0000-000031230000}"/>
    <cellStyle name="Calculation 23 23 2" xfId="10171" xr:uid="{00000000-0005-0000-0000-000032230000}"/>
    <cellStyle name="Calculation 23 24" xfId="10172" xr:uid="{00000000-0005-0000-0000-000033230000}"/>
    <cellStyle name="Calculation 23 24 2" xfId="10173" xr:uid="{00000000-0005-0000-0000-000034230000}"/>
    <cellStyle name="Calculation 23 25" xfId="10174" xr:uid="{00000000-0005-0000-0000-000035230000}"/>
    <cellStyle name="Calculation 23 25 2" xfId="10175" xr:uid="{00000000-0005-0000-0000-000036230000}"/>
    <cellStyle name="Calculation 23 26" xfId="10176" xr:uid="{00000000-0005-0000-0000-000037230000}"/>
    <cellStyle name="Calculation 23 26 2" xfId="10177" xr:uid="{00000000-0005-0000-0000-000038230000}"/>
    <cellStyle name="Calculation 23 27" xfId="10178" xr:uid="{00000000-0005-0000-0000-000039230000}"/>
    <cellStyle name="Calculation 23 27 2" xfId="10179" xr:uid="{00000000-0005-0000-0000-00003A230000}"/>
    <cellStyle name="Calculation 23 28" xfId="10180" xr:uid="{00000000-0005-0000-0000-00003B230000}"/>
    <cellStyle name="Calculation 23 28 2" xfId="10181" xr:uid="{00000000-0005-0000-0000-00003C230000}"/>
    <cellStyle name="Calculation 23 29" xfId="10182" xr:uid="{00000000-0005-0000-0000-00003D230000}"/>
    <cellStyle name="Calculation 23 29 2" xfId="10183" xr:uid="{00000000-0005-0000-0000-00003E230000}"/>
    <cellStyle name="Calculation 23 3" xfId="10184" xr:uid="{00000000-0005-0000-0000-00003F230000}"/>
    <cellStyle name="Calculation 23 3 2" xfId="10185" xr:uid="{00000000-0005-0000-0000-000040230000}"/>
    <cellStyle name="Calculation 23 30" xfId="10186" xr:uid="{00000000-0005-0000-0000-000041230000}"/>
    <cellStyle name="Calculation 23 30 2" xfId="10187" xr:uid="{00000000-0005-0000-0000-000042230000}"/>
    <cellStyle name="Calculation 23 31" xfId="10188" xr:uid="{00000000-0005-0000-0000-000043230000}"/>
    <cellStyle name="Calculation 23 31 2" xfId="10189" xr:uid="{00000000-0005-0000-0000-000044230000}"/>
    <cellStyle name="Calculation 23 32" xfId="10190" xr:uid="{00000000-0005-0000-0000-000045230000}"/>
    <cellStyle name="Calculation 23 32 2" xfId="10191" xr:uid="{00000000-0005-0000-0000-000046230000}"/>
    <cellStyle name="Calculation 23 33" xfId="10192" xr:uid="{00000000-0005-0000-0000-000047230000}"/>
    <cellStyle name="Calculation 23 33 2" xfId="10193" xr:uid="{00000000-0005-0000-0000-000048230000}"/>
    <cellStyle name="Calculation 23 34" xfId="10194" xr:uid="{00000000-0005-0000-0000-000049230000}"/>
    <cellStyle name="Calculation 23 34 2" xfId="10195" xr:uid="{00000000-0005-0000-0000-00004A230000}"/>
    <cellStyle name="Calculation 23 35" xfId="10196" xr:uid="{00000000-0005-0000-0000-00004B230000}"/>
    <cellStyle name="Calculation 23 35 2" xfId="10197" xr:uid="{00000000-0005-0000-0000-00004C230000}"/>
    <cellStyle name="Calculation 23 36" xfId="10198" xr:uid="{00000000-0005-0000-0000-00004D230000}"/>
    <cellStyle name="Calculation 23 36 2" xfId="10199" xr:uid="{00000000-0005-0000-0000-00004E230000}"/>
    <cellStyle name="Calculation 23 37" xfId="10200" xr:uid="{00000000-0005-0000-0000-00004F230000}"/>
    <cellStyle name="Calculation 23 37 2" xfId="10201" xr:uid="{00000000-0005-0000-0000-000050230000}"/>
    <cellStyle name="Calculation 23 38" xfId="10202" xr:uid="{00000000-0005-0000-0000-000051230000}"/>
    <cellStyle name="Calculation 23 38 2" xfId="10203" xr:uid="{00000000-0005-0000-0000-000052230000}"/>
    <cellStyle name="Calculation 23 39" xfId="10204" xr:uid="{00000000-0005-0000-0000-000053230000}"/>
    <cellStyle name="Calculation 23 4" xfId="10205" xr:uid="{00000000-0005-0000-0000-000054230000}"/>
    <cellStyle name="Calculation 23 4 2" xfId="10206" xr:uid="{00000000-0005-0000-0000-000055230000}"/>
    <cellStyle name="Calculation 23 40" xfId="10207" xr:uid="{00000000-0005-0000-0000-000056230000}"/>
    <cellStyle name="Calculation 23 41" xfId="10208" xr:uid="{00000000-0005-0000-0000-000057230000}"/>
    <cellStyle name="Calculation 23 42" xfId="10209" xr:uid="{00000000-0005-0000-0000-000058230000}"/>
    <cellStyle name="Calculation 23 43" xfId="10210" xr:uid="{00000000-0005-0000-0000-000059230000}"/>
    <cellStyle name="Calculation 23 44" xfId="10211" xr:uid="{00000000-0005-0000-0000-00005A230000}"/>
    <cellStyle name="Calculation 23 45" xfId="10212" xr:uid="{00000000-0005-0000-0000-00005B230000}"/>
    <cellStyle name="Calculation 23 46" xfId="10213" xr:uid="{00000000-0005-0000-0000-00005C230000}"/>
    <cellStyle name="Calculation 23 47" xfId="10214" xr:uid="{00000000-0005-0000-0000-00005D230000}"/>
    <cellStyle name="Calculation 23 48" xfId="10215" xr:uid="{00000000-0005-0000-0000-00005E230000}"/>
    <cellStyle name="Calculation 23 49" xfId="10216" xr:uid="{00000000-0005-0000-0000-00005F230000}"/>
    <cellStyle name="Calculation 23 5" xfId="10217" xr:uid="{00000000-0005-0000-0000-000060230000}"/>
    <cellStyle name="Calculation 23 5 2" xfId="10218" xr:uid="{00000000-0005-0000-0000-000061230000}"/>
    <cellStyle name="Calculation 23 50" xfId="10219" xr:uid="{00000000-0005-0000-0000-000062230000}"/>
    <cellStyle name="Calculation 23 51" xfId="10220" xr:uid="{00000000-0005-0000-0000-000063230000}"/>
    <cellStyle name="Calculation 23 52" xfId="10221" xr:uid="{00000000-0005-0000-0000-000064230000}"/>
    <cellStyle name="Calculation 23 53" xfId="10222" xr:uid="{00000000-0005-0000-0000-000065230000}"/>
    <cellStyle name="Calculation 23 54" xfId="10223" xr:uid="{00000000-0005-0000-0000-000066230000}"/>
    <cellStyle name="Calculation 23 55" xfId="10224" xr:uid="{00000000-0005-0000-0000-000067230000}"/>
    <cellStyle name="Calculation 23 56" xfId="10225" xr:uid="{00000000-0005-0000-0000-000068230000}"/>
    <cellStyle name="Calculation 23 57" xfId="10226" xr:uid="{00000000-0005-0000-0000-000069230000}"/>
    <cellStyle name="Calculation 23 58" xfId="10227" xr:uid="{00000000-0005-0000-0000-00006A230000}"/>
    <cellStyle name="Calculation 23 59" xfId="10228" xr:uid="{00000000-0005-0000-0000-00006B230000}"/>
    <cellStyle name="Calculation 23 6" xfId="10229" xr:uid="{00000000-0005-0000-0000-00006C230000}"/>
    <cellStyle name="Calculation 23 6 2" xfId="10230" xr:uid="{00000000-0005-0000-0000-00006D230000}"/>
    <cellStyle name="Calculation 23 60" xfId="10231" xr:uid="{00000000-0005-0000-0000-00006E230000}"/>
    <cellStyle name="Calculation 23 61" xfId="10232" xr:uid="{00000000-0005-0000-0000-00006F230000}"/>
    <cellStyle name="Calculation 23 62" xfId="10233" xr:uid="{00000000-0005-0000-0000-000070230000}"/>
    <cellStyle name="Calculation 23 63" xfId="10234" xr:uid="{00000000-0005-0000-0000-000071230000}"/>
    <cellStyle name="Calculation 23 64" xfId="10235" xr:uid="{00000000-0005-0000-0000-000072230000}"/>
    <cellStyle name="Calculation 23 65" xfId="10236" xr:uid="{00000000-0005-0000-0000-000073230000}"/>
    <cellStyle name="Calculation 23 66" xfId="10237" xr:uid="{00000000-0005-0000-0000-000074230000}"/>
    <cellStyle name="Calculation 23 67" xfId="10238" xr:uid="{00000000-0005-0000-0000-000075230000}"/>
    <cellStyle name="Calculation 23 68" xfId="10239" xr:uid="{00000000-0005-0000-0000-000076230000}"/>
    <cellStyle name="Calculation 23 69" xfId="10240" xr:uid="{00000000-0005-0000-0000-000077230000}"/>
    <cellStyle name="Calculation 23 7" xfId="10241" xr:uid="{00000000-0005-0000-0000-000078230000}"/>
    <cellStyle name="Calculation 23 7 2" xfId="10242" xr:uid="{00000000-0005-0000-0000-000079230000}"/>
    <cellStyle name="Calculation 23 70" xfId="10243" xr:uid="{00000000-0005-0000-0000-00007A230000}"/>
    <cellStyle name="Calculation 23 71" xfId="10244" xr:uid="{00000000-0005-0000-0000-00007B230000}"/>
    <cellStyle name="Calculation 23 72" xfId="10245" xr:uid="{00000000-0005-0000-0000-00007C230000}"/>
    <cellStyle name="Calculation 23 73" xfId="10246" xr:uid="{00000000-0005-0000-0000-00007D230000}"/>
    <cellStyle name="Calculation 23 74" xfId="10247" xr:uid="{00000000-0005-0000-0000-00007E230000}"/>
    <cellStyle name="Calculation 23 75" xfId="10248" xr:uid="{00000000-0005-0000-0000-00007F230000}"/>
    <cellStyle name="Calculation 23 76" xfId="52753" xr:uid="{00000000-0005-0000-0000-000080230000}"/>
    <cellStyle name="Calculation 23 77" xfId="53032" xr:uid="{00000000-0005-0000-0000-000081230000}"/>
    <cellStyle name="Calculation 23 78" xfId="53493" xr:uid="{00000000-0005-0000-0000-000082230000}"/>
    <cellStyle name="Calculation 23 8" xfId="10249" xr:uid="{00000000-0005-0000-0000-000083230000}"/>
    <cellStyle name="Calculation 23 8 2" xfId="10250" xr:uid="{00000000-0005-0000-0000-000084230000}"/>
    <cellStyle name="Calculation 23 9" xfId="10251" xr:uid="{00000000-0005-0000-0000-000085230000}"/>
    <cellStyle name="Calculation 23 9 2" xfId="10252" xr:uid="{00000000-0005-0000-0000-000086230000}"/>
    <cellStyle name="Calculation 24" xfId="281" xr:uid="{00000000-0005-0000-0000-000087230000}"/>
    <cellStyle name="Calculation 24 2" xfId="10253" xr:uid="{00000000-0005-0000-0000-000088230000}"/>
    <cellStyle name="Calculation 25" xfId="10254" xr:uid="{00000000-0005-0000-0000-000089230000}"/>
    <cellStyle name="Calculation 25 2" xfId="10255" xr:uid="{00000000-0005-0000-0000-00008A230000}"/>
    <cellStyle name="Calculation 26" xfId="10256" xr:uid="{00000000-0005-0000-0000-00008B230000}"/>
    <cellStyle name="Calculation 26 2" xfId="10257" xr:uid="{00000000-0005-0000-0000-00008C230000}"/>
    <cellStyle name="Calculation 27" xfId="10258" xr:uid="{00000000-0005-0000-0000-00008D230000}"/>
    <cellStyle name="Calculation 27 2" xfId="10259" xr:uid="{00000000-0005-0000-0000-00008E230000}"/>
    <cellStyle name="Calculation 28" xfId="10260" xr:uid="{00000000-0005-0000-0000-00008F230000}"/>
    <cellStyle name="Calculation 28 2" xfId="10261" xr:uid="{00000000-0005-0000-0000-000090230000}"/>
    <cellStyle name="Calculation 29" xfId="10262" xr:uid="{00000000-0005-0000-0000-000091230000}"/>
    <cellStyle name="Calculation 29 2" xfId="10263" xr:uid="{00000000-0005-0000-0000-000092230000}"/>
    <cellStyle name="Calculation 3" xfId="282" xr:uid="{00000000-0005-0000-0000-000093230000}"/>
    <cellStyle name="Calculation 3 10" xfId="283" xr:uid="{00000000-0005-0000-0000-000094230000}"/>
    <cellStyle name="Calculation 3 10 10" xfId="10264" xr:uid="{00000000-0005-0000-0000-000095230000}"/>
    <cellStyle name="Calculation 3 10 10 2" xfId="10265" xr:uid="{00000000-0005-0000-0000-000096230000}"/>
    <cellStyle name="Calculation 3 10 11" xfId="10266" xr:uid="{00000000-0005-0000-0000-000097230000}"/>
    <cellStyle name="Calculation 3 10 11 2" xfId="10267" xr:uid="{00000000-0005-0000-0000-000098230000}"/>
    <cellStyle name="Calculation 3 10 12" xfId="10268" xr:uid="{00000000-0005-0000-0000-000099230000}"/>
    <cellStyle name="Calculation 3 10 12 2" xfId="10269" xr:uid="{00000000-0005-0000-0000-00009A230000}"/>
    <cellStyle name="Calculation 3 10 13" xfId="10270" xr:uid="{00000000-0005-0000-0000-00009B230000}"/>
    <cellStyle name="Calculation 3 10 13 2" xfId="10271" xr:uid="{00000000-0005-0000-0000-00009C230000}"/>
    <cellStyle name="Calculation 3 10 14" xfId="10272" xr:uid="{00000000-0005-0000-0000-00009D230000}"/>
    <cellStyle name="Calculation 3 10 14 2" xfId="10273" xr:uid="{00000000-0005-0000-0000-00009E230000}"/>
    <cellStyle name="Calculation 3 10 15" xfId="10274" xr:uid="{00000000-0005-0000-0000-00009F230000}"/>
    <cellStyle name="Calculation 3 10 15 2" xfId="10275" xr:uid="{00000000-0005-0000-0000-0000A0230000}"/>
    <cellStyle name="Calculation 3 10 16" xfId="10276" xr:uid="{00000000-0005-0000-0000-0000A1230000}"/>
    <cellStyle name="Calculation 3 10 16 2" xfId="10277" xr:uid="{00000000-0005-0000-0000-0000A2230000}"/>
    <cellStyle name="Calculation 3 10 17" xfId="10278" xr:uid="{00000000-0005-0000-0000-0000A3230000}"/>
    <cellStyle name="Calculation 3 10 17 2" xfId="10279" xr:uid="{00000000-0005-0000-0000-0000A4230000}"/>
    <cellStyle name="Calculation 3 10 18" xfId="10280" xr:uid="{00000000-0005-0000-0000-0000A5230000}"/>
    <cellStyle name="Calculation 3 10 18 2" xfId="10281" xr:uid="{00000000-0005-0000-0000-0000A6230000}"/>
    <cellStyle name="Calculation 3 10 19" xfId="10282" xr:uid="{00000000-0005-0000-0000-0000A7230000}"/>
    <cellStyle name="Calculation 3 10 19 2" xfId="10283" xr:uid="{00000000-0005-0000-0000-0000A8230000}"/>
    <cellStyle name="Calculation 3 10 2" xfId="284" xr:uid="{00000000-0005-0000-0000-0000A9230000}"/>
    <cellStyle name="Calculation 3 10 2 2" xfId="10284" xr:uid="{00000000-0005-0000-0000-0000AA230000}"/>
    <cellStyle name="Calculation 3 10 20" xfId="10285" xr:uid="{00000000-0005-0000-0000-0000AB230000}"/>
    <cellStyle name="Calculation 3 10 20 2" xfId="10286" xr:uid="{00000000-0005-0000-0000-0000AC230000}"/>
    <cellStyle name="Calculation 3 10 21" xfId="10287" xr:uid="{00000000-0005-0000-0000-0000AD230000}"/>
    <cellStyle name="Calculation 3 10 21 2" xfId="10288" xr:uid="{00000000-0005-0000-0000-0000AE230000}"/>
    <cellStyle name="Calculation 3 10 22" xfId="10289" xr:uid="{00000000-0005-0000-0000-0000AF230000}"/>
    <cellStyle name="Calculation 3 10 22 2" xfId="10290" xr:uid="{00000000-0005-0000-0000-0000B0230000}"/>
    <cellStyle name="Calculation 3 10 23" xfId="10291" xr:uid="{00000000-0005-0000-0000-0000B1230000}"/>
    <cellStyle name="Calculation 3 10 23 2" xfId="10292" xr:uid="{00000000-0005-0000-0000-0000B2230000}"/>
    <cellStyle name="Calculation 3 10 24" xfId="10293" xr:uid="{00000000-0005-0000-0000-0000B3230000}"/>
    <cellStyle name="Calculation 3 10 24 2" xfId="10294" xr:uid="{00000000-0005-0000-0000-0000B4230000}"/>
    <cellStyle name="Calculation 3 10 25" xfId="10295" xr:uid="{00000000-0005-0000-0000-0000B5230000}"/>
    <cellStyle name="Calculation 3 10 25 2" xfId="10296" xr:uid="{00000000-0005-0000-0000-0000B6230000}"/>
    <cellStyle name="Calculation 3 10 26" xfId="10297" xr:uid="{00000000-0005-0000-0000-0000B7230000}"/>
    <cellStyle name="Calculation 3 10 26 2" xfId="10298" xr:uid="{00000000-0005-0000-0000-0000B8230000}"/>
    <cellStyle name="Calculation 3 10 27" xfId="10299" xr:uid="{00000000-0005-0000-0000-0000B9230000}"/>
    <cellStyle name="Calculation 3 10 27 2" xfId="10300" xr:uid="{00000000-0005-0000-0000-0000BA230000}"/>
    <cellStyle name="Calculation 3 10 28" xfId="10301" xr:uid="{00000000-0005-0000-0000-0000BB230000}"/>
    <cellStyle name="Calculation 3 10 28 2" xfId="10302" xr:uid="{00000000-0005-0000-0000-0000BC230000}"/>
    <cellStyle name="Calculation 3 10 29" xfId="10303" xr:uid="{00000000-0005-0000-0000-0000BD230000}"/>
    <cellStyle name="Calculation 3 10 29 2" xfId="10304" xr:uid="{00000000-0005-0000-0000-0000BE230000}"/>
    <cellStyle name="Calculation 3 10 3" xfId="10305" xr:uid="{00000000-0005-0000-0000-0000BF230000}"/>
    <cellStyle name="Calculation 3 10 3 2" xfId="10306" xr:uid="{00000000-0005-0000-0000-0000C0230000}"/>
    <cellStyle name="Calculation 3 10 30" xfId="10307" xr:uid="{00000000-0005-0000-0000-0000C1230000}"/>
    <cellStyle name="Calculation 3 10 30 2" xfId="10308" xr:uid="{00000000-0005-0000-0000-0000C2230000}"/>
    <cellStyle name="Calculation 3 10 31" xfId="10309" xr:uid="{00000000-0005-0000-0000-0000C3230000}"/>
    <cellStyle name="Calculation 3 10 31 2" xfId="10310" xr:uid="{00000000-0005-0000-0000-0000C4230000}"/>
    <cellStyle name="Calculation 3 10 32" xfId="10311" xr:uid="{00000000-0005-0000-0000-0000C5230000}"/>
    <cellStyle name="Calculation 3 10 32 2" xfId="10312" xr:uid="{00000000-0005-0000-0000-0000C6230000}"/>
    <cellStyle name="Calculation 3 10 33" xfId="10313" xr:uid="{00000000-0005-0000-0000-0000C7230000}"/>
    <cellStyle name="Calculation 3 10 33 2" xfId="10314" xr:uid="{00000000-0005-0000-0000-0000C8230000}"/>
    <cellStyle name="Calculation 3 10 34" xfId="10315" xr:uid="{00000000-0005-0000-0000-0000C9230000}"/>
    <cellStyle name="Calculation 3 10 34 2" xfId="10316" xr:uid="{00000000-0005-0000-0000-0000CA230000}"/>
    <cellStyle name="Calculation 3 10 35" xfId="10317" xr:uid="{00000000-0005-0000-0000-0000CB230000}"/>
    <cellStyle name="Calculation 3 10 35 2" xfId="10318" xr:uid="{00000000-0005-0000-0000-0000CC230000}"/>
    <cellStyle name="Calculation 3 10 36" xfId="10319" xr:uid="{00000000-0005-0000-0000-0000CD230000}"/>
    <cellStyle name="Calculation 3 10 36 2" xfId="10320" xr:uid="{00000000-0005-0000-0000-0000CE230000}"/>
    <cellStyle name="Calculation 3 10 37" xfId="10321" xr:uid="{00000000-0005-0000-0000-0000CF230000}"/>
    <cellStyle name="Calculation 3 10 37 2" xfId="10322" xr:uid="{00000000-0005-0000-0000-0000D0230000}"/>
    <cellStyle name="Calculation 3 10 38" xfId="10323" xr:uid="{00000000-0005-0000-0000-0000D1230000}"/>
    <cellStyle name="Calculation 3 10 38 2" xfId="10324" xr:uid="{00000000-0005-0000-0000-0000D2230000}"/>
    <cellStyle name="Calculation 3 10 39" xfId="10325" xr:uid="{00000000-0005-0000-0000-0000D3230000}"/>
    <cellStyle name="Calculation 3 10 39 2" xfId="10326" xr:uid="{00000000-0005-0000-0000-0000D4230000}"/>
    <cellStyle name="Calculation 3 10 4" xfId="10327" xr:uid="{00000000-0005-0000-0000-0000D5230000}"/>
    <cellStyle name="Calculation 3 10 4 2" xfId="10328" xr:uid="{00000000-0005-0000-0000-0000D6230000}"/>
    <cellStyle name="Calculation 3 10 40" xfId="10329" xr:uid="{00000000-0005-0000-0000-0000D7230000}"/>
    <cellStyle name="Calculation 3 10 41" xfId="10330" xr:uid="{00000000-0005-0000-0000-0000D8230000}"/>
    <cellStyle name="Calculation 3 10 42" xfId="10331" xr:uid="{00000000-0005-0000-0000-0000D9230000}"/>
    <cellStyle name="Calculation 3 10 43" xfId="10332" xr:uid="{00000000-0005-0000-0000-0000DA230000}"/>
    <cellStyle name="Calculation 3 10 44" xfId="10333" xr:uid="{00000000-0005-0000-0000-0000DB230000}"/>
    <cellStyle name="Calculation 3 10 45" xfId="10334" xr:uid="{00000000-0005-0000-0000-0000DC230000}"/>
    <cellStyle name="Calculation 3 10 46" xfId="10335" xr:uid="{00000000-0005-0000-0000-0000DD230000}"/>
    <cellStyle name="Calculation 3 10 47" xfId="10336" xr:uid="{00000000-0005-0000-0000-0000DE230000}"/>
    <cellStyle name="Calculation 3 10 48" xfId="10337" xr:uid="{00000000-0005-0000-0000-0000DF230000}"/>
    <cellStyle name="Calculation 3 10 49" xfId="10338" xr:uid="{00000000-0005-0000-0000-0000E0230000}"/>
    <cellStyle name="Calculation 3 10 5" xfId="10339" xr:uid="{00000000-0005-0000-0000-0000E1230000}"/>
    <cellStyle name="Calculation 3 10 5 2" xfId="10340" xr:uid="{00000000-0005-0000-0000-0000E2230000}"/>
    <cellStyle name="Calculation 3 10 50" xfId="10341" xr:uid="{00000000-0005-0000-0000-0000E3230000}"/>
    <cellStyle name="Calculation 3 10 51" xfId="10342" xr:uid="{00000000-0005-0000-0000-0000E4230000}"/>
    <cellStyle name="Calculation 3 10 52" xfId="10343" xr:uid="{00000000-0005-0000-0000-0000E5230000}"/>
    <cellStyle name="Calculation 3 10 53" xfId="10344" xr:uid="{00000000-0005-0000-0000-0000E6230000}"/>
    <cellStyle name="Calculation 3 10 54" xfId="10345" xr:uid="{00000000-0005-0000-0000-0000E7230000}"/>
    <cellStyle name="Calculation 3 10 55" xfId="10346" xr:uid="{00000000-0005-0000-0000-0000E8230000}"/>
    <cellStyle name="Calculation 3 10 56" xfId="10347" xr:uid="{00000000-0005-0000-0000-0000E9230000}"/>
    <cellStyle name="Calculation 3 10 57" xfId="10348" xr:uid="{00000000-0005-0000-0000-0000EA230000}"/>
    <cellStyle name="Calculation 3 10 58" xfId="10349" xr:uid="{00000000-0005-0000-0000-0000EB230000}"/>
    <cellStyle name="Calculation 3 10 59" xfId="10350" xr:uid="{00000000-0005-0000-0000-0000EC230000}"/>
    <cellStyle name="Calculation 3 10 6" xfId="10351" xr:uid="{00000000-0005-0000-0000-0000ED230000}"/>
    <cellStyle name="Calculation 3 10 6 2" xfId="10352" xr:uid="{00000000-0005-0000-0000-0000EE230000}"/>
    <cellStyle name="Calculation 3 10 60" xfId="10353" xr:uid="{00000000-0005-0000-0000-0000EF230000}"/>
    <cellStyle name="Calculation 3 10 61" xfId="10354" xr:uid="{00000000-0005-0000-0000-0000F0230000}"/>
    <cellStyle name="Calculation 3 10 62" xfId="10355" xr:uid="{00000000-0005-0000-0000-0000F1230000}"/>
    <cellStyle name="Calculation 3 10 63" xfId="10356" xr:uid="{00000000-0005-0000-0000-0000F2230000}"/>
    <cellStyle name="Calculation 3 10 64" xfId="10357" xr:uid="{00000000-0005-0000-0000-0000F3230000}"/>
    <cellStyle name="Calculation 3 10 65" xfId="10358" xr:uid="{00000000-0005-0000-0000-0000F4230000}"/>
    <cellStyle name="Calculation 3 10 66" xfId="10359" xr:uid="{00000000-0005-0000-0000-0000F5230000}"/>
    <cellStyle name="Calculation 3 10 67" xfId="10360" xr:uid="{00000000-0005-0000-0000-0000F6230000}"/>
    <cellStyle name="Calculation 3 10 68" xfId="10361" xr:uid="{00000000-0005-0000-0000-0000F7230000}"/>
    <cellStyle name="Calculation 3 10 69" xfId="10362" xr:uid="{00000000-0005-0000-0000-0000F8230000}"/>
    <cellStyle name="Calculation 3 10 7" xfId="10363" xr:uid="{00000000-0005-0000-0000-0000F9230000}"/>
    <cellStyle name="Calculation 3 10 7 2" xfId="10364" xr:uid="{00000000-0005-0000-0000-0000FA230000}"/>
    <cellStyle name="Calculation 3 10 70" xfId="10365" xr:uid="{00000000-0005-0000-0000-0000FB230000}"/>
    <cellStyle name="Calculation 3 10 71" xfId="10366" xr:uid="{00000000-0005-0000-0000-0000FC230000}"/>
    <cellStyle name="Calculation 3 10 72" xfId="10367" xr:uid="{00000000-0005-0000-0000-0000FD230000}"/>
    <cellStyle name="Calculation 3 10 73" xfId="10368" xr:uid="{00000000-0005-0000-0000-0000FE230000}"/>
    <cellStyle name="Calculation 3 10 74" xfId="10369" xr:uid="{00000000-0005-0000-0000-0000FF230000}"/>
    <cellStyle name="Calculation 3 10 75" xfId="10370" xr:uid="{00000000-0005-0000-0000-000000240000}"/>
    <cellStyle name="Calculation 3 10 76" xfId="10371" xr:uid="{00000000-0005-0000-0000-000001240000}"/>
    <cellStyle name="Calculation 3 10 77" xfId="52659" xr:uid="{00000000-0005-0000-0000-000002240000}"/>
    <cellStyle name="Calculation 3 10 78" xfId="52914" xr:uid="{00000000-0005-0000-0000-000003240000}"/>
    <cellStyle name="Calculation 3 10 79" xfId="53375" xr:uid="{00000000-0005-0000-0000-000004240000}"/>
    <cellStyle name="Calculation 3 10 8" xfId="10372" xr:uid="{00000000-0005-0000-0000-000005240000}"/>
    <cellStyle name="Calculation 3 10 8 2" xfId="10373" xr:uid="{00000000-0005-0000-0000-000006240000}"/>
    <cellStyle name="Calculation 3 10 9" xfId="10374" xr:uid="{00000000-0005-0000-0000-000007240000}"/>
    <cellStyle name="Calculation 3 10 9 2" xfId="10375" xr:uid="{00000000-0005-0000-0000-000008240000}"/>
    <cellStyle name="Calculation 3 11" xfId="285" xr:uid="{00000000-0005-0000-0000-000009240000}"/>
    <cellStyle name="Calculation 3 11 10" xfId="10376" xr:uid="{00000000-0005-0000-0000-00000A240000}"/>
    <cellStyle name="Calculation 3 11 10 2" xfId="10377" xr:uid="{00000000-0005-0000-0000-00000B240000}"/>
    <cellStyle name="Calculation 3 11 11" xfId="10378" xr:uid="{00000000-0005-0000-0000-00000C240000}"/>
    <cellStyle name="Calculation 3 11 11 2" xfId="10379" xr:uid="{00000000-0005-0000-0000-00000D240000}"/>
    <cellStyle name="Calculation 3 11 12" xfId="10380" xr:uid="{00000000-0005-0000-0000-00000E240000}"/>
    <cellStyle name="Calculation 3 11 12 2" xfId="10381" xr:uid="{00000000-0005-0000-0000-00000F240000}"/>
    <cellStyle name="Calculation 3 11 13" xfId="10382" xr:uid="{00000000-0005-0000-0000-000010240000}"/>
    <cellStyle name="Calculation 3 11 13 2" xfId="10383" xr:uid="{00000000-0005-0000-0000-000011240000}"/>
    <cellStyle name="Calculation 3 11 14" xfId="10384" xr:uid="{00000000-0005-0000-0000-000012240000}"/>
    <cellStyle name="Calculation 3 11 14 2" xfId="10385" xr:uid="{00000000-0005-0000-0000-000013240000}"/>
    <cellStyle name="Calculation 3 11 15" xfId="10386" xr:uid="{00000000-0005-0000-0000-000014240000}"/>
    <cellStyle name="Calculation 3 11 15 2" xfId="10387" xr:uid="{00000000-0005-0000-0000-000015240000}"/>
    <cellStyle name="Calculation 3 11 16" xfId="10388" xr:uid="{00000000-0005-0000-0000-000016240000}"/>
    <cellStyle name="Calculation 3 11 16 2" xfId="10389" xr:uid="{00000000-0005-0000-0000-000017240000}"/>
    <cellStyle name="Calculation 3 11 17" xfId="10390" xr:uid="{00000000-0005-0000-0000-000018240000}"/>
    <cellStyle name="Calculation 3 11 17 2" xfId="10391" xr:uid="{00000000-0005-0000-0000-000019240000}"/>
    <cellStyle name="Calculation 3 11 18" xfId="10392" xr:uid="{00000000-0005-0000-0000-00001A240000}"/>
    <cellStyle name="Calculation 3 11 18 2" xfId="10393" xr:uid="{00000000-0005-0000-0000-00001B240000}"/>
    <cellStyle name="Calculation 3 11 19" xfId="10394" xr:uid="{00000000-0005-0000-0000-00001C240000}"/>
    <cellStyle name="Calculation 3 11 19 2" xfId="10395" xr:uid="{00000000-0005-0000-0000-00001D240000}"/>
    <cellStyle name="Calculation 3 11 2" xfId="286" xr:uid="{00000000-0005-0000-0000-00001E240000}"/>
    <cellStyle name="Calculation 3 11 2 2" xfId="10396" xr:uid="{00000000-0005-0000-0000-00001F240000}"/>
    <cellStyle name="Calculation 3 11 20" xfId="10397" xr:uid="{00000000-0005-0000-0000-000020240000}"/>
    <cellStyle name="Calculation 3 11 20 2" xfId="10398" xr:uid="{00000000-0005-0000-0000-000021240000}"/>
    <cellStyle name="Calculation 3 11 21" xfId="10399" xr:uid="{00000000-0005-0000-0000-000022240000}"/>
    <cellStyle name="Calculation 3 11 21 2" xfId="10400" xr:uid="{00000000-0005-0000-0000-000023240000}"/>
    <cellStyle name="Calculation 3 11 22" xfId="10401" xr:uid="{00000000-0005-0000-0000-000024240000}"/>
    <cellStyle name="Calculation 3 11 22 2" xfId="10402" xr:uid="{00000000-0005-0000-0000-000025240000}"/>
    <cellStyle name="Calculation 3 11 23" xfId="10403" xr:uid="{00000000-0005-0000-0000-000026240000}"/>
    <cellStyle name="Calculation 3 11 23 2" xfId="10404" xr:uid="{00000000-0005-0000-0000-000027240000}"/>
    <cellStyle name="Calculation 3 11 24" xfId="10405" xr:uid="{00000000-0005-0000-0000-000028240000}"/>
    <cellStyle name="Calculation 3 11 24 2" xfId="10406" xr:uid="{00000000-0005-0000-0000-000029240000}"/>
    <cellStyle name="Calculation 3 11 25" xfId="10407" xr:uid="{00000000-0005-0000-0000-00002A240000}"/>
    <cellStyle name="Calculation 3 11 25 2" xfId="10408" xr:uid="{00000000-0005-0000-0000-00002B240000}"/>
    <cellStyle name="Calculation 3 11 26" xfId="10409" xr:uid="{00000000-0005-0000-0000-00002C240000}"/>
    <cellStyle name="Calculation 3 11 26 2" xfId="10410" xr:uid="{00000000-0005-0000-0000-00002D240000}"/>
    <cellStyle name="Calculation 3 11 27" xfId="10411" xr:uid="{00000000-0005-0000-0000-00002E240000}"/>
    <cellStyle name="Calculation 3 11 27 2" xfId="10412" xr:uid="{00000000-0005-0000-0000-00002F240000}"/>
    <cellStyle name="Calculation 3 11 28" xfId="10413" xr:uid="{00000000-0005-0000-0000-000030240000}"/>
    <cellStyle name="Calculation 3 11 28 2" xfId="10414" xr:uid="{00000000-0005-0000-0000-000031240000}"/>
    <cellStyle name="Calculation 3 11 29" xfId="10415" xr:uid="{00000000-0005-0000-0000-000032240000}"/>
    <cellStyle name="Calculation 3 11 29 2" xfId="10416" xr:uid="{00000000-0005-0000-0000-000033240000}"/>
    <cellStyle name="Calculation 3 11 3" xfId="10417" xr:uid="{00000000-0005-0000-0000-000034240000}"/>
    <cellStyle name="Calculation 3 11 3 2" xfId="10418" xr:uid="{00000000-0005-0000-0000-000035240000}"/>
    <cellStyle name="Calculation 3 11 30" xfId="10419" xr:uid="{00000000-0005-0000-0000-000036240000}"/>
    <cellStyle name="Calculation 3 11 30 2" xfId="10420" xr:uid="{00000000-0005-0000-0000-000037240000}"/>
    <cellStyle name="Calculation 3 11 31" xfId="10421" xr:uid="{00000000-0005-0000-0000-000038240000}"/>
    <cellStyle name="Calculation 3 11 31 2" xfId="10422" xr:uid="{00000000-0005-0000-0000-000039240000}"/>
    <cellStyle name="Calculation 3 11 32" xfId="10423" xr:uid="{00000000-0005-0000-0000-00003A240000}"/>
    <cellStyle name="Calculation 3 11 32 2" xfId="10424" xr:uid="{00000000-0005-0000-0000-00003B240000}"/>
    <cellStyle name="Calculation 3 11 33" xfId="10425" xr:uid="{00000000-0005-0000-0000-00003C240000}"/>
    <cellStyle name="Calculation 3 11 33 2" xfId="10426" xr:uid="{00000000-0005-0000-0000-00003D240000}"/>
    <cellStyle name="Calculation 3 11 34" xfId="10427" xr:uid="{00000000-0005-0000-0000-00003E240000}"/>
    <cellStyle name="Calculation 3 11 34 2" xfId="10428" xr:uid="{00000000-0005-0000-0000-00003F240000}"/>
    <cellStyle name="Calculation 3 11 35" xfId="10429" xr:uid="{00000000-0005-0000-0000-000040240000}"/>
    <cellStyle name="Calculation 3 11 35 2" xfId="10430" xr:uid="{00000000-0005-0000-0000-000041240000}"/>
    <cellStyle name="Calculation 3 11 36" xfId="10431" xr:uid="{00000000-0005-0000-0000-000042240000}"/>
    <cellStyle name="Calculation 3 11 36 2" xfId="10432" xr:uid="{00000000-0005-0000-0000-000043240000}"/>
    <cellStyle name="Calculation 3 11 37" xfId="10433" xr:uid="{00000000-0005-0000-0000-000044240000}"/>
    <cellStyle name="Calculation 3 11 37 2" xfId="10434" xr:uid="{00000000-0005-0000-0000-000045240000}"/>
    <cellStyle name="Calculation 3 11 38" xfId="10435" xr:uid="{00000000-0005-0000-0000-000046240000}"/>
    <cellStyle name="Calculation 3 11 38 2" xfId="10436" xr:uid="{00000000-0005-0000-0000-000047240000}"/>
    <cellStyle name="Calculation 3 11 39" xfId="10437" xr:uid="{00000000-0005-0000-0000-000048240000}"/>
    <cellStyle name="Calculation 3 11 39 2" xfId="10438" xr:uid="{00000000-0005-0000-0000-000049240000}"/>
    <cellStyle name="Calculation 3 11 4" xfId="10439" xr:uid="{00000000-0005-0000-0000-00004A240000}"/>
    <cellStyle name="Calculation 3 11 4 2" xfId="10440" xr:uid="{00000000-0005-0000-0000-00004B240000}"/>
    <cellStyle name="Calculation 3 11 40" xfId="10441" xr:uid="{00000000-0005-0000-0000-00004C240000}"/>
    <cellStyle name="Calculation 3 11 41" xfId="10442" xr:uid="{00000000-0005-0000-0000-00004D240000}"/>
    <cellStyle name="Calculation 3 11 42" xfId="10443" xr:uid="{00000000-0005-0000-0000-00004E240000}"/>
    <cellStyle name="Calculation 3 11 43" xfId="10444" xr:uid="{00000000-0005-0000-0000-00004F240000}"/>
    <cellStyle name="Calculation 3 11 44" xfId="10445" xr:uid="{00000000-0005-0000-0000-000050240000}"/>
    <cellStyle name="Calculation 3 11 45" xfId="10446" xr:uid="{00000000-0005-0000-0000-000051240000}"/>
    <cellStyle name="Calculation 3 11 46" xfId="10447" xr:uid="{00000000-0005-0000-0000-000052240000}"/>
    <cellStyle name="Calculation 3 11 47" xfId="10448" xr:uid="{00000000-0005-0000-0000-000053240000}"/>
    <cellStyle name="Calculation 3 11 48" xfId="10449" xr:uid="{00000000-0005-0000-0000-000054240000}"/>
    <cellStyle name="Calculation 3 11 49" xfId="10450" xr:uid="{00000000-0005-0000-0000-000055240000}"/>
    <cellStyle name="Calculation 3 11 5" xfId="10451" xr:uid="{00000000-0005-0000-0000-000056240000}"/>
    <cellStyle name="Calculation 3 11 5 2" xfId="10452" xr:uid="{00000000-0005-0000-0000-000057240000}"/>
    <cellStyle name="Calculation 3 11 50" xfId="10453" xr:uid="{00000000-0005-0000-0000-000058240000}"/>
    <cellStyle name="Calculation 3 11 51" xfId="10454" xr:uid="{00000000-0005-0000-0000-000059240000}"/>
    <cellStyle name="Calculation 3 11 52" xfId="10455" xr:uid="{00000000-0005-0000-0000-00005A240000}"/>
    <cellStyle name="Calculation 3 11 53" xfId="10456" xr:uid="{00000000-0005-0000-0000-00005B240000}"/>
    <cellStyle name="Calculation 3 11 54" xfId="10457" xr:uid="{00000000-0005-0000-0000-00005C240000}"/>
    <cellStyle name="Calculation 3 11 55" xfId="10458" xr:uid="{00000000-0005-0000-0000-00005D240000}"/>
    <cellStyle name="Calculation 3 11 56" xfId="10459" xr:uid="{00000000-0005-0000-0000-00005E240000}"/>
    <cellStyle name="Calculation 3 11 57" xfId="10460" xr:uid="{00000000-0005-0000-0000-00005F240000}"/>
    <cellStyle name="Calculation 3 11 58" xfId="10461" xr:uid="{00000000-0005-0000-0000-000060240000}"/>
    <cellStyle name="Calculation 3 11 59" xfId="10462" xr:uid="{00000000-0005-0000-0000-000061240000}"/>
    <cellStyle name="Calculation 3 11 6" xfId="10463" xr:uid="{00000000-0005-0000-0000-000062240000}"/>
    <cellStyle name="Calculation 3 11 6 2" xfId="10464" xr:uid="{00000000-0005-0000-0000-000063240000}"/>
    <cellStyle name="Calculation 3 11 60" xfId="10465" xr:uid="{00000000-0005-0000-0000-000064240000}"/>
    <cellStyle name="Calculation 3 11 61" xfId="10466" xr:uid="{00000000-0005-0000-0000-000065240000}"/>
    <cellStyle name="Calculation 3 11 62" xfId="10467" xr:uid="{00000000-0005-0000-0000-000066240000}"/>
    <cellStyle name="Calculation 3 11 63" xfId="10468" xr:uid="{00000000-0005-0000-0000-000067240000}"/>
    <cellStyle name="Calculation 3 11 64" xfId="10469" xr:uid="{00000000-0005-0000-0000-000068240000}"/>
    <cellStyle name="Calculation 3 11 65" xfId="10470" xr:uid="{00000000-0005-0000-0000-000069240000}"/>
    <cellStyle name="Calculation 3 11 66" xfId="10471" xr:uid="{00000000-0005-0000-0000-00006A240000}"/>
    <cellStyle name="Calculation 3 11 67" xfId="10472" xr:uid="{00000000-0005-0000-0000-00006B240000}"/>
    <cellStyle name="Calculation 3 11 68" xfId="10473" xr:uid="{00000000-0005-0000-0000-00006C240000}"/>
    <cellStyle name="Calculation 3 11 69" xfId="10474" xr:uid="{00000000-0005-0000-0000-00006D240000}"/>
    <cellStyle name="Calculation 3 11 7" xfId="10475" xr:uid="{00000000-0005-0000-0000-00006E240000}"/>
    <cellStyle name="Calculation 3 11 7 2" xfId="10476" xr:uid="{00000000-0005-0000-0000-00006F240000}"/>
    <cellStyle name="Calculation 3 11 70" xfId="10477" xr:uid="{00000000-0005-0000-0000-000070240000}"/>
    <cellStyle name="Calculation 3 11 71" xfId="10478" xr:uid="{00000000-0005-0000-0000-000071240000}"/>
    <cellStyle name="Calculation 3 11 72" xfId="10479" xr:uid="{00000000-0005-0000-0000-000072240000}"/>
    <cellStyle name="Calculation 3 11 73" xfId="10480" xr:uid="{00000000-0005-0000-0000-000073240000}"/>
    <cellStyle name="Calculation 3 11 74" xfId="10481" xr:uid="{00000000-0005-0000-0000-000074240000}"/>
    <cellStyle name="Calculation 3 11 75" xfId="10482" xr:uid="{00000000-0005-0000-0000-000075240000}"/>
    <cellStyle name="Calculation 3 11 76" xfId="10483" xr:uid="{00000000-0005-0000-0000-000076240000}"/>
    <cellStyle name="Calculation 3 11 77" xfId="52388" xr:uid="{00000000-0005-0000-0000-000077240000}"/>
    <cellStyle name="Calculation 3 11 78" xfId="52568" xr:uid="{00000000-0005-0000-0000-000078240000}"/>
    <cellStyle name="Calculation 3 11 79" xfId="53072" xr:uid="{00000000-0005-0000-0000-000079240000}"/>
    <cellStyle name="Calculation 3 11 8" xfId="10484" xr:uid="{00000000-0005-0000-0000-00007A240000}"/>
    <cellStyle name="Calculation 3 11 8 2" xfId="10485" xr:uid="{00000000-0005-0000-0000-00007B240000}"/>
    <cellStyle name="Calculation 3 11 9" xfId="10486" xr:uid="{00000000-0005-0000-0000-00007C240000}"/>
    <cellStyle name="Calculation 3 11 9 2" xfId="10487" xr:uid="{00000000-0005-0000-0000-00007D240000}"/>
    <cellStyle name="Calculation 3 12" xfId="287" xr:uid="{00000000-0005-0000-0000-00007E240000}"/>
    <cellStyle name="Calculation 3 12 10" xfId="10488" xr:uid="{00000000-0005-0000-0000-00007F240000}"/>
    <cellStyle name="Calculation 3 12 10 2" xfId="10489" xr:uid="{00000000-0005-0000-0000-000080240000}"/>
    <cellStyle name="Calculation 3 12 11" xfId="10490" xr:uid="{00000000-0005-0000-0000-000081240000}"/>
    <cellStyle name="Calculation 3 12 11 2" xfId="10491" xr:uid="{00000000-0005-0000-0000-000082240000}"/>
    <cellStyle name="Calculation 3 12 12" xfId="10492" xr:uid="{00000000-0005-0000-0000-000083240000}"/>
    <cellStyle name="Calculation 3 12 12 2" xfId="10493" xr:uid="{00000000-0005-0000-0000-000084240000}"/>
    <cellStyle name="Calculation 3 12 13" xfId="10494" xr:uid="{00000000-0005-0000-0000-000085240000}"/>
    <cellStyle name="Calculation 3 12 13 2" xfId="10495" xr:uid="{00000000-0005-0000-0000-000086240000}"/>
    <cellStyle name="Calculation 3 12 14" xfId="10496" xr:uid="{00000000-0005-0000-0000-000087240000}"/>
    <cellStyle name="Calculation 3 12 14 2" xfId="10497" xr:uid="{00000000-0005-0000-0000-000088240000}"/>
    <cellStyle name="Calculation 3 12 15" xfId="10498" xr:uid="{00000000-0005-0000-0000-000089240000}"/>
    <cellStyle name="Calculation 3 12 15 2" xfId="10499" xr:uid="{00000000-0005-0000-0000-00008A240000}"/>
    <cellStyle name="Calculation 3 12 16" xfId="10500" xr:uid="{00000000-0005-0000-0000-00008B240000}"/>
    <cellStyle name="Calculation 3 12 16 2" xfId="10501" xr:uid="{00000000-0005-0000-0000-00008C240000}"/>
    <cellStyle name="Calculation 3 12 17" xfId="10502" xr:uid="{00000000-0005-0000-0000-00008D240000}"/>
    <cellStyle name="Calculation 3 12 17 2" xfId="10503" xr:uid="{00000000-0005-0000-0000-00008E240000}"/>
    <cellStyle name="Calculation 3 12 18" xfId="10504" xr:uid="{00000000-0005-0000-0000-00008F240000}"/>
    <cellStyle name="Calculation 3 12 18 2" xfId="10505" xr:uid="{00000000-0005-0000-0000-000090240000}"/>
    <cellStyle name="Calculation 3 12 19" xfId="10506" xr:uid="{00000000-0005-0000-0000-000091240000}"/>
    <cellStyle name="Calculation 3 12 19 2" xfId="10507" xr:uid="{00000000-0005-0000-0000-000092240000}"/>
    <cellStyle name="Calculation 3 12 2" xfId="288" xr:uid="{00000000-0005-0000-0000-000093240000}"/>
    <cellStyle name="Calculation 3 12 2 2" xfId="10508" xr:uid="{00000000-0005-0000-0000-000094240000}"/>
    <cellStyle name="Calculation 3 12 20" xfId="10509" xr:uid="{00000000-0005-0000-0000-000095240000}"/>
    <cellStyle name="Calculation 3 12 20 2" xfId="10510" xr:uid="{00000000-0005-0000-0000-000096240000}"/>
    <cellStyle name="Calculation 3 12 21" xfId="10511" xr:uid="{00000000-0005-0000-0000-000097240000}"/>
    <cellStyle name="Calculation 3 12 21 2" xfId="10512" xr:uid="{00000000-0005-0000-0000-000098240000}"/>
    <cellStyle name="Calculation 3 12 22" xfId="10513" xr:uid="{00000000-0005-0000-0000-000099240000}"/>
    <cellStyle name="Calculation 3 12 22 2" xfId="10514" xr:uid="{00000000-0005-0000-0000-00009A240000}"/>
    <cellStyle name="Calculation 3 12 23" xfId="10515" xr:uid="{00000000-0005-0000-0000-00009B240000}"/>
    <cellStyle name="Calculation 3 12 23 2" xfId="10516" xr:uid="{00000000-0005-0000-0000-00009C240000}"/>
    <cellStyle name="Calculation 3 12 24" xfId="10517" xr:uid="{00000000-0005-0000-0000-00009D240000}"/>
    <cellStyle name="Calculation 3 12 24 2" xfId="10518" xr:uid="{00000000-0005-0000-0000-00009E240000}"/>
    <cellStyle name="Calculation 3 12 25" xfId="10519" xr:uid="{00000000-0005-0000-0000-00009F240000}"/>
    <cellStyle name="Calculation 3 12 25 2" xfId="10520" xr:uid="{00000000-0005-0000-0000-0000A0240000}"/>
    <cellStyle name="Calculation 3 12 26" xfId="10521" xr:uid="{00000000-0005-0000-0000-0000A1240000}"/>
    <cellStyle name="Calculation 3 12 26 2" xfId="10522" xr:uid="{00000000-0005-0000-0000-0000A2240000}"/>
    <cellStyle name="Calculation 3 12 27" xfId="10523" xr:uid="{00000000-0005-0000-0000-0000A3240000}"/>
    <cellStyle name="Calculation 3 12 27 2" xfId="10524" xr:uid="{00000000-0005-0000-0000-0000A4240000}"/>
    <cellStyle name="Calculation 3 12 28" xfId="10525" xr:uid="{00000000-0005-0000-0000-0000A5240000}"/>
    <cellStyle name="Calculation 3 12 28 2" xfId="10526" xr:uid="{00000000-0005-0000-0000-0000A6240000}"/>
    <cellStyle name="Calculation 3 12 29" xfId="10527" xr:uid="{00000000-0005-0000-0000-0000A7240000}"/>
    <cellStyle name="Calculation 3 12 29 2" xfId="10528" xr:uid="{00000000-0005-0000-0000-0000A8240000}"/>
    <cellStyle name="Calculation 3 12 3" xfId="10529" xr:uid="{00000000-0005-0000-0000-0000A9240000}"/>
    <cellStyle name="Calculation 3 12 3 2" xfId="10530" xr:uid="{00000000-0005-0000-0000-0000AA240000}"/>
    <cellStyle name="Calculation 3 12 30" xfId="10531" xr:uid="{00000000-0005-0000-0000-0000AB240000}"/>
    <cellStyle name="Calculation 3 12 30 2" xfId="10532" xr:uid="{00000000-0005-0000-0000-0000AC240000}"/>
    <cellStyle name="Calculation 3 12 31" xfId="10533" xr:uid="{00000000-0005-0000-0000-0000AD240000}"/>
    <cellStyle name="Calculation 3 12 31 2" xfId="10534" xr:uid="{00000000-0005-0000-0000-0000AE240000}"/>
    <cellStyle name="Calculation 3 12 32" xfId="10535" xr:uid="{00000000-0005-0000-0000-0000AF240000}"/>
    <cellStyle name="Calculation 3 12 32 2" xfId="10536" xr:uid="{00000000-0005-0000-0000-0000B0240000}"/>
    <cellStyle name="Calculation 3 12 33" xfId="10537" xr:uid="{00000000-0005-0000-0000-0000B1240000}"/>
    <cellStyle name="Calculation 3 12 33 2" xfId="10538" xr:uid="{00000000-0005-0000-0000-0000B2240000}"/>
    <cellStyle name="Calculation 3 12 34" xfId="10539" xr:uid="{00000000-0005-0000-0000-0000B3240000}"/>
    <cellStyle name="Calculation 3 12 34 2" xfId="10540" xr:uid="{00000000-0005-0000-0000-0000B4240000}"/>
    <cellStyle name="Calculation 3 12 35" xfId="10541" xr:uid="{00000000-0005-0000-0000-0000B5240000}"/>
    <cellStyle name="Calculation 3 12 35 2" xfId="10542" xr:uid="{00000000-0005-0000-0000-0000B6240000}"/>
    <cellStyle name="Calculation 3 12 36" xfId="10543" xr:uid="{00000000-0005-0000-0000-0000B7240000}"/>
    <cellStyle name="Calculation 3 12 36 2" xfId="10544" xr:uid="{00000000-0005-0000-0000-0000B8240000}"/>
    <cellStyle name="Calculation 3 12 37" xfId="10545" xr:uid="{00000000-0005-0000-0000-0000B9240000}"/>
    <cellStyle name="Calculation 3 12 37 2" xfId="10546" xr:uid="{00000000-0005-0000-0000-0000BA240000}"/>
    <cellStyle name="Calculation 3 12 38" xfId="10547" xr:uid="{00000000-0005-0000-0000-0000BB240000}"/>
    <cellStyle name="Calculation 3 12 38 2" xfId="10548" xr:uid="{00000000-0005-0000-0000-0000BC240000}"/>
    <cellStyle name="Calculation 3 12 39" xfId="10549" xr:uid="{00000000-0005-0000-0000-0000BD240000}"/>
    <cellStyle name="Calculation 3 12 39 2" xfId="10550" xr:uid="{00000000-0005-0000-0000-0000BE240000}"/>
    <cellStyle name="Calculation 3 12 4" xfId="10551" xr:uid="{00000000-0005-0000-0000-0000BF240000}"/>
    <cellStyle name="Calculation 3 12 4 2" xfId="10552" xr:uid="{00000000-0005-0000-0000-0000C0240000}"/>
    <cellStyle name="Calculation 3 12 40" xfId="10553" xr:uid="{00000000-0005-0000-0000-0000C1240000}"/>
    <cellStyle name="Calculation 3 12 41" xfId="10554" xr:uid="{00000000-0005-0000-0000-0000C2240000}"/>
    <cellStyle name="Calculation 3 12 42" xfId="10555" xr:uid="{00000000-0005-0000-0000-0000C3240000}"/>
    <cellStyle name="Calculation 3 12 43" xfId="10556" xr:uid="{00000000-0005-0000-0000-0000C4240000}"/>
    <cellStyle name="Calculation 3 12 44" xfId="10557" xr:uid="{00000000-0005-0000-0000-0000C5240000}"/>
    <cellStyle name="Calculation 3 12 45" xfId="10558" xr:uid="{00000000-0005-0000-0000-0000C6240000}"/>
    <cellStyle name="Calculation 3 12 46" xfId="10559" xr:uid="{00000000-0005-0000-0000-0000C7240000}"/>
    <cellStyle name="Calculation 3 12 47" xfId="10560" xr:uid="{00000000-0005-0000-0000-0000C8240000}"/>
    <cellStyle name="Calculation 3 12 48" xfId="10561" xr:uid="{00000000-0005-0000-0000-0000C9240000}"/>
    <cellStyle name="Calculation 3 12 49" xfId="10562" xr:uid="{00000000-0005-0000-0000-0000CA240000}"/>
    <cellStyle name="Calculation 3 12 5" xfId="10563" xr:uid="{00000000-0005-0000-0000-0000CB240000}"/>
    <cellStyle name="Calculation 3 12 5 2" xfId="10564" xr:uid="{00000000-0005-0000-0000-0000CC240000}"/>
    <cellStyle name="Calculation 3 12 50" xfId="10565" xr:uid="{00000000-0005-0000-0000-0000CD240000}"/>
    <cellStyle name="Calculation 3 12 51" xfId="10566" xr:uid="{00000000-0005-0000-0000-0000CE240000}"/>
    <cellStyle name="Calculation 3 12 52" xfId="10567" xr:uid="{00000000-0005-0000-0000-0000CF240000}"/>
    <cellStyle name="Calculation 3 12 53" xfId="10568" xr:uid="{00000000-0005-0000-0000-0000D0240000}"/>
    <cellStyle name="Calculation 3 12 54" xfId="10569" xr:uid="{00000000-0005-0000-0000-0000D1240000}"/>
    <cellStyle name="Calculation 3 12 55" xfId="10570" xr:uid="{00000000-0005-0000-0000-0000D2240000}"/>
    <cellStyle name="Calculation 3 12 56" xfId="10571" xr:uid="{00000000-0005-0000-0000-0000D3240000}"/>
    <cellStyle name="Calculation 3 12 57" xfId="10572" xr:uid="{00000000-0005-0000-0000-0000D4240000}"/>
    <cellStyle name="Calculation 3 12 58" xfId="10573" xr:uid="{00000000-0005-0000-0000-0000D5240000}"/>
    <cellStyle name="Calculation 3 12 59" xfId="10574" xr:uid="{00000000-0005-0000-0000-0000D6240000}"/>
    <cellStyle name="Calculation 3 12 6" xfId="10575" xr:uid="{00000000-0005-0000-0000-0000D7240000}"/>
    <cellStyle name="Calculation 3 12 6 2" xfId="10576" xr:uid="{00000000-0005-0000-0000-0000D8240000}"/>
    <cellStyle name="Calculation 3 12 60" xfId="10577" xr:uid="{00000000-0005-0000-0000-0000D9240000}"/>
    <cellStyle name="Calculation 3 12 61" xfId="10578" xr:uid="{00000000-0005-0000-0000-0000DA240000}"/>
    <cellStyle name="Calculation 3 12 62" xfId="10579" xr:uid="{00000000-0005-0000-0000-0000DB240000}"/>
    <cellStyle name="Calculation 3 12 63" xfId="10580" xr:uid="{00000000-0005-0000-0000-0000DC240000}"/>
    <cellStyle name="Calculation 3 12 64" xfId="10581" xr:uid="{00000000-0005-0000-0000-0000DD240000}"/>
    <cellStyle name="Calculation 3 12 65" xfId="10582" xr:uid="{00000000-0005-0000-0000-0000DE240000}"/>
    <cellStyle name="Calculation 3 12 66" xfId="10583" xr:uid="{00000000-0005-0000-0000-0000DF240000}"/>
    <cellStyle name="Calculation 3 12 67" xfId="10584" xr:uid="{00000000-0005-0000-0000-0000E0240000}"/>
    <cellStyle name="Calculation 3 12 68" xfId="10585" xr:uid="{00000000-0005-0000-0000-0000E1240000}"/>
    <cellStyle name="Calculation 3 12 69" xfId="10586" xr:uid="{00000000-0005-0000-0000-0000E2240000}"/>
    <cellStyle name="Calculation 3 12 7" xfId="10587" xr:uid="{00000000-0005-0000-0000-0000E3240000}"/>
    <cellStyle name="Calculation 3 12 7 2" xfId="10588" xr:uid="{00000000-0005-0000-0000-0000E4240000}"/>
    <cellStyle name="Calculation 3 12 70" xfId="10589" xr:uid="{00000000-0005-0000-0000-0000E5240000}"/>
    <cellStyle name="Calculation 3 12 71" xfId="10590" xr:uid="{00000000-0005-0000-0000-0000E6240000}"/>
    <cellStyle name="Calculation 3 12 72" xfId="10591" xr:uid="{00000000-0005-0000-0000-0000E7240000}"/>
    <cellStyle name="Calculation 3 12 73" xfId="10592" xr:uid="{00000000-0005-0000-0000-0000E8240000}"/>
    <cellStyle name="Calculation 3 12 74" xfId="10593" xr:uid="{00000000-0005-0000-0000-0000E9240000}"/>
    <cellStyle name="Calculation 3 12 75" xfId="10594" xr:uid="{00000000-0005-0000-0000-0000EA240000}"/>
    <cellStyle name="Calculation 3 12 76" xfId="10595" xr:uid="{00000000-0005-0000-0000-0000EB240000}"/>
    <cellStyle name="Calculation 3 12 77" xfId="52597" xr:uid="{00000000-0005-0000-0000-0000EC240000}"/>
    <cellStyle name="Calculation 3 12 78" xfId="52842" xr:uid="{00000000-0005-0000-0000-0000ED240000}"/>
    <cellStyle name="Calculation 3 12 79" xfId="53303" xr:uid="{00000000-0005-0000-0000-0000EE240000}"/>
    <cellStyle name="Calculation 3 12 8" xfId="10596" xr:uid="{00000000-0005-0000-0000-0000EF240000}"/>
    <cellStyle name="Calculation 3 12 8 2" xfId="10597" xr:uid="{00000000-0005-0000-0000-0000F0240000}"/>
    <cellStyle name="Calculation 3 12 9" xfId="10598" xr:uid="{00000000-0005-0000-0000-0000F1240000}"/>
    <cellStyle name="Calculation 3 12 9 2" xfId="10599" xr:uid="{00000000-0005-0000-0000-0000F2240000}"/>
    <cellStyle name="Calculation 3 13" xfId="289" xr:uid="{00000000-0005-0000-0000-0000F3240000}"/>
    <cellStyle name="Calculation 3 13 10" xfId="10600" xr:uid="{00000000-0005-0000-0000-0000F4240000}"/>
    <cellStyle name="Calculation 3 13 10 2" xfId="10601" xr:uid="{00000000-0005-0000-0000-0000F5240000}"/>
    <cellStyle name="Calculation 3 13 11" xfId="10602" xr:uid="{00000000-0005-0000-0000-0000F6240000}"/>
    <cellStyle name="Calculation 3 13 11 2" xfId="10603" xr:uid="{00000000-0005-0000-0000-0000F7240000}"/>
    <cellStyle name="Calculation 3 13 12" xfId="10604" xr:uid="{00000000-0005-0000-0000-0000F8240000}"/>
    <cellStyle name="Calculation 3 13 12 2" xfId="10605" xr:uid="{00000000-0005-0000-0000-0000F9240000}"/>
    <cellStyle name="Calculation 3 13 13" xfId="10606" xr:uid="{00000000-0005-0000-0000-0000FA240000}"/>
    <cellStyle name="Calculation 3 13 13 2" xfId="10607" xr:uid="{00000000-0005-0000-0000-0000FB240000}"/>
    <cellStyle name="Calculation 3 13 14" xfId="10608" xr:uid="{00000000-0005-0000-0000-0000FC240000}"/>
    <cellStyle name="Calculation 3 13 14 2" xfId="10609" xr:uid="{00000000-0005-0000-0000-0000FD240000}"/>
    <cellStyle name="Calculation 3 13 15" xfId="10610" xr:uid="{00000000-0005-0000-0000-0000FE240000}"/>
    <cellStyle name="Calculation 3 13 15 2" xfId="10611" xr:uid="{00000000-0005-0000-0000-0000FF240000}"/>
    <cellStyle name="Calculation 3 13 16" xfId="10612" xr:uid="{00000000-0005-0000-0000-000000250000}"/>
    <cellStyle name="Calculation 3 13 16 2" xfId="10613" xr:uid="{00000000-0005-0000-0000-000001250000}"/>
    <cellStyle name="Calculation 3 13 17" xfId="10614" xr:uid="{00000000-0005-0000-0000-000002250000}"/>
    <cellStyle name="Calculation 3 13 17 2" xfId="10615" xr:uid="{00000000-0005-0000-0000-000003250000}"/>
    <cellStyle name="Calculation 3 13 18" xfId="10616" xr:uid="{00000000-0005-0000-0000-000004250000}"/>
    <cellStyle name="Calculation 3 13 18 2" xfId="10617" xr:uid="{00000000-0005-0000-0000-000005250000}"/>
    <cellStyle name="Calculation 3 13 19" xfId="10618" xr:uid="{00000000-0005-0000-0000-000006250000}"/>
    <cellStyle name="Calculation 3 13 19 2" xfId="10619" xr:uid="{00000000-0005-0000-0000-000007250000}"/>
    <cellStyle name="Calculation 3 13 2" xfId="290" xr:uid="{00000000-0005-0000-0000-000008250000}"/>
    <cellStyle name="Calculation 3 13 2 2" xfId="10620" xr:uid="{00000000-0005-0000-0000-000009250000}"/>
    <cellStyle name="Calculation 3 13 20" xfId="10621" xr:uid="{00000000-0005-0000-0000-00000A250000}"/>
    <cellStyle name="Calculation 3 13 20 2" xfId="10622" xr:uid="{00000000-0005-0000-0000-00000B250000}"/>
    <cellStyle name="Calculation 3 13 21" xfId="10623" xr:uid="{00000000-0005-0000-0000-00000C250000}"/>
    <cellStyle name="Calculation 3 13 21 2" xfId="10624" xr:uid="{00000000-0005-0000-0000-00000D250000}"/>
    <cellStyle name="Calculation 3 13 22" xfId="10625" xr:uid="{00000000-0005-0000-0000-00000E250000}"/>
    <cellStyle name="Calculation 3 13 22 2" xfId="10626" xr:uid="{00000000-0005-0000-0000-00000F250000}"/>
    <cellStyle name="Calculation 3 13 23" xfId="10627" xr:uid="{00000000-0005-0000-0000-000010250000}"/>
    <cellStyle name="Calculation 3 13 23 2" xfId="10628" xr:uid="{00000000-0005-0000-0000-000011250000}"/>
    <cellStyle name="Calculation 3 13 24" xfId="10629" xr:uid="{00000000-0005-0000-0000-000012250000}"/>
    <cellStyle name="Calculation 3 13 24 2" xfId="10630" xr:uid="{00000000-0005-0000-0000-000013250000}"/>
    <cellStyle name="Calculation 3 13 25" xfId="10631" xr:uid="{00000000-0005-0000-0000-000014250000}"/>
    <cellStyle name="Calculation 3 13 25 2" xfId="10632" xr:uid="{00000000-0005-0000-0000-000015250000}"/>
    <cellStyle name="Calculation 3 13 26" xfId="10633" xr:uid="{00000000-0005-0000-0000-000016250000}"/>
    <cellStyle name="Calculation 3 13 26 2" xfId="10634" xr:uid="{00000000-0005-0000-0000-000017250000}"/>
    <cellStyle name="Calculation 3 13 27" xfId="10635" xr:uid="{00000000-0005-0000-0000-000018250000}"/>
    <cellStyle name="Calculation 3 13 27 2" xfId="10636" xr:uid="{00000000-0005-0000-0000-000019250000}"/>
    <cellStyle name="Calculation 3 13 28" xfId="10637" xr:uid="{00000000-0005-0000-0000-00001A250000}"/>
    <cellStyle name="Calculation 3 13 28 2" xfId="10638" xr:uid="{00000000-0005-0000-0000-00001B250000}"/>
    <cellStyle name="Calculation 3 13 29" xfId="10639" xr:uid="{00000000-0005-0000-0000-00001C250000}"/>
    <cellStyle name="Calculation 3 13 29 2" xfId="10640" xr:uid="{00000000-0005-0000-0000-00001D250000}"/>
    <cellStyle name="Calculation 3 13 3" xfId="10641" xr:uid="{00000000-0005-0000-0000-00001E250000}"/>
    <cellStyle name="Calculation 3 13 3 2" xfId="10642" xr:uid="{00000000-0005-0000-0000-00001F250000}"/>
    <cellStyle name="Calculation 3 13 30" xfId="10643" xr:uid="{00000000-0005-0000-0000-000020250000}"/>
    <cellStyle name="Calculation 3 13 30 2" xfId="10644" xr:uid="{00000000-0005-0000-0000-000021250000}"/>
    <cellStyle name="Calculation 3 13 31" xfId="10645" xr:uid="{00000000-0005-0000-0000-000022250000}"/>
    <cellStyle name="Calculation 3 13 31 2" xfId="10646" xr:uid="{00000000-0005-0000-0000-000023250000}"/>
    <cellStyle name="Calculation 3 13 32" xfId="10647" xr:uid="{00000000-0005-0000-0000-000024250000}"/>
    <cellStyle name="Calculation 3 13 32 2" xfId="10648" xr:uid="{00000000-0005-0000-0000-000025250000}"/>
    <cellStyle name="Calculation 3 13 33" xfId="10649" xr:uid="{00000000-0005-0000-0000-000026250000}"/>
    <cellStyle name="Calculation 3 13 33 2" xfId="10650" xr:uid="{00000000-0005-0000-0000-000027250000}"/>
    <cellStyle name="Calculation 3 13 34" xfId="10651" xr:uid="{00000000-0005-0000-0000-000028250000}"/>
    <cellStyle name="Calculation 3 13 34 2" xfId="10652" xr:uid="{00000000-0005-0000-0000-000029250000}"/>
    <cellStyle name="Calculation 3 13 35" xfId="10653" xr:uid="{00000000-0005-0000-0000-00002A250000}"/>
    <cellStyle name="Calculation 3 13 35 2" xfId="10654" xr:uid="{00000000-0005-0000-0000-00002B250000}"/>
    <cellStyle name="Calculation 3 13 36" xfId="10655" xr:uid="{00000000-0005-0000-0000-00002C250000}"/>
    <cellStyle name="Calculation 3 13 36 2" xfId="10656" xr:uid="{00000000-0005-0000-0000-00002D250000}"/>
    <cellStyle name="Calculation 3 13 37" xfId="10657" xr:uid="{00000000-0005-0000-0000-00002E250000}"/>
    <cellStyle name="Calculation 3 13 37 2" xfId="10658" xr:uid="{00000000-0005-0000-0000-00002F250000}"/>
    <cellStyle name="Calculation 3 13 38" xfId="10659" xr:uid="{00000000-0005-0000-0000-000030250000}"/>
    <cellStyle name="Calculation 3 13 38 2" xfId="10660" xr:uid="{00000000-0005-0000-0000-000031250000}"/>
    <cellStyle name="Calculation 3 13 39" xfId="10661" xr:uid="{00000000-0005-0000-0000-000032250000}"/>
    <cellStyle name="Calculation 3 13 39 2" xfId="10662" xr:uid="{00000000-0005-0000-0000-000033250000}"/>
    <cellStyle name="Calculation 3 13 4" xfId="10663" xr:uid="{00000000-0005-0000-0000-000034250000}"/>
    <cellStyle name="Calculation 3 13 4 2" xfId="10664" xr:uid="{00000000-0005-0000-0000-000035250000}"/>
    <cellStyle name="Calculation 3 13 40" xfId="10665" xr:uid="{00000000-0005-0000-0000-000036250000}"/>
    <cellStyle name="Calculation 3 13 41" xfId="10666" xr:uid="{00000000-0005-0000-0000-000037250000}"/>
    <cellStyle name="Calculation 3 13 42" xfId="10667" xr:uid="{00000000-0005-0000-0000-000038250000}"/>
    <cellStyle name="Calculation 3 13 43" xfId="10668" xr:uid="{00000000-0005-0000-0000-000039250000}"/>
    <cellStyle name="Calculation 3 13 44" xfId="10669" xr:uid="{00000000-0005-0000-0000-00003A250000}"/>
    <cellStyle name="Calculation 3 13 45" xfId="10670" xr:uid="{00000000-0005-0000-0000-00003B250000}"/>
    <cellStyle name="Calculation 3 13 46" xfId="10671" xr:uid="{00000000-0005-0000-0000-00003C250000}"/>
    <cellStyle name="Calculation 3 13 47" xfId="10672" xr:uid="{00000000-0005-0000-0000-00003D250000}"/>
    <cellStyle name="Calculation 3 13 48" xfId="10673" xr:uid="{00000000-0005-0000-0000-00003E250000}"/>
    <cellStyle name="Calculation 3 13 49" xfId="10674" xr:uid="{00000000-0005-0000-0000-00003F250000}"/>
    <cellStyle name="Calculation 3 13 5" xfId="10675" xr:uid="{00000000-0005-0000-0000-000040250000}"/>
    <cellStyle name="Calculation 3 13 5 2" xfId="10676" xr:uid="{00000000-0005-0000-0000-000041250000}"/>
    <cellStyle name="Calculation 3 13 50" xfId="10677" xr:uid="{00000000-0005-0000-0000-000042250000}"/>
    <cellStyle name="Calculation 3 13 51" xfId="10678" xr:uid="{00000000-0005-0000-0000-000043250000}"/>
    <cellStyle name="Calculation 3 13 52" xfId="10679" xr:uid="{00000000-0005-0000-0000-000044250000}"/>
    <cellStyle name="Calculation 3 13 53" xfId="10680" xr:uid="{00000000-0005-0000-0000-000045250000}"/>
    <cellStyle name="Calculation 3 13 54" xfId="10681" xr:uid="{00000000-0005-0000-0000-000046250000}"/>
    <cellStyle name="Calculation 3 13 55" xfId="10682" xr:uid="{00000000-0005-0000-0000-000047250000}"/>
    <cellStyle name="Calculation 3 13 56" xfId="10683" xr:uid="{00000000-0005-0000-0000-000048250000}"/>
    <cellStyle name="Calculation 3 13 57" xfId="10684" xr:uid="{00000000-0005-0000-0000-000049250000}"/>
    <cellStyle name="Calculation 3 13 58" xfId="10685" xr:uid="{00000000-0005-0000-0000-00004A250000}"/>
    <cellStyle name="Calculation 3 13 59" xfId="10686" xr:uid="{00000000-0005-0000-0000-00004B250000}"/>
    <cellStyle name="Calculation 3 13 6" xfId="10687" xr:uid="{00000000-0005-0000-0000-00004C250000}"/>
    <cellStyle name="Calculation 3 13 6 2" xfId="10688" xr:uid="{00000000-0005-0000-0000-00004D250000}"/>
    <cellStyle name="Calculation 3 13 60" xfId="10689" xr:uid="{00000000-0005-0000-0000-00004E250000}"/>
    <cellStyle name="Calculation 3 13 61" xfId="10690" xr:uid="{00000000-0005-0000-0000-00004F250000}"/>
    <cellStyle name="Calculation 3 13 62" xfId="10691" xr:uid="{00000000-0005-0000-0000-000050250000}"/>
    <cellStyle name="Calculation 3 13 63" xfId="10692" xr:uid="{00000000-0005-0000-0000-000051250000}"/>
    <cellStyle name="Calculation 3 13 64" xfId="10693" xr:uid="{00000000-0005-0000-0000-000052250000}"/>
    <cellStyle name="Calculation 3 13 65" xfId="10694" xr:uid="{00000000-0005-0000-0000-000053250000}"/>
    <cellStyle name="Calculation 3 13 66" xfId="10695" xr:uid="{00000000-0005-0000-0000-000054250000}"/>
    <cellStyle name="Calculation 3 13 67" xfId="10696" xr:uid="{00000000-0005-0000-0000-000055250000}"/>
    <cellStyle name="Calculation 3 13 68" xfId="10697" xr:uid="{00000000-0005-0000-0000-000056250000}"/>
    <cellStyle name="Calculation 3 13 69" xfId="10698" xr:uid="{00000000-0005-0000-0000-000057250000}"/>
    <cellStyle name="Calculation 3 13 7" xfId="10699" xr:uid="{00000000-0005-0000-0000-000058250000}"/>
    <cellStyle name="Calculation 3 13 7 2" xfId="10700" xr:uid="{00000000-0005-0000-0000-000059250000}"/>
    <cellStyle name="Calculation 3 13 70" xfId="10701" xr:uid="{00000000-0005-0000-0000-00005A250000}"/>
    <cellStyle name="Calculation 3 13 71" xfId="10702" xr:uid="{00000000-0005-0000-0000-00005B250000}"/>
    <cellStyle name="Calculation 3 13 72" xfId="10703" xr:uid="{00000000-0005-0000-0000-00005C250000}"/>
    <cellStyle name="Calculation 3 13 73" xfId="10704" xr:uid="{00000000-0005-0000-0000-00005D250000}"/>
    <cellStyle name="Calculation 3 13 74" xfId="10705" xr:uid="{00000000-0005-0000-0000-00005E250000}"/>
    <cellStyle name="Calculation 3 13 75" xfId="10706" xr:uid="{00000000-0005-0000-0000-00005F250000}"/>
    <cellStyle name="Calculation 3 13 76" xfId="10707" xr:uid="{00000000-0005-0000-0000-000060250000}"/>
    <cellStyle name="Calculation 3 13 77" xfId="52428" xr:uid="{00000000-0005-0000-0000-000061250000}"/>
    <cellStyle name="Calculation 3 13 78" xfId="52229" xr:uid="{00000000-0005-0000-0000-000062250000}"/>
    <cellStyle name="Calculation 3 13 79" xfId="53119" xr:uid="{00000000-0005-0000-0000-000063250000}"/>
    <cellStyle name="Calculation 3 13 8" xfId="10708" xr:uid="{00000000-0005-0000-0000-000064250000}"/>
    <cellStyle name="Calculation 3 13 8 2" xfId="10709" xr:uid="{00000000-0005-0000-0000-000065250000}"/>
    <cellStyle name="Calculation 3 13 9" xfId="10710" xr:uid="{00000000-0005-0000-0000-000066250000}"/>
    <cellStyle name="Calculation 3 13 9 2" xfId="10711" xr:uid="{00000000-0005-0000-0000-000067250000}"/>
    <cellStyle name="Calculation 3 14" xfId="291" xr:uid="{00000000-0005-0000-0000-000068250000}"/>
    <cellStyle name="Calculation 3 14 10" xfId="10712" xr:uid="{00000000-0005-0000-0000-000069250000}"/>
    <cellStyle name="Calculation 3 14 10 2" xfId="10713" xr:uid="{00000000-0005-0000-0000-00006A250000}"/>
    <cellStyle name="Calculation 3 14 11" xfId="10714" xr:uid="{00000000-0005-0000-0000-00006B250000}"/>
    <cellStyle name="Calculation 3 14 11 2" xfId="10715" xr:uid="{00000000-0005-0000-0000-00006C250000}"/>
    <cellStyle name="Calculation 3 14 12" xfId="10716" xr:uid="{00000000-0005-0000-0000-00006D250000}"/>
    <cellStyle name="Calculation 3 14 12 2" xfId="10717" xr:uid="{00000000-0005-0000-0000-00006E250000}"/>
    <cellStyle name="Calculation 3 14 13" xfId="10718" xr:uid="{00000000-0005-0000-0000-00006F250000}"/>
    <cellStyle name="Calculation 3 14 13 2" xfId="10719" xr:uid="{00000000-0005-0000-0000-000070250000}"/>
    <cellStyle name="Calculation 3 14 14" xfId="10720" xr:uid="{00000000-0005-0000-0000-000071250000}"/>
    <cellStyle name="Calculation 3 14 14 2" xfId="10721" xr:uid="{00000000-0005-0000-0000-000072250000}"/>
    <cellStyle name="Calculation 3 14 15" xfId="10722" xr:uid="{00000000-0005-0000-0000-000073250000}"/>
    <cellStyle name="Calculation 3 14 15 2" xfId="10723" xr:uid="{00000000-0005-0000-0000-000074250000}"/>
    <cellStyle name="Calculation 3 14 16" xfId="10724" xr:uid="{00000000-0005-0000-0000-000075250000}"/>
    <cellStyle name="Calculation 3 14 16 2" xfId="10725" xr:uid="{00000000-0005-0000-0000-000076250000}"/>
    <cellStyle name="Calculation 3 14 17" xfId="10726" xr:uid="{00000000-0005-0000-0000-000077250000}"/>
    <cellStyle name="Calculation 3 14 17 2" xfId="10727" xr:uid="{00000000-0005-0000-0000-000078250000}"/>
    <cellStyle name="Calculation 3 14 18" xfId="10728" xr:uid="{00000000-0005-0000-0000-000079250000}"/>
    <cellStyle name="Calculation 3 14 18 2" xfId="10729" xr:uid="{00000000-0005-0000-0000-00007A250000}"/>
    <cellStyle name="Calculation 3 14 19" xfId="10730" xr:uid="{00000000-0005-0000-0000-00007B250000}"/>
    <cellStyle name="Calculation 3 14 19 2" xfId="10731" xr:uid="{00000000-0005-0000-0000-00007C250000}"/>
    <cellStyle name="Calculation 3 14 2" xfId="292" xr:uid="{00000000-0005-0000-0000-00007D250000}"/>
    <cellStyle name="Calculation 3 14 2 2" xfId="10732" xr:uid="{00000000-0005-0000-0000-00007E250000}"/>
    <cellStyle name="Calculation 3 14 20" xfId="10733" xr:uid="{00000000-0005-0000-0000-00007F250000}"/>
    <cellStyle name="Calculation 3 14 20 2" xfId="10734" xr:uid="{00000000-0005-0000-0000-000080250000}"/>
    <cellStyle name="Calculation 3 14 21" xfId="10735" xr:uid="{00000000-0005-0000-0000-000081250000}"/>
    <cellStyle name="Calculation 3 14 21 2" xfId="10736" xr:uid="{00000000-0005-0000-0000-000082250000}"/>
    <cellStyle name="Calculation 3 14 22" xfId="10737" xr:uid="{00000000-0005-0000-0000-000083250000}"/>
    <cellStyle name="Calculation 3 14 22 2" xfId="10738" xr:uid="{00000000-0005-0000-0000-000084250000}"/>
    <cellStyle name="Calculation 3 14 23" xfId="10739" xr:uid="{00000000-0005-0000-0000-000085250000}"/>
    <cellStyle name="Calculation 3 14 23 2" xfId="10740" xr:uid="{00000000-0005-0000-0000-000086250000}"/>
    <cellStyle name="Calculation 3 14 24" xfId="10741" xr:uid="{00000000-0005-0000-0000-000087250000}"/>
    <cellStyle name="Calculation 3 14 24 2" xfId="10742" xr:uid="{00000000-0005-0000-0000-000088250000}"/>
    <cellStyle name="Calculation 3 14 25" xfId="10743" xr:uid="{00000000-0005-0000-0000-000089250000}"/>
    <cellStyle name="Calculation 3 14 25 2" xfId="10744" xr:uid="{00000000-0005-0000-0000-00008A250000}"/>
    <cellStyle name="Calculation 3 14 26" xfId="10745" xr:uid="{00000000-0005-0000-0000-00008B250000}"/>
    <cellStyle name="Calculation 3 14 26 2" xfId="10746" xr:uid="{00000000-0005-0000-0000-00008C250000}"/>
    <cellStyle name="Calculation 3 14 27" xfId="10747" xr:uid="{00000000-0005-0000-0000-00008D250000}"/>
    <cellStyle name="Calculation 3 14 27 2" xfId="10748" xr:uid="{00000000-0005-0000-0000-00008E250000}"/>
    <cellStyle name="Calculation 3 14 28" xfId="10749" xr:uid="{00000000-0005-0000-0000-00008F250000}"/>
    <cellStyle name="Calculation 3 14 28 2" xfId="10750" xr:uid="{00000000-0005-0000-0000-000090250000}"/>
    <cellStyle name="Calculation 3 14 29" xfId="10751" xr:uid="{00000000-0005-0000-0000-000091250000}"/>
    <cellStyle name="Calculation 3 14 29 2" xfId="10752" xr:uid="{00000000-0005-0000-0000-000092250000}"/>
    <cellStyle name="Calculation 3 14 3" xfId="10753" xr:uid="{00000000-0005-0000-0000-000093250000}"/>
    <cellStyle name="Calculation 3 14 3 2" xfId="10754" xr:uid="{00000000-0005-0000-0000-000094250000}"/>
    <cellStyle name="Calculation 3 14 30" xfId="10755" xr:uid="{00000000-0005-0000-0000-000095250000}"/>
    <cellStyle name="Calculation 3 14 30 2" xfId="10756" xr:uid="{00000000-0005-0000-0000-000096250000}"/>
    <cellStyle name="Calculation 3 14 31" xfId="10757" xr:uid="{00000000-0005-0000-0000-000097250000}"/>
    <cellStyle name="Calculation 3 14 31 2" xfId="10758" xr:uid="{00000000-0005-0000-0000-000098250000}"/>
    <cellStyle name="Calculation 3 14 32" xfId="10759" xr:uid="{00000000-0005-0000-0000-000099250000}"/>
    <cellStyle name="Calculation 3 14 32 2" xfId="10760" xr:uid="{00000000-0005-0000-0000-00009A250000}"/>
    <cellStyle name="Calculation 3 14 33" xfId="10761" xr:uid="{00000000-0005-0000-0000-00009B250000}"/>
    <cellStyle name="Calculation 3 14 33 2" xfId="10762" xr:uid="{00000000-0005-0000-0000-00009C250000}"/>
    <cellStyle name="Calculation 3 14 34" xfId="10763" xr:uid="{00000000-0005-0000-0000-00009D250000}"/>
    <cellStyle name="Calculation 3 14 34 2" xfId="10764" xr:uid="{00000000-0005-0000-0000-00009E250000}"/>
    <cellStyle name="Calculation 3 14 35" xfId="10765" xr:uid="{00000000-0005-0000-0000-00009F250000}"/>
    <cellStyle name="Calculation 3 14 35 2" xfId="10766" xr:uid="{00000000-0005-0000-0000-0000A0250000}"/>
    <cellStyle name="Calculation 3 14 36" xfId="10767" xr:uid="{00000000-0005-0000-0000-0000A1250000}"/>
    <cellStyle name="Calculation 3 14 36 2" xfId="10768" xr:uid="{00000000-0005-0000-0000-0000A2250000}"/>
    <cellStyle name="Calculation 3 14 37" xfId="10769" xr:uid="{00000000-0005-0000-0000-0000A3250000}"/>
    <cellStyle name="Calculation 3 14 37 2" xfId="10770" xr:uid="{00000000-0005-0000-0000-0000A4250000}"/>
    <cellStyle name="Calculation 3 14 38" xfId="10771" xr:uid="{00000000-0005-0000-0000-0000A5250000}"/>
    <cellStyle name="Calculation 3 14 38 2" xfId="10772" xr:uid="{00000000-0005-0000-0000-0000A6250000}"/>
    <cellStyle name="Calculation 3 14 39" xfId="10773" xr:uid="{00000000-0005-0000-0000-0000A7250000}"/>
    <cellStyle name="Calculation 3 14 39 2" xfId="10774" xr:uid="{00000000-0005-0000-0000-0000A8250000}"/>
    <cellStyle name="Calculation 3 14 4" xfId="10775" xr:uid="{00000000-0005-0000-0000-0000A9250000}"/>
    <cellStyle name="Calculation 3 14 4 2" xfId="10776" xr:uid="{00000000-0005-0000-0000-0000AA250000}"/>
    <cellStyle name="Calculation 3 14 40" xfId="10777" xr:uid="{00000000-0005-0000-0000-0000AB250000}"/>
    <cellStyle name="Calculation 3 14 41" xfId="10778" xr:uid="{00000000-0005-0000-0000-0000AC250000}"/>
    <cellStyle name="Calculation 3 14 42" xfId="10779" xr:uid="{00000000-0005-0000-0000-0000AD250000}"/>
    <cellStyle name="Calculation 3 14 43" xfId="10780" xr:uid="{00000000-0005-0000-0000-0000AE250000}"/>
    <cellStyle name="Calculation 3 14 44" xfId="10781" xr:uid="{00000000-0005-0000-0000-0000AF250000}"/>
    <cellStyle name="Calculation 3 14 45" xfId="10782" xr:uid="{00000000-0005-0000-0000-0000B0250000}"/>
    <cellStyle name="Calculation 3 14 46" xfId="10783" xr:uid="{00000000-0005-0000-0000-0000B1250000}"/>
    <cellStyle name="Calculation 3 14 47" xfId="10784" xr:uid="{00000000-0005-0000-0000-0000B2250000}"/>
    <cellStyle name="Calculation 3 14 48" xfId="10785" xr:uid="{00000000-0005-0000-0000-0000B3250000}"/>
    <cellStyle name="Calculation 3 14 49" xfId="10786" xr:uid="{00000000-0005-0000-0000-0000B4250000}"/>
    <cellStyle name="Calculation 3 14 5" xfId="10787" xr:uid="{00000000-0005-0000-0000-0000B5250000}"/>
    <cellStyle name="Calculation 3 14 5 2" xfId="10788" xr:uid="{00000000-0005-0000-0000-0000B6250000}"/>
    <cellStyle name="Calculation 3 14 50" xfId="10789" xr:uid="{00000000-0005-0000-0000-0000B7250000}"/>
    <cellStyle name="Calculation 3 14 51" xfId="10790" xr:uid="{00000000-0005-0000-0000-0000B8250000}"/>
    <cellStyle name="Calculation 3 14 52" xfId="10791" xr:uid="{00000000-0005-0000-0000-0000B9250000}"/>
    <cellStyle name="Calculation 3 14 53" xfId="10792" xr:uid="{00000000-0005-0000-0000-0000BA250000}"/>
    <cellStyle name="Calculation 3 14 54" xfId="10793" xr:uid="{00000000-0005-0000-0000-0000BB250000}"/>
    <cellStyle name="Calculation 3 14 55" xfId="10794" xr:uid="{00000000-0005-0000-0000-0000BC250000}"/>
    <cellStyle name="Calculation 3 14 56" xfId="10795" xr:uid="{00000000-0005-0000-0000-0000BD250000}"/>
    <cellStyle name="Calculation 3 14 57" xfId="10796" xr:uid="{00000000-0005-0000-0000-0000BE250000}"/>
    <cellStyle name="Calculation 3 14 58" xfId="10797" xr:uid="{00000000-0005-0000-0000-0000BF250000}"/>
    <cellStyle name="Calculation 3 14 59" xfId="10798" xr:uid="{00000000-0005-0000-0000-0000C0250000}"/>
    <cellStyle name="Calculation 3 14 6" xfId="10799" xr:uid="{00000000-0005-0000-0000-0000C1250000}"/>
    <cellStyle name="Calculation 3 14 6 2" xfId="10800" xr:uid="{00000000-0005-0000-0000-0000C2250000}"/>
    <cellStyle name="Calculation 3 14 60" xfId="10801" xr:uid="{00000000-0005-0000-0000-0000C3250000}"/>
    <cellStyle name="Calculation 3 14 61" xfId="10802" xr:uid="{00000000-0005-0000-0000-0000C4250000}"/>
    <cellStyle name="Calculation 3 14 62" xfId="10803" xr:uid="{00000000-0005-0000-0000-0000C5250000}"/>
    <cellStyle name="Calculation 3 14 63" xfId="10804" xr:uid="{00000000-0005-0000-0000-0000C6250000}"/>
    <cellStyle name="Calculation 3 14 64" xfId="10805" xr:uid="{00000000-0005-0000-0000-0000C7250000}"/>
    <cellStyle name="Calculation 3 14 65" xfId="10806" xr:uid="{00000000-0005-0000-0000-0000C8250000}"/>
    <cellStyle name="Calculation 3 14 66" xfId="10807" xr:uid="{00000000-0005-0000-0000-0000C9250000}"/>
    <cellStyle name="Calculation 3 14 67" xfId="10808" xr:uid="{00000000-0005-0000-0000-0000CA250000}"/>
    <cellStyle name="Calculation 3 14 68" xfId="10809" xr:uid="{00000000-0005-0000-0000-0000CB250000}"/>
    <cellStyle name="Calculation 3 14 69" xfId="10810" xr:uid="{00000000-0005-0000-0000-0000CC250000}"/>
    <cellStyle name="Calculation 3 14 7" xfId="10811" xr:uid="{00000000-0005-0000-0000-0000CD250000}"/>
    <cellStyle name="Calculation 3 14 7 2" xfId="10812" xr:uid="{00000000-0005-0000-0000-0000CE250000}"/>
    <cellStyle name="Calculation 3 14 70" xfId="10813" xr:uid="{00000000-0005-0000-0000-0000CF250000}"/>
    <cellStyle name="Calculation 3 14 71" xfId="10814" xr:uid="{00000000-0005-0000-0000-0000D0250000}"/>
    <cellStyle name="Calculation 3 14 72" xfId="10815" xr:uid="{00000000-0005-0000-0000-0000D1250000}"/>
    <cellStyle name="Calculation 3 14 73" xfId="10816" xr:uid="{00000000-0005-0000-0000-0000D2250000}"/>
    <cellStyle name="Calculation 3 14 74" xfId="10817" xr:uid="{00000000-0005-0000-0000-0000D3250000}"/>
    <cellStyle name="Calculation 3 14 75" xfId="10818" xr:uid="{00000000-0005-0000-0000-0000D4250000}"/>
    <cellStyle name="Calculation 3 14 76" xfId="10819" xr:uid="{00000000-0005-0000-0000-0000D5250000}"/>
    <cellStyle name="Calculation 3 14 77" xfId="52645" xr:uid="{00000000-0005-0000-0000-0000D6250000}"/>
    <cellStyle name="Calculation 3 14 78" xfId="52900" xr:uid="{00000000-0005-0000-0000-0000D7250000}"/>
    <cellStyle name="Calculation 3 14 79" xfId="53361" xr:uid="{00000000-0005-0000-0000-0000D8250000}"/>
    <cellStyle name="Calculation 3 14 8" xfId="10820" xr:uid="{00000000-0005-0000-0000-0000D9250000}"/>
    <cellStyle name="Calculation 3 14 8 2" xfId="10821" xr:uid="{00000000-0005-0000-0000-0000DA250000}"/>
    <cellStyle name="Calculation 3 14 9" xfId="10822" xr:uid="{00000000-0005-0000-0000-0000DB250000}"/>
    <cellStyle name="Calculation 3 14 9 2" xfId="10823" xr:uid="{00000000-0005-0000-0000-0000DC250000}"/>
    <cellStyle name="Calculation 3 15" xfId="293" xr:uid="{00000000-0005-0000-0000-0000DD250000}"/>
    <cellStyle name="Calculation 3 15 10" xfId="10824" xr:uid="{00000000-0005-0000-0000-0000DE250000}"/>
    <cellStyle name="Calculation 3 15 10 2" xfId="10825" xr:uid="{00000000-0005-0000-0000-0000DF250000}"/>
    <cellStyle name="Calculation 3 15 11" xfId="10826" xr:uid="{00000000-0005-0000-0000-0000E0250000}"/>
    <cellStyle name="Calculation 3 15 11 2" xfId="10827" xr:uid="{00000000-0005-0000-0000-0000E1250000}"/>
    <cellStyle name="Calculation 3 15 12" xfId="10828" xr:uid="{00000000-0005-0000-0000-0000E2250000}"/>
    <cellStyle name="Calculation 3 15 12 2" xfId="10829" xr:uid="{00000000-0005-0000-0000-0000E3250000}"/>
    <cellStyle name="Calculation 3 15 13" xfId="10830" xr:uid="{00000000-0005-0000-0000-0000E4250000}"/>
    <cellStyle name="Calculation 3 15 13 2" xfId="10831" xr:uid="{00000000-0005-0000-0000-0000E5250000}"/>
    <cellStyle name="Calculation 3 15 14" xfId="10832" xr:uid="{00000000-0005-0000-0000-0000E6250000}"/>
    <cellStyle name="Calculation 3 15 14 2" xfId="10833" xr:uid="{00000000-0005-0000-0000-0000E7250000}"/>
    <cellStyle name="Calculation 3 15 15" xfId="10834" xr:uid="{00000000-0005-0000-0000-0000E8250000}"/>
    <cellStyle name="Calculation 3 15 15 2" xfId="10835" xr:uid="{00000000-0005-0000-0000-0000E9250000}"/>
    <cellStyle name="Calculation 3 15 16" xfId="10836" xr:uid="{00000000-0005-0000-0000-0000EA250000}"/>
    <cellStyle name="Calculation 3 15 16 2" xfId="10837" xr:uid="{00000000-0005-0000-0000-0000EB250000}"/>
    <cellStyle name="Calculation 3 15 17" xfId="10838" xr:uid="{00000000-0005-0000-0000-0000EC250000}"/>
    <cellStyle name="Calculation 3 15 17 2" xfId="10839" xr:uid="{00000000-0005-0000-0000-0000ED250000}"/>
    <cellStyle name="Calculation 3 15 18" xfId="10840" xr:uid="{00000000-0005-0000-0000-0000EE250000}"/>
    <cellStyle name="Calculation 3 15 18 2" xfId="10841" xr:uid="{00000000-0005-0000-0000-0000EF250000}"/>
    <cellStyle name="Calculation 3 15 19" xfId="10842" xr:uid="{00000000-0005-0000-0000-0000F0250000}"/>
    <cellStyle name="Calculation 3 15 19 2" xfId="10843" xr:uid="{00000000-0005-0000-0000-0000F1250000}"/>
    <cellStyle name="Calculation 3 15 2" xfId="294" xr:uid="{00000000-0005-0000-0000-0000F2250000}"/>
    <cellStyle name="Calculation 3 15 2 2" xfId="10844" xr:uid="{00000000-0005-0000-0000-0000F3250000}"/>
    <cellStyle name="Calculation 3 15 20" xfId="10845" xr:uid="{00000000-0005-0000-0000-0000F4250000}"/>
    <cellStyle name="Calculation 3 15 20 2" xfId="10846" xr:uid="{00000000-0005-0000-0000-0000F5250000}"/>
    <cellStyle name="Calculation 3 15 21" xfId="10847" xr:uid="{00000000-0005-0000-0000-0000F6250000}"/>
    <cellStyle name="Calculation 3 15 21 2" xfId="10848" xr:uid="{00000000-0005-0000-0000-0000F7250000}"/>
    <cellStyle name="Calculation 3 15 22" xfId="10849" xr:uid="{00000000-0005-0000-0000-0000F8250000}"/>
    <cellStyle name="Calculation 3 15 22 2" xfId="10850" xr:uid="{00000000-0005-0000-0000-0000F9250000}"/>
    <cellStyle name="Calculation 3 15 23" xfId="10851" xr:uid="{00000000-0005-0000-0000-0000FA250000}"/>
    <cellStyle name="Calculation 3 15 23 2" xfId="10852" xr:uid="{00000000-0005-0000-0000-0000FB250000}"/>
    <cellStyle name="Calculation 3 15 24" xfId="10853" xr:uid="{00000000-0005-0000-0000-0000FC250000}"/>
    <cellStyle name="Calculation 3 15 24 2" xfId="10854" xr:uid="{00000000-0005-0000-0000-0000FD250000}"/>
    <cellStyle name="Calculation 3 15 25" xfId="10855" xr:uid="{00000000-0005-0000-0000-0000FE250000}"/>
    <cellStyle name="Calculation 3 15 25 2" xfId="10856" xr:uid="{00000000-0005-0000-0000-0000FF250000}"/>
    <cellStyle name="Calculation 3 15 26" xfId="10857" xr:uid="{00000000-0005-0000-0000-000000260000}"/>
    <cellStyle name="Calculation 3 15 26 2" xfId="10858" xr:uid="{00000000-0005-0000-0000-000001260000}"/>
    <cellStyle name="Calculation 3 15 27" xfId="10859" xr:uid="{00000000-0005-0000-0000-000002260000}"/>
    <cellStyle name="Calculation 3 15 27 2" xfId="10860" xr:uid="{00000000-0005-0000-0000-000003260000}"/>
    <cellStyle name="Calculation 3 15 28" xfId="10861" xr:uid="{00000000-0005-0000-0000-000004260000}"/>
    <cellStyle name="Calculation 3 15 28 2" xfId="10862" xr:uid="{00000000-0005-0000-0000-000005260000}"/>
    <cellStyle name="Calculation 3 15 29" xfId="10863" xr:uid="{00000000-0005-0000-0000-000006260000}"/>
    <cellStyle name="Calculation 3 15 29 2" xfId="10864" xr:uid="{00000000-0005-0000-0000-000007260000}"/>
    <cellStyle name="Calculation 3 15 3" xfId="10865" xr:uid="{00000000-0005-0000-0000-000008260000}"/>
    <cellStyle name="Calculation 3 15 3 2" xfId="10866" xr:uid="{00000000-0005-0000-0000-000009260000}"/>
    <cellStyle name="Calculation 3 15 30" xfId="10867" xr:uid="{00000000-0005-0000-0000-00000A260000}"/>
    <cellStyle name="Calculation 3 15 30 2" xfId="10868" xr:uid="{00000000-0005-0000-0000-00000B260000}"/>
    <cellStyle name="Calculation 3 15 31" xfId="10869" xr:uid="{00000000-0005-0000-0000-00000C260000}"/>
    <cellStyle name="Calculation 3 15 31 2" xfId="10870" xr:uid="{00000000-0005-0000-0000-00000D260000}"/>
    <cellStyle name="Calculation 3 15 32" xfId="10871" xr:uid="{00000000-0005-0000-0000-00000E260000}"/>
    <cellStyle name="Calculation 3 15 32 2" xfId="10872" xr:uid="{00000000-0005-0000-0000-00000F260000}"/>
    <cellStyle name="Calculation 3 15 33" xfId="10873" xr:uid="{00000000-0005-0000-0000-000010260000}"/>
    <cellStyle name="Calculation 3 15 33 2" xfId="10874" xr:uid="{00000000-0005-0000-0000-000011260000}"/>
    <cellStyle name="Calculation 3 15 34" xfId="10875" xr:uid="{00000000-0005-0000-0000-000012260000}"/>
    <cellStyle name="Calculation 3 15 34 2" xfId="10876" xr:uid="{00000000-0005-0000-0000-000013260000}"/>
    <cellStyle name="Calculation 3 15 35" xfId="10877" xr:uid="{00000000-0005-0000-0000-000014260000}"/>
    <cellStyle name="Calculation 3 15 35 2" xfId="10878" xr:uid="{00000000-0005-0000-0000-000015260000}"/>
    <cellStyle name="Calculation 3 15 36" xfId="10879" xr:uid="{00000000-0005-0000-0000-000016260000}"/>
    <cellStyle name="Calculation 3 15 36 2" xfId="10880" xr:uid="{00000000-0005-0000-0000-000017260000}"/>
    <cellStyle name="Calculation 3 15 37" xfId="10881" xr:uid="{00000000-0005-0000-0000-000018260000}"/>
    <cellStyle name="Calculation 3 15 37 2" xfId="10882" xr:uid="{00000000-0005-0000-0000-000019260000}"/>
    <cellStyle name="Calculation 3 15 38" xfId="10883" xr:uid="{00000000-0005-0000-0000-00001A260000}"/>
    <cellStyle name="Calculation 3 15 38 2" xfId="10884" xr:uid="{00000000-0005-0000-0000-00001B260000}"/>
    <cellStyle name="Calculation 3 15 39" xfId="10885" xr:uid="{00000000-0005-0000-0000-00001C260000}"/>
    <cellStyle name="Calculation 3 15 39 2" xfId="10886" xr:uid="{00000000-0005-0000-0000-00001D260000}"/>
    <cellStyle name="Calculation 3 15 4" xfId="10887" xr:uid="{00000000-0005-0000-0000-00001E260000}"/>
    <cellStyle name="Calculation 3 15 4 2" xfId="10888" xr:uid="{00000000-0005-0000-0000-00001F260000}"/>
    <cellStyle name="Calculation 3 15 40" xfId="10889" xr:uid="{00000000-0005-0000-0000-000020260000}"/>
    <cellStyle name="Calculation 3 15 41" xfId="10890" xr:uid="{00000000-0005-0000-0000-000021260000}"/>
    <cellStyle name="Calculation 3 15 42" xfId="10891" xr:uid="{00000000-0005-0000-0000-000022260000}"/>
    <cellStyle name="Calculation 3 15 43" xfId="10892" xr:uid="{00000000-0005-0000-0000-000023260000}"/>
    <cellStyle name="Calculation 3 15 44" xfId="10893" xr:uid="{00000000-0005-0000-0000-000024260000}"/>
    <cellStyle name="Calculation 3 15 45" xfId="10894" xr:uid="{00000000-0005-0000-0000-000025260000}"/>
    <cellStyle name="Calculation 3 15 46" xfId="10895" xr:uid="{00000000-0005-0000-0000-000026260000}"/>
    <cellStyle name="Calculation 3 15 47" xfId="10896" xr:uid="{00000000-0005-0000-0000-000027260000}"/>
    <cellStyle name="Calculation 3 15 48" xfId="10897" xr:uid="{00000000-0005-0000-0000-000028260000}"/>
    <cellStyle name="Calculation 3 15 49" xfId="10898" xr:uid="{00000000-0005-0000-0000-000029260000}"/>
    <cellStyle name="Calculation 3 15 5" xfId="10899" xr:uid="{00000000-0005-0000-0000-00002A260000}"/>
    <cellStyle name="Calculation 3 15 5 2" xfId="10900" xr:uid="{00000000-0005-0000-0000-00002B260000}"/>
    <cellStyle name="Calculation 3 15 50" xfId="10901" xr:uid="{00000000-0005-0000-0000-00002C260000}"/>
    <cellStyle name="Calculation 3 15 51" xfId="10902" xr:uid="{00000000-0005-0000-0000-00002D260000}"/>
    <cellStyle name="Calculation 3 15 52" xfId="10903" xr:uid="{00000000-0005-0000-0000-00002E260000}"/>
    <cellStyle name="Calculation 3 15 53" xfId="10904" xr:uid="{00000000-0005-0000-0000-00002F260000}"/>
    <cellStyle name="Calculation 3 15 54" xfId="10905" xr:uid="{00000000-0005-0000-0000-000030260000}"/>
    <cellStyle name="Calculation 3 15 55" xfId="10906" xr:uid="{00000000-0005-0000-0000-000031260000}"/>
    <cellStyle name="Calculation 3 15 56" xfId="10907" xr:uid="{00000000-0005-0000-0000-000032260000}"/>
    <cellStyle name="Calculation 3 15 57" xfId="10908" xr:uid="{00000000-0005-0000-0000-000033260000}"/>
    <cellStyle name="Calculation 3 15 58" xfId="10909" xr:uid="{00000000-0005-0000-0000-000034260000}"/>
    <cellStyle name="Calculation 3 15 59" xfId="10910" xr:uid="{00000000-0005-0000-0000-000035260000}"/>
    <cellStyle name="Calculation 3 15 6" xfId="10911" xr:uid="{00000000-0005-0000-0000-000036260000}"/>
    <cellStyle name="Calculation 3 15 6 2" xfId="10912" xr:uid="{00000000-0005-0000-0000-000037260000}"/>
    <cellStyle name="Calculation 3 15 60" xfId="10913" xr:uid="{00000000-0005-0000-0000-000038260000}"/>
    <cellStyle name="Calculation 3 15 61" xfId="10914" xr:uid="{00000000-0005-0000-0000-000039260000}"/>
    <cellStyle name="Calculation 3 15 62" xfId="10915" xr:uid="{00000000-0005-0000-0000-00003A260000}"/>
    <cellStyle name="Calculation 3 15 63" xfId="10916" xr:uid="{00000000-0005-0000-0000-00003B260000}"/>
    <cellStyle name="Calculation 3 15 64" xfId="10917" xr:uid="{00000000-0005-0000-0000-00003C260000}"/>
    <cellStyle name="Calculation 3 15 65" xfId="10918" xr:uid="{00000000-0005-0000-0000-00003D260000}"/>
    <cellStyle name="Calculation 3 15 66" xfId="10919" xr:uid="{00000000-0005-0000-0000-00003E260000}"/>
    <cellStyle name="Calculation 3 15 67" xfId="10920" xr:uid="{00000000-0005-0000-0000-00003F260000}"/>
    <cellStyle name="Calculation 3 15 68" xfId="10921" xr:uid="{00000000-0005-0000-0000-000040260000}"/>
    <cellStyle name="Calculation 3 15 69" xfId="10922" xr:uid="{00000000-0005-0000-0000-000041260000}"/>
    <cellStyle name="Calculation 3 15 7" xfId="10923" xr:uid="{00000000-0005-0000-0000-000042260000}"/>
    <cellStyle name="Calculation 3 15 7 2" xfId="10924" xr:uid="{00000000-0005-0000-0000-000043260000}"/>
    <cellStyle name="Calculation 3 15 70" xfId="10925" xr:uid="{00000000-0005-0000-0000-000044260000}"/>
    <cellStyle name="Calculation 3 15 71" xfId="10926" xr:uid="{00000000-0005-0000-0000-000045260000}"/>
    <cellStyle name="Calculation 3 15 72" xfId="10927" xr:uid="{00000000-0005-0000-0000-000046260000}"/>
    <cellStyle name="Calculation 3 15 73" xfId="10928" xr:uid="{00000000-0005-0000-0000-000047260000}"/>
    <cellStyle name="Calculation 3 15 74" xfId="10929" xr:uid="{00000000-0005-0000-0000-000048260000}"/>
    <cellStyle name="Calculation 3 15 75" xfId="10930" xr:uid="{00000000-0005-0000-0000-000049260000}"/>
    <cellStyle name="Calculation 3 15 76" xfId="10931" xr:uid="{00000000-0005-0000-0000-00004A260000}"/>
    <cellStyle name="Calculation 3 15 77" xfId="52655" xr:uid="{00000000-0005-0000-0000-00004B260000}"/>
    <cellStyle name="Calculation 3 15 78" xfId="52909" xr:uid="{00000000-0005-0000-0000-00004C260000}"/>
    <cellStyle name="Calculation 3 15 79" xfId="53370" xr:uid="{00000000-0005-0000-0000-00004D260000}"/>
    <cellStyle name="Calculation 3 15 8" xfId="10932" xr:uid="{00000000-0005-0000-0000-00004E260000}"/>
    <cellStyle name="Calculation 3 15 8 2" xfId="10933" xr:uid="{00000000-0005-0000-0000-00004F260000}"/>
    <cellStyle name="Calculation 3 15 9" xfId="10934" xr:uid="{00000000-0005-0000-0000-000050260000}"/>
    <cellStyle name="Calculation 3 15 9 2" xfId="10935" xr:uid="{00000000-0005-0000-0000-000051260000}"/>
    <cellStyle name="Calculation 3 16" xfId="295" xr:uid="{00000000-0005-0000-0000-000052260000}"/>
    <cellStyle name="Calculation 3 16 10" xfId="10936" xr:uid="{00000000-0005-0000-0000-000053260000}"/>
    <cellStyle name="Calculation 3 16 10 2" xfId="10937" xr:uid="{00000000-0005-0000-0000-000054260000}"/>
    <cellStyle name="Calculation 3 16 11" xfId="10938" xr:uid="{00000000-0005-0000-0000-000055260000}"/>
    <cellStyle name="Calculation 3 16 11 2" xfId="10939" xr:uid="{00000000-0005-0000-0000-000056260000}"/>
    <cellStyle name="Calculation 3 16 12" xfId="10940" xr:uid="{00000000-0005-0000-0000-000057260000}"/>
    <cellStyle name="Calculation 3 16 12 2" xfId="10941" xr:uid="{00000000-0005-0000-0000-000058260000}"/>
    <cellStyle name="Calculation 3 16 13" xfId="10942" xr:uid="{00000000-0005-0000-0000-000059260000}"/>
    <cellStyle name="Calculation 3 16 13 2" xfId="10943" xr:uid="{00000000-0005-0000-0000-00005A260000}"/>
    <cellStyle name="Calculation 3 16 14" xfId="10944" xr:uid="{00000000-0005-0000-0000-00005B260000}"/>
    <cellStyle name="Calculation 3 16 14 2" xfId="10945" xr:uid="{00000000-0005-0000-0000-00005C260000}"/>
    <cellStyle name="Calculation 3 16 15" xfId="10946" xr:uid="{00000000-0005-0000-0000-00005D260000}"/>
    <cellStyle name="Calculation 3 16 15 2" xfId="10947" xr:uid="{00000000-0005-0000-0000-00005E260000}"/>
    <cellStyle name="Calculation 3 16 16" xfId="10948" xr:uid="{00000000-0005-0000-0000-00005F260000}"/>
    <cellStyle name="Calculation 3 16 16 2" xfId="10949" xr:uid="{00000000-0005-0000-0000-000060260000}"/>
    <cellStyle name="Calculation 3 16 17" xfId="10950" xr:uid="{00000000-0005-0000-0000-000061260000}"/>
    <cellStyle name="Calculation 3 16 17 2" xfId="10951" xr:uid="{00000000-0005-0000-0000-000062260000}"/>
    <cellStyle name="Calculation 3 16 18" xfId="10952" xr:uid="{00000000-0005-0000-0000-000063260000}"/>
    <cellStyle name="Calculation 3 16 18 2" xfId="10953" xr:uid="{00000000-0005-0000-0000-000064260000}"/>
    <cellStyle name="Calculation 3 16 19" xfId="10954" xr:uid="{00000000-0005-0000-0000-000065260000}"/>
    <cellStyle name="Calculation 3 16 19 2" xfId="10955" xr:uid="{00000000-0005-0000-0000-000066260000}"/>
    <cellStyle name="Calculation 3 16 2" xfId="296" xr:uid="{00000000-0005-0000-0000-000067260000}"/>
    <cellStyle name="Calculation 3 16 2 2" xfId="10956" xr:uid="{00000000-0005-0000-0000-000068260000}"/>
    <cellStyle name="Calculation 3 16 20" xfId="10957" xr:uid="{00000000-0005-0000-0000-000069260000}"/>
    <cellStyle name="Calculation 3 16 20 2" xfId="10958" xr:uid="{00000000-0005-0000-0000-00006A260000}"/>
    <cellStyle name="Calculation 3 16 21" xfId="10959" xr:uid="{00000000-0005-0000-0000-00006B260000}"/>
    <cellStyle name="Calculation 3 16 21 2" xfId="10960" xr:uid="{00000000-0005-0000-0000-00006C260000}"/>
    <cellStyle name="Calculation 3 16 22" xfId="10961" xr:uid="{00000000-0005-0000-0000-00006D260000}"/>
    <cellStyle name="Calculation 3 16 22 2" xfId="10962" xr:uid="{00000000-0005-0000-0000-00006E260000}"/>
    <cellStyle name="Calculation 3 16 23" xfId="10963" xr:uid="{00000000-0005-0000-0000-00006F260000}"/>
    <cellStyle name="Calculation 3 16 23 2" xfId="10964" xr:uid="{00000000-0005-0000-0000-000070260000}"/>
    <cellStyle name="Calculation 3 16 24" xfId="10965" xr:uid="{00000000-0005-0000-0000-000071260000}"/>
    <cellStyle name="Calculation 3 16 24 2" xfId="10966" xr:uid="{00000000-0005-0000-0000-000072260000}"/>
    <cellStyle name="Calculation 3 16 25" xfId="10967" xr:uid="{00000000-0005-0000-0000-000073260000}"/>
    <cellStyle name="Calculation 3 16 25 2" xfId="10968" xr:uid="{00000000-0005-0000-0000-000074260000}"/>
    <cellStyle name="Calculation 3 16 26" xfId="10969" xr:uid="{00000000-0005-0000-0000-000075260000}"/>
    <cellStyle name="Calculation 3 16 26 2" xfId="10970" xr:uid="{00000000-0005-0000-0000-000076260000}"/>
    <cellStyle name="Calculation 3 16 27" xfId="10971" xr:uid="{00000000-0005-0000-0000-000077260000}"/>
    <cellStyle name="Calculation 3 16 27 2" xfId="10972" xr:uid="{00000000-0005-0000-0000-000078260000}"/>
    <cellStyle name="Calculation 3 16 28" xfId="10973" xr:uid="{00000000-0005-0000-0000-000079260000}"/>
    <cellStyle name="Calculation 3 16 28 2" xfId="10974" xr:uid="{00000000-0005-0000-0000-00007A260000}"/>
    <cellStyle name="Calculation 3 16 29" xfId="10975" xr:uid="{00000000-0005-0000-0000-00007B260000}"/>
    <cellStyle name="Calculation 3 16 29 2" xfId="10976" xr:uid="{00000000-0005-0000-0000-00007C260000}"/>
    <cellStyle name="Calculation 3 16 3" xfId="10977" xr:uid="{00000000-0005-0000-0000-00007D260000}"/>
    <cellStyle name="Calculation 3 16 3 2" xfId="10978" xr:uid="{00000000-0005-0000-0000-00007E260000}"/>
    <cellStyle name="Calculation 3 16 30" xfId="10979" xr:uid="{00000000-0005-0000-0000-00007F260000}"/>
    <cellStyle name="Calculation 3 16 30 2" xfId="10980" xr:uid="{00000000-0005-0000-0000-000080260000}"/>
    <cellStyle name="Calculation 3 16 31" xfId="10981" xr:uid="{00000000-0005-0000-0000-000081260000}"/>
    <cellStyle name="Calculation 3 16 31 2" xfId="10982" xr:uid="{00000000-0005-0000-0000-000082260000}"/>
    <cellStyle name="Calculation 3 16 32" xfId="10983" xr:uid="{00000000-0005-0000-0000-000083260000}"/>
    <cellStyle name="Calculation 3 16 32 2" xfId="10984" xr:uid="{00000000-0005-0000-0000-000084260000}"/>
    <cellStyle name="Calculation 3 16 33" xfId="10985" xr:uid="{00000000-0005-0000-0000-000085260000}"/>
    <cellStyle name="Calculation 3 16 33 2" xfId="10986" xr:uid="{00000000-0005-0000-0000-000086260000}"/>
    <cellStyle name="Calculation 3 16 34" xfId="10987" xr:uid="{00000000-0005-0000-0000-000087260000}"/>
    <cellStyle name="Calculation 3 16 34 2" xfId="10988" xr:uid="{00000000-0005-0000-0000-000088260000}"/>
    <cellStyle name="Calculation 3 16 35" xfId="10989" xr:uid="{00000000-0005-0000-0000-000089260000}"/>
    <cellStyle name="Calculation 3 16 35 2" xfId="10990" xr:uid="{00000000-0005-0000-0000-00008A260000}"/>
    <cellStyle name="Calculation 3 16 36" xfId="10991" xr:uid="{00000000-0005-0000-0000-00008B260000}"/>
    <cellStyle name="Calculation 3 16 36 2" xfId="10992" xr:uid="{00000000-0005-0000-0000-00008C260000}"/>
    <cellStyle name="Calculation 3 16 37" xfId="10993" xr:uid="{00000000-0005-0000-0000-00008D260000}"/>
    <cellStyle name="Calculation 3 16 37 2" xfId="10994" xr:uid="{00000000-0005-0000-0000-00008E260000}"/>
    <cellStyle name="Calculation 3 16 38" xfId="10995" xr:uid="{00000000-0005-0000-0000-00008F260000}"/>
    <cellStyle name="Calculation 3 16 38 2" xfId="10996" xr:uid="{00000000-0005-0000-0000-000090260000}"/>
    <cellStyle name="Calculation 3 16 39" xfId="10997" xr:uid="{00000000-0005-0000-0000-000091260000}"/>
    <cellStyle name="Calculation 3 16 39 2" xfId="10998" xr:uid="{00000000-0005-0000-0000-000092260000}"/>
    <cellStyle name="Calculation 3 16 4" xfId="10999" xr:uid="{00000000-0005-0000-0000-000093260000}"/>
    <cellStyle name="Calculation 3 16 4 2" xfId="11000" xr:uid="{00000000-0005-0000-0000-000094260000}"/>
    <cellStyle name="Calculation 3 16 40" xfId="11001" xr:uid="{00000000-0005-0000-0000-000095260000}"/>
    <cellStyle name="Calculation 3 16 41" xfId="11002" xr:uid="{00000000-0005-0000-0000-000096260000}"/>
    <cellStyle name="Calculation 3 16 42" xfId="11003" xr:uid="{00000000-0005-0000-0000-000097260000}"/>
    <cellStyle name="Calculation 3 16 43" xfId="11004" xr:uid="{00000000-0005-0000-0000-000098260000}"/>
    <cellStyle name="Calculation 3 16 44" xfId="11005" xr:uid="{00000000-0005-0000-0000-000099260000}"/>
    <cellStyle name="Calculation 3 16 45" xfId="11006" xr:uid="{00000000-0005-0000-0000-00009A260000}"/>
    <cellStyle name="Calculation 3 16 46" xfId="11007" xr:uid="{00000000-0005-0000-0000-00009B260000}"/>
    <cellStyle name="Calculation 3 16 47" xfId="11008" xr:uid="{00000000-0005-0000-0000-00009C260000}"/>
    <cellStyle name="Calculation 3 16 48" xfId="11009" xr:uid="{00000000-0005-0000-0000-00009D260000}"/>
    <cellStyle name="Calculation 3 16 49" xfId="11010" xr:uid="{00000000-0005-0000-0000-00009E260000}"/>
    <cellStyle name="Calculation 3 16 5" xfId="11011" xr:uid="{00000000-0005-0000-0000-00009F260000}"/>
    <cellStyle name="Calculation 3 16 5 2" xfId="11012" xr:uid="{00000000-0005-0000-0000-0000A0260000}"/>
    <cellStyle name="Calculation 3 16 50" xfId="11013" xr:uid="{00000000-0005-0000-0000-0000A1260000}"/>
    <cellStyle name="Calculation 3 16 51" xfId="11014" xr:uid="{00000000-0005-0000-0000-0000A2260000}"/>
    <cellStyle name="Calculation 3 16 52" xfId="11015" xr:uid="{00000000-0005-0000-0000-0000A3260000}"/>
    <cellStyle name="Calculation 3 16 53" xfId="11016" xr:uid="{00000000-0005-0000-0000-0000A4260000}"/>
    <cellStyle name="Calculation 3 16 54" xfId="11017" xr:uid="{00000000-0005-0000-0000-0000A5260000}"/>
    <cellStyle name="Calculation 3 16 55" xfId="11018" xr:uid="{00000000-0005-0000-0000-0000A6260000}"/>
    <cellStyle name="Calculation 3 16 56" xfId="11019" xr:uid="{00000000-0005-0000-0000-0000A7260000}"/>
    <cellStyle name="Calculation 3 16 57" xfId="11020" xr:uid="{00000000-0005-0000-0000-0000A8260000}"/>
    <cellStyle name="Calculation 3 16 58" xfId="11021" xr:uid="{00000000-0005-0000-0000-0000A9260000}"/>
    <cellStyle name="Calculation 3 16 59" xfId="11022" xr:uid="{00000000-0005-0000-0000-0000AA260000}"/>
    <cellStyle name="Calculation 3 16 6" xfId="11023" xr:uid="{00000000-0005-0000-0000-0000AB260000}"/>
    <cellStyle name="Calculation 3 16 6 2" xfId="11024" xr:uid="{00000000-0005-0000-0000-0000AC260000}"/>
    <cellStyle name="Calculation 3 16 60" xfId="11025" xr:uid="{00000000-0005-0000-0000-0000AD260000}"/>
    <cellStyle name="Calculation 3 16 61" xfId="11026" xr:uid="{00000000-0005-0000-0000-0000AE260000}"/>
    <cellStyle name="Calculation 3 16 62" xfId="11027" xr:uid="{00000000-0005-0000-0000-0000AF260000}"/>
    <cellStyle name="Calculation 3 16 63" xfId="11028" xr:uid="{00000000-0005-0000-0000-0000B0260000}"/>
    <cellStyle name="Calculation 3 16 64" xfId="11029" xr:uid="{00000000-0005-0000-0000-0000B1260000}"/>
    <cellStyle name="Calculation 3 16 65" xfId="11030" xr:uid="{00000000-0005-0000-0000-0000B2260000}"/>
    <cellStyle name="Calculation 3 16 66" xfId="11031" xr:uid="{00000000-0005-0000-0000-0000B3260000}"/>
    <cellStyle name="Calculation 3 16 67" xfId="11032" xr:uid="{00000000-0005-0000-0000-0000B4260000}"/>
    <cellStyle name="Calculation 3 16 68" xfId="11033" xr:uid="{00000000-0005-0000-0000-0000B5260000}"/>
    <cellStyle name="Calculation 3 16 69" xfId="11034" xr:uid="{00000000-0005-0000-0000-0000B6260000}"/>
    <cellStyle name="Calculation 3 16 7" xfId="11035" xr:uid="{00000000-0005-0000-0000-0000B7260000}"/>
    <cellStyle name="Calculation 3 16 7 2" xfId="11036" xr:uid="{00000000-0005-0000-0000-0000B8260000}"/>
    <cellStyle name="Calculation 3 16 70" xfId="11037" xr:uid="{00000000-0005-0000-0000-0000B9260000}"/>
    <cellStyle name="Calculation 3 16 71" xfId="11038" xr:uid="{00000000-0005-0000-0000-0000BA260000}"/>
    <cellStyle name="Calculation 3 16 72" xfId="11039" xr:uid="{00000000-0005-0000-0000-0000BB260000}"/>
    <cellStyle name="Calculation 3 16 73" xfId="11040" xr:uid="{00000000-0005-0000-0000-0000BC260000}"/>
    <cellStyle name="Calculation 3 16 74" xfId="11041" xr:uid="{00000000-0005-0000-0000-0000BD260000}"/>
    <cellStyle name="Calculation 3 16 75" xfId="11042" xr:uid="{00000000-0005-0000-0000-0000BE260000}"/>
    <cellStyle name="Calculation 3 16 76" xfId="11043" xr:uid="{00000000-0005-0000-0000-0000BF260000}"/>
    <cellStyle name="Calculation 3 16 77" xfId="52435" xr:uid="{00000000-0005-0000-0000-0000C0260000}"/>
    <cellStyle name="Calculation 3 16 78" xfId="52331" xr:uid="{00000000-0005-0000-0000-0000C1260000}"/>
    <cellStyle name="Calculation 3 16 79" xfId="53126" xr:uid="{00000000-0005-0000-0000-0000C2260000}"/>
    <cellStyle name="Calculation 3 16 8" xfId="11044" xr:uid="{00000000-0005-0000-0000-0000C3260000}"/>
    <cellStyle name="Calculation 3 16 8 2" xfId="11045" xr:uid="{00000000-0005-0000-0000-0000C4260000}"/>
    <cellStyle name="Calculation 3 16 9" xfId="11046" xr:uid="{00000000-0005-0000-0000-0000C5260000}"/>
    <cellStyle name="Calculation 3 16 9 2" xfId="11047" xr:uid="{00000000-0005-0000-0000-0000C6260000}"/>
    <cellStyle name="Calculation 3 17" xfId="297" xr:uid="{00000000-0005-0000-0000-0000C7260000}"/>
    <cellStyle name="Calculation 3 17 10" xfId="11048" xr:uid="{00000000-0005-0000-0000-0000C8260000}"/>
    <cellStyle name="Calculation 3 17 10 2" xfId="11049" xr:uid="{00000000-0005-0000-0000-0000C9260000}"/>
    <cellStyle name="Calculation 3 17 11" xfId="11050" xr:uid="{00000000-0005-0000-0000-0000CA260000}"/>
    <cellStyle name="Calculation 3 17 11 2" xfId="11051" xr:uid="{00000000-0005-0000-0000-0000CB260000}"/>
    <cellStyle name="Calculation 3 17 12" xfId="11052" xr:uid="{00000000-0005-0000-0000-0000CC260000}"/>
    <cellStyle name="Calculation 3 17 12 2" xfId="11053" xr:uid="{00000000-0005-0000-0000-0000CD260000}"/>
    <cellStyle name="Calculation 3 17 13" xfId="11054" xr:uid="{00000000-0005-0000-0000-0000CE260000}"/>
    <cellStyle name="Calculation 3 17 13 2" xfId="11055" xr:uid="{00000000-0005-0000-0000-0000CF260000}"/>
    <cellStyle name="Calculation 3 17 14" xfId="11056" xr:uid="{00000000-0005-0000-0000-0000D0260000}"/>
    <cellStyle name="Calculation 3 17 14 2" xfId="11057" xr:uid="{00000000-0005-0000-0000-0000D1260000}"/>
    <cellStyle name="Calculation 3 17 15" xfId="11058" xr:uid="{00000000-0005-0000-0000-0000D2260000}"/>
    <cellStyle name="Calculation 3 17 15 2" xfId="11059" xr:uid="{00000000-0005-0000-0000-0000D3260000}"/>
    <cellStyle name="Calculation 3 17 16" xfId="11060" xr:uid="{00000000-0005-0000-0000-0000D4260000}"/>
    <cellStyle name="Calculation 3 17 16 2" xfId="11061" xr:uid="{00000000-0005-0000-0000-0000D5260000}"/>
    <cellStyle name="Calculation 3 17 17" xfId="11062" xr:uid="{00000000-0005-0000-0000-0000D6260000}"/>
    <cellStyle name="Calculation 3 17 17 2" xfId="11063" xr:uid="{00000000-0005-0000-0000-0000D7260000}"/>
    <cellStyle name="Calculation 3 17 18" xfId="11064" xr:uid="{00000000-0005-0000-0000-0000D8260000}"/>
    <cellStyle name="Calculation 3 17 18 2" xfId="11065" xr:uid="{00000000-0005-0000-0000-0000D9260000}"/>
    <cellStyle name="Calculation 3 17 19" xfId="11066" xr:uid="{00000000-0005-0000-0000-0000DA260000}"/>
    <cellStyle name="Calculation 3 17 19 2" xfId="11067" xr:uid="{00000000-0005-0000-0000-0000DB260000}"/>
    <cellStyle name="Calculation 3 17 2" xfId="298" xr:uid="{00000000-0005-0000-0000-0000DC260000}"/>
    <cellStyle name="Calculation 3 17 2 2" xfId="11068" xr:uid="{00000000-0005-0000-0000-0000DD260000}"/>
    <cellStyle name="Calculation 3 17 20" xfId="11069" xr:uid="{00000000-0005-0000-0000-0000DE260000}"/>
    <cellStyle name="Calculation 3 17 20 2" xfId="11070" xr:uid="{00000000-0005-0000-0000-0000DF260000}"/>
    <cellStyle name="Calculation 3 17 21" xfId="11071" xr:uid="{00000000-0005-0000-0000-0000E0260000}"/>
    <cellStyle name="Calculation 3 17 21 2" xfId="11072" xr:uid="{00000000-0005-0000-0000-0000E1260000}"/>
    <cellStyle name="Calculation 3 17 22" xfId="11073" xr:uid="{00000000-0005-0000-0000-0000E2260000}"/>
    <cellStyle name="Calculation 3 17 22 2" xfId="11074" xr:uid="{00000000-0005-0000-0000-0000E3260000}"/>
    <cellStyle name="Calculation 3 17 23" xfId="11075" xr:uid="{00000000-0005-0000-0000-0000E4260000}"/>
    <cellStyle name="Calculation 3 17 23 2" xfId="11076" xr:uid="{00000000-0005-0000-0000-0000E5260000}"/>
    <cellStyle name="Calculation 3 17 24" xfId="11077" xr:uid="{00000000-0005-0000-0000-0000E6260000}"/>
    <cellStyle name="Calculation 3 17 24 2" xfId="11078" xr:uid="{00000000-0005-0000-0000-0000E7260000}"/>
    <cellStyle name="Calculation 3 17 25" xfId="11079" xr:uid="{00000000-0005-0000-0000-0000E8260000}"/>
    <cellStyle name="Calculation 3 17 25 2" xfId="11080" xr:uid="{00000000-0005-0000-0000-0000E9260000}"/>
    <cellStyle name="Calculation 3 17 26" xfId="11081" xr:uid="{00000000-0005-0000-0000-0000EA260000}"/>
    <cellStyle name="Calculation 3 17 26 2" xfId="11082" xr:uid="{00000000-0005-0000-0000-0000EB260000}"/>
    <cellStyle name="Calculation 3 17 27" xfId="11083" xr:uid="{00000000-0005-0000-0000-0000EC260000}"/>
    <cellStyle name="Calculation 3 17 27 2" xfId="11084" xr:uid="{00000000-0005-0000-0000-0000ED260000}"/>
    <cellStyle name="Calculation 3 17 28" xfId="11085" xr:uid="{00000000-0005-0000-0000-0000EE260000}"/>
    <cellStyle name="Calculation 3 17 28 2" xfId="11086" xr:uid="{00000000-0005-0000-0000-0000EF260000}"/>
    <cellStyle name="Calculation 3 17 29" xfId="11087" xr:uid="{00000000-0005-0000-0000-0000F0260000}"/>
    <cellStyle name="Calculation 3 17 29 2" xfId="11088" xr:uid="{00000000-0005-0000-0000-0000F1260000}"/>
    <cellStyle name="Calculation 3 17 3" xfId="11089" xr:uid="{00000000-0005-0000-0000-0000F2260000}"/>
    <cellStyle name="Calculation 3 17 3 2" xfId="11090" xr:uid="{00000000-0005-0000-0000-0000F3260000}"/>
    <cellStyle name="Calculation 3 17 30" xfId="11091" xr:uid="{00000000-0005-0000-0000-0000F4260000}"/>
    <cellStyle name="Calculation 3 17 30 2" xfId="11092" xr:uid="{00000000-0005-0000-0000-0000F5260000}"/>
    <cellStyle name="Calculation 3 17 31" xfId="11093" xr:uid="{00000000-0005-0000-0000-0000F6260000}"/>
    <cellStyle name="Calculation 3 17 31 2" xfId="11094" xr:uid="{00000000-0005-0000-0000-0000F7260000}"/>
    <cellStyle name="Calculation 3 17 32" xfId="11095" xr:uid="{00000000-0005-0000-0000-0000F8260000}"/>
    <cellStyle name="Calculation 3 17 32 2" xfId="11096" xr:uid="{00000000-0005-0000-0000-0000F9260000}"/>
    <cellStyle name="Calculation 3 17 33" xfId="11097" xr:uid="{00000000-0005-0000-0000-0000FA260000}"/>
    <cellStyle name="Calculation 3 17 33 2" xfId="11098" xr:uid="{00000000-0005-0000-0000-0000FB260000}"/>
    <cellStyle name="Calculation 3 17 34" xfId="11099" xr:uid="{00000000-0005-0000-0000-0000FC260000}"/>
    <cellStyle name="Calculation 3 17 34 2" xfId="11100" xr:uid="{00000000-0005-0000-0000-0000FD260000}"/>
    <cellStyle name="Calculation 3 17 35" xfId="11101" xr:uid="{00000000-0005-0000-0000-0000FE260000}"/>
    <cellStyle name="Calculation 3 17 35 2" xfId="11102" xr:uid="{00000000-0005-0000-0000-0000FF260000}"/>
    <cellStyle name="Calculation 3 17 36" xfId="11103" xr:uid="{00000000-0005-0000-0000-000000270000}"/>
    <cellStyle name="Calculation 3 17 36 2" xfId="11104" xr:uid="{00000000-0005-0000-0000-000001270000}"/>
    <cellStyle name="Calculation 3 17 37" xfId="11105" xr:uid="{00000000-0005-0000-0000-000002270000}"/>
    <cellStyle name="Calculation 3 17 37 2" xfId="11106" xr:uid="{00000000-0005-0000-0000-000003270000}"/>
    <cellStyle name="Calculation 3 17 38" xfId="11107" xr:uid="{00000000-0005-0000-0000-000004270000}"/>
    <cellStyle name="Calculation 3 17 38 2" xfId="11108" xr:uid="{00000000-0005-0000-0000-000005270000}"/>
    <cellStyle name="Calculation 3 17 39" xfId="11109" xr:uid="{00000000-0005-0000-0000-000006270000}"/>
    <cellStyle name="Calculation 3 17 39 2" xfId="11110" xr:uid="{00000000-0005-0000-0000-000007270000}"/>
    <cellStyle name="Calculation 3 17 4" xfId="11111" xr:uid="{00000000-0005-0000-0000-000008270000}"/>
    <cellStyle name="Calculation 3 17 4 2" xfId="11112" xr:uid="{00000000-0005-0000-0000-000009270000}"/>
    <cellStyle name="Calculation 3 17 40" xfId="11113" xr:uid="{00000000-0005-0000-0000-00000A270000}"/>
    <cellStyle name="Calculation 3 17 41" xfId="11114" xr:uid="{00000000-0005-0000-0000-00000B270000}"/>
    <cellStyle name="Calculation 3 17 42" xfId="11115" xr:uid="{00000000-0005-0000-0000-00000C270000}"/>
    <cellStyle name="Calculation 3 17 43" xfId="11116" xr:uid="{00000000-0005-0000-0000-00000D270000}"/>
    <cellStyle name="Calculation 3 17 44" xfId="11117" xr:uid="{00000000-0005-0000-0000-00000E270000}"/>
    <cellStyle name="Calculation 3 17 45" xfId="11118" xr:uid="{00000000-0005-0000-0000-00000F270000}"/>
    <cellStyle name="Calculation 3 17 46" xfId="11119" xr:uid="{00000000-0005-0000-0000-000010270000}"/>
    <cellStyle name="Calculation 3 17 47" xfId="11120" xr:uid="{00000000-0005-0000-0000-000011270000}"/>
    <cellStyle name="Calculation 3 17 48" xfId="11121" xr:uid="{00000000-0005-0000-0000-000012270000}"/>
    <cellStyle name="Calculation 3 17 49" xfId="11122" xr:uid="{00000000-0005-0000-0000-000013270000}"/>
    <cellStyle name="Calculation 3 17 5" xfId="11123" xr:uid="{00000000-0005-0000-0000-000014270000}"/>
    <cellStyle name="Calculation 3 17 5 2" xfId="11124" xr:uid="{00000000-0005-0000-0000-000015270000}"/>
    <cellStyle name="Calculation 3 17 50" xfId="11125" xr:uid="{00000000-0005-0000-0000-000016270000}"/>
    <cellStyle name="Calculation 3 17 51" xfId="11126" xr:uid="{00000000-0005-0000-0000-000017270000}"/>
    <cellStyle name="Calculation 3 17 52" xfId="11127" xr:uid="{00000000-0005-0000-0000-000018270000}"/>
    <cellStyle name="Calculation 3 17 53" xfId="11128" xr:uid="{00000000-0005-0000-0000-000019270000}"/>
    <cellStyle name="Calculation 3 17 54" xfId="11129" xr:uid="{00000000-0005-0000-0000-00001A270000}"/>
    <cellStyle name="Calculation 3 17 55" xfId="11130" xr:uid="{00000000-0005-0000-0000-00001B270000}"/>
    <cellStyle name="Calculation 3 17 56" xfId="11131" xr:uid="{00000000-0005-0000-0000-00001C270000}"/>
    <cellStyle name="Calculation 3 17 57" xfId="11132" xr:uid="{00000000-0005-0000-0000-00001D270000}"/>
    <cellStyle name="Calculation 3 17 58" xfId="11133" xr:uid="{00000000-0005-0000-0000-00001E270000}"/>
    <cellStyle name="Calculation 3 17 59" xfId="11134" xr:uid="{00000000-0005-0000-0000-00001F270000}"/>
    <cellStyle name="Calculation 3 17 6" xfId="11135" xr:uid="{00000000-0005-0000-0000-000020270000}"/>
    <cellStyle name="Calculation 3 17 6 2" xfId="11136" xr:uid="{00000000-0005-0000-0000-000021270000}"/>
    <cellStyle name="Calculation 3 17 60" xfId="11137" xr:uid="{00000000-0005-0000-0000-000022270000}"/>
    <cellStyle name="Calculation 3 17 61" xfId="11138" xr:uid="{00000000-0005-0000-0000-000023270000}"/>
    <cellStyle name="Calculation 3 17 62" xfId="11139" xr:uid="{00000000-0005-0000-0000-000024270000}"/>
    <cellStyle name="Calculation 3 17 63" xfId="11140" xr:uid="{00000000-0005-0000-0000-000025270000}"/>
    <cellStyle name="Calculation 3 17 64" xfId="11141" xr:uid="{00000000-0005-0000-0000-000026270000}"/>
    <cellStyle name="Calculation 3 17 65" xfId="11142" xr:uid="{00000000-0005-0000-0000-000027270000}"/>
    <cellStyle name="Calculation 3 17 66" xfId="11143" xr:uid="{00000000-0005-0000-0000-000028270000}"/>
    <cellStyle name="Calculation 3 17 67" xfId="11144" xr:uid="{00000000-0005-0000-0000-000029270000}"/>
    <cellStyle name="Calculation 3 17 68" xfId="11145" xr:uid="{00000000-0005-0000-0000-00002A270000}"/>
    <cellStyle name="Calculation 3 17 69" xfId="11146" xr:uid="{00000000-0005-0000-0000-00002B270000}"/>
    <cellStyle name="Calculation 3 17 7" xfId="11147" xr:uid="{00000000-0005-0000-0000-00002C270000}"/>
    <cellStyle name="Calculation 3 17 7 2" xfId="11148" xr:uid="{00000000-0005-0000-0000-00002D270000}"/>
    <cellStyle name="Calculation 3 17 70" xfId="11149" xr:uid="{00000000-0005-0000-0000-00002E270000}"/>
    <cellStyle name="Calculation 3 17 71" xfId="11150" xr:uid="{00000000-0005-0000-0000-00002F270000}"/>
    <cellStyle name="Calculation 3 17 72" xfId="11151" xr:uid="{00000000-0005-0000-0000-000030270000}"/>
    <cellStyle name="Calculation 3 17 73" xfId="11152" xr:uid="{00000000-0005-0000-0000-000031270000}"/>
    <cellStyle name="Calculation 3 17 74" xfId="11153" xr:uid="{00000000-0005-0000-0000-000032270000}"/>
    <cellStyle name="Calculation 3 17 75" xfId="11154" xr:uid="{00000000-0005-0000-0000-000033270000}"/>
    <cellStyle name="Calculation 3 17 76" xfId="11155" xr:uid="{00000000-0005-0000-0000-000034270000}"/>
    <cellStyle name="Calculation 3 17 77" xfId="52637" xr:uid="{00000000-0005-0000-0000-000035270000}"/>
    <cellStyle name="Calculation 3 17 78" xfId="52888" xr:uid="{00000000-0005-0000-0000-000036270000}"/>
    <cellStyle name="Calculation 3 17 79" xfId="53349" xr:uid="{00000000-0005-0000-0000-000037270000}"/>
    <cellStyle name="Calculation 3 17 8" xfId="11156" xr:uid="{00000000-0005-0000-0000-000038270000}"/>
    <cellStyle name="Calculation 3 17 8 2" xfId="11157" xr:uid="{00000000-0005-0000-0000-000039270000}"/>
    <cellStyle name="Calculation 3 17 9" xfId="11158" xr:uid="{00000000-0005-0000-0000-00003A270000}"/>
    <cellStyle name="Calculation 3 17 9 2" xfId="11159" xr:uid="{00000000-0005-0000-0000-00003B270000}"/>
    <cellStyle name="Calculation 3 18" xfId="299" xr:uid="{00000000-0005-0000-0000-00003C270000}"/>
    <cellStyle name="Calculation 3 18 10" xfId="11160" xr:uid="{00000000-0005-0000-0000-00003D270000}"/>
    <cellStyle name="Calculation 3 18 10 2" xfId="11161" xr:uid="{00000000-0005-0000-0000-00003E270000}"/>
    <cellStyle name="Calculation 3 18 11" xfId="11162" xr:uid="{00000000-0005-0000-0000-00003F270000}"/>
    <cellStyle name="Calculation 3 18 11 2" xfId="11163" xr:uid="{00000000-0005-0000-0000-000040270000}"/>
    <cellStyle name="Calculation 3 18 12" xfId="11164" xr:uid="{00000000-0005-0000-0000-000041270000}"/>
    <cellStyle name="Calculation 3 18 12 2" xfId="11165" xr:uid="{00000000-0005-0000-0000-000042270000}"/>
    <cellStyle name="Calculation 3 18 13" xfId="11166" xr:uid="{00000000-0005-0000-0000-000043270000}"/>
    <cellStyle name="Calculation 3 18 13 2" xfId="11167" xr:uid="{00000000-0005-0000-0000-000044270000}"/>
    <cellStyle name="Calculation 3 18 14" xfId="11168" xr:uid="{00000000-0005-0000-0000-000045270000}"/>
    <cellStyle name="Calculation 3 18 14 2" xfId="11169" xr:uid="{00000000-0005-0000-0000-000046270000}"/>
    <cellStyle name="Calculation 3 18 15" xfId="11170" xr:uid="{00000000-0005-0000-0000-000047270000}"/>
    <cellStyle name="Calculation 3 18 15 2" xfId="11171" xr:uid="{00000000-0005-0000-0000-000048270000}"/>
    <cellStyle name="Calculation 3 18 16" xfId="11172" xr:uid="{00000000-0005-0000-0000-000049270000}"/>
    <cellStyle name="Calculation 3 18 16 2" xfId="11173" xr:uid="{00000000-0005-0000-0000-00004A270000}"/>
    <cellStyle name="Calculation 3 18 17" xfId="11174" xr:uid="{00000000-0005-0000-0000-00004B270000}"/>
    <cellStyle name="Calculation 3 18 17 2" xfId="11175" xr:uid="{00000000-0005-0000-0000-00004C270000}"/>
    <cellStyle name="Calculation 3 18 18" xfId="11176" xr:uid="{00000000-0005-0000-0000-00004D270000}"/>
    <cellStyle name="Calculation 3 18 18 2" xfId="11177" xr:uid="{00000000-0005-0000-0000-00004E270000}"/>
    <cellStyle name="Calculation 3 18 19" xfId="11178" xr:uid="{00000000-0005-0000-0000-00004F270000}"/>
    <cellStyle name="Calculation 3 18 19 2" xfId="11179" xr:uid="{00000000-0005-0000-0000-000050270000}"/>
    <cellStyle name="Calculation 3 18 2" xfId="300" xr:uid="{00000000-0005-0000-0000-000051270000}"/>
    <cellStyle name="Calculation 3 18 2 2" xfId="11180" xr:uid="{00000000-0005-0000-0000-000052270000}"/>
    <cellStyle name="Calculation 3 18 20" xfId="11181" xr:uid="{00000000-0005-0000-0000-000053270000}"/>
    <cellStyle name="Calculation 3 18 20 2" xfId="11182" xr:uid="{00000000-0005-0000-0000-000054270000}"/>
    <cellStyle name="Calculation 3 18 21" xfId="11183" xr:uid="{00000000-0005-0000-0000-000055270000}"/>
    <cellStyle name="Calculation 3 18 21 2" xfId="11184" xr:uid="{00000000-0005-0000-0000-000056270000}"/>
    <cellStyle name="Calculation 3 18 22" xfId="11185" xr:uid="{00000000-0005-0000-0000-000057270000}"/>
    <cellStyle name="Calculation 3 18 22 2" xfId="11186" xr:uid="{00000000-0005-0000-0000-000058270000}"/>
    <cellStyle name="Calculation 3 18 23" xfId="11187" xr:uid="{00000000-0005-0000-0000-000059270000}"/>
    <cellStyle name="Calculation 3 18 23 2" xfId="11188" xr:uid="{00000000-0005-0000-0000-00005A270000}"/>
    <cellStyle name="Calculation 3 18 24" xfId="11189" xr:uid="{00000000-0005-0000-0000-00005B270000}"/>
    <cellStyle name="Calculation 3 18 24 2" xfId="11190" xr:uid="{00000000-0005-0000-0000-00005C270000}"/>
    <cellStyle name="Calculation 3 18 25" xfId="11191" xr:uid="{00000000-0005-0000-0000-00005D270000}"/>
    <cellStyle name="Calculation 3 18 25 2" xfId="11192" xr:uid="{00000000-0005-0000-0000-00005E270000}"/>
    <cellStyle name="Calculation 3 18 26" xfId="11193" xr:uid="{00000000-0005-0000-0000-00005F270000}"/>
    <cellStyle name="Calculation 3 18 26 2" xfId="11194" xr:uid="{00000000-0005-0000-0000-000060270000}"/>
    <cellStyle name="Calculation 3 18 27" xfId="11195" xr:uid="{00000000-0005-0000-0000-000061270000}"/>
    <cellStyle name="Calculation 3 18 27 2" xfId="11196" xr:uid="{00000000-0005-0000-0000-000062270000}"/>
    <cellStyle name="Calculation 3 18 28" xfId="11197" xr:uid="{00000000-0005-0000-0000-000063270000}"/>
    <cellStyle name="Calculation 3 18 28 2" xfId="11198" xr:uid="{00000000-0005-0000-0000-000064270000}"/>
    <cellStyle name="Calculation 3 18 29" xfId="11199" xr:uid="{00000000-0005-0000-0000-000065270000}"/>
    <cellStyle name="Calculation 3 18 29 2" xfId="11200" xr:uid="{00000000-0005-0000-0000-000066270000}"/>
    <cellStyle name="Calculation 3 18 3" xfId="11201" xr:uid="{00000000-0005-0000-0000-000067270000}"/>
    <cellStyle name="Calculation 3 18 3 2" xfId="11202" xr:uid="{00000000-0005-0000-0000-000068270000}"/>
    <cellStyle name="Calculation 3 18 30" xfId="11203" xr:uid="{00000000-0005-0000-0000-000069270000}"/>
    <cellStyle name="Calculation 3 18 30 2" xfId="11204" xr:uid="{00000000-0005-0000-0000-00006A270000}"/>
    <cellStyle name="Calculation 3 18 31" xfId="11205" xr:uid="{00000000-0005-0000-0000-00006B270000}"/>
    <cellStyle name="Calculation 3 18 31 2" xfId="11206" xr:uid="{00000000-0005-0000-0000-00006C270000}"/>
    <cellStyle name="Calculation 3 18 32" xfId="11207" xr:uid="{00000000-0005-0000-0000-00006D270000}"/>
    <cellStyle name="Calculation 3 18 32 2" xfId="11208" xr:uid="{00000000-0005-0000-0000-00006E270000}"/>
    <cellStyle name="Calculation 3 18 33" xfId="11209" xr:uid="{00000000-0005-0000-0000-00006F270000}"/>
    <cellStyle name="Calculation 3 18 33 2" xfId="11210" xr:uid="{00000000-0005-0000-0000-000070270000}"/>
    <cellStyle name="Calculation 3 18 34" xfId="11211" xr:uid="{00000000-0005-0000-0000-000071270000}"/>
    <cellStyle name="Calculation 3 18 34 2" xfId="11212" xr:uid="{00000000-0005-0000-0000-000072270000}"/>
    <cellStyle name="Calculation 3 18 35" xfId="11213" xr:uid="{00000000-0005-0000-0000-000073270000}"/>
    <cellStyle name="Calculation 3 18 35 2" xfId="11214" xr:uid="{00000000-0005-0000-0000-000074270000}"/>
    <cellStyle name="Calculation 3 18 36" xfId="11215" xr:uid="{00000000-0005-0000-0000-000075270000}"/>
    <cellStyle name="Calculation 3 18 36 2" xfId="11216" xr:uid="{00000000-0005-0000-0000-000076270000}"/>
    <cellStyle name="Calculation 3 18 37" xfId="11217" xr:uid="{00000000-0005-0000-0000-000077270000}"/>
    <cellStyle name="Calculation 3 18 37 2" xfId="11218" xr:uid="{00000000-0005-0000-0000-000078270000}"/>
    <cellStyle name="Calculation 3 18 38" xfId="11219" xr:uid="{00000000-0005-0000-0000-000079270000}"/>
    <cellStyle name="Calculation 3 18 38 2" xfId="11220" xr:uid="{00000000-0005-0000-0000-00007A270000}"/>
    <cellStyle name="Calculation 3 18 39" xfId="11221" xr:uid="{00000000-0005-0000-0000-00007B270000}"/>
    <cellStyle name="Calculation 3 18 39 2" xfId="11222" xr:uid="{00000000-0005-0000-0000-00007C270000}"/>
    <cellStyle name="Calculation 3 18 4" xfId="11223" xr:uid="{00000000-0005-0000-0000-00007D270000}"/>
    <cellStyle name="Calculation 3 18 4 2" xfId="11224" xr:uid="{00000000-0005-0000-0000-00007E270000}"/>
    <cellStyle name="Calculation 3 18 40" xfId="11225" xr:uid="{00000000-0005-0000-0000-00007F270000}"/>
    <cellStyle name="Calculation 3 18 41" xfId="11226" xr:uid="{00000000-0005-0000-0000-000080270000}"/>
    <cellStyle name="Calculation 3 18 42" xfId="11227" xr:uid="{00000000-0005-0000-0000-000081270000}"/>
    <cellStyle name="Calculation 3 18 43" xfId="11228" xr:uid="{00000000-0005-0000-0000-000082270000}"/>
    <cellStyle name="Calculation 3 18 44" xfId="11229" xr:uid="{00000000-0005-0000-0000-000083270000}"/>
    <cellStyle name="Calculation 3 18 45" xfId="11230" xr:uid="{00000000-0005-0000-0000-000084270000}"/>
    <cellStyle name="Calculation 3 18 46" xfId="11231" xr:uid="{00000000-0005-0000-0000-000085270000}"/>
    <cellStyle name="Calculation 3 18 47" xfId="11232" xr:uid="{00000000-0005-0000-0000-000086270000}"/>
    <cellStyle name="Calculation 3 18 48" xfId="11233" xr:uid="{00000000-0005-0000-0000-000087270000}"/>
    <cellStyle name="Calculation 3 18 49" xfId="11234" xr:uid="{00000000-0005-0000-0000-000088270000}"/>
    <cellStyle name="Calculation 3 18 5" xfId="11235" xr:uid="{00000000-0005-0000-0000-000089270000}"/>
    <cellStyle name="Calculation 3 18 5 2" xfId="11236" xr:uid="{00000000-0005-0000-0000-00008A270000}"/>
    <cellStyle name="Calculation 3 18 50" xfId="11237" xr:uid="{00000000-0005-0000-0000-00008B270000}"/>
    <cellStyle name="Calculation 3 18 51" xfId="11238" xr:uid="{00000000-0005-0000-0000-00008C270000}"/>
    <cellStyle name="Calculation 3 18 52" xfId="11239" xr:uid="{00000000-0005-0000-0000-00008D270000}"/>
    <cellStyle name="Calculation 3 18 53" xfId="11240" xr:uid="{00000000-0005-0000-0000-00008E270000}"/>
    <cellStyle name="Calculation 3 18 54" xfId="11241" xr:uid="{00000000-0005-0000-0000-00008F270000}"/>
    <cellStyle name="Calculation 3 18 55" xfId="11242" xr:uid="{00000000-0005-0000-0000-000090270000}"/>
    <cellStyle name="Calculation 3 18 56" xfId="11243" xr:uid="{00000000-0005-0000-0000-000091270000}"/>
    <cellStyle name="Calculation 3 18 57" xfId="11244" xr:uid="{00000000-0005-0000-0000-000092270000}"/>
    <cellStyle name="Calculation 3 18 58" xfId="11245" xr:uid="{00000000-0005-0000-0000-000093270000}"/>
    <cellStyle name="Calculation 3 18 59" xfId="11246" xr:uid="{00000000-0005-0000-0000-000094270000}"/>
    <cellStyle name="Calculation 3 18 6" xfId="11247" xr:uid="{00000000-0005-0000-0000-000095270000}"/>
    <cellStyle name="Calculation 3 18 6 2" xfId="11248" xr:uid="{00000000-0005-0000-0000-000096270000}"/>
    <cellStyle name="Calculation 3 18 60" xfId="11249" xr:uid="{00000000-0005-0000-0000-000097270000}"/>
    <cellStyle name="Calculation 3 18 61" xfId="11250" xr:uid="{00000000-0005-0000-0000-000098270000}"/>
    <cellStyle name="Calculation 3 18 62" xfId="11251" xr:uid="{00000000-0005-0000-0000-000099270000}"/>
    <cellStyle name="Calculation 3 18 63" xfId="11252" xr:uid="{00000000-0005-0000-0000-00009A270000}"/>
    <cellStyle name="Calculation 3 18 64" xfId="11253" xr:uid="{00000000-0005-0000-0000-00009B270000}"/>
    <cellStyle name="Calculation 3 18 65" xfId="11254" xr:uid="{00000000-0005-0000-0000-00009C270000}"/>
    <cellStyle name="Calculation 3 18 66" xfId="11255" xr:uid="{00000000-0005-0000-0000-00009D270000}"/>
    <cellStyle name="Calculation 3 18 67" xfId="11256" xr:uid="{00000000-0005-0000-0000-00009E270000}"/>
    <cellStyle name="Calculation 3 18 68" xfId="11257" xr:uid="{00000000-0005-0000-0000-00009F270000}"/>
    <cellStyle name="Calculation 3 18 69" xfId="11258" xr:uid="{00000000-0005-0000-0000-0000A0270000}"/>
    <cellStyle name="Calculation 3 18 7" xfId="11259" xr:uid="{00000000-0005-0000-0000-0000A1270000}"/>
    <cellStyle name="Calculation 3 18 7 2" xfId="11260" xr:uid="{00000000-0005-0000-0000-0000A2270000}"/>
    <cellStyle name="Calculation 3 18 70" xfId="11261" xr:uid="{00000000-0005-0000-0000-0000A3270000}"/>
    <cellStyle name="Calculation 3 18 71" xfId="11262" xr:uid="{00000000-0005-0000-0000-0000A4270000}"/>
    <cellStyle name="Calculation 3 18 72" xfId="11263" xr:uid="{00000000-0005-0000-0000-0000A5270000}"/>
    <cellStyle name="Calculation 3 18 73" xfId="11264" xr:uid="{00000000-0005-0000-0000-0000A6270000}"/>
    <cellStyle name="Calculation 3 18 74" xfId="11265" xr:uid="{00000000-0005-0000-0000-0000A7270000}"/>
    <cellStyle name="Calculation 3 18 75" xfId="11266" xr:uid="{00000000-0005-0000-0000-0000A8270000}"/>
    <cellStyle name="Calculation 3 18 76" xfId="11267" xr:uid="{00000000-0005-0000-0000-0000A9270000}"/>
    <cellStyle name="Calculation 3 18 77" xfId="52715" xr:uid="{00000000-0005-0000-0000-0000AA270000}"/>
    <cellStyle name="Calculation 3 18 78" xfId="52985" xr:uid="{00000000-0005-0000-0000-0000AB270000}"/>
    <cellStyle name="Calculation 3 18 79" xfId="53446" xr:uid="{00000000-0005-0000-0000-0000AC270000}"/>
    <cellStyle name="Calculation 3 18 8" xfId="11268" xr:uid="{00000000-0005-0000-0000-0000AD270000}"/>
    <cellStyle name="Calculation 3 18 8 2" xfId="11269" xr:uid="{00000000-0005-0000-0000-0000AE270000}"/>
    <cellStyle name="Calculation 3 18 9" xfId="11270" xr:uid="{00000000-0005-0000-0000-0000AF270000}"/>
    <cellStyle name="Calculation 3 18 9 2" xfId="11271" xr:uid="{00000000-0005-0000-0000-0000B0270000}"/>
    <cellStyle name="Calculation 3 19" xfId="301" xr:uid="{00000000-0005-0000-0000-0000B1270000}"/>
    <cellStyle name="Calculation 3 19 10" xfId="11272" xr:uid="{00000000-0005-0000-0000-0000B2270000}"/>
    <cellStyle name="Calculation 3 19 10 2" xfId="11273" xr:uid="{00000000-0005-0000-0000-0000B3270000}"/>
    <cellStyle name="Calculation 3 19 11" xfId="11274" xr:uid="{00000000-0005-0000-0000-0000B4270000}"/>
    <cellStyle name="Calculation 3 19 11 2" xfId="11275" xr:uid="{00000000-0005-0000-0000-0000B5270000}"/>
    <cellStyle name="Calculation 3 19 12" xfId="11276" xr:uid="{00000000-0005-0000-0000-0000B6270000}"/>
    <cellStyle name="Calculation 3 19 12 2" xfId="11277" xr:uid="{00000000-0005-0000-0000-0000B7270000}"/>
    <cellStyle name="Calculation 3 19 13" xfId="11278" xr:uid="{00000000-0005-0000-0000-0000B8270000}"/>
    <cellStyle name="Calculation 3 19 13 2" xfId="11279" xr:uid="{00000000-0005-0000-0000-0000B9270000}"/>
    <cellStyle name="Calculation 3 19 14" xfId="11280" xr:uid="{00000000-0005-0000-0000-0000BA270000}"/>
    <cellStyle name="Calculation 3 19 14 2" xfId="11281" xr:uid="{00000000-0005-0000-0000-0000BB270000}"/>
    <cellStyle name="Calculation 3 19 15" xfId="11282" xr:uid="{00000000-0005-0000-0000-0000BC270000}"/>
    <cellStyle name="Calculation 3 19 15 2" xfId="11283" xr:uid="{00000000-0005-0000-0000-0000BD270000}"/>
    <cellStyle name="Calculation 3 19 16" xfId="11284" xr:uid="{00000000-0005-0000-0000-0000BE270000}"/>
    <cellStyle name="Calculation 3 19 16 2" xfId="11285" xr:uid="{00000000-0005-0000-0000-0000BF270000}"/>
    <cellStyle name="Calculation 3 19 17" xfId="11286" xr:uid="{00000000-0005-0000-0000-0000C0270000}"/>
    <cellStyle name="Calculation 3 19 17 2" xfId="11287" xr:uid="{00000000-0005-0000-0000-0000C1270000}"/>
    <cellStyle name="Calculation 3 19 18" xfId="11288" xr:uid="{00000000-0005-0000-0000-0000C2270000}"/>
    <cellStyle name="Calculation 3 19 18 2" xfId="11289" xr:uid="{00000000-0005-0000-0000-0000C3270000}"/>
    <cellStyle name="Calculation 3 19 19" xfId="11290" xr:uid="{00000000-0005-0000-0000-0000C4270000}"/>
    <cellStyle name="Calculation 3 19 19 2" xfId="11291" xr:uid="{00000000-0005-0000-0000-0000C5270000}"/>
    <cellStyle name="Calculation 3 19 2" xfId="302" xr:uid="{00000000-0005-0000-0000-0000C6270000}"/>
    <cellStyle name="Calculation 3 19 2 2" xfId="11292" xr:uid="{00000000-0005-0000-0000-0000C7270000}"/>
    <cellStyle name="Calculation 3 19 20" xfId="11293" xr:uid="{00000000-0005-0000-0000-0000C8270000}"/>
    <cellStyle name="Calculation 3 19 20 2" xfId="11294" xr:uid="{00000000-0005-0000-0000-0000C9270000}"/>
    <cellStyle name="Calculation 3 19 21" xfId="11295" xr:uid="{00000000-0005-0000-0000-0000CA270000}"/>
    <cellStyle name="Calculation 3 19 21 2" xfId="11296" xr:uid="{00000000-0005-0000-0000-0000CB270000}"/>
    <cellStyle name="Calculation 3 19 22" xfId="11297" xr:uid="{00000000-0005-0000-0000-0000CC270000}"/>
    <cellStyle name="Calculation 3 19 22 2" xfId="11298" xr:uid="{00000000-0005-0000-0000-0000CD270000}"/>
    <cellStyle name="Calculation 3 19 23" xfId="11299" xr:uid="{00000000-0005-0000-0000-0000CE270000}"/>
    <cellStyle name="Calculation 3 19 23 2" xfId="11300" xr:uid="{00000000-0005-0000-0000-0000CF270000}"/>
    <cellStyle name="Calculation 3 19 24" xfId="11301" xr:uid="{00000000-0005-0000-0000-0000D0270000}"/>
    <cellStyle name="Calculation 3 19 24 2" xfId="11302" xr:uid="{00000000-0005-0000-0000-0000D1270000}"/>
    <cellStyle name="Calculation 3 19 25" xfId="11303" xr:uid="{00000000-0005-0000-0000-0000D2270000}"/>
    <cellStyle name="Calculation 3 19 25 2" xfId="11304" xr:uid="{00000000-0005-0000-0000-0000D3270000}"/>
    <cellStyle name="Calculation 3 19 26" xfId="11305" xr:uid="{00000000-0005-0000-0000-0000D4270000}"/>
    <cellStyle name="Calculation 3 19 26 2" xfId="11306" xr:uid="{00000000-0005-0000-0000-0000D5270000}"/>
    <cellStyle name="Calculation 3 19 27" xfId="11307" xr:uid="{00000000-0005-0000-0000-0000D6270000}"/>
    <cellStyle name="Calculation 3 19 27 2" xfId="11308" xr:uid="{00000000-0005-0000-0000-0000D7270000}"/>
    <cellStyle name="Calculation 3 19 28" xfId="11309" xr:uid="{00000000-0005-0000-0000-0000D8270000}"/>
    <cellStyle name="Calculation 3 19 28 2" xfId="11310" xr:uid="{00000000-0005-0000-0000-0000D9270000}"/>
    <cellStyle name="Calculation 3 19 29" xfId="11311" xr:uid="{00000000-0005-0000-0000-0000DA270000}"/>
    <cellStyle name="Calculation 3 19 29 2" xfId="11312" xr:uid="{00000000-0005-0000-0000-0000DB270000}"/>
    <cellStyle name="Calculation 3 19 3" xfId="11313" xr:uid="{00000000-0005-0000-0000-0000DC270000}"/>
    <cellStyle name="Calculation 3 19 3 2" xfId="11314" xr:uid="{00000000-0005-0000-0000-0000DD270000}"/>
    <cellStyle name="Calculation 3 19 30" xfId="11315" xr:uid="{00000000-0005-0000-0000-0000DE270000}"/>
    <cellStyle name="Calculation 3 19 30 2" xfId="11316" xr:uid="{00000000-0005-0000-0000-0000DF270000}"/>
    <cellStyle name="Calculation 3 19 31" xfId="11317" xr:uid="{00000000-0005-0000-0000-0000E0270000}"/>
    <cellStyle name="Calculation 3 19 31 2" xfId="11318" xr:uid="{00000000-0005-0000-0000-0000E1270000}"/>
    <cellStyle name="Calculation 3 19 32" xfId="11319" xr:uid="{00000000-0005-0000-0000-0000E2270000}"/>
    <cellStyle name="Calculation 3 19 32 2" xfId="11320" xr:uid="{00000000-0005-0000-0000-0000E3270000}"/>
    <cellStyle name="Calculation 3 19 33" xfId="11321" xr:uid="{00000000-0005-0000-0000-0000E4270000}"/>
    <cellStyle name="Calculation 3 19 33 2" xfId="11322" xr:uid="{00000000-0005-0000-0000-0000E5270000}"/>
    <cellStyle name="Calculation 3 19 34" xfId="11323" xr:uid="{00000000-0005-0000-0000-0000E6270000}"/>
    <cellStyle name="Calculation 3 19 34 2" xfId="11324" xr:uid="{00000000-0005-0000-0000-0000E7270000}"/>
    <cellStyle name="Calculation 3 19 35" xfId="11325" xr:uid="{00000000-0005-0000-0000-0000E8270000}"/>
    <cellStyle name="Calculation 3 19 35 2" xfId="11326" xr:uid="{00000000-0005-0000-0000-0000E9270000}"/>
    <cellStyle name="Calculation 3 19 36" xfId="11327" xr:uid="{00000000-0005-0000-0000-0000EA270000}"/>
    <cellStyle name="Calculation 3 19 36 2" xfId="11328" xr:uid="{00000000-0005-0000-0000-0000EB270000}"/>
    <cellStyle name="Calculation 3 19 37" xfId="11329" xr:uid="{00000000-0005-0000-0000-0000EC270000}"/>
    <cellStyle name="Calculation 3 19 37 2" xfId="11330" xr:uid="{00000000-0005-0000-0000-0000ED270000}"/>
    <cellStyle name="Calculation 3 19 38" xfId="11331" xr:uid="{00000000-0005-0000-0000-0000EE270000}"/>
    <cellStyle name="Calculation 3 19 38 2" xfId="11332" xr:uid="{00000000-0005-0000-0000-0000EF270000}"/>
    <cellStyle name="Calculation 3 19 39" xfId="11333" xr:uid="{00000000-0005-0000-0000-0000F0270000}"/>
    <cellStyle name="Calculation 3 19 39 2" xfId="11334" xr:uid="{00000000-0005-0000-0000-0000F1270000}"/>
    <cellStyle name="Calculation 3 19 4" xfId="11335" xr:uid="{00000000-0005-0000-0000-0000F2270000}"/>
    <cellStyle name="Calculation 3 19 4 2" xfId="11336" xr:uid="{00000000-0005-0000-0000-0000F3270000}"/>
    <cellStyle name="Calculation 3 19 40" xfId="11337" xr:uid="{00000000-0005-0000-0000-0000F4270000}"/>
    <cellStyle name="Calculation 3 19 41" xfId="11338" xr:uid="{00000000-0005-0000-0000-0000F5270000}"/>
    <cellStyle name="Calculation 3 19 42" xfId="11339" xr:uid="{00000000-0005-0000-0000-0000F6270000}"/>
    <cellStyle name="Calculation 3 19 43" xfId="11340" xr:uid="{00000000-0005-0000-0000-0000F7270000}"/>
    <cellStyle name="Calculation 3 19 44" xfId="11341" xr:uid="{00000000-0005-0000-0000-0000F8270000}"/>
    <cellStyle name="Calculation 3 19 45" xfId="11342" xr:uid="{00000000-0005-0000-0000-0000F9270000}"/>
    <cellStyle name="Calculation 3 19 46" xfId="11343" xr:uid="{00000000-0005-0000-0000-0000FA270000}"/>
    <cellStyle name="Calculation 3 19 47" xfId="11344" xr:uid="{00000000-0005-0000-0000-0000FB270000}"/>
    <cellStyle name="Calculation 3 19 48" xfId="11345" xr:uid="{00000000-0005-0000-0000-0000FC270000}"/>
    <cellStyle name="Calculation 3 19 49" xfId="11346" xr:uid="{00000000-0005-0000-0000-0000FD270000}"/>
    <cellStyle name="Calculation 3 19 5" xfId="11347" xr:uid="{00000000-0005-0000-0000-0000FE270000}"/>
    <cellStyle name="Calculation 3 19 5 2" xfId="11348" xr:uid="{00000000-0005-0000-0000-0000FF270000}"/>
    <cellStyle name="Calculation 3 19 50" xfId="11349" xr:uid="{00000000-0005-0000-0000-000000280000}"/>
    <cellStyle name="Calculation 3 19 51" xfId="11350" xr:uid="{00000000-0005-0000-0000-000001280000}"/>
    <cellStyle name="Calculation 3 19 52" xfId="11351" xr:uid="{00000000-0005-0000-0000-000002280000}"/>
    <cellStyle name="Calculation 3 19 53" xfId="11352" xr:uid="{00000000-0005-0000-0000-000003280000}"/>
    <cellStyle name="Calculation 3 19 54" xfId="11353" xr:uid="{00000000-0005-0000-0000-000004280000}"/>
    <cellStyle name="Calculation 3 19 55" xfId="11354" xr:uid="{00000000-0005-0000-0000-000005280000}"/>
    <cellStyle name="Calculation 3 19 56" xfId="11355" xr:uid="{00000000-0005-0000-0000-000006280000}"/>
    <cellStyle name="Calculation 3 19 57" xfId="11356" xr:uid="{00000000-0005-0000-0000-000007280000}"/>
    <cellStyle name="Calculation 3 19 58" xfId="11357" xr:uid="{00000000-0005-0000-0000-000008280000}"/>
    <cellStyle name="Calculation 3 19 59" xfId="11358" xr:uid="{00000000-0005-0000-0000-000009280000}"/>
    <cellStyle name="Calculation 3 19 6" xfId="11359" xr:uid="{00000000-0005-0000-0000-00000A280000}"/>
    <cellStyle name="Calculation 3 19 6 2" xfId="11360" xr:uid="{00000000-0005-0000-0000-00000B280000}"/>
    <cellStyle name="Calculation 3 19 60" xfId="11361" xr:uid="{00000000-0005-0000-0000-00000C280000}"/>
    <cellStyle name="Calculation 3 19 61" xfId="11362" xr:uid="{00000000-0005-0000-0000-00000D280000}"/>
    <cellStyle name="Calculation 3 19 62" xfId="11363" xr:uid="{00000000-0005-0000-0000-00000E280000}"/>
    <cellStyle name="Calculation 3 19 63" xfId="11364" xr:uid="{00000000-0005-0000-0000-00000F280000}"/>
    <cellStyle name="Calculation 3 19 64" xfId="11365" xr:uid="{00000000-0005-0000-0000-000010280000}"/>
    <cellStyle name="Calculation 3 19 65" xfId="11366" xr:uid="{00000000-0005-0000-0000-000011280000}"/>
    <cellStyle name="Calculation 3 19 66" xfId="11367" xr:uid="{00000000-0005-0000-0000-000012280000}"/>
    <cellStyle name="Calculation 3 19 67" xfId="11368" xr:uid="{00000000-0005-0000-0000-000013280000}"/>
    <cellStyle name="Calculation 3 19 68" xfId="11369" xr:uid="{00000000-0005-0000-0000-000014280000}"/>
    <cellStyle name="Calculation 3 19 69" xfId="11370" xr:uid="{00000000-0005-0000-0000-000015280000}"/>
    <cellStyle name="Calculation 3 19 7" xfId="11371" xr:uid="{00000000-0005-0000-0000-000016280000}"/>
    <cellStyle name="Calculation 3 19 7 2" xfId="11372" xr:uid="{00000000-0005-0000-0000-000017280000}"/>
    <cellStyle name="Calculation 3 19 70" xfId="11373" xr:uid="{00000000-0005-0000-0000-000018280000}"/>
    <cellStyle name="Calculation 3 19 71" xfId="11374" xr:uid="{00000000-0005-0000-0000-000019280000}"/>
    <cellStyle name="Calculation 3 19 72" xfId="11375" xr:uid="{00000000-0005-0000-0000-00001A280000}"/>
    <cellStyle name="Calculation 3 19 73" xfId="11376" xr:uid="{00000000-0005-0000-0000-00001B280000}"/>
    <cellStyle name="Calculation 3 19 74" xfId="11377" xr:uid="{00000000-0005-0000-0000-00001C280000}"/>
    <cellStyle name="Calculation 3 19 75" xfId="11378" xr:uid="{00000000-0005-0000-0000-00001D280000}"/>
    <cellStyle name="Calculation 3 19 76" xfId="11379" xr:uid="{00000000-0005-0000-0000-00001E280000}"/>
    <cellStyle name="Calculation 3 19 77" xfId="52423" xr:uid="{00000000-0005-0000-0000-00001F280000}"/>
    <cellStyle name="Calculation 3 19 78" xfId="52340" xr:uid="{00000000-0005-0000-0000-000020280000}"/>
    <cellStyle name="Calculation 3 19 79" xfId="53112" xr:uid="{00000000-0005-0000-0000-000021280000}"/>
    <cellStyle name="Calculation 3 19 8" xfId="11380" xr:uid="{00000000-0005-0000-0000-000022280000}"/>
    <cellStyle name="Calculation 3 19 8 2" xfId="11381" xr:uid="{00000000-0005-0000-0000-000023280000}"/>
    <cellStyle name="Calculation 3 19 9" xfId="11382" xr:uid="{00000000-0005-0000-0000-000024280000}"/>
    <cellStyle name="Calculation 3 19 9 2" xfId="11383" xr:uid="{00000000-0005-0000-0000-000025280000}"/>
    <cellStyle name="Calculation 3 2" xfId="303" xr:uid="{00000000-0005-0000-0000-000026280000}"/>
    <cellStyle name="Calculation 3 2 10" xfId="11384" xr:uid="{00000000-0005-0000-0000-000027280000}"/>
    <cellStyle name="Calculation 3 2 10 2" xfId="11385" xr:uid="{00000000-0005-0000-0000-000028280000}"/>
    <cellStyle name="Calculation 3 2 11" xfId="11386" xr:uid="{00000000-0005-0000-0000-000029280000}"/>
    <cellStyle name="Calculation 3 2 11 2" xfId="11387" xr:uid="{00000000-0005-0000-0000-00002A280000}"/>
    <cellStyle name="Calculation 3 2 12" xfId="11388" xr:uid="{00000000-0005-0000-0000-00002B280000}"/>
    <cellStyle name="Calculation 3 2 12 2" xfId="11389" xr:uid="{00000000-0005-0000-0000-00002C280000}"/>
    <cellStyle name="Calculation 3 2 13" xfId="11390" xr:uid="{00000000-0005-0000-0000-00002D280000}"/>
    <cellStyle name="Calculation 3 2 13 2" xfId="11391" xr:uid="{00000000-0005-0000-0000-00002E280000}"/>
    <cellStyle name="Calculation 3 2 14" xfId="11392" xr:uid="{00000000-0005-0000-0000-00002F280000}"/>
    <cellStyle name="Calculation 3 2 14 2" xfId="11393" xr:uid="{00000000-0005-0000-0000-000030280000}"/>
    <cellStyle name="Calculation 3 2 15" xfId="11394" xr:uid="{00000000-0005-0000-0000-000031280000}"/>
    <cellStyle name="Calculation 3 2 15 2" xfId="11395" xr:uid="{00000000-0005-0000-0000-000032280000}"/>
    <cellStyle name="Calculation 3 2 16" xfId="11396" xr:uid="{00000000-0005-0000-0000-000033280000}"/>
    <cellStyle name="Calculation 3 2 16 2" xfId="11397" xr:uid="{00000000-0005-0000-0000-000034280000}"/>
    <cellStyle name="Calculation 3 2 17" xfId="11398" xr:uid="{00000000-0005-0000-0000-000035280000}"/>
    <cellStyle name="Calculation 3 2 17 2" xfId="11399" xr:uid="{00000000-0005-0000-0000-000036280000}"/>
    <cellStyle name="Calculation 3 2 18" xfId="11400" xr:uid="{00000000-0005-0000-0000-000037280000}"/>
    <cellStyle name="Calculation 3 2 18 2" xfId="11401" xr:uid="{00000000-0005-0000-0000-000038280000}"/>
    <cellStyle name="Calculation 3 2 19" xfId="11402" xr:uid="{00000000-0005-0000-0000-000039280000}"/>
    <cellStyle name="Calculation 3 2 19 2" xfId="11403" xr:uid="{00000000-0005-0000-0000-00003A280000}"/>
    <cellStyle name="Calculation 3 2 2" xfId="304" xr:uid="{00000000-0005-0000-0000-00003B280000}"/>
    <cellStyle name="Calculation 3 2 2 2" xfId="11404" xr:uid="{00000000-0005-0000-0000-00003C280000}"/>
    <cellStyle name="Calculation 3 2 20" xfId="11405" xr:uid="{00000000-0005-0000-0000-00003D280000}"/>
    <cellStyle name="Calculation 3 2 20 2" xfId="11406" xr:uid="{00000000-0005-0000-0000-00003E280000}"/>
    <cellStyle name="Calculation 3 2 21" xfId="11407" xr:uid="{00000000-0005-0000-0000-00003F280000}"/>
    <cellStyle name="Calculation 3 2 21 2" xfId="11408" xr:uid="{00000000-0005-0000-0000-000040280000}"/>
    <cellStyle name="Calculation 3 2 22" xfId="11409" xr:uid="{00000000-0005-0000-0000-000041280000}"/>
    <cellStyle name="Calculation 3 2 22 2" xfId="11410" xr:uid="{00000000-0005-0000-0000-000042280000}"/>
    <cellStyle name="Calculation 3 2 23" xfId="11411" xr:uid="{00000000-0005-0000-0000-000043280000}"/>
    <cellStyle name="Calculation 3 2 23 2" xfId="11412" xr:uid="{00000000-0005-0000-0000-000044280000}"/>
    <cellStyle name="Calculation 3 2 24" xfId="11413" xr:uid="{00000000-0005-0000-0000-000045280000}"/>
    <cellStyle name="Calculation 3 2 24 2" xfId="11414" xr:uid="{00000000-0005-0000-0000-000046280000}"/>
    <cellStyle name="Calculation 3 2 25" xfId="11415" xr:uid="{00000000-0005-0000-0000-000047280000}"/>
    <cellStyle name="Calculation 3 2 25 2" xfId="11416" xr:uid="{00000000-0005-0000-0000-000048280000}"/>
    <cellStyle name="Calculation 3 2 26" xfId="11417" xr:uid="{00000000-0005-0000-0000-000049280000}"/>
    <cellStyle name="Calculation 3 2 26 2" xfId="11418" xr:uid="{00000000-0005-0000-0000-00004A280000}"/>
    <cellStyle name="Calculation 3 2 27" xfId="11419" xr:uid="{00000000-0005-0000-0000-00004B280000}"/>
    <cellStyle name="Calculation 3 2 27 2" xfId="11420" xr:uid="{00000000-0005-0000-0000-00004C280000}"/>
    <cellStyle name="Calculation 3 2 28" xfId="11421" xr:uid="{00000000-0005-0000-0000-00004D280000}"/>
    <cellStyle name="Calculation 3 2 28 2" xfId="11422" xr:uid="{00000000-0005-0000-0000-00004E280000}"/>
    <cellStyle name="Calculation 3 2 29" xfId="11423" xr:uid="{00000000-0005-0000-0000-00004F280000}"/>
    <cellStyle name="Calculation 3 2 29 2" xfId="11424" xr:uid="{00000000-0005-0000-0000-000050280000}"/>
    <cellStyle name="Calculation 3 2 3" xfId="11425" xr:uid="{00000000-0005-0000-0000-000051280000}"/>
    <cellStyle name="Calculation 3 2 3 2" xfId="11426" xr:uid="{00000000-0005-0000-0000-000052280000}"/>
    <cellStyle name="Calculation 3 2 30" xfId="11427" xr:uid="{00000000-0005-0000-0000-000053280000}"/>
    <cellStyle name="Calculation 3 2 30 2" xfId="11428" xr:uid="{00000000-0005-0000-0000-000054280000}"/>
    <cellStyle name="Calculation 3 2 31" xfId="11429" xr:uid="{00000000-0005-0000-0000-000055280000}"/>
    <cellStyle name="Calculation 3 2 31 2" xfId="11430" xr:uid="{00000000-0005-0000-0000-000056280000}"/>
    <cellStyle name="Calculation 3 2 32" xfId="11431" xr:uid="{00000000-0005-0000-0000-000057280000}"/>
    <cellStyle name="Calculation 3 2 32 2" xfId="11432" xr:uid="{00000000-0005-0000-0000-000058280000}"/>
    <cellStyle name="Calculation 3 2 33" xfId="11433" xr:uid="{00000000-0005-0000-0000-000059280000}"/>
    <cellStyle name="Calculation 3 2 33 2" xfId="11434" xr:uid="{00000000-0005-0000-0000-00005A280000}"/>
    <cellStyle name="Calculation 3 2 34" xfId="11435" xr:uid="{00000000-0005-0000-0000-00005B280000}"/>
    <cellStyle name="Calculation 3 2 34 2" xfId="11436" xr:uid="{00000000-0005-0000-0000-00005C280000}"/>
    <cellStyle name="Calculation 3 2 35" xfId="11437" xr:uid="{00000000-0005-0000-0000-00005D280000}"/>
    <cellStyle name="Calculation 3 2 35 2" xfId="11438" xr:uid="{00000000-0005-0000-0000-00005E280000}"/>
    <cellStyle name="Calculation 3 2 36" xfId="11439" xr:uid="{00000000-0005-0000-0000-00005F280000}"/>
    <cellStyle name="Calculation 3 2 36 2" xfId="11440" xr:uid="{00000000-0005-0000-0000-000060280000}"/>
    <cellStyle name="Calculation 3 2 37" xfId="11441" xr:uid="{00000000-0005-0000-0000-000061280000}"/>
    <cellStyle name="Calculation 3 2 37 2" xfId="11442" xr:uid="{00000000-0005-0000-0000-000062280000}"/>
    <cellStyle name="Calculation 3 2 38" xfId="11443" xr:uid="{00000000-0005-0000-0000-000063280000}"/>
    <cellStyle name="Calculation 3 2 38 2" xfId="11444" xr:uid="{00000000-0005-0000-0000-000064280000}"/>
    <cellStyle name="Calculation 3 2 39" xfId="11445" xr:uid="{00000000-0005-0000-0000-000065280000}"/>
    <cellStyle name="Calculation 3 2 39 2" xfId="11446" xr:uid="{00000000-0005-0000-0000-000066280000}"/>
    <cellStyle name="Calculation 3 2 4" xfId="11447" xr:uid="{00000000-0005-0000-0000-000067280000}"/>
    <cellStyle name="Calculation 3 2 4 2" xfId="11448" xr:uid="{00000000-0005-0000-0000-000068280000}"/>
    <cellStyle name="Calculation 3 2 40" xfId="11449" xr:uid="{00000000-0005-0000-0000-000069280000}"/>
    <cellStyle name="Calculation 3 2 41" xfId="11450" xr:uid="{00000000-0005-0000-0000-00006A280000}"/>
    <cellStyle name="Calculation 3 2 42" xfId="11451" xr:uid="{00000000-0005-0000-0000-00006B280000}"/>
    <cellStyle name="Calculation 3 2 43" xfId="11452" xr:uid="{00000000-0005-0000-0000-00006C280000}"/>
    <cellStyle name="Calculation 3 2 44" xfId="11453" xr:uid="{00000000-0005-0000-0000-00006D280000}"/>
    <cellStyle name="Calculation 3 2 45" xfId="11454" xr:uid="{00000000-0005-0000-0000-00006E280000}"/>
    <cellStyle name="Calculation 3 2 46" xfId="11455" xr:uid="{00000000-0005-0000-0000-00006F280000}"/>
    <cellStyle name="Calculation 3 2 47" xfId="11456" xr:uid="{00000000-0005-0000-0000-000070280000}"/>
    <cellStyle name="Calculation 3 2 48" xfId="11457" xr:uid="{00000000-0005-0000-0000-000071280000}"/>
    <cellStyle name="Calculation 3 2 49" xfId="11458" xr:uid="{00000000-0005-0000-0000-000072280000}"/>
    <cellStyle name="Calculation 3 2 5" xfId="11459" xr:uid="{00000000-0005-0000-0000-000073280000}"/>
    <cellStyle name="Calculation 3 2 5 2" xfId="11460" xr:uid="{00000000-0005-0000-0000-000074280000}"/>
    <cellStyle name="Calculation 3 2 50" xfId="11461" xr:uid="{00000000-0005-0000-0000-000075280000}"/>
    <cellStyle name="Calculation 3 2 51" xfId="11462" xr:uid="{00000000-0005-0000-0000-000076280000}"/>
    <cellStyle name="Calculation 3 2 52" xfId="11463" xr:uid="{00000000-0005-0000-0000-000077280000}"/>
    <cellStyle name="Calculation 3 2 53" xfId="11464" xr:uid="{00000000-0005-0000-0000-000078280000}"/>
    <cellStyle name="Calculation 3 2 54" xfId="11465" xr:uid="{00000000-0005-0000-0000-000079280000}"/>
    <cellStyle name="Calculation 3 2 55" xfId="11466" xr:uid="{00000000-0005-0000-0000-00007A280000}"/>
    <cellStyle name="Calculation 3 2 56" xfId="11467" xr:uid="{00000000-0005-0000-0000-00007B280000}"/>
    <cellStyle name="Calculation 3 2 57" xfId="11468" xr:uid="{00000000-0005-0000-0000-00007C280000}"/>
    <cellStyle name="Calculation 3 2 58" xfId="11469" xr:uid="{00000000-0005-0000-0000-00007D280000}"/>
    <cellStyle name="Calculation 3 2 59" xfId="11470" xr:uid="{00000000-0005-0000-0000-00007E280000}"/>
    <cellStyle name="Calculation 3 2 6" xfId="11471" xr:uid="{00000000-0005-0000-0000-00007F280000}"/>
    <cellStyle name="Calculation 3 2 6 2" xfId="11472" xr:uid="{00000000-0005-0000-0000-000080280000}"/>
    <cellStyle name="Calculation 3 2 60" xfId="11473" xr:uid="{00000000-0005-0000-0000-000081280000}"/>
    <cellStyle name="Calculation 3 2 61" xfId="11474" xr:uid="{00000000-0005-0000-0000-000082280000}"/>
    <cellStyle name="Calculation 3 2 62" xfId="11475" xr:uid="{00000000-0005-0000-0000-000083280000}"/>
    <cellStyle name="Calculation 3 2 63" xfId="11476" xr:uid="{00000000-0005-0000-0000-000084280000}"/>
    <cellStyle name="Calculation 3 2 64" xfId="11477" xr:uid="{00000000-0005-0000-0000-000085280000}"/>
    <cellStyle name="Calculation 3 2 65" xfId="11478" xr:uid="{00000000-0005-0000-0000-000086280000}"/>
    <cellStyle name="Calculation 3 2 66" xfId="11479" xr:uid="{00000000-0005-0000-0000-000087280000}"/>
    <cellStyle name="Calculation 3 2 67" xfId="11480" xr:uid="{00000000-0005-0000-0000-000088280000}"/>
    <cellStyle name="Calculation 3 2 68" xfId="11481" xr:uid="{00000000-0005-0000-0000-000089280000}"/>
    <cellStyle name="Calculation 3 2 69" xfId="11482" xr:uid="{00000000-0005-0000-0000-00008A280000}"/>
    <cellStyle name="Calculation 3 2 7" xfId="11483" xr:uid="{00000000-0005-0000-0000-00008B280000}"/>
    <cellStyle name="Calculation 3 2 7 2" xfId="11484" xr:uid="{00000000-0005-0000-0000-00008C280000}"/>
    <cellStyle name="Calculation 3 2 70" xfId="11485" xr:uid="{00000000-0005-0000-0000-00008D280000}"/>
    <cellStyle name="Calculation 3 2 71" xfId="11486" xr:uid="{00000000-0005-0000-0000-00008E280000}"/>
    <cellStyle name="Calculation 3 2 72" xfId="11487" xr:uid="{00000000-0005-0000-0000-00008F280000}"/>
    <cellStyle name="Calculation 3 2 73" xfId="11488" xr:uid="{00000000-0005-0000-0000-000090280000}"/>
    <cellStyle name="Calculation 3 2 74" xfId="11489" xr:uid="{00000000-0005-0000-0000-000091280000}"/>
    <cellStyle name="Calculation 3 2 75" xfId="11490" xr:uid="{00000000-0005-0000-0000-000092280000}"/>
    <cellStyle name="Calculation 3 2 76" xfId="11491" xr:uid="{00000000-0005-0000-0000-000093280000}"/>
    <cellStyle name="Calculation 3 2 77" xfId="52451" xr:uid="{00000000-0005-0000-0000-000094280000}"/>
    <cellStyle name="Calculation 3 2 78" xfId="52314" xr:uid="{00000000-0005-0000-0000-000095280000}"/>
    <cellStyle name="Calculation 3 2 79" xfId="53142" xr:uid="{00000000-0005-0000-0000-000096280000}"/>
    <cellStyle name="Calculation 3 2 8" xfId="11492" xr:uid="{00000000-0005-0000-0000-000097280000}"/>
    <cellStyle name="Calculation 3 2 8 2" xfId="11493" xr:uid="{00000000-0005-0000-0000-000098280000}"/>
    <cellStyle name="Calculation 3 2 9" xfId="11494" xr:uid="{00000000-0005-0000-0000-000099280000}"/>
    <cellStyle name="Calculation 3 2 9 2" xfId="11495" xr:uid="{00000000-0005-0000-0000-00009A280000}"/>
    <cellStyle name="Calculation 3 20" xfId="305" xr:uid="{00000000-0005-0000-0000-00009B280000}"/>
    <cellStyle name="Calculation 3 20 10" xfId="11496" xr:uid="{00000000-0005-0000-0000-00009C280000}"/>
    <cellStyle name="Calculation 3 20 10 2" xfId="11497" xr:uid="{00000000-0005-0000-0000-00009D280000}"/>
    <cellStyle name="Calculation 3 20 11" xfId="11498" xr:uid="{00000000-0005-0000-0000-00009E280000}"/>
    <cellStyle name="Calculation 3 20 11 2" xfId="11499" xr:uid="{00000000-0005-0000-0000-00009F280000}"/>
    <cellStyle name="Calculation 3 20 12" xfId="11500" xr:uid="{00000000-0005-0000-0000-0000A0280000}"/>
    <cellStyle name="Calculation 3 20 12 2" xfId="11501" xr:uid="{00000000-0005-0000-0000-0000A1280000}"/>
    <cellStyle name="Calculation 3 20 13" xfId="11502" xr:uid="{00000000-0005-0000-0000-0000A2280000}"/>
    <cellStyle name="Calculation 3 20 13 2" xfId="11503" xr:uid="{00000000-0005-0000-0000-0000A3280000}"/>
    <cellStyle name="Calculation 3 20 14" xfId="11504" xr:uid="{00000000-0005-0000-0000-0000A4280000}"/>
    <cellStyle name="Calculation 3 20 14 2" xfId="11505" xr:uid="{00000000-0005-0000-0000-0000A5280000}"/>
    <cellStyle name="Calculation 3 20 15" xfId="11506" xr:uid="{00000000-0005-0000-0000-0000A6280000}"/>
    <cellStyle name="Calculation 3 20 15 2" xfId="11507" xr:uid="{00000000-0005-0000-0000-0000A7280000}"/>
    <cellStyle name="Calculation 3 20 16" xfId="11508" xr:uid="{00000000-0005-0000-0000-0000A8280000}"/>
    <cellStyle name="Calculation 3 20 16 2" xfId="11509" xr:uid="{00000000-0005-0000-0000-0000A9280000}"/>
    <cellStyle name="Calculation 3 20 17" xfId="11510" xr:uid="{00000000-0005-0000-0000-0000AA280000}"/>
    <cellStyle name="Calculation 3 20 17 2" xfId="11511" xr:uid="{00000000-0005-0000-0000-0000AB280000}"/>
    <cellStyle name="Calculation 3 20 18" xfId="11512" xr:uid="{00000000-0005-0000-0000-0000AC280000}"/>
    <cellStyle name="Calculation 3 20 18 2" xfId="11513" xr:uid="{00000000-0005-0000-0000-0000AD280000}"/>
    <cellStyle name="Calculation 3 20 19" xfId="11514" xr:uid="{00000000-0005-0000-0000-0000AE280000}"/>
    <cellStyle name="Calculation 3 20 19 2" xfId="11515" xr:uid="{00000000-0005-0000-0000-0000AF280000}"/>
    <cellStyle name="Calculation 3 20 2" xfId="306" xr:uid="{00000000-0005-0000-0000-0000B0280000}"/>
    <cellStyle name="Calculation 3 20 2 2" xfId="11516" xr:uid="{00000000-0005-0000-0000-0000B1280000}"/>
    <cellStyle name="Calculation 3 20 20" xfId="11517" xr:uid="{00000000-0005-0000-0000-0000B2280000}"/>
    <cellStyle name="Calculation 3 20 20 2" xfId="11518" xr:uid="{00000000-0005-0000-0000-0000B3280000}"/>
    <cellStyle name="Calculation 3 20 21" xfId="11519" xr:uid="{00000000-0005-0000-0000-0000B4280000}"/>
    <cellStyle name="Calculation 3 20 21 2" xfId="11520" xr:uid="{00000000-0005-0000-0000-0000B5280000}"/>
    <cellStyle name="Calculation 3 20 22" xfId="11521" xr:uid="{00000000-0005-0000-0000-0000B6280000}"/>
    <cellStyle name="Calculation 3 20 22 2" xfId="11522" xr:uid="{00000000-0005-0000-0000-0000B7280000}"/>
    <cellStyle name="Calculation 3 20 23" xfId="11523" xr:uid="{00000000-0005-0000-0000-0000B8280000}"/>
    <cellStyle name="Calculation 3 20 23 2" xfId="11524" xr:uid="{00000000-0005-0000-0000-0000B9280000}"/>
    <cellStyle name="Calculation 3 20 24" xfId="11525" xr:uid="{00000000-0005-0000-0000-0000BA280000}"/>
    <cellStyle name="Calculation 3 20 24 2" xfId="11526" xr:uid="{00000000-0005-0000-0000-0000BB280000}"/>
    <cellStyle name="Calculation 3 20 25" xfId="11527" xr:uid="{00000000-0005-0000-0000-0000BC280000}"/>
    <cellStyle name="Calculation 3 20 25 2" xfId="11528" xr:uid="{00000000-0005-0000-0000-0000BD280000}"/>
    <cellStyle name="Calculation 3 20 26" xfId="11529" xr:uid="{00000000-0005-0000-0000-0000BE280000}"/>
    <cellStyle name="Calculation 3 20 26 2" xfId="11530" xr:uid="{00000000-0005-0000-0000-0000BF280000}"/>
    <cellStyle name="Calculation 3 20 27" xfId="11531" xr:uid="{00000000-0005-0000-0000-0000C0280000}"/>
    <cellStyle name="Calculation 3 20 27 2" xfId="11532" xr:uid="{00000000-0005-0000-0000-0000C1280000}"/>
    <cellStyle name="Calculation 3 20 28" xfId="11533" xr:uid="{00000000-0005-0000-0000-0000C2280000}"/>
    <cellStyle name="Calculation 3 20 28 2" xfId="11534" xr:uid="{00000000-0005-0000-0000-0000C3280000}"/>
    <cellStyle name="Calculation 3 20 29" xfId="11535" xr:uid="{00000000-0005-0000-0000-0000C4280000}"/>
    <cellStyle name="Calculation 3 20 29 2" xfId="11536" xr:uid="{00000000-0005-0000-0000-0000C5280000}"/>
    <cellStyle name="Calculation 3 20 3" xfId="11537" xr:uid="{00000000-0005-0000-0000-0000C6280000}"/>
    <cellStyle name="Calculation 3 20 3 2" xfId="11538" xr:uid="{00000000-0005-0000-0000-0000C7280000}"/>
    <cellStyle name="Calculation 3 20 30" xfId="11539" xr:uid="{00000000-0005-0000-0000-0000C8280000}"/>
    <cellStyle name="Calculation 3 20 30 2" xfId="11540" xr:uid="{00000000-0005-0000-0000-0000C9280000}"/>
    <cellStyle name="Calculation 3 20 31" xfId="11541" xr:uid="{00000000-0005-0000-0000-0000CA280000}"/>
    <cellStyle name="Calculation 3 20 31 2" xfId="11542" xr:uid="{00000000-0005-0000-0000-0000CB280000}"/>
    <cellStyle name="Calculation 3 20 32" xfId="11543" xr:uid="{00000000-0005-0000-0000-0000CC280000}"/>
    <cellStyle name="Calculation 3 20 32 2" xfId="11544" xr:uid="{00000000-0005-0000-0000-0000CD280000}"/>
    <cellStyle name="Calculation 3 20 33" xfId="11545" xr:uid="{00000000-0005-0000-0000-0000CE280000}"/>
    <cellStyle name="Calculation 3 20 33 2" xfId="11546" xr:uid="{00000000-0005-0000-0000-0000CF280000}"/>
    <cellStyle name="Calculation 3 20 34" xfId="11547" xr:uid="{00000000-0005-0000-0000-0000D0280000}"/>
    <cellStyle name="Calculation 3 20 34 2" xfId="11548" xr:uid="{00000000-0005-0000-0000-0000D1280000}"/>
    <cellStyle name="Calculation 3 20 35" xfId="11549" xr:uid="{00000000-0005-0000-0000-0000D2280000}"/>
    <cellStyle name="Calculation 3 20 35 2" xfId="11550" xr:uid="{00000000-0005-0000-0000-0000D3280000}"/>
    <cellStyle name="Calculation 3 20 36" xfId="11551" xr:uid="{00000000-0005-0000-0000-0000D4280000}"/>
    <cellStyle name="Calculation 3 20 36 2" xfId="11552" xr:uid="{00000000-0005-0000-0000-0000D5280000}"/>
    <cellStyle name="Calculation 3 20 37" xfId="11553" xr:uid="{00000000-0005-0000-0000-0000D6280000}"/>
    <cellStyle name="Calculation 3 20 37 2" xfId="11554" xr:uid="{00000000-0005-0000-0000-0000D7280000}"/>
    <cellStyle name="Calculation 3 20 38" xfId="11555" xr:uid="{00000000-0005-0000-0000-0000D8280000}"/>
    <cellStyle name="Calculation 3 20 38 2" xfId="11556" xr:uid="{00000000-0005-0000-0000-0000D9280000}"/>
    <cellStyle name="Calculation 3 20 39" xfId="11557" xr:uid="{00000000-0005-0000-0000-0000DA280000}"/>
    <cellStyle name="Calculation 3 20 39 2" xfId="11558" xr:uid="{00000000-0005-0000-0000-0000DB280000}"/>
    <cellStyle name="Calculation 3 20 4" xfId="11559" xr:uid="{00000000-0005-0000-0000-0000DC280000}"/>
    <cellStyle name="Calculation 3 20 4 2" xfId="11560" xr:uid="{00000000-0005-0000-0000-0000DD280000}"/>
    <cellStyle name="Calculation 3 20 40" xfId="11561" xr:uid="{00000000-0005-0000-0000-0000DE280000}"/>
    <cellStyle name="Calculation 3 20 41" xfId="11562" xr:uid="{00000000-0005-0000-0000-0000DF280000}"/>
    <cellStyle name="Calculation 3 20 42" xfId="11563" xr:uid="{00000000-0005-0000-0000-0000E0280000}"/>
    <cellStyle name="Calculation 3 20 43" xfId="11564" xr:uid="{00000000-0005-0000-0000-0000E1280000}"/>
    <cellStyle name="Calculation 3 20 44" xfId="11565" xr:uid="{00000000-0005-0000-0000-0000E2280000}"/>
    <cellStyle name="Calculation 3 20 45" xfId="11566" xr:uid="{00000000-0005-0000-0000-0000E3280000}"/>
    <cellStyle name="Calculation 3 20 46" xfId="11567" xr:uid="{00000000-0005-0000-0000-0000E4280000}"/>
    <cellStyle name="Calculation 3 20 47" xfId="11568" xr:uid="{00000000-0005-0000-0000-0000E5280000}"/>
    <cellStyle name="Calculation 3 20 48" xfId="11569" xr:uid="{00000000-0005-0000-0000-0000E6280000}"/>
    <cellStyle name="Calculation 3 20 49" xfId="11570" xr:uid="{00000000-0005-0000-0000-0000E7280000}"/>
    <cellStyle name="Calculation 3 20 5" xfId="11571" xr:uid="{00000000-0005-0000-0000-0000E8280000}"/>
    <cellStyle name="Calculation 3 20 5 2" xfId="11572" xr:uid="{00000000-0005-0000-0000-0000E9280000}"/>
    <cellStyle name="Calculation 3 20 50" xfId="11573" xr:uid="{00000000-0005-0000-0000-0000EA280000}"/>
    <cellStyle name="Calculation 3 20 51" xfId="11574" xr:uid="{00000000-0005-0000-0000-0000EB280000}"/>
    <cellStyle name="Calculation 3 20 52" xfId="11575" xr:uid="{00000000-0005-0000-0000-0000EC280000}"/>
    <cellStyle name="Calculation 3 20 53" xfId="11576" xr:uid="{00000000-0005-0000-0000-0000ED280000}"/>
    <cellStyle name="Calculation 3 20 54" xfId="11577" xr:uid="{00000000-0005-0000-0000-0000EE280000}"/>
    <cellStyle name="Calculation 3 20 55" xfId="11578" xr:uid="{00000000-0005-0000-0000-0000EF280000}"/>
    <cellStyle name="Calculation 3 20 56" xfId="11579" xr:uid="{00000000-0005-0000-0000-0000F0280000}"/>
    <cellStyle name="Calculation 3 20 57" xfId="11580" xr:uid="{00000000-0005-0000-0000-0000F1280000}"/>
    <cellStyle name="Calculation 3 20 58" xfId="11581" xr:uid="{00000000-0005-0000-0000-0000F2280000}"/>
    <cellStyle name="Calculation 3 20 59" xfId="11582" xr:uid="{00000000-0005-0000-0000-0000F3280000}"/>
    <cellStyle name="Calculation 3 20 6" xfId="11583" xr:uid="{00000000-0005-0000-0000-0000F4280000}"/>
    <cellStyle name="Calculation 3 20 6 2" xfId="11584" xr:uid="{00000000-0005-0000-0000-0000F5280000}"/>
    <cellStyle name="Calculation 3 20 60" xfId="11585" xr:uid="{00000000-0005-0000-0000-0000F6280000}"/>
    <cellStyle name="Calculation 3 20 61" xfId="11586" xr:uid="{00000000-0005-0000-0000-0000F7280000}"/>
    <cellStyle name="Calculation 3 20 62" xfId="11587" xr:uid="{00000000-0005-0000-0000-0000F8280000}"/>
    <cellStyle name="Calculation 3 20 63" xfId="11588" xr:uid="{00000000-0005-0000-0000-0000F9280000}"/>
    <cellStyle name="Calculation 3 20 64" xfId="11589" xr:uid="{00000000-0005-0000-0000-0000FA280000}"/>
    <cellStyle name="Calculation 3 20 65" xfId="11590" xr:uid="{00000000-0005-0000-0000-0000FB280000}"/>
    <cellStyle name="Calculation 3 20 66" xfId="11591" xr:uid="{00000000-0005-0000-0000-0000FC280000}"/>
    <cellStyle name="Calculation 3 20 67" xfId="11592" xr:uid="{00000000-0005-0000-0000-0000FD280000}"/>
    <cellStyle name="Calculation 3 20 68" xfId="11593" xr:uid="{00000000-0005-0000-0000-0000FE280000}"/>
    <cellStyle name="Calculation 3 20 69" xfId="11594" xr:uid="{00000000-0005-0000-0000-0000FF280000}"/>
    <cellStyle name="Calculation 3 20 7" xfId="11595" xr:uid="{00000000-0005-0000-0000-000000290000}"/>
    <cellStyle name="Calculation 3 20 7 2" xfId="11596" xr:uid="{00000000-0005-0000-0000-000001290000}"/>
    <cellStyle name="Calculation 3 20 70" xfId="11597" xr:uid="{00000000-0005-0000-0000-000002290000}"/>
    <cellStyle name="Calculation 3 20 71" xfId="11598" xr:uid="{00000000-0005-0000-0000-000003290000}"/>
    <cellStyle name="Calculation 3 20 72" xfId="11599" xr:uid="{00000000-0005-0000-0000-000004290000}"/>
    <cellStyle name="Calculation 3 20 73" xfId="11600" xr:uid="{00000000-0005-0000-0000-000005290000}"/>
    <cellStyle name="Calculation 3 20 74" xfId="11601" xr:uid="{00000000-0005-0000-0000-000006290000}"/>
    <cellStyle name="Calculation 3 20 75" xfId="11602" xr:uid="{00000000-0005-0000-0000-000007290000}"/>
    <cellStyle name="Calculation 3 20 76" xfId="11603" xr:uid="{00000000-0005-0000-0000-000008290000}"/>
    <cellStyle name="Calculation 3 20 77" xfId="52689" xr:uid="{00000000-0005-0000-0000-000009290000}"/>
    <cellStyle name="Calculation 3 20 78" xfId="52950" xr:uid="{00000000-0005-0000-0000-00000A290000}"/>
    <cellStyle name="Calculation 3 20 79" xfId="53411" xr:uid="{00000000-0005-0000-0000-00000B290000}"/>
    <cellStyle name="Calculation 3 20 8" xfId="11604" xr:uid="{00000000-0005-0000-0000-00000C290000}"/>
    <cellStyle name="Calculation 3 20 8 2" xfId="11605" xr:uid="{00000000-0005-0000-0000-00000D290000}"/>
    <cellStyle name="Calculation 3 20 9" xfId="11606" xr:uid="{00000000-0005-0000-0000-00000E290000}"/>
    <cellStyle name="Calculation 3 20 9 2" xfId="11607" xr:uid="{00000000-0005-0000-0000-00000F290000}"/>
    <cellStyle name="Calculation 3 21" xfId="307" xr:uid="{00000000-0005-0000-0000-000010290000}"/>
    <cellStyle name="Calculation 3 21 10" xfId="11608" xr:uid="{00000000-0005-0000-0000-000011290000}"/>
    <cellStyle name="Calculation 3 21 10 2" xfId="11609" xr:uid="{00000000-0005-0000-0000-000012290000}"/>
    <cellStyle name="Calculation 3 21 11" xfId="11610" xr:uid="{00000000-0005-0000-0000-000013290000}"/>
    <cellStyle name="Calculation 3 21 11 2" xfId="11611" xr:uid="{00000000-0005-0000-0000-000014290000}"/>
    <cellStyle name="Calculation 3 21 12" xfId="11612" xr:uid="{00000000-0005-0000-0000-000015290000}"/>
    <cellStyle name="Calculation 3 21 12 2" xfId="11613" xr:uid="{00000000-0005-0000-0000-000016290000}"/>
    <cellStyle name="Calculation 3 21 13" xfId="11614" xr:uid="{00000000-0005-0000-0000-000017290000}"/>
    <cellStyle name="Calculation 3 21 13 2" xfId="11615" xr:uid="{00000000-0005-0000-0000-000018290000}"/>
    <cellStyle name="Calculation 3 21 14" xfId="11616" xr:uid="{00000000-0005-0000-0000-000019290000}"/>
    <cellStyle name="Calculation 3 21 14 2" xfId="11617" xr:uid="{00000000-0005-0000-0000-00001A290000}"/>
    <cellStyle name="Calculation 3 21 15" xfId="11618" xr:uid="{00000000-0005-0000-0000-00001B290000}"/>
    <cellStyle name="Calculation 3 21 15 2" xfId="11619" xr:uid="{00000000-0005-0000-0000-00001C290000}"/>
    <cellStyle name="Calculation 3 21 16" xfId="11620" xr:uid="{00000000-0005-0000-0000-00001D290000}"/>
    <cellStyle name="Calculation 3 21 16 2" xfId="11621" xr:uid="{00000000-0005-0000-0000-00001E290000}"/>
    <cellStyle name="Calculation 3 21 17" xfId="11622" xr:uid="{00000000-0005-0000-0000-00001F290000}"/>
    <cellStyle name="Calculation 3 21 17 2" xfId="11623" xr:uid="{00000000-0005-0000-0000-000020290000}"/>
    <cellStyle name="Calculation 3 21 18" xfId="11624" xr:uid="{00000000-0005-0000-0000-000021290000}"/>
    <cellStyle name="Calculation 3 21 18 2" xfId="11625" xr:uid="{00000000-0005-0000-0000-000022290000}"/>
    <cellStyle name="Calculation 3 21 19" xfId="11626" xr:uid="{00000000-0005-0000-0000-000023290000}"/>
    <cellStyle name="Calculation 3 21 19 2" xfId="11627" xr:uid="{00000000-0005-0000-0000-000024290000}"/>
    <cellStyle name="Calculation 3 21 2" xfId="308" xr:uid="{00000000-0005-0000-0000-000025290000}"/>
    <cellStyle name="Calculation 3 21 2 2" xfId="11628" xr:uid="{00000000-0005-0000-0000-000026290000}"/>
    <cellStyle name="Calculation 3 21 20" xfId="11629" xr:uid="{00000000-0005-0000-0000-000027290000}"/>
    <cellStyle name="Calculation 3 21 20 2" xfId="11630" xr:uid="{00000000-0005-0000-0000-000028290000}"/>
    <cellStyle name="Calculation 3 21 21" xfId="11631" xr:uid="{00000000-0005-0000-0000-000029290000}"/>
    <cellStyle name="Calculation 3 21 21 2" xfId="11632" xr:uid="{00000000-0005-0000-0000-00002A290000}"/>
    <cellStyle name="Calculation 3 21 22" xfId="11633" xr:uid="{00000000-0005-0000-0000-00002B290000}"/>
    <cellStyle name="Calculation 3 21 22 2" xfId="11634" xr:uid="{00000000-0005-0000-0000-00002C290000}"/>
    <cellStyle name="Calculation 3 21 23" xfId="11635" xr:uid="{00000000-0005-0000-0000-00002D290000}"/>
    <cellStyle name="Calculation 3 21 23 2" xfId="11636" xr:uid="{00000000-0005-0000-0000-00002E290000}"/>
    <cellStyle name="Calculation 3 21 24" xfId="11637" xr:uid="{00000000-0005-0000-0000-00002F290000}"/>
    <cellStyle name="Calculation 3 21 24 2" xfId="11638" xr:uid="{00000000-0005-0000-0000-000030290000}"/>
    <cellStyle name="Calculation 3 21 25" xfId="11639" xr:uid="{00000000-0005-0000-0000-000031290000}"/>
    <cellStyle name="Calculation 3 21 25 2" xfId="11640" xr:uid="{00000000-0005-0000-0000-000032290000}"/>
    <cellStyle name="Calculation 3 21 26" xfId="11641" xr:uid="{00000000-0005-0000-0000-000033290000}"/>
    <cellStyle name="Calculation 3 21 26 2" xfId="11642" xr:uid="{00000000-0005-0000-0000-000034290000}"/>
    <cellStyle name="Calculation 3 21 27" xfId="11643" xr:uid="{00000000-0005-0000-0000-000035290000}"/>
    <cellStyle name="Calculation 3 21 27 2" xfId="11644" xr:uid="{00000000-0005-0000-0000-000036290000}"/>
    <cellStyle name="Calculation 3 21 28" xfId="11645" xr:uid="{00000000-0005-0000-0000-000037290000}"/>
    <cellStyle name="Calculation 3 21 28 2" xfId="11646" xr:uid="{00000000-0005-0000-0000-000038290000}"/>
    <cellStyle name="Calculation 3 21 29" xfId="11647" xr:uid="{00000000-0005-0000-0000-000039290000}"/>
    <cellStyle name="Calculation 3 21 29 2" xfId="11648" xr:uid="{00000000-0005-0000-0000-00003A290000}"/>
    <cellStyle name="Calculation 3 21 3" xfId="11649" xr:uid="{00000000-0005-0000-0000-00003B290000}"/>
    <cellStyle name="Calculation 3 21 3 2" xfId="11650" xr:uid="{00000000-0005-0000-0000-00003C290000}"/>
    <cellStyle name="Calculation 3 21 30" xfId="11651" xr:uid="{00000000-0005-0000-0000-00003D290000}"/>
    <cellStyle name="Calculation 3 21 30 2" xfId="11652" xr:uid="{00000000-0005-0000-0000-00003E290000}"/>
    <cellStyle name="Calculation 3 21 31" xfId="11653" xr:uid="{00000000-0005-0000-0000-00003F290000}"/>
    <cellStyle name="Calculation 3 21 31 2" xfId="11654" xr:uid="{00000000-0005-0000-0000-000040290000}"/>
    <cellStyle name="Calculation 3 21 32" xfId="11655" xr:uid="{00000000-0005-0000-0000-000041290000}"/>
    <cellStyle name="Calculation 3 21 32 2" xfId="11656" xr:uid="{00000000-0005-0000-0000-000042290000}"/>
    <cellStyle name="Calculation 3 21 33" xfId="11657" xr:uid="{00000000-0005-0000-0000-000043290000}"/>
    <cellStyle name="Calculation 3 21 33 2" xfId="11658" xr:uid="{00000000-0005-0000-0000-000044290000}"/>
    <cellStyle name="Calculation 3 21 34" xfId="11659" xr:uid="{00000000-0005-0000-0000-000045290000}"/>
    <cellStyle name="Calculation 3 21 34 2" xfId="11660" xr:uid="{00000000-0005-0000-0000-000046290000}"/>
    <cellStyle name="Calculation 3 21 35" xfId="11661" xr:uid="{00000000-0005-0000-0000-000047290000}"/>
    <cellStyle name="Calculation 3 21 35 2" xfId="11662" xr:uid="{00000000-0005-0000-0000-000048290000}"/>
    <cellStyle name="Calculation 3 21 36" xfId="11663" xr:uid="{00000000-0005-0000-0000-000049290000}"/>
    <cellStyle name="Calculation 3 21 36 2" xfId="11664" xr:uid="{00000000-0005-0000-0000-00004A290000}"/>
    <cellStyle name="Calculation 3 21 37" xfId="11665" xr:uid="{00000000-0005-0000-0000-00004B290000}"/>
    <cellStyle name="Calculation 3 21 37 2" xfId="11666" xr:uid="{00000000-0005-0000-0000-00004C290000}"/>
    <cellStyle name="Calculation 3 21 38" xfId="11667" xr:uid="{00000000-0005-0000-0000-00004D290000}"/>
    <cellStyle name="Calculation 3 21 38 2" xfId="11668" xr:uid="{00000000-0005-0000-0000-00004E290000}"/>
    <cellStyle name="Calculation 3 21 39" xfId="11669" xr:uid="{00000000-0005-0000-0000-00004F290000}"/>
    <cellStyle name="Calculation 3 21 4" xfId="11670" xr:uid="{00000000-0005-0000-0000-000050290000}"/>
    <cellStyle name="Calculation 3 21 4 2" xfId="11671" xr:uid="{00000000-0005-0000-0000-000051290000}"/>
    <cellStyle name="Calculation 3 21 40" xfId="11672" xr:uid="{00000000-0005-0000-0000-000052290000}"/>
    <cellStyle name="Calculation 3 21 41" xfId="11673" xr:uid="{00000000-0005-0000-0000-000053290000}"/>
    <cellStyle name="Calculation 3 21 42" xfId="11674" xr:uid="{00000000-0005-0000-0000-000054290000}"/>
    <cellStyle name="Calculation 3 21 43" xfId="11675" xr:uid="{00000000-0005-0000-0000-000055290000}"/>
    <cellStyle name="Calculation 3 21 44" xfId="11676" xr:uid="{00000000-0005-0000-0000-000056290000}"/>
    <cellStyle name="Calculation 3 21 45" xfId="11677" xr:uid="{00000000-0005-0000-0000-000057290000}"/>
    <cellStyle name="Calculation 3 21 46" xfId="11678" xr:uid="{00000000-0005-0000-0000-000058290000}"/>
    <cellStyle name="Calculation 3 21 47" xfId="11679" xr:uid="{00000000-0005-0000-0000-000059290000}"/>
    <cellStyle name="Calculation 3 21 48" xfId="11680" xr:uid="{00000000-0005-0000-0000-00005A290000}"/>
    <cellStyle name="Calculation 3 21 49" xfId="11681" xr:uid="{00000000-0005-0000-0000-00005B290000}"/>
    <cellStyle name="Calculation 3 21 5" xfId="11682" xr:uid="{00000000-0005-0000-0000-00005C290000}"/>
    <cellStyle name="Calculation 3 21 5 2" xfId="11683" xr:uid="{00000000-0005-0000-0000-00005D290000}"/>
    <cellStyle name="Calculation 3 21 50" xfId="11684" xr:uid="{00000000-0005-0000-0000-00005E290000}"/>
    <cellStyle name="Calculation 3 21 51" xfId="11685" xr:uid="{00000000-0005-0000-0000-00005F290000}"/>
    <cellStyle name="Calculation 3 21 52" xfId="11686" xr:uid="{00000000-0005-0000-0000-000060290000}"/>
    <cellStyle name="Calculation 3 21 53" xfId="11687" xr:uid="{00000000-0005-0000-0000-000061290000}"/>
    <cellStyle name="Calculation 3 21 54" xfId="11688" xr:uid="{00000000-0005-0000-0000-000062290000}"/>
    <cellStyle name="Calculation 3 21 55" xfId="11689" xr:uid="{00000000-0005-0000-0000-000063290000}"/>
    <cellStyle name="Calculation 3 21 56" xfId="11690" xr:uid="{00000000-0005-0000-0000-000064290000}"/>
    <cellStyle name="Calculation 3 21 57" xfId="11691" xr:uid="{00000000-0005-0000-0000-000065290000}"/>
    <cellStyle name="Calculation 3 21 58" xfId="11692" xr:uid="{00000000-0005-0000-0000-000066290000}"/>
    <cellStyle name="Calculation 3 21 59" xfId="11693" xr:uid="{00000000-0005-0000-0000-000067290000}"/>
    <cellStyle name="Calculation 3 21 6" xfId="11694" xr:uid="{00000000-0005-0000-0000-000068290000}"/>
    <cellStyle name="Calculation 3 21 6 2" xfId="11695" xr:uid="{00000000-0005-0000-0000-000069290000}"/>
    <cellStyle name="Calculation 3 21 60" xfId="11696" xr:uid="{00000000-0005-0000-0000-00006A290000}"/>
    <cellStyle name="Calculation 3 21 61" xfId="11697" xr:uid="{00000000-0005-0000-0000-00006B290000}"/>
    <cellStyle name="Calculation 3 21 62" xfId="11698" xr:uid="{00000000-0005-0000-0000-00006C290000}"/>
    <cellStyle name="Calculation 3 21 63" xfId="11699" xr:uid="{00000000-0005-0000-0000-00006D290000}"/>
    <cellStyle name="Calculation 3 21 64" xfId="11700" xr:uid="{00000000-0005-0000-0000-00006E290000}"/>
    <cellStyle name="Calculation 3 21 65" xfId="11701" xr:uid="{00000000-0005-0000-0000-00006F290000}"/>
    <cellStyle name="Calculation 3 21 66" xfId="11702" xr:uid="{00000000-0005-0000-0000-000070290000}"/>
    <cellStyle name="Calculation 3 21 67" xfId="11703" xr:uid="{00000000-0005-0000-0000-000071290000}"/>
    <cellStyle name="Calculation 3 21 68" xfId="11704" xr:uid="{00000000-0005-0000-0000-000072290000}"/>
    <cellStyle name="Calculation 3 21 69" xfId="11705" xr:uid="{00000000-0005-0000-0000-000073290000}"/>
    <cellStyle name="Calculation 3 21 7" xfId="11706" xr:uid="{00000000-0005-0000-0000-000074290000}"/>
    <cellStyle name="Calculation 3 21 7 2" xfId="11707" xr:uid="{00000000-0005-0000-0000-000075290000}"/>
    <cellStyle name="Calculation 3 21 70" xfId="11708" xr:uid="{00000000-0005-0000-0000-000076290000}"/>
    <cellStyle name="Calculation 3 21 71" xfId="11709" xr:uid="{00000000-0005-0000-0000-000077290000}"/>
    <cellStyle name="Calculation 3 21 72" xfId="11710" xr:uid="{00000000-0005-0000-0000-000078290000}"/>
    <cellStyle name="Calculation 3 21 73" xfId="11711" xr:uid="{00000000-0005-0000-0000-000079290000}"/>
    <cellStyle name="Calculation 3 21 74" xfId="11712" xr:uid="{00000000-0005-0000-0000-00007A290000}"/>
    <cellStyle name="Calculation 3 21 75" xfId="11713" xr:uid="{00000000-0005-0000-0000-00007B290000}"/>
    <cellStyle name="Calculation 3 21 76" xfId="52756" xr:uid="{00000000-0005-0000-0000-00007C290000}"/>
    <cellStyle name="Calculation 3 21 77" xfId="53035" xr:uid="{00000000-0005-0000-0000-00007D290000}"/>
    <cellStyle name="Calculation 3 21 78" xfId="53496" xr:uid="{00000000-0005-0000-0000-00007E290000}"/>
    <cellStyle name="Calculation 3 21 8" xfId="11714" xr:uid="{00000000-0005-0000-0000-00007F290000}"/>
    <cellStyle name="Calculation 3 21 8 2" xfId="11715" xr:uid="{00000000-0005-0000-0000-000080290000}"/>
    <cellStyle name="Calculation 3 21 9" xfId="11716" xr:uid="{00000000-0005-0000-0000-000081290000}"/>
    <cellStyle name="Calculation 3 21 9 2" xfId="11717" xr:uid="{00000000-0005-0000-0000-000082290000}"/>
    <cellStyle name="Calculation 3 22" xfId="309" xr:uid="{00000000-0005-0000-0000-000083290000}"/>
    <cellStyle name="Calculation 3 22 2" xfId="11718" xr:uid="{00000000-0005-0000-0000-000084290000}"/>
    <cellStyle name="Calculation 3 23" xfId="11719" xr:uid="{00000000-0005-0000-0000-000085290000}"/>
    <cellStyle name="Calculation 3 23 2" xfId="11720" xr:uid="{00000000-0005-0000-0000-000086290000}"/>
    <cellStyle name="Calculation 3 24" xfId="11721" xr:uid="{00000000-0005-0000-0000-000087290000}"/>
    <cellStyle name="Calculation 3 24 2" xfId="11722" xr:uid="{00000000-0005-0000-0000-000088290000}"/>
    <cellStyle name="Calculation 3 25" xfId="11723" xr:uid="{00000000-0005-0000-0000-000089290000}"/>
    <cellStyle name="Calculation 3 25 2" xfId="11724" xr:uid="{00000000-0005-0000-0000-00008A290000}"/>
    <cellStyle name="Calculation 3 26" xfId="11725" xr:uid="{00000000-0005-0000-0000-00008B290000}"/>
    <cellStyle name="Calculation 3 26 2" xfId="11726" xr:uid="{00000000-0005-0000-0000-00008C290000}"/>
    <cellStyle name="Calculation 3 27" xfId="11727" xr:uid="{00000000-0005-0000-0000-00008D290000}"/>
    <cellStyle name="Calculation 3 27 2" xfId="11728" xr:uid="{00000000-0005-0000-0000-00008E290000}"/>
    <cellStyle name="Calculation 3 28" xfId="11729" xr:uid="{00000000-0005-0000-0000-00008F290000}"/>
    <cellStyle name="Calculation 3 28 2" xfId="11730" xr:uid="{00000000-0005-0000-0000-000090290000}"/>
    <cellStyle name="Calculation 3 29" xfId="11731" xr:uid="{00000000-0005-0000-0000-000091290000}"/>
    <cellStyle name="Calculation 3 29 2" xfId="11732" xr:uid="{00000000-0005-0000-0000-000092290000}"/>
    <cellStyle name="Calculation 3 3" xfId="310" xr:uid="{00000000-0005-0000-0000-000093290000}"/>
    <cellStyle name="Calculation 3 3 10" xfId="11733" xr:uid="{00000000-0005-0000-0000-000094290000}"/>
    <cellStyle name="Calculation 3 3 10 2" xfId="11734" xr:uid="{00000000-0005-0000-0000-000095290000}"/>
    <cellStyle name="Calculation 3 3 11" xfId="11735" xr:uid="{00000000-0005-0000-0000-000096290000}"/>
    <cellStyle name="Calculation 3 3 11 2" xfId="11736" xr:uid="{00000000-0005-0000-0000-000097290000}"/>
    <cellStyle name="Calculation 3 3 12" xfId="11737" xr:uid="{00000000-0005-0000-0000-000098290000}"/>
    <cellStyle name="Calculation 3 3 12 2" xfId="11738" xr:uid="{00000000-0005-0000-0000-000099290000}"/>
    <cellStyle name="Calculation 3 3 13" xfId="11739" xr:uid="{00000000-0005-0000-0000-00009A290000}"/>
    <cellStyle name="Calculation 3 3 13 2" xfId="11740" xr:uid="{00000000-0005-0000-0000-00009B290000}"/>
    <cellStyle name="Calculation 3 3 14" xfId="11741" xr:uid="{00000000-0005-0000-0000-00009C290000}"/>
    <cellStyle name="Calculation 3 3 14 2" xfId="11742" xr:uid="{00000000-0005-0000-0000-00009D290000}"/>
    <cellStyle name="Calculation 3 3 15" xfId="11743" xr:uid="{00000000-0005-0000-0000-00009E290000}"/>
    <cellStyle name="Calculation 3 3 15 2" xfId="11744" xr:uid="{00000000-0005-0000-0000-00009F290000}"/>
    <cellStyle name="Calculation 3 3 16" xfId="11745" xr:uid="{00000000-0005-0000-0000-0000A0290000}"/>
    <cellStyle name="Calculation 3 3 16 2" xfId="11746" xr:uid="{00000000-0005-0000-0000-0000A1290000}"/>
    <cellStyle name="Calculation 3 3 17" xfId="11747" xr:uid="{00000000-0005-0000-0000-0000A2290000}"/>
    <cellStyle name="Calculation 3 3 17 2" xfId="11748" xr:uid="{00000000-0005-0000-0000-0000A3290000}"/>
    <cellStyle name="Calculation 3 3 18" xfId="11749" xr:uid="{00000000-0005-0000-0000-0000A4290000}"/>
    <cellStyle name="Calculation 3 3 18 2" xfId="11750" xr:uid="{00000000-0005-0000-0000-0000A5290000}"/>
    <cellStyle name="Calculation 3 3 19" xfId="11751" xr:uid="{00000000-0005-0000-0000-0000A6290000}"/>
    <cellStyle name="Calculation 3 3 19 2" xfId="11752" xr:uid="{00000000-0005-0000-0000-0000A7290000}"/>
    <cellStyle name="Calculation 3 3 2" xfId="311" xr:uid="{00000000-0005-0000-0000-0000A8290000}"/>
    <cellStyle name="Calculation 3 3 2 2" xfId="11753" xr:uid="{00000000-0005-0000-0000-0000A9290000}"/>
    <cellStyle name="Calculation 3 3 20" xfId="11754" xr:uid="{00000000-0005-0000-0000-0000AA290000}"/>
    <cellStyle name="Calculation 3 3 20 2" xfId="11755" xr:uid="{00000000-0005-0000-0000-0000AB290000}"/>
    <cellStyle name="Calculation 3 3 21" xfId="11756" xr:uid="{00000000-0005-0000-0000-0000AC290000}"/>
    <cellStyle name="Calculation 3 3 21 2" xfId="11757" xr:uid="{00000000-0005-0000-0000-0000AD290000}"/>
    <cellStyle name="Calculation 3 3 22" xfId="11758" xr:uid="{00000000-0005-0000-0000-0000AE290000}"/>
    <cellStyle name="Calculation 3 3 22 2" xfId="11759" xr:uid="{00000000-0005-0000-0000-0000AF290000}"/>
    <cellStyle name="Calculation 3 3 23" xfId="11760" xr:uid="{00000000-0005-0000-0000-0000B0290000}"/>
    <cellStyle name="Calculation 3 3 23 2" xfId="11761" xr:uid="{00000000-0005-0000-0000-0000B1290000}"/>
    <cellStyle name="Calculation 3 3 24" xfId="11762" xr:uid="{00000000-0005-0000-0000-0000B2290000}"/>
    <cellStyle name="Calculation 3 3 24 2" xfId="11763" xr:uid="{00000000-0005-0000-0000-0000B3290000}"/>
    <cellStyle name="Calculation 3 3 25" xfId="11764" xr:uid="{00000000-0005-0000-0000-0000B4290000}"/>
    <cellStyle name="Calculation 3 3 25 2" xfId="11765" xr:uid="{00000000-0005-0000-0000-0000B5290000}"/>
    <cellStyle name="Calculation 3 3 26" xfId="11766" xr:uid="{00000000-0005-0000-0000-0000B6290000}"/>
    <cellStyle name="Calculation 3 3 26 2" xfId="11767" xr:uid="{00000000-0005-0000-0000-0000B7290000}"/>
    <cellStyle name="Calculation 3 3 27" xfId="11768" xr:uid="{00000000-0005-0000-0000-0000B8290000}"/>
    <cellStyle name="Calculation 3 3 27 2" xfId="11769" xr:uid="{00000000-0005-0000-0000-0000B9290000}"/>
    <cellStyle name="Calculation 3 3 28" xfId="11770" xr:uid="{00000000-0005-0000-0000-0000BA290000}"/>
    <cellStyle name="Calculation 3 3 28 2" xfId="11771" xr:uid="{00000000-0005-0000-0000-0000BB290000}"/>
    <cellStyle name="Calculation 3 3 29" xfId="11772" xr:uid="{00000000-0005-0000-0000-0000BC290000}"/>
    <cellStyle name="Calculation 3 3 29 2" xfId="11773" xr:uid="{00000000-0005-0000-0000-0000BD290000}"/>
    <cellStyle name="Calculation 3 3 3" xfId="11774" xr:uid="{00000000-0005-0000-0000-0000BE290000}"/>
    <cellStyle name="Calculation 3 3 3 2" xfId="11775" xr:uid="{00000000-0005-0000-0000-0000BF290000}"/>
    <cellStyle name="Calculation 3 3 30" xfId="11776" xr:uid="{00000000-0005-0000-0000-0000C0290000}"/>
    <cellStyle name="Calculation 3 3 30 2" xfId="11777" xr:uid="{00000000-0005-0000-0000-0000C1290000}"/>
    <cellStyle name="Calculation 3 3 31" xfId="11778" xr:uid="{00000000-0005-0000-0000-0000C2290000}"/>
    <cellStyle name="Calculation 3 3 31 2" xfId="11779" xr:uid="{00000000-0005-0000-0000-0000C3290000}"/>
    <cellStyle name="Calculation 3 3 32" xfId="11780" xr:uid="{00000000-0005-0000-0000-0000C4290000}"/>
    <cellStyle name="Calculation 3 3 32 2" xfId="11781" xr:uid="{00000000-0005-0000-0000-0000C5290000}"/>
    <cellStyle name="Calculation 3 3 33" xfId="11782" xr:uid="{00000000-0005-0000-0000-0000C6290000}"/>
    <cellStyle name="Calculation 3 3 33 2" xfId="11783" xr:uid="{00000000-0005-0000-0000-0000C7290000}"/>
    <cellStyle name="Calculation 3 3 34" xfId="11784" xr:uid="{00000000-0005-0000-0000-0000C8290000}"/>
    <cellStyle name="Calculation 3 3 34 2" xfId="11785" xr:uid="{00000000-0005-0000-0000-0000C9290000}"/>
    <cellStyle name="Calculation 3 3 35" xfId="11786" xr:uid="{00000000-0005-0000-0000-0000CA290000}"/>
    <cellStyle name="Calculation 3 3 35 2" xfId="11787" xr:uid="{00000000-0005-0000-0000-0000CB290000}"/>
    <cellStyle name="Calculation 3 3 36" xfId="11788" xr:uid="{00000000-0005-0000-0000-0000CC290000}"/>
    <cellStyle name="Calculation 3 3 36 2" xfId="11789" xr:uid="{00000000-0005-0000-0000-0000CD290000}"/>
    <cellStyle name="Calculation 3 3 37" xfId="11790" xr:uid="{00000000-0005-0000-0000-0000CE290000}"/>
    <cellStyle name="Calculation 3 3 37 2" xfId="11791" xr:uid="{00000000-0005-0000-0000-0000CF290000}"/>
    <cellStyle name="Calculation 3 3 38" xfId="11792" xr:uid="{00000000-0005-0000-0000-0000D0290000}"/>
    <cellStyle name="Calculation 3 3 38 2" xfId="11793" xr:uid="{00000000-0005-0000-0000-0000D1290000}"/>
    <cellStyle name="Calculation 3 3 39" xfId="11794" xr:uid="{00000000-0005-0000-0000-0000D2290000}"/>
    <cellStyle name="Calculation 3 3 39 2" xfId="11795" xr:uid="{00000000-0005-0000-0000-0000D3290000}"/>
    <cellStyle name="Calculation 3 3 4" xfId="11796" xr:uid="{00000000-0005-0000-0000-0000D4290000}"/>
    <cellStyle name="Calculation 3 3 4 2" xfId="11797" xr:uid="{00000000-0005-0000-0000-0000D5290000}"/>
    <cellStyle name="Calculation 3 3 40" xfId="11798" xr:uid="{00000000-0005-0000-0000-0000D6290000}"/>
    <cellStyle name="Calculation 3 3 41" xfId="11799" xr:uid="{00000000-0005-0000-0000-0000D7290000}"/>
    <cellStyle name="Calculation 3 3 42" xfId="11800" xr:uid="{00000000-0005-0000-0000-0000D8290000}"/>
    <cellStyle name="Calculation 3 3 43" xfId="11801" xr:uid="{00000000-0005-0000-0000-0000D9290000}"/>
    <cellStyle name="Calculation 3 3 44" xfId="11802" xr:uid="{00000000-0005-0000-0000-0000DA290000}"/>
    <cellStyle name="Calculation 3 3 45" xfId="11803" xr:uid="{00000000-0005-0000-0000-0000DB290000}"/>
    <cellStyle name="Calculation 3 3 46" xfId="11804" xr:uid="{00000000-0005-0000-0000-0000DC290000}"/>
    <cellStyle name="Calculation 3 3 47" xfId="11805" xr:uid="{00000000-0005-0000-0000-0000DD290000}"/>
    <cellStyle name="Calculation 3 3 48" xfId="11806" xr:uid="{00000000-0005-0000-0000-0000DE290000}"/>
    <cellStyle name="Calculation 3 3 49" xfId="11807" xr:uid="{00000000-0005-0000-0000-0000DF290000}"/>
    <cellStyle name="Calculation 3 3 5" xfId="11808" xr:uid="{00000000-0005-0000-0000-0000E0290000}"/>
    <cellStyle name="Calculation 3 3 5 2" xfId="11809" xr:uid="{00000000-0005-0000-0000-0000E1290000}"/>
    <cellStyle name="Calculation 3 3 50" xfId="11810" xr:uid="{00000000-0005-0000-0000-0000E2290000}"/>
    <cellStyle name="Calculation 3 3 51" xfId="11811" xr:uid="{00000000-0005-0000-0000-0000E3290000}"/>
    <cellStyle name="Calculation 3 3 52" xfId="11812" xr:uid="{00000000-0005-0000-0000-0000E4290000}"/>
    <cellStyle name="Calculation 3 3 53" xfId="11813" xr:uid="{00000000-0005-0000-0000-0000E5290000}"/>
    <cellStyle name="Calculation 3 3 54" xfId="11814" xr:uid="{00000000-0005-0000-0000-0000E6290000}"/>
    <cellStyle name="Calculation 3 3 55" xfId="11815" xr:uid="{00000000-0005-0000-0000-0000E7290000}"/>
    <cellStyle name="Calculation 3 3 56" xfId="11816" xr:uid="{00000000-0005-0000-0000-0000E8290000}"/>
    <cellStyle name="Calculation 3 3 57" xfId="11817" xr:uid="{00000000-0005-0000-0000-0000E9290000}"/>
    <cellStyle name="Calculation 3 3 58" xfId="11818" xr:uid="{00000000-0005-0000-0000-0000EA290000}"/>
    <cellStyle name="Calculation 3 3 59" xfId="11819" xr:uid="{00000000-0005-0000-0000-0000EB290000}"/>
    <cellStyle name="Calculation 3 3 6" xfId="11820" xr:uid="{00000000-0005-0000-0000-0000EC290000}"/>
    <cellStyle name="Calculation 3 3 6 2" xfId="11821" xr:uid="{00000000-0005-0000-0000-0000ED290000}"/>
    <cellStyle name="Calculation 3 3 60" xfId="11822" xr:uid="{00000000-0005-0000-0000-0000EE290000}"/>
    <cellStyle name="Calculation 3 3 61" xfId="11823" xr:uid="{00000000-0005-0000-0000-0000EF290000}"/>
    <cellStyle name="Calculation 3 3 62" xfId="11824" xr:uid="{00000000-0005-0000-0000-0000F0290000}"/>
    <cellStyle name="Calculation 3 3 63" xfId="11825" xr:uid="{00000000-0005-0000-0000-0000F1290000}"/>
    <cellStyle name="Calculation 3 3 64" xfId="11826" xr:uid="{00000000-0005-0000-0000-0000F2290000}"/>
    <cellStyle name="Calculation 3 3 65" xfId="11827" xr:uid="{00000000-0005-0000-0000-0000F3290000}"/>
    <cellStyle name="Calculation 3 3 66" xfId="11828" xr:uid="{00000000-0005-0000-0000-0000F4290000}"/>
    <cellStyle name="Calculation 3 3 67" xfId="11829" xr:uid="{00000000-0005-0000-0000-0000F5290000}"/>
    <cellStyle name="Calculation 3 3 68" xfId="11830" xr:uid="{00000000-0005-0000-0000-0000F6290000}"/>
    <cellStyle name="Calculation 3 3 69" xfId="11831" xr:uid="{00000000-0005-0000-0000-0000F7290000}"/>
    <cellStyle name="Calculation 3 3 7" xfId="11832" xr:uid="{00000000-0005-0000-0000-0000F8290000}"/>
    <cellStyle name="Calculation 3 3 7 2" xfId="11833" xr:uid="{00000000-0005-0000-0000-0000F9290000}"/>
    <cellStyle name="Calculation 3 3 70" xfId="11834" xr:uid="{00000000-0005-0000-0000-0000FA290000}"/>
    <cellStyle name="Calculation 3 3 71" xfId="11835" xr:uid="{00000000-0005-0000-0000-0000FB290000}"/>
    <cellStyle name="Calculation 3 3 72" xfId="11836" xr:uid="{00000000-0005-0000-0000-0000FC290000}"/>
    <cellStyle name="Calculation 3 3 73" xfId="11837" xr:uid="{00000000-0005-0000-0000-0000FD290000}"/>
    <cellStyle name="Calculation 3 3 74" xfId="11838" xr:uid="{00000000-0005-0000-0000-0000FE290000}"/>
    <cellStyle name="Calculation 3 3 75" xfId="11839" xr:uid="{00000000-0005-0000-0000-0000FF290000}"/>
    <cellStyle name="Calculation 3 3 76" xfId="11840" xr:uid="{00000000-0005-0000-0000-0000002A0000}"/>
    <cellStyle name="Calculation 3 3 77" xfId="52445" xr:uid="{00000000-0005-0000-0000-0000012A0000}"/>
    <cellStyle name="Calculation 3 3 78" xfId="52224" xr:uid="{00000000-0005-0000-0000-0000022A0000}"/>
    <cellStyle name="Calculation 3 3 79" xfId="53136" xr:uid="{00000000-0005-0000-0000-0000032A0000}"/>
    <cellStyle name="Calculation 3 3 8" xfId="11841" xr:uid="{00000000-0005-0000-0000-0000042A0000}"/>
    <cellStyle name="Calculation 3 3 8 2" xfId="11842" xr:uid="{00000000-0005-0000-0000-0000052A0000}"/>
    <cellStyle name="Calculation 3 3 9" xfId="11843" xr:uid="{00000000-0005-0000-0000-0000062A0000}"/>
    <cellStyle name="Calculation 3 3 9 2" xfId="11844" xr:uid="{00000000-0005-0000-0000-0000072A0000}"/>
    <cellStyle name="Calculation 3 30" xfId="11845" xr:uid="{00000000-0005-0000-0000-0000082A0000}"/>
    <cellStyle name="Calculation 3 30 2" xfId="11846" xr:uid="{00000000-0005-0000-0000-0000092A0000}"/>
    <cellStyle name="Calculation 3 31" xfId="11847" xr:uid="{00000000-0005-0000-0000-00000A2A0000}"/>
    <cellStyle name="Calculation 3 31 2" xfId="11848" xr:uid="{00000000-0005-0000-0000-00000B2A0000}"/>
    <cellStyle name="Calculation 3 32" xfId="11849" xr:uid="{00000000-0005-0000-0000-00000C2A0000}"/>
    <cellStyle name="Calculation 3 32 2" xfId="11850" xr:uid="{00000000-0005-0000-0000-00000D2A0000}"/>
    <cellStyle name="Calculation 3 33" xfId="11851" xr:uid="{00000000-0005-0000-0000-00000E2A0000}"/>
    <cellStyle name="Calculation 3 33 2" xfId="11852" xr:uid="{00000000-0005-0000-0000-00000F2A0000}"/>
    <cellStyle name="Calculation 3 34" xfId="11853" xr:uid="{00000000-0005-0000-0000-0000102A0000}"/>
    <cellStyle name="Calculation 3 34 2" xfId="11854" xr:uid="{00000000-0005-0000-0000-0000112A0000}"/>
    <cellStyle name="Calculation 3 35" xfId="11855" xr:uid="{00000000-0005-0000-0000-0000122A0000}"/>
    <cellStyle name="Calculation 3 35 2" xfId="11856" xr:uid="{00000000-0005-0000-0000-0000132A0000}"/>
    <cellStyle name="Calculation 3 36" xfId="11857" xr:uid="{00000000-0005-0000-0000-0000142A0000}"/>
    <cellStyle name="Calculation 3 36 2" xfId="11858" xr:uid="{00000000-0005-0000-0000-0000152A0000}"/>
    <cellStyle name="Calculation 3 37" xfId="11859" xr:uid="{00000000-0005-0000-0000-0000162A0000}"/>
    <cellStyle name="Calculation 3 37 2" xfId="11860" xr:uid="{00000000-0005-0000-0000-0000172A0000}"/>
    <cellStyle name="Calculation 3 38" xfId="11861" xr:uid="{00000000-0005-0000-0000-0000182A0000}"/>
    <cellStyle name="Calculation 3 38 2" xfId="11862" xr:uid="{00000000-0005-0000-0000-0000192A0000}"/>
    <cellStyle name="Calculation 3 39" xfId="11863" xr:uid="{00000000-0005-0000-0000-00001A2A0000}"/>
    <cellStyle name="Calculation 3 39 2" xfId="11864" xr:uid="{00000000-0005-0000-0000-00001B2A0000}"/>
    <cellStyle name="Calculation 3 4" xfId="312" xr:uid="{00000000-0005-0000-0000-00001C2A0000}"/>
    <cellStyle name="Calculation 3 4 10" xfId="11865" xr:uid="{00000000-0005-0000-0000-00001D2A0000}"/>
    <cellStyle name="Calculation 3 4 10 2" xfId="11866" xr:uid="{00000000-0005-0000-0000-00001E2A0000}"/>
    <cellStyle name="Calculation 3 4 11" xfId="11867" xr:uid="{00000000-0005-0000-0000-00001F2A0000}"/>
    <cellStyle name="Calculation 3 4 11 2" xfId="11868" xr:uid="{00000000-0005-0000-0000-0000202A0000}"/>
    <cellStyle name="Calculation 3 4 12" xfId="11869" xr:uid="{00000000-0005-0000-0000-0000212A0000}"/>
    <cellStyle name="Calculation 3 4 12 2" xfId="11870" xr:uid="{00000000-0005-0000-0000-0000222A0000}"/>
    <cellStyle name="Calculation 3 4 13" xfId="11871" xr:uid="{00000000-0005-0000-0000-0000232A0000}"/>
    <cellStyle name="Calculation 3 4 13 2" xfId="11872" xr:uid="{00000000-0005-0000-0000-0000242A0000}"/>
    <cellStyle name="Calculation 3 4 14" xfId="11873" xr:uid="{00000000-0005-0000-0000-0000252A0000}"/>
    <cellStyle name="Calculation 3 4 14 2" xfId="11874" xr:uid="{00000000-0005-0000-0000-0000262A0000}"/>
    <cellStyle name="Calculation 3 4 15" xfId="11875" xr:uid="{00000000-0005-0000-0000-0000272A0000}"/>
    <cellStyle name="Calculation 3 4 15 2" xfId="11876" xr:uid="{00000000-0005-0000-0000-0000282A0000}"/>
    <cellStyle name="Calculation 3 4 16" xfId="11877" xr:uid="{00000000-0005-0000-0000-0000292A0000}"/>
    <cellStyle name="Calculation 3 4 16 2" xfId="11878" xr:uid="{00000000-0005-0000-0000-00002A2A0000}"/>
    <cellStyle name="Calculation 3 4 17" xfId="11879" xr:uid="{00000000-0005-0000-0000-00002B2A0000}"/>
    <cellStyle name="Calculation 3 4 17 2" xfId="11880" xr:uid="{00000000-0005-0000-0000-00002C2A0000}"/>
    <cellStyle name="Calculation 3 4 18" xfId="11881" xr:uid="{00000000-0005-0000-0000-00002D2A0000}"/>
    <cellStyle name="Calculation 3 4 18 2" xfId="11882" xr:uid="{00000000-0005-0000-0000-00002E2A0000}"/>
    <cellStyle name="Calculation 3 4 19" xfId="11883" xr:uid="{00000000-0005-0000-0000-00002F2A0000}"/>
    <cellStyle name="Calculation 3 4 19 2" xfId="11884" xr:uid="{00000000-0005-0000-0000-0000302A0000}"/>
    <cellStyle name="Calculation 3 4 2" xfId="313" xr:uid="{00000000-0005-0000-0000-0000312A0000}"/>
    <cellStyle name="Calculation 3 4 2 2" xfId="11885" xr:uid="{00000000-0005-0000-0000-0000322A0000}"/>
    <cellStyle name="Calculation 3 4 20" xfId="11886" xr:uid="{00000000-0005-0000-0000-0000332A0000}"/>
    <cellStyle name="Calculation 3 4 20 2" xfId="11887" xr:uid="{00000000-0005-0000-0000-0000342A0000}"/>
    <cellStyle name="Calculation 3 4 21" xfId="11888" xr:uid="{00000000-0005-0000-0000-0000352A0000}"/>
    <cellStyle name="Calculation 3 4 21 2" xfId="11889" xr:uid="{00000000-0005-0000-0000-0000362A0000}"/>
    <cellStyle name="Calculation 3 4 22" xfId="11890" xr:uid="{00000000-0005-0000-0000-0000372A0000}"/>
    <cellStyle name="Calculation 3 4 22 2" xfId="11891" xr:uid="{00000000-0005-0000-0000-0000382A0000}"/>
    <cellStyle name="Calculation 3 4 23" xfId="11892" xr:uid="{00000000-0005-0000-0000-0000392A0000}"/>
    <cellStyle name="Calculation 3 4 23 2" xfId="11893" xr:uid="{00000000-0005-0000-0000-00003A2A0000}"/>
    <cellStyle name="Calculation 3 4 24" xfId="11894" xr:uid="{00000000-0005-0000-0000-00003B2A0000}"/>
    <cellStyle name="Calculation 3 4 24 2" xfId="11895" xr:uid="{00000000-0005-0000-0000-00003C2A0000}"/>
    <cellStyle name="Calculation 3 4 25" xfId="11896" xr:uid="{00000000-0005-0000-0000-00003D2A0000}"/>
    <cellStyle name="Calculation 3 4 25 2" xfId="11897" xr:uid="{00000000-0005-0000-0000-00003E2A0000}"/>
    <cellStyle name="Calculation 3 4 26" xfId="11898" xr:uid="{00000000-0005-0000-0000-00003F2A0000}"/>
    <cellStyle name="Calculation 3 4 26 2" xfId="11899" xr:uid="{00000000-0005-0000-0000-0000402A0000}"/>
    <cellStyle name="Calculation 3 4 27" xfId="11900" xr:uid="{00000000-0005-0000-0000-0000412A0000}"/>
    <cellStyle name="Calculation 3 4 27 2" xfId="11901" xr:uid="{00000000-0005-0000-0000-0000422A0000}"/>
    <cellStyle name="Calculation 3 4 28" xfId="11902" xr:uid="{00000000-0005-0000-0000-0000432A0000}"/>
    <cellStyle name="Calculation 3 4 28 2" xfId="11903" xr:uid="{00000000-0005-0000-0000-0000442A0000}"/>
    <cellStyle name="Calculation 3 4 29" xfId="11904" xr:uid="{00000000-0005-0000-0000-0000452A0000}"/>
    <cellStyle name="Calculation 3 4 29 2" xfId="11905" xr:uid="{00000000-0005-0000-0000-0000462A0000}"/>
    <cellStyle name="Calculation 3 4 3" xfId="11906" xr:uid="{00000000-0005-0000-0000-0000472A0000}"/>
    <cellStyle name="Calculation 3 4 3 2" xfId="11907" xr:uid="{00000000-0005-0000-0000-0000482A0000}"/>
    <cellStyle name="Calculation 3 4 30" xfId="11908" xr:uid="{00000000-0005-0000-0000-0000492A0000}"/>
    <cellStyle name="Calculation 3 4 30 2" xfId="11909" xr:uid="{00000000-0005-0000-0000-00004A2A0000}"/>
    <cellStyle name="Calculation 3 4 31" xfId="11910" xr:uid="{00000000-0005-0000-0000-00004B2A0000}"/>
    <cellStyle name="Calculation 3 4 31 2" xfId="11911" xr:uid="{00000000-0005-0000-0000-00004C2A0000}"/>
    <cellStyle name="Calculation 3 4 32" xfId="11912" xr:uid="{00000000-0005-0000-0000-00004D2A0000}"/>
    <cellStyle name="Calculation 3 4 32 2" xfId="11913" xr:uid="{00000000-0005-0000-0000-00004E2A0000}"/>
    <cellStyle name="Calculation 3 4 33" xfId="11914" xr:uid="{00000000-0005-0000-0000-00004F2A0000}"/>
    <cellStyle name="Calculation 3 4 33 2" xfId="11915" xr:uid="{00000000-0005-0000-0000-0000502A0000}"/>
    <cellStyle name="Calculation 3 4 34" xfId="11916" xr:uid="{00000000-0005-0000-0000-0000512A0000}"/>
    <cellStyle name="Calculation 3 4 34 2" xfId="11917" xr:uid="{00000000-0005-0000-0000-0000522A0000}"/>
    <cellStyle name="Calculation 3 4 35" xfId="11918" xr:uid="{00000000-0005-0000-0000-0000532A0000}"/>
    <cellStyle name="Calculation 3 4 35 2" xfId="11919" xr:uid="{00000000-0005-0000-0000-0000542A0000}"/>
    <cellStyle name="Calculation 3 4 36" xfId="11920" xr:uid="{00000000-0005-0000-0000-0000552A0000}"/>
    <cellStyle name="Calculation 3 4 36 2" xfId="11921" xr:uid="{00000000-0005-0000-0000-0000562A0000}"/>
    <cellStyle name="Calculation 3 4 37" xfId="11922" xr:uid="{00000000-0005-0000-0000-0000572A0000}"/>
    <cellStyle name="Calculation 3 4 37 2" xfId="11923" xr:uid="{00000000-0005-0000-0000-0000582A0000}"/>
    <cellStyle name="Calculation 3 4 38" xfId="11924" xr:uid="{00000000-0005-0000-0000-0000592A0000}"/>
    <cellStyle name="Calculation 3 4 38 2" xfId="11925" xr:uid="{00000000-0005-0000-0000-00005A2A0000}"/>
    <cellStyle name="Calculation 3 4 39" xfId="11926" xr:uid="{00000000-0005-0000-0000-00005B2A0000}"/>
    <cellStyle name="Calculation 3 4 39 2" xfId="11927" xr:uid="{00000000-0005-0000-0000-00005C2A0000}"/>
    <cellStyle name="Calculation 3 4 4" xfId="11928" xr:uid="{00000000-0005-0000-0000-00005D2A0000}"/>
    <cellStyle name="Calculation 3 4 4 2" xfId="11929" xr:uid="{00000000-0005-0000-0000-00005E2A0000}"/>
    <cellStyle name="Calculation 3 4 40" xfId="11930" xr:uid="{00000000-0005-0000-0000-00005F2A0000}"/>
    <cellStyle name="Calculation 3 4 41" xfId="11931" xr:uid="{00000000-0005-0000-0000-0000602A0000}"/>
    <cellStyle name="Calculation 3 4 42" xfId="11932" xr:uid="{00000000-0005-0000-0000-0000612A0000}"/>
    <cellStyle name="Calculation 3 4 43" xfId="11933" xr:uid="{00000000-0005-0000-0000-0000622A0000}"/>
    <cellStyle name="Calculation 3 4 44" xfId="11934" xr:uid="{00000000-0005-0000-0000-0000632A0000}"/>
    <cellStyle name="Calculation 3 4 45" xfId="11935" xr:uid="{00000000-0005-0000-0000-0000642A0000}"/>
    <cellStyle name="Calculation 3 4 46" xfId="11936" xr:uid="{00000000-0005-0000-0000-0000652A0000}"/>
    <cellStyle name="Calculation 3 4 47" xfId="11937" xr:uid="{00000000-0005-0000-0000-0000662A0000}"/>
    <cellStyle name="Calculation 3 4 48" xfId="11938" xr:uid="{00000000-0005-0000-0000-0000672A0000}"/>
    <cellStyle name="Calculation 3 4 49" xfId="11939" xr:uid="{00000000-0005-0000-0000-0000682A0000}"/>
    <cellStyle name="Calculation 3 4 5" xfId="11940" xr:uid="{00000000-0005-0000-0000-0000692A0000}"/>
    <cellStyle name="Calculation 3 4 5 2" xfId="11941" xr:uid="{00000000-0005-0000-0000-00006A2A0000}"/>
    <cellStyle name="Calculation 3 4 50" xfId="11942" xr:uid="{00000000-0005-0000-0000-00006B2A0000}"/>
    <cellStyle name="Calculation 3 4 51" xfId="11943" xr:uid="{00000000-0005-0000-0000-00006C2A0000}"/>
    <cellStyle name="Calculation 3 4 52" xfId="11944" xr:uid="{00000000-0005-0000-0000-00006D2A0000}"/>
    <cellStyle name="Calculation 3 4 53" xfId="11945" xr:uid="{00000000-0005-0000-0000-00006E2A0000}"/>
    <cellStyle name="Calculation 3 4 54" xfId="11946" xr:uid="{00000000-0005-0000-0000-00006F2A0000}"/>
    <cellStyle name="Calculation 3 4 55" xfId="11947" xr:uid="{00000000-0005-0000-0000-0000702A0000}"/>
    <cellStyle name="Calculation 3 4 56" xfId="11948" xr:uid="{00000000-0005-0000-0000-0000712A0000}"/>
    <cellStyle name="Calculation 3 4 57" xfId="11949" xr:uid="{00000000-0005-0000-0000-0000722A0000}"/>
    <cellStyle name="Calculation 3 4 58" xfId="11950" xr:uid="{00000000-0005-0000-0000-0000732A0000}"/>
    <cellStyle name="Calculation 3 4 59" xfId="11951" xr:uid="{00000000-0005-0000-0000-0000742A0000}"/>
    <cellStyle name="Calculation 3 4 6" xfId="11952" xr:uid="{00000000-0005-0000-0000-0000752A0000}"/>
    <cellStyle name="Calculation 3 4 6 2" xfId="11953" xr:uid="{00000000-0005-0000-0000-0000762A0000}"/>
    <cellStyle name="Calculation 3 4 60" xfId="11954" xr:uid="{00000000-0005-0000-0000-0000772A0000}"/>
    <cellStyle name="Calculation 3 4 61" xfId="11955" xr:uid="{00000000-0005-0000-0000-0000782A0000}"/>
    <cellStyle name="Calculation 3 4 62" xfId="11956" xr:uid="{00000000-0005-0000-0000-0000792A0000}"/>
    <cellStyle name="Calculation 3 4 63" xfId="11957" xr:uid="{00000000-0005-0000-0000-00007A2A0000}"/>
    <cellStyle name="Calculation 3 4 64" xfId="11958" xr:uid="{00000000-0005-0000-0000-00007B2A0000}"/>
    <cellStyle name="Calculation 3 4 65" xfId="11959" xr:uid="{00000000-0005-0000-0000-00007C2A0000}"/>
    <cellStyle name="Calculation 3 4 66" xfId="11960" xr:uid="{00000000-0005-0000-0000-00007D2A0000}"/>
    <cellStyle name="Calculation 3 4 67" xfId="11961" xr:uid="{00000000-0005-0000-0000-00007E2A0000}"/>
    <cellStyle name="Calculation 3 4 68" xfId="11962" xr:uid="{00000000-0005-0000-0000-00007F2A0000}"/>
    <cellStyle name="Calculation 3 4 69" xfId="11963" xr:uid="{00000000-0005-0000-0000-0000802A0000}"/>
    <cellStyle name="Calculation 3 4 7" xfId="11964" xr:uid="{00000000-0005-0000-0000-0000812A0000}"/>
    <cellStyle name="Calculation 3 4 7 2" xfId="11965" xr:uid="{00000000-0005-0000-0000-0000822A0000}"/>
    <cellStyle name="Calculation 3 4 70" xfId="11966" xr:uid="{00000000-0005-0000-0000-0000832A0000}"/>
    <cellStyle name="Calculation 3 4 71" xfId="11967" xr:uid="{00000000-0005-0000-0000-0000842A0000}"/>
    <cellStyle name="Calculation 3 4 72" xfId="11968" xr:uid="{00000000-0005-0000-0000-0000852A0000}"/>
    <cellStyle name="Calculation 3 4 73" xfId="11969" xr:uid="{00000000-0005-0000-0000-0000862A0000}"/>
    <cellStyle name="Calculation 3 4 74" xfId="11970" xr:uid="{00000000-0005-0000-0000-0000872A0000}"/>
    <cellStyle name="Calculation 3 4 75" xfId="11971" xr:uid="{00000000-0005-0000-0000-0000882A0000}"/>
    <cellStyle name="Calculation 3 4 76" xfId="11972" xr:uid="{00000000-0005-0000-0000-0000892A0000}"/>
    <cellStyle name="Calculation 3 4 77" xfId="52634" xr:uid="{00000000-0005-0000-0000-00008A2A0000}"/>
    <cellStyle name="Calculation 3 4 78" xfId="52885" xr:uid="{00000000-0005-0000-0000-00008B2A0000}"/>
    <cellStyle name="Calculation 3 4 79" xfId="53346" xr:uid="{00000000-0005-0000-0000-00008C2A0000}"/>
    <cellStyle name="Calculation 3 4 8" xfId="11973" xr:uid="{00000000-0005-0000-0000-00008D2A0000}"/>
    <cellStyle name="Calculation 3 4 8 2" xfId="11974" xr:uid="{00000000-0005-0000-0000-00008E2A0000}"/>
    <cellStyle name="Calculation 3 4 9" xfId="11975" xr:uid="{00000000-0005-0000-0000-00008F2A0000}"/>
    <cellStyle name="Calculation 3 4 9 2" xfId="11976" xr:uid="{00000000-0005-0000-0000-0000902A0000}"/>
    <cellStyle name="Calculation 3 40" xfId="11977" xr:uid="{00000000-0005-0000-0000-0000912A0000}"/>
    <cellStyle name="Calculation 3 40 2" xfId="11978" xr:uid="{00000000-0005-0000-0000-0000922A0000}"/>
    <cellStyle name="Calculation 3 41" xfId="11979" xr:uid="{00000000-0005-0000-0000-0000932A0000}"/>
    <cellStyle name="Calculation 3 41 2" xfId="11980" xr:uid="{00000000-0005-0000-0000-0000942A0000}"/>
    <cellStyle name="Calculation 3 42" xfId="11981" xr:uid="{00000000-0005-0000-0000-0000952A0000}"/>
    <cellStyle name="Calculation 3 42 2" xfId="11982" xr:uid="{00000000-0005-0000-0000-0000962A0000}"/>
    <cellStyle name="Calculation 3 43" xfId="11983" xr:uid="{00000000-0005-0000-0000-0000972A0000}"/>
    <cellStyle name="Calculation 3 43 2" xfId="11984" xr:uid="{00000000-0005-0000-0000-0000982A0000}"/>
    <cellStyle name="Calculation 3 44" xfId="11985" xr:uid="{00000000-0005-0000-0000-0000992A0000}"/>
    <cellStyle name="Calculation 3 44 2" xfId="11986" xr:uid="{00000000-0005-0000-0000-00009A2A0000}"/>
    <cellStyle name="Calculation 3 45" xfId="11987" xr:uid="{00000000-0005-0000-0000-00009B2A0000}"/>
    <cellStyle name="Calculation 3 45 2" xfId="11988" xr:uid="{00000000-0005-0000-0000-00009C2A0000}"/>
    <cellStyle name="Calculation 3 46" xfId="11989" xr:uid="{00000000-0005-0000-0000-00009D2A0000}"/>
    <cellStyle name="Calculation 3 46 2" xfId="11990" xr:uid="{00000000-0005-0000-0000-00009E2A0000}"/>
    <cellStyle name="Calculation 3 47" xfId="11991" xr:uid="{00000000-0005-0000-0000-00009F2A0000}"/>
    <cellStyle name="Calculation 3 47 2" xfId="11992" xr:uid="{00000000-0005-0000-0000-0000A02A0000}"/>
    <cellStyle name="Calculation 3 48" xfId="11993" xr:uid="{00000000-0005-0000-0000-0000A12A0000}"/>
    <cellStyle name="Calculation 3 48 2" xfId="11994" xr:uid="{00000000-0005-0000-0000-0000A22A0000}"/>
    <cellStyle name="Calculation 3 49" xfId="11995" xr:uid="{00000000-0005-0000-0000-0000A32A0000}"/>
    <cellStyle name="Calculation 3 49 2" xfId="11996" xr:uid="{00000000-0005-0000-0000-0000A42A0000}"/>
    <cellStyle name="Calculation 3 5" xfId="314" xr:uid="{00000000-0005-0000-0000-0000A52A0000}"/>
    <cellStyle name="Calculation 3 5 10" xfId="11997" xr:uid="{00000000-0005-0000-0000-0000A62A0000}"/>
    <cellStyle name="Calculation 3 5 10 2" xfId="11998" xr:uid="{00000000-0005-0000-0000-0000A72A0000}"/>
    <cellStyle name="Calculation 3 5 11" xfId="11999" xr:uid="{00000000-0005-0000-0000-0000A82A0000}"/>
    <cellStyle name="Calculation 3 5 11 2" xfId="12000" xr:uid="{00000000-0005-0000-0000-0000A92A0000}"/>
    <cellStyle name="Calculation 3 5 12" xfId="12001" xr:uid="{00000000-0005-0000-0000-0000AA2A0000}"/>
    <cellStyle name="Calculation 3 5 12 2" xfId="12002" xr:uid="{00000000-0005-0000-0000-0000AB2A0000}"/>
    <cellStyle name="Calculation 3 5 13" xfId="12003" xr:uid="{00000000-0005-0000-0000-0000AC2A0000}"/>
    <cellStyle name="Calculation 3 5 13 2" xfId="12004" xr:uid="{00000000-0005-0000-0000-0000AD2A0000}"/>
    <cellStyle name="Calculation 3 5 14" xfId="12005" xr:uid="{00000000-0005-0000-0000-0000AE2A0000}"/>
    <cellStyle name="Calculation 3 5 14 2" xfId="12006" xr:uid="{00000000-0005-0000-0000-0000AF2A0000}"/>
    <cellStyle name="Calculation 3 5 15" xfId="12007" xr:uid="{00000000-0005-0000-0000-0000B02A0000}"/>
    <cellStyle name="Calculation 3 5 15 2" xfId="12008" xr:uid="{00000000-0005-0000-0000-0000B12A0000}"/>
    <cellStyle name="Calculation 3 5 16" xfId="12009" xr:uid="{00000000-0005-0000-0000-0000B22A0000}"/>
    <cellStyle name="Calculation 3 5 16 2" xfId="12010" xr:uid="{00000000-0005-0000-0000-0000B32A0000}"/>
    <cellStyle name="Calculation 3 5 17" xfId="12011" xr:uid="{00000000-0005-0000-0000-0000B42A0000}"/>
    <cellStyle name="Calculation 3 5 17 2" xfId="12012" xr:uid="{00000000-0005-0000-0000-0000B52A0000}"/>
    <cellStyle name="Calculation 3 5 18" xfId="12013" xr:uid="{00000000-0005-0000-0000-0000B62A0000}"/>
    <cellStyle name="Calculation 3 5 18 2" xfId="12014" xr:uid="{00000000-0005-0000-0000-0000B72A0000}"/>
    <cellStyle name="Calculation 3 5 19" xfId="12015" xr:uid="{00000000-0005-0000-0000-0000B82A0000}"/>
    <cellStyle name="Calculation 3 5 19 2" xfId="12016" xr:uid="{00000000-0005-0000-0000-0000B92A0000}"/>
    <cellStyle name="Calculation 3 5 2" xfId="315" xr:uid="{00000000-0005-0000-0000-0000BA2A0000}"/>
    <cellStyle name="Calculation 3 5 2 2" xfId="12017" xr:uid="{00000000-0005-0000-0000-0000BB2A0000}"/>
    <cellStyle name="Calculation 3 5 20" xfId="12018" xr:uid="{00000000-0005-0000-0000-0000BC2A0000}"/>
    <cellStyle name="Calculation 3 5 20 2" xfId="12019" xr:uid="{00000000-0005-0000-0000-0000BD2A0000}"/>
    <cellStyle name="Calculation 3 5 21" xfId="12020" xr:uid="{00000000-0005-0000-0000-0000BE2A0000}"/>
    <cellStyle name="Calculation 3 5 21 2" xfId="12021" xr:uid="{00000000-0005-0000-0000-0000BF2A0000}"/>
    <cellStyle name="Calculation 3 5 22" xfId="12022" xr:uid="{00000000-0005-0000-0000-0000C02A0000}"/>
    <cellStyle name="Calculation 3 5 22 2" xfId="12023" xr:uid="{00000000-0005-0000-0000-0000C12A0000}"/>
    <cellStyle name="Calculation 3 5 23" xfId="12024" xr:uid="{00000000-0005-0000-0000-0000C22A0000}"/>
    <cellStyle name="Calculation 3 5 23 2" xfId="12025" xr:uid="{00000000-0005-0000-0000-0000C32A0000}"/>
    <cellStyle name="Calculation 3 5 24" xfId="12026" xr:uid="{00000000-0005-0000-0000-0000C42A0000}"/>
    <cellStyle name="Calculation 3 5 24 2" xfId="12027" xr:uid="{00000000-0005-0000-0000-0000C52A0000}"/>
    <cellStyle name="Calculation 3 5 25" xfId="12028" xr:uid="{00000000-0005-0000-0000-0000C62A0000}"/>
    <cellStyle name="Calculation 3 5 25 2" xfId="12029" xr:uid="{00000000-0005-0000-0000-0000C72A0000}"/>
    <cellStyle name="Calculation 3 5 26" xfId="12030" xr:uid="{00000000-0005-0000-0000-0000C82A0000}"/>
    <cellStyle name="Calculation 3 5 26 2" xfId="12031" xr:uid="{00000000-0005-0000-0000-0000C92A0000}"/>
    <cellStyle name="Calculation 3 5 27" xfId="12032" xr:uid="{00000000-0005-0000-0000-0000CA2A0000}"/>
    <cellStyle name="Calculation 3 5 27 2" xfId="12033" xr:uid="{00000000-0005-0000-0000-0000CB2A0000}"/>
    <cellStyle name="Calculation 3 5 28" xfId="12034" xr:uid="{00000000-0005-0000-0000-0000CC2A0000}"/>
    <cellStyle name="Calculation 3 5 28 2" xfId="12035" xr:uid="{00000000-0005-0000-0000-0000CD2A0000}"/>
    <cellStyle name="Calculation 3 5 29" xfId="12036" xr:uid="{00000000-0005-0000-0000-0000CE2A0000}"/>
    <cellStyle name="Calculation 3 5 29 2" xfId="12037" xr:uid="{00000000-0005-0000-0000-0000CF2A0000}"/>
    <cellStyle name="Calculation 3 5 3" xfId="12038" xr:uid="{00000000-0005-0000-0000-0000D02A0000}"/>
    <cellStyle name="Calculation 3 5 3 2" xfId="12039" xr:uid="{00000000-0005-0000-0000-0000D12A0000}"/>
    <cellStyle name="Calculation 3 5 30" xfId="12040" xr:uid="{00000000-0005-0000-0000-0000D22A0000}"/>
    <cellStyle name="Calculation 3 5 30 2" xfId="12041" xr:uid="{00000000-0005-0000-0000-0000D32A0000}"/>
    <cellStyle name="Calculation 3 5 31" xfId="12042" xr:uid="{00000000-0005-0000-0000-0000D42A0000}"/>
    <cellStyle name="Calculation 3 5 31 2" xfId="12043" xr:uid="{00000000-0005-0000-0000-0000D52A0000}"/>
    <cellStyle name="Calculation 3 5 32" xfId="12044" xr:uid="{00000000-0005-0000-0000-0000D62A0000}"/>
    <cellStyle name="Calculation 3 5 32 2" xfId="12045" xr:uid="{00000000-0005-0000-0000-0000D72A0000}"/>
    <cellStyle name="Calculation 3 5 33" xfId="12046" xr:uid="{00000000-0005-0000-0000-0000D82A0000}"/>
    <cellStyle name="Calculation 3 5 33 2" xfId="12047" xr:uid="{00000000-0005-0000-0000-0000D92A0000}"/>
    <cellStyle name="Calculation 3 5 34" xfId="12048" xr:uid="{00000000-0005-0000-0000-0000DA2A0000}"/>
    <cellStyle name="Calculation 3 5 34 2" xfId="12049" xr:uid="{00000000-0005-0000-0000-0000DB2A0000}"/>
    <cellStyle name="Calculation 3 5 35" xfId="12050" xr:uid="{00000000-0005-0000-0000-0000DC2A0000}"/>
    <cellStyle name="Calculation 3 5 35 2" xfId="12051" xr:uid="{00000000-0005-0000-0000-0000DD2A0000}"/>
    <cellStyle name="Calculation 3 5 36" xfId="12052" xr:uid="{00000000-0005-0000-0000-0000DE2A0000}"/>
    <cellStyle name="Calculation 3 5 36 2" xfId="12053" xr:uid="{00000000-0005-0000-0000-0000DF2A0000}"/>
    <cellStyle name="Calculation 3 5 37" xfId="12054" xr:uid="{00000000-0005-0000-0000-0000E02A0000}"/>
    <cellStyle name="Calculation 3 5 37 2" xfId="12055" xr:uid="{00000000-0005-0000-0000-0000E12A0000}"/>
    <cellStyle name="Calculation 3 5 38" xfId="12056" xr:uid="{00000000-0005-0000-0000-0000E22A0000}"/>
    <cellStyle name="Calculation 3 5 38 2" xfId="12057" xr:uid="{00000000-0005-0000-0000-0000E32A0000}"/>
    <cellStyle name="Calculation 3 5 39" xfId="12058" xr:uid="{00000000-0005-0000-0000-0000E42A0000}"/>
    <cellStyle name="Calculation 3 5 39 2" xfId="12059" xr:uid="{00000000-0005-0000-0000-0000E52A0000}"/>
    <cellStyle name="Calculation 3 5 4" xfId="12060" xr:uid="{00000000-0005-0000-0000-0000E62A0000}"/>
    <cellStyle name="Calculation 3 5 4 2" xfId="12061" xr:uid="{00000000-0005-0000-0000-0000E72A0000}"/>
    <cellStyle name="Calculation 3 5 40" xfId="12062" xr:uid="{00000000-0005-0000-0000-0000E82A0000}"/>
    <cellStyle name="Calculation 3 5 41" xfId="12063" xr:uid="{00000000-0005-0000-0000-0000E92A0000}"/>
    <cellStyle name="Calculation 3 5 42" xfId="12064" xr:uid="{00000000-0005-0000-0000-0000EA2A0000}"/>
    <cellStyle name="Calculation 3 5 43" xfId="12065" xr:uid="{00000000-0005-0000-0000-0000EB2A0000}"/>
    <cellStyle name="Calculation 3 5 44" xfId="12066" xr:uid="{00000000-0005-0000-0000-0000EC2A0000}"/>
    <cellStyle name="Calculation 3 5 45" xfId="12067" xr:uid="{00000000-0005-0000-0000-0000ED2A0000}"/>
    <cellStyle name="Calculation 3 5 46" xfId="12068" xr:uid="{00000000-0005-0000-0000-0000EE2A0000}"/>
    <cellStyle name="Calculation 3 5 47" xfId="12069" xr:uid="{00000000-0005-0000-0000-0000EF2A0000}"/>
    <cellStyle name="Calculation 3 5 48" xfId="12070" xr:uid="{00000000-0005-0000-0000-0000F02A0000}"/>
    <cellStyle name="Calculation 3 5 49" xfId="12071" xr:uid="{00000000-0005-0000-0000-0000F12A0000}"/>
    <cellStyle name="Calculation 3 5 5" xfId="12072" xr:uid="{00000000-0005-0000-0000-0000F22A0000}"/>
    <cellStyle name="Calculation 3 5 5 2" xfId="12073" xr:uid="{00000000-0005-0000-0000-0000F32A0000}"/>
    <cellStyle name="Calculation 3 5 50" xfId="12074" xr:uid="{00000000-0005-0000-0000-0000F42A0000}"/>
    <cellStyle name="Calculation 3 5 51" xfId="12075" xr:uid="{00000000-0005-0000-0000-0000F52A0000}"/>
    <cellStyle name="Calculation 3 5 52" xfId="12076" xr:uid="{00000000-0005-0000-0000-0000F62A0000}"/>
    <cellStyle name="Calculation 3 5 53" xfId="12077" xr:uid="{00000000-0005-0000-0000-0000F72A0000}"/>
    <cellStyle name="Calculation 3 5 54" xfId="12078" xr:uid="{00000000-0005-0000-0000-0000F82A0000}"/>
    <cellStyle name="Calculation 3 5 55" xfId="12079" xr:uid="{00000000-0005-0000-0000-0000F92A0000}"/>
    <cellStyle name="Calculation 3 5 56" xfId="12080" xr:uid="{00000000-0005-0000-0000-0000FA2A0000}"/>
    <cellStyle name="Calculation 3 5 57" xfId="12081" xr:uid="{00000000-0005-0000-0000-0000FB2A0000}"/>
    <cellStyle name="Calculation 3 5 58" xfId="12082" xr:uid="{00000000-0005-0000-0000-0000FC2A0000}"/>
    <cellStyle name="Calculation 3 5 59" xfId="12083" xr:uid="{00000000-0005-0000-0000-0000FD2A0000}"/>
    <cellStyle name="Calculation 3 5 6" xfId="12084" xr:uid="{00000000-0005-0000-0000-0000FE2A0000}"/>
    <cellStyle name="Calculation 3 5 6 2" xfId="12085" xr:uid="{00000000-0005-0000-0000-0000FF2A0000}"/>
    <cellStyle name="Calculation 3 5 60" xfId="12086" xr:uid="{00000000-0005-0000-0000-0000002B0000}"/>
    <cellStyle name="Calculation 3 5 61" xfId="12087" xr:uid="{00000000-0005-0000-0000-0000012B0000}"/>
    <cellStyle name="Calculation 3 5 62" xfId="12088" xr:uid="{00000000-0005-0000-0000-0000022B0000}"/>
    <cellStyle name="Calculation 3 5 63" xfId="12089" xr:uid="{00000000-0005-0000-0000-0000032B0000}"/>
    <cellStyle name="Calculation 3 5 64" xfId="12090" xr:uid="{00000000-0005-0000-0000-0000042B0000}"/>
    <cellStyle name="Calculation 3 5 65" xfId="12091" xr:uid="{00000000-0005-0000-0000-0000052B0000}"/>
    <cellStyle name="Calculation 3 5 66" xfId="12092" xr:uid="{00000000-0005-0000-0000-0000062B0000}"/>
    <cellStyle name="Calculation 3 5 67" xfId="12093" xr:uid="{00000000-0005-0000-0000-0000072B0000}"/>
    <cellStyle name="Calculation 3 5 68" xfId="12094" xr:uid="{00000000-0005-0000-0000-0000082B0000}"/>
    <cellStyle name="Calculation 3 5 69" xfId="12095" xr:uid="{00000000-0005-0000-0000-0000092B0000}"/>
    <cellStyle name="Calculation 3 5 7" xfId="12096" xr:uid="{00000000-0005-0000-0000-00000A2B0000}"/>
    <cellStyle name="Calculation 3 5 7 2" xfId="12097" xr:uid="{00000000-0005-0000-0000-00000B2B0000}"/>
    <cellStyle name="Calculation 3 5 70" xfId="12098" xr:uid="{00000000-0005-0000-0000-00000C2B0000}"/>
    <cellStyle name="Calculation 3 5 71" xfId="12099" xr:uid="{00000000-0005-0000-0000-00000D2B0000}"/>
    <cellStyle name="Calculation 3 5 72" xfId="12100" xr:uid="{00000000-0005-0000-0000-00000E2B0000}"/>
    <cellStyle name="Calculation 3 5 73" xfId="12101" xr:uid="{00000000-0005-0000-0000-00000F2B0000}"/>
    <cellStyle name="Calculation 3 5 74" xfId="12102" xr:uid="{00000000-0005-0000-0000-0000102B0000}"/>
    <cellStyle name="Calculation 3 5 75" xfId="12103" xr:uid="{00000000-0005-0000-0000-0000112B0000}"/>
    <cellStyle name="Calculation 3 5 76" xfId="12104" xr:uid="{00000000-0005-0000-0000-0000122B0000}"/>
    <cellStyle name="Calculation 3 5 77" xfId="52625" xr:uid="{00000000-0005-0000-0000-0000132B0000}"/>
    <cellStyle name="Calculation 3 5 78" xfId="52872" xr:uid="{00000000-0005-0000-0000-0000142B0000}"/>
    <cellStyle name="Calculation 3 5 79" xfId="53333" xr:uid="{00000000-0005-0000-0000-0000152B0000}"/>
    <cellStyle name="Calculation 3 5 8" xfId="12105" xr:uid="{00000000-0005-0000-0000-0000162B0000}"/>
    <cellStyle name="Calculation 3 5 8 2" xfId="12106" xr:uid="{00000000-0005-0000-0000-0000172B0000}"/>
    <cellStyle name="Calculation 3 5 9" xfId="12107" xr:uid="{00000000-0005-0000-0000-0000182B0000}"/>
    <cellStyle name="Calculation 3 5 9 2" xfId="12108" xr:uid="{00000000-0005-0000-0000-0000192B0000}"/>
    <cellStyle name="Calculation 3 50" xfId="12109" xr:uid="{00000000-0005-0000-0000-00001A2B0000}"/>
    <cellStyle name="Calculation 3 50 2" xfId="12110" xr:uid="{00000000-0005-0000-0000-00001B2B0000}"/>
    <cellStyle name="Calculation 3 51" xfId="12111" xr:uid="{00000000-0005-0000-0000-00001C2B0000}"/>
    <cellStyle name="Calculation 3 51 2" xfId="12112" xr:uid="{00000000-0005-0000-0000-00001D2B0000}"/>
    <cellStyle name="Calculation 3 52" xfId="12113" xr:uid="{00000000-0005-0000-0000-00001E2B0000}"/>
    <cellStyle name="Calculation 3 52 2" xfId="12114" xr:uid="{00000000-0005-0000-0000-00001F2B0000}"/>
    <cellStyle name="Calculation 3 53" xfId="12115" xr:uid="{00000000-0005-0000-0000-0000202B0000}"/>
    <cellStyle name="Calculation 3 53 2" xfId="12116" xr:uid="{00000000-0005-0000-0000-0000212B0000}"/>
    <cellStyle name="Calculation 3 54" xfId="12117" xr:uid="{00000000-0005-0000-0000-0000222B0000}"/>
    <cellStyle name="Calculation 3 54 2" xfId="12118" xr:uid="{00000000-0005-0000-0000-0000232B0000}"/>
    <cellStyle name="Calculation 3 55" xfId="12119" xr:uid="{00000000-0005-0000-0000-0000242B0000}"/>
    <cellStyle name="Calculation 3 55 2" xfId="12120" xr:uid="{00000000-0005-0000-0000-0000252B0000}"/>
    <cellStyle name="Calculation 3 56" xfId="12121" xr:uid="{00000000-0005-0000-0000-0000262B0000}"/>
    <cellStyle name="Calculation 3 56 2" xfId="12122" xr:uid="{00000000-0005-0000-0000-0000272B0000}"/>
    <cellStyle name="Calculation 3 57" xfId="12123" xr:uid="{00000000-0005-0000-0000-0000282B0000}"/>
    <cellStyle name="Calculation 3 57 2" xfId="12124" xr:uid="{00000000-0005-0000-0000-0000292B0000}"/>
    <cellStyle name="Calculation 3 58" xfId="12125" xr:uid="{00000000-0005-0000-0000-00002A2B0000}"/>
    <cellStyle name="Calculation 3 58 2" xfId="12126" xr:uid="{00000000-0005-0000-0000-00002B2B0000}"/>
    <cellStyle name="Calculation 3 59" xfId="12127" xr:uid="{00000000-0005-0000-0000-00002C2B0000}"/>
    <cellStyle name="Calculation 3 6" xfId="316" xr:uid="{00000000-0005-0000-0000-00002D2B0000}"/>
    <cellStyle name="Calculation 3 6 10" xfId="12128" xr:uid="{00000000-0005-0000-0000-00002E2B0000}"/>
    <cellStyle name="Calculation 3 6 10 2" xfId="12129" xr:uid="{00000000-0005-0000-0000-00002F2B0000}"/>
    <cellStyle name="Calculation 3 6 11" xfId="12130" xr:uid="{00000000-0005-0000-0000-0000302B0000}"/>
    <cellStyle name="Calculation 3 6 11 2" xfId="12131" xr:uid="{00000000-0005-0000-0000-0000312B0000}"/>
    <cellStyle name="Calculation 3 6 12" xfId="12132" xr:uid="{00000000-0005-0000-0000-0000322B0000}"/>
    <cellStyle name="Calculation 3 6 12 2" xfId="12133" xr:uid="{00000000-0005-0000-0000-0000332B0000}"/>
    <cellStyle name="Calculation 3 6 13" xfId="12134" xr:uid="{00000000-0005-0000-0000-0000342B0000}"/>
    <cellStyle name="Calculation 3 6 13 2" xfId="12135" xr:uid="{00000000-0005-0000-0000-0000352B0000}"/>
    <cellStyle name="Calculation 3 6 14" xfId="12136" xr:uid="{00000000-0005-0000-0000-0000362B0000}"/>
    <cellStyle name="Calculation 3 6 14 2" xfId="12137" xr:uid="{00000000-0005-0000-0000-0000372B0000}"/>
    <cellStyle name="Calculation 3 6 15" xfId="12138" xr:uid="{00000000-0005-0000-0000-0000382B0000}"/>
    <cellStyle name="Calculation 3 6 15 2" xfId="12139" xr:uid="{00000000-0005-0000-0000-0000392B0000}"/>
    <cellStyle name="Calculation 3 6 16" xfId="12140" xr:uid="{00000000-0005-0000-0000-00003A2B0000}"/>
    <cellStyle name="Calculation 3 6 16 2" xfId="12141" xr:uid="{00000000-0005-0000-0000-00003B2B0000}"/>
    <cellStyle name="Calculation 3 6 17" xfId="12142" xr:uid="{00000000-0005-0000-0000-00003C2B0000}"/>
    <cellStyle name="Calculation 3 6 17 2" xfId="12143" xr:uid="{00000000-0005-0000-0000-00003D2B0000}"/>
    <cellStyle name="Calculation 3 6 18" xfId="12144" xr:uid="{00000000-0005-0000-0000-00003E2B0000}"/>
    <cellStyle name="Calculation 3 6 18 2" xfId="12145" xr:uid="{00000000-0005-0000-0000-00003F2B0000}"/>
    <cellStyle name="Calculation 3 6 19" xfId="12146" xr:uid="{00000000-0005-0000-0000-0000402B0000}"/>
    <cellStyle name="Calculation 3 6 19 2" xfId="12147" xr:uid="{00000000-0005-0000-0000-0000412B0000}"/>
    <cellStyle name="Calculation 3 6 2" xfId="317" xr:uid="{00000000-0005-0000-0000-0000422B0000}"/>
    <cellStyle name="Calculation 3 6 2 2" xfId="12148" xr:uid="{00000000-0005-0000-0000-0000432B0000}"/>
    <cellStyle name="Calculation 3 6 20" xfId="12149" xr:uid="{00000000-0005-0000-0000-0000442B0000}"/>
    <cellStyle name="Calculation 3 6 20 2" xfId="12150" xr:uid="{00000000-0005-0000-0000-0000452B0000}"/>
    <cellStyle name="Calculation 3 6 21" xfId="12151" xr:uid="{00000000-0005-0000-0000-0000462B0000}"/>
    <cellStyle name="Calculation 3 6 21 2" xfId="12152" xr:uid="{00000000-0005-0000-0000-0000472B0000}"/>
    <cellStyle name="Calculation 3 6 22" xfId="12153" xr:uid="{00000000-0005-0000-0000-0000482B0000}"/>
    <cellStyle name="Calculation 3 6 22 2" xfId="12154" xr:uid="{00000000-0005-0000-0000-0000492B0000}"/>
    <cellStyle name="Calculation 3 6 23" xfId="12155" xr:uid="{00000000-0005-0000-0000-00004A2B0000}"/>
    <cellStyle name="Calculation 3 6 23 2" xfId="12156" xr:uid="{00000000-0005-0000-0000-00004B2B0000}"/>
    <cellStyle name="Calculation 3 6 24" xfId="12157" xr:uid="{00000000-0005-0000-0000-00004C2B0000}"/>
    <cellStyle name="Calculation 3 6 24 2" xfId="12158" xr:uid="{00000000-0005-0000-0000-00004D2B0000}"/>
    <cellStyle name="Calculation 3 6 25" xfId="12159" xr:uid="{00000000-0005-0000-0000-00004E2B0000}"/>
    <cellStyle name="Calculation 3 6 25 2" xfId="12160" xr:uid="{00000000-0005-0000-0000-00004F2B0000}"/>
    <cellStyle name="Calculation 3 6 26" xfId="12161" xr:uid="{00000000-0005-0000-0000-0000502B0000}"/>
    <cellStyle name="Calculation 3 6 26 2" xfId="12162" xr:uid="{00000000-0005-0000-0000-0000512B0000}"/>
    <cellStyle name="Calculation 3 6 27" xfId="12163" xr:uid="{00000000-0005-0000-0000-0000522B0000}"/>
    <cellStyle name="Calculation 3 6 27 2" xfId="12164" xr:uid="{00000000-0005-0000-0000-0000532B0000}"/>
    <cellStyle name="Calculation 3 6 28" xfId="12165" xr:uid="{00000000-0005-0000-0000-0000542B0000}"/>
    <cellStyle name="Calculation 3 6 28 2" xfId="12166" xr:uid="{00000000-0005-0000-0000-0000552B0000}"/>
    <cellStyle name="Calculation 3 6 29" xfId="12167" xr:uid="{00000000-0005-0000-0000-0000562B0000}"/>
    <cellStyle name="Calculation 3 6 29 2" xfId="12168" xr:uid="{00000000-0005-0000-0000-0000572B0000}"/>
    <cellStyle name="Calculation 3 6 3" xfId="12169" xr:uid="{00000000-0005-0000-0000-0000582B0000}"/>
    <cellStyle name="Calculation 3 6 3 2" xfId="12170" xr:uid="{00000000-0005-0000-0000-0000592B0000}"/>
    <cellStyle name="Calculation 3 6 30" xfId="12171" xr:uid="{00000000-0005-0000-0000-00005A2B0000}"/>
    <cellStyle name="Calculation 3 6 30 2" xfId="12172" xr:uid="{00000000-0005-0000-0000-00005B2B0000}"/>
    <cellStyle name="Calculation 3 6 31" xfId="12173" xr:uid="{00000000-0005-0000-0000-00005C2B0000}"/>
    <cellStyle name="Calculation 3 6 31 2" xfId="12174" xr:uid="{00000000-0005-0000-0000-00005D2B0000}"/>
    <cellStyle name="Calculation 3 6 32" xfId="12175" xr:uid="{00000000-0005-0000-0000-00005E2B0000}"/>
    <cellStyle name="Calculation 3 6 32 2" xfId="12176" xr:uid="{00000000-0005-0000-0000-00005F2B0000}"/>
    <cellStyle name="Calculation 3 6 33" xfId="12177" xr:uid="{00000000-0005-0000-0000-0000602B0000}"/>
    <cellStyle name="Calculation 3 6 33 2" xfId="12178" xr:uid="{00000000-0005-0000-0000-0000612B0000}"/>
    <cellStyle name="Calculation 3 6 34" xfId="12179" xr:uid="{00000000-0005-0000-0000-0000622B0000}"/>
    <cellStyle name="Calculation 3 6 34 2" xfId="12180" xr:uid="{00000000-0005-0000-0000-0000632B0000}"/>
    <cellStyle name="Calculation 3 6 35" xfId="12181" xr:uid="{00000000-0005-0000-0000-0000642B0000}"/>
    <cellStyle name="Calculation 3 6 35 2" xfId="12182" xr:uid="{00000000-0005-0000-0000-0000652B0000}"/>
    <cellStyle name="Calculation 3 6 36" xfId="12183" xr:uid="{00000000-0005-0000-0000-0000662B0000}"/>
    <cellStyle name="Calculation 3 6 36 2" xfId="12184" xr:uid="{00000000-0005-0000-0000-0000672B0000}"/>
    <cellStyle name="Calculation 3 6 37" xfId="12185" xr:uid="{00000000-0005-0000-0000-0000682B0000}"/>
    <cellStyle name="Calculation 3 6 37 2" xfId="12186" xr:uid="{00000000-0005-0000-0000-0000692B0000}"/>
    <cellStyle name="Calculation 3 6 38" xfId="12187" xr:uid="{00000000-0005-0000-0000-00006A2B0000}"/>
    <cellStyle name="Calculation 3 6 38 2" xfId="12188" xr:uid="{00000000-0005-0000-0000-00006B2B0000}"/>
    <cellStyle name="Calculation 3 6 39" xfId="12189" xr:uid="{00000000-0005-0000-0000-00006C2B0000}"/>
    <cellStyle name="Calculation 3 6 39 2" xfId="12190" xr:uid="{00000000-0005-0000-0000-00006D2B0000}"/>
    <cellStyle name="Calculation 3 6 4" xfId="12191" xr:uid="{00000000-0005-0000-0000-00006E2B0000}"/>
    <cellStyle name="Calculation 3 6 4 2" xfId="12192" xr:uid="{00000000-0005-0000-0000-00006F2B0000}"/>
    <cellStyle name="Calculation 3 6 40" xfId="12193" xr:uid="{00000000-0005-0000-0000-0000702B0000}"/>
    <cellStyle name="Calculation 3 6 41" xfId="12194" xr:uid="{00000000-0005-0000-0000-0000712B0000}"/>
    <cellStyle name="Calculation 3 6 42" xfId="12195" xr:uid="{00000000-0005-0000-0000-0000722B0000}"/>
    <cellStyle name="Calculation 3 6 43" xfId="12196" xr:uid="{00000000-0005-0000-0000-0000732B0000}"/>
    <cellStyle name="Calculation 3 6 44" xfId="12197" xr:uid="{00000000-0005-0000-0000-0000742B0000}"/>
    <cellStyle name="Calculation 3 6 45" xfId="12198" xr:uid="{00000000-0005-0000-0000-0000752B0000}"/>
    <cellStyle name="Calculation 3 6 46" xfId="12199" xr:uid="{00000000-0005-0000-0000-0000762B0000}"/>
    <cellStyle name="Calculation 3 6 47" xfId="12200" xr:uid="{00000000-0005-0000-0000-0000772B0000}"/>
    <cellStyle name="Calculation 3 6 48" xfId="12201" xr:uid="{00000000-0005-0000-0000-0000782B0000}"/>
    <cellStyle name="Calculation 3 6 49" xfId="12202" xr:uid="{00000000-0005-0000-0000-0000792B0000}"/>
    <cellStyle name="Calculation 3 6 5" xfId="12203" xr:uid="{00000000-0005-0000-0000-00007A2B0000}"/>
    <cellStyle name="Calculation 3 6 5 2" xfId="12204" xr:uid="{00000000-0005-0000-0000-00007B2B0000}"/>
    <cellStyle name="Calculation 3 6 50" xfId="12205" xr:uid="{00000000-0005-0000-0000-00007C2B0000}"/>
    <cellStyle name="Calculation 3 6 51" xfId="12206" xr:uid="{00000000-0005-0000-0000-00007D2B0000}"/>
    <cellStyle name="Calculation 3 6 52" xfId="12207" xr:uid="{00000000-0005-0000-0000-00007E2B0000}"/>
    <cellStyle name="Calculation 3 6 53" xfId="12208" xr:uid="{00000000-0005-0000-0000-00007F2B0000}"/>
    <cellStyle name="Calculation 3 6 54" xfId="12209" xr:uid="{00000000-0005-0000-0000-0000802B0000}"/>
    <cellStyle name="Calculation 3 6 55" xfId="12210" xr:uid="{00000000-0005-0000-0000-0000812B0000}"/>
    <cellStyle name="Calculation 3 6 56" xfId="12211" xr:uid="{00000000-0005-0000-0000-0000822B0000}"/>
    <cellStyle name="Calculation 3 6 57" xfId="12212" xr:uid="{00000000-0005-0000-0000-0000832B0000}"/>
    <cellStyle name="Calculation 3 6 58" xfId="12213" xr:uid="{00000000-0005-0000-0000-0000842B0000}"/>
    <cellStyle name="Calculation 3 6 59" xfId="12214" xr:uid="{00000000-0005-0000-0000-0000852B0000}"/>
    <cellStyle name="Calculation 3 6 6" xfId="12215" xr:uid="{00000000-0005-0000-0000-0000862B0000}"/>
    <cellStyle name="Calculation 3 6 6 2" xfId="12216" xr:uid="{00000000-0005-0000-0000-0000872B0000}"/>
    <cellStyle name="Calculation 3 6 60" xfId="12217" xr:uid="{00000000-0005-0000-0000-0000882B0000}"/>
    <cellStyle name="Calculation 3 6 61" xfId="12218" xr:uid="{00000000-0005-0000-0000-0000892B0000}"/>
    <cellStyle name="Calculation 3 6 62" xfId="12219" xr:uid="{00000000-0005-0000-0000-00008A2B0000}"/>
    <cellStyle name="Calculation 3 6 63" xfId="12220" xr:uid="{00000000-0005-0000-0000-00008B2B0000}"/>
    <cellStyle name="Calculation 3 6 64" xfId="12221" xr:uid="{00000000-0005-0000-0000-00008C2B0000}"/>
    <cellStyle name="Calculation 3 6 65" xfId="12222" xr:uid="{00000000-0005-0000-0000-00008D2B0000}"/>
    <cellStyle name="Calculation 3 6 66" xfId="12223" xr:uid="{00000000-0005-0000-0000-00008E2B0000}"/>
    <cellStyle name="Calculation 3 6 67" xfId="12224" xr:uid="{00000000-0005-0000-0000-00008F2B0000}"/>
    <cellStyle name="Calculation 3 6 68" xfId="12225" xr:uid="{00000000-0005-0000-0000-0000902B0000}"/>
    <cellStyle name="Calculation 3 6 69" xfId="12226" xr:uid="{00000000-0005-0000-0000-0000912B0000}"/>
    <cellStyle name="Calculation 3 6 7" xfId="12227" xr:uid="{00000000-0005-0000-0000-0000922B0000}"/>
    <cellStyle name="Calculation 3 6 7 2" xfId="12228" xr:uid="{00000000-0005-0000-0000-0000932B0000}"/>
    <cellStyle name="Calculation 3 6 70" xfId="12229" xr:uid="{00000000-0005-0000-0000-0000942B0000}"/>
    <cellStyle name="Calculation 3 6 71" xfId="12230" xr:uid="{00000000-0005-0000-0000-0000952B0000}"/>
    <cellStyle name="Calculation 3 6 72" xfId="12231" xr:uid="{00000000-0005-0000-0000-0000962B0000}"/>
    <cellStyle name="Calculation 3 6 73" xfId="12232" xr:uid="{00000000-0005-0000-0000-0000972B0000}"/>
    <cellStyle name="Calculation 3 6 74" xfId="12233" xr:uid="{00000000-0005-0000-0000-0000982B0000}"/>
    <cellStyle name="Calculation 3 6 75" xfId="12234" xr:uid="{00000000-0005-0000-0000-0000992B0000}"/>
    <cellStyle name="Calculation 3 6 76" xfId="12235" xr:uid="{00000000-0005-0000-0000-00009A2B0000}"/>
    <cellStyle name="Calculation 3 6 77" xfId="52453" xr:uid="{00000000-0005-0000-0000-00009B2B0000}"/>
    <cellStyle name="Calculation 3 6 78" xfId="52311" xr:uid="{00000000-0005-0000-0000-00009C2B0000}"/>
    <cellStyle name="Calculation 3 6 79" xfId="53144" xr:uid="{00000000-0005-0000-0000-00009D2B0000}"/>
    <cellStyle name="Calculation 3 6 8" xfId="12236" xr:uid="{00000000-0005-0000-0000-00009E2B0000}"/>
    <cellStyle name="Calculation 3 6 8 2" xfId="12237" xr:uid="{00000000-0005-0000-0000-00009F2B0000}"/>
    <cellStyle name="Calculation 3 6 9" xfId="12238" xr:uid="{00000000-0005-0000-0000-0000A02B0000}"/>
    <cellStyle name="Calculation 3 6 9 2" xfId="12239" xr:uid="{00000000-0005-0000-0000-0000A12B0000}"/>
    <cellStyle name="Calculation 3 60" xfId="12240" xr:uid="{00000000-0005-0000-0000-0000A22B0000}"/>
    <cellStyle name="Calculation 3 61" xfId="12241" xr:uid="{00000000-0005-0000-0000-0000A32B0000}"/>
    <cellStyle name="Calculation 3 62" xfId="12242" xr:uid="{00000000-0005-0000-0000-0000A42B0000}"/>
    <cellStyle name="Calculation 3 63" xfId="12243" xr:uid="{00000000-0005-0000-0000-0000A52B0000}"/>
    <cellStyle name="Calculation 3 64" xfId="12244" xr:uid="{00000000-0005-0000-0000-0000A62B0000}"/>
    <cellStyle name="Calculation 3 65" xfId="12245" xr:uid="{00000000-0005-0000-0000-0000A72B0000}"/>
    <cellStyle name="Calculation 3 66" xfId="12246" xr:uid="{00000000-0005-0000-0000-0000A82B0000}"/>
    <cellStyle name="Calculation 3 67" xfId="12247" xr:uid="{00000000-0005-0000-0000-0000A92B0000}"/>
    <cellStyle name="Calculation 3 68" xfId="12248" xr:uid="{00000000-0005-0000-0000-0000AA2B0000}"/>
    <cellStyle name="Calculation 3 69" xfId="12249" xr:uid="{00000000-0005-0000-0000-0000AB2B0000}"/>
    <cellStyle name="Calculation 3 7" xfId="318" xr:uid="{00000000-0005-0000-0000-0000AC2B0000}"/>
    <cellStyle name="Calculation 3 7 10" xfId="12250" xr:uid="{00000000-0005-0000-0000-0000AD2B0000}"/>
    <cellStyle name="Calculation 3 7 10 2" xfId="12251" xr:uid="{00000000-0005-0000-0000-0000AE2B0000}"/>
    <cellStyle name="Calculation 3 7 11" xfId="12252" xr:uid="{00000000-0005-0000-0000-0000AF2B0000}"/>
    <cellStyle name="Calculation 3 7 11 2" xfId="12253" xr:uid="{00000000-0005-0000-0000-0000B02B0000}"/>
    <cellStyle name="Calculation 3 7 12" xfId="12254" xr:uid="{00000000-0005-0000-0000-0000B12B0000}"/>
    <cellStyle name="Calculation 3 7 12 2" xfId="12255" xr:uid="{00000000-0005-0000-0000-0000B22B0000}"/>
    <cellStyle name="Calculation 3 7 13" xfId="12256" xr:uid="{00000000-0005-0000-0000-0000B32B0000}"/>
    <cellStyle name="Calculation 3 7 13 2" xfId="12257" xr:uid="{00000000-0005-0000-0000-0000B42B0000}"/>
    <cellStyle name="Calculation 3 7 14" xfId="12258" xr:uid="{00000000-0005-0000-0000-0000B52B0000}"/>
    <cellStyle name="Calculation 3 7 14 2" xfId="12259" xr:uid="{00000000-0005-0000-0000-0000B62B0000}"/>
    <cellStyle name="Calculation 3 7 15" xfId="12260" xr:uid="{00000000-0005-0000-0000-0000B72B0000}"/>
    <cellStyle name="Calculation 3 7 15 2" xfId="12261" xr:uid="{00000000-0005-0000-0000-0000B82B0000}"/>
    <cellStyle name="Calculation 3 7 16" xfId="12262" xr:uid="{00000000-0005-0000-0000-0000B92B0000}"/>
    <cellStyle name="Calculation 3 7 16 2" xfId="12263" xr:uid="{00000000-0005-0000-0000-0000BA2B0000}"/>
    <cellStyle name="Calculation 3 7 17" xfId="12264" xr:uid="{00000000-0005-0000-0000-0000BB2B0000}"/>
    <cellStyle name="Calculation 3 7 17 2" xfId="12265" xr:uid="{00000000-0005-0000-0000-0000BC2B0000}"/>
    <cellStyle name="Calculation 3 7 18" xfId="12266" xr:uid="{00000000-0005-0000-0000-0000BD2B0000}"/>
    <cellStyle name="Calculation 3 7 18 2" xfId="12267" xr:uid="{00000000-0005-0000-0000-0000BE2B0000}"/>
    <cellStyle name="Calculation 3 7 19" xfId="12268" xr:uid="{00000000-0005-0000-0000-0000BF2B0000}"/>
    <cellStyle name="Calculation 3 7 19 2" xfId="12269" xr:uid="{00000000-0005-0000-0000-0000C02B0000}"/>
    <cellStyle name="Calculation 3 7 2" xfId="319" xr:uid="{00000000-0005-0000-0000-0000C12B0000}"/>
    <cellStyle name="Calculation 3 7 2 2" xfId="12270" xr:uid="{00000000-0005-0000-0000-0000C22B0000}"/>
    <cellStyle name="Calculation 3 7 20" xfId="12271" xr:uid="{00000000-0005-0000-0000-0000C32B0000}"/>
    <cellStyle name="Calculation 3 7 20 2" xfId="12272" xr:uid="{00000000-0005-0000-0000-0000C42B0000}"/>
    <cellStyle name="Calculation 3 7 21" xfId="12273" xr:uid="{00000000-0005-0000-0000-0000C52B0000}"/>
    <cellStyle name="Calculation 3 7 21 2" xfId="12274" xr:uid="{00000000-0005-0000-0000-0000C62B0000}"/>
    <cellStyle name="Calculation 3 7 22" xfId="12275" xr:uid="{00000000-0005-0000-0000-0000C72B0000}"/>
    <cellStyle name="Calculation 3 7 22 2" xfId="12276" xr:uid="{00000000-0005-0000-0000-0000C82B0000}"/>
    <cellStyle name="Calculation 3 7 23" xfId="12277" xr:uid="{00000000-0005-0000-0000-0000C92B0000}"/>
    <cellStyle name="Calculation 3 7 23 2" xfId="12278" xr:uid="{00000000-0005-0000-0000-0000CA2B0000}"/>
    <cellStyle name="Calculation 3 7 24" xfId="12279" xr:uid="{00000000-0005-0000-0000-0000CB2B0000}"/>
    <cellStyle name="Calculation 3 7 24 2" xfId="12280" xr:uid="{00000000-0005-0000-0000-0000CC2B0000}"/>
    <cellStyle name="Calculation 3 7 25" xfId="12281" xr:uid="{00000000-0005-0000-0000-0000CD2B0000}"/>
    <cellStyle name="Calculation 3 7 25 2" xfId="12282" xr:uid="{00000000-0005-0000-0000-0000CE2B0000}"/>
    <cellStyle name="Calculation 3 7 26" xfId="12283" xr:uid="{00000000-0005-0000-0000-0000CF2B0000}"/>
    <cellStyle name="Calculation 3 7 26 2" xfId="12284" xr:uid="{00000000-0005-0000-0000-0000D02B0000}"/>
    <cellStyle name="Calculation 3 7 27" xfId="12285" xr:uid="{00000000-0005-0000-0000-0000D12B0000}"/>
    <cellStyle name="Calculation 3 7 27 2" xfId="12286" xr:uid="{00000000-0005-0000-0000-0000D22B0000}"/>
    <cellStyle name="Calculation 3 7 28" xfId="12287" xr:uid="{00000000-0005-0000-0000-0000D32B0000}"/>
    <cellStyle name="Calculation 3 7 28 2" xfId="12288" xr:uid="{00000000-0005-0000-0000-0000D42B0000}"/>
    <cellStyle name="Calculation 3 7 29" xfId="12289" xr:uid="{00000000-0005-0000-0000-0000D52B0000}"/>
    <cellStyle name="Calculation 3 7 29 2" xfId="12290" xr:uid="{00000000-0005-0000-0000-0000D62B0000}"/>
    <cellStyle name="Calculation 3 7 3" xfId="12291" xr:uid="{00000000-0005-0000-0000-0000D72B0000}"/>
    <cellStyle name="Calculation 3 7 3 2" xfId="12292" xr:uid="{00000000-0005-0000-0000-0000D82B0000}"/>
    <cellStyle name="Calculation 3 7 30" xfId="12293" xr:uid="{00000000-0005-0000-0000-0000D92B0000}"/>
    <cellStyle name="Calculation 3 7 30 2" xfId="12294" xr:uid="{00000000-0005-0000-0000-0000DA2B0000}"/>
    <cellStyle name="Calculation 3 7 31" xfId="12295" xr:uid="{00000000-0005-0000-0000-0000DB2B0000}"/>
    <cellStyle name="Calculation 3 7 31 2" xfId="12296" xr:uid="{00000000-0005-0000-0000-0000DC2B0000}"/>
    <cellStyle name="Calculation 3 7 32" xfId="12297" xr:uid="{00000000-0005-0000-0000-0000DD2B0000}"/>
    <cellStyle name="Calculation 3 7 32 2" xfId="12298" xr:uid="{00000000-0005-0000-0000-0000DE2B0000}"/>
    <cellStyle name="Calculation 3 7 33" xfId="12299" xr:uid="{00000000-0005-0000-0000-0000DF2B0000}"/>
    <cellStyle name="Calculation 3 7 33 2" xfId="12300" xr:uid="{00000000-0005-0000-0000-0000E02B0000}"/>
    <cellStyle name="Calculation 3 7 34" xfId="12301" xr:uid="{00000000-0005-0000-0000-0000E12B0000}"/>
    <cellStyle name="Calculation 3 7 34 2" xfId="12302" xr:uid="{00000000-0005-0000-0000-0000E22B0000}"/>
    <cellStyle name="Calculation 3 7 35" xfId="12303" xr:uid="{00000000-0005-0000-0000-0000E32B0000}"/>
    <cellStyle name="Calculation 3 7 35 2" xfId="12304" xr:uid="{00000000-0005-0000-0000-0000E42B0000}"/>
    <cellStyle name="Calculation 3 7 36" xfId="12305" xr:uid="{00000000-0005-0000-0000-0000E52B0000}"/>
    <cellStyle name="Calculation 3 7 36 2" xfId="12306" xr:uid="{00000000-0005-0000-0000-0000E62B0000}"/>
    <cellStyle name="Calculation 3 7 37" xfId="12307" xr:uid="{00000000-0005-0000-0000-0000E72B0000}"/>
    <cellStyle name="Calculation 3 7 37 2" xfId="12308" xr:uid="{00000000-0005-0000-0000-0000E82B0000}"/>
    <cellStyle name="Calculation 3 7 38" xfId="12309" xr:uid="{00000000-0005-0000-0000-0000E92B0000}"/>
    <cellStyle name="Calculation 3 7 38 2" xfId="12310" xr:uid="{00000000-0005-0000-0000-0000EA2B0000}"/>
    <cellStyle name="Calculation 3 7 39" xfId="12311" xr:uid="{00000000-0005-0000-0000-0000EB2B0000}"/>
    <cellStyle name="Calculation 3 7 39 2" xfId="12312" xr:uid="{00000000-0005-0000-0000-0000EC2B0000}"/>
    <cellStyle name="Calculation 3 7 4" xfId="12313" xr:uid="{00000000-0005-0000-0000-0000ED2B0000}"/>
    <cellStyle name="Calculation 3 7 4 2" xfId="12314" xr:uid="{00000000-0005-0000-0000-0000EE2B0000}"/>
    <cellStyle name="Calculation 3 7 40" xfId="12315" xr:uid="{00000000-0005-0000-0000-0000EF2B0000}"/>
    <cellStyle name="Calculation 3 7 41" xfId="12316" xr:uid="{00000000-0005-0000-0000-0000F02B0000}"/>
    <cellStyle name="Calculation 3 7 42" xfId="12317" xr:uid="{00000000-0005-0000-0000-0000F12B0000}"/>
    <cellStyle name="Calculation 3 7 43" xfId="12318" xr:uid="{00000000-0005-0000-0000-0000F22B0000}"/>
    <cellStyle name="Calculation 3 7 44" xfId="12319" xr:uid="{00000000-0005-0000-0000-0000F32B0000}"/>
    <cellStyle name="Calculation 3 7 45" xfId="12320" xr:uid="{00000000-0005-0000-0000-0000F42B0000}"/>
    <cellStyle name="Calculation 3 7 46" xfId="12321" xr:uid="{00000000-0005-0000-0000-0000F52B0000}"/>
    <cellStyle name="Calculation 3 7 47" xfId="12322" xr:uid="{00000000-0005-0000-0000-0000F62B0000}"/>
    <cellStyle name="Calculation 3 7 48" xfId="12323" xr:uid="{00000000-0005-0000-0000-0000F72B0000}"/>
    <cellStyle name="Calculation 3 7 49" xfId="12324" xr:uid="{00000000-0005-0000-0000-0000F82B0000}"/>
    <cellStyle name="Calculation 3 7 5" xfId="12325" xr:uid="{00000000-0005-0000-0000-0000F92B0000}"/>
    <cellStyle name="Calculation 3 7 5 2" xfId="12326" xr:uid="{00000000-0005-0000-0000-0000FA2B0000}"/>
    <cellStyle name="Calculation 3 7 50" xfId="12327" xr:uid="{00000000-0005-0000-0000-0000FB2B0000}"/>
    <cellStyle name="Calculation 3 7 51" xfId="12328" xr:uid="{00000000-0005-0000-0000-0000FC2B0000}"/>
    <cellStyle name="Calculation 3 7 52" xfId="12329" xr:uid="{00000000-0005-0000-0000-0000FD2B0000}"/>
    <cellStyle name="Calculation 3 7 53" xfId="12330" xr:uid="{00000000-0005-0000-0000-0000FE2B0000}"/>
    <cellStyle name="Calculation 3 7 54" xfId="12331" xr:uid="{00000000-0005-0000-0000-0000FF2B0000}"/>
    <cellStyle name="Calculation 3 7 55" xfId="12332" xr:uid="{00000000-0005-0000-0000-0000002C0000}"/>
    <cellStyle name="Calculation 3 7 56" xfId="12333" xr:uid="{00000000-0005-0000-0000-0000012C0000}"/>
    <cellStyle name="Calculation 3 7 57" xfId="12334" xr:uid="{00000000-0005-0000-0000-0000022C0000}"/>
    <cellStyle name="Calculation 3 7 58" xfId="12335" xr:uid="{00000000-0005-0000-0000-0000032C0000}"/>
    <cellStyle name="Calculation 3 7 59" xfId="12336" xr:uid="{00000000-0005-0000-0000-0000042C0000}"/>
    <cellStyle name="Calculation 3 7 6" xfId="12337" xr:uid="{00000000-0005-0000-0000-0000052C0000}"/>
    <cellStyle name="Calculation 3 7 6 2" xfId="12338" xr:uid="{00000000-0005-0000-0000-0000062C0000}"/>
    <cellStyle name="Calculation 3 7 60" xfId="12339" xr:uid="{00000000-0005-0000-0000-0000072C0000}"/>
    <cellStyle name="Calculation 3 7 61" xfId="12340" xr:uid="{00000000-0005-0000-0000-0000082C0000}"/>
    <cellStyle name="Calculation 3 7 62" xfId="12341" xr:uid="{00000000-0005-0000-0000-0000092C0000}"/>
    <cellStyle name="Calculation 3 7 63" xfId="12342" xr:uid="{00000000-0005-0000-0000-00000A2C0000}"/>
    <cellStyle name="Calculation 3 7 64" xfId="12343" xr:uid="{00000000-0005-0000-0000-00000B2C0000}"/>
    <cellStyle name="Calculation 3 7 65" xfId="12344" xr:uid="{00000000-0005-0000-0000-00000C2C0000}"/>
    <cellStyle name="Calculation 3 7 66" xfId="12345" xr:uid="{00000000-0005-0000-0000-00000D2C0000}"/>
    <cellStyle name="Calculation 3 7 67" xfId="12346" xr:uid="{00000000-0005-0000-0000-00000E2C0000}"/>
    <cellStyle name="Calculation 3 7 68" xfId="12347" xr:uid="{00000000-0005-0000-0000-00000F2C0000}"/>
    <cellStyle name="Calculation 3 7 69" xfId="12348" xr:uid="{00000000-0005-0000-0000-0000102C0000}"/>
    <cellStyle name="Calculation 3 7 7" xfId="12349" xr:uid="{00000000-0005-0000-0000-0000112C0000}"/>
    <cellStyle name="Calculation 3 7 7 2" xfId="12350" xr:uid="{00000000-0005-0000-0000-0000122C0000}"/>
    <cellStyle name="Calculation 3 7 70" xfId="12351" xr:uid="{00000000-0005-0000-0000-0000132C0000}"/>
    <cellStyle name="Calculation 3 7 71" xfId="12352" xr:uid="{00000000-0005-0000-0000-0000142C0000}"/>
    <cellStyle name="Calculation 3 7 72" xfId="12353" xr:uid="{00000000-0005-0000-0000-0000152C0000}"/>
    <cellStyle name="Calculation 3 7 73" xfId="12354" xr:uid="{00000000-0005-0000-0000-0000162C0000}"/>
    <cellStyle name="Calculation 3 7 74" xfId="12355" xr:uid="{00000000-0005-0000-0000-0000172C0000}"/>
    <cellStyle name="Calculation 3 7 75" xfId="12356" xr:uid="{00000000-0005-0000-0000-0000182C0000}"/>
    <cellStyle name="Calculation 3 7 76" xfId="12357" xr:uid="{00000000-0005-0000-0000-0000192C0000}"/>
    <cellStyle name="Calculation 3 7 77" xfId="52610" xr:uid="{00000000-0005-0000-0000-00001A2C0000}"/>
    <cellStyle name="Calculation 3 7 78" xfId="52856" xr:uid="{00000000-0005-0000-0000-00001B2C0000}"/>
    <cellStyle name="Calculation 3 7 79" xfId="53317" xr:uid="{00000000-0005-0000-0000-00001C2C0000}"/>
    <cellStyle name="Calculation 3 7 8" xfId="12358" xr:uid="{00000000-0005-0000-0000-00001D2C0000}"/>
    <cellStyle name="Calculation 3 7 8 2" xfId="12359" xr:uid="{00000000-0005-0000-0000-00001E2C0000}"/>
    <cellStyle name="Calculation 3 7 9" xfId="12360" xr:uid="{00000000-0005-0000-0000-00001F2C0000}"/>
    <cellStyle name="Calculation 3 7 9 2" xfId="12361" xr:uid="{00000000-0005-0000-0000-0000202C0000}"/>
    <cellStyle name="Calculation 3 70" xfId="12362" xr:uid="{00000000-0005-0000-0000-0000212C0000}"/>
    <cellStyle name="Calculation 3 71" xfId="12363" xr:uid="{00000000-0005-0000-0000-0000222C0000}"/>
    <cellStyle name="Calculation 3 72" xfId="12364" xr:uid="{00000000-0005-0000-0000-0000232C0000}"/>
    <cellStyle name="Calculation 3 73" xfId="12365" xr:uid="{00000000-0005-0000-0000-0000242C0000}"/>
    <cellStyle name="Calculation 3 74" xfId="12366" xr:uid="{00000000-0005-0000-0000-0000252C0000}"/>
    <cellStyle name="Calculation 3 75" xfId="12367" xr:uid="{00000000-0005-0000-0000-0000262C0000}"/>
    <cellStyle name="Calculation 3 76" xfId="12368" xr:uid="{00000000-0005-0000-0000-0000272C0000}"/>
    <cellStyle name="Calculation 3 77" xfId="12369" xr:uid="{00000000-0005-0000-0000-0000282C0000}"/>
    <cellStyle name="Calculation 3 78" xfId="12370" xr:uid="{00000000-0005-0000-0000-0000292C0000}"/>
    <cellStyle name="Calculation 3 79" xfId="12371" xr:uid="{00000000-0005-0000-0000-00002A2C0000}"/>
    <cellStyle name="Calculation 3 8" xfId="320" xr:uid="{00000000-0005-0000-0000-00002B2C0000}"/>
    <cellStyle name="Calculation 3 8 10" xfId="12372" xr:uid="{00000000-0005-0000-0000-00002C2C0000}"/>
    <cellStyle name="Calculation 3 8 10 2" xfId="12373" xr:uid="{00000000-0005-0000-0000-00002D2C0000}"/>
    <cellStyle name="Calculation 3 8 11" xfId="12374" xr:uid="{00000000-0005-0000-0000-00002E2C0000}"/>
    <cellStyle name="Calculation 3 8 11 2" xfId="12375" xr:uid="{00000000-0005-0000-0000-00002F2C0000}"/>
    <cellStyle name="Calculation 3 8 12" xfId="12376" xr:uid="{00000000-0005-0000-0000-0000302C0000}"/>
    <cellStyle name="Calculation 3 8 12 2" xfId="12377" xr:uid="{00000000-0005-0000-0000-0000312C0000}"/>
    <cellStyle name="Calculation 3 8 13" xfId="12378" xr:uid="{00000000-0005-0000-0000-0000322C0000}"/>
    <cellStyle name="Calculation 3 8 13 2" xfId="12379" xr:uid="{00000000-0005-0000-0000-0000332C0000}"/>
    <cellStyle name="Calculation 3 8 14" xfId="12380" xr:uid="{00000000-0005-0000-0000-0000342C0000}"/>
    <cellStyle name="Calculation 3 8 14 2" xfId="12381" xr:uid="{00000000-0005-0000-0000-0000352C0000}"/>
    <cellStyle name="Calculation 3 8 15" xfId="12382" xr:uid="{00000000-0005-0000-0000-0000362C0000}"/>
    <cellStyle name="Calculation 3 8 15 2" xfId="12383" xr:uid="{00000000-0005-0000-0000-0000372C0000}"/>
    <cellStyle name="Calculation 3 8 16" xfId="12384" xr:uid="{00000000-0005-0000-0000-0000382C0000}"/>
    <cellStyle name="Calculation 3 8 16 2" xfId="12385" xr:uid="{00000000-0005-0000-0000-0000392C0000}"/>
    <cellStyle name="Calculation 3 8 17" xfId="12386" xr:uid="{00000000-0005-0000-0000-00003A2C0000}"/>
    <cellStyle name="Calculation 3 8 17 2" xfId="12387" xr:uid="{00000000-0005-0000-0000-00003B2C0000}"/>
    <cellStyle name="Calculation 3 8 18" xfId="12388" xr:uid="{00000000-0005-0000-0000-00003C2C0000}"/>
    <cellStyle name="Calculation 3 8 18 2" xfId="12389" xr:uid="{00000000-0005-0000-0000-00003D2C0000}"/>
    <cellStyle name="Calculation 3 8 19" xfId="12390" xr:uid="{00000000-0005-0000-0000-00003E2C0000}"/>
    <cellStyle name="Calculation 3 8 19 2" xfId="12391" xr:uid="{00000000-0005-0000-0000-00003F2C0000}"/>
    <cellStyle name="Calculation 3 8 2" xfId="321" xr:uid="{00000000-0005-0000-0000-0000402C0000}"/>
    <cellStyle name="Calculation 3 8 2 2" xfId="12392" xr:uid="{00000000-0005-0000-0000-0000412C0000}"/>
    <cellStyle name="Calculation 3 8 20" xfId="12393" xr:uid="{00000000-0005-0000-0000-0000422C0000}"/>
    <cellStyle name="Calculation 3 8 20 2" xfId="12394" xr:uid="{00000000-0005-0000-0000-0000432C0000}"/>
    <cellStyle name="Calculation 3 8 21" xfId="12395" xr:uid="{00000000-0005-0000-0000-0000442C0000}"/>
    <cellStyle name="Calculation 3 8 21 2" xfId="12396" xr:uid="{00000000-0005-0000-0000-0000452C0000}"/>
    <cellStyle name="Calculation 3 8 22" xfId="12397" xr:uid="{00000000-0005-0000-0000-0000462C0000}"/>
    <cellStyle name="Calculation 3 8 22 2" xfId="12398" xr:uid="{00000000-0005-0000-0000-0000472C0000}"/>
    <cellStyle name="Calculation 3 8 23" xfId="12399" xr:uid="{00000000-0005-0000-0000-0000482C0000}"/>
    <cellStyle name="Calculation 3 8 23 2" xfId="12400" xr:uid="{00000000-0005-0000-0000-0000492C0000}"/>
    <cellStyle name="Calculation 3 8 24" xfId="12401" xr:uid="{00000000-0005-0000-0000-00004A2C0000}"/>
    <cellStyle name="Calculation 3 8 24 2" xfId="12402" xr:uid="{00000000-0005-0000-0000-00004B2C0000}"/>
    <cellStyle name="Calculation 3 8 25" xfId="12403" xr:uid="{00000000-0005-0000-0000-00004C2C0000}"/>
    <cellStyle name="Calculation 3 8 25 2" xfId="12404" xr:uid="{00000000-0005-0000-0000-00004D2C0000}"/>
    <cellStyle name="Calculation 3 8 26" xfId="12405" xr:uid="{00000000-0005-0000-0000-00004E2C0000}"/>
    <cellStyle name="Calculation 3 8 26 2" xfId="12406" xr:uid="{00000000-0005-0000-0000-00004F2C0000}"/>
    <cellStyle name="Calculation 3 8 27" xfId="12407" xr:uid="{00000000-0005-0000-0000-0000502C0000}"/>
    <cellStyle name="Calculation 3 8 27 2" xfId="12408" xr:uid="{00000000-0005-0000-0000-0000512C0000}"/>
    <cellStyle name="Calculation 3 8 28" xfId="12409" xr:uid="{00000000-0005-0000-0000-0000522C0000}"/>
    <cellStyle name="Calculation 3 8 28 2" xfId="12410" xr:uid="{00000000-0005-0000-0000-0000532C0000}"/>
    <cellStyle name="Calculation 3 8 29" xfId="12411" xr:uid="{00000000-0005-0000-0000-0000542C0000}"/>
    <cellStyle name="Calculation 3 8 29 2" xfId="12412" xr:uid="{00000000-0005-0000-0000-0000552C0000}"/>
    <cellStyle name="Calculation 3 8 3" xfId="12413" xr:uid="{00000000-0005-0000-0000-0000562C0000}"/>
    <cellStyle name="Calculation 3 8 3 2" xfId="12414" xr:uid="{00000000-0005-0000-0000-0000572C0000}"/>
    <cellStyle name="Calculation 3 8 30" xfId="12415" xr:uid="{00000000-0005-0000-0000-0000582C0000}"/>
    <cellStyle name="Calculation 3 8 30 2" xfId="12416" xr:uid="{00000000-0005-0000-0000-0000592C0000}"/>
    <cellStyle name="Calculation 3 8 31" xfId="12417" xr:uid="{00000000-0005-0000-0000-00005A2C0000}"/>
    <cellStyle name="Calculation 3 8 31 2" xfId="12418" xr:uid="{00000000-0005-0000-0000-00005B2C0000}"/>
    <cellStyle name="Calculation 3 8 32" xfId="12419" xr:uid="{00000000-0005-0000-0000-00005C2C0000}"/>
    <cellStyle name="Calculation 3 8 32 2" xfId="12420" xr:uid="{00000000-0005-0000-0000-00005D2C0000}"/>
    <cellStyle name="Calculation 3 8 33" xfId="12421" xr:uid="{00000000-0005-0000-0000-00005E2C0000}"/>
    <cellStyle name="Calculation 3 8 33 2" xfId="12422" xr:uid="{00000000-0005-0000-0000-00005F2C0000}"/>
    <cellStyle name="Calculation 3 8 34" xfId="12423" xr:uid="{00000000-0005-0000-0000-0000602C0000}"/>
    <cellStyle name="Calculation 3 8 34 2" xfId="12424" xr:uid="{00000000-0005-0000-0000-0000612C0000}"/>
    <cellStyle name="Calculation 3 8 35" xfId="12425" xr:uid="{00000000-0005-0000-0000-0000622C0000}"/>
    <cellStyle name="Calculation 3 8 35 2" xfId="12426" xr:uid="{00000000-0005-0000-0000-0000632C0000}"/>
    <cellStyle name="Calculation 3 8 36" xfId="12427" xr:uid="{00000000-0005-0000-0000-0000642C0000}"/>
    <cellStyle name="Calculation 3 8 36 2" xfId="12428" xr:uid="{00000000-0005-0000-0000-0000652C0000}"/>
    <cellStyle name="Calculation 3 8 37" xfId="12429" xr:uid="{00000000-0005-0000-0000-0000662C0000}"/>
    <cellStyle name="Calculation 3 8 37 2" xfId="12430" xr:uid="{00000000-0005-0000-0000-0000672C0000}"/>
    <cellStyle name="Calculation 3 8 38" xfId="12431" xr:uid="{00000000-0005-0000-0000-0000682C0000}"/>
    <cellStyle name="Calculation 3 8 38 2" xfId="12432" xr:uid="{00000000-0005-0000-0000-0000692C0000}"/>
    <cellStyle name="Calculation 3 8 39" xfId="12433" xr:uid="{00000000-0005-0000-0000-00006A2C0000}"/>
    <cellStyle name="Calculation 3 8 39 2" xfId="12434" xr:uid="{00000000-0005-0000-0000-00006B2C0000}"/>
    <cellStyle name="Calculation 3 8 4" xfId="12435" xr:uid="{00000000-0005-0000-0000-00006C2C0000}"/>
    <cellStyle name="Calculation 3 8 4 2" xfId="12436" xr:uid="{00000000-0005-0000-0000-00006D2C0000}"/>
    <cellStyle name="Calculation 3 8 40" xfId="12437" xr:uid="{00000000-0005-0000-0000-00006E2C0000}"/>
    <cellStyle name="Calculation 3 8 41" xfId="12438" xr:uid="{00000000-0005-0000-0000-00006F2C0000}"/>
    <cellStyle name="Calculation 3 8 42" xfId="12439" xr:uid="{00000000-0005-0000-0000-0000702C0000}"/>
    <cellStyle name="Calculation 3 8 43" xfId="12440" xr:uid="{00000000-0005-0000-0000-0000712C0000}"/>
    <cellStyle name="Calculation 3 8 44" xfId="12441" xr:uid="{00000000-0005-0000-0000-0000722C0000}"/>
    <cellStyle name="Calculation 3 8 45" xfId="12442" xr:uid="{00000000-0005-0000-0000-0000732C0000}"/>
    <cellStyle name="Calculation 3 8 46" xfId="12443" xr:uid="{00000000-0005-0000-0000-0000742C0000}"/>
    <cellStyle name="Calculation 3 8 47" xfId="12444" xr:uid="{00000000-0005-0000-0000-0000752C0000}"/>
    <cellStyle name="Calculation 3 8 48" xfId="12445" xr:uid="{00000000-0005-0000-0000-0000762C0000}"/>
    <cellStyle name="Calculation 3 8 49" xfId="12446" xr:uid="{00000000-0005-0000-0000-0000772C0000}"/>
    <cellStyle name="Calculation 3 8 5" xfId="12447" xr:uid="{00000000-0005-0000-0000-0000782C0000}"/>
    <cellStyle name="Calculation 3 8 5 2" xfId="12448" xr:uid="{00000000-0005-0000-0000-0000792C0000}"/>
    <cellStyle name="Calculation 3 8 50" xfId="12449" xr:uid="{00000000-0005-0000-0000-00007A2C0000}"/>
    <cellStyle name="Calculation 3 8 51" xfId="12450" xr:uid="{00000000-0005-0000-0000-00007B2C0000}"/>
    <cellStyle name="Calculation 3 8 52" xfId="12451" xr:uid="{00000000-0005-0000-0000-00007C2C0000}"/>
    <cellStyle name="Calculation 3 8 53" xfId="12452" xr:uid="{00000000-0005-0000-0000-00007D2C0000}"/>
    <cellStyle name="Calculation 3 8 54" xfId="12453" xr:uid="{00000000-0005-0000-0000-00007E2C0000}"/>
    <cellStyle name="Calculation 3 8 55" xfId="12454" xr:uid="{00000000-0005-0000-0000-00007F2C0000}"/>
    <cellStyle name="Calculation 3 8 56" xfId="12455" xr:uid="{00000000-0005-0000-0000-0000802C0000}"/>
    <cellStyle name="Calculation 3 8 57" xfId="12456" xr:uid="{00000000-0005-0000-0000-0000812C0000}"/>
    <cellStyle name="Calculation 3 8 58" xfId="12457" xr:uid="{00000000-0005-0000-0000-0000822C0000}"/>
    <cellStyle name="Calculation 3 8 59" xfId="12458" xr:uid="{00000000-0005-0000-0000-0000832C0000}"/>
    <cellStyle name="Calculation 3 8 6" xfId="12459" xr:uid="{00000000-0005-0000-0000-0000842C0000}"/>
    <cellStyle name="Calculation 3 8 6 2" xfId="12460" xr:uid="{00000000-0005-0000-0000-0000852C0000}"/>
    <cellStyle name="Calculation 3 8 60" xfId="12461" xr:uid="{00000000-0005-0000-0000-0000862C0000}"/>
    <cellStyle name="Calculation 3 8 61" xfId="12462" xr:uid="{00000000-0005-0000-0000-0000872C0000}"/>
    <cellStyle name="Calculation 3 8 62" xfId="12463" xr:uid="{00000000-0005-0000-0000-0000882C0000}"/>
    <cellStyle name="Calculation 3 8 63" xfId="12464" xr:uid="{00000000-0005-0000-0000-0000892C0000}"/>
    <cellStyle name="Calculation 3 8 64" xfId="12465" xr:uid="{00000000-0005-0000-0000-00008A2C0000}"/>
    <cellStyle name="Calculation 3 8 65" xfId="12466" xr:uid="{00000000-0005-0000-0000-00008B2C0000}"/>
    <cellStyle name="Calculation 3 8 66" xfId="12467" xr:uid="{00000000-0005-0000-0000-00008C2C0000}"/>
    <cellStyle name="Calculation 3 8 67" xfId="12468" xr:uid="{00000000-0005-0000-0000-00008D2C0000}"/>
    <cellStyle name="Calculation 3 8 68" xfId="12469" xr:uid="{00000000-0005-0000-0000-00008E2C0000}"/>
    <cellStyle name="Calculation 3 8 69" xfId="12470" xr:uid="{00000000-0005-0000-0000-00008F2C0000}"/>
    <cellStyle name="Calculation 3 8 7" xfId="12471" xr:uid="{00000000-0005-0000-0000-0000902C0000}"/>
    <cellStyle name="Calculation 3 8 7 2" xfId="12472" xr:uid="{00000000-0005-0000-0000-0000912C0000}"/>
    <cellStyle name="Calculation 3 8 70" xfId="12473" xr:uid="{00000000-0005-0000-0000-0000922C0000}"/>
    <cellStyle name="Calculation 3 8 71" xfId="12474" xr:uid="{00000000-0005-0000-0000-0000932C0000}"/>
    <cellStyle name="Calculation 3 8 72" xfId="12475" xr:uid="{00000000-0005-0000-0000-0000942C0000}"/>
    <cellStyle name="Calculation 3 8 73" xfId="12476" xr:uid="{00000000-0005-0000-0000-0000952C0000}"/>
    <cellStyle name="Calculation 3 8 74" xfId="12477" xr:uid="{00000000-0005-0000-0000-0000962C0000}"/>
    <cellStyle name="Calculation 3 8 75" xfId="12478" xr:uid="{00000000-0005-0000-0000-0000972C0000}"/>
    <cellStyle name="Calculation 3 8 76" xfId="12479" xr:uid="{00000000-0005-0000-0000-0000982C0000}"/>
    <cellStyle name="Calculation 3 8 77" xfId="52447" xr:uid="{00000000-0005-0000-0000-0000992C0000}"/>
    <cellStyle name="Calculation 3 8 78" xfId="52317" xr:uid="{00000000-0005-0000-0000-00009A2C0000}"/>
    <cellStyle name="Calculation 3 8 79" xfId="53138" xr:uid="{00000000-0005-0000-0000-00009B2C0000}"/>
    <cellStyle name="Calculation 3 8 8" xfId="12480" xr:uid="{00000000-0005-0000-0000-00009C2C0000}"/>
    <cellStyle name="Calculation 3 8 8 2" xfId="12481" xr:uid="{00000000-0005-0000-0000-00009D2C0000}"/>
    <cellStyle name="Calculation 3 8 9" xfId="12482" xr:uid="{00000000-0005-0000-0000-00009E2C0000}"/>
    <cellStyle name="Calculation 3 8 9 2" xfId="12483" xr:uid="{00000000-0005-0000-0000-00009F2C0000}"/>
    <cellStyle name="Calculation 3 80" xfId="12484" xr:uid="{00000000-0005-0000-0000-0000A02C0000}"/>
    <cellStyle name="Calculation 3 81" xfId="12485" xr:uid="{00000000-0005-0000-0000-0000A12C0000}"/>
    <cellStyle name="Calculation 3 82" xfId="12486" xr:uid="{00000000-0005-0000-0000-0000A22C0000}"/>
    <cellStyle name="Calculation 3 83" xfId="12487" xr:uid="{00000000-0005-0000-0000-0000A32C0000}"/>
    <cellStyle name="Calculation 3 84" xfId="12488" xr:uid="{00000000-0005-0000-0000-0000A42C0000}"/>
    <cellStyle name="Calculation 3 85" xfId="12489" xr:uid="{00000000-0005-0000-0000-0000A52C0000}"/>
    <cellStyle name="Calculation 3 86" xfId="12490" xr:uid="{00000000-0005-0000-0000-0000A62C0000}"/>
    <cellStyle name="Calculation 3 87" xfId="12491" xr:uid="{00000000-0005-0000-0000-0000A72C0000}"/>
    <cellStyle name="Calculation 3 88" xfId="12492" xr:uid="{00000000-0005-0000-0000-0000A82C0000}"/>
    <cellStyle name="Calculation 3 89" xfId="12493" xr:uid="{00000000-0005-0000-0000-0000A92C0000}"/>
    <cellStyle name="Calculation 3 9" xfId="322" xr:uid="{00000000-0005-0000-0000-0000AA2C0000}"/>
    <cellStyle name="Calculation 3 9 10" xfId="12494" xr:uid="{00000000-0005-0000-0000-0000AB2C0000}"/>
    <cellStyle name="Calculation 3 9 10 2" xfId="12495" xr:uid="{00000000-0005-0000-0000-0000AC2C0000}"/>
    <cellStyle name="Calculation 3 9 11" xfId="12496" xr:uid="{00000000-0005-0000-0000-0000AD2C0000}"/>
    <cellStyle name="Calculation 3 9 11 2" xfId="12497" xr:uid="{00000000-0005-0000-0000-0000AE2C0000}"/>
    <cellStyle name="Calculation 3 9 12" xfId="12498" xr:uid="{00000000-0005-0000-0000-0000AF2C0000}"/>
    <cellStyle name="Calculation 3 9 12 2" xfId="12499" xr:uid="{00000000-0005-0000-0000-0000B02C0000}"/>
    <cellStyle name="Calculation 3 9 13" xfId="12500" xr:uid="{00000000-0005-0000-0000-0000B12C0000}"/>
    <cellStyle name="Calculation 3 9 13 2" xfId="12501" xr:uid="{00000000-0005-0000-0000-0000B22C0000}"/>
    <cellStyle name="Calculation 3 9 14" xfId="12502" xr:uid="{00000000-0005-0000-0000-0000B32C0000}"/>
    <cellStyle name="Calculation 3 9 14 2" xfId="12503" xr:uid="{00000000-0005-0000-0000-0000B42C0000}"/>
    <cellStyle name="Calculation 3 9 15" xfId="12504" xr:uid="{00000000-0005-0000-0000-0000B52C0000}"/>
    <cellStyle name="Calculation 3 9 15 2" xfId="12505" xr:uid="{00000000-0005-0000-0000-0000B62C0000}"/>
    <cellStyle name="Calculation 3 9 16" xfId="12506" xr:uid="{00000000-0005-0000-0000-0000B72C0000}"/>
    <cellStyle name="Calculation 3 9 16 2" xfId="12507" xr:uid="{00000000-0005-0000-0000-0000B82C0000}"/>
    <cellStyle name="Calculation 3 9 17" xfId="12508" xr:uid="{00000000-0005-0000-0000-0000B92C0000}"/>
    <cellStyle name="Calculation 3 9 17 2" xfId="12509" xr:uid="{00000000-0005-0000-0000-0000BA2C0000}"/>
    <cellStyle name="Calculation 3 9 18" xfId="12510" xr:uid="{00000000-0005-0000-0000-0000BB2C0000}"/>
    <cellStyle name="Calculation 3 9 18 2" xfId="12511" xr:uid="{00000000-0005-0000-0000-0000BC2C0000}"/>
    <cellStyle name="Calculation 3 9 19" xfId="12512" xr:uid="{00000000-0005-0000-0000-0000BD2C0000}"/>
    <cellStyle name="Calculation 3 9 19 2" xfId="12513" xr:uid="{00000000-0005-0000-0000-0000BE2C0000}"/>
    <cellStyle name="Calculation 3 9 2" xfId="323" xr:uid="{00000000-0005-0000-0000-0000BF2C0000}"/>
    <cellStyle name="Calculation 3 9 2 2" xfId="12514" xr:uid="{00000000-0005-0000-0000-0000C02C0000}"/>
    <cellStyle name="Calculation 3 9 20" xfId="12515" xr:uid="{00000000-0005-0000-0000-0000C12C0000}"/>
    <cellStyle name="Calculation 3 9 20 2" xfId="12516" xr:uid="{00000000-0005-0000-0000-0000C22C0000}"/>
    <cellStyle name="Calculation 3 9 21" xfId="12517" xr:uid="{00000000-0005-0000-0000-0000C32C0000}"/>
    <cellStyle name="Calculation 3 9 21 2" xfId="12518" xr:uid="{00000000-0005-0000-0000-0000C42C0000}"/>
    <cellStyle name="Calculation 3 9 22" xfId="12519" xr:uid="{00000000-0005-0000-0000-0000C52C0000}"/>
    <cellStyle name="Calculation 3 9 22 2" xfId="12520" xr:uid="{00000000-0005-0000-0000-0000C62C0000}"/>
    <cellStyle name="Calculation 3 9 23" xfId="12521" xr:uid="{00000000-0005-0000-0000-0000C72C0000}"/>
    <cellStyle name="Calculation 3 9 23 2" xfId="12522" xr:uid="{00000000-0005-0000-0000-0000C82C0000}"/>
    <cellStyle name="Calculation 3 9 24" xfId="12523" xr:uid="{00000000-0005-0000-0000-0000C92C0000}"/>
    <cellStyle name="Calculation 3 9 24 2" xfId="12524" xr:uid="{00000000-0005-0000-0000-0000CA2C0000}"/>
    <cellStyle name="Calculation 3 9 25" xfId="12525" xr:uid="{00000000-0005-0000-0000-0000CB2C0000}"/>
    <cellStyle name="Calculation 3 9 25 2" xfId="12526" xr:uid="{00000000-0005-0000-0000-0000CC2C0000}"/>
    <cellStyle name="Calculation 3 9 26" xfId="12527" xr:uid="{00000000-0005-0000-0000-0000CD2C0000}"/>
    <cellStyle name="Calculation 3 9 26 2" xfId="12528" xr:uid="{00000000-0005-0000-0000-0000CE2C0000}"/>
    <cellStyle name="Calculation 3 9 27" xfId="12529" xr:uid="{00000000-0005-0000-0000-0000CF2C0000}"/>
    <cellStyle name="Calculation 3 9 27 2" xfId="12530" xr:uid="{00000000-0005-0000-0000-0000D02C0000}"/>
    <cellStyle name="Calculation 3 9 28" xfId="12531" xr:uid="{00000000-0005-0000-0000-0000D12C0000}"/>
    <cellStyle name="Calculation 3 9 28 2" xfId="12532" xr:uid="{00000000-0005-0000-0000-0000D22C0000}"/>
    <cellStyle name="Calculation 3 9 29" xfId="12533" xr:uid="{00000000-0005-0000-0000-0000D32C0000}"/>
    <cellStyle name="Calculation 3 9 29 2" xfId="12534" xr:uid="{00000000-0005-0000-0000-0000D42C0000}"/>
    <cellStyle name="Calculation 3 9 3" xfId="12535" xr:uid="{00000000-0005-0000-0000-0000D52C0000}"/>
    <cellStyle name="Calculation 3 9 3 2" xfId="12536" xr:uid="{00000000-0005-0000-0000-0000D62C0000}"/>
    <cellStyle name="Calculation 3 9 30" xfId="12537" xr:uid="{00000000-0005-0000-0000-0000D72C0000}"/>
    <cellStyle name="Calculation 3 9 30 2" xfId="12538" xr:uid="{00000000-0005-0000-0000-0000D82C0000}"/>
    <cellStyle name="Calculation 3 9 31" xfId="12539" xr:uid="{00000000-0005-0000-0000-0000D92C0000}"/>
    <cellStyle name="Calculation 3 9 31 2" xfId="12540" xr:uid="{00000000-0005-0000-0000-0000DA2C0000}"/>
    <cellStyle name="Calculation 3 9 32" xfId="12541" xr:uid="{00000000-0005-0000-0000-0000DB2C0000}"/>
    <cellStyle name="Calculation 3 9 32 2" xfId="12542" xr:uid="{00000000-0005-0000-0000-0000DC2C0000}"/>
    <cellStyle name="Calculation 3 9 33" xfId="12543" xr:uid="{00000000-0005-0000-0000-0000DD2C0000}"/>
    <cellStyle name="Calculation 3 9 33 2" xfId="12544" xr:uid="{00000000-0005-0000-0000-0000DE2C0000}"/>
    <cellStyle name="Calculation 3 9 34" xfId="12545" xr:uid="{00000000-0005-0000-0000-0000DF2C0000}"/>
    <cellStyle name="Calculation 3 9 34 2" xfId="12546" xr:uid="{00000000-0005-0000-0000-0000E02C0000}"/>
    <cellStyle name="Calculation 3 9 35" xfId="12547" xr:uid="{00000000-0005-0000-0000-0000E12C0000}"/>
    <cellStyle name="Calculation 3 9 35 2" xfId="12548" xr:uid="{00000000-0005-0000-0000-0000E22C0000}"/>
    <cellStyle name="Calculation 3 9 36" xfId="12549" xr:uid="{00000000-0005-0000-0000-0000E32C0000}"/>
    <cellStyle name="Calculation 3 9 36 2" xfId="12550" xr:uid="{00000000-0005-0000-0000-0000E42C0000}"/>
    <cellStyle name="Calculation 3 9 37" xfId="12551" xr:uid="{00000000-0005-0000-0000-0000E52C0000}"/>
    <cellStyle name="Calculation 3 9 37 2" xfId="12552" xr:uid="{00000000-0005-0000-0000-0000E62C0000}"/>
    <cellStyle name="Calculation 3 9 38" xfId="12553" xr:uid="{00000000-0005-0000-0000-0000E72C0000}"/>
    <cellStyle name="Calculation 3 9 38 2" xfId="12554" xr:uid="{00000000-0005-0000-0000-0000E82C0000}"/>
    <cellStyle name="Calculation 3 9 39" xfId="12555" xr:uid="{00000000-0005-0000-0000-0000E92C0000}"/>
    <cellStyle name="Calculation 3 9 39 2" xfId="12556" xr:uid="{00000000-0005-0000-0000-0000EA2C0000}"/>
    <cellStyle name="Calculation 3 9 4" xfId="12557" xr:uid="{00000000-0005-0000-0000-0000EB2C0000}"/>
    <cellStyle name="Calculation 3 9 4 2" xfId="12558" xr:uid="{00000000-0005-0000-0000-0000EC2C0000}"/>
    <cellStyle name="Calculation 3 9 40" xfId="12559" xr:uid="{00000000-0005-0000-0000-0000ED2C0000}"/>
    <cellStyle name="Calculation 3 9 41" xfId="12560" xr:uid="{00000000-0005-0000-0000-0000EE2C0000}"/>
    <cellStyle name="Calculation 3 9 42" xfId="12561" xr:uid="{00000000-0005-0000-0000-0000EF2C0000}"/>
    <cellStyle name="Calculation 3 9 43" xfId="12562" xr:uid="{00000000-0005-0000-0000-0000F02C0000}"/>
    <cellStyle name="Calculation 3 9 44" xfId="12563" xr:uid="{00000000-0005-0000-0000-0000F12C0000}"/>
    <cellStyle name="Calculation 3 9 45" xfId="12564" xr:uid="{00000000-0005-0000-0000-0000F22C0000}"/>
    <cellStyle name="Calculation 3 9 46" xfId="12565" xr:uid="{00000000-0005-0000-0000-0000F32C0000}"/>
    <cellStyle name="Calculation 3 9 47" xfId="12566" xr:uid="{00000000-0005-0000-0000-0000F42C0000}"/>
    <cellStyle name="Calculation 3 9 48" xfId="12567" xr:uid="{00000000-0005-0000-0000-0000F52C0000}"/>
    <cellStyle name="Calculation 3 9 49" xfId="12568" xr:uid="{00000000-0005-0000-0000-0000F62C0000}"/>
    <cellStyle name="Calculation 3 9 5" xfId="12569" xr:uid="{00000000-0005-0000-0000-0000F72C0000}"/>
    <cellStyle name="Calculation 3 9 5 2" xfId="12570" xr:uid="{00000000-0005-0000-0000-0000F82C0000}"/>
    <cellStyle name="Calculation 3 9 50" xfId="12571" xr:uid="{00000000-0005-0000-0000-0000F92C0000}"/>
    <cellStyle name="Calculation 3 9 51" xfId="12572" xr:uid="{00000000-0005-0000-0000-0000FA2C0000}"/>
    <cellStyle name="Calculation 3 9 52" xfId="12573" xr:uid="{00000000-0005-0000-0000-0000FB2C0000}"/>
    <cellStyle name="Calculation 3 9 53" xfId="12574" xr:uid="{00000000-0005-0000-0000-0000FC2C0000}"/>
    <cellStyle name="Calculation 3 9 54" xfId="12575" xr:uid="{00000000-0005-0000-0000-0000FD2C0000}"/>
    <cellStyle name="Calculation 3 9 55" xfId="12576" xr:uid="{00000000-0005-0000-0000-0000FE2C0000}"/>
    <cellStyle name="Calculation 3 9 56" xfId="12577" xr:uid="{00000000-0005-0000-0000-0000FF2C0000}"/>
    <cellStyle name="Calculation 3 9 57" xfId="12578" xr:uid="{00000000-0005-0000-0000-0000002D0000}"/>
    <cellStyle name="Calculation 3 9 58" xfId="12579" xr:uid="{00000000-0005-0000-0000-0000012D0000}"/>
    <cellStyle name="Calculation 3 9 59" xfId="12580" xr:uid="{00000000-0005-0000-0000-0000022D0000}"/>
    <cellStyle name="Calculation 3 9 6" xfId="12581" xr:uid="{00000000-0005-0000-0000-0000032D0000}"/>
    <cellStyle name="Calculation 3 9 6 2" xfId="12582" xr:uid="{00000000-0005-0000-0000-0000042D0000}"/>
    <cellStyle name="Calculation 3 9 60" xfId="12583" xr:uid="{00000000-0005-0000-0000-0000052D0000}"/>
    <cellStyle name="Calculation 3 9 61" xfId="12584" xr:uid="{00000000-0005-0000-0000-0000062D0000}"/>
    <cellStyle name="Calculation 3 9 62" xfId="12585" xr:uid="{00000000-0005-0000-0000-0000072D0000}"/>
    <cellStyle name="Calculation 3 9 63" xfId="12586" xr:uid="{00000000-0005-0000-0000-0000082D0000}"/>
    <cellStyle name="Calculation 3 9 64" xfId="12587" xr:uid="{00000000-0005-0000-0000-0000092D0000}"/>
    <cellStyle name="Calculation 3 9 65" xfId="12588" xr:uid="{00000000-0005-0000-0000-00000A2D0000}"/>
    <cellStyle name="Calculation 3 9 66" xfId="12589" xr:uid="{00000000-0005-0000-0000-00000B2D0000}"/>
    <cellStyle name="Calculation 3 9 67" xfId="12590" xr:uid="{00000000-0005-0000-0000-00000C2D0000}"/>
    <cellStyle name="Calculation 3 9 68" xfId="12591" xr:uid="{00000000-0005-0000-0000-00000D2D0000}"/>
    <cellStyle name="Calculation 3 9 69" xfId="12592" xr:uid="{00000000-0005-0000-0000-00000E2D0000}"/>
    <cellStyle name="Calculation 3 9 7" xfId="12593" xr:uid="{00000000-0005-0000-0000-00000F2D0000}"/>
    <cellStyle name="Calculation 3 9 7 2" xfId="12594" xr:uid="{00000000-0005-0000-0000-0000102D0000}"/>
    <cellStyle name="Calculation 3 9 70" xfId="12595" xr:uid="{00000000-0005-0000-0000-0000112D0000}"/>
    <cellStyle name="Calculation 3 9 71" xfId="12596" xr:uid="{00000000-0005-0000-0000-0000122D0000}"/>
    <cellStyle name="Calculation 3 9 72" xfId="12597" xr:uid="{00000000-0005-0000-0000-0000132D0000}"/>
    <cellStyle name="Calculation 3 9 73" xfId="12598" xr:uid="{00000000-0005-0000-0000-0000142D0000}"/>
    <cellStyle name="Calculation 3 9 74" xfId="12599" xr:uid="{00000000-0005-0000-0000-0000152D0000}"/>
    <cellStyle name="Calculation 3 9 75" xfId="12600" xr:uid="{00000000-0005-0000-0000-0000162D0000}"/>
    <cellStyle name="Calculation 3 9 76" xfId="12601" xr:uid="{00000000-0005-0000-0000-0000172D0000}"/>
    <cellStyle name="Calculation 3 9 77" xfId="52672" xr:uid="{00000000-0005-0000-0000-0000182D0000}"/>
    <cellStyle name="Calculation 3 9 78" xfId="52929" xr:uid="{00000000-0005-0000-0000-0000192D0000}"/>
    <cellStyle name="Calculation 3 9 79" xfId="53390" xr:uid="{00000000-0005-0000-0000-00001A2D0000}"/>
    <cellStyle name="Calculation 3 9 8" xfId="12602" xr:uid="{00000000-0005-0000-0000-00001B2D0000}"/>
    <cellStyle name="Calculation 3 9 8 2" xfId="12603" xr:uid="{00000000-0005-0000-0000-00001C2D0000}"/>
    <cellStyle name="Calculation 3 9 9" xfId="12604" xr:uid="{00000000-0005-0000-0000-00001D2D0000}"/>
    <cellStyle name="Calculation 3 9 9 2" xfId="12605" xr:uid="{00000000-0005-0000-0000-00001E2D0000}"/>
    <cellStyle name="Calculation 3 90" xfId="12606" xr:uid="{00000000-0005-0000-0000-00001F2D0000}"/>
    <cellStyle name="Calculation 3 91" xfId="12607" xr:uid="{00000000-0005-0000-0000-0000202D0000}"/>
    <cellStyle name="Calculation 3 92" xfId="12608" xr:uid="{00000000-0005-0000-0000-0000212D0000}"/>
    <cellStyle name="Calculation 3 93" xfId="12609" xr:uid="{00000000-0005-0000-0000-0000222D0000}"/>
    <cellStyle name="Calculation 3 94" xfId="12610" xr:uid="{00000000-0005-0000-0000-0000232D0000}"/>
    <cellStyle name="Calculation 3 95" xfId="12611" xr:uid="{00000000-0005-0000-0000-0000242D0000}"/>
    <cellStyle name="Calculation 3 96" xfId="52321" xr:uid="{00000000-0005-0000-0000-0000252D0000}"/>
    <cellStyle name="Calculation 3 97" xfId="52760" xr:uid="{00000000-0005-0000-0000-0000262D0000}"/>
    <cellStyle name="Calculation 3 98" xfId="53043" xr:uid="{00000000-0005-0000-0000-0000272D0000}"/>
    <cellStyle name="Calculation 30" xfId="12612" xr:uid="{00000000-0005-0000-0000-0000282D0000}"/>
    <cellStyle name="Calculation 30 2" xfId="12613" xr:uid="{00000000-0005-0000-0000-0000292D0000}"/>
    <cellStyle name="Calculation 31" xfId="12614" xr:uid="{00000000-0005-0000-0000-00002A2D0000}"/>
    <cellStyle name="Calculation 31 2" xfId="12615" xr:uid="{00000000-0005-0000-0000-00002B2D0000}"/>
    <cellStyle name="Calculation 32" xfId="12616" xr:uid="{00000000-0005-0000-0000-00002C2D0000}"/>
    <cellStyle name="Calculation 32 2" xfId="12617" xr:uid="{00000000-0005-0000-0000-00002D2D0000}"/>
    <cellStyle name="Calculation 33" xfId="12618" xr:uid="{00000000-0005-0000-0000-00002E2D0000}"/>
    <cellStyle name="Calculation 33 2" xfId="12619" xr:uid="{00000000-0005-0000-0000-00002F2D0000}"/>
    <cellStyle name="Calculation 34" xfId="12620" xr:uid="{00000000-0005-0000-0000-0000302D0000}"/>
    <cellStyle name="Calculation 34 2" xfId="12621" xr:uid="{00000000-0005-0000-0000-0000312D0000}"/>
    <cellStyle name="Calculation 35" xfId="12622" xr:uid="{00000000-0005-0000-0000-0000322D0000}"/>
    <cellStyle name="Calculation 35 2" xfId="12623" xr:uid="{00000000-0005-0000-0000-0000332D0000}"/>
    <cellStyle name="Calculation 36" xfId="12624" xr:uid="{00000000-0005-0000-0000-0000342D0000}"/>
    <cellStyle name="Calculation 36 2" xfId="12625" xr:uid="{00000000-0005-0000-0000-0000352D0000}"/>
    <cellStyle name="Calculation 37" xfId="12626" xr:uid="{00000000-0005-0000-0000-0000362D0000}"/>
    <cellStyle name="Calculation 37 2" xfId="12627" xr:uid="{00000000-0005-0000-0000-0000372D0000}"/>
    <cellStyle name="Calculation 38" xfId="12628" xr:uid="{00000000-0005-0000-0000-0000382D0000}"/>
    <cellStyle name="Calculation 38 2" xfId="12629" xr:uid="{00000000-0005-0000-0000-0000392D0000}"/>
    <cellStyle name="Calculation 39" xfId="12630" xr:uid="{00000000-0005-0000-0000-00003A2D0000}"/>
    <cellStyle name="Calculation 39 2" xfId="12631" xr:uid="{00000000-0005-0000-0000-00003B2D0000}"/>
    <cellStyle name="Calculation 4" xfId="324" xr:uid="{00000000-0005-0000-0000-00003C2D0000}"/>
    <cellStyle name="Calculation 4 10" xfId="12632" xr:uid="{00000000-0005-0000-0000-00003D2D0000}"/>
    <cellStyle name="Calculation 4 10 2" xfId="12633" xr:uid="{00000000-0005-0000-0000-00003E2D0000}"/>
    <cellStyle name="Calculation 4 11" xfId="12634" xr:uid="{00000000-0005-0000-0000-00003F2D0000}"/>
    <cellStyle name="Calculation 4 11 2" xfId="12635" xr:uid="{00000000-0005-0000-0000-0000402D0000}"/>
    <cellStyle name="Calculation 4 12" xfId="12636" xr:uid="{00000000-0005-0000-0000-0000412D0000}"/>
    <cellStyle name="Calculation 4 12 2" xfId="12637" xr:uid="{00000000-0005-0000-0000-0000422D0000}"/>
    <cellStyle name="Calculation 4 13" xfId="12638" xr:uid="{00000000-0005-0000-0000-0000432D0000}"/>
    <cellStyle name="Calculation 4 13 2" xfId="12639" xr:uid="{00000000-0005-0000-0000-0000442D0000}"/>
    <cellStyle name="Calculation 4 14" xfId="12640" xr:uid="{00000000-0005-0000-0000-0000452D0000}"/>
    <cellStyle name="Calculation 4 14 2" xfId="12641" xr:uid="{00000000-0005-0000-0000-0000462D0000}"/>
    <cellStyle name="Calculation 4 15" xfId="12642" xr:uid="{00000000-0005-0000-0000-0000472D0000}"/>
    <cellStyle name="Calculation 4 15 2" xfId="12643" xr:uid="{00000000-0005-0000-0000-0000482D0000}"/>
    <cellStyle name="Calculation 4 16" xfId="12644" xr:uid="{00000000-0005-0000-0000-0000492D0000}"/>
    <cellStyle name="Calculation 4 16 2" xfId="12645" xr:uid="{00000000-0005-0000-0000-00004A2D0000}"/>
    <cellStyle name="Calculation 4 17" xfId="12646" xr:uid="{00000000-0005-0000-0000-00004B2D0000}"/>
    <cellStyle name="Calculation 4 17 2" xfId="12647" xr:uid="{00000000-0005-0000-0000-00004C2D0000}"/>
    <cellStyle name="Calculation 4 18" xfId="12648" xr:uid="{00000000-0005-0000-0000-00004D2D0000}"/>
    <cellStyle name="Calculation 4 18 2" xfId="12649" xr:uid="{00000000-0005-0000-0000-00004E2D0000}"/>
    <cellStyle name="Calculation 4 19" xfId="12650" xr:uid="{00000000-0005-0000-0000-00004F2D0000}"/>
    <cellStyle name="Calculation 4 19 2" xfId="12651" xr:uid="{00000000-0005-0000-0000-0000502D0000}"/>
    <cellStyle name="Calculation 4 2" xfId="325" xr:uid="{00000000-0005-0000-0000-0000512D0000}"/>
    <cellStyle name="Calculation 4 2 2" xfId="12652" xr:uid="{00000000-0005-0000-0000-0000522D0000}"/>
    <cellStyle name="Calculation 4 20" xfId="12653" xr:uid="{00000000-0005-0000-0000-0000532D0000}"/>
    <cellStyle name="Calculation 4 20 2" xfId="12654" xr:uid="{00000000-0005-0000-0000-0000542D0000}"/>
    <cellStyle name="Calculation 4 21" xfId="12655" xr:uid="{00000000-0005-0000-0000-0000552D0000}"/>
    <cellStyle name="Calculation 4 21 2" xfId="12656" xr:uid="{00000000-0005-0000-0000-0000562D0000}"/>
    <cellStyle name="Calculation 4 22" xfId="12657" xr:uid="{00000000-0005-0000-0000-0000572D0000}"/>
    <cellStyle name="Calculation 4 22 2" xfId="12658" xr:uid="{00000000-0005-0000-0000-0000582D0000}"/>
    <cellStyle name="Calculation 4 23" xfId="12659" xr:uid="{00000000-0005-0000-0000-0000592D0000}"/>
    <cellStyle name="Calculation 4 23 2" xfId="12660" xr:uid="{00000000-0005-0000-0000-00005A2D0000}"/>
    <cellStyle name="Calculation 4 24" xfId="12661" xr:uid="{00000000-0005-0000-0000-00005B2D0000}"/>
    <cellStyle name="Calculation 4 24 2" xfId="12662" xr:uid="{00000000-0005-0000-0000-00005C2D0000}"/>
    <cellStyle name="Calculation 4 25" xfId="12663" xr:uid="{00000000-0005-0000-0000-00005D2D0000}"/>
    <cellStyle name="Calculation 4 25 2" xfId="12664" xr:uid="{00000000-0005-0000-0000-00005E2D0000}"/>
    <cellStyle name="Calculation 4 26" xfId="12665" xr:uid="{00000000-0005-0000-0000-00005F2D0000}"/>
    <cellStyle name="Calculation 4 26 2" xfId="12666" xr:uid="{00000000-0005-0000-0000-0000602D0000}"/>
    <cellStyle name="Calculation 4 27" xfId="12667" xr:uid="{00000000-0005-0000-0000-0000612D0000}"/>
    <cellStyle name="Calculation 4 27 2" xfId="12668" xr:uid="{00000000-0005-0000-0000-0000622D0000}"/>
    <cellStyle name="Calculation 4 28" xfId="12669" xr:uid="{00000000-0005-0000-0000-0000632D0000}"/>
    <cellStyle name="Calculation 4 28 2" xfId="12670" xr:uid="{00000000-0005-0000-0000-0000642D0000}"/>
    <cellStyle name="Calculation 4 29" xfId="12671" xr:uid="{00000000-0005-0000-0000-0000652D0000}"/>
    <cellStyle name="Calculation 4 29 2" xfId="12672" xr:uid="{00000000-0005-0000-0000-0000662D0000}"/>
    <cellStyle name="Calculation 4 3" xfId="12673" xr:uid="{00000000-0005-0000-0000-0000672D0000}"/>
    <cellStyle name="Calculation 4 3 2" xfId="12674" xr:uid="{00000000-0005-0000-0000-0000682D0000}"/>
    <cellStyle name="Calculation 4 30" xfId="12675" xr:uid="{00000000-0005-0000-0000-0000692D0000}"/>
    <cellStyle name="Calculation 4 30 2" xfId="12676" xr:uid="{00000000-0005-0000-0000-00006A2D0000}"/>
    <cellStyle name="Calculation 4 31" xfId="12677" xr:uid="{00000000-0005-0000-0000-00006B2D0000}"/>
    <cellStyle name="Calculation 4 31 2" xfId="12678" xr:uid="{00000000-0005-0000-0000-00006C2D0000}"/>
    <cellStyle name="Calculation 4 32" xfId="12679" xr:uid="{00000000-0005-0000-0000-00006D2D0000}"/>
    <cellStyle name="Calculation 4 32 2" xfId="12680" xr:uid="{00000000-0005-0000-0000-00006E2D0000}"/>
    <cellStyle name="Calculation 4 33" xfId="12681" xr:uid="{00000000-0005-0000-0000-00006F2D0000}"/>
    <cellStyle name="Calculation 4 33 2" xfId="12682" xr:uid="{00000000-0005-0000-0000-0000702D0000}"/>
    <cellStyle name="Calculation 4 34" xfId="12683" xr:uid="{00000000-0005-0000-0000-0000712D0000}"/>
    <cellStyle name="Calculation 4 34 2" xfId="12684" xr:uid="{00000000-0005-0000-0000-0000722D0000}"/>
    <cellStyle name="Calculation 4 35" xfId="12685" xr:uid="{00000000-0005-0000-0000-0000732D0000}"/>
    <cellStyle name="Calculation 4 35 2" xfId="12686" xr:uid="{00000000-0005-0000-0000-0000742D0000}"/>
    <cellStyle name="Calculation 4 36" xfId="12687" xr:uid="{00000000-0005-0000-0000-0000752D0000}"/>
    <cellStyle name="Calculation 4 36 2" xfId="12688" xr:uid="{00000000-0005-0000-0000-0000762D0000}"/>
    <cellStyle name="Calculation 4 37" xfId="12689" xr:uid="{00000000-0005-0000-0000-0000772D0000}"/>
    <cellStyle name="Calculation 4 37 2" xfId="12690" xr:uid="{00000000-0005-0000-0000-0000782D0000}"/>
    <cellStyle name="Calculation 4 38" xfId="12691" xr:uid="{00000000-0005-0000-0000-0000792D0000}"/>
    <cellStyle name="Calculation 4 38 2" xfId="12692" xr:uid="{00000000-0005-0000-0000-00007A2D0000}"/>
    <cellStyle name="Calculation 4 39" xfId="12693" xr:uid="{00000000-0005-0000-0000-00007B2D0000}"/>
    <cellStyle name="Calculation 4 39 2" xfId="12694" xr:uid="{00000000-0005-0000-0000-00007C2D0000}"/>
    <cellStyle name="Calculation 4 4" xfId="12695" xr:uid="{00000000-0005-0000-0000-00007D2D0000}"/>
    <cellStyle name="Calculation 4 4 2" xfId="12696" xr:uid="{00000000-0005-0000-0000-00007E2D0000}"/>
    <cellStyle name="Calculation 4 40" xfId="12697" xr:uid="{00000000-0005-0000-0000-00007F2D0000}"/>
    <cellStyle name="Calculation 4 41" xfId="12698" xr:uid="{00000000-0005-0000-0000-0000802D0000}"/>
    <cellStyle name="Calculation 4 42" xfId="12699" xr:uid="{00000000-0005-0000-0000-0000812D0000}"/>
    <cellStyle name="Calculation 4 43" xfId="12700" xr:uid="{00000000-0005-0000-0000-0000822D0000}"/>
    <cellStyle name="Calculation 4 44" xfId="12701" xr:uid="{00000000-0005-0000-0000-0000832D0000}"/>
    <cellStyle name="Calculation 4 45" xfId="12702" xr:uid="{00000000-0005-0000-0000-0000842D0000}"/>
    <cellStyle name="Calculation 4 46" xfId="12703" xr:uid="{00000000-0005-0000-0000-0000852D0000}"/>
    <cellStyle name="Calculation 4 47" xfId="12704" xr:uid="{00000000-0005-0000-0000-0000862D0000}"/>
    <cellStyle name="Calculation 4 48" xfId="12705" xr:uid="{00000000-0005-0000-0000-0000872D0000}"/>
    <cellStyle name="Calculation 4 49" xfId="12706" xr:uid="{00000000-0005-0000-0000-0000882D0000}"/>
    <cellStyle name="Calculation 4 5" xfId="12707" xr:uid="{00000000-0005-0000-0000-0000892D0000}"/>
    <cellStyle name="Calculation 4 5 2" xfId="12708" xr:uid="{00000000-0005-0000-0000-00008A2D0000}"/>
    <cellStyle name="Calculation 4 50" xfId="12709" xr:uid="{00000000-0005-0000-0000-00008B2D0000}"/>
    <cellStyle name="Calculation 4 51" xfId="12710" xr:uid="{00000000-0005-0000-0000-00008C2D0000}"/>
    <cellStyle name="Calculation 4 52" xfId="12711" xr:uid="{00000000-0005-0000-0000-00008D2D0000}"/>
    <cellStyle name="Calculation 4 53" xfId="12712" xr:uid="{00000000-0005-0000-0000-00008E2D0000}"/>
    <cellStyle name="Calculation 4 54" xfId="12713" xr:uid="{00000000-0005-0000-0000-00008F2D0000}"/>
    <cellStyle name="Calculation 4 55" xfId="12714" xr:uid="{00000000-0005-0000-0000-0000902D0000}"/>
    <cellStyle name="Calculation 4 56" xfId="12715" xr:uid="{00000000-0005-0000-0000-0000912D0000}"/>
    <cellStyle name="Calculation 4 57" xfId="12716" xr:uid="{00000000-0005-0000-0000-0000922D0000}"/>
    <cellStyle name="Calculation 4 58" xfId="12717" xr:uid="{00000000-0005-0000-0000-0000932D0000}"/>
    <cellStyle name="Calculation 4 59" xfId="12718" xr:uid="{00000000-0005-0000-0000-0000942D0000}"/>
    <cellStyle name="Calculation 4 6" xfId="12719" xr:uid="{00000000-0005-0000-0000-0000952D0000}"/>
    <cellStyle name="Calculation 4 6 2" xfId="12720" xr:uid="{00000000-0005-0000-0000-0000962D0000}"/>
    <cellStyle name="Calculation 4 60" xfId="12721" xr:uid="{00000000-0005-0000-0000-0000972D0000}"/>
    <cellStyle name="Calculation 4 61" xfId="12722" xr:uid="{00000000-0005-0000-0000-0000982D0000}"/>
    <cellStyle name="Calculation 4 62" xfId="12723" xr:uid="{00000000-0005-0000-0000-0000992D0000}"/>
    <cellStyle name="Calculation 4 63" xfId="12724" xr:uid="{00000000-0005-0000-0000-00009A2D0000}"/>
    <cellStyle name="Calculation 4 64" xfId="12725" xr:uid="{00000000-0005-0000-0000-00009B2D0000}"/>
    <cellStyle name="Calculation 4 65" xfId="12726" xr:uid="{00000000-0005-0000-0000-00009C2D0000}"/>
    <cellStyle name="Calculation 4 66" xfId="12727" xr:uid="{00000000-0005-0000-0000-00009D2D0000}"/>
    <cellStyle name="Calculation 4 67" xfId="12728" xr:uid="{00000000-0005-0000-0000-00009E2D0000}"/>
    <cellStyle name="Calculation 4 68" xfId="12729" xr:uid="{00000000-0005-0000-0000-00009F2D0000}"/>
    <cellStyle name="Calculation 4 69" xfId="12730" xr:uid="{00000000-0005-0000-0000-0000A02D0000}"/>
    <cellStyle name="Calculation 4 7" xfId="12731" xr:uid="{00000000-0005-0000-0000-0000A12D0000}"/>
    <cellStyle name="Calculation 4 7 2" xfId="12732" xr:uid="{00000000-0005-0000-0000-0000A22D0000}"/>
    <cellStyle name="Calculation 4 70" xfId="12733" xr:uid="{00000000-0005-0000-0000-0000A32D0000}"/>
    <cellStyle name="Calculation 4 71" xfId="12734" xr:uid="{00000000-0005-0000-0000-0000A42D0000}"/>
    <cellStyle name="Calculation 4 72" xfId="12735" xr:uid="{00000000-0005-0000-0000-0000A52D0000}"/>
    <cellStyle name="Calculation 4 73" xfId="12736" xr:uid="{00000000-0005-0000-0000-0000A62D0000}"/>
    <cellStyle name="Calculation 4 74" xfId="12737" xr:uid="{00000000-0005-0000-0000-0000A72D0000}"/>
    <cellStyle name="Calculation 4 75" xfId="12738" xr:uid="{00000000-0005-0000-0000-0000A82D0000}"/>
    <cellStyle name="Calculation 4 76" xfId="12739" xr:uid="{00000000-0005-0000-0000-0000A92D0000}"/>
    <cellStyle name="Calculation 4 77" xfId="52448" xr:uid="{00000000-0005-0000-0000-0000AA2D0000}"/>
    <cellStyle name="Calculation 4 78" xfId="52316" xr:uid="{00000000-0005-0000-0000-0000AB2D0000}"/>
    <cellStyle name="Calculation 4 79" xfId="53139" xr:uid="{00000000-0005-0000-0000-0000AC2D0000}"/>
    <cellStyle name="Calculation 4 8" xfId="12740" xr:uid="{00000000-0005-0000-0000-0000AD2D0000}"/>
    <cellStyle name="Calculation 4 8 2" xfId="12741" xr:uid="{00000000-0005-0000-0000-0000AE2D0000}"/>
    <cellStyle name="Calculation 4 9" xfId="12742" xr:uid="{00000000-0005-0000-0000-0000AF2D0000}"/>
    <cellStyle name="Calculation 4 9 2" xfId="12743" xr:uid="{00000000-0005-0000-0000-0000B02D0000}"/>
    <cellStyle name="Calculation 40" xfId="12744" xr:uid="{00000000-0005-0000-0000-0000B12D0000}"/>
    <cellStyle name="Calculation 40 2" xfId="12745" xr:uid="{00000000-0005-0000-0000-0000B22D0000}"/>
    <cellStyle name="Calculation 41" xfId="12746" xr:uid="{00000000-0005-0000-0000-0000B32D0000}"/>
    <cellStyle name="Calculation 41 2" xfId="12747" xr:uid="{00000000-0005-0000-0000-0000B42D0000}"/>
    <cellStyle name="Calculation 42" xfId="12748" xr:uid="{00000000-0005-0000-0000-0000B52D0000}"/>
    <cellStyle name="Calculation 42 2" xfId="12749" xr:uid="{00000000-0005-0000-0000-0000B62D0000}"/>
    <cellStyle name="Calculation 43" xfId="12750" xr:uid="{00000000-0005-0000-0000-0000B72D0000}"/>
    <cellStyle name="Calculation 43 2" xfId="12751" xr:uid="{00000000-0005-0000-0000-0000B82D0000}"/>
    <cellStyle name="Calculation 44" xfId="12752" xr:uid="{00000000-0005-0000-0000-0000B92D0000}"/>
    <cellStyle name="Calculation 44 2" xfId="12753" xr:uid="{00000000-0005-0000-0000-0000BA2D0000}"/>
    <cellStyle name="Calculation 45" xfId="12754" xr:uid="{00000000-0005-0000-0000-0000BB2D0000}"/>
    <cellStyle name="Calculation 45 2" xfId="12755" xr:uid="{00000000-0005-0000-0000-0000BC2D0000}"/>
    <cellStyle name="Calculation 46" xfId="12756" xr:uid="{00000000-0005-0000-0000-0000BD2D0000}"/>
    <cellStyle name="Calculation 46 2" xfId="12757" xr:uid="{00000000-0005-0000-0000-0000BE2D0000}"/>
    <cellStyle name="Calculation 47" xfId="12758" xr:uid="{00000000-0005-0000-0000-0000BF2D0000}"/>
    <cellStyle name="Calculation 47 2" xfId="12759" xr:uid="{00000000-0005-0000-0000-0000C02D0000}"/>
    <cellStyle name="Calculation 48" xfId="12760" xr:uid="{00000000-0005-0000-0000-0000C12D0000}"/>
    <cellStyle name="Calculation 48 2" xfId="12761" xr:uid="{00000000-0005-0000-0000-0000C22D0000}"/>
    <cellStyle name="Calculation 49" xfId="12762" xr:uid="{00000000-0005-0000-0000-0000C32D0000}"/>
    <cellStyle name="Calculation 49 2" xfId="12763" xr:uid="{00000000-0005-0000-0000-0000C42D0000}"/>
    <cellStyle name="Calculation 5" xfId="326" xr:uid="{00000000-0005-0000-0000-0000C52D0000}"/>
    <cellStyle name="Calculation 5 10" xfId="12764" xr:uid="{00000000-0005-0000-0000-0000C62D0000}"/>
    <cellStyle name="Calculation 5 10 2" xfId="12765" xr:uid="{00000000-0005-0000-0000-0000C72D0000}"/>
    <cellStyle name="Calculation 5 11" xfId="12766" xr:uid="{00000000-0005-0000-0000-0000C82D0000}"/>
    <cellStyle name="Calculation 5 11 2" xfId="12767" xr:uid="{00000000-0005-0000-0000-0000C92D0000}"/>
    <cellStyle name="Calculation 5 12" xfId="12768" xr:uid="{00000000-0005-0000-0000-0000CA2D0000}"/>
    <cellStyle name="Calculation 5 12 2" xfId="12769" xr:uid="{00000000-0005-0000-0000-0000CB2D0000}"/>
    <cellStyle name="Calculation 5 13" xfId="12770" xr:uid="{00000000-0005-0000-0000-0000CC2D0000}"/>
    <cellStyle name="Calculation 5 13 2" xfId="12771" xr:uid="{00000000-0005-0000-0000-0000CD2D0000}"/>
    <cellStyle name="Calculation 5 14" xfId="12772" xr:uid="{00000000-0005-0000-0000-0000CE2D0000}"/>
    <cellStyle name="Calculation 5 14 2" xfId="12773" xr:uid="{00000000-0005-0000-0000-0000CF2D0000}"/>
    <cellStyle name="Calculation 5 15" xfId="12774" xr:uid="{00000000-0005-0000-0000-0000D02D0000}"/>
    <cellStyle name="Calculation 5 15 2" xfId="12775" xr:uid="{00000000-0005-0000-0000-0000D12D0000}"/>
    <cellStyle name="Calculation 5 16" xfId="12776" xr:uid="{00000000-0005-0000-0000-0000D22D0000}"/>
    <cellStyle name="Calculation 5 16 2" xfId="12777" xr:uid="{00000000-0005-0000-0000-0000D32D0000}"/>
    <cellStyle name="Calculation 5 17" xfId="12778" xr:uid="{00000000-0005-0000-0000-0000D42D0000}"/>
    <cellStyle name="Calculation 5 17 2" xfId="12779" xr:uid="{00000000-0005-0000-0000-0000D52D0000}"/>
    <cellStyle name="Calculation 5 18" xfId="12780" xr:uid="{00000000-0005-0000-0000-0000D62D0000}"/>
    <cellStyle name="Calculation 5 18 2" xfId="12781" xr:uid="{00000000-0005-0000-0000-0000D72D0000}"/>
    <cellStyle name="Calculation 5 19" xfId="12782" xr:uid="{00000000-0005-0000-0000-0000D82D0000}"/>
    <cellStyle name="Calculation 5 19 2" xfId="12783" xr:uid="{00000000-0005-0000-0000-0000D92D0000}"/>
    <cellStyle name="Calculation 5 2" xfId="327" xr:uid="{00000000-0005-0000-0000-0000DA2D0000}"/>
    <cellStyle name="Calculation 5 2 2" xfId="12784" xr:uid="{00000000-0005-0000-0000-0000DB2D0000}"/>
    <cellStyle name="Calculation 5 20" xfId="12785" xr:uid="{00000000-0005-0000-0000-0000DC2D0000}"/>
    <cellStyle name="Calculation 5 20 2" xfId="12786" xr:uid="{00000000-0005-0000-0000-0000DD2D0000}"/>
    <cellStyle name="Calculation 5 21" xfId="12787" xr:uid="{00000000-0005-0000-0000-0000DE2D0000}"/>
    <cellStyle name="Calculation 5 21 2" xfId="12788" xr:uid="{00000000-0005-0000-0000-0000DF2D0000}"/>
    <cellStyle name="Calculation 5 22" xfId="12789" xr:uid="{00000000-0005-0000-0000-0000E02D0000}"/>
    <cellStyle name="Calculation 5 22 2" xfId="12790" xr:uid="{00000000-0005-0000-0000-0000E12D0000}"/>
    <cellStyle name="Calculation 5 23" xfId="12791" xr:uid="{00000000-0005-0000-0000-0000E22D0000}"/>
    <cellStyle name="Calculation 5 23 2" xfId="12792" xr:uid="{00000000-0005-0000-0000-0000E32D0000}"/>
    <cellStyle name="Calculation 5 24" xfId="12793" xr:uid="{00000000-0005-0000-0000-0000E42D0000}"/>
    <cellStyle name="Calculation 5 24 2" xfId="12794" xr:uid="{00000000-0005-0000-0000-0000E52D0000}"/>
    <cellStyle name="Calculation 5 25" xfId="12795" xr:uid="{00000000-0005-0000-0000-0000E62D0000}"/>
    <cellStyle name="Calculation 5 25 2" xfId="12796" xr:uid="{00000000-0005-0000-0000-0000E72D0000}"/>
    <cellStyle name="Calculation 5 26" xfId="12797" xr:uid="{00000000-0005-0000-0000-0000E82D0000}"/>
    <cellStyle name="Calculation 5 26 2" xfId="12798" xr:uid="{00000000-0005-0000-0000-0000E92D0000}"/>
    <cellStyle name="Calculation 5 27" xfId="12799" xr:uid="{00000000-0005-0000-0000-0000EA2D0000}"/>
    <cellStyle name="Calculation 5 27 2" xfId="12800" xr:uid="{00000000-0005-0000-0000-0000EB2D0000}"/>
    <cellStyle name="Calculation 5 28" xfId="12801" xr:uid="{00000000-0005-0000-0000-0000EC2D0000}"/>
    <cellStyle name="Calculation 5 28 2" xfId="12802" xr:uid="{00000000-0005-0000-0000-0000ED2D0000}"/>
    <cellStyle name="Calculation 5 29" xfId="12803" xr:uid="{00000000-0005-0000-0000-0000EE2D0000}"/>
    <cellStyle name="Calculation 5 29 2" xfId="12804" xr:uid="{00000000-0005-0000-0000-0000EF2D0000}"/>
    <cellStyle name="Calculation 5 3" xfId="12805" xr:uid="{00000000-0005-0000-0000-0000F02D0000}"/>
    <cellStyle name="Calculation 5 3 2" xfId="12806" xr:uid="{00000000-0005-0000-0000-0000F12D0000}"/>
    <cellStyle name="Calculation 5 30" xfId="12807" xr:uid="{00000000-0005-0000-0000-0000F22D0000}"/>
    <cellStyle name="Calculation 5 30 2" xfId="12808" xr:uid="{00000000-0005-0000-0000-0000F32D0000}"/>
    <cellStyle name="Calculation 5 31" xfId="12809" xr:uid="{00000000-0005-0000-0000-0000F42D0000}"/>
    <cellStyle name="Calculation 5 31 2" xfId="12810" xr:uid="{00000000-0005-0000-0000-0000F52D0000}"/>
    <cellStyle name="Calculation 5 32" xfId="12811" xr:uid="{00000000-0005-0000-0000-0000F62D0000}"/>
    <cellStyle name="Calculation 5 32 2" xfId="12812" xr:uid="{00000000-0005-0000-0000-0000F72D0000}"/>
    <cellStyle name="Calculation 5 33" xfId="12813" xr:uid="{00000000-0005-0000-0000-0000F82D0000}"/>
    <cellStyle name="Calculation 5 33 2" xfId="12814" xr:uid="{00000000-0005-0000-0000-0000F92D0000}"/>
    <cellStyle name="Calculation 5 34" xfId="12815" xr:uid="{00000000-0005-0000-0000-0000FA2D0000}"/>
    <cellStyle name="Calculation 5 34 2" xfId="12816" xr:uid="{00000000-0005-0000-0000-0000FB2D0000}"/>
    <cellStyle name="Calculation 5 35" xfId="12817" xr:uid="{00000000-0005-0000-0000-0000FC2D0000}"/>
    <cellStyle name="Calculation 5 35 2" xfId="12818" xr:uid="{00000000-0005-0000-0000-0000FD2D0000}"/>
    <cellStyle name="Calculation 5 36" xfId="12819" xr:uid="{00000000-0005-0000-0000-0000FE2D0000}"/>
    <cellStyle name="Calculation 5 36 2" xfId="12820" xr:uid="{00000000-0005-0000-0000-0000FF2D0000}"/>
    <cellStyle name="Calculation 5 37" xfId="12821" xr:uid="{00000000-0005-0000-0000-0000002E0000}"/>
    <cellStyle name="Calculation 5 37 2" xfId="12822" xr:uid="{00000000-0005-0000-0000-0000012E0000}"/>
    <cellStyle name="Calculation 5 38" xfId="12823" xr:uid="{00000000-0005-0000-0000-0000022E0000}"/>
    <cellStyle name="Calculation 5 38 2" xfId="12824" xr:uid="{00000000-0005-0000-0000-0000032E0000}"/>
    <cellStyle name="Calculation 5 39" xfId="12825" xr:uid="{00000000-0005-0000-0000-0000042E0000}"/>
    <cellStyle name="Calculation 5 39 2" xfId="12826" xr:uid="{00000000-0005-0000-0000-0000052E0000}"/>
    <cellStyle name="Calculation 5 4" xfId="12827" xr:uid="{00000000-0005-0000-0000-0000062E0000}"/>
    <cellStyle name="Calculation 5 4 2" xfId="12828" xr:uid="{00000000-0005-0000-0000-0000072E0000}"/>
    <cellStyle name="Calculation 5 40" xfId="12829" xr:uid="{00000000-0005-0000-0000-0000082E0000}"/>
    <cellStyle name="Calculation 5 41" xfId="12830" xr:uid="{00000000-0005-0000-0000-0000092E0000}"/>
    <cellStyle name="Calculation 5 42" xfId="12831" xr:uid="{00000000-0005-0000-0000-00000A2E0000}"/>
    <cellStyle name="Calculation 5 43" xfId="12832" xr:uid="{00000000-0005-0000-0000-00000B2E0000}"/>
    <cellStyle name="Calculation 5 44" xfId="12833" xr:uid="{00000000-0005-0000-0000-00000C2E0000}"/>
    <cellStyle name="Calculation 5 45" xfId="12834" xr:uid="{00000000-0005-0000-0000-00000D2E0000}"/>
    <cellStyle name="Calculation 5 46" xfId="12835" xr:uid="{00000000-0005-0000-0000-00000E2E0000}"/>
    <cellStyle name="Calculation 5 47" xfId="12836" xr:uid="{00000000-0005-0000-0000-00000F2E0000}"/>
    <cellStyle name="Calculation 5 48" xfId="12837" xr:uid="{00000000-0005-0000-0000-0000102E0000}"/>
    <cellStyle name="Calculation 5 49" xfId="12838" xr:uid="{00000000-0005-0000-0000-0000112E0000}"/>
    <cellStyle name="Calculation 5 5" xfId="12839" xr:uid="{00000000-0005-0000-0000-0000122E0000}"/>
    <cellStyle name="Calculation 5 5 2" xfId="12840" xr:uid="{00000000-0005-0000-0000-0000132E0000}"/>
    <cellStyle name="Calculation 5 50" xfId="12841" xr:uid="{00000000-0005-0000-0000-0000142E0000}"/>
    <cellStyle name="Calculation 5 51" xfId="12842" xr:uid="{00000000-0005-0000-0000-0000152E0000}"/>
    <cellStyle name="Calculation 5 52" xfId="12843" xr:uid="{00000000-0005-0000-0000-0000162E0000}"/>
    <cellStyle name="Calculation 5 53" xfId="12844" xr:uid="{00000000-0005-0000-0000-0000172E0000}"/>
    <cellStyle name="Calculation 5 54" xfId="12845" xr:uid="{00000000-0005-0000-0000-0000182E0000}"/>
    <cellStyle name="Calculation 5 55" xfId="12846" xr:uid="{00000000-0005-0000-0000-0000192E0000}"/>
    <cellStyle name="Calculation 5 56" xfId="12847" xr:uid="{00000000-0005-0000-0000-00001A2E0000}"/>
    <cellStyle name="Calculation 5 57" xfId="12848" xr:uid="{00000000-0005-0000-0000-00001B2E0000}"/>
    <cellStyle name="Calculation 5 58" xfId="12849" xr:uid="{00000000-0005-0000-0000-00001C2E0000}"/>
    <cellStyle name="Calculation 5 59" xfId="12850" xr:uid="{00000000-0005-0000-0000-00001D2E0000}"/>
    <cellStyle name="Calculation 5 6" xfId="12851" xr:uid="{00000000-0005-0000-0000-00001E2E0000}"/>
    <cellStyle name="Calculation 5 6 2" xfId="12852" xr:uid="{00000000-0005-0000-0000-00001F2E0000}"/>
    <cellStyle name="Calculation 5 60" xfId="12853" xr:uid="{00000000-0005-0000-0000-0000202E0000}"/>
    <cellStyle name="Calculation 5 61" xfId="12854" xr:uid="{00000000-0005-0000-0000-0000212E0000}"/>
    <cellStyle name="Calculation 5 62" xfId="12855" xr:uid="{00000000-0005-0000-0000-0000222E0000}"/>
    <cellStyle name="Calculation 5 63" xfId="12856" xr:uid="{00000000-0005-0000-0000-0000232E0000}"/>
    <cellStyle name="Calculation 5 64" xfId="12857" xr:uid="{00000000-0005-0000-0000-0000242E0000}"/>
    <cellStyle name="Calculation 5 65" xfId="12858" xr:uid="{00000000-0005-0000-0000-0000252E0000}"/>
    <cellStyle name="Calculation 5 66" xfId="12859" xr:uid="{00000000-0005-0000-0000-0000262E0000}"/>
    <cellStyle name="Calculation 5 67" xfId="12860" xr:uid="{00000000-0005-0000-0000-0000272E0000}"/>
    <cellStyle name="Calculation 5 68" xfId="12861" xr:uid="{00000000-0005-0000-0000-0000282E0000}"/>
    <cellStyle name="Calculation 5 69" xfId="12862" xr:uid="{00000000-0005-0000-0000-0000292E0000}"/>
    <cellStyle name="Calculation 5 7" xfId="12863" xr:uid="{00000000-0005-0000-0000-00002A2E0000}"/>
    <cellStyle name="Calculation 5 7 2" xfId="12864" xr:uid="{00000000-0005-0000-0000-00002B2E0000}"/>
    <cellStyle name="Calculation 5 70" xfId="12865" xr:uid="{00000000-0005-0000-0000-00002C2E0000}"/>
    <cellStyle name="Calculation 5 71" xfId="12866" xr:uid="{00000000-0005-0000-0000-00002D2E0000}"/>
    <cellStyle name="Calculation 5 72" xfId="12867" xr:uid="{00000000-0005-0000-0000-00002E2E0000}"/>
    <cellStyle name="Calculation 5 73" xfId="12868" xr:uid="{00000000-0005-0000-0000-00002F2E0000}"/>
    <cellStyle name="Calculation 5 74" xfId="12869" xr:uid="{00000000-0005-0000-0000-0000302E0000}"/>
    <cellStyle name="Calculation 5 75" xfId="12870" xr:uid="{00000000-0005-0000-0000-0000312E0000}"/>
    <cellStyle name="Calculation 5 76" xfId="12871" xr:uid="{00000000-0005-0000-0000-0000322E0000}"/>
    <cellStyle name="Calculation 5 77" xfId="52382" xr:uid="{00000000-0005-0000-0000-0000332E0000}"/>
    <cellStyle name="Calculation 5 78" xfId="52752" xr:uid="{00000000-0005-0000-0000-0000342E0000}"/>
    <cellStyle name="Calculation 5 79" xfId="53065" xr:uid="{00000000-0005-0000-0000-0000352E0000}"/>
    <cellStyle name="Calculation 5 8" xfId="12872" xr:uid="{00000000-0005-0000-0000-0000362E0000}"/>
    <cellStyle name="Calculation 5 8 2" xfId="12873" xr:uid="{00000000-0005-0000-0000-0000372E0000}"/>
    <cellStyle name="Calculation 5 9" xfId="12874" xr:uid="{00000000-0005-0000-0000-0000382E0000}"/>
    <cellStyle name="Calculation 5 9 2" xfId="12875" xr:uid="{00000000-0005-0000-0000-0000392E0000}"/>
    <cellStyle name="Calculation 50" xfId="12876" xr:uid="{00000000-0005-0000-0000-00003A2E0000}"/>
    <cellStyle name="Calculation 50 2" xfId="12877" xr:uid="{00000000-0005-0000-0000-00003B2E0000}"/>
    <cellStyle name="Calculation 51" xfId="12878" xr:uid="{00000000-0005-0000-0000-00003C2E0000}"/>
    <cellStyle name="Calculation 51 2" xfId="12879" xr:uid="{00000000-0005-0000-0000-00003D2E0000}"/>
    <cellStyle name="Calculation 52" xfId="12880" xr:uid="{00000000-0005-0000-0000-00003E2E0000}"/>
    <cellStyle name="Calculation 52 2" xfId="12881" xr:uid="{00000000-0005-0000-0000-00003F2E0000}"/>
    <cellStyle name="Calculation 53" xfId="12882" xr:uid="{00000000-0005-0000-0000-0000402E0000}"/>
    <cellStyle name="Calculation 53 2" xfId="12883" xr:uid="{00000000-0005-0000-0000-0000412E0000}"/>
    <cellStyle name="Calculation 54" xfId="12884" xr:uid="{00000000-0005-0000-0000-0000422E0000}"/>
    <cellStyle name="Calculation 54 2" xfId="12885" xr:uid="{00000000-0005-0000-0000-0000432E0000}"/>
    <cellStyle name="Calculation 55" xfId="12886" xr:uid="{00000000-0005-0000-0000-0000442E0000}"/>
    <cellStyle name="Calculation 55 2" xfId="12887" xr:uid="{00000000-0005-0000-0000-0000452E0000}"/>
    <cellStyle name="Calculation 56" xfId="12888" xr:uid="{00000000-0005-0000-0000-0000462E0000}"/>
    <cellStyle name="Calculation 56 2" xfId="12889" xr:uid="{00000000-0005-0000-0000-0000472E0000}"/>
    <cellStyle name="Calculation 57" xfId="12890" xr:uid="{00000000-0005-0000-0000-0000482E0000}"/>
    <cellStyle name="Calculation 57 2" xfId="12891" xr:uid="{00000000-0005-0000-0000-0000492E0000}"/>
    <cellStyle name="Calculation 58" xfId="12892" xr:uid="{00000000-0005-0000-0000-00004A2E0000}"/>
    <cellStyle name="Calculation 58 2" xfId="12893" xr:uid="{00000000-0005-0000-0000-00004B2E0000}"/>
    <cellStyle name="Calculation 59" xfId="12894" xr:uid="{00000000-0005-0000-0000-00004C2E0000}"/>
    <cellStyle name="Calculation 59 2" xfId="12895" xr:uid="{00000000-0005-0000-0000-00004D2E0000}"/>
    <cellStyle name="Calculation 6" xfId="328" xr:uid="{00000000-0005-0000-0000-00004E2E0000}"/>
    <cellStyle name="Calculation 6 10" xfId="12896" xr:uid="{00000000-0005-0000-0000-00004F2E0000}"/>
    <cellStyle name="Calculation 6 10 2" xfId="12897" xr:uid="{00000000-0005-0000-0000-0000502E0000}"/>
    <cellStyle name="Calculation 6 11" xfId="12898" xr:uid="{00000000-0005-0000-0000-0000512E0000}"/>
    <cellStyle name="Calculation 6 11 2" xfId="12899" xr:uid="{00000000-0005-0000-0000-0000522E0000}"/>
    <cellStyle name="Calculation 6 12" xfId="12900" xr:uid="{00000000-0005-0000-0000-0000532E0000}"/>
    <cellStyle name="Calculation 6 12 2" xfId="12901" xr:uid="{00000000-0005-0000-0000-0000542E0000}"/>
    <cellStyle name="Calculation 6 13" xfId="12902" xr:uid="{00000000-0005-0000-0000-0000552E0000}"/>
    <cellStyle name="Calculation 6 13 2" xfId="12903" xr:uid="{00000000-0005-0000-0000-0000562E0000}"/>
    <cellStyle name="Calculation 6 14" xfId="12904" xr:uid="{00000000-0005-0000-0000-0000572E0000}"/>
    <cellStyle name="Calculation 6 14 2" xfId="12905" xr:uid="{00000000-0005-0000-0000-0000582E0000}"/>
    <cellStyle name="Calculation 6 15" xfId="12906" xr:uid="{00000000-0005-0000-0000-0000592E0000}"/>
    <cellStyle name="Calculation 6 15 2" xfId="12907" xr:uid="{00000000-0005-0000-0000-00005A2E0000}"/>
    <cellStyle name="Calculation 6 16" xfId="12908" xr:uid="{00000000-0005-0000-0000-00005B2E0000}"/>
    <cellStyle name="Calculation 6 16 2" xfId="12909" xr:uid="{00000000-0005-0000-0000-00005C2E0000}"/>
    <cellStyle name="Calculation 6 17" xfId="12910" xr:uid="{00000000-0005-0000-0000-00005D2E0000}"/>
    <cellStyle name="Calculation 6 17 2" xfId="12911" xr:uid="{00000000-0005-0000-0000-00005E2E0000}"/>
    <cellStyle name="Calculation 6 18" xfId="12912" xr:uid="{00000000-0005-0000-0000-00005F2E0000}"/>
    <cellStyle name="Calculation 6 18 2" xfId="12913" xr:uid="{00000000-0005-0000-0000-0000602E0000}"/>
    <cellStyle name="Calculation 6 19" xfId="12914" xr:uid="{00000000-0005-0000-0000-0000612E0000}"/>
    <cellStyle name="Calculation 6 19 2" xfId="12915" xr:uid="{00000000-0005-0000-0000-0000622E0000}"/>
    <cellStyle name="Calculation 6 2" xfId="329" xr:uid="{00000000-0005-0000-0000-0000632E0000}"/>
    <cellStyle name="Calculation 6 2 2" xfId="12916" xr:uid="{00000000-0005-0000-0000-0000642E0000}"/>
    <cellStyle name="Calculation 6 20" xfId="12917" xr:uid="{00000000-0005-0000-0000-0000652E0000}"/>
    <cellStyle name="Calculation 6 20 2" xfId="12918" xr:uid="{00000000-0005-0000-0000-0000662E0000}"/>
    <cellStyle name="Calculation 6 21" xfId="12919" xr:uid="{00000000-0005-0000-0000-0000672E0000}"/>
    <cellStyle name="Calculation 6 21 2" xfId="12920" xr:uid="{00000000-0005-0000-0000-0000682E0000}"/>
    <cellStyle name="Calculation 6 22" xfId="12921" xr:uid="{00000000-0005-0000-0000-0000692E0000}"/>
    <cellStyle name="Calculation 6 22 2" xfId="12922" xr:uid="{00000000-0005-0000-0000-00006A2E0000}"/>
    <cellStyle name="Calculation 6 23" xfId="12923" xr:uid="{00000000-0005-0000-0000-00006B2E0000}"/>
    <cellStyle name="Calculation 6 23 2" xfId="12924" xr:uid="{00000000-0005-0000-0000-00006C2E0000}"/>
    <cellStyle name="Calculation 6 24" xfId="12925" xr:uid="{00000000-0005-0000-0000-00006D2E0000}"/>
    <cellStyle name="Calculation 6 24 2" xfId="12926" xr:uid="{00000000-0005-0000-0000-00006E2E0000}"/>
    <cellStyle name="Calculation 6 25" xfId="12927" xr:uid="{00000000-0005-0000-0000-00006F2E0000}"/>
    <cellStyle name="Calculation 6 25 2" xfId="12928" xr:uid="{00000000-0005-0000-0000-0000702E0000}"/>
    <cellStyle name="Calculation 6 26" xfId="12929" xr:uid="{00000000-0005-0000-0000-0000712E0000}"/>
    <cellStyle name="Calculation 6 26 2" xfId="12930" xr:uid="{00000000-0005-0000-0000-0000722E0000}"/>
    <cellStyle name="Calculation 6 27" xfId="12931" xr:uid="{00000000-0005-0000-0000-0000732E0000}"/>
    <cellStyle name="Calculation 6 27 2" xfId="12932" xr:uid="{00000000-0005-0000-0000-0000742E0000}"/>
    <cellStyle name="Calculation 6 28" xfId="12933" xr:uid="{00000000-0005-0000-0000-0000752E0000}"/>
    <cellStyle name="Calculation 6 28 2" xfId="12934" xr:uid="{00000000-0005-0000-0000-0000762E0000}"/>
    <cellStyle name="Calculation 6 29" xfId="12935" xr:uid="{00000000-0005-0000-0000-0000772E0000}"/>
    <cellStyle name="Calculation 6 29 2" xfId="12936" xr:uid="{00000000-0005-0000-0000-0000782E0000}"/>
    <cellStyle name="Calculation 6 3" xfId="12937" xr:uid="{00000000-0005-0000-0000-0000792E0000}"/>
    <cellStyle name="Calculation 6 3 2" xfId="12938" xr:uid="{00000000-0005-0000-0000-00007A2E0000}"/>
    <cellStyle name="Calculation 6 30" xfId="12939" xr:uid="{00000000-0005-0000-0000-00007B2E0000}"/>
    <cellStyle name="Calculation 6 30 2" xfId="12940" xr:uid="{00000000-0005-0000-0000-00007C2E0000}"/>
    <cellStyle name="Calculation 6 31" xfId="12941" xr:uid="{00000000-0005-0000-0000-00007D2E0000}"/>
    <cellStyle name="Calculation 6 31 2" xfId="12942" xr:uid="{00000000-0005-0000-0000-00007E2E0000}"/>
    <cellStyle name="Calculation 6 32" xfId="12943" xr:uid="{00000000-0005-0000-0000-00007F2E0000}"/>
    <cellStyle name="Calculation 6 32 2" xfId="12944" xr:uid="{00000000-0005-0000-0000-0000802E0000}"/>
    <cellStyle name="Calculation 6 33" xfId="12945" xr:uid="{00000000-0005-0000-0000-0000812E0000}"/>
    <cellStyle name="Calculation 6 33 2" xfId="12946" xr:uid="{00000000-0005-0000-0000-0000822E0000}"/>
    <cellStyle name="Calculation 6 34" xfId="12947" xr:uid="{00000000-0005-0000-0000-0000832E0000}"/>
    <cellStyle name="Calculation 6 34 2" xfId="12948" xr:uid="{00000000-0005-0000-0000-0000842E0000}"/>
    <cellStyle name="Calculation 6 35" xfId="12949" xr:uid="{00000000-0005-0000-0000-0000852E0000}"/>
    <cellStyle name="Calculation 6 35 2" xfId="12950" xr:uid="{00000000-0005-0000-0000-0000862E0000}"/>
    <cellStyle name="Calculation 6 36" xfId="12951" xr:uid="{00000000-0005-0000-0000-0000872E0000}"/>
    <cellStyle name="Calculation 6 36 2" xfId="12952" xr:uid="{00000000-0005-0000-0000-0000882E0000}"/>
    <cellStyle name="Calculation 6 37" xfId="12953" xr:uid="{00000000-0005-0000-0000-0000892E0000}"/>
    <cellStyle name="Calculation 6 37 2" xfId="12954" xr:uid="{00000000-0005-0000-0000-00008A2E0000}"/>
    <cellStyle name="Calculation 6 38" xfId="12955" xr:uid="{00000000-0005-0000-0000-00008B2E0000}"/>
    <cellStyle name="Calculation 6 38 2" xfId="12956" xr:uid="{00000000-0005-0000-0000-00008C2E0000}"/>
    <cellStyle name="Calculation 6 39" xfId="12957" xr:uid="{00000000-0005-0000-0000-00008D2E0000}"/>
    <cellStyle name="Calculation 6 39 2" xfId="12958" xr:uid="{00000000-0005-0000-0000-00008E2E0000}"/>
    <cellStyle name="Calculation 6 4" xfId="12959" xr:uid="{00000000-0005-0000-0000-00008F2E0000}"/>
    <cellStyle name="Calculation 6 4 2" xfId="12960" xr:uid="{00000000-0005-0000-0000-0000902E0000}"/>
    <cellStyle name="Calculation 6 40" xfId="12961" xr:uid="{00000000-0005-0000-0000-0000912E0000}"/>
    <cellStyle name="Calculation 6 41" xfId="12962" xr:uid="{00000000-0005-0000-0000-0000922E0000}"/>
    <cellStyle name="Calculation 6 42" xfId="12963" xr:uid="{00000000-0005-0000-0000-0000932E0000}"/>
    <cellStyle name="Calculation 6 43" xfId="12964" xr:uid="{00000000-0005-0000-0000-0000942E0000}"/>
    <cellStyle name="Calculation 6 44" xfId="12965" xr:uid="{00000000-0005-0000-0000-0000952E0000}"/>
    <cellStyle name="Calculation 6 45" xfId="12966" xr:uid="{00000000-0005-0000-0000-0000962E0000}"/>
    <cellStyle name="Calculation 6 46" xfId="12967" xr:uid="{00000000-0005-0000-0000-0000972E0000}"/>
    <cellStyle name="Calculation 6 47" xfId="12968" xr:uid="{00000000-0005-0000-0000-0000982E0000}"/>
    <cellStyle name="Calculation 6 48" xfId="12969" xr:uid="{00000000-0005-0000-0000-0000992E0000}"/>
    <cellStyle name="Calculation 6 49" xfId="12970" xr:uid="{00000000-0005-0000-0000-00009A2E0000}"/>
    <cellStyle name="Calculation 6 5" xfId="12971" xr:uid="{00000000-0005-0000-0000-00009B2E0000}"/>
    <cellStyle name="Calculation 6 5 2" xfId="12972" xr:uid="{00000000-0005-0000-0000-00009C2E0000}"/>
    <cellStyle name="Calculation 6 50" xfId="12973" xr:uid="{00000000-0005-0000-0000-00009D2E0000}"/>
    <cellStyle name="Calculation 6 51" xfId="12974" xr:uid="{00000000-0005-0000-0000-00009E2E0000}"/>
    <cellStyle name="Calculation 6 52" xfId="12975" xr:uid="{00000000-0005-0000-0000-00009F2E0000}"/>
    <cellStyle name="Calculation 6 53" xfId="12976" xr:uid="{00000000-0005-0000-0000-0000A02E0000}"/>
    <cellStyle name="Calculation 6 54" xfId="12977" xr:uid="{00000000-0005-0000-0000-0000A12E0000}"/>
    <cellStyle name="Calculation 6 55" xfId="12978" xr:uid="{00000000-0005-0000-0000-0000A22E0000}"/>
    <cellStyle name="Calculation 6 56" xfId="12979" xr:uid="{00000000-0005-0000-0000-0000A32E0000}"/>
    <cellStyle name="Calculation 6 57" xfId="12980" xr:uid="{00000000-0005-0000-0000-0000A42E0000}"/>
    <cellStyle name="Calculation 6 58" xfId="12981" xr:uid="{00000000-0005-0000-0000-0000A52E0000}"/>
    <cellStyle name="Calculation 6 59" xfId="12982" xr:uid="{00000000-0005-0000-0000-0000A62E0000}"/>
    <cellStyle name="Calculation 6 6" xfId="12983" xr:uid="{00000000-0005-0000-0000-0000A72E0000}"/>
    <cellStyle name="Calculation 6 6 2" xfId="12984" xr:uid="{00000000-0005-0000-0000-0000A82E0000}"/>
    <cellStyle name="Calculation 6 60" xfId="12985" xr:uid="{00000000-0005-0000-0000-0000A92E0000}"/>
    <cellStyle name="Calculation 6 61" xfId="12986" xr:uid="{00000000-0005-0000-0000-0000AA2E0000}"/>
    <cellStyle name="Calculation 6 62" xfId="12987" xr:uid="{00000000-0005-0000-0000-0000AB2E0000}"/>
    <cellStyle name="Calculation 6 63" xfId="12988" xr:uid="{00000000-0005-0000-0000-0000AC2E0000}"/>
    <cellStyle name="Calculation 6 64" xfId="12989" xr:uid="{00000000-0005-0000-0000-0000AD2E0000}"/>
    <cellStyle name="Calculation 6 65" xfId="12990" xr:uid="{00000000-0005-0000-0000-0000AE2E0000}"/>
    <cellStyle name="Calculation 6 66" xfId="12991" xr:uid="{00000000-0005-0000-0000-0000AF2E0000}"/>
    <cellStyle name="Calculation 6 67" xfId="12992" xr:uid="{00000000-0005-0000-0000-0000B02E0000}"/>
    <cellStyle name="Calculation 6 68" xfId="12993" xr:uid="{00000000-0005-0000-0000-0000B12E0000}"/>
    <cellStyle name="Calculation 6 69" xfId="12994" xr:uid="{00000000-0005-0000-0000-0000B22E0000}"/>
    <cellStyle name="Calculation 6 7" xfId="12995" xr:uid="{00000000-0005-0000-0000-0000B32E0000}"/>
    <cellStyle name="Calculation 6 7 2" xfId="12996" xr:uid="{00000000-0005-0000-0000-0000B42E0000}"/>
    <cellStyle name="Calculation 6 70" xfId="12997" xr:uid="{00000000-0005-0000-0000-0000B52E0000}"/>
    <cellStyle name="Calculation 6 71" xfId="12998" xr:uid="{00000000-0005-0000-0000-0000B62E0000}"/>
    <cellStyle name="Calculation 6 72" xfId="12999" xr:uid="{00000000-0005-0000-0000-0000B72E0000}"/>
    <cellStyle name="Calculation 6 73" xfId="13000" xr:uid="{00000000-0005-0000-0000-0000B82E0000}"/>
    <cellStyle name="Calculation 6 74" xfId="13001" xr:uid="{00000000-0005-0000-0000-0000B92E0000}"/>
    <cellStyle name="Calculation 6 75" xfId="13002" xr:uid="{00000000-0005-0000-0000-0000BA2E0000}"/>
    <cellStyle name="Calculation 6 76" xfId="13003" xr:uid="{00000000-0005-0000-0000-0000BB2E0000}"/>
    <cellStyle name="Calculation 6 77" xfId="52580" xr:uid="{00000000-0005-0000-0000-0000BC2E0000}"/>
    <cellStyle name="Calculation 6 78" xfId="52818" xr:uid="{00000000-0005-0000-0000-0000BD2E0000}"/>
    <cellStyle name="Calculation 6 79" xfId="53279" xr:uid="{00000000-0005-0000-0000-0000BE2E0000}"/>
    <cellStyle name="Calculation 6 8" xfId="13004" xr:uid="{00000000-0005-0000-0000-0000BF2E0000}"/>
    <cellStyle name="Calculation 6 8 2" xfId="13005" xr:uid="{00000000-0005-0000-0000-0000C02E0000}"/>
    <cellStyle name="Calculation 6 9" xfId="13006" xr:uid="{00000000-0005-0000-0000-0000C12E0000}"/>
    <cellStyle name="Calculation 6 9 2" xfId="13007" xr:uid="{00000000-0005-0000-0000-0000C22E0000}"/>
    <cellStyle name="Calculation 60" xfId="13008" xr:uid="{00000000-0005-0000-0000-0000C32E0000}"/>
    <cellStyle name="Calculation 60 2" xfId="13009" xr:uid="{00000000-0005-0000-0000-0000C42E0000}"/>
    <cellStyle name="Calculation 61" xfId="13010" xr:uid="{00000000-0005-0000-0000-0000C52E0000}"/>
    <cellStyle name="Calculation 62" xfId="13011" xr:uid="{00000000-0005-0000-0000-0000C62E0000}"/>
    <cellStyle name="Calculation 63" xfId="13012" xr:uid="{00000000-0005-0000-0000-0000C72E0000}"/>
    <cellStyle name="Calculation 64" xfId="13013" xr:uid="{00000000-0005-0000-0000-0000C82E0000}"/>
    <cellStyle name="Calculation 65" xfId="13014" xr:uid="{00000000-0005-0000-0000-0000C92E0000}"/>
    <cellStyle name="Calculation 66" xfId="13015" xr:uid="{00000000-0005-0000-0000-0000CA2E0000}"/>
    <cellStyle name="Calculation 67" xfId="13016" xr:uid="{00000000-0005-0000-0000-0000CB2E0000}"/>
    <cellStyle name="Calculation 68" xfId="13017" xr:uid="{00000000-0005-0000-0000-0000CC2E0000}"/>
    <cellStyle name="Calculation 69" xfId="13018" xr:uid="{00000000-0005-0000-0000-0000CD2E0000}"/>
    <cellStyle name="Calculation 7" xfId="330" xr:uid="{00000000-0005-0000-0000-0000CE2E0000}"/>
    <cellStyle name="Calculation 7 10" xfId="13019" xr:uid="{00000000-0005-0000-0000-0000CF2E0000}"/>
    <cellStyle name="Calculation 7 10 2" xfId="13020" xr:uid="{00000000-0005-0000-0000-0000D02E0000}"/>
    <cellStyle name="Calculation 7 11" xfId="13021" xr:uid="{00000000-0005-0000-0000-0000D12E0000}"/>
    <cellStyle name="Calculation 7 11 2" xfId="13022" xr:uid="{00000000-0005-0000-0000-0000D22E0000}"/>
    <cellStyle name="Calculation 7 12" xfId="13023" xr:uid="{00000000-0005-0000-0000-0000D32E0000}"/>
    <cellStyle name="Calculation 7 12 2" xfId="13024" xr:uid="{00000000-0005-0000-0000-0000D42E0000}"/>
    <cellStyle name="Calculation 7 13" xfId="13025" xr:uid="{00000000-0005-0000-0000-0000D52E0000}"/>
    <cellStyle name="Calculation 7 13 2" xfId="13026" xr:uid="{00000000-0005-0000-0000-0000D62E0000}"/>
    <cellStyle name="Calculation 7 14" xfId="13027" xr:uid="{00000000-0005-0000-0000-0000D72E0000}"/>
    <cellStyle name="Calculation 7 14 2" xfId="13028" xr:uid="{00000000-0005-0000-0000-0000D82E0000}"/>
    <cellStyle name="Calculation 7 15" xfId="13029" xr:uid="{00000000-0005-0000-0000-0000D92E0000}"/>
    <cellStyle name="Calculation 7 15 2" xfId="13030" xr:uid="{00000000-0005-0000-0000-0000DA2E0000}"/>
    <cellStyle name="Calculation 7 16" xfId="13031" xr:uid="{00000000-0005-0000-0000-0000DB2E0000}"/>
    <cellStyle name="Calculation 7 16 2" xfId="13032" xr:uid="{00000000-0005-0000-0000-0000DC2E0000}"/>
    <cellStyle name="Calculation 7 17" xfId="13033" xr:uid="{00000000-0005-0000-0000-0000DD2E0000}"/>
    <cellStyle name="Calculation 7 17 2" xfId="13034" xr:uid="{00000000-0005-0000-0000-0000DE2E0000}"/>
    <cellStyle name="Calculation 7 18" xfId="13035" xr:uid="{00000000-0005-0000-0000-0000DF2E0000}"/>
    <cellStyle name="Calculation 7 18 2" xfId="13036" xr:uid="{00000000-0005-0000-0000-0000E02E0000}"/>
    <cellStyle name="Calculation 7 19" xfId="13037" xr:uid="{00000000-0005-0000-0000-0000E12E0000}"/>
    <cellStyle name="Calculation 7 19 2" xfId="13038" xr:uid="{00000000-0005-0000-0000-0000E22E0000}"/>
    <cellStyle name="Calculation 7 2" xfId="331" xr:uid="{00000000-0005-0000-0000-0000E32E0000}"/>
    <cellStyle name="Calculation 7 2 2" xfId="13039" xr:uid="{00000000-0005-0000-0000-0000E42E0000}"/>
    <cellStyle name="Calculation 7 20" xfId="13040" xr:uid="{00000000-0005-0000-0000-0000E52E0000}"/>
    <cellStyle name="Calculation 7 20 2" xfId="13041" xr:uid="{00000000-0005-0000-0000-0000E62E0000}"/>
    <cellStyle name="Calculation 7 21" xfId="13042" xr:uid="{00000000-0005-0000-0000-0000E72E0000}"/>
    <cellStyle name="Calculation 7 21 2" xfId="13043" xr:uid="{00000000-0005-0000-0000-0000E82E0000}"/>
    <cellStyle name="Calculation 7 22" xfId="13044" xr:uid="{00000000-0005-0000-0000-0000E92E0000}"/>
    <cellStyle name="Calculation 7 22 2" xfId="13045" xr:uid="{00000000-0005-0000-0000-0000EA2E0000}"/>
    <cellStyle name="Calculation 7 23" xfId="13046" xr:uid="{00000000-0005-0000-0000-0000EB2E0000}"/>
    <cellStyle name="Calculation 7 23 2" xfId="13047" xr:uid="{00000000-0005-0000-0000-0000EC2E0000}"/>
    <cellStyle name="Calculation 7 24" xfId="13048" xr:uid="{00000000-0005-0000-0000-0000ED2E0000}"/>
    <cellStyle name="Calculation 7 24 2" xfId="13049" xr:uid="{00000000-0005-0000-0000-0000EE2E0000}"/>
    <cellStyle name="Calculation 7 25" xfId="13050" xr:uid="{00000000-0005-0000-0000-0000EF2E0000}"/>
    <cellStyle name="Calculation 7 25 2" xfId="13051" xr:uid="{00000000-0005-0000-0000-0000F02E0000}"/>
    <cellStyle name="Calculation 7 26" xfId="13052" xr:uid="{00000000-0005-0000-0000-0000F12E0000}"/>
    <cellStyle name="Calculation 7 26 2" xfId="13053" xr:uid="{00000000-0005-0000-0000-0000F22E0000}"/>
    <cellStyle name="Calculation 7 27" xfId="13054" xr:uid="{00000000-0005-0000-0000-0000F32E0000}"/>
    <cellStyle name="Calculation 7 27 2" xfId="13055" xr:uid="{00000000-0005-0000-0000-0000F42E0000}"/>
    <cellStyle name="Calculation 7 28" xfId="13056" xr:uid="{00000000-0005-0000-0000-0000F52E0000}"/>
    <cellStyle name="Calculation 7 28 2" xfId="13057" xr:uid="{00000000-0005-0000-0000-0000F62E0000}"/>
    <cellStyle name="Calculation 7 29" xfId="13058" xr:uid="{00000000-0005-0000-0000-0000F72E0000}"/>
    <cellStyle name="Calculation 7 29 2" xfId="13059" xr:uid="{00000000-0005-0000-0000-0000F82E0000}"/>
    <cellStyle name="Calculation 7 3" xfId="13060" xr:uid="{00000000-0005-0000-0000-0000F92E0000}"/>
    <cellStyle name="Calculation 7 3 2" xfId="13061" xr:uid="{00000000-0005-0000-0000-0000FA2E0000}"/>
    <cellStyle name="Calculation 7 30" xfId="13062" xr:uid="{00000000-0005-0000-0000-0000FB2E0000}"/>
    <cellStyle name="Calculation 7 30 2" xfId="13063" xr:uid="{00000000-0005-0000-0000-0000FC2E0000}"/>
    <cellStyle name="Calculation 7 31" xfId="13064" xr:uid="{00000000-0005-0000-0000-0000FD2E0000}"/>
    <cellStyle name="Calculation 7 31 2" xfId="13065" xr:uid="{00000000-0005-0000-0000-0000FE2E0000}"/>
    <cellStyle name="Calculation 7 32" xfId="13066" xr:uid="{00000000-0005-0000-0000-0000FF2E0000}"/>
    <cellStyle name="Calculation 7 32 2" xfId="13067" xr:uid="{00000000-0005-0000-0000-0000002F0000}"/>
    <cellStyle name="Calculation 7 33" xfId="13068" xr:uid="{00000000-0005-0000-0000-0000012F0000}"/>
    <cellStyle name="Calculation 7 33 2" xfId="13069" xr:uid="{00000000-0005-0000-0000-0000022F0000}"/>
    <cellStyle name="Calculation 7 34" xfId="13070" xr:uid="{00000000-0005-0000-0000-0000032F0000}"/>
    <cellStyle name="Calculation 7 34 2" xfId="13071" xr:uid="{00000000-0005-0000-0000-0000042F0000}"/>
    <cellStyle name="Calculation 7 35" xfId="13072" xr:uid="{00000000-0005-0000-0000-0000052F0000}"/>
    <cellStyle name="Calculation 7 35 2" xfId="13073" xr:uid="{00000000-0005-0000-0000-0000062F0000}"/>
    <cellStyle name="Calculation 7 36" xfId="13074" xr:uid="{00000000-0005-0000-0000-0000072F0000}"/>
    <cellStyle name="Calculation 7 36 2" xfId="13075" xr:uid="{00000000-0005-0000-0000-0000082F0000}"/>
    <cellStyle name="Calculation 7 37" xfId="13076" xr:uid="{00000000-0005-0000-0000-0000092F0000}"/>
    <cellStyle name="Calculation 7 37 2" xfId="13077" xr:uid="{00000000-0005-0000-0000-00000A2F0000}"/>
    <cellStyle name="Calculation 7 38" xfId="13078" xr:uid="{00000000-0005-0000-0000-00000B2F0000}"/>
    <cellStyle name="Calculation 7 38 2" xfId="13079" xr:uid="{00000000-0005-0000-0000-00000C2F0000}"/>
    <cellStyle name="Calculation 7 39" xfId="13080" xr:uid="{00000000-0005-0000-0000-00000D2F0000}"/>
    <cellStyle name="Calculation 7 39 2" xfId="13081" xr:uid="{00000000-0005-0000-0000-00000E2F0000}"/>
    <cellStyle name="Calculation 7 4" xfId="13082" xr:uid="{00000000-0005-0000-0000-00000F2F0000}"/>
    <cellStyle name="Calculation 7 4 2" xfId="13083" xr:uid="{00000000-0005-0000-0000-0000102F0000}"/>
    <cellStyle name="Calculation 7 40" xfId="13084" xr:uid="{00000000-0005-0000-0000-0000112F0000}"/>
    <cellStyle name="Calculation 7 41" xfId="13085" xr:uid="{00000000-0005-0000-0000-0000122F0000}"/>
    <cellStyle name="Calculation 7 42" xfId="13086" xr:uid="{00000000-0005-0000-0000-0000132F0000}"/>
    <cellStyle name="Calculation 7 43" xfId="13087" xr:uid="{00000000-0005-0000-0000-0000142F0000}"/>
    <cellStyle name="Calculation 7 44" xfId="13088" xr:uid="{00000000-0005-0000-0000-0000152F0000}"/>
    <cellStyle name="Calculation 7 45" xfId="13089" xr:uid="{00000000-0005-0000-0000-0000162F0000}"/>
    <cellStyle name="Calculation 7 46" xfId="13090" xr:uid="{00000000-0005-0000-0000-0000172F0000}"/>
    <cellStyle name="Calculation 7 47" xfId="13091" xr:uid="{00000000-0005-0000-0000-0000182F0000}"/>
    <cellStyle name="Calculation 7 48" xfId="13092" xr:uid="{00000000-0005-0000-0000-0000192F0000}"/>
    <cellStyle name="Calculation 7 49" xfId="13093" xr:uid="{00000000-0005-0000-0000-00001A2F0000}"/>
    <cellStyle name="Calculation 7 5" xfId="13094" xr:uid="{00000000-0005-0000-0000-00001B2F0000}"/>
    <cellStyle name="Calculation 7 5 2" xfId="13095" xr:uid="{00000000-0005-0000-0000-00001C2F0000}"/>
    <cellStyle name="Calculation 7 50" xfId="13096" xr:uid="{00000000-0005-0000-0000-00001D2F0000}"/>
    <cellStyle name="Calculation 7 51" xfId="13097" xr:uid="{00000000-0005-0000-0000-00001E2F0000}"/>
    <cellStyle name="Calculation 7 52" xfId="13098" xr:uid="{00000000-0005-0000-0000-00001F2F0000}"/>
    <cellStyle name="Calculation 7 53" xfId="13099" xr:uid="{00000000-0005-0000-0000-0000202F0000}"/>
    <cellStyle name="Calculation 7 54" xfId="13100" xr:uid="{00000000-0005-0000-0000-0000212F0000}"/>
    <cellStyle name="Calculation 7 55" xfId="13101" xr:uid="{00000000-0005-0000-0000-0000222F0000}"/>
    <cellStyle name="Calculation 7 56" xfId="13102" xr:uid="{00000000-0005-0000-0000-0000232F0000}"/>
    <cellStyle name="Calculation 7 57" xfId="13103" xr:uid="{00000000-0005-0000-0000-0000242F0000}"/>
    <cellStyle name="Calculation 7 58" xfId="13104" xr:uid="{00000000-0005-0000-0000-0000252F0000}"/>
    <cellStyle name="Calculation 7 59" xfId="13105" xr:uid="{00000000-0005-0000-0000-0000262F0000}"/>
    <cellStyle name="Calculation 7 6" xfId="13106" xr:uid="{00000000-0005-0000-0000-0000272F0000}"/>
    <cellStyle name="Calculation 7 6 2" xfId="13107" xr:uid="{00000000-0005-0000-0000-0000282F0000}"/>
    <cellStyle name="Calculation 7 60" xfId="13108" xr:uid="{00000000-0005-0000-0000-0000292F0000}"/>
    <cellStyle name="Calculation 7 61" xfId="13109" xr:uid="{00000000-0005-0000-0000-00002A2F0000}"/>
    <cellStyle name="Calculation 7 62" xfId="13110" xr:uid="{00000000-0005-0000-0000-00002B2F0000}"/>
    <cellStyle name="Calculation 7 63" xfId="13111" xr:uid="{00000000-0005-0000-0000-00002C2F0000}"/>
    <cellStyle name="Calculation 7 64" xfId="13112" xr:uid="{00000000-0005-0000-0000-00002D2F0000}"/>
    <cellStyle name="Calculation 7 65" xfId="13113" xr:uid="{00000000-0005-0000-0000-00002E2F0000}"/>
    <cellStyle name="Calculation 7 66" xfId="13114" xr:uid="{00000000-0005-0000-0000-00002F2F0000}"/>
    <cellStyle name="Calculation 7 67" xfId="13115" xr:uid="{00000000-0005-0000-0000-0000302F0000}"/>
    <cellStyle name="Calculation 7 68" xfId="13116" xr:uid="{00000000-0005-0000-0000-0000312F0000}"/>
    <cellStyle name="Calculation 7 69" xfId="13117" xr:uid="{00000000-0005-0000-0000-0000322F0000}"/>
    <cellStyle name="Calculation 7 7" xfId="13118" xr:uid="{00000000-0005-0000-0000-0000332F0000}"/>
    <cellStyle name="Calculation 7 7 2" xfId="13119" xr:uid="{00000000-0005-0000-0000-0000342F0000}"/>
    <cellStyle name="Calculation 7 70" xfId="13120" xr:uid="{00000000-0005-0000-0000-0000352F0000}"/>
    <cellStyle name="Calculation 7 71" xfId="13121" xr:uid="{00000000-0005-0000-0000-0000362F0000}"/>
    <cellStyle name="Calculation 7 72" xfId="13122" xr:uid="{00000000-0005-0000-0000-0000372F0000}"/>
    <cellStyle name="Calculation 7 73" xfId="13123" xr:uid="{00000000-0005-0000-0000-0000382F0000}"/>
    <cellStyle name="Calculation 7 74" xfId="13124" xr:uid="{00000000-0005-0000-0000-0000392F0000}"/>
    <cellStyle name="Calculation 7 75" xfId="13125" xr:uid="{00000000-0005-0000-0000-00003A2F0000}"/>
    <cellStyle name="Calculation 7 76" xfId="13126" xr:uid="{00000000-0005-0000-0000-00003B2F0000}"/>
    <cellStyle name="Calculation 7 77" xfId="52601" xr:uid="{00000000-0005-0000-0000-00003C2F0000}"/>
    <cellStyle name="Calculation 7 78" xfId="52847" xr:uid="{00000000-0005-0000-0000-00003D2F0000}"/>
    <cellStyle name="Calculation 7 79" xfId="53308" xr:uid="{00000000-0005-0000-0000-00003E2F0000}"/>
    <cellStyle name="Calculation 7 8" xfId="13127" xr:uid="{00000000-0005-0000-0000-00003F2F0000}"/>
    <cellStyle name="Calculation 7 8 2" xfId="13128" xr:uid="{00000000-0005-0000-0000-0000402F0000}"/>
    <cellStyle name="Calculation 7 9" xfId="13129" xr:uid="{00000000-0005-0000-0000-0000412F0000}"/>
    <cellStyle name="Calculation 7 9 2" xfId="13130" xr:uid="{00000000-0005-0000-0000-0000422F0000}"/>
    <cellStyle name="Calculation 70" xfId="13131" xr:uid="{00000000-0005-0000-0000-0000432F0000}"/>
    <cellStyle name="Calculation 71" xfId="13132" xr:uid="{00000000-0005-0000-0000-0000442F0000}"/>
    <cellStyle name="Calculation 72" xfId="13133" xr:uid="{00000000-0005-0000-0000-0000452F0000}"/>
    <cellStyle name="Calculation 73" xfId="13134" xr:uid="{00000000-0005-0000-0000-0000462F0000}"/>
    <cellStyle name="Calculation 74" xfId="13135" xr:uid="{00000000-0005-0000-0000-0000472F0000}"/>
    <cellStyle name="Calculation 75" xfId="13136" xr:uid="{00000000-0005-0000-0000-0000482F0000}"/>
    <cellStyle name="Calculation 76" xfId="13137" xr:uid="{00000000-0005-0000-0000-0000492F0000}"/>
    <cellStyle name="Calculation 77" xfId="13138" xr:uid="{00000000-0005-0000-0000-00004A2F0000}"/>
    <cellStyle name="Calculation 78" xfId="13139" xr:uid="{00000000-0005-0000-0000-00004B2F0000}"/>
    <cellStyle name="Calculation 79" xfId="13140" xr:uid="{00000000-0005-0000-0000-00004C2F0000}"/>
    <cellStyle name="Calculation 8" xfId="332" xr:uid="{00000000-0005-0000-0000-00004D2F0000}"/>
    <cellStyle name="Calculation 8 10" xfId="13141" xr:uid="{00000000-0005-0000-0000-00004E2F0000}"/>
    <cellStyle name="Calculation 8 10 2" xfId="13142" xr:uid="{00000000-0005-0000-0000-00004F2F0000}"/>
    <cellStyle name="Calculation 8 11" xfId="13143" xr:uid="{00000000-0005-0000-0000-0000502F0000}"/>
    <cellStyle name="Calculation 8 11 2" xfId="13144" xr:uid="{00000000-0005-0000-0000-0000512F0000}"/>
    <cellStyle name="Calculation 8 12" xfId="13145" xr:uid="{00000000-0005-0000-0000-0000522F0000}"/>
    <cellStyle name="Calculation 8 12 2" xfId="13146" xr:uid="{00000000-0005-0000-0000-0000532F0000}"/>
    <cellStyle name="Calculation 8 13" xfId="13147" xr:uid="{00000000-0005-0000-0000-0000542F0000}"/>
    <cellStyle name="Calculation 8 13 2" xfId="13148" xr:uid="{00000000-0005-0000-0000-0000552F0000}"/>
    <cellStyle name="Calculation 8 14" xfId="13149" xr:uid="{00000000-0005-0000-0000-0000562F0000}"/>
    <cellStyle name="Calculation 8 14 2" xfId="13150" xr:uid="{00000000-0005-0000-0000-0000572F0000}"/>
    <cellStyle name="Calculation 8 15" xfId="13151" xr:uid="{00000000-0005-0000-0000-0000582F0000}"/>
    <cellStyle name="Calculation 8 15 2" xfId="13152" xr:uid="{00000000-0005-0000-0000-0000592F0000}"/>
    <cellStyle name="Calculation 8 16" xfId="13153" xr:uid="{00000000-0005-0000-0000-00005A2F0000}"/>
    <cellStyle name="Calculation 8 16 2" xfId="13154" xr:uid="{00000000-0005-0000-0000-00005B2F0000}"/>
    <cellStyle name="Calculation 8 17" xfId="13155" xr:uid="{00000000-0005-0000-0000-00005C2F0000}"/>
    <cellStyle name="Calculation 8 17 2" xfId="13156" xr:uid="{00000000-0005-0000-0000-00005D2F0000}"/>
    <cellStyle name="Calculation 8 18" xfId="13157" xr:uid="{00000000-0005-0000-0000-00005E2F0000}"/>
    <cellStyle name="Calculation 8 18 2" xfId="13158" xr:uid="{00000000-0005-0000-0000-00005F2F0000}"/>
    <cellStyle name="Calculation 8 19" xfId="13159" xr:uid="{00000000-0005-0000-0000-0000602F0000}"/>
    <cellStyle name="Calculation 8 19 2" xfId="13160" xr:uid="{00000000-0005-0000-0000-0000612F0000}"/>
    <cellStyle name="Calculation 8 2" xfId="333" xr:uid="{00000000-0005-0000-0000-0000622F0000}"/>
    <cellStyle name="Calculation 8 2 2" xfId="13161" xr:uid="{00000000-0005-0000-0000-0000632F0000}"/>
    <cellStyle name="Calculation 8 20" xfId="13162" xr:uid="{00000000-0005-0000-0000-0000642F0000}"/>
    <cellStyle name="Calculation 8 20 2" xfId="13163" xr:uid="{00000000-0005-0000-0000-0000652F0000}"/>
    <cellStyle name="Calculation 8 21" xfId="13164" xr:uid="{00000000-0005-0000-0000-0000662F0000}"/>
    <cellStyle name="Calculation 8 21 2" xfId="13165" xr:uid="{00000000-0005-0000-0000-0000672F0000}"/>
    <cellStyle name="Calculation 8 22" xfId="13166" xr:uid="{00000000-0005-0000-0000-0000682F0000}"/>
    <cellStyle name="Calculation 8 22 2" xfId="13167" xr:uid="{00000000-0005-0000-0000-0000692F0000}"/>
    <cellStyle name="Calculation 8 23" xfId="13168" xr:uid="{00000000-0005-0000-0000-00006A2F0000}"/>
    <cellStyle name="Calculation 8 23 2" xfId="13169" xr:uid="{00000000-0005-0000-0000-00006B2F0000}"/>
    <cellStyle name="Calculation 8 24" xfId="13170" xr:uid="{00000000-0005-0000-0000-00006C2F0000}"/>
    <cellStyle name="Calculation 8 24 2" xfId="13171" xr:uid="{00000000-0005-0000-0000-00006D2F0000}"/>
    <cellStyle name="Calculation 8 25" xfId="13172" xr:uid="{00000000-0005-0000-0000-00006E2F0000}"/>
    <cellStyle name="Calculation 8 25 2" xfId="13173" xr:uid="{00000000-0005-0000-0000-00006F2F0000}"/>
    <cellStyle name="Calculation 8 26" xfId="13174" xr:uid="{00000000-0005-0000-0000-0000702F0000}"/>
    <cellStyle name="Calculation 8 26 2" xfId="13175" xr:uid="{00000000-0005-0000-0000-0000712F0000}"/>
    <cellStyle name="Calculation 8 27" xfId="13176" xr:uid="{00000000-0005-0000-0000-0000722F0000}"/>
    <cellStyle name="Calculation 8 27 2" xfId="13177" xr:uid="{00000000-0005-0000-0000-0000732F0000}"/>
    <cellStyle name="Calculation 8 28" xfId="13178" xr:uid="{00000000-0005-0000-0000-0000742F0000}"/>
    <cellStyle name="Calculation 8 28 2" xfId="13179" xr:uid="{00000000-0005-0000-0000-0000752F0000}"/>
    <cellStyle name="Calculation 8 29" xfId="13180" xr:uid="{00000000-0005-0000-0000-0000762F0000}"/>
    <cellStyle name="Calculation 8 29 2" xfId="13181" xr:uid="{00000000-0005-0000-0000-0000772F0000}"/>
    <cellStyle name="Calculation 8 3" xfId="13182" xr:uid="{00000000-0005-0000-0000-0000782F0000}"/>
    <cellStyle name="Calculation 8 3 2" xfId="13183" xr:uid="{00000000-0005-0000-0000-0000792F0000}"/>
    <cellStyle name="Calculation 8 30" xfId="13184" xr:uid="{00000000-0005-0000-0000-00007A2F0000}"/>
    <cellStyle name="Calculation 8 30 2" xfId="13185" xr:uid="{00000000-0005-0000-0000-00007B2F0000}"/>
    <cellStyle name="Calculation 8 31" xfId="13186" xr:uid="{00000000-0005-0000-0000-00007C2F0000}"/>
    <cellStyle name="Calculation 8 31 2" xfId="13187" xr:uid="{00000000-0005-0000-0000-00007D2F0000}"/>
    <cellStyle name="Calculation 8 32" xfId="13188" xr:uid="{00000000-0005-0000-0000-00007E2F0000}"/>
    <cellStyle name="Calculation 8 32 2" xfId="13189" xr:uid="{00000000-0005-0000-0000-00007F2F0000}"/>
    <cellStyle name="Calculation 8 33" xfId="13190" xr:uid="{00000000-0005-0000-0000-0000802F0000}"/>
    <cellStyle name="Calculation 8 33 2" xfId="13191" xr:uid="{00000000-0005-0000-0000-0000812F0000}"/>
    <cellStyle name="Calculation 8 34" xfId="13192" xr:uid="{00000000-0005-0000-0000-0000822F0000}"/>
    <cellStyle name="Calculation 8 34 2" xfId="13193" xr:uid="{00000000-0005-0000-0000-0000832F0000}"/>
    <cellStyle name="Calculation 8 35" xfId="13194" xr:uid="{00000000-0005-0000-0000-0000842F0000}"/>
    <cellStyle name="Calculation 8 35 2" xfId="13195" xr:uid="{00000000-0005-0000-0000-0000852F0000}"/>
    <cellStyle name="Calculation 8 36" xfId="13196" xr:uid="{00000000-0005-0000-0000-0000862F0000}"/>
    <cellStyle name="Calculation 8 36 2" xfId="13197" xr:uid="{00000000-0005-0000-0000-0000872F0000}"/>
    <cellStyle name="Calculation 8 37" xfId="13198" xr:uid="{00000000-0005-0000-0000-0000882F0000}"/>
    <cellStyle name="Calculation 8 37 2" xfId="13199" xr:uid="{00000000-0005-0000-0000-0000892F0000}"/>
    <cellStyle name="Calculation 8 38" xfId="13200" xr:uid="{00000000-0005-0000-0000-00008A2F0000}"/>
    <cellStyle name="Calculation 8 38 2" xfId="13201" xr:uid="{00000000-0005-0000-0000-00008B2F0000}"/>
    <cellStyle name="Calculation 8 39" xfId="13202" xr:uid="{00000000-0005-0000-0000-00008C2F0000}"/>
    <cellStyle name="Calculation 8 39 2" xfId="13203" xr:uid="{00000000-0005-0000-0000-00008D2F0000}"/>
    <cellStyle name="Calculation 8 4" xfId="13204" xr:uid="{00000000-0005-0000-0000-00008E2F0000}"/>
    <cellStyle name="Calculation 8 4 2" xfId="13205" xr:uid="{00000000-0005-0000-0000-00008F2F0000}"/>
    <cellStyle name="Calculation 8 40" xfId="13206" xr:uid="{00000000-0005-0000-0000-0000902F0000}"/>
    <cellStyle name="Calculation 8 41" xfId="13207" xr:uid="{00000000-0005-0000-0000-0000912F0000}"/>
    <cellStyle name="Calculation 8 42" xfId="13208" xr:uid="{00000000-0005-0000-0000-0000922F0000}"/>
    <cellStyle name="Calculation 8 43" xfId="13209" xr:uid="{00000000-0005-0000-0000-0000932F0000}"/>
    <cellStyle name="Calculation 8 44" xfId="13210" xr:uid="{00000000-0005-0000-0000-0000942F0000}"/>
    <cellStyle name="Calculation 8 45" xfId="13211" xr:uid="{00000000-0005-0000-0000-0000952F0000}"/>
    <cellStyle name="Calculation 8 46" xfId="13212" xr:uid="{00000000-0005-0000-0000-0000962F0000}"/>
    <cellStyle name="Calculation 8 47" xfId="13213" xr:uid="{00000000-0005-0000-0000-0000972F0000}"/>
    <cellStyle name="Calculation 8 48" xfId="13214" xr:uid="{00000000-0005-0000-0000-0000982F0000}"/>
    <cellStyle name="Calculation 8 49" xfId="13215" xr:uid="{00000000-0005-0000-0000-0000992F0000}"/>
    <cellStyle name="Calculation 8 5" xfId="13216" xr:uid="{00000000-0005-0000-0000-00009A2F0000}"/>
    <cellStyle name="Calculation 8 5 2" xfId="13217" xr:uid="{00000000-0005-0000-0000-00009B2F0000}"/>
    <cellStyle name="Calculation 8 50" xfId="13218" xr:uid="{00000000-0005-0000-0000-00009C2F0000}"/>
    <cellStyle name="Calculation 8 51" xfId="13219" xr:uid="{00000000-0005-0000-0000-00009D2F0000}"/>
    <cellStyle name="Calculation 8 52" xfId="13220" xr:uid="{00000000-0005-0000-0000-00009E2F0000}"/>
    <cellStyle name="Calculation 8 53" xfId="13221" xr:uid="{00000000-0005-0000-0000-00009F2F0000}"/>
    <cellStyle name="Calculation 8 54" xfId="13222" xr:uid="{00000000-0005-0000-0000-0000A02F0000}"/>
    <cellStyle name="Calculation 8 55" xfId="13223" xr:uid="{00000000-0005-0000-0000-0000A12F0000}"/>
    <cellStyle name="Calculation 8 56" xfId="13224" xr:uid="{00000000-0005-0000-0000-0000A22F0000}"/>
    <cellStyle name="Calculation 8 57" xfId="13225" xr:uid="{00000000-0005-0000-0000-0000A32F0000}"/>
    <cellStyle name="Calculation 8 58" xfId="13226" xr:uid="{00000000-0005-0000-0000-0000A42F0000}"/>
    <cellStyle name="Calculation 8 59" xfId="13227" xr:uid="{00000000-0005-0000-0000-0000A52F0000}"/>
    <cellStyle name="Calculation 8 6" xfId="13228" xr:uid="{00000000-0005-0000-0000-0000A62F0000}"/>
    <cellStyle name="Calculation 8 6 2" xfId="13229" xr:uid="{00000000-0005-0000-0000-0000A72F0000}"/>
    <cellStyle name="Calculation 8 60" xfId="13230" xr:uid="{00000000-0005-0000-0000-0000A82F0000}"/>
    <cellStyle name="Calculation 8 61" xfId="13231" xr:uid="{00000000-0005-0000-0000-0000A92F0000}"/>
    <cellStyle name="Calculation 8 62" xfId="13232" xr:uid="{00000000-0005-0000-0000-0000AA2F0000}"/>
    <cellStyle name="Calculation 8 63" xfId="13233" xr:uid="{00000000-0005-0000-0000-0000AB2F0000}"/>
    <cellStyle name="Calculation 8 64" xfId="13234" xr:uid="{00000000-0005-0000-0000-0000AC2F0000}"/>
    <cellStyle name="Calculation 8 65" xfId="13235" xr:uid="{00000000-0005-0000-0000-0000AD2F0000}"/>
    <cellStyle name="Calculation 8 66" xfId="13236" xr:uid="{00000000-0005-0000-0000-0000AE2F0000}"/>
    <cellStyle name="Calculation 8 67" xfId="13237" xr:uid="{00000000-0005-0000-0000-0000AF2F0000}"/>
    <cellStyle name="Calculation 8 68" xfId="13238" xr:uid="{00000000-0005-0000-0000-0000B02F0000}"/>
    <cellStyle name="Calculation 8 69" xfId="13239" xr:uid="{00000000-0005-0000-0000-0000B12F0000}"/>
    <cellStyle name="Calculation 8 7" xfId="13240" xr:uid="{00000000-0005-0000-0000-0000B22F0000}"/>
    <cellStyle name="Calculation 8 7 2" xfId="13241" xr:uid="{00000000-0005-0000-0000-0000B32F0000}"/>
    <cellStyle name="Calculation 8 70" xfId="13242" xr:uid="{00000000-0005-0000-0000-0000B42F0000}"/>
    <cellStyle name="Calculation 8 71" xfId="13243" xr:uid="{00000000-0005-0000-0000-0000B52F0000}"/>
    <cellStyle name="Calculation 8 72" xfId="13244" xr:uid="{00000000-0005-0000-0000-0000B62F0000}"/>
    <cellStyle name="Calculation 8 73" xfId="13245" xr:uid="{00000000-0005-0000-0000-0000B72F0000}"/>
    <cellStyle name="Calculation 8 74" xfId="13246" xr:uid="{00000000-0005-0000-0000-0000B82F0000}"/>
    <cellStyle name="Calculation 8 75" xfId="13247" xr:uid="{00000000-0005-0000-0000-0000B92F0000}"/>
    <cellStyle name="Calculation 8 76" xfId="13248" xr:uid="{00000000-0005-0000-0000-0000BA2F0000}"/>
    <cellStyle name="Calculation 8 77" xfId="52647" xr:uid="{00000000-0005-0000-0000-0000BB2F0000}"/>
    <cellStyle name="Calculation 8 78" xfId="52902" xr:uid="{00000000-0005-0000-0000-0000BC2F0000}"/>
    <cellStyle name="Calculation 8 79" xfId="53363" xr:uid="{00000000-0005-0000-0000-0000BD2F0000}"/>
    <cellStyle name="Calculation 8 8" xfId="13249" xr:uid="{00000000-0005-0000-0000-0000BE2F0000}"/>
    <cellStyle name="Calculation 8 8 2" xfId="13250" xr:uid="{00000000-0005-0000-0000-0000BF2F0000}"/>
    <cellStyle name="Calculation 8 9" xfId="13251" xr:uid="{00000000-0005-0000-0000-0000C02F0000}"/>
    <cellStyle name="Calculation 8 9 2" xfId="13252" xr:uid="{00000000-0005-0000-0000-0000C12F0000}"/>
    <cellStyle name="Calculation 80" xfId="13253" xr:uid="{00000000-0005-0000-0000-0000C22F0000}"/>
    <cellStyle name="Calculation 81" xfId="13254" xr:uid="{00000000-0005-0000-0000-0000C32F0000}"/>
    <cellStyle name="Calculation 82" xfId="13255" xr:uid="{00000000-0005-0000-0000-0000C42F0000}"/>
    <cellStyle name="Calculation 83" xfId="13256" xr:uid="{00000000-0005-0000-0000-0000C52F0000}"/>
    <cellStyle name="Calculation 84" xfId="13257" xr:uid="{00000000-0005-0000-0000-0000C62F0000}"/>
    <cellStyle name="Calculation 85" xfId="13258" xr:uid="{00000000-0005-0000-0000-0000C72F0000}"/>
    <cellStyle name="Calculation 86" xfId="13259" xr:uid="{00000000-0005-0000-0000-0000C82F0000}"/>
    <cellStyle name="Calculation 87" xfId="13260" xr:uid="{00000000-0005-0000-0000-0000C92F0000}"/>
    <cellStyle name="Calculation 88" xfId="13261" xr:uid="{00000000-0005-0000-0000-0000CA2F0000}"/>
    <cellStyle name="Calculation 89" xfId="13262" xr:uid="{00000000-0005-0000-0000-0000CB2F0000}"/>
    <cellStyle name="Calculation 9" xfId="334" xr:uid="{00000000-0005-0000-0000-0000CC2F0000}"/>
    <cellStyle name="Calculation 9 10" xfId="13263" xr:uid="{00000000-0005-0000-0000-0000CD2F0000}"/>
    <cellStyle name="Calculation 9 10 2" xfId="13264" xr:uid="{00000000-0005-0000-0000-0000CE2F0000}"/>
    <cellStyle name="Calculation 9 11" xfId="13265" xr:uid="{00000000-0005-0000-0000-0000CF2F0000}"/>
    <cellStyle name="Calculation 9 11 2" xfId="13266" xr:uid="{00000000-0005-0000-0000-0000D02F0000}"/>
    <cellStyle name="Calculation 9 12" xfId="13267" xr:uid="{00000000-0005-0000-0000-0000D12F0000}"/>
    <cellStyle name="Calculation 9 12 2" xfId="13268" xr:uid="{00000000-0005-0000-0000-0000D22F0000}"/>
    <cellStyle name="Calculation 9 13" xfId="13269" xr:uid="{00000000-0005-0000-0000-0000D32F0000}"/>
    <cellStyle name="Calculation 9 13 2" xfId="13270" xr:uid="{00000000-0005-0000-0000-0000D42F0000}"/>
    <cellStyle name="Calculation 9 14" xfId="13271" xr:uid="{00000000-0005-0000-0000-0000D52F0000}"/>
    <cellStyle name="Calculation 9 14 2" xfId="13272" xr:uid="{00000000-0005-0000-0000-0000D62F0000}"/>
    <cellStyle name="Calculation 9 15" xfId="13273" xr:uid="{00000000-0005-0000-0000-0000D72F0000}"/>
    <cellStyle name="Calculation 9 15 2" xfId="13274" xr:uid="{00000000-0005-0000-0000-0000D82F0000}"/>
    <cellStyle name="Calculation 9 16" xfId="13275" xr:uid="{00000000-0005-0000-0000-0000D92F0000}"/>
    <cellStyle name="Calculation 9 16 2" xfId="13276" xr:uid="{00000000-0005-0000-0000-0000DA2F0000}"/>
    <cellStyle name="Calculation 9 17" xfId="13277" xr:uid="{00000000-0005-0000-0000-0000DB2F0000}"/>
    <cellStyle name="Calculation 9 17 2" xfId="13278" xr:uid="{00000000-0005-0000-0000-0000DC2F0000}"/>
    <cellStyle name="Calculation 9 18" xfId="13279" xr:uid="{00000000-0005-0000-0000-0000DD2F0000}"/>
    <cellStyle name="Calculation 9 18 2" xfId="13280" xr:uid="{00000000-0005-0000-0000-0000DE2F0000}"/>
    <cellStyle name="Calculation 9 19" xfId="13281" xr:uid="{00000000-0005-0000-0000-0000DF2F0000}"/>
    <cellStyle name="Calculation 9 19 2" xfId="13282" xr:uid="{00000000-0005-0000-0000-0000E02F0000}"/>
    <cellStyle name="Calculation 9 2" xfId="335" xr:uid="{00000000-0005-0000-0000-0000E12F0000}"/>
    <cellStyle name="Calculation 9 2 2" xfId="13283" xr:uid="{00000000-0005-0000-0000-0000E22F0000}"/>
    <cellStyle name="Calculation 9 20" xfId="13284" xr:uid="{00000000-0005-0000-0000-0000E32F0000}"/>
    <cellStyle name="Calculation 9 20 2" xfId="13285" xr:uid="{00000000-0005-0000-0000-0000E42F0000}"/>
    <cellStyle name="Calculation 9 21" xfId="13286" xr:uid="{00000000-0005-0000-0000-0000E52F0000}"/>
    <cellStyle name="Calculation 9 21 2" xfId="13287" xr:uid="{00000000-0005-0000-0000-0000E62F0000}"/>
    <cellStyle name="Calculation 9 22" xfId="13288" xr:uid="{00000000-0005-0000-0000-0000E72F0000}"/>
    <cellStyle name="Calculation 9 22 2" xfId="13289" xr:uid="{00000000-0005-0000-0000-0000E82F0000}"/>
    <cellStyle name="Calculation 9 23" xfId="13290" xr:uid="{00000000-0005-0000-0000-0000E92F0000}"/>
    <cellStyle name="Calculation 9 23 2" xfId="13291" xr:uid="{00000000-0005-0000-0000-0000EA2F0000}"/>
    <cellStyle name="Calculation 9 24" xfId="13292" xr:uid="{00000000-0005-0000-0000-0000EB2F0000}"/>
    <cellStyle name="Calculation 9 24 2" xfId="13293" xr:uid="{00000000-0005-0000-0000-0000EC2F0000}"/>
    <cellStyle name="Calculation 9 25" xfId="13294" xr:uid="{00000000-0005-0000-0000-0000ED2F0000}"/>
    <cellStyle name="Calculation 9 25 2" xfId="13295" xr:uid="{00000000-0005-0000-0000-0000EE2F0000}"/>
    <cellStyle name="Calculation 9 26" xfId="13296" xr:uid="{00000000-0005-0000-0000-0000EF2F0000}"/>
    <cellStyle name="Calculation 9 26 2" xfId="13297" xr:uid="{00000000-0005-0000-0000-0000F02F0000}"/>
    <cellStyle name="Calculation 9 27" xfId="13298" xr:uid="{00000000-0005-0000-0000-0000F12F0000}"/>
    <cellStyle name="Calculation 9 27 2" xfId="13299" xr:uid="{00000000-0005-0000-0000-0000F22F0000}"/>
    <cellStyle name="Calculation 9 28" xfId="13300" xr:uid="{00000000-0005-0000-0000-0000F32F0000}"/>
    <cellStyle name="Calculation 9 28 2" xfId="13301" xr:uid="{00000000-0005-0000-0000-0000F42F0000}"/>
    <cellStyle name="Calculation 9 29" xfId="13302" xr:uid="{00000000-0005-0000-0000-0000F52F0000}"/>
    <cellStyle name="Calculation 9 29 2" xfId="13303" xr:uid="{00000000-0005-0000-0000-0000F62F0000}"/>
    <cellStyle name="Calculation 9 3" xfId="13304" xr:uid="{00000000-0005-0000-0000-0000F72F0000}"/>
    <cellStyle name="Calculation 9 3 2" xfId="13305" xr:uid="{00000000-0005-0000-0000-0000F82F0000}"/>
    <cellStyle name="Calculation 9 30" xfId="13306" xr:uid="{00000000-0005-0000-0000-0000F92F0000}"/>
    <cellStyle name="Calculation 9 30 2" xfId="13307" xr:uid="{00000000-0005-0000-0000-0000FA2F0000}"/>
    <cellStyle name="Calculation 9 31" xfId="13308" xr:uid="{00000000-0005-0000-0000-0000FB2F0000}"/>
    <cellStyle name="Calculation 9 31 2" xfId="13309" xr:uid="{00000000-0005-0000-0000-0000FC2F0000}"/>
    <cellStyle name="Calculation 9 32" xfId="13310" xr:uid="{00000000-0005-0000-0000-0000FD2F0000}"/>
    <cellStyle name="Calculation 9 32 2" xfId="13311" xr:uid="{00000000-0005-0000-0000-0000FE2F0000}"/>
    <cellStyle name="Calculation 9 33" xfId="13312" xr:uid="{00000000-0005-0000-0000-0000FF2F0000}"/>
    <cellStyle name="Calculation 9 33 2" xfId="13313" xr:uid="{00000000-0005-0000-0000-000000300000}"/>
    <cellStyle name="Calculation 9 34" xfId="13314" xr:uid="{00000000-0005-0000-0000-000001300000}"/>
    <cellStyle name="Calculation 9 34 2" xfId="13315" xr:uid="{00000000-0005-0000-0000-000002300000}"/>
    <cellStyle name="Calculation 9 35" xfId="13316" xr:uid="{00000000-0005-0000-0000-000003300000}"/>
    <cellStyle name="Calculation 9 35 2" xfId="13317" xr:uid="{00000000-0005-0000-0000-000004300000}"/>
    <cellStyle name="Calculation 9 36" xfId="13318" xr:uid="{00000000-0005-0000-0000-000005300000}"/>
    <cellStyle name="Calculation 9 36 2" xfId="13319" xr:uid="{00000000-0005-0000-0000-000006300000}"/>
    <cellStyle name="Calculation 9 37" xfId="13320" xr:uid="{00000000-0005-0000-0000-000007300000}"/>
    <cellStyle name="Calculation 9 37 2" xfId="13321" xr:uid="{00000000-0005-0000-0000-000008300000}"/>
    <cellStyle name="Calculation 9 38" xfId="13322" xr:uid="{00000000-0005-0000-0000-000009300000}"/>
    <cellStyle name="Calculation 9 38 2" xfId="13323" xr:uid="{00000000-0005-0000-0000-00000A300000}"/>
    <cellStyle name="Calculation 9 39" xfId="13324" xr:uid="{00000000-0005-0000-0000-00000B300000}"/>
    <cellStyle name="Calculation 9 39 2" xfId="13325" xr:uid="{00000000-0005-0000-0000-00000C300000}"/>
    <cellStyle name="Calculation 9 4" xfId="13326" xr:uid="{00000000-0005-0000-0000-00000D300000}"/>
    <cellStyle name="Calculation 9 4 2" xfId="13327" xr:uid="{00000000-0005-0000-0000-00000E300000}"/>
    <cellStyle name="Calculation 9 40" xfId="13328" xr:uid="{00000000-0005-0000-0000-00000F300000}"/>
    <cellStyle name="Calculation 9 41" xfId="13329" xr:uid="{00000000-0005-0000-0000-000010300000}"/>
    <cellStyle name="Calculation 9 42" xfId="13330" xr:uid="{00000000-0005-0000-0000-000011300000}"/>
    <cellStyle name="Calculation 9 43" xfId="13331" xr:uid="{00000000-0005-0000-0000-000012300000}"/>
    <cellStyle name="Calculation 9 44" xfId="13332" xr:uid="{00000000-0005-0000-0000-000013300000}"/>
    <cellStyle name="Calculation 9 45" xfId="13333" xr:uid="{00000000-0005-0000-0000-000014300000}"/>
    <cellStyle name="Calculation 9 46" xfId="13334" xr:uid="{00000000-0005-0000-0000-000015300000}"/>
    <cellStyle name="Calculation 9 47" xfId="13335" xr:uid="{00000000-0005-0000-0000-000016300000}"/>
    <cellStyle name="Calculation 9 48" xfId="13336" xr:uid="{00000000-0005-0000-0000-000017300000}"/>
    <cellStyle name="Calculation 9 49" xfId="13337" xr:uid="{00000000-0005-0000-0000-000018300000}"/>
    <cellStyle name="Calculation 9 5" xfId="13338" xr:uid="{00000000-0005-0000-0000-000019300000}"/>
    <cellStyle name="Calculation 9 5 2" xfId="13339" xr:uid="{00000000-0005-0000-0000-00001A300000}"/>
    <cellStyle name="Calculation 9 50" xfId="13340" xr:uid="{00000000-0005-0000-0000-00001B300000}"/>
    <cellStyle name="Calculation 9 51" xfId="13341" xr:uid="{00000000-0005-0000-0000-00001C300000}"/>
    <cellStyle name="Calculation 9 52" xfId="13342" xr:uid="{00000000-0005-0000-0000-00001D300000}"/>
    <cellStyle name="Calculation 9 53" xfId="13343" xr:uid="{00000000-0005-0000-0000-00001E300000}"/>
    <cellStyle name="Calculation 9 54" xfId="13344" xr:uid="{00000000-0005-0000-0000-00001F300000}"/>
    <cellStyle name="Calculation 9 55" xfId="13345" xr:uid="{00000000-0005-0000-0000-000020300000}"/>
    <cellStyle name="Calculation 9 56" xfId="13346" xr:uid="{00000000-0005-0000-0000-000021300000}"/>
    <cellStyle name="Calculation 9 57" xfId="13347" xr:uid="{00000000-0005-0000-0000-000022300000}"/>
    <cellStyle name="Calculation 9 58" xfId="13348" xr:uid="{00000000-0005-0000-0000-000023300000}"/>
    <cellStyle name="Calculation 9 59" xfId="13349" xr:uid="{00000000-0005-0000-0000-000024300000}"/>
    <cellStyle name="Calculation 9 6" xfId="13350" xr:uid="{00000000-0005-0000-0000-000025300000}"/>
    <cellStyle name="Calculation 9 6 2" xfId="13351" xr:uid="{00000000-0005-0000-0000-000026300000}"/>
    <cellStyle name="Calculation 9 60" xfId="13352" xr:uid="{00000000-0005-0000-0000-000027300000}"/>
    <cellStyle name="Calculation 9 61" xfId="13353" xr:uid="{00000000-0005-0000-0000-000028300000}"/>
    <cellStyle name="Calculation 9 62" xfId="13354" xr:uid="{00000000-0005-0000-0000-000029300000}"/>
    <cellStyle name="Calculation 9 63" xfId="13355" xr:uid="{00000000-0005-0000-0000-00002A300000}"/>
    <cellStyle name="Calculation 9 64" xfId="13356" xr:uid="{00000000-0005-0000-0000-00002B300000}"/>
    <cellStyle name="Calculation 9 65" xfId="13357" xr:uid="{00000000-0005-0000-0000-00002C300000}"/>
    <cellStyle name="Calculation 9 66" xfId="13358" xr:uid="{00000000-0005-0000-0000-00002D300000}"/>
    <cellStyle name="Calculation 9 67" xfId="13359" xr:uid="{00000000-0005-0000-0000-00002E300000}"/>
    <cellStyle name="Calculation 9 68" xfId="13360" xr:uid="{00000000-0005-0000-0000-00002F300000}"/>
    <cellStyle name="Calculation 9 69" xfId="13361" xr:uid="{00000000-0005-0000-0000-000030300000}"/>
    <cellStyle name="Calculation 9 7" xfId="13362" xr:uid="{00000000-0005-0000-0000-000031300000}"/>
    <cellStyle name="Calculation 9 7 2" xfId="13363" xr:uid="{00000000-0005-0000-0000-000032300000}"/>
    <cellStyle name="Calculation 9 70" xfId="13364" xr:uid="{00000000-0005-0000-0000-000033300000}"/>
    <cellStyle name="Calculation 9 71" xfId="13365" xr:uid="{00000000-0005-0000-0000-000034300000}"/>
    <cellStyle name="Calculation 9 72" xfId="13366" xr:uid="{00000000-0005-0000-0000-000035300000}"/>
    <cellStyle name="Calculation 9 73" xfId="13367" xr:uid="{00000000-0005-0000-0000-000036300000}"/>
    <cellStyle name="Calculation 9 74" xfId="13368" xr:uid="{00000000-0005-0000-0000-000037300000}"/>
    <cellStyle name="Calculation 9 75" xfId="13369" xr:uid="{00000000-0005-0000-0000-000038300000}"/>
    <cellStyle name="Calculation 9 76" xfId="13370" xr:uid="{00000000-0005-0000-0000-000039300000}"/>
    <cellStyle name="Calculation 9 77" xfId="52670" xr:uid="{00000000-0005-0000-0000-00003A300000}"/>
    <cellStyle name="Calculation 9 78" xfId="52927" xr:uid="{00000000-0005-0000-0000-00003B300000}"/>
    <cellStyle name="Calculation 9 79" xfId="53388" xr:uid="{00000000-0005-0000-0000-00003C300000}"/>
    <cellStyle name="Calculation 9 8" xfId="13371" xr:uid="{00000000-0005-0000-0000-00003D300000}"/>
    <cellStyle name="Calculation 9 8 2" xfId="13372" xr:uid="{00000000-0005-0000-0000-00003E300000}"/>
    <cellStyle name="Calculation 9 9" xfId="13373" xr:uid="{00000000-0005-0000-0000-00003F300000}"/>
    <cellStyle name="Calculation 9 9 2" xfId="13374" xr:uid="{00000000-0005-0000-0000-000040300000}"/>
    <cellStyle name="Calculation 90" xfId="13375" xr:uid="{00000000-0005-0000-0000-000041300000}"/>
    <cellStyle name="Calculation 91" xfId="13376" xr:uid="{00000000-0005-0000-0000-000042300000}"/>
    <cellStyle name="Calculation 92" xfId="13377" xr:uid="{00000000-0005-0000-0000-000043300000}"/>
    <cellStyle name="Calculation 93" xfId="13378" xr:uid="{00000000-0005-0000-0000-000044300000}"/>
    <cellStyle name="Calculation 94" xfId="13379" xr:uid="{00000000-0005-0000-0000-000045300000}"/>
    <cellStyle name="Calculation 95" xfId="13380" xr:uid="{00000000-0005-0000-0000-000046300000}"/>
    <cellStyle name="Calculation 96" xfId="13381" xr:uid="{00000000-0005-0000-0000-000047300000}"/>
    <cellStyle name="Calculation 97" xfId="13382" xr:uid="{00000000-0005-0000-0000-000048300000}"/>
    <cellStyle name="Calculation 98" xfId="52318" xr:uid="{00000000-0005-0000-0000-000049300000}"/>
    <cellStyle name="Calculation 99" xfId="52762" xr:uid="{00000000-0005-0000-0000-00004A300000}"/>
    <cellStyle name="Cálculo" xfId="19" builtinId="22" customBuiltin="1"/>
    <cellStyle name="Cálculo 2" xfId="336" xr:uid="{00000000-0005-0000-0000-00004C300000}"/>
    <cellStyle name="Cálculo 2 10" xfId="337" xr:uid="{00000000-0005-0000-0000-00004D300000}"/>
    <cellStyle name="Cálculo 2 10 10" xfId="13383" xr:uid="{00000000-0005-0000-0000-00004E300000}"/>
    <cellStyle name="Cálculo 2 10 10 2" xfId="13384" xr:uid="{00000000-0005-0000-0000-00004F300000}"/>
    <cellStyle name="Cálculo 2 10 11" xfId="13385" xr:uid="{00000000-0005-0000-0000-000050300000}"/>
    <cellStyle name="Cálculo 2 10 11 2" xfId="13386" xr:uid="{00000000-0005-0000-0000-000051300000}"/>
    <cellStyle name="Cálculo 2 10 12" xfId="13387" xr:uid="{00000000-0005-0000-0000-000052300000}"/>
    <cellStyle name="Cálculo 2 10 12 2" xfId="13388" xr:uid="{00000000-0005-0000-0000-000053300000}"/>
    <cellStyle name="Cálculo 2 10 13" xfId="13389" xr:uid="{00000000-0005-0000-0000-000054300000}"/>
    <cellStyle name="Cálculo 2 10 13 2" xfId="13390" xr:uid="{00000000-0005-0000-0000-000055300000}"/>
    <cellStyle name="Cálculo 2 10 14" xfId="13391" xr:uid="{00000000-0005-0000-0000-000056300000}"/>
    <cellStyle name="Cálculo 2 10 14 2" xfId="13392" xr:uid="{00000000-0005-0000-0000-000057300000}"/>
    <cellStyle name="Cálculo 2 10 15" xfId="13393" xr:uid="{00000000-0005-0000-0000-000058300000}"/>
    <cellStyle name="Cálculo 2 10 15 2" xfId="13394" xr:uid="{00000000-0005-0000-0000-000059300000}"/>
    <cellStyle name="Cálculo 2 10 16" xfId="13395" xr:uid="{00000000-0005-0000-0000-00005A300000}"/>
    <cellStyle name="Cálculo 2 10 16 2" xfId="13396" xr:uid="{00000000-0005-0000-0000-00005B300000}"/>
    <cellStyle name="Cálculo 2 10 17" xfId="13397" xr:uid="{00000000-0005-0000-0000-00005C300000}"/>
    <cellStyle name="Cálculo 2 10 17 2" xfId="13398" xr:uid="{00000000-0005-0000-0000-00005D300000}"/>
    <cellStyle name="Cálculo 2 10 18" xfId="13399" xr:uid="{00000000-0005-0000-0000-00005E300000}"/>
    <cellStyle name="Cálculo 2 10 18 2" xfId="13400" xr:uid="{00000000-0005-0000-0000-00005F300000}"/>
    <cellStyle name="Cálculo 2 10 19" xfId="13401" xr:uid="{00000000-0005-0000-0000-000060300000}"/>
    <cellStyle name="Cálculo 2 10 19 2" xfId="13402" xr:uid="{00000000-0005-0000-0000-000061300000}"/>
    <cellStyle name="Cálculo 2 10 2" xfId="338" xr:uid="{00000000-0005-0000-0000-000062300000}"/>
    <cellStyle name="Cálculo 2 10 2 2" xfId="13403" xr:uid="{00000000-0005-0000-0000-000063300000}"/>
    <cellStyle name="Cálculo 2 10 20" xfId="13404" xr:uid="{00000000-0005-0000-0000-000064300000}"/>
    <cellStyle name="Cálculo 2 10 20 2" xfId="13405" xr:uid="{00000000-0005-0000-0000-000065300000}"/>
    <cellStyle name="Cálculo 2 10 21" xfId="13406" xr:uid="{00000000-0005-0000-0000-000066300000}"/>
    <cellStyle name="Cálculo 2 10 21 2" xfId="13407" xr:uid="{00000000-0005-0000-0000-000067300000}"/>
    <cellStyle name="Cálculo 2 10 22" xfId="13408" xr:uid="{00000000-0005-0000-0000-000068300000}"/>
    <cellStyle name="Cálculo 2 10 22 2" xfId="13409" xr:uid="{00000000-0005-0000-0000-000069300000}"/>
    <cellStyle name="Cálculo 2 10 23" xfId="13410" xr:uid="{00000000-0005-0000-0000-00006A300000}"/>
    <cellStyle name="Cálculo 2 10 23 2" xfId="13411" xr:uid="{00000000-0005-0000-0000-00006B300000}"/>
    <cellStyle name="Cálculo 2 10 24" xfId="13412" xr:uid="{00000000-0005-0000-0000-00006C300000}"/>
    <cellStyle name="Cálculo 2 10 24 2" xfId="13413" xr:uid="{00000000-0005-0000-0000-00006D300000}"/>
    <cellStyle name="Cálculo 2 10 25" xfId="13414" xr:uid="{00000000-0005-0000-0000-00006E300000}"/>
    <cellStyle name="Cálculo 2 10 25 2" xfId="13415" xr:uid="{00000000-0005-0000-0000-00006F300000}"/>
    <cellStyle name="Cálculo 2 10 26" xfId="13416" xr:uid="{00000000-0005-0000-0000-000070300000}"/>
    <cellStyle name="Cálculo 2 10 26 2" xfId="13417" xr:uid="{00000000-0005-0000-0000-000071300000}"/>
    <cellStyle name="Cálculo 2 10 27" xfId="13418" xr:uid="{00000000-0005-0000-0000-000072300000}"/>
    <cellStyle name="Cálculo 2 10 27 2" xfId="13419" xr:uid="{00000000-0005-0000-0000-000073300000}"/>
    <cellStyle name="Cálculo 2 10 28" xfId="13420" xr:uid="{00000000-0005-0000-0000-000074300000}"/>
    <cellStyle name="Cálculo 2 10 28 2" xfId="13421" xr:uid="{00000000-0005-0000-0000-000075300000}"/>
    <cellStyle name="Cálculo 2 10 29" xfId="13422" xr:uid="{00000000-0005-0000-0000-000076300000}"/>
    <cellStyle name="Cálculo 2 10 29 2" xfId="13423" xr:uid="{00000000-0005-0000-0000-000077300000}"/>
    <cellStyle name="Cálculo 2 10 3" xfId="13424" xr:uid="{00000000-0005-0000-0000-000078300000}"/>
    <cellStyle name="Cálculo 2 10 3 2" xfId="13425" xr:uid="{00000000-0005-0000-0000-000079300000}"/>
    <cellStyle name="Cálculo 2 10 30" xfId="13426" xr:uid="{00000000-0005-0000-0000-00007A300000}"/>
    <cellStyle name="Cálculo 2 10 30 2" xfId="13427" xr:uid="{00000000-0005-0000-0000-00007B300000}"/>
    <cellStyle name="Cálculo 2 10 31" xfId="13428" xr:uid="{00000000-0005-0000-0000-00007C300000}"/>
    <cellStyle name="Cálculo 2 10 31 2" xfId="13429" xr:uid="{00000000-0005-0000-0000-00007D300000}"/>
    <cellStyle name="Cálculo 2 10 32" xfId="13430" xr:uid="{00000000-0005-0000-0000-00007E300000}"/>
    <cellStyle name="Cálculo 2 10 32 2" xfId="13431" xr:uid="{00000000-0005-0000-0000-00007F300000}"/>
    <cellStyle name="Cálculo 2 10 33" xfId="13432" xr:uid="{00000000-0005-0000-0000-000080300000}"/>
    <cellStyle name="Cálculo 2 10 33 2" xfId="13433" xr:uid="{00000000-0005-0000-0000-000081300000}"/>
    <cellStyle name="Cálculo 2 10 34" xfId="13434" xr:uid="{00000000-0005-0000-0000-000082300000}"/>
    <cellStyle name="Cálculo 2 10 34 2" xfId="13435" xr:uid="{00000000-0005-0000-0000-000083300000}"/>
    <cellStyle name="Cálculo 2 10 35" xfId="13436" xr:uid="{00000000-0005-0000-0000-000084300000}"/>
    <cellStyle name="Cálculo 2 10 35 2" xfId="13437" xr:uid="{00000000-0005-0000-0000-000085300000}"/>
    <cellStyle name="Cálculo 2 10 36" xfId="13438" xr:uid="{00000000-0005-0000-0000-000086300000}"/>
    <cellStyle name="Cálculo 2 10 36 2" xfId="13439" xr:uid="{00000000-0005-0000-0000-000087300000}"/>
    <cellStyle name="Cálculo 2 10 37" xfId="13440" xr:uid="{00000000-0005-0000-0000-000088300000}"/>
    <cellStyle name="Cálculo 2 10 37 2" xfId="13441" xr:uid="{00000000-0005-0000-0000-000089300000}"/>
    <cellStyle name="Cálculo 2 10 38" xfId="13442" xr:uid="{00000000-0005-0000-0000-00008A300000}"/>
    <cellStyle name="Cálculo 2 10 38 2" xfId="13443" xr:uid="{00000000-0005-0000-0000-00008B300000}"/>
    <cellStyle name="Cálculo 2 10 39" xfId="13444" xr:uid="{00000000-0005-0000-0000-00008C300000}"/>
    <cellStyle name="Cálculo 2 10 39 2" xfId="13445" xr:uid="{00000000-0005-0000-0000-00008D300000}"/>
    <cellStyle name="Cálculo 2 10 4" xfId="13446" xr:uid="{00000000-0005-0000-0000-00008E300000}"/>
    <cellStyle name="Cálculo 2 10 4 2" xfId="13447" xr:uid="{00000000-0005-0000-0000-00008F300000}"/>
    <cellStyle name="Cálculo 2 10 40" xfId="13448" xr:uid="{00000000-0005-0000-0000-000090300000}"/>
    <cellStyle name="Cálculo 2 10 41" xfId="13449" xr:uid="{00000000-0005-0000-0000-000091300000}"/>
    <cellStyle name="Cálculo 2 10 42" xfId="13450" xr:uid="{00000000-0005-0000-0000-000092300000}"/>
    <cellStyle name="Cálculo 2 10 43" xfId="13451" xr:uid="{00000000-0005-0000-0000-000093300000}"/>
    <cellStyle name="Cálculo 2 10 44" xfId="13452" xr:uid="{00000000-0005-0000-0000-000094300000}"/>
    <cellStyle name="Cálculo 2 10 45" xfId="13453" xr:uid="{00000000-0005-0000-0000-000095300000}"/>
    <cellStyle name="Cálculo 2 10 46" xfId="13454" xr:uid="{00000000-0005-0000-0000-000096300000}"/>
    <cellStyle name="Cálculo 2 10 47" xfId="13455" xr:uid="{00000000-0005-0000-0000-000097300000}"/>
    <cellStyle name="Cálculo 2 10 48" xfId="13456" xr:uid="{00000000-0005-0000-0000-000098300000}"/>
    <cellStyle name="Cálculo 2 10 49" xfId="13457" xr:uid="{00000000-0005-0000-0000-000099300000}"/>
    <cellStyle name="Cálculo 2 10 5" xfId="13458" xr:uid="{00000000-0005-0000-0000-00009A300000}"/>
    <cellStyle name="Cálculo 2 10 5 2" xfId="13459" xr:uid="{00000000-0005-0000-0000-00009B300000}"/>
    <cellStyle name="Cálculo 2 10 50" xfId="13460" xr:uid="{00000000-0005-0000-0000-00009C300000}"/>
    <cellStyle name="Cálculo 2 10 51" xfId="13461" xr:uid="{00000000-0005-0000-0000-00009D300000}"/>
    <cellStyle name="Cálculo 2 10 52" xfId="13462" xr:uid="{00000000-0005-0000-0000-00009E300000}"/>
    <cellStyle name="Cálculo 2 10 53" xfId="13463" xr:uid="{00000000-0005-0000-0000-00009F300000}"/>
    <cellStyle name="Cálculo 2 10 54" xfId="13464" xr:uid="{00000000-0005-0000-0000-0000A0300000}"/>
    <cellStyle name="Cálculo 2 10 55" xfId="13465" xr:uid="{00000000-0005-0000-0000-0000A1300000}"/>
    <cellStyle name="Cálculo 2 10 56" xfId="13466" xr:uid="{00000000-0005-0000-0000-0000A2300000}"/>
    <cellStyle name="Cálculo 2 10 57" xfId="13467" xr:uid="{00000000-0005-0000-0000-0000A3300000}"/>
    <cellStyle name="Cálculo 2 10 58" xfId="13468" xr:uid="{00000000-0005-0000-0000-0000A4300000}"/>
    <cellStyle name="Cálculo 2 10 59" xfId="13469" xr:uid="{00000000-0005-0000-0000-0000A5300000}"/>
    <cellStyle name="Cálculo 2 10 6" xfId="13470" xr:uid="{00000000-0005-0000-0000-0000A6300000}"/>
    <cellStyle name="Cálculo 2 10 6 2" xfId="13471" xr:uid="{00000000-0005-0000-0000-0000A7300000}"/>
    <cellStyle name="Cálculo 2 10 60" xfId="13472" xr:uid="{00000000-0005-0000-0000-0000A8300000}"/>
    <cellStyle name="Cálculo 2 10 61" xfId="13473" xr:uid="{00000000-0005-0000-0000-0000A9300000}"/>
    <cellStyle name="Cálculo 2 10 62" xfId="13474" xr:uid="{00000000-0005-0000-0000-0000AA300000}"/>
    <cellStyle name="Cálculo 2 10 63" xfId="13475" xr:uid="{00000000-0005-0000-0000-0000AB300000}"/>
    <cellStyle name="Cálculo 2 10 64" xfId="13476" xr:uid="{00000000-0005-0000-0000-0000AC300000}"/>
    <cellStyle name="Cálculo 2 10 65" xfId="13477" xr:uid="{00000000-0005-0000-0000-0000AD300000}"/>
    <cellStyle name="Cálculo 2 10 66" xfId="13478" xr:uid="{00000000-0005-0000-0000-0000AE300000}"/>
    <cellStyle name="Cálculo 2 10 67" xfId="13479" xr:uid="{00000000-0005-0000-0000-0000AF300000}"/>
    <cellStyle name="Cálculo 2 10 68" xfId="13480" xr:uid="{00000000-0005-0000-0000-0000B0300000}"/>
    <cellStyle name="Cálculo 2 10 69" xfId="13481" xr:uid="{00000000-0005-0000-0000-0000B1300000}"/>
    <cellStyle name="Cálculo 2 10 7" xfId="13482" xr:uid="{00000000-0005-0000-0000-0000B2300000}"/>
    <cellStyle name="Cálculo 2 10 7 2" xfId="13483" xr:uid="{00000000-0005-0000-0000-0000B3300000}"/>
    <cellStyle name="Cálculo 2 10 70" xfId="13484" xr:uid="{00000000-0005-0000-0000-0000B4300000}"/>
    <cellStyle name="Cálculo 2 10 71" xfId="13485" xr:uid="{00000000-0005-0000-0000-0000B5300000}"/>
    <cellStyle name="Cálculo 2 10 72" xfId="13486" xr:uid="{00000000-0005-0000-0000-0000B6300000}"/>
    <cellStyle name="Cálculo 2 10 73" xfId="13487" xr:uid="{00000000-0005-0000-0000-0000B7300000}"/>
    <cellStyle name="Cálculo 2 10 74" xfId="13488" xr:uid="{00000000-0005-0000-0000-0000B8300000}"/>
    <cellStyle name="Cálculo 2 10 75" xfId="13489" xr:uid="{00000000-0005-0000-0000-0000B9300000}"/>
    <cellStyle name="Cálculo 2 10 76" xfId="13490" xr:uid="{00000000-0005-0000-0000-0000BA300000}"/>
    <cellStyle name="Cálculo 2 10 77" xfId="52693" xr:uid="{00000000-0005-0000-0000-0000BB300000}"/>
    <cellStyle name="Cálculo 2 10 78" xfId="52956" xr:uid="{00000000-0005-0000-0000-0000BC300000}"/>
    <cellStyle name="Cálculo 2 10 79" xfId="53417" xr:uid="{00000000-0005-0000-0000-0000BD300000}"/>
    <cellStyle name="Cálculo 2 10 8" xfId="13491" xr:uid="{00000000-0005-0000-0000-0000BE300000}"/>
    <cellStyle name="Cálculo 2 10 8 2" xfId="13492" xr:uid="{00000000-0005-0000-0000-0000BF300000}"/>
    <cellStyle name="Cálculo 2 10 9" xfId="13493" xr:uid="{00000000-0005-0000-0000-0000C0300000}"/>
    <cellStyle name="Cálculo 2 10 9 2" xfId="13494" xr:uid="{00000000-0005-0000-0000-0000C1300000}"/>
    <cellStyle name="Cálculo 2 11" xfId="339" xr:uid="{00000000-0005-0000-0000-0000C2300000}"/>
    <cellStyle name="Cálculo 2 11 10" xfId="13495" xr:uid="{00000000-0005-0000-0000-0000C3300000}"/>
    <cellStyle name="Cálculo 2 11 10 2" xfId="13496" xr:uid="{00000000-0005-0000-0000-0000C4300000}"/>
    <cellStyle name="Cálculo 2 11 11" xfId="13497" xr:uid="{00000000-0005-0000-0000-0000C5300000}"/>
    <cellStyle name="Cálculo 2 11 11 2" xfId="13498" xr:uid="{00000000-0005-0000-0000-0000C6300000}"/>
    <cellStyle name="Cálculo 2 11 12" xfId="13499" xr:uid="{00000000-0005-0000-0000-0000C7300000}"/>
    <cellStyle name="Cálculo 2 11 12 2" xfId="13500" xr:uid="{00000000-0005-0000-0000-0000C8300000}"/>
    <cellStyle name="Cálculo 2 11 13" xfId="13501" xr:uid="{00000000-0005-0000-0000-0000C9300000}"/>
    <cellStyle name="Cálculo 2 11 13 2" xfId="13502" xr:uid="{00000000-0005-0000-0000-0000CA300000}"/>
    <cellStyle name="Cálculo 2 11 14" xfId="13503" xr:uid="{00000000-0005-0000-0000-0000CB300000}"/>
    <cellStyle name="Cálculo 2 11 14 2" xfId="13504" xr:uid="{00000000-0005-0000-0000-0000CC300000}"/>
    <cellStyle name="Cálculo 2 11 15" xfId="13505" xr:uid="{00000000-0005-0000-0000-0000CD300000}"/>
    <cellStyle name="Cálculo 2 11 15 2" xfId="13506" xr:uid="{00000000-0005-0000-0000-0000CE300000}"/>
    <cellStyle name="Cálculo 2 11 16" xfId="13507" xr:uid="{00000000-0005-0000-0000-0000CF300000}"/>
    <cellStyle name="Cálculo 2 11 16 2" xfId="13508" xr:uid="{00000000-0005-0000-0000-0000D0300000}"/>
    <cellStyle name="Cálculo 2 11 17" xfId="13509" xr:uid="{00000000-0005-0000-0000-0000D1300000}"/>
    <cellStyle name="Cálculo 2 11 17 2" xfId="13510" xr:uid="{00000000-0005-0000-0000-0000D2300000}"/>
    <cellStyle name="Cálculo 2 11 18" xfId="13511" xr:uid="{00000000-0005-0000-0000-0000D3300000}"/>
    <cellStyle name="Cálculo 2 11 18 2" xfId="13512" xr:uid="{00000000-0005-0000-0000-0000D4300000}"/>
    <cellStyle name="Cálculo 2 11 19" xfId="13513" xr:uid="{00000000-0005-0000-0000-0000D5300000}"/>
    <cellStyle name="Cálculo 2 11 19 2" xfId="13514" xr:uid="{00000000-0005-0000-0000-0000D6300000}"/>
    <cellStyle name="Cálculo 2 11 2" xfId="340" xr:uid="{00000000-0005-0000-0000-0000D7300000}"/>
    <cellStyle name="Cálculo 2 11 2 2" xfId="13515" xr:uid="{00000000-0005-0000-0000-0000D8300000}"/>
    <cellStyle name="Cálculo 2 11 20" xfId="13516" xr:uid="{00000000-0005-0000-0000-0000D9300000}"/>
    <cellStyle name="Cálculo 2 11 20 2" xfId="13517" xr:uid="{00000000-0005-0000-0000-0000DA300000}"/>
    <cellStyle name="Cálculo 2 11 21" xfId="13518" xr:uid="{00000000-0005-0000-0000-0000DB300000}"/>
    <cellStyle name="Cálculo 2 11 21 2" xfId="13519" xr:uid="{00000000-0005-0000-0000-0000DC300000}"/>
    <cellStyle name="Cálculo 2 11 22" xfId="13520" xr:uid="{00000000-0005-0000-0000-0000DD300000}"/>
    <cellStyle name="Cálculo 2 11 22 2" xfId="13521" xr:uid="{00000000-0005-0000-0000-0000DE300000}"/>
    <cellStyle name="Cálculo 2 11 23" xfId="13522" xr:uid="{00000000-0005-0000-0000-0000DF300000}"/>
    <cellStyle name="Cálculo 2 11 23 2" xfId="13523" xr:uid="{00000000-0005-0000-0000-0000E0300000}"/>
    <cellStyle name="Cálculo 2 11 24" xfId="13524" xr:uid="{00000000-0005-0000-0000-0000E1300000}"/>
    <cellStyle name="Cálculo 2 11 24 2" xfId="13525" xr:uid="{00000000-0005-0000-0000-0000E2300000}"/>
    <cellStyle name="Cálculo 2 11 25" xfId="13526" xr:uid="{00000000-0005-0000-0000-0000E3300000}"/>
    <cellStyle name="Cálculo 2 11 25 2" xfId="13527" xr:uid="{00000000-0005-0000-0000-0000E4300000}"/>
    <cellStyle name="Cálculo 2 11 26" xfId="13528" xr:uid="{00000000-0005-0000-0000-0000E5300000}"/>
    <cellStyle name="Cálculo 2 11 26 2" xfId="13529" xr:uid="{00000000-0005-0000-0000-0000E6300000}"/>
    <cellStyle name="Cálculo 2 11 27" xfId="13530" xr:uid="{00000000-0005-0000-0000-0000E7300000}"/>
    <cellStyle name="Cálculo 2 11 27 2" xfId="13531" xr:uid="{00000000-0005-0000-0000-0000E8300000}"/>
    <cellStyle name="Cálculo 2 11 28" xfId="13532" xr:uid="{00000000-0005-0000-0000-0000E9300000}"/>
    <cellStyle name="Cálculo 2 11 28 2" xfId="13533" xr:uid="{00000000-0005-0000-0000-0000EA300000}"/>
    <cellStyle name="Cálculo 2 11 29" xfId="13534" xr:uid="{00000000-0005-0000-0000-0000EB300000}"/>
    <cellStyle name="Cálculo 2 11 29 2" xfId="13535" xr:uid="{00000000-0005-0000-0000-0000EC300000}"/>
    <cellStyle name="Cálculo 2 11 3" xfId="13536" xr:uid="{00000000-0005-0000-0000-0000ED300000}"/>
    <cellStyle name="Cálculo 2 11 3 2" xfId="13537" xr:uid="{00000000-0005-0000-0000-0000EE300000}"/>
    <cellStyle name="Cálculo 2 11 30" xfId="13538" xr:uid="{00000000-0005-0000-0000-0000EF300000}"/>
    <cellStyle name="Cálculo 2 11 30 2" xfId="13539" xr:uid="{00000000-0005-0000-0000-0000F0300000}"/>
    <cellStyle name="Cálculo 2 11 31" xfId="13540" xr:uid="{00000000-0005-0000-0000-0000F1300000}"/>
    <cellStyle name="Cálculo 2 11 31 2" xfId="13541" xr:uid="{00000000-0005-0000-0000-0000F2300000}"/>
    <cellStyle name="Cálculo 2 11 32" xfId="13542" xr:uid="{00000000-0005-0000-0000-0000F3300000}"/>
    <cellStyle name="Cálculo 2 11 32 2" xfId="13543" xr:uid="{00000000-0005-0000-0000-0000F4300000}"/>
    <cellStyle name="Cálculo 2 11 33" xfId="13544" xr:uid="{00000000-0005-0000-0000-0000F5300000}"/>
    <cellStyle name="Cálculo 2 11 33 2" xfId="13545" xr:uid="{00000000-0005-0000-0000-0000F6300000}"/>
    <cellStyle name="Cálculo 2 11 34" xfId="13546" xr:uid="{00000000-0005-0000-0000-0000F7300000}"/>
    <cellStyle name="Cálculo 2 11 34 2" xfId="13547" xr:uid="{00000000-0005-0000-0000-0000F8300000}"/>
    <cellStyle name="Cálculo 2 11 35" xfId="13548" xr:uid="{00000000-0005-0000-0000-0000F9300000}"/>
    <cellStyle name="Cálculo 2 11 35 2" xfId="13549" xr:uid="{00000000-0005-0000-0000-0000FA300000}"/>
    <cellStyle name="Cálculo 2 11 36" xfId="13550" xr:uid="{00000000-0005-0000-0000-0000FB300000}"/>
    <cellStyle name="Cálculo 2 11 36 2" xfId="13551" xr:uid="{00000000-0005-0000-0000-0000FC300000}"/>
    <cellStyle name="Cálculo 2 11 37" xfId="13552" xr:uid="{00000000-0005-0000-0000-0000FD300000}"/>
    <cellStyle name="Cálculo 2 11 37 2" xfId="13553" xr:uid="{00000000-0005-0000-0000-0000FE300000}"/>
    <cellStyle name="Cálculo 2 11 38" xfId="13554" xr:uid="{00000000-0005-0000-0000-0000FF300000}"/>
    <cellStyle name="Cálculo 2 11 38 2" xfId="13555" xr:uid="{00000000-0005-0000-0000-000000310000}"/>
    <cellStyle name="Cálculo 2 11 39" xfId="13556" xr:uid="{00000000-0005-0000-0000-000001310000}"/>
    <cellStyle name="Cálculo 2 11 39 2" xfId="13557" xr:uid="{00000000-0005-0000-0000-000002310000}"/>
    <cellStyle name="Cálculo 2 11 4" xfId="13558" xr:uid="{00000000-0005-0000-0000-000003310000}"/>
    <cellStyle name="Cálculo 2 11 4 2" xfId="13559" xr:uid="{00000000-0005-0000-0000-000004310000}"/>
    <cellStyle name="Cálculo 2 11 40" xfId="13560" xr:uid="{00000000-0005-0000-0000-000005310000}"/>
    <cellStyle name="Cálculo 2 11 41" xfId="13561" xr:uid="{00000000-0005-0000-0000-000006310000}"/>
    <cellStyle name="Cálculo 2 11 42" xfId="13562" xr:uid="{00000000-0005-0000-0000-000007310000}"/>
    <cellStyle name="Cálculo 2 11 43" xfId="13563" xr:uid="{00000000-0005-0000-0000-000008310000}"/>
    <cellStyle name="Cálculo 2 11 44" xfId="13564" xr:uid="{00000000-0005-0000-0000-000009310000}"/>
    <cellStyle name="Cálculo 2 11 45" xfId="13565" xr:uid="{00000000-0005-0000-0000-00000A310000}"/>
    <cellStyle name="Cálculo 2 11 46" xfId="13566" xr:uid="{00000000-0005-0000-0000-00000B310000}"/>
    <cellStyle name="Cálculo 2 11 47" xfId="13567" xr:uid="{00000000-0005-0000-0000-00000C310000}"/>
    <cellStyle name="Cálculo 2 11 48" xfId="13568" xr:uid="{00000000-0005-0000-0000-00000D310000}"/>
    <cellStyle name="Cálculo 2 11 49" xfId="13569" xr:uid="{00000000-0005-0000-0000-00000E310000}"/>
    <cellStyle name="Cálculo 2 11 5" xfId="13570" xr:uid="{00000000-0005-0000-0000-00000F310000}"/>
    <cellStyle name="Cálculo 2 11 5 2" xfId="13571" xr:uid="{00000000-0005-0000-0000-000010310000}"/>
    <cellStyle name="Cálculo 2 11 50" xfId="13572" xr:uid="{00000000-0005-0000-0000-000011310000}"/>
    <cellStyle name="Cálculo 2 11 51" xfId="13573" xr:uid="{00000000-0005-0000-0000-000012310000}"/>
    <cellStyle name="Cálculo 2 11 52" xfId="13574" xr:uid="{00000000-0005-0000-0000-000013310000}"/>
    <cellStyle name="Cálculo 2 11 53" xfId="13575" xr:uid="{00000000-0005-0000-0000-000014310000}"/>
    <cellStyle name="Cálculo 2 11 54" xfId="13576" xr:uid="{00000000-0005-0000-0000-000015310000}"/>
    <cellStyle name="Cálculo 2 11 55" xfId="13577" xr:uid="{00000000-0005-0000-0000-000016310000}"/>
    <cellStyle name="Cálculo 2 11 56" xfId="13578" xr:uid="{00000000-0005-0000-0000-000017310000}"/>
    <cellStyle name="Cálculo 2 11 57" xfId="13579" xr:uid="{00000000-0005-0000-0000-000018310000}"/>
    <cellStyle name="Cálculo 2 11 58" xfId="13580" xr:uid="{00000000-0005-0000-0000-000019310000}"/>
    <cellStyle name="Cálculo 2 11 59" xfId="13581" xr:uid="{00000000-0005-0000-0000-00001A310000}"/>
    <cellStyle name="Cálculo 2 11 6" xfId="13582" xr:uid="{00000000-0005-0000-0000-00001B310000}"/>
    <cellStyle name="Cálculo 2 11 6 2" xfId="13583" xr:uid="{00000000-0005-0000-0000-00001C310000}"/>
    <cellStyle name="Cálculo 2 11 60" xfId="13584" xr:uid="{00000000-0005-0000-0000-00001D310000}"/>
    <cellStyle name="Cálculo 2 11 61" xfId="13585" xr:uid="{00000000-0005-0000-0000-00001E310000}"/>
    <cellStyle name="Cálculo 2 11 62" xfId="13586" xr:uid="{00000000-0005-0000-0000-00001F310000}"/>
    <cellStyle name="Cálculo 2 11 63" xfId="13587" xr:uid="{00000000-0005-0000-0000-000020310000}"/>
    <cellStyle name="Cálculo 2 11 64" xfId="13588" xr:uid="{00000000-0005-0000-0000-000021310000}"/>
    <cellStyle name="Cálculo 2 11 65" xfId="13589" xr:uid="{00000000-0005-0000-0000-000022310000}"/>
    <cellStyle name="Cálculo 2 11 66" xfId="13590" xr:uid="{00000000-0005-0000-0000-000023310000}"/>
    <cellStyle name="Cálculo 2 11 67" xfId="13591" xr:uid="{00000000-0005-0000-0000-000024310000}"/>
    <cellStyle name="Cálculo 2 11 68" xfId="13592" xr:uid="{00000000-0005-0000-0000-000025310000}"/>
    <cellStyle name="Cálculo 2 11 69" xfId="13593" xr:uid="{00000000-0005-0000-0000-000026310000}"/>
    <cellStyle name="Cálculo 2 11 7" xfId="13594" xr:uid="{00000000-0005-0000-0000-000027310000}"/>
    <cellStyle name="Cálculo 2 11 7 2" xfId="13595" xr:uid="{00000000-0005-0000-0000-000028310000}"/>
    <cellStyle name="Cálculo 2 11 70" xfId="13596" xr:uid="{00000000-0005-0000-0000-000029310000}"/>
    <cellStyle name="Cálculo 2 11 71" xfId="13597" xr:uid="{00000000-0005-0000-0000-00002A310000}"/>
    <cellStyle name="Cálculo 2 11 72" xfId="13598" xr:uid="{00000000-0005-0000-0000-00002B310000}"/>
    <cellStyle name="Cálculo 2 11 73" xfId="13599" xr:uid="{00000000-0005-0000-0000-00002C310000}"/>
    <cellStyle name="Cálculo 2 11 74" xfId="13600" xr:uid="{00000000-0005-0000-0000-00002D310000}"/>
    <cellStyle name="Cálculo 2 11 75" xfId="13601" xr:uid="{00000000-0005-0000-0000-00002E310000}"/>
    <cellStyle name="Cálculo 2 11 76" xfId="13602" xr:uid="{00000000-0005-0000-0000-00002F310000}"/>
    <cellStyle name="Cálculo 2 11 77" xfId="52657" xr:uid="{00000000-0005-0000-0000-000030310000}"/>
    <cellStyle name="Cálculo 2 11 78" xfId="52912" xr:uid="{00000000-0005-0000-0000-000031310000}"/>
    <cellStyle name="Cálculo 2 11 79" xfId="53373" xr:uid="{00000000-0005-0000-0000-000032310000}"/>
    <cellStyle name="Cálculo 2 11 8" xfId="13603" xr:uid="{00000000-0005-0000-0000-000033310000}"/>
    <cellStyle name="Cálculo 2 11 8 2" xfId="13604" xr:uid="{00000000-0005-0000-0000-000034310000}"/>
    <cellStyle name="Cálculo 2 11 9" xfId="13605" xr:uid="{00000000-0005-0000-0000-000035310000}"/>
    <cellStyle name="Cálculo 2 11 9 2" xfId="13606" xr:uid="{00000000-0005-0000-0000-000036310000}"/>
    <cellStyle name="Cálculo 2 12" xfId="341" xr:uid="{00000000-0005-0000-0000-000037310000}"/>
    <cellStyle name="Cálculo 2 12 10" xfId="13607" xr:uid="{00000000-0005-0000-0000-000038310000}"/>
    <cellStyle name="Cálculo 2 12 10 2" xfId="13608" xr:uid="{00000000-0005-0000-0000-000039310000}"/>
    <cellStyle name="Cálculo 2 12 11" xfId="13609" xr:uid="{00000000-0005-0000-0000-00003A310000}"/>
    <cellStyle name="Cálculo 2 12 11 2" xfId="13610" xr:uid="{00000000-0005-0000-0000-00003B310000}"/>
    <cellStyle name="Cálculo 2 12 12" xfId="13611" xr:uid="{00000000-0005-0000-0000-00003C310000}"/>
    <cellStyle name="Cálculo 2 12 12 2" xfId="13612" xr:uid="{00000000-0005-0000-0000-00003D310000}"/>
    <cellStyle name="Cálculo 2 12 13" xfId="13613" xr:uid="{00000000-0005-0000-0000-00003E310000}"/>
    <cellStyle name="Cálculo 2 12 13 2" xfId="13614" xr:uid="{00000000-0005-0000-0000-00003F310000}"/>
    <cellStyle name="Cálculo 2 12 14" xfId="13615" xr:uid="{00000000-0005-0000-0000-000040310000}"/>
    <cellStyle name="Cálculo 2 12 14 2" xfId="13616" xr:uid="{00000000-0005-0000-0000-000041310000}"/>
    <cellStyle name="Cálculo 2 12 15" xfId="13617" xr:uid="{00000000-0005-0000-0000-000042310000}"/>
    <cellStyle name="Cálculo 2 12 15 2" xfId="13618" xr:uid="{00000000-0005-0000-0000-000043310000}"/>
    <cellStyle name="Cálculo 2 12 16" xfId="13619" xr:uid="{00000000-0005-0000-0000-000044310000}"/>
    <cellStyle name="Cálculo 2 12 16 2" xfId="13620" xr:uid="{00000000-0005-0000-0000-000045310000}"/>
    <cellStyle name="Cálculo 2 12 17" xfId="13621" xr:uid="{00000000-0005-0000-0000-000046310000}"/>
    <cellStyle name="Cálculo 2 12 17 2" xfId="13622" xr:uid="{00000000-0005-0000-0000-000047310000}"/>
    <cellStyle name="Cálculo 2 12 18" xfId="13623" xr:uid="{00000000-0005-0000-0000-000048310000}"/>
    <cellStyle name="Cálculo 2 12 18 2" xfId="13624" xr:uid="{00000000-0005-0000-0000-000049310000}"/>
    <cellStyle name="Cálculo 2 12 19" xfId="13625" xr:uid="{00000000-0005-0000-0000-00004A310000}"/>
    <cellStyle name="Cálculo 2 12 19 2" xfId="13626" xr:uid="{00000000-0005-0000-0000-00004B310000}"/>
    <cellStyle name="Cálculo 2 12 2" xfId="342" xr:uid="{00000000-0005-0000-0000-00004C310000}"/>
    <cellStyle name="Cálculo 2 12 2 2" xfId="13627" xr:uid="{00000000-0005-0000-0000-00004D310000}"/>
    <cellStyle name="Cálculo 2 12 20" xfId="13628" xr:uid="{00000000-0005-0000-0000-00004E310000}"/>
    <cellStyle name="Cálculo 2 12 20 2" xfId="13629" xr:uid="{00000000-0005-0000-0000-00004F310000}"/>
    <cellStyle name="Cálculo 2 12 21" xfId="13630" xr:uid="{00000000-0005-0000-0000-000050310000}"/>
    <cellStyle name="Cálculo 2 12 21 2" xfId="13631" xr:uid="{00000000-0005-0000-0000-000051310000}"/>
    <cellStyle name="Cálculo 2 12 22" xfId="13632" xr:uid="{00000000-0005-0000-0000-000052310000}"/>
    <cellStyle name="Cálculo 2 12 22 2" xfId="13633" xr:uid="{00000000-0005-0000-0000-000053310000}"/>
    <cellStyle name="Cálculo 2 12 23" xfId="13634" xr:uid="{00000000-0005-0000-0000-000054310000}"/>
    <cellStyle name="Cálculo 2 12 23 2" xfId="13635" xr:uid="{00000000-0005-0000-0000-000055310000}"/>
    <cellStyle name="Cálculo 2 12 24" xfId="13636" xr:uid="{00000000-0005-0000-0000-000056310000}"/>
    <cellStyle name="Cálculo 2 12 24 2" xfId="13637" xr:uid="{00000000-0005-0000-0000-000057310000}"/>
    <cellStyle name="Cálculo 2 12 25" xfId="13638" xr:uid="{00000000-0005-0000-0000-000058310000}"/>
    <cellStyle name="Cálculo 2 12 25 2" xfId="13639" xr:uid="{00000000-0005-0000-0000-000059310000}"/>
    <cellStyle name="Cálculo 2 12 26" xfId="13640" xr:uid="{00000000-0005-0000-0000-00005A310000}"/>
    <cellStyle name="Cálculo 2 12 26 2" xfId="13641" xr:uid="{00000000-0005-0000-0000-00005B310000}"/>
    <cellStyle name="Cálculo 2 12 27" xfId="13642" xr:uid="{00000000-0005-0000-0000-00005C310000}"/>
    <cellStyle name="Cálculo 2 12 27 2" xfId="13643" xr:uid="{00000000-0005-0000-0000-00005D310000}"/>
    <cellStyle name="Cálculo 2 12 28" xfId="13644" xr:uid="{00000000-0005-0000-0000-00005E310000}"/>
    <cellStyle name="Cálculo 2 12 28 2" xfId="13645" xr:uid="{00000000-0005-0000-0000-00005F310000}"/>
    <cellStyle name="Cálculo 2 12 29" xfId="13646" xr:uid="{00000000-0005-0000-0000-000060310000}"/>
    <cellStyle name="Cálculo 2 12 29 2" xfId="13647" xr:uid="{00000000-0005-0000-0000-000061310000}"/>
    <cellStyle name="Cálculo 2 12 3" xfId="13648" xr:uid="{00000000-0005-0000-0000-000062310000}"/>
    <cellStyle name="Cálculo 2 12 3 2" xfId="13649" xr:uid="{00000000-0005-0000-0000-000063310000}"/>
    <cellStyle name="Cálculo 2 12 30" xfId="13650" xr:uid="{00000000-0005-0000-0000-000064310000}"/>
    <cellStyle name="Cálculo 2 12 30 2" xfId="13651" xr:uid="{00000000-0005-0000-0000-000065310000}"/>
    <cellStyle name="Cálculo 2 12 31" xfId="13652" xr:uid="{00000000-0005-0000-0000-000066310000}"/>
    <cellStyle name="Cálculo 2 12 31 2" xfId="13653" xr:uid="{00000000-0005-0000-0000-000067310000}"/>
    <cellStyle name="Cálculo 2 12 32" xfId="13654" xr:uid="{00000000-0005-0000-0000-000068310000}"/>
    <cellStyle name="Cálculo 2 12 32 2" xfId="13655" xr:uid="{00000000-0005-0000-0000-000069310000}"/>
    <cellStyle name="Cálculo 2 12 33" xfId="13656" xr:uid="{00000000-0005-0000-0000-00006A310000}"/>
    <cellStyle name="Cálculo 2 12 33 2" xfId="13657" xr:uid="{00000000-0005-0000-0000-00006B310000}"/>
    <cellStyle name="Cálculo 2 12 34" xfId="13658" xr:uid="{00000000-0005-0000-0000-00006C310000}"/>
    <cellStyle name="Cálculo 2 12 34 2" xfId="13659" xr:uid="{00000000-0005-0000-0000-00006D310000}"/>
    <cellStyle name="Cálculo 2 12 35" xfId="13660" xr:uid="{00000000-0005-0000-0000-00006E310000}"/>
    <cellStyle name="Cálculo 2 12 35 2" xfId="13661" xr:uid="{00000000-0005-0000-0000-00006F310000}"/>
    <cellStyle name="Cálculo 2 12 36" xfId="13662" xr:uid="{00000000-0005-0000-0000-000070310000}"/>
    <cellStyle name="Cálculo 2 12 36 2" xfId="13663" xr:uid="{00000000-0005-0000-0000-000071310000}"/>
    <cellStyle name="Cálculo 2 12 37" xfId="13664" xr:uid="{00000000-0005-0000-0000-000072310000}"/>
    <cellStyle name="Cálculo 2 12 37 2" xfId="13665" xr:uid="{00000000-0005-0000-0000-000073310000}"/>
    <cellStyle name="Cálculo 2 12 38" xfId="13666" xr:uid="{00000000-0005-0000-0000-000074310000}"/>
    <cellStyle name="Cálculo 2 12 38 2" xfId="13667" xr:uid="{00000000-0005-0000-0000-000075310000}"/>
    <cellStyle name="Cálculo 2 12 39" xfId="13668" xr:uid="{00000000-0005-0000-0000-000076310000}"/>
    <cellStyle name="Cálculo 2 12 39 2" xfId="13669" xr:uid="{00000000-0005-0000-0000-000077310000}"/>
    <cellStyle name="Cálculo 2 12 4" xfId="13670" xr:uid="{00000000-0005-0000-0000-000078310000}"/>
    <cellStyle name="Cálculo 2 12 4 2" xfId="13671" xr:uid="{00000000-0005-0000-0000-000079310000}"/>
    <cellStyle name="Cálculo 2 12 40" xfId="13672" xr:uid="{00000000-0005-0000-0000-00007A310000}"/>
    <cellStyle name="Cálculo 2 12 41" xfId="13673" xr:uid="{00000000-0005-0000-0000-00007B310000}"/>
    <cellStyle name="Cálculo 2 12 42" xfId="13674" xr:uid="{00000000-0005-0000-0000-00007C310000}"/>
    <cellStyle name="Cálculo 2 12 43" xfId="13675" xr:uid="{00000000-0005-0000-0000-00007D310000}"/>
    <cellStyle name="Cálculo 2 12 44" xfId="13676" xr:uid="{00000000-0005-0000-0000-00007E310000}"/>
    <cellStyle name="Cálculo 2 12 45" xfId="13677" xr:uid="{00000000-0005-0000-0000-00007F310000}"/>
    <cellStyle name="Cálculo 2 12 46" xfId="13678" xr:uid="{00000000-0005-0000-0000-000080310000}"/>
    <cellStyle name="Cálculo 2 12 47" xfId="13679" xr:uid="{00000000-0005-0000-0000-000081310000}"/>
    <cellStyle name="Cálculo 2 12 48" xfId="13680" xr:uid="{00000000-0005-0000-0000-000082310000}"/>
    <cellStyle name="Cálculo 2 12 49" xfId="13681" xr:uid="{00000000-0005-0000-0000-000083310000}"/>
    <cellStyle name="Cálculo 2 12 5" xfId="13682" xr:uid="{00000000-0005-0000-0000-000084310000}"/>
    <cellStyle name="Cálculo 2 12 5 2" xfId="13683" xr:uid="{00000000-0005-0000-0000-000085310000}"/>
    <cellStyle name="Cálculo 2 12 50" xfId="13684" xr:uid="{00000000-0005-0000-0000-000086310000}"/>
    <cellStyle name="Cálculo 2 12 51" xfId="13685" xr:uid="{00000000-0005-0000-0000-000087310000}"/>
    <cellStyle name="Cálculo 2 12 52" xfId="13686" xr:uid="{00000000-0005-0000-0000-000088310000}"/>
    <cellStyle name="Cálculo 2 12 53" xfId="13687" xr:uid="{00000000-0005-0000-0000-000089310000}"/>
    <cellStyle name="Cálculo 2 12 54" xfId="13688" xr:uid="{00000000-0005-0000-0000-00008A310000}"/>
    <cellStyle name="Cálculo 2 12 55" xfId="13689" xr:uid="{00000000-0005-0000-0000-00008B310000}"/>
    <cellStyle name="Cálculo 2 12 56" xfId="13690" xr:uid="{00000000-0005-0000-0000-00008C310000}"/>
    <cellStyle name="Cálculo 2 12 57" xfId="13691" xr:uid="{00000000-0005-0000-0000-00008D310000}"/>
    <cellStyle name="Cálculo 2 12 58" xfId="13692" xr:uid="{00000000-0005-0000-0000-00008E310000}"/>
    <cellStyle name="Cálculo 2 12 59" xfId="13693" xr:uid="{00000000-0005-0000-0000-00008F310000}"/>
    <cellStyle name="Cálculo 2 12 6" xfId="13694" xr:uid="{00000000-0005-0000-0000-000090310000}"/>
    <cellStyle name="Cálculo 2 12 6 2" xfId="13695" xr:uid="{00000000-0005-0000-0000-000091310000}"/>
    <cellStyle name="Cálculo 2 12 60" xfId="13696" xr:uid="{00000000-0005-0000-0000-000092310000}"/>
    <cellStyle name="Cálculo 2 12 61" xfId="13697" xr:uid="{00000000-0005-0000-0000-000093310000}"/>
    <cellStyle name="Cálculo 2 12 62" xfId="13698" xr:uid="{00000000-0005-0000-0000-000094310000}"/>
    <cellStyle name="Cálculo 2 12 63" xfId="13699" xr:uid="{00000000-0005-0000-0000-000095310000}"/>
    <cellStyle name="Cálculo 2 12 64" xfId="13700" xr:uid="{00000000-0005-0000-0000-000096310000}"/>
    <cellStyle name="Cálculo 2 12 65" xfId="13701" xr:uid="{00000000-0005-0000-0000-000097310000}"/>
    <cellStyle name="Cálculo 2 12 66" xfId="13702" xr:uid="{00000000-0005-0000-0000-000098310000}"/>
    <cellStyle name="Cálculo 2 12 67" xfId="13703" xr:uid="{00000000-0005-0000-0000-000099310000}"/>
    <cellStyle name="Cálculo 2 12 68" xfId="13704" xr:uid="{00000000-0005-0000-0000-00009A310000}"/>
    <cellStyle name="Cálculo 2 12 69" xfId="13705" xr:uid="{00000000-0005-0000-0000-00009B310000}"/>
    <cellStyle name="Cálculo 2 12 7" xfId="13706" xr:uid="{00000000-0005-0000-0000-00009C310000}"/>
    <cellStyle name="Cálculo 2 12 7 2" xfId="13707" xr:uid="{00000000-0005-0000-0000-00009D310000}"/>
    <cellStyle name="Cálculo 2 12 70" xfId="13708" xr:uid="{00000000-0005-0000-0000-00009E310000}"/>
    <cellStyle name="Cálculo 2 12 71" xfId="13709" xr:uid="{00000000-0005-0000-0000-00009F310000}"/>
    <cellStyle name="Cálculo 2 12 72" xfId="13710" xr:uid="{00000000-0005-0000-0000-0000A0310000}"/>
    <cellStyle name="Cálculo 2 12 73" xfId="13711" xr:uid="{00000000-0005-0000-0000-0000A1310000}"/>
    <cellStyle name="Cálculo 2 12 74" xfId="13712" xr:uid="{00000000-0005-0000-0000-0000A2310000}"/>
    <cellStyle name="Cálculo 2 12 75" xfId="13713" xr:uid="{00000000-0005-0000-0000-0000A3310000}"/>
    <cellStyle name="Cálculo 2 12 76" xfId="13714" xr:uid="{00000000-0005-0000-0000-0000A4310000}"/>
    <cellStyle name="Cálculo 2 12 77" xfId="52592" xr:uid="{00000000-0005-0000-0000-0000A5310000}"/>
    <cellStyle name="Cálculo 2 12 78" xfId="52836" xr:uid="{00000000-0005-0000-0000-0000A6310000}"/>
    <cellStyle name="Cálculo 2 12 79" xfId="53297" xr:uid="{00000000-0005-0000-0000-0000A7310000}"/>
    <cellStyle name="Cálculo 2 12 8" xfId="13715" xr:uid="{00000000-0005-0000-0000-0000A8310000}"/>
    <cellStyle name="Cálculo 2 12 8 2" xfId="13716" xr:uid="{00000000-0005-0000-0000-0000A9310000}"/>
    <cellStyle name="Cálculo 2 12 9" xfId="13717" xr:uid="{00000000-0005-0000-0000-0000AA310000}"/>
    <cellStyle name="Cálculo 2 12 9 2" xfId="13718" xr:uid="{00000000-0005-0000-0000-0000AB310000}"/>
    <cellStyle name="Cálculo 2 13" xfId="343" xr:uid="{00000000-0005-0000-0000-0000AC310000}"/>
    <cellStyle name="Cálculo 2 13 10" xfId="13719" xr:uid="{00000000-0005-0000-0000-0000AD310000}"/>
    <cellStyle name="Cálculo 2 13 10 2" xfId="13720" xr:uid="{00000000-0005-0000-0000-0000AE310000}"/>
    <cellStyle name="Cálculo 2 13 11" xfId="13721" xr:uid="{00000000-0005-0000-0000-0000AF310000}"/>
    <cellStyle name="Cálculo 2 13 11 2" xfId="13722" xr:uid="{00000000-0005-0000-0000-0000B0310000}"/>
    <cellStyle name="Cálculo 2 13 12" xfId="13723" xr:uid="{00000000-0005-0000-0000-0000B1310000}"/>
    <cellStyle name="Cálculo 2 13 12 2" xfId="13724" xr:uid="{00000000-0005-0000-0000-0000B2310000}"/>
    <cellStyle name="Cálculo 2 13 13" xfId="13725" xr:uid="{00000000-0005-0000-0000-0000B3310000}"/>
    <cellStyle name="Cálculo 2 13 13 2" xfId="13726" xr:uid="{00000000-0005-0000-0000-0000B4310000}"/>
    <cellStyle name="Cálculo 2 13 14" xfId="13727" xr:uid="{00000000-0005-0000-0000-0000B5310000}"/>
    <cellStyle name="Cálculo 2 13 14 2" xfId="13728" xr:uid="{00000000-0005-0000-0000-0000B6310000}"/>
    <cellStyle name="Cálculo 2 13 15" xfId="13729" xr:uid="{00000000-0005-0000-0000-0000B7310000}"/>
    <cellStyle name="Cálculo 2 13 15 2" xfId="13730" xr:uid="{00000000-0005-0000-0000-0000B8310000}"/>
    <cellStyle name="Cálculo 2 13 16" xfId="13731" xr:uid="{00000000-0005-0000-0000-0000B9310000}"/>
    <cellStyle name="Cálculo 2 13 16 2" xfId="13732" xr:uid="{00000000-0005-0000-0000-0000BA310000}"/>
    <cellStyle name="Cálculo 2 13 17" xfId="13733" xr:uid="{00000000-0005-0000-0000-0000BB310000}"/>
    <cellStyle name="Cálculo 2 13 17 2" xfId="13734" xr:uid="{00000000-0005-0000-0000-0000BC310000}"/>
    <cellStyle name="Cálculo 2 13 18" xfId="13735" xr:uid="{00000000-0005-0000-0000-0000BD310000}"/>
    <cellStyle name="Cálculo 2 13 18 2" xfId="13736" xr:uid="{00000000-0005-0000-0000-0000BE310000}"/>
    <cellStyle name="Cálculo 2 13 19" xfId="13737" xr:uid="{00000000-0005-0000-0000-0000BF310000}"/>
    <cellStyle name="Cálculo 2 13 19 2" xfId="13738" xr:uid="{00000000-0005-0000-0000-0000C0310000}"/>
    <cellStyle name="Cálculo 2 13 2" xfId="344" xr:uid="{00000000-0005-0000-0000-0000C1310000}"/>
    <cellStyle name="Cálculo 2 13 2 2" xfId="13739" xr:uid="{00000000-0005-0000-0000-0000C2310000}"/>
    <cellStyle name="Cálculo 2 13 20" xfId="13740" xr:uid="{00000000-0005-0000-0000-0000C3310000}"/>
    <cellStyle name="Cálculo 2 13 20 2" xfId="13741" xr:uid="{00000000-0005-0000-0000-0000C4310000}"/>
    <cellStyle name="Cálculo 2 13 21" xfId="13742" xr:uid="{00000000-0005-0000-0000-0000C5310000}"/>
    <cellStyle name="Cálculo 2 13 21 2" xfId="13743" xr:uid="{00000000-0005-0000-0000-0000C6310000}"/>
    <cellStyle name="Cálculo 2 13 22" xfId="13744" xr:uid="{00000000-0005-0000-0000-0000C7310000}"/>
    <cellStyle name="Cálculo 2 13 22 2" xfId="13745" xr:uid="{00000000-0005-0000-0000-0000C8310000}"/>
    <cellStyle name="Cálculo 2 13 23" xfId="13746" xr:uid="{00000000-0005-0000-0000-0000C9310000}"/>
    <cellStyle name="Cálculo 2 13 23 2" xfId="13747" xr:uid="{00000000-0005-0000-0000-0000CA310000}"/>
    <cellStyle name="Cálculo 2 13 24" xfId="13748" xr:uid="{00000000-0005-0000-0000-0000CB310000}"/>
    <cellStyle name="Cálculo 2 13 24 2" xfId="13749" xr:uid="{00000000-0005-0000-0000-0000CC310000}"/>
    <cellStyle name="Cálculo 2 13 25" xfId="13750" xr:uid="{00000000-0005-0000-0000-0000CD310000}"/>
    <cellStyle name="Cálculo 2 13 25 2" xfId="13751" xr:uid="{00000000-0005-0000-0000-0000CE310000}"/>
    <cellStyle name="Cálculo 2 13 26" xfId="13752" xr:uid="{00000000-0005-0000-0000-0000CF310000}"/>
    <cellStyle name="Cálculo 2 13 26 2" xfId="13753" xr:uid="{00000000-0005-0000-0000-0000D0310000}"/>
    <cellStyle name="Cálculo 2 13 27" xfId="13754" xr:uid="{00000000-0005-0000-0000-0000D1310000}"/>
    <cellStyle name="Cálculo 2 13 27 2" xfId="13755" xr:uid="{00000000-0005-0000-0000-0000D2310000}"/>
    <cellStyle name="Cálculo 2 13 28" xfId="13756" xr:uid="{00000000-0005-0000-0000-0000D3310000}"/>
    <cellStyle name="Cálculo 2 13 28 2" xfId="13757" xr:uid="{00000000-0005-0000-0000-0000D4310000}"/>
    <cellStyle name="Cálculo 2 13 29" xfId="13758" xr:uid="{00000000-0005-0000-0000-0000D5310000}"/>
    <cellStyle name="Cálculo 2 13 29 2" xfId="13759" xr:uid="{00000000-0005-0000-0000-0000D6310000}"/>
    <cellStyle name="Cálculo 2 13 3" xfId="13760" xr:uid="{00000000-0005-0000-0000-0000D7310000}"/>
    <cellStyle name="Cálculo 2 13 3 2" xfId="13761" xr:uid="{00000000-0005-0000-0000-0000D8310000}"/>
    <cellStyle name="Cálculo 2 13 30" xfId="13762" xr:uid="{00000000-0005-0000-0000-0000D9310000}"/>
    <cellStyle name="Cálculo 2 13 30 2" xfId="13763" xr:uid="{00000000-0005-0000-0000-0000DA310000}"/>
    <cellStyle name="Cálculo 2 13 31" xfId="13764" xr:uid="{00000000-0005-0000-0000-0000DB310000}"/>
    <cellStyle name="Cálculo 2 13 31 2" xfId="13765" xr:uid="{00000000-0005-0000-0000-0000DC310000}"/>
    <cellStyle name="Cálculo 2 13 32" xfId="13766" xr:uid="{00000000-0005-0000-0000-0000DD310000}"/>
    <cellStyle name="Cálculo 2 13 32 2" xfId="13767" xr:uid="{00000000-0005-0000-0000-0000DE310000}"/>
    <cellStyle name="Cálculo 2 13 33" xfId="13768" xr:uid="{00000000-0005-0000-0000-0000DF310000}"/>
    <cellStyle name="Cálculo 2 13 33 2" xfId="13769" xr:uid="{00000000-0005-0000-0000-0000E0310000}"/>
    <cellStyle name="Cálculo 2 13 34" xfId="13770" xr:uid="{00000000-0005-0000-0000-0000E1310000}"/>
    <cellStyle name="Cálculo 2 13 34 2" xfId="13771" xr:uid="{00000000-0005-0000-0000-0000E2310000}"/>
    <cellStyle name="Cálculo 2 13 35" xfId="13772" xr:uid="{00000000-0005-0000-0000-0000E3310000}"/>
    <cellStyle name="Cálculo 2 13 35 2" xfId="13773" xr:uid="{00000000-0005-0000-0000-0000E4310000}"/>
    <cellStyle name="Cálculo 2 13 36" xfId="13774" xr:uid="{00000000-0005-0000-0000-0000E5310000}"/>
    <cellStyle name="Cálculo 2 13 36 2" xfId="13775" xr:uid="{00000000-0005-0000-0000-0000E6310000}"/>
    <cellStyle name="Cálculo 2 13 37" xfId="13776" xr:uid="{00000000-0005-0000-0000-0000E7310000}"/>
    <cellStyle name="Cálculo 2 13 37 2" xfId="13777" xr:uid="{00000000-0005-0000-0000-0000E8310000}"/>
    <cellStyle name="Cálculo 2 13 38" xfId="13778" xr:uid="{00000000-0005-0000-0000-0000E9310000}"/>
    <cellStyle name="Cálculo 2 13 38 2" xfId="13779" xr:uid="{00000000-0005-0000-0000-0000EA310000}"/>
    <cellStyle name="Cálculo 2 13 39" xfId="13780" xr:uid="{00000000-0005-0000-0000-0000EB310000}"/>
    <cellStyle name="Cálculo 2 13 39 2" xfId="13781" xr:uid="{00000000-0005-0000-0000-0000EC310000}"/>
    <cellStyle name="Cálculo 2 13 4" xfId="13782" xr:uid="{00000000-0005-0000-0000-0000ED310000}"/>
    <cellStyle name="Cálculo 2 13 4 2" xfId="13783" xr:uid="{00000000-0005-0000-0000-0000EE310000}"/>
    <cellStyle name="Cálculo 2 13 40" xfId="13784" xr:uid="{00000000-0005-0000-0000-0000EF310000}"/>
    <cellStyle name="Cálculo 2 13 41" xfId="13785" xr:uid="{00000000-0005-0000-0000-0000F0310000}"/>
    <cellStyle name="Cálculo 2 13 42" xfId="13786" xr:uid="{00000000-0005-0000-0000-0000F1310000}"/>
    <cellStyle name="Cálculo 2 13 43" xfId="13787" xr:uid="{00000000-0005-0000-0000-0000F2310000}"/>
    <cellStyle name="Cálculo 2 13 44" xfId="13788" xr:uid="{00000000-0005-0000-0000-0000F3310000}"/>
    <cellStyle name="Cálculo 2 13 45" xfId="13789" xr:uid="{00000000-0005-0000-0000-0000F4310000}"/>
    <cellStyle name="Cálculo 2 13 46" xfId="13790" xr:uid="{00000000-0005-0000-0000-0000F5310000}"/>
    <cellStyle name="Cálculo 2 13 47" xfId="13791" xr:uid="{00000000-0005-0000-0000-0000F6310000}"/>
    <cellStyle name="Cálculo 2 13 48" xfId="13792" xr:uid="{00000000-0005-0000-0000-0000F7310000}"/>
    <cellStyle name="Cálculo 2 13 49" xfId="13793" xr:uid="{00000000-0005-0000-0000-0000F8310000}"/>
    <cellStyle name="Cálculo 2 13 5" xfId="13794" xr:uid="{00000000-0005-0000-0000-0000F9310000}"/>
    <cellStyle name="Cálculo 2 13 5 2" xfId="13795" xr:uid="{00000000-0005-0000-0000-0000FA310000}"/>
    <cellStyle name="Cálculo 2 13 50" xfId="13796" xr:uid="{00000000-0005-0000-0000-0000FB310000}"/>
    <cellStyle name="Cálculo 2 13 51" xfId="13797" xr:uid="{00000000-0005-0000-0000-0000FC310000}"/>
    <cellStyle name="Cálculo 2 13 52" xfId="13798" xr:uid="{00000000-0005-0000-0000-0000FD310000}"/>
    <cellStyle name="Cálculo 2 13 53" xfId="13799" xr:uid="{00000000-0005-0000-0000-0000FE310000}"/>
    <cellStyle name="Cálculo 2 13 54" xfId="13800" xr:uid="{00000000-0005-0000-0000-0000FF310000}"/>
    <cellStyle name="Cálculo 2 13 55" xfId="13801" xr:uid="{00000000-0005-0000-0000-000000320000}"/>
    <cellStyle name="Cálculo 2 13 56" xfId="13802" xr:uid="{00000000-0005-0000-0000-000001320000}"/>
    <cellStyle name="Cálculo 2 13 57" xfId="13803" xr:uid="{00000000-0005-0000-0000-000002320000}"/>
    <cellStyle name="Cálculo 2 13 58" xfId="13804" xr:uid="{00000000-0005-0000-0000-000003320000}"/>
    <cellStyle name="Cálculo 2 13 59" xfId="13805" xr:uid="{00000000-0005-0000-0000-000004320000}"/>
    <cellStyle name="Cálculo 2 13 6" xfId="13806" xr:uid="{00000000-0005-0000-0000-000005320000}"/>
    <cellStyle name="Cálculo 2 13 6 2" xfId="13807" xr:uid="{00000000-0005-0000-0000-000006320000}"/>
    <cellStyle name="Cálculo 2 13 60" xfId="13808" xr:uid="{00000000-0005-0000-0000-000007320000}"/>
    <cellStyle name="Cálculo 2 13 61" xfId="13809" xr:uid="{00000000-0005-0000-0000-000008320000}"/>
    <cellStyle name="Cálculo 2 13 62" xfId="13810" xr:uid="{00000000-0005-0000-0000-000009320000}"/>
    <cellStyle name="Cálculo 2 13 63" xfId="13811" xr:uid="{00000000-0005-0000-0000-00000A320000}"/>
    <cellStyle name="Cálculo 2 13 64" xfId="13812" xr:uid="{00000000-0005-0000-0000-00000B320000}"/>
    <cellStyle name="Cálculo 2 13 65" xfId="13813" xr:uid="{00000000-0005-0000-0000-00000C320000}"/>
    <cellStyle name="Cálculo 2 13 66" xfId="13814" xr:uid="{00000000-0005-0000-0000-00000D320000}"/>
    <cellStyle name="Cálculo 2 13 67" xfId="13815" xr:uid="{00000000-0005-0000-0000-00000E320000}"/>
    <cellStyle name="Cálculo 2 13 68" xfId="13816" xr:uid="{00000000-0005-0000-0000-00000F320000}"/>
    <cellStyle name="Cálculo 2 13 69" xfId="13817" xr:uid="{00000000-0005-0000-0000-000010320000}"/>
    <cellStyle name="Cálculo 2 13 7" xfId="13818" xr:uid="{00000000-0005-0000-0000-000011320000}"/>
    <cellStyle name="Cálculo 2 13 7 2" xfId="13819" xr:uid="{00000000-0005-0000-0000-000012320000}"/>
    <cellStyle name="Cálculo 2 13 70" xfId="13820" xr:uid="{00000000-0005-0000-0000-000013320000}"/>
    <cellStyle name="Cálculo 2 13 71" xfId="13821" xr:uid="{00000000-0005-0000-0000-000014320000}"/>
    <cellStyle name="Cálculo 2 13 72" xfId="13822" xr:uid="{00000000-0005-0000-0000-000015320000}"/>
    <cellStyle name="Cálculo 2 13 73" xfId="13823" xr:uid="{00000000-0005-0000-0000-000016320000}"/>
    <cellStyle name="Cálculo 2 13 74" xfId="13824" xr:uid="{00000000-0005-0000-0000-000017320000}"/>
    <cellStyle name="Cálculo 2 13 75" xfId="13825" xr:uid="{00000000-0005-0000-0000-000018320000}"/>
    <cellStyle name="Cálculo 2 13 76" xfId="13826" xr:uid="{00000000-0005-0000-0000-000019320000}"/>
    <cellStyle name="Cálculo 2 13 77" xfId="52456" xr:uid="{00000000-0005-0000-0000-00001A320000}"/>
    <cellStyle name="Cálculo 2 13 78" xfId="52308" xr:uid="{00000000-0005-0000-0000-00001B320000}"/>
    <cellStyle name="Cálculo 2 13 79" xfId="53147" xr:uid="{00000000-0005-0000-0000-00001C320000}"/>
    <cellStyle name="Cálculo 2 13 8" xfId="13827" xr:uid="{00000000-0005-0000-0000-00001D320000}"/>
    <cellStyle name="Cálculo 2 13 8 2" xfId="13828" xr:uid="{00000000-0005-0000-0000-00001E320000}"/>
    <cellStyle name="Cálculo 2 13 9" xfId="13829" xr:uid="{00000000-0005-0000-0000-00001F320000}"/>
    <cellStyle name="Cálculo 2 13 9 2" xfId="13830" xr:uid="{00000000-0005-0000-0000-000020320000}"/>
    <cellStyle name="Cálculo 2 14" xfId="345" xr:uid="{00000000-0005-0000-0000-000021320000}"/>
    <cellStyle name="Cálculo 2 14 10" xfId="13831" xr:uid="{00000000-0005-0000-0000-000022320000}"/>
    <cellStyle name="Cálculo 2 14 10 2" xfId="13832" xr:uid="{00000000-0005-0000-0000-000023320000}"/>
    <cellStyle name="Cálculo 2 14 11" xfId="13833" xr:uid="{00000000-0005-0000-0000-000024320000}"/>
    <cellStyle name="Cálculo 2 14 11 2" xfId="13834" xr:uid="{00000000-0005-0000-0000-000025320000}"/>
    <cellStyle name="Cálculo 2 14 12" xfId="13835" xr:uid="{00000000-0005-0000-0000-000026320000}"/>
    <cellStyle name="Cálculo 2 14 12 2" xfId="13836" xr:uid="{00000000-0005-0000-0000-000027320000}"/>
    <cellStyle name="Cálculo 2 14 13" xfId="13837" xr:uid="{00000000-0005-0000-0000-000028320000}"/>
    <cellStyle name="Cálculo 2 14 13 2" xfId="13838" xr:uid="{00000000-0005-0000-0000-000029320000}"/>
    <cellStyle name="Cálculo 2 14 14" xfId="13839" xr:uid="{00000000-0005-0000-0000-00002A320000}"/>
    <cellStyle name="Cálculo 2 14 14 2" xfId="13840" xr:uid="{00000000-0005-0000-0000-00002B320000}"/>
    <cellStyle name="Cálculo 2 14 15" xfId="13841" xr:uid="{00000000-0005-0000-0000-00002C320000}"/>
    <cellStyle name="Cálculo 2 14 15 2" xfId="13842" xr:uid="{00000000-0005-0000-0000-00002D320000}"/>
    <cellStyle name="Cálculo 2 14 16" xfId="13843" xr:uid="{00000000-0005-0000-0000-00002E320000}"/>
    <cellStyle name="Cálculo 2 14 16 2" xfId="13844" xr:uid="{00000000-0005-0000-0000-00002F320000}"/>
    <cellStyle name="Cálculo 2 14 17" xfId="13845" xr:uid="{00000000-0005-0000-0000-000030320000}"/>
    <cellStyle name="Cálculo 2 14 17 2" xfId="13846" xr:uid="{00000000-0005-0000-0000-000031320000}"/>
    <cellStyle name="Cálculo 2 14 18" xfId="13847" xr:uid="{00000000-0005-0000-0000-000032320000}"/>
    <cellStyle name="Cálculo 2 14 18 2" xfId="13848" xr:uid="{00000000-0005-0000-0000-000033320000}"/>
    <cellStyle name="Cálculo 2 14 19" xfId="13849" xr:uid="{00000000-0005-0000-0000-000034320000}"/>
    <cellStyle name="Cálculo 2 14 19 2" xfId="13850" xr:uid="{00000000-0005-0000-0000-000035320000}"/>
    <cellStyle name="Cálculo 2 14 2" xfId="346" xr:uid="{00000000-0005-0000-0000-000036320000}"/>
    <cellStyle name="Cálculo 2 14 2 2" xfId="13851" xr:uid="{00000000-0005-0000-0000-000037320000}"/>
    <cellStyle name="Cálculo 2 14 20" xfId="13852" xr:uid="{00000000-0005-0000-0000-000038320000}"/>
    <cellStyle name="Cálculo 2 14 20 2" xfId="13853" xr:uid="{00000000-0005-0000-0000-000039320000}"/>
    <cellStyle name="Cálculo 2 14 21" xfId="13854" xr:uid="{00000000-0005-0000-0000-00003A320000}"/>
    <cellStyle name="Cálculo 2 14 21 2" xfId="13855" xr:uid="{00000000-0005-0000-0000-00003B320000}"/>
    <cellStyle name="Cálculo 2 14 22" xfId="13856" xr:uid="{00000000-0005-0000-0000-00003C320000}"/>
    <cellStyle name="Cálculo 2 14 22 2" xfId="13857" xr:uid="{00000000-0005-0000-0000-00003D320000}"/>
    <cellStyle name="Cálculo 2 14 23" xfId="13858" xr:uid="{00000000-0005-0000-0000-00003E320000}"/>
    <cellStyle name="Cálculo 2 14 23 2" xfId="13859" xr:uid="{00000000-0005-0000-0000-00003F320000}"/>
    <cellStyle name="Cálculo 2 14 24" xfId="13860" xr:uid="{00000000-0005-0000-0000-000040320000}"/>
    <cellStyle name="Cálculo 2 14 24 2" xfId="13861" xr:uid="{00000000-0005-0000-0000-000041320000}"/>
    <cellStyle name="Cálculo 2 14 25" xfId="13862" xr:uid="{00000000-0005-0000-0000-000042320000}"/>
    <cellStyle name="Cálculo 2 14 25 2" xfId="13863" xr:uid="{00000000-0005-0000-0000-000043320000}"/>
    <cellStyle name="Cálculo 2 14 26" xfId="13864" xr:uid="{00000000-0005-0000-0000-000044320000}"/>
    <cellStyle name="Cálculo 2 14 26 2" xfId="13865" xr:uid="{00000000-0005-0000-0000-000045320000}"/>
    <cellStyle name="Cálculo 2 14 27" xfId="13866" xr:uid="{00000000-0005-0000-0000-000046320000}"/>
    <cellStyle name="Cálculo 2 14 27 2" xfId="13867" xr:uid="{00000000-0005-0000-0000-000047320000}"/>
    <cellStyle name="Cálculo 2 14 28" xfId="13868" xr:uid="{00000000-0005-0000-0000-000048320000}"/>
    <cellStyle name="Cálculo 2 14 28 2" xfId="13869" xr:uid="{00000000-0005-0000-0000-000049320000}"/>
    <cellStyle name="Cálculo 2 14 29" xfId="13870" xr:uid="{00000000-0005-0000-0000-00004A320000}"/>
    <cellStyle name="Cálculo 2 14 29 2" xfId="13871" xr:uid="{00000000-0005-0000-0000-00004B320000}"/>
    <cellStyle name="Cálculo 2 14 3" xfId="13872" xr:uid="{00000000-0005-0000-0000-00004C320000}"/>
    <cellStyle name="Cálculo 2 14 3 2" xfId="13873" xr:uid="{00000000-0005-0000-0000-00004D320000}"/>
    <cellStyle name="Cálculo 2 14 30" xfId="13874" xr:uid="{00000000-0005-0000-0000-00004E320000}"/>
    <cellStyle name="Cálculo 2 14 30 2" xfId="13875" xr:uid="{00000000-0005-0000-0000-00004F320000}"/>
    <cellStyle name="Cálculo 2 14 31" xfId="13876" xr:uid="{00000000-0005-0000-0000-000050320000}"/>
    <cellStyle name="Cálculo 2 14 31 2" xfId="13877" xr:uid="{00000000-0005-0000-0000-000051320000}"/>
    <cellStyle name="Cálculo 2 14 32" xfId="13878" xr:uid="{00000000-0005-0000-0000-000052320000}"/>
    <cellStyle name="Cálculo 2 14 32 2" xfId="13879" xr:uid="{00000000-0005-0000-0000-000053320000}"/>
    <cellStyle name="Cálculo 2 14 33" xfId="13880" xr:uid="{00000000-0005-0000-0000-000054320000}"/>
    <cellStyle name="Cálculo 2 14 33 2" xfId="13881" xr:uid="{00000000-0005-0000-0000-000055320000}"/>
    <cellStyle name="Cálculo 2 14 34" xfId="13882" xr:uid="{00000000-0005-0000-0000-000056320000}"/>
    <cellStyle name="Cálculo 2 14 34 2" xfId="13883" xr:uid="{00000000-0005-0000-0000-000057320000}"/>
    <cellStyle name="Cálculo 2 14 35" xfId="13884" xr:uid="{00000000-0005-0000-0000-000058320000}"/>
    <cellStyle name="Cálculo 2 14 35 2" xfId="13885" xr:uid="{00000000-0005-0000-0000-000059320000}"/>
    <cellStyle name="Cálculo 2 14 36" xfId="13886" xr:uid="{00000000-0005-0000-0000-00005A320000}"/>
    <cellStyle name="Cálculo 2 14 36 2" xfId="13887" xr:uid="{00000000-0005-0000-0000-00005B320000}"/>
    <cellStyle name="Cálculo 2 14 37" xfId="13888" xr:uid="{00000000-0005-0000-0000-00005C320000}"/>
    <cellStyle name="Cálculo 2 14 37 2" xfId="13889" xr:uid="{00000000-0005-0000-0000-00005D320000}"/>
    <cellStyle name="Cálculo 2 14 38" xfId="13890" xr:uid="{00000000-0005-0000-0000-00005E320000}"/>
    <cellStyle name="Cálculo 2 14 38 2" xfId="13891" xr:uid="{00000000-0005-0000-0000-00005F320000}"/>
    <cellStyle name="Cálculo 2 14 39" xfId="13892" xr:uid="{00000000-0005-0000-0000-000060320000}"/>
    <cellStyle name="Cálculo 2 14 39 2" xfId="13893" xr:uid="{00000000-0005-0000-0000-000061320000}"/>
    <cellStyle name="Cálculo 2 14 4" xfId="13894" xr:uid="{00000000-0005-0000-0000-000062320000}"/>
    <cellStyle name="Cálculo 2 14 4 2" xfId="13895" xr:uid="{00000000-0005-0000-0000-000063320000}"/>
    <cellStyle name="Cálculo 2 14 40" xfId="13896" xr:uid="{00000000-0005-0000-0000-000064320000}"/>
    <cellStyle name="Cálculo 2 14 41" xfId="13897" xr:uid="{00000000-0005-0000-0000-000065320000}"/>
    <cellStyle name="Cálculo 2 14 42" xfId="13898" xr:uid="{00000000-0005-0000-0000-000066320000}"/>
    <cellStyle name="Cálculo 2 14 43" xfId="13899" xr:uid="{00000000-0005-0000-0000-000067320000}"/>
    <cellStyle name="Cálculo 2 14 44" xfId="13900" xr:uid="{00000000-0005-0000-0000-000068320000}"/>
    <cellStyle name="Cálculo 2 14 45" xfId="13901" xr:uid="{00000000-0005-0000-0000-000069320000}"/>
    <cellStyle name="Cálculo 2 14 46" xfId="13902" xr:uid="{00000000-0005-0000-0000-00006A320000}"/>
    <cellStyle name="Cálculo 2 14 47" xfId="13903" xr:uid="{00000000-0005-0000-0000-00006B320000}"/>
    <cellStyle name="Cálculo 2 14 48" xfId="13904" xr:uid="{00000000-0005-0000-0000-00006C320000}"/>
    <cellStyle name="Cálculo 2 14 49" xfId="13905" xr:uid="{00000000-0005-0000-0000-00006D320000}"/>
    <cellStyle name="Cálculo 2 14 5" xfId="13906" xr:uid="{00000000-0005-0000-0000-00006E320000}"/>
    <cellStyle name="Cálculo 2 14 5 2" xfId="13907" xr:uid="{00000000-0005-0000-0000-00006F320000}"/>
    <cellStyle name="Cálculo 2 14 50" xfId="13908" xr:uid="{00000000-0005-0000-0000-000070320000}"/>
    <cellStyle name="Cálculo 2 14 51" xfId="13909" xr:uid="{00000000-0005-0000-0000-000071320000}"/>
    <cellStyle name="Cálculo 2 14 52" xfId="13910" xr:uid="{00000000-0005-0000-0000-000072320000}"/>
    <cellStyle name="Cálculo 2 14 53" xfId="13911" xr:uid="{00000000-0005-0000-0000-000073320000}"/>
    <cellStyle name="Cálculo 2 14 54" xfId="13912" xr:uid="{00000000-0005-0000-0000-000074320000}"/>
    <cellStyle name="Cálculo 2 14 55" xfId="13913" xr:uid="{00000000-0005-0000-0000-000075320000}"/>
    <cellStyle name="Cálculo 2 14 56" xfId="13914" xr:uid="{00000000-0005-0000-0000-000076320000}"/>
    <cellStyle name="Cálculo 2 14 57" xfId="13915" xr:uid="{00000000-0005-0000-0000-000077320000}"/>
    <cellStyle name="Cálculo 2 14 58" xfId="13916" xr:uid="{00000000-0005-0000-0000-000078320000}"/>
    <cellStyle name="Cálculo 2 14 59" xfId="13917" xr:uid="{00000000-0005-0000-0000-000079320000}"/>
    <cellStyle name="Cálculo 2 14 6" xfId="13918" xr:uid="{00000000-0005-0000-0000-00007A320000}"/>
    <cellStyle name="Cálculo 2 14 6 2" xfId="13919" xr:uid="{00000000-0005-0000-0000-00007B320000}"/>
    <cellStyle name="Cálculo 2 14 60" xfId="13920" xr:uid="{00000000-0005-0000-0000-00007C320000}"/>
    <cellStyle name="Cálculo 2 14 61" xfId="13921" xr:uid="{00000000-0005-0000-0000-00007D320000}"/>
    <cellStyle name="Cálculo 2 14 62" xfId="13922" xr:uid="{00000000-0005-0000-0000-00007E320000}"/>
    <cellStyle name="Cálculo 2 14 63" xfId="13923" xr:uid="{00000000-0005-0000-0000-00007F320000}"/>
    <cellStyle name="Cálculo 2 14 64" xfId="13924" xr:uid="{00000000-0005-0000-0000-000080320000}"/>
    <cellStyle name="Cálculo 2 14 65" xfId="13925" xr:uid="{00000000-0005-0000-0000-000081320000}"/>
    <cellStyle name="Cálculo 2 14 66" xfId="13926" xr:uid="{00000000-0005-0000-0000-000082320000}"/>
    <cellStyle name="Cálculo 2 14 67" xfId="13927" xr:uid="{00000000-0005-0000-0000-000083320000}"/>
    <cellStyle name="Cálculo 2 14 68" xfId="13928" xr:uid="{00000000-0005-0000-0000-000084320000}"/>
    <cellStyle name="Cálculo 2 14 69" xfId="13929" xr:uid="{00000000-0005-0000-0000-000085320000}"/>
    <cellStyle name="Cálculo 2 14 7" xfId="13930" xr:uid="{00000000-0005-0000-0000-000086320000}"/>
    <cellStyle name="Cálculo 2 14 7 2" xfId="13931" xr:uid="{00000000-0005-0000-0000-000087320000}"/>
    <cellStyle name="Cálculo 2 14 70" xfId="13932" xr:uid="{00000000-0005-0000-0000-000088320000}"/>
    <cellStyle name="Cálculo 2 14 71" xfId="13933" xr:uid="{00000000-0005-0000-0000-000089320000}"/>
    <cellStyle name="Cálculo 2 14 72" xfId="13934" xr:uid="{00000000-0005-0000-0000-00008A320000}"/>
    <cellStyle name="Cálculo 2 14 73" xfId="13935" xr:uid="{00000000-0005-0000-0000-00008B320000}"/>
    <cellStyle name="Cálculo 2 14 74" xfId="13936" xr:uid="{00000000-0005-0000-0000-00008C320000}"/>
    <cellStyle name="Cálculo 2 14 75" xfId="13937" xr:uid="{00000000-0005-0000-0000-00008D320000}"/>
    <cellStyle name="Cálculo 2 14 76" xfId="13938" xr:uid="{00000000-0005-0000-0000-00008E320000}"/>
    <cellStyle name="Cálculo 2 14 77" xfId="52589" xr:uid="{00000000-0005-0000-0000-00008F320000}"/>
    <cellStyle name="Cálculo 2 14 78" xfId="52832" xr:uid="{00000000-0005-0000-0000-000090320000}"/>
    <cellStyle name="Cálculo 2 14 79" xfId="53293" xr:uid="{00000000-0005-0000-0000-000091320000}"/>
    <cellStyle name="Cálculo 2 14 8" xfId="13939" xr:uid="{00000000-0005-0000-0000-000092320000}"/>
    <cellStyle name="Cálculo 2 14 8 2" xfId="13940" xr:uid="{00000000-0005-0000-0000-000093320000}"/>
    <cellStyle name="Cálculo 2 14 9" xfId="13941" xr:uid="{00000000-0005-0000-0000-000094320000}"/>
    <cellStyle name="Cálculo 2 14 9 2" xfId="13942" xr:uid="{00000000-0005-0000-0000-000095320000}"/>
    <cellStyle name="Cálculo 2 15" xfId="347" xr:uid="{00000000-0005-0000-0000-000096320000}"/>
    <cellStyle name="Cálculo 2 15 10" xfId="13943" xr:uid="{00000000-0005-0000-0000-000097320000}"/>
    <cellStyle name="Cálculo 2 15 10 2" xfId="13944" xr:uid="{00000000-0005-0000-0000-000098320000}"/>
    <cellStyle name="Cálculo 2 15 11" xfId="13945" xr:uid="{00000000-0005-0000-0000-000099320000}"/>
    <cellStyle name="Cálculo 2 15 11 2" xfId="13946" xr:uid="{00000000-0005-0000-0000-00009A320000}"/>
    <cellStyle name="Cálculo 2 15 12" xfId="13947" xr:uid="{00000000-0005-0000-0000-00009B320000}"/>
    <cellStyle name="Cálculo 2 15 12 2" xfId="13948" xr:uid="{00000000-0005-0000-0000-00009C320000}"/>
    <cellStyle name="Cálculo 2 15 13" xfId="13949" xr:uid="{00000000-0005-0000-0000-00009D320000}"/>
    <cellStyle name="Cálculo 2 15 13 2" xfId="13950" xr:uid="{00000000-0005-0000-0000-00009E320000}"/>
    <cellStyle name="Cálculo 2 15 14" xfId="13951" xr:uid="{00000000-0005-0000-0000-00009F320000}"/>
    <cellStyle name="Cálculo 2 15 14 2" xfId="13952" xr:uid="{00000000-0005-0000-0000-0000A0320000}"/>
    <cellStyle name="Cálculo 2 15 15" xfId="13953" xr:uid="{00000000-0005-0000-0000-0000A1320000}"/>
    <cellStyle name="Cálculo 2 15 15 2" xfId="13954" xr:uid="{00000000-0005-0000-0000-0000A2320000}"/>
    <cellStyle name="Cálculo 2 15 16" xfId="13955" xr:uid="{00000000-0005-0000-0000-0000A3320000}"/>
    <cellStyle name="Cálculo 2 15 16 2" xfId="13956" xr:uid="{00000000-0005-0000-0000-0000A4320000}"/>
    <cellStyle name="Cálculo 2 15 17" xfId="13957" xr:uid="{00000000-0005-0000-0000-0000A5320000}"/>
    <cellStyle name="Cálculo 2 15 17 2" xfId="13958" xr:uid="{00000000-0005-0000-0000-0000A6320000}"/>
    <cellStyle name="Cálculo 2 15 18" xfId="13959" xr:uid="{00000000-0005-0000-0000-0000A7320000}"/>
    <cellStyle name="Cálculo 2 15 18 2" xfId="13960" xr:uid="{00000000-0005-0000-0000-0000A8320000}"/>
    <cellStyle name="Cálculo 2 15 19" xfId="13961" xr:uid="{00000000-0005-0000-0000-0000A9320000}"/>
    <cellStyle name="Cálculo 2 15 19 2" xfId="13962" xr:uid="{00000000-0005-0000-0000-0000AA320000}"/>
    <cellStyle name="Cálculo 2 15 2" xfId="348" xr:uid="{00000000-0005-0000-0000-0000AB320000}"/>
    <cellStyle name="Cálculo 2 15 2 2" xfId="13963" xr:uid="{00000000-0005-0000-0000-0000AC320000}"/>
    <cellStyle name="Cálculo 2 15 20" xfId="13964" xr:uid="{00000000-0005-0000-0000-0000AD320000}"/>
    <cellStyle name="Cálculo 2 15 20 2" xfId="13965" xr:uid="{00000000-0005-0000-0000-0000AE320000}"/>
    <cellStyle name="Cálculo 2 15 21" xfId="13966" xr:uid="{00000000-0005-0000-0000-0000AF320000}"/>
    <cellStyle name="Cálculo 2 15 21 2" xfId="13967" xr:uid="{00000000-0005-0000-0000-0000B0320000}"/>
    <cellStyle name="Cálculo 2 15 22" xfId="13968" xr:uid="{00000000-0005-0000-0000-0000B1320000}"/>
    <cellStyle name="Cálculo 2 15 22 2" xfId="13969" xr:uid="{00000000-0005-0000-0000-0000B2320000}"/>
    <cellStyle name="Cálculo 2 15 23" xfId="13970" xr:uid="{00000000-0005-0000-0000-0000B3320000}"/>
    <cellStyle name="Cálculo 2 15 23 2" xfId="13971" xr:uid="{00000000-0005-0000-0000-0000B4320000}"/>
    <cellStyle name="Cálculo 2 15 24" xfId="13972" xr:uid="{00000000-0005-0000-0000-0000B5320000}"/>
    <cellStyle name="Cálculo 2 15 24 2" xfId="13973" xr:uid="{00000000-0005-0000-0000-0000B6320000}"/>
    <cellStyle name="Cálculo 2 15 25" xfId="13974" xr:uid="{00000000-0005-0000-0000-0000B7320000}"/>
    <cellStyle name="Cálculo 2 15 25 2" xfId="13975" xr:uid="{00000000-0005-0000-0000-0000B8320000}"/>
    <cellStyle name="Cálculo 2 15 26" xfId="13976" xr:uid="{00000000-0005-0000-0000-0000B9320000}"/>
    <cellStyle name="Cálculo 2 15 26 2" xfId="13977" xr:uid="{00000000-0005-0000-0000-0000BA320000}"/>
    <cellStyle name="Cálculo 2 15 27" xfId="13978" xr:uid="{00000000-0005-0000-0000-0000BB320000}"/>
    <cellStyle name="Cálculo 2 15 27 2" xfId="13979" xr:uid="{00000000-0005-0000-0000-0000BC320000}"/>
    <cellStyle name="Cálculo 2 15 28" xfId="13980" xr:uid="{00000000-0005-0000-0000-0000BD320000}"/>
    <cellStyle name="Cálculo 2 15 28 2" xfId="13981" xr:uid="{00000000-0005-0000-0000-0000BE320000}"/>
    <cellStyle name="Cálculo 2 15 29" xfId="13982" xr:uid="{00000000-0005-0000-0000-0000BF320000}"/>
    <cellStyle name="Cálculo 2 15 29 2" xfId="13983" xr:uid="{00000000-0005-0000-0000-0000C0320000}"/>
    <cellStyle name="Cálculo 2 15 3" xfId="13984" xr:uid="{00000000-0005-0000-0000-0000C1320000}"/>
    <cellStyle name="Cálculo 2 15 3 2" xfId="13985" xr:uid="{00000000-0005-0000-0000-0000C2320000}"/>
    <cellStyle name="Cálculo 2 15 30" xfId="13986" xr:uid="{00000000-0005-0000-0000-0000C3320000}"/>
    <cellStyle name="Cálculo 2 15 30 2" xfId="13987" xr:uid="{00000000-0005-0000-0000-0000C4320000}"/>
    <cellStyle name="Cálculo 2 15 31" xfId="13988" xr:uid="{00000000-0005-0000-0000-0000C5320000}"/>
    <cellStyle name="Cálculo 2 15 31 2" xfId="13989" xr:uid="{00000000-0005-0000-0000-0000C6320000}"/>
    <cellStyle name="Cálculo 2 15 32" xfId="13990" xr:uid="{00000000-0005-0000-0000-0000C7320000}"/>
    <cellStyle name="Cálculo 2 15 32 2" xfId="13991" xr:uid="{00000000-0005-0000-0000-0000C8320000}"/>
    <cellStyle name="Cálculo 2 15 33" xfId="13992" xr:uid="{00000000-0005-0000-0000-0000C9320000}"/>
    <cellStyle name="Cálculo 2 15 33 2" xfId="13993" xr:uid="{00000000-0005-0000-0000-0000CA320000}"/>
    <cellStyle name="Cálculo 2 15 34" xfId="13994" xr:uid="{00000000-0005-0000-0000-0000CB320000}"/>
    <cellStyle name="Cálculo 2 15 34 2" xfId="13995" xr:uid="{00000000-0005-0000-0000-0000CC320000}"/>
    <cellStyle name="Cálculo 2 15 35" xfId="13996" xr:uid="{00000000-0005-0000-0000-0000CD320000}"/>
    <cellStyle name="Cálculo 2 15 35 2" xfId="13997" xr:uid="{00000000-0005-0000-0000-0000CE320000}"/>
    <cellStyle name="Cálculo 2 15 36" xfId="13998" xr:uid="{00000000-0005-0000-0000-0000CF320000}"/>
    <cellStyle name="Cálculo 2 15 36 2" xfId="13999" xr:uid="{00000000-0005-0000-0000-0000D0320000}"/>
    <cellStyle name="Cálculo 2 15 37" xfId="14000" xr:uid="{00000000-0005-0000-0000-0000D1320000}"/>
    <cellStyle name="Cálculo 2 15 37 2" xfId="14001" xr:uid="{00000000-0005-0000-0000-0000D2320000}"/>
    <cellStyle name="Cálculo 2 15 38" xfId="14002" xr:uid="{00000000-0005-0000-0000-0000D3320000}"/>
    <cellStyle name="Cálculo 2 15 38 2" xfId="14003" xr:uid="{00000000-0005-0000-0000-0000D4320000}"/>
    <cellStyle name="Cálculo 2 15 39" xfId="14004" xr:uid="{00000000-0005-0000-0000-0000D5320000}"/>
    <cellStyle name="Cálculo 2 15 39 2" xfId="14005" xr:uid="{00000000-0005-0000-0000-0000D6320000}"/>
    <cellStyle name="Cálculo 2 15 4" xfId="14006" xr:uid="{00000000-0005-0000-0000-0000D7320000}"/>
    <cellStyle name="Cálculo 2 15 4 2" xfId="14007" xr:uid="{00000000-0005-0000-0000-0000D8320000}"/>
    <cellStyle name="Cálculo 2 15 40" xfId="14008" xr:uid="{00000000-0005-0000-0000-0000D9320000}"/>
    <cellStyle name="Cálculo 2 15 41" xfId="14009" xr:uid="{00000000-0005-0000-0000-0000DA320000}"/>
    <cellStyle name="Cálculo 2 15 42" xfId="14010" xr:uid="{00000000-0005-0000-0000-0000DB320000}"/>
    <cellStyle name="Cálculo 2 15 43" xfId="14011" xr:uid="{00000000-0005-0000-0000-0000DC320000}"/>
    <cellStyle name="Cálculo 2 15 44" xfId="14012" xr:uid="{00000000-0005-0000-0000-0000DD320000}"/>
    <cellStyle name="Cálculo 2 15 45" xfId="14013" xr:uid="{00000000-0005-0000-0000-0000DE320000}"/>
    <cellStyle name="Cálculo 2 15 46" xfId="14014" xr:uid="{00000000-0005-0000-0000-0000DF320000}"/>
    <cellStyle name="Cálculo 2 15 47" xfId="14015" xr:uid="{00000000-0005-0000-0000-0000E0320000}"/>
    <cellStyle name="Cálculo 2 15 48" xfId="14016" xr:uid="{00000000-0005-0000-0000-0000E1320000}"/>
    <cellStyle name="Cálculo 2 15 49" xfId="14017" xr:uid="{00000000-0005-0000-0000-0000E2320000}"/>
    <cellStyle name="Cálculo 2 15 5" xfId="14018" xr:uid="{00000000-0005-0000-0000-0000E3320000}"/>
    <cellStyle name="Cálculo 2 15 5 2" xfId="14019" xr:uid="{00000000-0005-0000-0000-0000E4320000}"/>
    <cellStyle name="Cálculo 2 15 50" xfId="14020" xr:uid="{00000000-0005-0000-0000-0000E5320000}"/>
    <cellStyle name="Cálculo 2 15 51" xfId="14021" xr:uid="{00000000-0005-0000-0000-0000E6320000}"/>
    <cellStyle name="Cálculo 2 15 52" xfId="14022" xr:uid="{00000000-0005-0000-0000-0000E7320000}"/>
    <cellStyle name="Cálculo 2 15 53" xfId="14023" xr:uid="{00000000-0005-0000-0000-0000E8320000}"/>
    <cellStyle name="Cálculo 2 15 54" xfId="14024" xr:uid="{00000000-0005-0000-0000-0000E9320000}"/>
    <cellStyle name="Cálculo 2 15 55" xfId="14025" xr:uid="{00000000-0005-0000-0000-0000EA320000}"/>
    <cellStyle name="Cálculo 2 15 56" xfId="14026" xr:uid="{00000000-0005-0000-0000-0000EB320000}"/>
    <cellStyle name="Cálculo 2 15 57" xfId="14027" xr:uid="{00000000-0005-0000-0000-0000EC320000}"/>
    <cellStyle name="Cálculo 2 15 58" xfId="14028" xr:uid="{00000000-0005-0000-0000-0000ED320000}"/>
    <cellStyle name="Cálculo 2 15 59" xfId="14029" xr:uid="{00000000-0005-0000-0000-0000EE320000}"/>
    <cellStyle name="Cálculo 2 15 6" xfId="14030" xr:uid="{00000000-0005-0000-0000-0000EF320000}"/>
    <cellStyle name="Cálculo 2 15 6 2" xfId="14031" xr:uid="{00000000-0005-0000-0000-0000F0320000}"/>
    <cellStyle name="Cálculo 2 15 60" xfId="14032" xr:uid="{00000000-0005-0000-0000-0000F1320000}"/>
    <cellStyle name="Cálculo 2 15 61" xfId="14033" xr:uid="{00000000-0005-0000-0000-0000F2320000}"/>
    <cellStyle name="Cálculo 2 15 62" xfId="14034" xr:uid="{00000000-0005-0000-0000-0000F3320000}"/>
    <cellStyle name="Cálculo 2 15 63" xfId="14035" xr:uid="{00000000-0005-0000-0000-0000F4320000}"/>
    <cellStyle name="Cálculo 2 15 64" xfId="14036" xr:uid="{00000000-0005-0000-0000-0000F5320000}"/>
    <cellStyle name="Cálculo 2 15 65" xfId="14037" xr:uid="{00000000-0005-0000-0000-0000F6320000}"/>
    <cellStyle name="Cálculo 2 15 66" xfId="14038" xr:uid="{00000000-0005-0000-0000-0000F7320000}"/>
    <cellStyle name="Cálculo 2 15 67" xfId="14039" xr:uid="{00000000-0005-0000-0000-0000F8320000}"/>
    <cellStyle name="Cálculo 2 15 68" xfId="14040" xr:uid="{00000000-0005-0000-0000-0000F9320000}"/>
    <cellStyle name="Cálculo 2 15 69" xfId="14041" xr:uid="{00000000-0005-0000-0000-0000FA320000}"/>
    <cellStyle name="Cálculo 2 15 7" xfId="14042" xr:uid="{00000000-0005-0000-0000-0000FB320000}"/>
    <cellStyle name="Cálculo 2 15 7 2" xfId="14043" xr:uid="{00000000-0005-0000-0000-0000FC320000}"/>
    <cellStyle name="Cálculo 2 15 70" xfId="14044" xr:uid="{00000000-0005-0000-0000-0000FD320000}"/>
    <cellStyle name="Cálculo 2 15 71" xfId="14045" xr:uid="{00000000-0005-0000-0000-0000FE320000}"/>
    <cellStyle name="Cálculo 2 15 72" xfId="14046" xr:uid="{00000000-0005-0000-0000-0000FF320000}"/>
    <cellStyle name="Cálculo 2 15 73" xfId="14047" xr:uid="{00000000-0005-0000-0000-000000330000}"/>
    <cellStyle name="Cálculo 2 15 74" xfId="14048" xr:uid="{00000000-0005-0000-0000-000001330000}"/>
    <cellStyle name="Cálculo 2 15 75" xfId="14049" xr:uid="{00000000-0005-0000-0000-000002330000}"/>
    <cellStyle name="Cálculo 2 15 76" xfId="14050" xr:uid="{00000000-0005-0000-0000-000003330000}"/>
    <cellStyle name="Cálculo 2 15 77" xfId="52437" xr:uid="{00000000-0005-0000-0000-000004330000}"/>
    <cellStyle name="Cálculo 2 15 78" xfId="52329" xr:uid="{00000000-0005-0000-0000-000005330000}"/>
    <cellStyle name="Cálculo 2 15 79" xfId="53128" xr:uid="{00000000-0005-0000-0000-000006330000}"/>
    <cellStyle name="Cálculo 2 15 8" xfId="14051" xr:uid="{00000000-0005-0000-0000-000007330000}"/>
    <cellStyle name="Cálculo 2 15 8 2" xfId="14052" xr:uid="{00000000-0005-0000-0000-000008330000}"/>
    <cellStyle name="Cálculo 2 15 9" xfId="14053" xr:uid="{00000000-0005-0000-0000-000009330000}"/>
    <cellStyle name="Cálculo 2 15 9 2" xfId="14054" xr:uid="{00000000-0005-0000-0000-00000A330000}"/>
    <cellStyle name="Cálculo 2 16" xfId="349" xr:uid="{00000000-0005-0000-0000-00000B330000}"/>
    <cellStyle name="Cálculo 2 16 10" xfId="14055" xr:uid="{00000000-0005-0000-0000-00000C330000}"/>
    <cellStyle name="Cálculo 2 16 10 2" xfId="14056" xr:uid="{00000000-0005-0000-0000-00000D330000}"/>
    <cellStyle name="Cálculo 2 16 11" xfId="14057" xr:uid="{00000000-0005-0000-0000-00000E330000}"/>
    <cellStyle name="Cálculo 2 16 11 2" xfId="14058" xr:uid="{00000000-0005-0000-0000-00000F330000}"/>
    <cellStyle name="Cálculo 2 16 12" xfId="14059" xr:uid="{00000000-0005-0000-0000-000010330000}"/>
    <cellStyle name="Cálculo 2 16 12 2" xfId="14060" xr:uid="{00000000-0005-0000-0000-000011330000}"/>
    <cellStyle name="Cálculo 2 16 13" xfId="14061" xr:uid="{00000000-0005-0000-0000-000012330000}"/>
    <cellStyle name="Cálculo 2 16 13 2" xfId="14062" xr:uid="{00000000-0005-0000-0000-000013330000}"/>
    <cellStyle name="Cálculo 2 16 14" xfId="14063" xr:uid="{00000000-0005-0000-0000-000014330000}"/>
    <cellStyle name="Cálculo 2 16 14 2" xfId="14064" xr:uid="{00000000-0005-0000-0000-000015330000}"/>
    <cellStyle name="Cálculo 2 16 15" xfId="14065" xr:uid="{00000000-0005-0000-0000-000016330000}"/>
    <cellStyle name="Cálculo 2 16 15 2" xfId="14066" xr:uid="{00000000-0005-0000-0000-000017330000}"/>
    <cellStyle name="Cálculo 2 16 16" xfId="14067" xr:uid="{00000000-0005-0000-0000-000018330000}"/>
    <cellStyle name="Cálculo 2 16 16 2" xfId="14068" xr:uid="{00000000-0005-0000-0000-000019330000}"/>
    <cellStyle name="Cálculo 2 16 17" xfId="14069" xr:uid="{00000000-0005-0000-0000-00001A330000}"/>
    <cellStyle name="Cálculo 2 16 17 2" xfId="14070" xr:uid="{00000000-0005-0000-0000-00001B330000}"/>
    <cellStyle name="Cálculo 2 16 18" xfId="14071" xr:uid="{00000000-0005-0000-0000-00001C330000}"/>
    <cellStyle name="Cálculo 2 16 18 2" xfId="14072" xr:uid="{00000000-0005-0000-0000-00001D330000}"/>
    <cellStyle name="Cálculo 2 16 19" xfId="14073" xr:uid="{00000000-0005-0000-0000-00001E330000}"/>
    <cellStyle name="Cálculo 2 16 19 2" xfId="14074" xr:uid="{00000000-0005-0000-0000-00001F330000}"/>
    <cellStyle name="Cálculo 2 16 2" xfId="350" xr:uid="{00000000-0005-0000-0000-000020330000}"/>
    <cellStyle name="Cálculo 2 16 2 2" xfId="14075" xr:uid="{00000000-0005-0000-0000-000021330000}"/>
    <cellStyle name="Cálculo 2 16 20" xfId="14076" xr:uid="{00000000-0005-0000-0000-000022330000}"/>
    <cellStyle name="Cálculo 2 16 20 2" xfId="14077" xr:uid="{00000000-0005-0000-0000-000023330000}"/>
    <cellStyle name="Cálculo 2 16 21" xfId="14078" xr:uid="{00000000-0005-0000-0000-000024330000}"/>
    <cellStyle name="Cálculo 2 16 21 2" xfId="14079" xr:uid="{00000000-0005-0000-0000-000025330000}"/>
    <cellStyle name="Cálculo 2 16 22" xfId="14080" xr:uid="{00000000-0005-0000-0000-000026330000}"/>
    <cellStyle name="Cálculo 2 16 22 2" xfId="14081" xr:uid="{00000000-0005-0000-0000-000027330000}"/>
    <cellStyle name="Cálculo 2 16 23" xfId="14082" xr:uid="{00000000-0005-0000-0000-000028330000}"/>
    <cellStyle name="Cálculo 2 16 23 2" xfId="14083" xr:uid="{00000000-0005-0000-0000-000029330000}"/>
    <cellStyle name="Cálculo 2 16 24" xfId="14084" xr:uid="{00000000-0005-0000-0000-00002A330000}"/>
    <cellStyle name="Cálculo 2 16 24 2" xfId="14085" xr:uid="{00000000-0005-0000-0000-00002B330000}"/>
    <cellStyle name="Cálculo 2 16 25" xfId="14086" xr:uid="{00000000-0005-0000-0000-00002C330000}"/>
    <cellStyle name="Cálculo 2 16 25 2" xfId="14087" xr:uid="{00000000-0005-0000-0000-00002D330000}"/>
    <cellStyle name="Cálculo 2 16 26" xfId="14088" xr:uid="{00000000-0005-0000-0000-00002E330000}"/>
    <cellStyle name="Cálculo 2 16 26 2" xfId="14089" xr:uid="{00000000-0005-0000-0000-00002F330000}"/>
    <cellStyle name="Cálculo 2 16 27" xfId="14090" xr:uid="{00000000-0005-0000-0000-000030330000}"/>
    <cellStyle name="Cálculo 2 16 27 2" xfId="14091" xr:uid="{00000000-0005-0000-0000-000031330000}"/>
    <cellStyle name="Cálculo 2 16 28" xfId="14092" xr:uid="{00000000-0005-0000-0000-000032330000}"/>
    <cellStyle name="Cálculo 2 16 28 2" xfId="14093" xr:uid="{00000000-0005-0000-0000-000033330000}"/>
    <cellStyle name="Cálculo 2 16 29" xfId="14094" xr:uid="{00000000-0005-0000-0000-000034330000}"/>
    <cellStyle name="Cálculo 2 16 29 2" xfId="14095" xr:uid="{00000000-0005-0000-0000-000035330000}"/>
    <cellStyle name="Cálculo 2 16 3" xfId="14096" xr:uid="{00000000-0005-0000-0000-000036330000}"/>
    <cellStyle name="Cálculo 2 16 3 2" xfId="14097" xr:uid="{00000000-0005-0000-0000-000037330000}"/>
    <cellStyle name="Cálculo 2 16 30" xfId="14098" xr:uid="{00000000-0005-0000-0000-000038330000}"/>
    <cellStyle name="Cálculo 2 16 30 2" xfId="14099" xr:uid="{00000000-0005-0000-0000-000039330000}"/>
    <cellStyle name="Cálculo 2 16 31" xfId="14100" xr:uid="{00000000-0005-0000-0000-00003A330000}"/>
    <cellStyle name="Cálculo 2 16 31 2" xfId="14101" xr:uid="{00000000-0005-0000-0000-00003B330000}"/>
    <cellStyle name="Cálculo 2 16 32" xfId="14102" xr:uid="{00000000-0005-0000-0000-00003C330000}"/>
    <cellStyle name="Cálculo 2 16 32 2" xfId="14103" xr:uid="{00000000-0005-0000-0000-00003D330000}"/>
    <cellStyle name="Cálculo 2 16 33" xfId="14104" xr:uid="{00000000-0005-0000-0000-00003E330000}"/>
    <cellStyle name="Cálculo 2 16 33 2" xfId="14105" xr:uid="{00000000-0005-0000-0000-00003F330000}"/>
    <cellStyle name="Cálculo 2 16 34" xfId="14106" xr:uid="{00000000-0005-0000-0000-000040330000}"/>
    <cellStyle name="Cálculo 2 16 34 2" xfId="14107" xr:uid="{00000000-0005-0000-0000-000041330000}"/>
    <cellStyle name="Cálculo 2 16 35" xfId="14108" xr:uid="{00000000-0005-0000-0000-000042330000}"/>
    <cellStyle name="Cálculo 2 16 35 2" xfId="14109" xr:uid="{00000000-0005-0000-0000-000043330000}"/>
    <cellStyle name="Cálculo 2 16 36" xfId="14110" xr:uid="{00000000-0005-0000-0000-000044330000}"/>
    <cellStyle name="Cálculo 2 16 36 2" xfId="14111" xr:uid="{00000000-0005-0000-0000-000045330000}"/>
    <cellStyle name="Cálculo 2 16 37" xfId="14112" xr:uid="{00000000-0005-0000-0000-000046330000}"/>
    <cellStyle name="Cálculo 2 16 37 2" xfId="14113" xr:uid="{00000000-0005-0000-0000-000047330000}"/>
    <cellStyle name="Cálculo 2 16 38" xfId="14114" xr:uid="{00000000-0005-0000-0000-000048330000}"/>
    <cellStyle name="Cálculo 2 16 38 2" xfId="14115" xr:uid="{00000000-0005-0000-0000-000049330000}"/>
    <cellStyle name="Cálculo 2 16 39" xfId="14116" xr:uid="{00000000-0005-0000-0000-00004A330000}"/>
    <cellStyle name="Cálculo 2 16 39 2" xfId="14117" xr:uid="{00000000-0005-0000-0000-00004B330000}"/>
    <cellStyle name="Cálculo 2 16 4" xfId="14118" xr:uid="{00000000-0005-0000-0000-00004C330000}"/>
    <cellStyle name="Cálculo 2 16 4 2" xfId="14119" xr:uid="{00000000-0005-0000-0000-00004D330000}"/>
    <cellStyle name="Cálculo 2 16 40" xfId="14120" xr:uid="{00000000-0005-0000-0000-00004E330000}"/>
    <cellStyle name="Cálculo 2 16 41" xfId="14121" xr:uid="{00000000-0005-0000-0000-00004F330000}"/>
    <cellStyle name="Cálculo 2 16 42" xfId="14122" xr:uid="{00000000-0005-0000-0000-000050330000}"/>
    <cellStyle name="Cálculo 2 16 43" xfId="14123" xr:uid="{00000000-0005-0000-0000-000051330000}"/>
    <cellStyle name="Cálculo 2 16 44" xfId="14124" xr:uid="{00000000-0005-0000-0000-000052330000}"/>
    <cellStyle name="Cálculo 2 16 45" xfId="14125" xr:uid="{00000000-0005-0000-0000-000053330000}"/>
    <cellStyle name="Cálculo 2 16 46" xfId="14126" xr:uid="{00000000-0005-0000-0000-000054330000}"/>
    <cellStyle name="Cálculo 2 16 47" xfId="14127" xr:uid="{00000000-0005-0000-0000-000055330000}"/>
    <cellStyle name="Cálculo 2 16 48" xfId="14128" xr:uid="{00000000-0005-0000-0000-000056330000}"/>
    <cellStyle name="Cálculo 2 16 49" xfId="14129" xr:uid="{00000000-0005-0000-0000-000057330000}"/>
    <cellStyle name="Cálculo 2 16 5" xfId="14130" xr:uid="{00000000-0005-0000-0000-000058330000}"/>
    <cellStyle name="Cálculo 2 16 5 2" xfId="14131" xr:uid="{00000000-0005-0000-0000-000059330000}"/>
    <cellStyle name="Cálculo 2 16 50" xfId="14132" xr:uid="{00000000-0005-0000-0000-00005A330000}"/>
    <cellStyle name="Cálculo 2 16 51" xfId="14133" xr:uid="{00000000-0005-0000-0000-00005B330000}"/>
    <cellStyle name="Cálculo 2 16 52" xfId="14134" xr:uid="{00000000-0005-0000-0000-00005C330000}"/>
    <cellStyle name="Cálculo 2 16 53" xfId="14135" xr:uid="{00000000-0005-0000-0000-00005D330000}"/>
    <cellStyle name="Cálculo 2 16 54" xfId="14136" xr:uid="{00000000-0005-0000-0000-00005E330000}"/>
    <cellStyle name="Cálculo 2 16 55" xfId="14137" xr:uid="{00000000-0005-0000-0000-00005F330000}"/>
    <cellStyle name="Cálculo 2 16 56" xfId="14138" xr:uid="{00000000-0005-0000-0000-000060330000}"/>
    <cellStyle name="Cálculo 2 16 57" xfId="14139" xr:uid="{00000000-0005-0000-0000-000061330000}"/>
    <cellStyle name="Cálculo 2 16 58" xfId="14140" xr:uid="{00000000-0005-0000-0000-000062330000}"/>
    <cellStyle name="Cálculo 2 16 59" xfId="14141" xr:uid="{00000000-0005-0000-0000-000063330000}"/>
    <cellStyle name="Cálculo 2 16 6" xfId="14142" xr:uid="{00000000-0005-0000-0000-000064330000}"/>
    <cellStyle name="Cálculo 2 16 6 2" xfId="14143" xr:uid="{00000000-0005-0000-0000-000065330000}"/>
    <cellStyle name="Cálculo 2 16 60" xfId="14144" xr:uid="{00000000-0005-0000-0000-000066330000}"/>
    <cellStyle name="Cálculo 2 16 61" xfId="14145" xr:uid="{00000000-0005-0000-0000-000067330000}"/>
    <cellStyle name="Cálculo 2 16 62" xfId="14146" xr:uid="{00000000-0005-0000-0000-000068330000}"/>
    <cellStyle name="Cálculo 2 16 63" xfId="14147" xr:uid="{00000000-0005-0000-0000-000069330000}"/>
    <cellStyle name="Cálculo 2 16 64" xfId="14148" xr:uid="{00000000-0005-0000-0000-00006A330000}"/>
    <cellStyle name="Cálculo 2 16 65" xfId="14149" xr:uid="{00000000-0005-0000-0000-00006B330000}"/>
    <cellStyle name="Cálculo 2 16 66" xfId="14150" xr:uid="{00000000-0005-0000-0000-00006C330000}"/>
    <cellStyle name="Cálculo 2 16 67" xfId="14151" xr:uid="{00000000-0005-0000-0000-00006D330000}"/>
    <cellStyle name="Cálculo 2 16 68" xfId="14152" xr:uid="{00000000-0005-0000-0000-00006E330000}"/>
    <cellStyle name="Cálculo 2 16 69" xfId="14153" xr:uid="{00000000-0005-0000-0000-00006F330000}"/>
    <cellStyle name="Cálculo 2 16 7" xfId="14154" xr:uid="{00000000-0005-0000-0000-000070330000}"/>
    <cellStyle name="Cálculo 2 16 7 2" xfId="14155" xr:uid="{00000000-0005-0000-0000-000071330000}"/>
    <cellStyle name="Cálculo 2 16 70" xfId="14156" xr:uid="{00000000-0005-0000-0000-000072330000}"/>
    <cellStyle name="Cálculo 2 16 71" xfId="14157" xr:uid="{00000000-0005-0000-0000-000073330000}"/>
    <cellStyle name="Cálculo 2 16 72" xfId="14158" xr:uid="{00000000-0005-0000-0000-000074330000}"/>
    <cellStyle name="Cálculo 2 16 73" xfId="14159" xr:uid="{00000000-0005-0000-0000-000075330000}"/>
    <cellStyle name="Cálculo 2 16 74" xfId="14160" xr:uid="{00000000-0005-0000-0000-000076330000}"/>
    <cellStyle name="Cálculo 2 16 75" xfId="14161" xr:uid="{00000000-0005-0000-0000-000077330000}"/>
    <cellStyle name="Cálculo 2 16 76" xfId="14162" xr:uid="{00000000-0005-0000-0000-000078330000}"/>
    <cellStyle name="Cálculo 2 16 77" xfId="52632" xr:uid="{00000000-0005-0000-0000-000079330000}"/>
    <cellStyle name="Cálculo 2 16 78" xfId="52881" xr:uid="{00000000-0005-0000-0000-00007A330000}"/>
    <cellStyle name="Cálculo 2 16 79" xfId="53342" xr:uid="{00000000-0005-0000-0000-00007B330000}"/>
    <cellStyle name="Cálculo 2 16 8" xfId="14163" xr:uid="{00000000-0005-0000-0000-00007C330000}"/>
    <cellStyle name="Cálculo 2 16 8 2" xfId="14164" xr:uid="{00000000-0005-0000-0000-00007D330000}"/>
    <cellStyle name="Cálculo 2 16 9" xfId="14165" xr:uid="{00000000-0005-0000-0000-00007E330000}"/>
    <cellStyle name="Cálculo 2 16 9 2" xfId="14166" xr:uid="{00000000-0005-0000-0000-00007F330000}"/>
    <cellStyle name="Cálculo 2 17" xfId="351" xr:uid="{00000000-0005-0000-0000-000080330000}"/>
    <cellStyle name="Cálculo 2 17 10" xfId="14167" xr:uid="{00000000-0005-0000-0000-000081330000}"/>
    <cellStyle name="Cálculo 2 17 10 2" xfId="14168" xr:uid="{00000000-0005-0000-0000-000082330000}"/>
    <cellStyle name="Cálculo 2 17 11" xfId="14169" xr:uid="{00000000-0005-0000-0000-000083330000}"/>
    <cellStyle name="Cálculo 2 17 11 2" xfId="14170" xr:uid="{00000000-0005-0000-0000-000084330000}"/>
    <cellStyle name="Cálculo 2 17 12" xfId="14171" xr:uid="{00000000-0005-0000-0000-000085330000}"/>
    <cellStyle name="Cálculo 2 17 12 2" xfId="14172" xr:uid="{00000000-0005-0000-0000-000086330000}"/>
    <cellStyle name="Cálculo 2 17 13" xfId="14173" xr:uid="{00000000-0005-0000-0000-000087330000}"/>
    <cellStyle name="Cálculo 2 17 13 2" xfId="14174" xr:uid="{00000000-0005-0000-0000-000088330000}"/>
    <cellStyle name="Cálculo 2 17 14" xfId="14175" xr:uid="{00000000-0005-0000-0000-000089330000}"/>
    <cellStyle name="Cálculo 2 17 14 2" xfId="14176" xr:uid="{00000000-0005-0000-0000-00008A330000}"/>
    <cellStyle name="Cálculo 2 17 15" xfId="14177" xr:uid="{00000000-0005-0000-0000-00008B330000}"/>
    <cellStyle name="Cálculo 2 17 15 2" xfId="14178" xr:uid="{00000000-0005-0000-0000-00008C330000}"/>
    <cellStyle name="Cálculo 2 17 16" xfId="14179" xr:uid="{00000000-0005-0000-0000-00008D330000}"/>
    <cellStyle name="Cálculo 2 17 16 2" xfId="14180" xr:uid="{00000000-0005-0000-0000-00008E330000}"/>
    <cellStyle name="Cálculo 2 17 17" xfId="14181" xr:uid="{00000000-0005-0000-0000-00008F330000}"/>
    <cellStyle name="Cálculo 2 17 17 2" xfId="14182" xr:uid="{00000000-0005-0000-0000-000090330000}"/>
    <cellStyle name="Cálculo 2 17 18" xfId="14183" xr:uid="{00000000-0005-0000-0000-000091330000}"/>
    <cellStyle name="Cálculo 2 17 18 2" xfId="14184" xr:uid="{00000000-0005-0000-0000-000092330000}"/>
    <cellStyle name="Cálculo 2 17 19" xfId="14185" xr:uid="{00000000-0005-0000-0000-000093330000}"/>
    <cellStyle name="Cálculo 2 17 19 2" xfId="14186" xr:uid="{00000000-0005-0000-0000-000094330000}"/>
    <cellStyle name="Cálculo 2 17 2" xfId="352" xr:uid="{00000000-0005-0000-0000-000095330000}"/>
    <cellStyle name="Cálculo 2 17 2 2" xfId="14187" xr:uid="{00000000-0005-0000-0000-000096330000}"/>
    <cellStyle name="Cálculo 2 17 20" xfId="14188" xr:uid="{00000000-0005-0000-0000-000097330000}"/>
    <cellStyle name="Cálculo 2 17 20 2" xfId="14189" xr:uid="{00000000-0005-0000-0000-000098330000}"/>
    <cellStyle name="Cálculo 2 17 21" xfId="14190" xr:uid="{00000000-0005-0000-0000-000099330000}"/>
    <cellStyle name="Cálculo 2 17 21 2" xfId="14191" xr:uid="{00000000-0005-0000-0000-00009A330000}"/>
    <cellStyle name="Cálculo 2 17 22" xfId="14192" xr:uid="{00000000-0005-0000-0000-00009B330000}"/>
    <cellStyle name="Cálculo 2 17 22 2" xfId="14193" xr:uid="{00000000-0005-0000-0000-00009C330000}"/>
    <cellStyle name="Cálculo 2 17 23" xfId="14194" xr:uid="{00000000-0005-0000-0000-00009D330000}"/>
    <cellStyle name="Cálculo 2 17 23 2" xfId="14195" xr:uid="{00000000-0005-0000-0000-00009E330000}"/>
    <cellStyle name="Cálculo 2 17 24" xfId="14196" xr:uid="{00000000-0005-0000-0000-00009F330000}"/>
    <cellStyle name="Cálculo 2 17 24 2" xfId="14197" xr:uid="{00000000-0005-0000-0000-0000A0330000}"/>
    <cellStyle name="Cálculo 2 17 25" xfId="14198" xr:uid="{00000000-0005-0000-0000-0000A1330000}"/>
    <cellStyle name="Cálculo 2 17 25 2" xfId="14199" xr:uid="{00000000-0005-0000-0000-0000A2330000}"/>
    <cellStyle name="Cálculo 2 17 26" xfId="14200" xr:uid="{00000000-0005-0000-0000-0000A3330000}"/>
    <cellStyle name="Cálculo 2 17 26 2" xfId="14201" xr:uid="{00000000-0005-0000-0000-0000A4330000}"/>
    <cellStyle name="Cálculo 2 17 27" xfId="14202" xr:uid="{00000000-0005-0000-0000-0000A5330000}"/>
    <cellStyle name="Cálculo 2 17 27 2" xfId="14203" xr:uid="{00000000-0005-0000-0000-0000A6330000}"/>
    <cellStyle name="Cálculo 2 17 28" xfId="14204" xr:uid="{00000000-0005-0000-0000-0000A7330000}"/>
    <cellStyle name="Cálculo 2 17 28 2" xfId="14205" xr:uid="{00000000-0005-0000-0000-0000A8330000}"/>
    <cellStyle name="Cálculo 2 17 29" xfId="14206" xr:uid="{00000000-0005-0000-0000-0000A9330000}"/>
    <cellStyle name="Cálculo 2 17 29 2" xfId="14207" xr:uid="{00000000-0005-0000-0000-0000AA330000}"/>
    <cellStyle name="Cálculo 2 17 3" xfId="14208" xr:uid="{00000000-0005-0000-0000-0000AB330000}"/>
    <cellStyle name="Cálculo 2 17 3 2" xfId="14209" xr:uid="{00000000-0005-0000-0000-0000AC330000}"/>
    <cellStyle name="Cálculo 2 17 30" xfId="14210" xr:uid="{00000000-0005-0000-0000-0000AD330000}"/>
    <cellStyle name="Cálculo 2 17 30 2" xfId="14211" xr:uid="{00000000-0005-0000-0000-0000AE330000}"/>
    <cellStyle name="Cálculo 2 17 31" xfId="14212" xr:uid="{00000000-0005-0000-0000-0000AF330000}"/>
    <cellStyle name="Cálculo 2 17 31 2" xfId="14213" xr:uid="{00000000-0005-0000-0000-0000B0330000}"/>
    <cellStyle name="Cálculo 2 17 32" xfId="14214" xr:uid="{00000000-0005-0000-0000-0000B1330000}"/>
    <cellStyle name="Cálculo 2 17 32 2" xfId="14215" xr:uid="{00000000-0005-0000-0000-0000B2330000}"/>
    <cellStyle name="Cálculo 2 17 33" xfId="14216" xr:uid="{00000000-0005-0000-0000-0000B3330000}"/>
    <cellStyle name="Cálculo 2 17 33 2" xfId="14217" xr:uid="{00000000-0005-0000-0000-0000B4330000}"/>
    <cellStyle name="Cálculo 2 17 34" xfId="14218" xr:uid="{00000000-0005-0000-0000-0000B5330000}"/>
    <cellStyle name="Cálculo 2 17 34 2" xfId="14219" xr:uid="{00000000-0005-0000-0000-0000B6330000}"/>
    <cellStyle name="Cálculo 2 17 35" xfId="14220" xr:uid="{00000000-0005-0000-0000-0000B7330000}"/>
    <cellStyle name="Cálculo 2 17 35 2" xfId="14221" xr:uid="{00000000-0005-0000-0000-0000B8330000}"/>
    <cellStyle name="Cálculo 2 17 36" xfId="14222" xr:uid="{00000000-0005-0000-0000-0000B9330000}"/>
    <cellStyle name="Cálculo 2 17 36 2" xfId="14223" xr:uid="{00000000-0005-0000-0000-0000BA330000}"/>
    <cellStyle name="Cálculo 2 17 37" xfId="14224" xr:uid="{00000000-0005-0000-0000-0000BB330000}"/>
    <cellStyle name="Cálculo 2 17 37 2" xfId="14225" xr:uid="{00000000-0005-0000-0000-0000BC330000}"/>
    <cellStyle name="Cálculo 2 17 38" xfId="14226" xr:uid="{00000000-0005-0000-0000-0000BD330000}"/>
    <cellStyle name="Cálculo 2 17 38 2" xfId="14227" xr:uid="{00000000-0005-0000-0000-0000BE330000}"/>
    <cellStyle name="Cálculo 2 17 39" xfId="14228" xr:uid="{00000000-0005-0000-0000-0000BF330000}"/>
    <cellStyle name="Cálculo 2 17 39 2" xfId="14229" xr:uid="{00000000-0005-0000-0000-0000C0330000}"/>
    <cellStyle name="Cálculo 2 17 4" xfId="14230" xr:uid="{00000000-0005-0000-0000-0000C1330000}"/>
    <cellStyle name="Cálculo 2 17 4 2" xfId="14231" xr:uid="{00000000-0005-0000-0000-0000C2330000}"/>
    <cellStyle name="Cálculo 2 17 40" xfId="14232" xr:uid="{00000000-0005-0000-0000-0000C3330000}"/>
    <cellStyle name="Cálculo 2 17 41" xfId="14233" xr:uid="{00000000-0005-0000-0000-0000C4330000}"/>
    <cellStyle name="Cálculo 2 17 42" xfId="14234" xr:uid="{00000000-0005-0000-0000-0000C5330000}"/>
    <cellStyle name="Cálculo 2 17 43" xfId="14235" xr:uid="{00000000-0005-0000-0000-0000C6330000}"/>
    <cellStyle name="Cálculo 2 17 44" xfId="14236" xr:uid="{00000000-0005-0000-0000-0000C7330000}"/>
    <cellStyle name="Cálculo 2 17 45" xfId="14237" xr:uid="{00000000-0005-0000-0000-0000C8330000}"/>
    <cellStyle name="Cálculo 2 17 46" xfId="14238" xr:uid="{00000000-0005-0000-0000-0000C9330000}"/>
    <cellStyle name="Cálculo 2 17 47" xfId="14239" xr:uid="{00000000-0005-0000-0000-0000CA330000}"/>
    <cellStyle name="Cálculo 2 17 48" xfId="14240" xr:uid="{00000000-0005-0000-0000-0000CB330000}"/>
    <cellStyle name="Cálculo 2 17 49" xfId="14241" xr:uid="{00000000-0005-0000-0000-0000CC330000}"/>
    <cellStyle name="Cálculo 2 17 5" xfId="14242" xr:uid="{00000000-0005-0000-0000-0000CD330000}"/>
    <cellStyle name="Cálculo 2 17 5 2" xfId="14243" xr:uid="{00000000-0005-0000-0000-0000CE330000}"/>
    <cellStyle name="Cálculo 2 17 50" xfId="14244" xr:uid="{00000000-0005-0000-0000-0000CF330000}"/>
    <cellStyle name="Cálculo 2 17 51" xfId="14245" xr:uid="{00000000-0005-0000-0000-0000D0330000}"/>
    <cellStyle name="Cálculo 2 17 52" xfId="14246" xr:uid="{00000000-0005-0000-0000-0000D1330000}"/>
    <cellStyle name="Cálculo 2 17 53" xfId="14247" xr:uid="{00000000-0005-0000-0000-0000D2330000}"/>
    <cellStyle name="Cálculo 2 17 54" xfId="14248" xr:uid="{00000000-0005-0000-0000-0000D3330000}"/>
    <cellStyle name="Cálculo 2 17 55" xfId="14249" xr:uid="{00000000-0005-0000-0000-0000D4330000}"/>
    <cellStyle name="Cálculo 2 17 56" xfId="14250" xr:uid="{00000000-0005-0000-0000-0000D5330000}"/>
    <cellStyle name="Cálculo 2 17 57" xfId="14251" xr:uid="{00000000-0005-0000-0000-0000D6330000}"/>
    <cellStyle name="Cálculo 2 17 58" xfId="14252" xr:uid="{00000000-0005-0000-0000-0000D7330000}"/>
    <cellStyle name="Cálculo 2 17 59" xfId="14253" xr:uid="{00000000-0005-0000-0000-0000D8330000}"/>
    <cellStyle name="Cálculo 2 17 6" xfId="14254" xr:uid="{00000000-0005-0000-0000-0000D9330000}"/>
    <cellStyle name="Cálculo 2 17 6 2" xfId="14255" xr:uid="{00000000-0005-0000-0000-0000DA330000}"/>
    <cellStyle name="Cálculo 2 17 60" xfId="14256" xr:uid="{00000000-0005-0000-0000-0000DB330000}"/>
    <cellStyle name="Cálculo 2 17 61" xfId="14257" xr:uid="{00000000-0005-0000-0000-0000DC330000}"/>
    <cellStyle name="Cálculo 2 17 62" xfId="14258" xr:uid="{00000000-0005-0000-0000-0000DD330000}"/>
    <cellStyle name="Cálculo 2 17 63" xfId="14259" xr:uid="{00000000-0005-0000-0000-0000DE330000}"/>
    <cellStyle name="Cálculo 2 17 64" xfId="14260" xr:uid="{00000000-0005-0000-0000-0000DF330000}"/>
    <cellStyle name="Cálculo 2 17 65" xfId="14261" xr:uid="{00000000-0005-0000-0000-0000E0330000}"/>
    <cellStyle name="Cálculo 2 17 66" xfId="14262" xr:uid="{00000000-0005-0000-0000-0000E1330000}"/>
    <cellStyle name="Cálculo 2 17 67" xfId="14263" xr:uid="{00000000-0005-0000-0000-0000E2330000}"/>
    <cellStyle name="Cálculo 2 17 68" xfId="14264" xr:uid="{00000000-0005-0000-0000-0000E3330000}"/>
    <cellStyle name="Cálculo 2 17 69" xfId="14265" xr:uid="{00000000-0005-0000-0000-0000E4330000}"/>
    <cellStyle name="Cálculo 2 17 7" xfId="14266" xr:uid="{00000000-0005-0000-0000-0000E5330000}"/>
    <cellStyle name="Cálculo 2 17 7 2" xfId="14267" xr:uid="{00000000-0005-0000-0000-0000E6330000}"/>
    <cellStyle name="Cálculo 2 17 70" xfId="14268" xr:uid="{00000000-0005-0000-0000-0000E7330000}"/>
    <cellStyle name="Cálculo 2 17 71" xfId="14269" xr:uid="{00000000-0005-0000-0000-0000E8330000}"/>
    <cellStyle name="Cálculo 2 17 72" xfId="14270" xr:uid="{00000000-0005-0000-0000-0000E9330000}"/>
    <cellStyle name="Cálculo 2 17 73" xfId="14271" xr:uid="{00000000-0005-0000-0000-0000EA330000}"/>
    <cellStyle name="Cálculo 2 17 74" xfId="14272" xr:uid="{00000000-0005-0000-0000-0000EB330000}"/>
    <cellStyle name="Cálculo 2 17 75" xfId="14273" xr:uid="{00000000-0005-0000-0000-0000EC330000}"/>
    <cellStyle name="Cálculo 2 17 76" xfId="14274" xr:uid="{00000000-0005-0000-0000-0000ED330000}"/>
    <cellStyle name="Cálculo 2 17 77" xfId="52707" xr:uid="{00000000-0005-0000-0000-0000EE330000}"/>
    <cellStyle name="Cálculo 2 17 78" xfId="52974" xr:uid="{00000000-0005-0000-0000-0000EF330000}"/>
    <cellStyle name="Cálculo 2 17 79" xfId="53435" xr:uid="{00000000-0005-0000-0000-0000F0330000}"/>
    <cellStyle name="Cálculo 2 17 8" xfId="14275" xr:uid="{00000000-0005-0000-0000-0000F1330000}"/>
    <cellStyle name="Cálculo 2 17 8 2" xfId="14276" xr:uid="{00000000-0005-0000-0000-0000F2330000}"/>
    <cellStyle name="Cálculo 2 17 9" xfId="14277" xr:uid="{00000000-0005-0000-0000-0000F3330000}"/>
    <cellStyle name="Cálculo 2 17 9 2" xfId="14278" xr:uid="{00000000-0005-0000-0000-0000F4330000}"/>
    <cellStyle name="Cálculo 2 18" xfId="353" xr:uid="{00000000-0005-0000-0000-0000F5330000}"/>
    <cellStyle name="Cálculo 2 18 10" xfId="14279" xr:uid="{00000000-0005-0000-0000-0000F6330000}"/>
    <cellStyle name="Cálculo 2 18 10 2" xfId="14280" xr:uid="{00000000-0005-0000-0000-0000F7330000}"/>
    <cellStyle name="Cálculo 2 18 11" xfId="14281" xr:uid="{00000000-0005-0000-0000-0000F8330000}"/>
    <cellStyle name="Cálculo 2 18 11 2" xfId="14282" xr:uid="{00000000-0005-0000-0000-0000F9330000}"/>
    <cellStyle name="Cálculo 2 18 12" xfId="14283" xr:uid="{00000000-0005-0000-0000-0000FA330000}"/>
    <cellStyle name="Cálculo 2 18 12 2" xfId="14284" xr:uid="{00000000-0005-0000-0000-0000FB330000}"/>
    <cellStyle name="Cálculo 2 18 13" xfId="14285" xr:uid="{00000000-0005-0000-0000-0000FC330000}"/>
    <cellStyle name="Cálculo 2 18 13 2" xfId="14286" xr:uid="{00000000-0005-0000-0000-0000FD330000}"/>
    <cellStyle name="Cálculo 2 18 14" xfId="14287" xr:uid="{00000000-0005-0000-0000-0000FE330000}"/>
    <cellStyle name="Cálculo 2 18 14 2" xfId="14288" xr:uid="{00000000-0005-0000-0000-0000FF330000}"/>
    <cellStyle name="Cálculo 2 18 15" xfId="14289" xr:uid="{00000000-0005-0000-0000-000000340000}"/>
    <cellStyle name="Cálculo 2 18 15 2" xfId="14290" xr:uid="{00000000-0005-0000-0000-000001340000}"/>
    <cellStyle name="Cálculo 2 18 16" xfId="14291" xr:uid="{00000000-0005-0000-0000-000002340000}"/>
    <cellStyle name="Cálculo 2 18 16 2" xfId="14292" xr:uid="{00000000-0005-0000-0000-000003340000}"/>
    <cellStyle name="Cálculo 2 18 17" xfId="14293" xr:uid="{00000000-0005-0000-0000-000004340000}"/>
    <cellStyle name="Cálculo 2 18 17 2" xfId="14294" xr:uid="{00000000-0005-0000-0000-000005340000}"/>
    <cellStyle name="Cálculo 2 18 18" xfId="14295" xr:uid="{00000000-0005-0000-0000-000006340000}"/>
    <cellStyle name="Cálculo 2 18 18 2" xfId="14296" xr:uid="{00000000-0005-0000-0000-000007340000}"/>
    <cellStyle name="Cálculo 2 18 19" xfId="14297" xr:uid="{00000000-0005-0000-0000-000008340000}"/>
    <cellStyle name="Cálculo 2 18 19 2" xfId="14298" xr:uid="{00000000-0005-0000-0000-000009340000}"/>
    <cellStyle name="Cálculo 2 18 2" xfId="354" xr:uid="{00000000-0005-0000-0000-00000A340000}"/>
    <cellStyle name="Cálculo 2 18 2 2" xfId="14299" xr:uid="{00000000-0005-0000-0000-00000B340000}"/>
    <cellStyle name="Cálculo 2 18 20" xfId="14300" xr:uid="{00000000-0005-0000-0000-00000C340000}"/>
    <cellStyle name="Cálculo 2 18 20 2" xfId="14301" xr:uid="{00000000-0005-0000-0000-00000D340000}"/>
    <cellStyle name="Cálculo 2 18 21" xfId="14302" xr:uid="{00000000-0005-0000-0000-00000E340000}"/>
    <cellStyle name="Cálculo 2 18 21 2" xfId="14303" xr:uid="{00000000-0005-0000-0000-00000F340000}"/>
    <cellStyle name="Cálculo 2 18 22" xfId="14304" xr:uid="{00000000-0005-0000-0000-000010340000}"/>
    <cellStyle name="Cálculo 2 18 22 2" xfId="14305" xr:uid="{00000000-0005-0000-0000-000011340000}"/>
    <cellStyle name="Cálculo 2 18 23" xfId="14306" xr:uid="{00000000-0005-0000-0000-000012340000}"/>
    <cellStyle name="Cálculo 2 18 23 2" xfId="14307" xr:uid="{00000000-0005-0000-0000-000013340000}"/>
    <cellStyle name="Cálculo 2 18 24" xfId="14308" xr:uid="{00000000-0005-0000-0000-000014340000}"/>
    <cellStyle name="Cálculo 2 18 24 2" xfId="14309" xr:uid="{00000000-0005-0000-0000-000015340000}"/>
    <cellStyle name="Cálculo 2 18 25" xfId="14310" xr:uid="{00000000-0005-0000-0000-000016340000}"/>
    <cellStyle name="Cálculo 2 18 25 2" xfId="14311" xr:uid="{00000000-0005-0000-0000-000017340000}"/>
    <cellStyle name="Cálculo 2 18 26" xfId="14312" xr:uid="{00000000-0005-0000-0000-000018340000}"/>
    <cellStyle name="Cálculo 2 18 26 2" xfId="14313" xr:uid="{00000000-0005-0000-0000-000019340000}"/>
    <cellStyle name="Cálculo 2 18 27" xfId="14314" xr:uid="{00000000-0005-0000-0000-00001A340000}"/>
    <cellStyle name="Cálculo 2 18 27 2" xfId="14315" xr:uid="{00000000-0005-0000-0000-00001B340000}"/>
    <cellStyle name="Cálculo 2 18 28" xfId="14316" xr:uid="{00000000-0005-0000-0000-00001C340000}"/>
    <cellStyle name="Cálculo 2 18 28 2" xfId="14317" xr:uid="{00000000-0005-0000-0000-00001D340000}"/>
    <cellStyle name="Cálculo 2 18 29" xfId="14318" xr:uid="{00000000-0005-0000-0000-00001E340000}"/>
    <cellStyle name="Cálculo 2 18 29 2" xfId="14319" xr:uid="{00000000-0005-0000-0000-00001F340000}"/>
    <cellStyle name="Cálculo 2 18 3" xfId="14320" xr:uid="{00000000-0005-0000-0000-000020340000}"/>
    <cellStyle name="Cálculo 2 18 3 2" xfId="14321" xr:uid="{00000000-0005-0000-0000-000021340000}"/>
    <cellStyle name="Cálculo 2 18 30" xfId="14322" xr:uid="{00000000-0005-0000-0000-000022340000}"/>
    <cellStyle name="Cálculo 2 18 30 2" xfId="14323" xr:uid="{00000000-0005-0000-0000-000023340000}"/>
    <cellStyle name="Cálculo 2 18 31" xfId="14324" xr:uid="{00000000-0005-0000-0000-000024340000}"/>
    <cellStyle name="Cálculo 2 18 31 2" xfId="14325" xr:uid="{00000000-0005-0000-0000-000025340000}"/>
    <cellStyle name="Cálculo 2 18 32" xfId="14326" xr:uid="{00000000-0005-0000-0000-000026340000}"/>
    <cellStyle name="Cálculo 2 18 32 2" xfId="14327" xr:uid="{00000000-0005-0000-0000-000027340000}"/>
    <cellStyle name="Cálculo 2 18 33" xfId="14328" xr:uid="{00000000-0005-0000-0000-000028340000}"/>
    <cellStyle name="Cálculo 2 18 33 2" xfId="14329" xr:uid="{00000000-0005-0000-0000-000029340000}"/>
    <cellStyle name="Cálculo 2 18 34" xfId="14330" xr:uid="{00000000-0005-0000-0000-00002A340000}"/>
    <cellStyle name="Cálculo 2 18 34 2" xfId="14331" xr:uid="{00000000-0005-0000-0000-00002B340000}"/>
    <cellStyle name="Cálculo 2 18 35" xfId="14332" xr:uid="{00000000-0005-0000-0000-00002C340000}"/>
    <cellStyle name="Cálculo 2 18 35 2" xfId="14333" xr:uid="{00000000-0005-0000-0000-00002D340000}"/>
    <cellStyle name="Cálculo 2 18 36" xfId="14334" xr:uid="{00000000-0005-0000-0000-00002E340000}"/>
    <cellStyle name="Cálculo 2 18 36 2" xfId="14335" xr:uid="{00000000-0005-0000-0000-00002F340000}"/>
    <cellStyle name="Cálculo 2 18 37" xfId="14336" xr:uid="{00000000-0005-0000-0000-000030340000}"/>
    <cellStyle name="Cálculo 2 18 37 2" xfId="14337" xr:uid="{00000000-0005-0000-0000-000031340000}"/>
    <cellStyle name="Cálculo 2 18 38" xfId="14338" xr:uid="{00000000-0005-0000-0000-000032340000}"/>
    <cellStyle name="Cálculo 2 18 38 2" xfId="14339" xr:uid="{00000000-0005-0000-0000-000033340000}"/>
    <cellStyle name="Cálculo 2 18 39" xfId="14340" xr:uid="{00000000-0005-0000-0000-000034340000}"/>
    <cellStyle name="Cálculo 2 18 39 2" xfId="14341" xr:uid="{00000000-0005-0000-0000-000035340000}"/>
    <cellStyle name="Cálculo 2 18 4" xfId="14342" xr:uid="{00000000-0005-0000-0000-000036340000}"/>
    <cellStyle name="Cálculo 2 18 4 2" xfId="14343" xr:uid="{00000000-0005-0000-0000-000037340000}"/>
    <cellStyle name="Cálculo 2 18 40" xfId="14344" xr:uid="{00000000-0005-0000-0000-000038340000}"/>
    <cellStyle name="Cálculo 2 18 41" xfId="14345" xr:uid="{00000000-0005-0000-0000-000039340000}"/>
    <cellStyle name="Cálculo 2 18 42" xfId="14346" xr:uid="{00000000-0005-0000-0000-00003A340000}"/>
    <cellStyle name="Cálculo 2 18 43" xfId="14347" xr:uid="{00000000-0005-0000-0000-00003B340000}"/>
    <cellStyle name="Cálculo 2 18 44" xfId="14348" xr:uid="{00000000-0005-0000-0000-00003C340000}"/>
    <cellStyle name="Cálculo 2 18 45" xfId="14349" xr:uid="{00000000-0005-0000-0000-00003D340000}"/>
    <cellStyle name="Cálculo 2 18 46" xfId="14350" xr:uid="{00000000-0005-0000-0000-00003E340000}"/>
    <cellStyle name="Cálculo 2 18 47" xfId="14351" xr:uid="{00000000-0005-0000-0000-00003F340000}"/>
    <cellStyle name="Cálculo 2 18 48" xfId="14352" xr:uid="{00000000-0005-0000-0000-000040340000}"/>
    <cellStyle name="Cálculo 2 18 49" xfId="14353" xr:uid="{00000000-0005-0000-0000-000041340000}"/>
    <cellStyle name="Cálculo 2 18 5" xfId="14354" xr:uid="{00000000-0005-0000-0000-000042340000}"/>
    <cellStyle name="Cálculo 2 18 5 2" xfId="14355" xr:uid="{00000000-0005-0000-0000-000043340000}"/>
    <cellStyle name="Cálculo 2 18 50" xfId="14356" xr:uid="{00000000-0005-0000-0000-000044340000}"/>
    <cellStyle name="Cálculo 2 18 51" xfId="14357" xr:uid="{00000000-0005-0000-0000-000045340000}"/>
    <cellStyle name="Cálculo 2 18 52" xfId="14358" xr:uid="{00000000-0005-0000-0000-000046340000}"/>
    <cellStyle name="Cálculo 2 18 53" xfId="14359" xr:uid="{00000000-0005-0000-0000-000047340000}"/>
    <cellStyle name="Cálculo 2 18 54" xfId="14360" xr:uid="{00000000-0005-0000-0000-000048340000}"/>
    <cellStyle name="Cálculo 2 18 55" xfId="14361" xr:uid="{00000000-0005-0000-0000-000049340000}"/>
    <cellStyle name="Cálculo 2 18 56" xfId="14362" xr:uid="{00000000-0005-0000-0000-00004A340000}"/>
    <cellStyle name="Cálculo 2 18 57" xfId="14363" xr:uid="{00000000-0005-0000-0000-00004B340000}"/>
    <cellStyle name="Cálculo 2 18 58" xfId="14364" xr:uid="{00000000-0005-0000-0000-00004C340000}"/>
    <cellStyle name="Cálculo 2 18 59" xfId="14365" xr:uid="{00000000-0005-0000-0000-00004D340000}"/>
    <cellStyle name="Cálculo 2 18 6" xfId="14366" xr:uid="{00000000-0005-0000-0000-00004E340000}"/>
    <cellStyle name="Cálculo 2 18 6 2" xfId="14367" xr:uid="{00000000-0005-0000-0000-00004F340000}"/>
    <cellStyle name="Cálculo 2 18 60" xfId="14368" xr:uid="{00000000-0005-0000-0000-000050340000}"/>
    <cellStyle name="Cálculo 2 18 61" xfId="14369" xr:uid="{00000000-0005-0000-0000-000051340000}"/>
    <cellStyle name="Cálculo 2 18 62" xfId="14370" xr:uid="{00000000-0005-0000-0000-000052340000}"/>
    <cellStyle name="Cálculo 2 18 63" xfId="14371" xr:uid="{00000000-0005-0000-0000-000053340000}"/>
    <cellStyle name="Cálculo 2 18 64" xfId="14372" xr:uid="{00000000-0005-0000-0000-000054340000}"/>
    <cellStyle name="Cálculo 2 18 65" xfId="14373" xr:uid="{00000000-0005-0000-0000-000055340000}"/>
    <cellStyle name="Cálculo 2 18 66" xfId="14374" xr:uid="{00000000-0005-0000-0000-000056340000}"/>
    <cellStyle name="Cálculo 2 18 67" xfId="14375" xr:uid="{00000000-0005-0000-0000-000057340000}"/>
    <cellStyle name="Cálculo 2 18 68" xfId="14376" xr:uid="{00000000-0005-0000-0000-000058340000}"/>
    <cellStyle name="Cálculo 2 18 69" xfId="14377" xr:uid="{00000000-0005-0000-0000-000059340000}"/>
    <cellStyle name="Cálculo 2 18 7" xfId="14378" xr:uid="{00000000-0005-0000-0000-00005A340000}"/>
    <cellStyle name="Cálculo 2 18 7 2" xfId="14379" xr:uid="{00000000-0005-0000-0000-00005B340000}"/>
    <cellStyle name="Cálculo 2 18 70" xfId="14380" xr:uid="{00000000-0005-0000-0000-00005C340000}"/>
    <cellStyle name="Cálculo 2 18 71" xfId="14381" xr:uid="{00000000-0005-0000-0000-00005D340000}"/>
    <cellStyle name="Cálculo 2 18 72" xfId="14382" xr:uid="{00000000-0005-0000-0000-00005E340000}"/>
    <cellStyle name="Cálculo 2 18 73" xfId="14383" xr:uid="{00000000-0005-0000-0000-00005F340000}"/>
    <cellStyle name="Cálculo 2 18 74" xfId="14384" xr:uid="{00000000-0005-0000-0000-000060340000}"/>
    <cellStyle name="Cálculo 2 18 75" xfId="14385" xr:uid="{00000000-0005-0000-0000-000061340000}"/>
    <cellStyle name="Cálculo 2 18 76" xfId="14386" xr:uid="{00000000-0005-0000-0000-000062340000}"/>
    <cellStyle name="Cálculo 2 18 77" xfId="52420" xr:uid="{00000000-0005-0000-0000-000063340000}"/>
    <cellStyle name="Cálculo 2 18 78" xfId="52221" xr:uid="{00000000-0005-0000-0000-000064340000}"/>
    <cellStyle name="Cálculo 2 18 79" xfId="53109" xr:uid="{00000000-0005-0000-0000-000065340000}"/>
    <cellStyle name="Cálculo 2 18 8" xfId="14387" xr:uid="{00000000-0005-0000-0000-000066340000}"/>
    <cellStyle name="Cálculo 2 18 8 2" xfId="14388" xr:uid="{00000000-0005-0000-0000-000067340000}"/>
    <cellStyle name="Cálculo 2 18 9" xfId="14389" xr:uid="{00000000-0005-0000-0000-000068340000}"/>
    <cellStyle name="Cálculo 2 18 9 2" xfId="14390" xr:uid="{00000000-0005-0000-0000-000069340000}"/>
    <cellStyle name="Cálculo 2 19" xfId="355" xr:uid="{00000000-0005-0000-0000-00006A340000}"/>
    <cellStyle name="Cálculo 2 19 10" xfId="14391" xr:uid="{00000000-0005-0000-0000-00006B340000}"/>
    <cellStyle name="Cálculo 2 19 10 2" xfId="14392" xr:uid="{00000000-0005-0000-0000-00006C340000}"/>
    <cellStyle name="Cálculo 2 19 11" xfId="14393" xr:uid="{00000000-0005-0000-0000-00006D340000}"/>
    <cellStyle name="Cálculo 2 19 11 2" xfId="14394" xr:uid="{00000000-0005-0000-0000-00006E340000}"/>
    <cellStyle name="Cálculo 2 19 12" xfId="14395" xr:uid="{00000000-0005-0000-0000-00006F340000}"/>
    <cellStyle name="Cálculo 2 19 12 2" xfId="14396" xr:uid="{00000000-0005-0000-0000-000070340000}"/>
    <cellStyle name="Cálculo 2 19 13" xfId="14397" xr:uid="{00000000-0005-0000-0000-000071340000}"/>
    <cellStyle name="Cálculo 2 19 13 2" xfId="14398" xr:uid="{00000000-0005-0000-0000-000072340000}"/>
    <cellStyle name="Cálculo 2 19 14" xfId="14399" xr:uid="{00000000-0005-0000-0000-000073340000}"/>
    <cellStyle name="Cálculo 2 19 14 2" xfId="14400" xr:uid="{00000000-0005-0000-0000-000074340000}"/>
    <cellStyle name="Cálculo 2 19 15" xfId="14401" xr:uid="{00000000-0005-0000-0000-000075340000}"/>
    <cellStyle name="Cálculo 2 19 15 2" xfId="14402" xr:uid="{00000000-0005-0000-0000-000076340000}"/>
    <cellStyle name="Cálculo 2 19 16" xfId="14403" xr:uid="{00000000-0005-0000-0000-000077340000}"/>
    <cellStyle name="Cálculo 2 19 16 2" xfId="14404" xr:uid="{00000000-0005-0000-0000-000078340000}"/>
    <cellStyle name="Cálculo 2 19 17" xfId="14405" xr:uid="{00000000-0005-0000-0000-000079340000}"/>
    <cellStyle name="Cálculo 2 19 17 2" xfId="14406" xr:uid="{00000000-0005-0000-0000-00007A340000}"/>
    <cellStyle name="Cálculo 2 19 18" xfId="14407" xr:uid="{00000000-0005-0000-0000-00007B340000}"/>
    <cellStyle name="Cálculo 2 19 18 2" xfId="14408" xr:uid="{00000000-0005-0000-0000-00007C340000}"/>
    <cellStyle name="Cálculo 2 19 19" xfId="14409" xr:uid="{00000000-0005-0000-0000-00007D340000}"/>
    <cellStyle name="Cálculo 2 19 19 2" xfId="14410" xr:uid="{00000000-0005-0000-0000-00007E340000}"/>
    <cellStyle name="Cálculo 2 19 2" xfId="356" xr:uid="{00000000-0005-0000-0000-00007F340000}"/>
    <cellStyle name="Cálculo 2 19 2 2" xfId="14411" xr:uid="{00000000-0005-0000-0000-000080340000}"/>
    <cellStyle name="Cálculo 2 19 20" xfId="14412" xr:uid="{00000000-0005-0000-0000-000081340000}"/>
    <cellStyle name="Cálculo 2 19 20 2" xfId="14413" xr:uid="{00000000-0005-0000-0000-000082340000}"/>
    <cellStyle name="Cálculo 2 19 21" xfId="14414" xr:uid="{00000000-0005-0000-0000-000083340000}"/>
    <cellStyle name="Cálculo 2 19 21 2" xfId="14415" xr:uid="{00000000-0005-0000-0000-000084340000}"/>
    <cellStyle name="Cálculo 2 19 22" xfId="14416" xr:uid="{00000000-0005-0000-0000-000085340000}"/>
    <cellStyle name="Cálculo 2 19 22 2" xfId="14417" xr:uid="{00000000-0005-0000-0000-000086340000}"/>
    <cellStyle name="Cálculo 2 19 23" xfId="14418" xr:uid="{00000000-0005-0000-0000-000087340000}"/>
    <cellStyle name="Cálculo 2 19 23 2" xfId="14419" xr:uid="{00000000-0005-0000-0000-000088340000}"/>
    <cellStyle name="Cálculo 2 19 24" xfId="14420" xr:uid="{00000000-0005-0000-0000-000089340000}"/>
    <cellStyle name="Cálculo 2 19 24 2" xfId="14421" xr:uid="{00000000-0005-0000-0000-00008A340000}"/>
    <cellStyle name="Cálculo 2 19 25" xfId="14422" xr:uid="{00000000-0005-0000-0000-00008B340000}"/>
    <cellStyle name="Cálculo 2 19 25 2" xfId="14423" xr:uid="{00000000-0005-0000-0000-00008C340000}"/>
    <cellStyle name="Cálculo 2 19 26" xfId="14424" xr:uid="{00000000-0005-0000-0000-00008D340000}"/>
    <cellStyle name="Cálculo 2 19 26 2" xfId="14425" xr:uid="{00000000-0005-0000-0000-00008E340000}"/>
    <cellStyle name="Cálculo 2 19 27" xfId="14426" xr:uid="{00000000-0005-0000-0000-00008F340000}"/>
    <cellStyle name="Cálculo 2 19 27 2" xfId="14427" xr:uid="{00000000-0005-0000-0000-000090340000}"/>
    <cellStyle name="Cálculo 2 19 28" xfId="14428" xr:uid="{00000000-0005-0000-0000-000091340000}"/>
    <cellStyle name="Cálculo 2 19 28 2" xfId="14429" xr:uid="{00000000-0005-0000-0000-000092340000}"/>
    <cellStyle name="Cálculo 2 19 29" xfId="14430" xr:uid="{00000000-0005-0000-0000-000093340000}"/>
    <cellStyle name="Cálculo 2 19 29 2" xfId="14431" xr:uid="{00000000-0005-0000-0000-000094340000}"/>
    <cellStyle name="Cálculo 2 19 3" xfId="14432" xr:uid="{00000000-0005-0000-0000-000095340000}"/>
    <cellStyle name="Cálculo 2 19 3 2" xfId="14433" xr:uid="{00000000-0005-0000-0000-000096340000}"/>
    <cellStyle name="Cálculo 2 19 30" xfId="14434" xr:uid="{00000000-0005-0000-0000-000097340000}"/>
    <cellStyle name="Cálculo 2 19 30 2" xfId="14435" xr:uid="{00000000-0005-0000-0000-000098340000}"/>
    <cellStyle name="Cálculo 2 19 31" xfId="14436" xr:uid="{00000000-0005-0000-0000-000099340000}"/>
    <cellStyle name="Cálculo 2 19 31 2" xfId="14437" xr:uid="{00000000-0005-0000-0000-00009A340000}"/>
    <cellStyle name="Cálculo 2 19 32" xfId="14438" xr:uid="{00000000-0005-0000-0000-00009B340000}"/>
    <cellStyle name="Cálculo 2 19 32 2" xfId="14439" xr:uid="{00000000-0005-0000-0000-00009C340000}"/>
    <cellStyle name="Cálculo 2 19 33" xfId="14440" xr:uid="{00000000-0005-0000-0000-00009D340000}"/>
    <cellStyle name="Cálculo 2 19 33 2" xfId="14441" xr:uid="{00000000-0005-0000-0000-00009E340000}"/>
    <cellStyle name="Cálculo 2 19 34" xfId="14442" xr:uid="{00000000-0005-0000-0000-00009F340000}"/>
    <cellStyle name="Cálculo 2 19 34 2" xfId="14443" xr:uid="{00000000-0005-0000-0000-0000A0340000}"/>
    <cellStyle name="Cálculo 2 19 35" xfId="14444" xr:uid="{00000000-0005-0000-0000-0000A1340000}"/>
    <cellStyle name="Cálculo 2 19 35 2" xfId="14445" xr:uid="{00000000-0005-0000-0000-0000A2340000}"/>
    <cellStyle name="Cálculo 2 19 36" xfId="14446" xr:uid="{00000000-0005-0000-0000-0000A3340000}"/>
    <cellStyle name="Cálculo 2 19 36 2" xfId="14447" xr:uid="{00000000-0005-0000-0000-0000A4340000}"/>
    <cellStyle name="Cálculo 2 19 37" xfId="14448" xr:uid="{00000000-0005-0000-0000-0000A5340000}"/>
    <cellStyle name="Cálculo 2 19 37 2" xfId="14449" xr:uid="{00000000-0005-0000-0000-0000A6340000}"/>
    <cellStyle name="Cálculo 2 19 38" xfId="14450" xr:uid="{00000000-0005-0000-0000-0000A7340000}"/>
    <cellStyle name="Cálculo 2 19 38 2" xfId="14451" xr:uid="{00000000-0005-0000-0000-0000A8340000}"/>
    <cellStyle name="Cálculo 2 19 39" xfId="14452" xr:uid="{00000000-0005-0000-0000-0000A9340000}"/>
    <cellStyle name="Cálculo 2 19 39 2" xfId="14453" xr:uid="{00000000-0005-0000-0000-0000AA340000}"/>
    <cellStyle name="Cálculo 2 19 4" xfId="14454" xr:uid="{00000000-0005-0000-0000-0000AB340000}"/>
    <cellStyle name="Cálculo 2 19 4 2" xfId="14455" xr:uid="{00000000-0005-0000-0000-0000AC340000}"/>
    <cellStyle name="Cálculo 2 19 40" xfId="14456" xr:uid="{00000000-0005-0000-0000-0000AD340000}"/>
    <cellStyle name="Cálculo 2 19 41" xfId="14457" xr:uid="{00000000-0005-0000-0000-0000AE340000}"/>
    <cellStyle name="Cálculo 2 19 42" xfId="14458" xr:uid="{00000000-0005-0000-0000-0000AF340000}"/>
    <cellStyle name="Cálculo 2 19 43" xfId="14459" xr:uid="{00000000-0005-0000-0000-0000B0340000}"/>
    <cellStyle name="Cálculo 2 19 44" xfId="14460" xr:uid="{00000000-0005-0000-0000-0000B1340000}"/>
    <cellStyle name="Cálculo 2 19 45" xfId="14461" xr:uid="{00000000-0005-0000-0000-0000B2340000}"/>
    <cellStyle name="Cálculo 2 19 46" xfId="14462" xr:uid="{00000000-0005-0000-0000-0000B3340000}"/>
    <cellStyle name="Cálculo 2 19 47" xfId="14463" xr:uid="{00000000-0005-0000-0000-0000B4340000}"/>
    <cellStyle name="Cálculo 2 19 48" xfId="14464" xr:uid="{00000000-0005-0000-0000-0000B5340000}"/>
    <cellStyle name="Cálculo 2 19 49" xfId="14465" xr:uid="{00000000-0005-0000-0000-0000B6340000}"/>
    <cellStyle name="Cálculo 2 19 5" xfId="14466" xr:uid="{00000000-0005-0000-0000-0000B7340000}"/>
    <cellStyle name="Cálculo 2 19 5 2" xfId="14467" xr:uid="{00000000-0005-0000-0000-0000B8340000}"/>
    <cellStyle name="Cálculo 2 19 50" xfId="14468" xr:uid="{00000000-0005-0000-0000-0000B9340000}"/>
    <cellStyle name="Cálculo 2 19 51" xfId="14469" xr:uid="{00000000-0005-0000-0000-0000BA340000}"/>
    <cellStyle name="Cálculo 2 19 52" xfId="14470" xr:uid="{00000000-0005-0000-0000-0000BB340000}"/>
    <cellStyle name="Cálculo 2 19 53" xfId="14471" xr:uid="{00000000-0005-0000-0000-0000BC340000}"/>
    <cellStyle name="Cálculo 2 19 54" xfId="14472" xr:uid="{00000000-0005-0000-0000-0000BD340000}"/>
    <cellStyle name="Cálculo 2 19 55" xfId="14473" xr:uid="{00000000-0005-0000-0000-0000BE340000}"/>
    <cellStyle name="Cálculo 2 19 56" xfId="14474" xr:uid="{00000000-0005-0000-0000-0000BF340000}"/>
    <cellStyle name="Cálculo 2 19 57" xfId="14475" xr:uid="{00000000-0005-0000-0000-0000C0340000}"/>
    <cellStyle name="Cálculo 2 19 58" xfId="14476" xr:uid="{00000000-0005-0000-0000-0000C1340000}"/>
    <cellStyle name="Cálculo 2 19 59" xfId="14477" xr:uid="{00000000-0005-0000-0000-0000C2340000}"/>
    <cellStyle name="Cálculo 2 19 6" xfId="14478" xr:uid="{00000000-0005-0000-0000-0000C3340000}"/>
    <cellStyle name="Cálculo 2 19 6 2" xfId="14479" xr:uid="{00000000-0005-0000-0000-0000C4340000}"/>
    <cellStyle name="Cálculo 2 19 60" xfId="14480" xr:uid="{00000000-0005-0000-0000-0000C5340000}"/>
    <cellStyle name="Cálculo 2 19 61" xfId="14481" xr:uid="{00000000-0005-0000-0000-0000C6340000}"/>
    <cellStyle name="Cálculo 2 19 62" xfId="14482" xr:uid="{00000000-0005-0000-0000-0000C7340000}"/>
    <cellStyle name="Cálculo 2 19 63" xfId="14483" xr:uid="{00000000-0005-0000-0000-0000C8340000}"/>
    <cellStyle name="Cálculo 2 19 64" xfId="14484" xr:uid="{00000000-0005-0000-0000-0000C9340000}"/>
    <cellStyle name="Cálculo 2 19 65" xfId="14485" xr:uid="{00000000-0005-0000-0000-0000CA340000}"/>
    <cellStyle name="Cálculo 2 19 66" xfId="14486" xr:uid="{00000000-0005-0000-0000-0000CB340000}"/>
    <cellStyle name="Cálculo 2 19 67" xfId="14487" xr:uid="{00000000-0005-0000-0000-0000CC340000}"/>
    <cellStyle name="Cálculo 2 19 68" xfId="14488" xr:uid="{00000000-0005-0000-0000-0000CD340000}"/>
    <cellStyle name="Cálculo 2 19 69" xfId="14489" xr:uid="{00000000-0005-0000-0000-0000CE340000}"/>
    <cellStyle name="Cálculo 2 19 7" xfId="14490" xr:uid="{00000000-0005-0000-0000-0000CF340000}"/>
    <cellStyle name="Cálculo 2 19 7 2" xfId="14491" xr:uid="{00000000-0005-0000-0000-0000D0340000}"/>
    <cellStyle name="Cálculo 2 19 70" xfId="14492" xr:uid="{00000000-0005-0000-0000-0000D1340000}"/>
    <cellStyle name="Cálculo 2 19 71" xfId="14493" xr:uid="{00000000-0005-0000-0000-0000D2340000}"/>
    <cellStyle name="Cálculo 2 19 72" xfId="14494" xr:uid="{00000000-0005-0000-0000-0000D3340000}"/>
    <cellStyle name="Cálculo 2 19 73" xfId="14495" xr:uid="{00000000-0005-0000-0000-0000D4340000}"/>
    <cellStyle name="Cálculo 2 19 74" xfId="14496" xr:uid="{00000000-0005-0000-0000-0000D5340000}"/>
    <cellStyle name="Cálculo 2 19 75" xfId="14497" xr:uid="{00000000-0005-0000-0000-0000D6340000}"/>
    <cellStyle name="Cálculo 2 19 76" xfId="14498" xr:uid="{00000000-0005-0000-0000-0000D7340000}"/>
    <cellStyle name="Cálculo 2 19 77" xfId="52713" xr:uid="{00000000-0005-0000-0000-0000D8340000}"/>
    <cellStyle name="Cálculo 2 19 78" xfId="52983" xr:uid="{00000000-0005-0000-0000-0000D9340000}"/>
    <cellStyle name="Cálculo 2 19 79" xfId="53444" xr:uid="{00000000-0005-0000-0000-0000DA340000}"/>
    <cellStyle name="Cálculo 2 19 8" xfId="14499" xr:uid="{00000000-0005-0000-0000-0000DB340000}"/>
    <cellStyle name="Cálculo 2 19 8 2" xfId="14500" xr:uid="{00000000-0005-0000-0000-0000DC340000}"/>
    <cellStyle name="Cálculo 2 19 9" xfId="14501" xr:uid="{00000000-0005-0000-0000-0000DD340000}"/>
    <cellStyle name="Cálculo 2 19 9 2" xfId="14502" xr:uid="{00000000-0005-0000-0000-0000DE340000}"/>
    <cellStyle name="Cálculo 2 2" xfId="357" xr:uid="{00000000-0005-0000-0000-0000DF340000}"/>
    <cellStyle name="Cálculo 2 2 10" xfId="14503" xr:uid="{00000000-0005-0000-0000-0000E0340000}"/>
    <cellStyle name="Cálculo 2 2 10 2" xfId="14504" xr:uid="{00000000-0005-0000-0000-0000E1340000}"/>
    <cellStyle name="Cálculo 2 2 11" xfId="14505" xr:uid="{00000000-0005-0000-0000-0000E2340000}"/>
    <cellStyle name="Cálculo 2 2 11 2" xfId="14506" xr:uid="{00000000-0005-0000-0000-0000E3340000}"/>
    <cellStyle name="Cálculo 2 2 12" xfId="14507" xr:uid="{00000000-0005-0000-0000-0000E4340000}"/>
    <cellStyle name="Cálculo 2 2 12 2" xfId="14508" xr:uid="{00000000-0005-0000-0000-0000E5340000}"/>
    <cellStyle name="Cálculo 2 2 13" xfId="14509" xr:uid="{00000000-0005-0000-0000-0000E6340000}"/>
    <cellStyle name="Cálculo 2 2 13 2" xfId="14510" xr:uid="{00000000-0005-0000-0000-0000E7340000}"/>
    <cellStyle name="Cálculo 2 2 14" xfId="14511" xr:uid="{00000000-0005-0000-0000-0000E8340000}"/>
    <cellStyle name="Cálculo 2 2 14 2" xfId="14512" xr:uid="{00000000-0005-0000-0000-0000E9340000}"/>
    <cellStyle name="Cálculo 2 2 15" xfId="14513" xr:uid="{00000000-0005-0000-0000-0000EA340000}"/>
    <cellStyle name="Cálculo 2 2 15 2" xfId="14514" xr:uid="{00000000-0005-0000-0000-0000EB340000}"/>
    <cellStyle name="Cálculo 2 2 16" xfId="14515" xr:uid="{00000000-0005-0000-0000-0000EC340000}"/>
    <cellStyle name="Cálculo 2 2 16 2" xfId="14516" xr:uid="{00000000-0005-0000-0000-0000ED340000}"/>
    <cellStyle name="Cálculo 2 2 17" xfId="14517" xr:uid="{00000000-0005-0000-0000-0000EE340000}"/>
    <cellStyle name="Cálculo 2 2 17 2" xfId="14518" xr:uid="{00000000-0005-0000-0000-0000EF340000}"/>
    <cellStyle name="Cálculo 2 2 18" xfId="14519" xr:uid="{00000000-0005-0000-0000-0000F0340000}"/>
    <cellStyle name="Cálculo 2 2 18 2" xfId="14520" xr:uid="{00000000-0005-0000-0000-0000F1340000}"/>
    <cellStyle name="Cálculo 2 2 19" xfId="14521" xr:uid="{00000000-0005-0000-0000-0000F2340000}"/>
    <cellStyle name="Cálculo 2 2 19 2" xfId="14522" xr:uid="{00000000-0005-0000-0000-0000F3340000}"/>
    <cellStyle name="Cálculo 2 2 2" xfId="358" xr:uid="{00000000-0005-0000-0000-0000F4340000}"/>
    <cellStyle name="Cálculo 2 2 2 2" xfId="14523" xr:uid="{00000000-0005-0000-0000-0000F5340000}"/>
    <cellStyle name="Cálculo 2 2 20" xfId="14524" xr:uid="{00000000-0005-0000-0000-0000F6340000}"/>
    <cellStyle name="Cálculo 2 2 20 2" xfId="14525" xr:uid="{00000000-0005-0000-0000-0000F7340000}"/>
    <cellStyle name="Cálculo 2 2 21" xfId="14526" xr:uid="{00000000-0005-0000-0000-0000F8340000}"/>
    <cellStyle name="Cálculo 2 2 21 2" xfId="14527" xr:uid="{00000000-0005-0000-0000-0000F9340000}"/>
    <cellStyle name="Cálculo 2 2 22" xfId="14528" xr:uid="{00000000-0005-0000-0000-0000FA340000}"/>
    <cellStyle name="Cálculo 2 2 22 2" xfId="14529" xr:uid="{00000000-0005-0000-0000-0000FB340000}"/>
    <cellStyle name="Cálculo 2 2 23" xfId="14530" xr:uid="{00000000-0005-0000-0000-0000FC340000}"/>
    <cellStyle name="Cálculo 2 2 23 2" xfId="14531" xr:uid="{00000000-0005-0000-0000-0000FD340000}"/>
    <cellStyle name="Cálculo 2 2 24" xfId="14532" xr:uid="{00000000-0005-0000-0000-0000FE340000}"/>
    <cellStyle name="Cálculo 2 2 24 2" xfId="14533" xr:uid="{00000000-0005-0000-0000-0000FF340000}"/>
    <cellStyle name="Cálculo 2 2 25" xfId="14534" xr:uid="{00000000-0005-0000-0000-000000350000}"/>
    <cellStyle name="Cálculo 2 2 25 2" xfId="14535" xr:uid="{00000000-0005-0000-0000-000001350000}"/>
    <cellStyle name="Cálculo 2 2 26" xfId="14536" xr:uid="{00000000-0005-0000-0000-000002350000}"/>
    <cellStyle name="Cálculo 2 2 26 2" xfId="14537" xr:uid="{00000000-0005-0000-0000-000003350000}"/>
    <cellStyle name="Cálculo 2 2 27" xfId="14538" xr:uid="{00000000-0005-0000-0000-000004350000}"/>
    <cellStyle name="Cálculo 2 2 27 2" xfId="14539" xr:uid="{00000000-0005-0000-0000-000005350000}"/>
    <cellStyle name="Cálculo 2 2 28" xfId="14540" xr:uid="{00000000-0005-0000-0000-000006350000}"/>
    <cellStyle name="Cálculo 2 2 28 2" xfId="14541" xr:uid="{00000000-0005-0000-0000-000007350000}"/>
    <cellStyle name="Cálculo 2 2 29" xfId="14542" xr:uid="{00000000-0005-0000-0000-000008350000}"/>
    <cellStyle name="Cálculo 2 2 29 2" xfId="14543" xr:uid="{00000000-0005-0000-0000-000009350000}"/>
    <cellStyle name="Cálculo 2 2 3" xfId="14544" xr:uid="{00000000-0005-0000-0000-00000A350000}"/>
    <cellStyle name="Cálculo 2 2 3 2" xfId="14545" xr:uid="{00000000-0005-0000-0000-00000B350000}"/>
    <cellStyle name="Cálculo 2 2 30" xfId="14546" xr:uid="{00000000-0005-0000-0000-00000C350000}"/>
    <cellStyle name="Cálculo 2 2 30 2" xfId="14547" xr:uid="{00000000-0005-0000-0000-00000D350000}"/>
    <cellStyle name="Cálculo 2 2 31" xfId="14548" xr:uid="{00000000-0005-0000-0000-00000E350000}"/>
    <cellStyle name="Cálculo 2 2 31 2" xfId="14549" xr:uid="{00000000-0005-0000-0000-00000F350000}"/>
    <cellStyle name="Cálculo 2 2 32" xfId="14550" xr:uid="{00000000-0005-0000-0000-000010350000}"/>
    <cellStyle name="Cálculo 2 2 32 2" xfId="14551" xr:uid="{00000000-0005-0000-0000-000011350000}"/>
    <cellStyle name="Cálculo 2 2 33" xfId="14552" xr:uid="{00000000-0005-0000-0000-000012350000}"/>
    <cellStyle name="Cálculo 2 2 33 2" xfId="14553" xr:uid="{00000000-0005-0000-0000-000013350000}"/>
    <cellStyle name="Cálculo 2 2 34" xfId="14554" xr:uid="{00000000-0005-0000-0000-000014350000}"/>
    <cellStyle name="Cálculo 2 2 34 2" xfId="14555" xr:uid="{00000000-0005-0000-0000-000015350000}"/>
    <cellStyle name="Cálculo 2 2 35" xfId="14556" xr:uid="{00000000-0005-0000-0000-000016350000}"/>
    <cellStyle name="Cálculo 2 2 35 2" xfId="14557" xr:uid="{00000000-0005-0000-0000-000017350000}"/>
    <cellStyle name="Cálculo 2 2 36" xfId="14558" xr:uid="{00000000-0005-0000-0000-000018350000}"/>
    <cellStyle name="Cálculo 2 2 36 2" xfId="14559" xr:uid="{00000000-0005-0000-0000-000019350000}"/>
    <cellStyle name="Cálculo 2 2 37" xfId="14560" xr:uid="{00000000-0005-0000-0000-00001A350000}"/>
    <cellStyle name="Cálculo 2 2 37 2" xfId="14561" xr:uid="{00000000-0005-0000-0000-00001B350000}"/>
    <cellStyle name="Cálculo 2 2 38" xfId="14562" xr:uid="{00000000-0005-0000-0000-00001C350000}"/>
    <cellStyle name="Cálculo 2 2 38 2" xfId="14563" xr:uid="{00000000-0005-0000-0000-00001D350000}"/>
    <cellStyle name="Cálculo 2 2 39" xfId="14564" xr:uid="{00000000-0005-0000-0000-00001E350000}"/>
    <cellStyle name="Cálculo 2 2 39 2" xfId="14565" xr:uid="{00000000-0005-0000-0000-00001F350000}"/>
    <cellStyle name="Cálculo 2 2 4" xfId="14566" xr:uid="{00000000-0005-0000-0000-000020350000}"/>
    <cellStyle name="Cálculo 2 2 4 2" xfId="14567" xr:uid="{00000000-0005-0000-0000-000021350000}"/>
    <cellStyle name="Cálculo 2 2 40" xfId="14568" xr:uid="{00000000-0005-0000-0000-000022350000}"/>
    <cellStyle name="Cálculo 2 2 41" xfId="14569" xr:uid="{00000000-0005-0000-0000-000023350000}"/>
    <cellStyle name="Cálculo 2 2 42" xfId="14570" xr:uid="{00000000-0005-0000-0000-000024350000}"/>
    <cellStyle name="Cálculo 2 2 43" xfId="14571" xr:uid="{00000000-0005-0000-0000-000025350000}"/>
    <cellStyle name="Cálculo 2 2 44" xfId="14572" xr:uid="{00000000-0005-0000-0000-000026350000}"/>
    <cellStyle name="Cálculo 2 2 45" xfId="14573" xr:uid="{00000000-0005-0000-0000-000027350000}"/>
    <cellStyle name="Cálculo 2 2 46" xfId="14574" xr:uid="{00000000-0005-0000-0000-000028350000}"/>
    <cellStyle name="Cálculo 2 2 47" xfId="14575" xr:uid="{00000000-0005-0000-0000-000029350000}"/>
    <cellStyle name="Cálculo 2 2 48" xfId="14576" xr:uid="{00000000-0005-0000-0000-00002A350000}"/>
    <cellStyle name="Cálculo 2 2 49" xfId="14577" xr:uid="{00000000-0005-0000-0000-00002B350000}"/>
    <cellStyle name="Cálculo 2 2 5" xfId="14578" xr:uid="{00000000-0005-0000-0000-00002C350000}"/>
    <cellStyle name="Cálculo 2 2 5 2" xfId="14579" xr:uid="{00000000-0005-0000-0000-00002D350000}"/>
    <cellStyle name="Cálculo 2 2 50" xfId="14580" xr:uid="{00000000-0005-0000-0000-00002E350000}"/>
    <cellStyle name="Cálculo 2 2 51" xfId="14581" xr:uid="{00000000-0005-0000-0000-00002F350000}"/>
    <cellStyle name="Cálculo 2 2 52" xfId="14582" xr:uid="{00000000-0005-0000-0000-000030350000}"/>
    <cellStyle name="Cálculo 2 2 53" xfId="14583" xr:uid="{00000000-0005-0000-0000-000031350000}"/>
    <cellStyle name="Cálculo 2 2 54" xfId="14584" xr:uid="{00000000-0005-0000-0000-000032350000}"/>
    <cellStyle name="Cálculo 2 2 55" xfId="14585" xr:uid="{00000000-0005-0000-0000-000033350000}"/>
    <cellStyle name="Cálculo 2 2 56" xfId="14586" xr:uid="{00000000-0005-0000-0000-000034350000}"/>
    <cellStyle name="Cálculo 2 2 57" xfId="14587" xr:uid="{00000000-0005-0000-0000-000035350000}"/>
    <cellStyle name="Cálculo 2 2 58" xfId="14588" xr:uid="{00000000-0005-0000-0000-000036350000}"/>
    <cellStyle name="Cálculo 2 2 59" xfId="14589" xr:uid="{00000000-0005-0000-0000-000037350000}"/>
    <cellStyle name="Cálculo 2 2 6" xfId="14590" xr:uid="{00000000-0005-0000-0000-000038350000}"/>
    <cellStyle name="Cálculo 2 2 6 2" xfId="14591" xr:uid="{00000000-0005-0000-0000-000039350000}"/>
    <cellStyle name="Cálculo 2 2 60" xfId="14592" xr:uid="{00000000-0005-0000-0000-00003A350000}"/>
    <cellStyle name="Cálculo 2 2 61" xfId="14593" xr:uid="{00000000-0005-0000-0000-00003B350000}"/>
    <cellStyle name="Cálculo 2 2 62" xfId="14594" xr:uid="{00000000-0005-0000-0000-00003C350000}"/>
    <cellStyle name="Cálculo 2 2 63" xfId="14595" xr:uid="{00000000-0005-0000-0000-00003D350000}"/>
    <cellStyle name="Cálculo 2 2 64" xfId="14596" xr:uid="{00000000-0005-0000-0000-00003E350000}"/>
    <cellStyle name="Cálculo 2 2 65" xfId="14597" xr:uid="{00000000-0005-0000-0000-00003F350000}"/>
    <cellStyle name="Cálculo 2 2 66" xfId="14598" xr:uid="{00000000-0005-0000-0000-000040350000}"/>
    <cellStyle name="Cálculo 2 2 67" xfId="14599" xr:uid="{00000000-0005-0000-0000-000041350000}"/>
    <cellStyle name="Cálculo 2 2 68" xfId="14600" xr:uid="{00000000-0005-0000-0000-000042350000}"/>
    <cellStyle name="Cálculo 2 2 69" xfId="14601" xr:uid="{00000000-0005-0000-0000-000043350000}"/>
    <cellStyle name="Cálculo 2 2 7" xfId="14602" xr:uid="{00000000-0005-0000-0000-000044350000}"/>
    <cellStyle name="Cálculo 2 2 7 2" xfId="14603" xr:uid="{00000000-0005-0000-0000-000045350000}"/>
    <cellStyle name="Cálculo 2 2 70" xfId="14604" xr:uid="{00000000-0005-0000-0000-000046350000}"/>
    <cellStyle name="Cálculo 2 2 71" xfId="14605" xr:uid="{00000000-0005-0000-0000-000047350000}"/>
    <cellStyle name="Cálculo 2 2 72" xfId="14606" xr:uid="{00000000-0005-0000-0000-000048350000}"/>
    <cellStyle name="Cálculo 2 2 73" xfId="14607" xr:uid="{00000000-0005-0000-0000-000049350000}"/>
    <cellStyle name="Cálculo 2 2 74" xfId="14608" xr:uid="{00000000-0005-0000-0000-00004A350000}"/>
    <cellStyle name="Cálculo 2 2 75" xfId="14609" xr:uid="{00000000-0005-0000-0000-00004B350000}"/>
    <cellStyle name="Cálculo 2 2 76" xfId="14610" xr:uid="{00000000-0005-0000-0000-00004C350000}"/>
    <cellStyle name="Cálculo 2 2 77" xfId="52452" xr:uid="{00000000-0005-0000-0000-00004D350000}"/>
    <cellStyle name="Cálculo 2 2 78" xfId="52312" xr:uid="{00000000-0005-0000-0000-00004E350000}"/>
    <cellStyle name="Cálculo 2 2 79" xfId="53143" xr:uid="{00000000-0005-0000-0000-00004F350000}"/>
    <cellStyle name="Cálculo 2 2 8" xfId="14611" xr:uid="{00000000-0005-0000-0000-000050350000}"/>
    <cellStyle name="Cálculo 2 2 8 2" xfId="14612" xr:uid="{00000000-0005-0000-0000-000051350000}"/>
    <cellStyle name="Cálculo 2 2 9" xfId="14613" xr:uid="{00000000-0005-0000-0000-000052350000}"/>
    <cellStyle name="Cálculo 2 2 9 2" xfId="14614" xr:uid="{00000000-0005-0000-0000-000053350000}"/>
    <cellStyle name="Cálculo 2 20" xfId="359" xr:uid="{00000000-0005-0000-0000-000054350000}"/>
    <cellStyle name="Cálculo 2 20 10" xfId="14615" xr:uid="{00000000-0005-0000-0000-000055350000}"/>
    <cellStyle name="Cálculo 2 20 10 2" xfId="14616" xr:uid="{00000000-0005-0000-0000-000056350000}"/>
    <cellStyle name="Cálculo 2 20 11" xfId="14617" xr:uid="{00000000-0005-0000-0000-000057350000}"/>
    <cellStyle name="Cálculo 2 20 11 2" xfId="14618" xr:uid="{00000000-0005-0000-0000-000058350000}"/>
    <cellStyle name="Cálculo 2 20 12" xfId="14619" xr:uid="{00000000-0005-0000-0000-000059350000}"/>
    <cellStyle name="Cálculo 2 20 12 2" xfId="14620" xr:uid="{00000000-0005-0000-0000-00005A350000}"/>
    <cellStyle name="Cálculo 2 20 13" xfId="14621" xr:uid="{00000000-0005-0000-0000-00005B350000}"/>
    <cellStyle name="Cálculo 2 20 13 2" xfId="14622" xr:uid="{00000000-0005-0000-0000-00005C350000}"/>
    <cellStyle name="Cálculo 2 20 14" xfId="14623" xr:uid="{00000000-0005-0000-0000-00005D350000}"/>
    <cellStyle name="Cálculo 2 20 14 2" xfId="14624" xr:uid="{00000000-0005-0000-0000-00005E350000}"/>
    <cellStyle name="Cálculo 2 20 15" xfId="14625" xr:uid="{00000000-0005-0000-0000-00005F350000}"/>
    <cellStyle name="Cálculo 2 20 15 2" xfId="14626" xr:uid="{00000000-0005-0000-0000-000060350000}"/>
    <cellStyle name="Cálculo 2 20 16" xfId="14627" xr:uid="{00000000-0005-0000-0000-000061350000}"/>
    <cellStyle name="Cálculo 2 20 16 2" xfId="14628" xr:uid="{00000000-0005-0000-0000-000062350000}"/>
    <cellStyle name="Cálculo 2 20 17" xfId="14629" xr:uid="{00000000-0005-0000-0000-000063350000}"/>
    <cellStyle name="Cálculo 2 20 17 2" xfId="14630" xr:uid="{00000000-0005-0000-0000-000064350000}"/>
    <cellStyle name="Cálculo 2 20 18" xfId="14631" xr:uid="{00000000-0005-0000-0000-000065350000}"/>
    <cellStyle name="Cálculo 2 20 18 2" xfId="14632" xr:uid="{00000000-0005-0000-0000-000066350000}"/>
    <cellStyle name="Cálculo 2 20 19" xfId="14633" xr:uid="{00000000-0005-0000-0000-000067350000}"/>
    <cellStyle name="Cálculo 2 20 19 2" xfId="14634" xr:uid="{00000000-0005-0000-0000-000068350000}"/>
    <cellStyle name="Cálculo 2 20 2" xfId="360" xr:uid="{00000000-0005-0000-0000-000069350000}"/>
    <cellStyle name="Cálculo 2 20 2 2" xfId="14635" xr:uid="{00000000-0005-0000-0000-00006A350000}"/>
    <cellStyle name="Cálculo 2 20 20" xfId="14636" xr:uid="{00000000-0005-0000-0000-00006B350000}"/>
    <cellStyle name="Cálculo 2 20 20 2" xfId="14637" xr:uid="{00000000-0005-0000-0000-00006C350000}"/>
    <cellStyle name="Cálculo 2 20 21" xfId="14638" xr:uid="{00000000-0005-0000-0000-00006D350000}"/>
    <cellStyle name="Cálculo 2 20 21 2" xfId="14639" xr:uid="{00000000-0005-0000-0000-00006E350000}"/>
    <cellStyle name="Cálculo 2 20 22" xfId="14640" xr:uid="{00000000-0005-0000-0000-00006F350000}"/>
    <cellStyle name="Cálculo 2 20 22 2" xfId="14641" xr:uid="{00000000-0005-0000-0000-000070350000}"/>
    <cellStyle name="Cálculo 2 20 23" xfId="14642" xr:uid="{00000000-0005-0000-0000-000071350000}"/>
    <cellStyle name="Cálculo 2 20 23 2" xfId="14643" xr:uid="{00000000-0005-0000-0000-000072350000}"/>
    <cellStyle name="Cálculo 2 20 24" xfId="14644" xr:uid="{00000000-0005-0000-0000-000073350000}"/>
    <cellStyle name="Cálculo 2 20 24 2" xfId="14645" xr:uid="{00000000-0005-0000-0000-000074350000}"/>
    <cellStyle name="Cálculo 2 20 25" xfId="14646" xr:uid="{00000000-0005-0000-0000-000075350000}"/>
    <cellStyle name="Cálculo 2 20 25 2" xfId="14647" xr:uid="{00000000-0005-0000-0000-000076350000}"/>
    <cellStyle name="Cálculo 2 20 26" xfId="14648" xr:uid="{00000000-0005-0000-0000-000077350000}"/>
    <cellStyle name="Cálculo 2 20 26 2" xfId="14649" xr:uid="{00000000-0005-0000-0000-000078350000}"/>
    <cellStyle name="Cálculo 2 20 27" xfId="14650" xr:uid="{00000000-0005-0000-0000-000079350000}"/>
    <cellStyle name="Cálculo 2 20 27 2" xfId="14651" xr:uid="{00000000-0005-0000-0000-00007A350000}"/>
    <cellStyle name="Cálculo 2 20 28" xfId="14652" xr:uid="{00000000-0005-0000-0000-00007B350000}"/>
    <cellStyle name="Cálculo 2 20 28 2" xfId="14653" xr:uid="{00000000-0005-0000-0000-00007C350000}"/>
    <cellStyle name="Cálculo 2 20 29" xfId="14654" xr:uid="{00000000-0005-0000-0000-00007D350000}"/>
    <cellStyle name="Cálculo 2 20 29 2" xfId="14655" xr:uid="{00000000-0005-0000-0000-00007E350000}"/>
    <cellStyle name="Cálculo 2 20 3" xfId="14656" xr:uid="{00000000-0005-0000-0000-00007F350000}"/>
    <cellStyle name="Cálculo 2 20 3 2" xfId="14657" xr:uid="{00000000-0005-0000-0000-000080350000}"/>
    <cellStyle name="Cálculo 2 20 30" xfId="14658" xr:uid="{00000000-0005-0000-0000-000081350000}"/>
    <cellStyle name="Cálculo 2 20 30 2" xfId="14659" xr:uid="{00000000-0005-0000-0000-000082350000}"/>
    <cellStyle name="Cálculo 2 20 31" xfId="14660" xr:uid="{00000000-0005-0000-0000-000083350000}"/>
    <cellStyle name="Cálculo 2 20 31 2" xfId="14661" xr:uid="{00000000-0005-0000-0000-000084350000}"/>
    <cellStyle name="Cálculo 2 20 32" xfId="14662" xr:uid="{00000000-0005-0000-0000-000085350000}"/>
    <cellStyle name="Cálculo 2 20 32 2" xfId="14663" xr:uid="{00000000-0005-0000-0000-000086350000}"/>
    <cellStyle name="Cálculo 2 20 33" xfId="14664" xr:uid="{00000000-0005-0000-0000-000087350000}"/>
    <cellStyle name="Cálculo 2 20 33 2" xfId="14665" xr:uid="{00000000-0005-0000-0000-000088350000}"/>
    <cellStyle name="Cálculo 2 20 34" xfId="14666" xr:uid="{00000000-0005-0000-0000-000089350000}"/>
    <cellStyle name="Cálculo 2 20 34 2" xfId="14667" xr:uid="{00000000-0005-0000-0000-00008A350000}"/>
    <cellStyle name="Cálculo 2 20 35" xfId="14668" xr:uid="{00000000-0005-0000-0000-00008B350000}"/>
    <cellStyle name="Cálculo 2 20 35 2" xfId="14669" xr:uid="{00000000-0005-0000-0000-00008C350000}"/>
    <cellStyle name="Cálculo 2 20 36" xfId="14670" xr:uid="{00000000-0005-0000-0000-00008D350000}"/>
    <cellStyle name="Cálculo 2 20 36 2" xfId="14671" xr:uid="{00000000-0005-0000-0000-00008E350000}"/>
    <cellStyle name="Cálculo 2 20 37" xfId="14672" xr:uid="{00000000-0005-0000-0000-00008F350000}"/>
    <cellStyle name="Cálculo 2 20 37 2" xfId="14673" xr:uid="{00000000-0005-0000-0000-000090350000}"/>
    <cellStyle name="Cálculo 2 20 38" xfId="14674" xr:uid="{00000000-0005-0000-0000-000091350000}"/>
    <cellStyle name="Cálculo 2 20 38 2" xfId="14675" xr:uid="{00000000-0005-0000-0000-000092350000}"/>
    <cellStyle name="Cálculo 2 20 39" xfId="14676" xr:uid="{00000000-0005-0000-0000-000093350000}"/>
    <cellStyle name="Cálculo 2 20 39 2" xfId="14677" xr:uid="{00000000-0005-0000-0000-000094350000}"/>
    <cellStyle name="Cálculo 2 20 4" xfId="14678" xr:uid="{00000000-0005-0000-0000-000095350000}"/>
    <cellStyle name="Cálculo 2 20 4 2" xfId="14679" xr:uid="{00000000-0005-0000-0000-000096350000}"/>
    <cellStyle name="Cálculo 2 20 40" xfId="14680" xr:uid="{00000000-0005-0000-0000-000097350000}"/>
    <cellStyle name="Cálculo 2 20 41" xfId="14681" xr:uid="{00000000-0005-0000-0000-000098350000}"/>
    <cellStyle name="Cálculo 2 20 42" xfId="14682" xr:uid="{00000000-0005-0000-0000-000099350000}"/>
    <cellStyle name="Cálculo 2 20 43" xfId="14683" xr:uid="{00000000-0005-0000-0000-00009A350000}"/>
    <cellStyle name="Cálculo 2 20 44" xfId="14684" xr:uid="{00000000-0005-0000-0000-00009B350000}"/>
    <cellStyle name="Cálculo 2 20 45" xfId="14685" xr:uid="{00000000-0005-0000-0000-00009C350000}"/>
    <cellStyle name="Cálculo 2 20 46" xfId="14686" xr:uid="{00000000-0005-0000-0000-00009D350000}"/>
    <cellStyle name="Cálculo 2 20 47" xfId="14687" xr:uid="{00000000-0005-0000-0000-00009E350000}"/>
    <cellStyle name="Cálculo 2 20 48" xfId="14688" xr:uid="{00000000-0005-0000-0000-00009F350000}"/>
    <cellStyle name="Cálculo 2 20 49" xfId="14689" xr:uid="{00000000-0005-0000-0000-0000A0350000}"/>
    <cellStyle name="Cálculo 2 20 5" xfId="14690" xr:uid="{00000000-0005-0000-0000-0000A1350000}"/>
    <cellStyle name="Cálculo 2 20 5 2" xfId="14691" xr:uid="{00000000-0005-0000-0000-0000A2350000}"/>
    <cellStyle name="Cálculo 2 20 50" xfId="14692" xr:uid="{00000000-0005-0000-0000-0000A3350000}"/>
    <cellStyle name="Cálculo 2 20 51" xfId="14693" xr:uid="{00000000-0005-0000-0000-0000A4350000}"/>
    <cellStyle name="Cálculo 2 20 52" xfId="14694" xr:uid="{00000000-0005-0000-0000-0000A5350000}"/>
    <cellStyle name="Cálculo 2 20 53" xfId="14695" xr:uid="{00000000-0005-0000-0000-0000A6350000}"/>
    <cellStyle name="Cálculo 2 20 54" xfId="14696" xr:uid="{00000000-0005-0000-0000-0000A7350000}"/>
    <cellStyle name="Cálculo 2 20 55" xfId="14697" xr:uid="{00000000-0005-0000-0000-0000A8350000}"/>
    <cellStyle name="Cálculo 2 20 56" xfId="14698" xr:uid="{00000000-0005-0000-0000-0000A9350000}"/>
    <cellStyle name="Cálculo 2 20 57" xfId="14699" xr:uid="{00000000-0005-0000-0000-0000AA350000}"/>
    <cellStyle name="Cálculo 2 20 58" xfId="14700" xr:uid="{00000000-0005-0000-0000-0000AB350000}"/>
    <cellStyle name="Cálculo 2 20 59" xfId="14701" xr:uid="{00000000-0005-0000-0000-0000AC350000}"/>
    <cellStyle name="Cálculo 2 20 6" xfId="14702" xr:uid="{00000000-0005-0000-0000-0000AD350000}"/>
    <cellStyle name="Cálculo 2 20 6 2" xfId="14703" xr:uid="{00000000-0005-0000-0000-0000AE350000}"/>
    <cellStyle name="Cálculo 2 20 60" xfId="14704" xr:uid="{00000000-0005-0000-0000-0000AF350000}"/>
    <cellStyle name="Cálculo 2 20 61" xfId="14705" xr:uid="{00000000-0005-0000-0000-0000B0350000}"/>
    <cellStyle name="Cálculo 2 20 62" xfId="14706" xr:uid="{00000000-0005-0000-0000-0000B1350000}"/>
    <cellStyle name="Cálculo 2 20 63" xfId="14707" xr:uid="{00000000-0005-0000-0000-0000B2350000}"/>
    <cellStyle name="Cálculo 2 20 64" xfId="14708" xr:uid="{00000000-0005-0000-0000-0000B3350000}"/>
    <cellStyle name="Cálculo 2 20 65" xfId="14709" xr:uid="{00000000-0005-0000-0000-0000B4350000}"/>
    <cellStyle name="Cálculo 2 20 66" xfId="14710" xr:uid="{00000000-0005-0000-0000-0000B5350000}"/>
    <cellStyle name="Cálculo 2 20 67" xfId="14711" xr:uid="{00000000-0005-0000-0000-0000B6350000}"/>
    <cellStyle name="Cálculo 2 20 68" xfId="14712" xr:uid="{00000000-0005-0000-0000-0000B7350000}"/>
    <cellStyle name="Cálculo 2 20 69" xfId="14713" xr:uid="{00000000-0005-0000-0000-0000B8350000}"/>
    <cellStyle name="Cálculo 2 20 7" xfId="14714" xr:uid="{00000000-0005-0000-0000-0000B9350000}"/>
    <cellStyle name="Cálculo 2 20 7 2" xfId="14715" xr:uid="{00000000-0005-0000-0000-0000BA350000}"/>
    <cellStyle name="Cálculo 2 20 70" xfId="14716" xr:uid="{00000000-0005-0000-0000-0000BB350000}"/>
    <cellStyle name="Cálculo 2 20 71" xfId="14717" xr:uid="{00000000-0005-0000-0000-0000BC350000}"/>
    <cellStyle name="Cálculo 2 20 72" xfId="14718" xr:uid="{00000000-0005-0000-0000-0000BD350000}"/>
    <cellStyle name="Cálculo 2 20 73" xfId="14719" xr:uid="{00000000-0005-0000-0000-0000BE350000}"/>
    <cellStyle name="Cálculo 2 20 74" xfId="14720" xr:uid="{00000000-0005-0000-0000-0000BF350000}"/>
    <cellStyle name="Cálculo 2 20 75" xfId="14721" xr:uid="{00000000-0005-0000-0000-0000C0350000}"/>
    <cellStyle name="Cálculo 2 20 76" xfId="14722" xr:uid="{00000000-0005-0000-0000-0000C1350000}"/>
    <cellStyle name="Cálculo 2 20 77" xfId="52392" xr:uid="{00000000-0005-0000-0000-0000C2350000}"/>
    <cellStyle name="Cálculo 2 20 78" xfId="52638" xr:uid="{00000000-0005-0000-0000-0000C3350000}"/>
    <cellStyle name="Cálculo 2 20 79" xfId="53076" xr:uid="{00000000-0005-0000-0000-0000C4350000}"/>
    <cellStyle name="Cálculo 2 20 8" xfId="14723" xr:uid="{00000000-0005-0000-0000-0000C5350000}"/>
    <cellStyle name="Cálculo 2 20 8 2" xfId="14724" xr:uid="{00000000-0005-0000-0000-0000C6350000}"/>
    <cellStyle name="Cálculo 2 20 9" xfId="14725" xr:uid="{00000000-0005-0000-0000-0000C7350000}"/>
    <cellStyle name="Cálculo 2 20 9 2" xfId="14726" xr:uid="{00000000-0005-0000-0000-0000C8350000}"/>
    <cellStyle name="Cálculo 2 21" xfId="361" xr:uid="{00000000-0005-0000-0000-0000C9350000}"/>
    <cellStyle name="Cálculo 2 21 10" xfId="14727" xr:uid="{00000000-0005-0000-0000-0000CA350000}"/>
    <cellStyle name="Cálculo 2 21 10 2" xfId="14728" xr:uid="{00000000-0005-0000-0000-0000CB350000}"/>
    <cellStyle name="Cálculo 2 21 11" xfId="14729" xr:uid="{00000000-0005-0000-0000-0000CC350000}"/>
    <cellStyle name="Cálculo 2 21 11 2" xfId="14730" xr:uid="{00000000-0005-0000-0000-0000CD350000}"/>
    <cellStyle name="Cálculo 2 21 12" xfId="14731" xr:uid="{00000000-0005-0000-0000-0000CE350000}"/>
    <cellStyle name="Cálculo 2 21 12 2" xfId="14732" xr:uid="{00000000-0005-0000-0000-0000CF350000}"/>
    <cellStyle name="Cálculo 2 21 13" xfId="14733" xr:uid="{00000000-0005-0000-0000-0000D0350000}"/>
    <cellStyle name="Cálculo 2 21 13 2" xfId="14734" xr:uid="{00000000-0005-0000-0000-0000D1350000}"/>
    <cellStyle name="Cálculo 2 21 14" xfId="14735" xr:uid="{00000000-0005-0000-0000-0000D2350000}"/>
    <cellStyle name="Cálculo 2 21 14 2" xfId="14736" xr:uid="{00000000-0005-0000-0000-0000D3350000}"/>
    <cellStyle name="Cálculo 2 21 15" xfId="14737" xr:uid="{00000000-0005-0000-0000-0000D4350000}"/>
    <cellStyle name="Cálculo 2 21 15 2" xfId="14738" xr:uid="{00000000-0005-0000-0000-0000D5350000}"/>
    <cellStyle name="Cálculo 2 21 16" xfId="14739" xr:uid="{00000000-0005-0000-0000-0000D6350000}"/>
    <cellStyle name="Cálculo 2 21 16 2" xfId="14740" xr:uid="{00000000-0005-0000-0000-0000D7350000}"/>
    <cellStyle name="Cálculo 2 21 17" xfId="14741" xr:uid="{00000000-0005-0000-0000-0000D8350000}"/>
    <cellStyle name="Cálculo 2 21 17 2" xfId="14742" xr:uid="{00000000-0005-0000-0000-0000D9350000}"/>
    <cellStyle name="Cálculo 2 21 18" xfId="14743" xr:uid="{00000000-0005-0000-0000-0000DA350000}"/>
    <cellStyle name="Cálculo 2 21 18 2" xfId="14744" xr:uid="{00000000-0005-0000-0000-0000DB350000}"/>
    <cellStyle name="Cálculo 2 21 19" xfId="14745" xr:uid="{00000000-0005-0000-0000-0000DC350000}"/>
    <cellStyle name="Cálculo 2 21 19 2" xfId="14746" xr:uid="{00000000-0005-0000-0000-0000DD350000}"/>
    <cellStyle name="Cálculo 2 21 2" xfId="362" xr:uid="{00000000-0005-0000-0000-0000DE350000}"/>
    <cellStyle name="Cálculo 2 21 2 2" xfId="14747" xr:uid="{00000000-0005-0000-0000-0000DF350000}"/>
    <cellStyle name="Cálculo 2 21 20" xfId="14748" xr:uid="{00000000-0005-0000-0000-0000E0350000}"/>
    <cellStyle name="Cálculo 2 21 20 2" xfId="14749" xr:uid="{00000000-0005-0000-0000-0000E1350000}"/>
    <cellStyle name="Cálculo 2 21 21" xfId="14750" xr:uid="{00000000-0005-0000-0000-0000E2350000}"/>
    <cellStyle name="Cálculo 2 21 21 2" xfId="14751" xr:uid="{00000000-0005-0000-0000-0000E3350000}"/>
    <cellStyle name="Cálculo 2 21 22" xfId="14752" xr:uid="{00000000-0005-0000-0000-0000E4350000}"/>
    <cellStyle name="Cálculo 2 21 22 2" xfId="14753" xr:uid="{00000000-0005-0000-0000-0000E5350000}"/>
    <cellStyle name="Cálculo 2 21 23" xfId="14754" xr:uid="{00000000-0005-0000-0000-0000E6350000}"/>
    <cellStyle name="Cálculo 2 21 23 2" xfId="14755" xr:uid="{00000000-0005-0000-0000-0000E7350000}"/>
    <cellStyle name="Cálculo 2 21 24" xfId="14756" xr:uid="{00000000-0005-0000-0000-0000E8350000}"/>
    <cellStyle name="Cálculo 2 21 24 2" xfId="14757" xr:uid="{00000000-0005-0000-0000-0000E9350000}"/>
    <cellStyle name="Cálculo 2 21 25" xfId="14758" xr:uid="{00000000-0005-0000-0000-0000EA350000}"/>
    <cellStyle name="Cálculo 2 21 25 2" xfId="14759" xr:uid="{00000000-0005-0000-0000-0000EB350000}"/>
    <cellStyle name="Cálculo 2 21 26" xfId="14760" xr:uid="{00000000-0005-0000-0000-0000EC350000}"/>
    <cellStyle name="Cálculo 2 21 26 2" xfId="14761" xr:uid="{00000000-0005-0000-0000-0000ED350000}"/>
    <cellStyle name="Cálculo 2 21 27" xfId="14762" xr:uid="{00000000-0005-0000-0000-0000EE350000}"/>
    <cellStyle name="Cálculo 2 21 27 2" xfId="14763" xr:uid="{00000000-0005-0000-0000-0000EF350000}"/>
    <cellStyle name="Cálculo 2 21 28" xfId="14764" xr:uid="{00000000-0005-0000-0000-0000F0350000}"/>
    <cellStyle name="Cálculo 2 21 28 2" xfId="14765" xr:uid="{00000000-0005-0000-0000-0000F1350000}"/>
    <cellStyle name="Cálculo 2 21 29" xfId="14766" xr:uid="{00000000-0005-0000-0000-0000F2350000}"/>
    <cellStyle name="Cálculo 2 21 29 2" xfId="14767" xr:uid="{00000000-0005-0000-0000-0000F3350000}"/>
    <cellStyle name="Cálculo 2 21 3" xfId="14768" xr:uid="{00000000-0005-0000-0000-0000F4350000}"/>
    <cellStyle name="Cálculo 2 21 3 2" xfId="14769" xr:uid="{00000000-0005-0000-0000-0000F5350000}"/>
    <cellStyle name="Cálculo 2 21 30" xfId="14770" xr:uid="{00000000-0005-0000-0000-0000F6350000}"/>
    <cellStyle name="Cálculo 2 21 30 2" xfId="14771" xr:uid="{00000000-0005-0000-0000-0000F7350000}"/>
    <cellStyle name="Cálculo 2 21 31" xfId="14772" xr:uid="{00000000-0005-0000-0000-0000F8350000}"/>
    <cellStyle name="Cálculo 2 21 31 2" xfId="14773" xr:uid="{00000000-0005-0000-0000-0000F9350000}"/>
    <cellStyle name="Cálculo 2 21 32" xfId="14774" xr:uid="{00000000-0005-0000-0000-0000FA350000}"/>
    <cellStyle name="Cálculo 2 21 32 2" xfId="14775" xr:uid="{00000000-0005-0000-0000-0000FB350000}"/>
    <cellStyle name="Cálculo 2 21 33" xfId="14776" xr:uid="{00000000-0005-0000-0000-0000FC350000}"/>
    <cellStyle name="Cálculo 2 21 33 2" xfId="14777" xr:uid="{00000000-0005-0000-0000-0000FD350000}"/>
    <cellStyle name="Cálculo 2 21 34" xfId="14778" xr:uid="{00000000-0005-0000-0000-0000FE350000}"/>
    <cellStyle name="Cálculo 2 21 34 2" xfId="14779" xr:uid="{00000000-0005-0000-0000-0000FF350000}"/>
    <cellStyle name="Cálculo 2 21 35" xfId="14780" xr:uid="{00000000-0005-0000-0000-000000360000}"/>
    <cellStyle name="Cálculo 2 21 35 2" xfId="14781" xr:uid="{00000000-0005-0000-0000-000001360000}"/>
    <cellStyle name="Cálculo 2 21 36" xfId="14782" xr:uid="{00000000-0005-0000-0000-000002360000}"/>
    <cellStyle name="Cálculo 2 21 36 2" xfId="14783" xr:uid="{00000000-0005-0000-0000-000003360000}"/>
    <cellStyle name="Cálculo 2 21 37" xfId="14784" xr:uid="{00000000-0005-0000-0000-000004360000}"/>
    <cellStyle name="Cálculo 2 21 37 2" xfId="14785" xr:uid="{00000000-0005-0000-0000-000005360000}"/>
    <cellStyle name="Cálculo 2 21 38" xfId="14786" xr:uid="{00000000-0005-0000-0000-000006360000}"/>
    <cellStyle name="Cálculo 2 21 38 2" xfId="14787" xr:uid="{00000000-0005-0000-0000-000007360000}"/>
    <cellStyle name="Cálculo 2 21 39" xfId="14788" xr:uid="{00000000-0005-0000-0000-000008360000}"/>
    <cellStyle name="Cálculo 2 21 4" xfId="14789" xr:uid="{00000000-0005-0000-0000-000009360000}"/>
    <cellStyle name="Cálculo 2 21 4 2" xfId="14790" xr:uid="{00000000-0005-0000-0000-00000A360000}"/>
    <cellStyle name="Cálculo 2 21 40" xfId="14791" xr:uid="{00000000-0005-0000-0000-00000B360000}"/>
    <cellStyle name="Cálculo 2 21 41" xfId="14792" xr:uid="{00000000-0005-0000-0000-00000C360000}"/>
    <cellStyle name="Cálculo 2 21 42" xfId="14793" xr:uid="{00000000-0005-0000-0000-00000D360000}"/>
    <cellStyle name="Cálculo 2 21 43" xfId="14794" xr:uid="{00000000-0005-0000-0000-00000E360000}"/>
    <cellStyle name="Cálculo 2 21 44" xfId="14795" xr:uid="{00000000-0005-0000-0000-00000F360000}"/>
    <cellStyle name="Cálculo 2 21 45" xfId="14796" xr:uid="{00000000-0005-0000-0000-000010360000}"/>
    <cellStyle name="Cálculo 2 21 46" xfId="14797" xr:uid="{00000000-0005-0000-0000-000011360000}"/>
    <cellStyle name="Cálculo 2 21 47" xfId="14798" xr:uid="{00000000-0005-0000-0000-000012360000}"/>
    <cellStyle name="Cálculo 2 21 48" xfId="14799" xr:uid="{00000000-0005-0000-0000-000013360000}"/>
    <cellStyle name="Cálculo 2 21 49" xfId="14800" xr:uid="{00000000-0005-0000-0000-000014360000}"/>
    <cellStyle name="Cálculo 2 21 5" xfId="14801" xr:uid="{00000000-0005-0000-0000-000015360000}"/>
    <cellStyle name="Cálculo 2 21 5 2" xfId="14802" xr:uid="{00000000-0005-0000-0000-000016360000}"/>
    <cellStyle name="Cálculo 2 21 50" xfId="14803" xr:uid="{00000000-0005-0000-0000-000017360000}"/>
    <cellStyle name="Cálculo 2 21 51" xfId="14804" xr:uid="{00000000-0005-0000-0000-000018360000}"/>
    <cellStyle name="Cálculo 2 21 52" xfId="14805" xr:uid="{00000000-0005-0000-0000-000019360000}"/>
    <cellStyle name="Cálculo 2 21 53" xfId="14806" xr:uid="{00000000-0005-0000-0000-00001A360000}"/>
    <cellStyle name="Cálculo 2 21 54" xfId="14807" xr:uid="{00000000-0005-0000-0000-00001B360000}"/>
    <cellStyle name="Cálculo 2 21 55" xfId="14808" xr:uid="{00000000-0005-0000-0000-00001C360000}"/>
    <cellStyle name="Cálculo 2 21 56" xfId="14809" xr:uid="{00000000-0005-0000-0000-00001D360000}"/>
    <cellStyle name="Cálculo 2 21 57" xfId="14810" xr:uid="{00000000-0005-0000-0000-00001E360000}"/>
    <cellStyle name="Cálculo 2 21 58" xfId="14811" xr:uid="{00000000-0005-0000-0000-00001F360000}"/>
    <cellStyle name="Cálculo 2 21 59" xfId="14812" xr:uid="{00000000-0005-0000-0000-000020360000}"/>
    <cellStyle name="Cálculo 2 21 6" xfId="14813" xr:uid="{00000000-0005-0000-0000-000021360000}"/>
    <cellStyle name="Cálculo 2 21 6 2" xfId="14814" xr:uid="{00000000-0005-0000-0000-000022360000}"/>
    <cellStyle name="Cálculo 2 21 60" xfId="14815" xr:uid="{00000000-0005-0000-0000-000023360000}"/>
    <cellStyle name="Cálculo 2 21 61" xfId="14816" xr:uid="{00000000-0005-0000-0000-000024360000}"/>
    <cellStyle name="Cálculo 2 21 62" xfId="14817" xr:uid="{00000000-0005-0000-0000-000025360000}"/>
    <cellStyle name="Cálculo 2 21 63" xfId="14818" xr:uid="{00000000-0005-0000-0000-000026360000}"/>
    <cellStyle name="Cálculo 2 21 64" xfId="14819" xr:uid="{00000000-0005-0000-0000-000027360000}"/>
    <cellStyle name="Cálculo 2 21 65" xfId="14820" xr:uid="{00000000-0005-0000-0000-000028360000}"/>
    <cellStyle name="Cálculo 2 21 66" xfId="14821" xr:uid="{00000000-0005-0000-0000-000029360000}"/>
    <cellStyle name="Cálculo 2 21 67" xfId="14822" xr:uid="{00000000-0005-0000-0000-00002A360000}"/>
    <cellStyle name="Cálculo 2 21 68" xfId="14823" xr:uid="{00000000-0005-0000-0000-00002B360000}"/>
    <cellStyle name="Cálculo 2 21 69" xfId="14824" xr:uid="{00000000-0005-0000-0000-00002C360000}"/>
    <cellStyle name="Cálculo 2 21 7" xfId="14825" xr:uid="{00000000-0005-0000-0000-00002D360000}"/>
    <cellStyle name="Cálculo 2 21 7 2" xfId="14826" xr:uid="{00000000-0005-0000-0000-00002E360000}"/>
    <cellStyle name="Cálculo 2 21 70" xfId="14827" xr:uid="{00000000-0005-0000-0000-00002F360000}"/>
    <cellStyle name="Cálculo 2 21 71" xfId="14828" xr:uid="{00000000-0005-0000-0000-000030360000}"/>
    <cellStyle name="Cálculo 2 21 72" xfId="14829" xr:uid="{00000000-0005-0000-0000-000031360000}"/>
    <cellStyle name="Cálculo 2 21 73" xfId="14830" xr:uid="{00000000-0005-0000-0000-000032360000}"/>
    <cellStyle name="Cálculo 2 21 74" xfId="14831" xr:uid="{00000000-0005-0000-0000-000033360000}"/>
    <cellStyle name="Cálculo 2 21 75" xfId="14832" xr:uid="{00000000-0005-0000-0000-000034360000}"/>
    <cellStyle name="Cálculo 2 21 76" xfId="52725" xr:uid="{00000000-0005-0000-0000-000035360000}"/>
    <cellStyle name="Cálculo 2 21 77" xfId="52997" xr:uid="{00000000-0005-0000-0000-000036360000}"/>
    <cellStyle name="Cálculo 2 21 78" xfId="53458" xr:uid="{00000000-0005-0000-0000-000037360000}"/>
    <cellStyle name="Cálculo 2 21 8" xfId="14833" xr:uid="{00000000-0005-0000-0000-000038360000}"/>
    <cellStyle name="Cálculo 2 21 8 2" xfId="14834" xr:uid="{00000000-0005-0000-0000-000039360000}"/>
    <cellStyle name="Cálculo 2 21 9" xfId="14835" xr:uid="{00000000-0005-0000-0000-00003A360000}"/>
    <cellStyle name="Cálculo 2 21 9 2" xfId="14836" xr:uid="{00000000-0005-0000-0000-00003B360000}"/>
    <cellStyle name="Cálculo 2 22" xfId="363" xr:uid="{00000000-0005-0000-0000-00003C360000}"/>
    <cellStyle name="Cálculo 2 22 2" xfId="14837" xr:uid="{00000000-0005-0000-0000-00003D360000}"/>
    <cellStyle name="Cálculo 2 23" xfId="14838" xr:uid="{00000000-0005-0000-0000-00003E360000}"/>
    <cellStyle name="Cálculo 2 23 2" xfId="14839" xr:uid="{00000000-0005-0000-0000-00003F360000}"/>
    <cellStyle name="Cálculo 2 24" xfId="14840" xr:uid="{00000000-0005-0000-0000-000040360000}"/>
    <cellStyle name="Cálculo 2 24 2" xfId="14841" xr:uid="{00000000-0005-0000-0000-000041360000}"/>
    <cellStyle name="Cálculo 2 25" xfId="14842" xr:uid="{00000000-0005-0000-0000-000042360000}"/>
    <cellStyle name="Cálculo 2 25 2" xfId="14843" xr:uid="{00000000-0005-0000-0000-000043360000}"/>
    <cellStyle name="Cálculo 2 26" xfId="14844" xr:uid="{00000000-0005-0000-0000-000044360000}"/>
    <cellStyle name="Cálculo 2 26 2" xfId="14845" xr:uid="{00000000-0005-0000-0000-000045360000}"/>
    <cellStyle name="Cálculo 2 27" xfId="14846" xr:uid="{00000000-0005-0000-0000-000046360000}"/>
    <cellStyle name="Cálculo 2 27 2" xfId="14847" xr:uid="{00000000-0005-0000-0000-000047360000}"/>
    <cellStyle name="Cálculo 2 28" xfId="14848" xr:uid="{00000000-0005-0000-0000-000048360000}"/>
    <cellStyle name="Cálculo 2 28 2" xfId="14849" xr:uid="{00000000-0005-0000-0000-000049360000}"/>
    <cellStyle name="Cálculo 2 29" xfId="14850" xr:uid="{00000000-0005-0000-0000-00004A360000}"/>
    <cellStyle name="Cálculo 2 29 2" xfId="14851" xr:uid="{00000000-0005-0000-0000-00004B360000}"/>
    <cellStyle name="Cálculo 2 3" xfId="364" xr:uid="{00000000-0005-0000-0000-00004C360000}"/>
    <cellStyle name="Cálculo 2 3 10" xfId="14852" xr:uid="{00000000-0005-0000-0000-00004D360000}"/>
    <cellStyle name="Cálculo 2 3 10 2" xfId="14853" xr:uid="{00000000-0005-0000-0000-00004E360000}"/>
    <cellStyle name="Cálculo 2 3 11" xfId="14854" xr:uid="{00000000-0005-0000-0000-00004F360000}"/>
    <cellStyle name="Cálculo 2 3 11 2" xfId="14855" xr:uid="{00000000-0005-0000-0000-000050360000}"/>
    <cellStyle name="Cálculo 2 3 12" xfId="14856" xr:uid="{00000000-0005-0000-0000-000051360000}"/>
    <cellStyle name="Cálculo 2 3 12 2" xfId="14857" xr:uid="{00000000-0005-0000-0000-000052360000}"/>
    <cellStyle name="Cálculo 2 3 13" xfId="14858" xr:uid="{00000000-0005-0000-0000-000053360000}"/>
    <cellStyle name="Cálculo 2 3 13 2" xfId="14859" xr:uid="{00000000-0005-0000-0000-000054360000}"/>
    <cellStyle name="Cálculo 2 3 14" xfId="14860" xr:uid="{00000000-0005-0000-0000-000055360000}"/>
    <cellStyle name="Cálculo 2 3 14 2" xfId="14861" xr:uid="{00000000-0005-0000-0000-000056360000}"/>
    <cellStyle name="Cálculo 2 3 15" xfId="14862" xr:uid="{00000000-0005-0000-0000-000057360000}"/>
    <cellStyle name="Cálculo 2 3 15 2" xfId="14863" xr:uid="{00000000-0005-0000-0000-000058360000}"/>
    <cellStyle name="Cálculo 2 3 16" xfId="14864" xr:uid="{00000000-0005-0000-0000-000059360000}"/>
    <cellStyle name="Cálculo 2 3 16 2" xfId="14865" xr:uid="{00000000-0005-0000-0000-00005A360000}"/>
    <cellStyle name="Cálculo 2 3 17" xfId="14866" xr:uid="{00000000-0005-0000-0000-00005B360000}"/>
    <cellStyle name="Cálculo 2 3 17 2" xfId="14867" xr:uid="{00000000-0005-0000-0000-00005C360000}"/>
    <cellStyle name="Cálculo 2 3 18" xfId="14868" xr:uid="{00000000-0005-0000-0000-00005D360000}"/>
    <cellStyle name="Cálculo 2 3 18 2" xfId="14869" xr:uid="{00000000-0005-0000-0000-00005E360000}"/>
    <cellStyle name="Cálculo 2 3 19" xfId="14870" xr:uid="{00000000-0005-0000-0000-00005F360000}"/>
    <cellStyle name="Cálculo 2 3 19 2" xfId="14871" xr:uid="{00000000-0005-0000-0000-000060360000}"/>
    <cellStyle name="Cálculo 2 3 2" xfId="365" xr:uid="{00000000-0005-0000-0000-000061360000}"/>
    <cellStyle name="Cálculo 2 3 2 2" xfId="14872" xr:uid="{00000000-0005-0000-0000-000062360000}"/>
    <cellStyle name="Cálculo 2 3 20" xfId="14873" xr:uid="{00000000-0005-0000-0000-000063360000}"/>
    <cellStyle name="Cálculo 2 3 20 2" xfId="14874" xr:uid="{00000000-0005-0000-0000-000064360000}"/>
    <cellStyle name="Cálculo 2 3 21" xfId="14875" xr:uid="{00000000-0005-0000-0000-000065360000}"/>
    <cellStyle name="Cálculo 2 3 21 2" xfId="14876" xr:uid="{00000000-0005-0000-0000-000066360000}"/>
    <cellStyle name="Cálculo 2 3 22" xfId="14877" xr:uid="{00000000-0005-0000-0000-000067360000}"/>
    <cellStyle name="Cálculo 2 3 22 2" xfId="14878" xr:uid="{00000000-0005-0000-0000-000068360000}"/>
    <cellStyle name="Cálculo 2 3 23" xfId="14879" xr:uid="{00000000-0005-0000-0000-000069360000}"/>
    <cellStyle name="Cálculo 2 3 23 2" xfId="14880" xr:uid="{00000000-0005-0000-0000-00006A360000}"/>
    <cellStyle name="Cálculo 2 3 24" xfId="14881" xr:uid="{00000000-0005-0000-0000-00006B360000}"/>
    <cellStyle name="Cálculo 2 3 24 2" xfId="14882" xr:uid="{00000000-0005-0000-0000-00006C360000}"/>
    <cellStyle name="Cálculo 2 3 25" xfId="14883" xr:uid="{00000000-0005-0000-0000-00006D360000}"/>
    <cellStyle name="Cálculo 2 3 25 2" xfId="14884" xr:uid="{00000000-0005-0000-0000-00006E360000}"/>
    <cellStyle name="Cálculo 2 3 26" xfId="14885" xr:uid="{00000000-0005-0000-0000-00006F360000}"/>
    <cellStyle name="Cálculo 2 3 26 2" xfId="14886" xr:uid="{00000000-0005-0000-0000-000070360000}"/>
    <cellStyle name="Cálculo 2 3 27" xfId="14887" xr:uid="{00000000-0005-0000-0000-000071360000}"/>
    <cellStyle name="Cálculo 2 3 27 2" xfId="14888" xr:uid="{00000000-0005-0000-0000-000072360000}"/>
    <cellStyle name="Cálculo 2 3 28" xfId="14889" xr:uid="{00000000-0005-0000-0000-000073360000}"/>
    <cellStyle name="Cálculo 2 3 28 2" xfId="14890" xr:uid="{00000000-0005-0000-0000-000074360000}"/>
    <cellStyle name="Cálculo 2 3 29" xfId="14891" xr:uid="{00000000-0005-0000-0000-000075360000}"/>
    <cellStyle name="Cálculo 2 3 29 2" xfId="14892" xr:uid="{00000000-0005-0000-0000-000076360000}"/>
    <cellStyle name="Cálculo 2 3 3" xfId="14893" xr:uid="{00000000-0005-0000-0000-000077360000}"/>
    <cellStyle name="Cálculo 2 3 3 2" xfId="14894" xr:uid="{00000000-0005-0000-0000-000078360000}"/>
    <cellStyle name="Cálculo 2 3 30" xfId="14895" xr:uid="{00000000-0005-0000-0000-000079360000}"/>
    <cellStyle name="Cálculo 2 3 30 2" xfId="14896" xr:uid="{00000000-0005-0000-0000-00007A360000}"/>
    <cellStyle name="Cálculo 2 3 31" xfId="14897" xr:uid="{00000000-0005-0000-0000-00007B360000}"/>
    <cellStyle name="Cálculo 2 3 31 2" xfId="14898" xr:uid="{00000000-0005-0000-0000-00007C360000}"/>
    <cellStyle name="Cálculo 2 3 32" xfId="14899" xr:uid="{00000000-0005-0000-0000-00007D360000}"/>
    <cellStyle name="Cálculo 2 3 32 2" xfId="14900" xr:uid="{00000000-0005-0000-0000-00007E360000}"/>
    <cellStyle name="Cálculo 2 3 33" xfId="14901" xr:uid="{00000000-0005-0000-0000-00007F360000}"/>
    <cellStyle name="Cálculo 2 3 33 2" xfId="14902" xr:uid="{00000000-0005-0000-0000-000080360000}"/>
    <cellStyle name="Cálculo 2 3 34" xfId="14903" xr:uid="{00000000-0005-0000-0000-000081360000}"/>
    <cellStyle name="Cálculo 2 3 34 2" xfId="14904" xr:uid="{00000000-0005-0000-0000-000082360000}"/>
    <cellStyle name="Cálculo 2 3 35" xfId="14905" xr:uid="{00000000-0005-0000-0000-000083360000}"/>
    <cellStyle name="Cálculo 2 3 35 2" xfId="14906" xr:uid="{00000000-0005-0000-0000-000084360000}"/>
    <cellStyle name="Cálculo 2 3 36" xfId="14907" xr:uid="{00000000-0005-0000-0000-000085360000}"/>
    <cellStyle name="Cálculo 2 3 36 2" xfId="14908" xr:uid="{00000000-0005-0000-0000-000086360000}"/>
    <cellStyle name="Cálculo 2 3 37" xfId="14909" xr:uid="{00000000-0005-0000-0000-000087360000}"/>
    <cellStyle name="Cálculo 2 3 37 2" xfId="14910" xr:uid="{00000000-0005-0000-0000-000088360000}"/>
    <cellStyle name="Cálculo 2 3 38" xfId="14911" xr:uid="{00000000-0005-0000-0000-000089360000}"/>
    <cellStyle name="Cálculo 2 3 38 2" xfId="14912" xr:uid="{00000000-0005-0000-0000-00008A360000}"/>
    <cellStyle name="Cálculo 2 3 39" xfId="14913" xr:uid="{00000000-0005-0000-0000-00008B360000}"/>
    <cellStyle name="Cálculo 2 3 39 2" xfId="14914" xr:uid="{00000000-0005-0000-0000-00008C360000}"/>
    <cellStyle name="Cálculo 2 3 4" xfId="14915" xr:uid="{00000000-0005-0000-0000-00008D360000}"/>
    <cellStyle name="Cálculo 2 3 4 2" xfId="14916" xr:uid="{00000000-0005-0000-0000-00008E360000}"/>
    <cellStyle name="Cálculo 2 3 40" xfId="14917" xr:uid="{00000000-0005-0000-0000-00008F360000}"/>
    <cellStyle name="Cálculo 2 3 41" xfId="14918" xr:uid="{00000000-0005-0000-0000-000090360000}"/>
    <cellStyle name="Cálculo 2 3 42" xfId="14919" xr:uid="{00000000-0005-0000-0000-000091360000}"/>
    <cellStyle name="Cálculo 2 3 43" xfId="14920" xr:uid="{00000000-0005-0000-0000-000092360000}"/>
    <cellStyle name="Cálculo 2 3 44" xfId="14921" xr:uid="{00000000-0005-0000-0000-000093360000}"/>
    <cellStyle name="Cálculo 2 3 45" xfId="14922" xr:uid="{00000000-0005-0000-0000-000094360000}"/>
    <cellStyle name="Cálculo 2 3 46" xfId="14923" xr:uid="{00000000-0005-0000-0000-000095360000}"/>
    <cellStyle name="Cálculo 2 3 47" xfId="14924" xr:uid="{00000000-0005-0000-0000-000096360000}"/>
    <cellStyle name="Cálculo 2 3 48" xfId="14925" xr:uid="{00000000-0005-0000-0000-000097360000}"/>
    <cellStyle name="Cálculo 2 3 49" xfId="14926" xr:uid="{00000000-0005-0000-0000-000098360000}"/>
    <cellStyle name="Cálculo 2 3 5" xfId="14927" xr:uid="{00000000-0005-0000-0000-000099360000}"/>
    <cellStyle name="Cálculo 2 3 5 2" xfId="14928" xr:uid="{00000000-0005-0000-0000-00009A360000}"/>
    <cellStyle name="Cálculo 2 3 50" xfId="14929" xr:uid="{00000000-0005-0000-0000-00009B360000}"/>
    <cellStyle name="Cálculo 2 3 51" xfId="14930" xr:uid="{00000000-0005-0000-0000-00009C360000}"/>
    <cellStyle name="Cálculo 2 3 52" xfId="14931" xr:uid="{00000000-0005-0000-0000-00009D360000}"/>
    <cellStyle name="Cálculo 2 3 53" xfId="14932" xr:uid="{00000000-0005-0000-0000-00009E360000}"/>
    <cellStyle name="Cálculo 2 3 54" xfId="14933" xr:uid="{00000000-0005-0000-0000-00009F360000}"/>
    <cellStyle name="Cálculo 2 3 55" xfId="14934" xr:uid="{00000000-0005-0000-0000-0000A0360000}"/>
    <cellStyle name="Cálculo 2 3 56" xfId="14935" xr:uid="{00000000-0005-0000-0000-0000A1360000}"/>
    <cellStyle name="Cálculo 2 3 57" xfId="14936" xr:uid="{00000000-0005-0000-0000-0000A2360000}"/>
    <cellStyle name="Cálculo 2 3 58" xfId="14937" xr:uid="{00000000-0005-0000-0000-0000A3360000}"/>
    <cellStyle name="Cálculo 2 3 59" xfId="14938" xr:uid="{00000000-0005-0000-0000-0000A4360000}"/>
    <cellStyle name="Cálculo 2 3 6" xfId="14939" xr:uid="{00000000-0005-0000-0000-0000A5360000}"/>
    <cellStyle name="Cálculo 2 3 6 2" xfId="14940" xr:uid="{00000000-0005-0000-0000-0000A6360000}"/>
    <cellStyle name="Cálculo 2 3 60" xfId="14941" xr:uid="{00000000-0005-0000-0000-0000A7360000}"/>
    <cellStyle name="Cálculo 2 3 61" xfId="14942" xr:uid="{00000000-0005-0000-0000-0000A8360000}"/>
    <cellStyle name="Cálculo 2 3 62" xfId="14943" xr:uid="{00000000-0005-0000-0000-0000A9360000}"/>
    <cellStyle name="Cálculo 2 3 63" xfId="14944" xr:uid="{00000000-0005-0000-0000-0000AA360000}"/>
    <cellStyle name="Cálculo 2 3 64" xfId="14945" xr:uid="{00000000-0005-0000-0000-0000AB360000}"/>
    <cellStyle name="Cálculo 2 3 65" xfId="14946" xr:uid="{00000000-0005-0000-0000-0000AC360000}"/>
    <cellStyle name="Cálculo 2 3 66" xfId="14947" xr:uid="{00000000-0005-0000-0000-0000AD360000}"/>
    <cellStyle name="Cálculo 2 3 67" xfId="14948" xr:uid="{00000000-0005-0000-0000-0000AE360000}"/>
    <cellStyle name="Cálculo 2 3 68" xfId="14949" xr:uid="{00000000-0005-0000-0000-0000AF360000}"/>
    <cellStyle name="Cálculo 2 3 69" xfId="14950" xr:uid="{00000000-0005-0000-0000-0000B0360000}"/>
    <cellStyle name="Cálculo 2 3 7" xfId="14951" xr:uid="{00000000-0005-0000-0000-0000B1360000}"/>
    <cellStyle name="Cálculo 2 3 7 2" xfId="14952" xr:uid="{00000000-0005-0000-0000-0000B2360000}"/>
    <cellStyle name="Cálculo 2 3 70" xfId="14953" xr:uid="{00000000-0005-0000-0000-0000B3360000}"/>
    <cellStyle name="Cálculo 2 3 71" xfId="14954" xr:uid="{00000000-0005-0000-0000-0000B4360000}"/>
    <cellStyle name="Cálculo 2 3 72" xfId="14955" xr:uid="{00000000-0005-0000-0000-0000B5360000}"/>
    <cellStyle name="Cálculo 2 3 73" xfId="14956" xr:uid="{00000000-0005-0000-0000-0000B6360000}"/>
    <cellStyle name="Cálculo 2 3 74" xfId="14957" xr:uid="{00000000-0005-0000-0000-0000B7360000}"/>
    <cellStyle name="Cálculo 2 3 75" xfId="14958" xr:uid="{00000000-0005-0000-0000-0000B8360000}"/>
    <cellStyle name="Cálculo 2 3 76" xfId="14959" xr:uid="{00000000-0005-0000-0000-0000B9360000}"/>
    <cellStyle name="Cálculo 2 3 77" xfId="52446" xr:uid="{00000000-0005-0000-0000-0000BA360000}"/>
    <cellStyle name="Cálculo 2 3 78" xfId="52222" xr:uid="{00000000-0005-0000-0000-0000BB360000}"/>
    <cellStyle name="Cálculo 2 3 79" xfId="53137" xr:uid="{00000000-0005-0000-0000-0000BC360000}"/>
    <cellStyle name="Cálculo 2 3 8" xfId="14960" xr:uid="{00000000-0005-0000-0000-0000BD360000}"/>
    <cellStyle name="Cálculo 2 3 8 2" xfId="14961" xr:uid="{00000000-0005-0000-0000-0000BE360000}"/>
    <cellStyle name="Cálculo 2 3 9" xfId="14962" xr:uid="{00000000-0005-0000-0000-0000BF360000}"/>
    <cellStyle name="Cálculo 2 3 9 2" xfId="14963" xr:uid="{00000000-0005-0000-0000-0000C0360000}"/>
    <cellStyle name="Cálculo 2 30" xfId="14964" xr:uid="{00000000-0005-0000-0000-0000C1360000}"/>
    <cellStyle name="Cálculo 2 30 2" xfId="14965" xr:uid="{00000000-0005-0000-0000-0000C2360000}"/>
    <cellStyle name="Cálculo 2 31" xfId="14966" xr:uid="{00000000-0005-0000-0000-0000C3360000}"/>
    <cellStyle name="Cálculo 2 31 2" xfId="14967" xr:uid="{00000000-0005-0000-0000-0000C4360000}"/>
    <cellStyle name="Cálculo 2 32" xfId="14968" xr:uid="{00000000-0005-0000-0000-0000C5360000}"/>
    <cellStyle name="Cálculo 2 32 2" xfId="14969" xr:uid="{00000000-0005-0000-0000-0000C6360000}"/>
    <cellStyle name="Cálculo 2 33" xfId="14970" xr:uid="{00000000-0005-0000-0000-0000C7360000}"/>
    <cellStyle name="Cálculo 2 33 2" xfId="14971" xr:uid="{00000000-0005-0000-0000-0000C8360000}"/>
    <cellStyle name="Cálculo 2 34" xfId="14972" xr:uid="{00000000-0005-0000-0000-0000C9360000}"/>
    <cellStyle name="Cálculo 2 34 2" xfId="14973" xr:uid="{00000000-0005-0000-0000-0000CA360000}"/>
    <cellStyle name="Cálculo 2 35" xfId="14974" xr:uid="{00000000-0005-0000-0000-0000CB360000}"/>
    <cellStyle name="Cálculo 2 35 2" xfId="14975" xr:uid="{00000000-0005-0000-0000-0000CC360000}"/>
    <cellStyle name="Cálculo 2 36" xfId="14976" xr:uid="{00000000-0005-0000-0000-0000CD360000}"/>
    <cellStyle name="Cálculo 2 36 2" xfId="14977" xr:uid="{00000000-0005-0000-0000-0000CE360000}"/>
    <cellStyle name="Cálculo 2 37" xfId="14978" xr:uid="{00000000-0005-0000-0000-0000CF360000}"/>
    <cellStyle name="Cálculo 2 37 2" xfId="14979" xr:uid="{00000000-0005-0000-0000-0000D0360000}"/>
    <cellStyle name="Cálculo 2 38" xfId="14980" xr:uid="{00000000-0005-0000-0000-0000D1360000}"/>
    <cellStyle name="Cálculo 2 38 2" xfId="14981" xr:uid="{00000000-0005-0000-0000-0000D2360000}"/>
    <cellStyle name="Cálculo 2 39" xfId="14982" xr:uid="{00000000-0005-0000-0000-0000D3360000}"/>
    <cellStyle name="Cálculo 2 39 2" xfId="14983" xr:uid="{00000000-0005-0000-0000-0000D4360000}"/>
    <cellStyle name="Cálculo 2 4" xfId="366" xr:uid="{00000000-0005-0000-0000-0000D5360000}"/>
    <cellStyle name="Cálculo 2 4 10" xfId="14984" xr:uid="{00000000-0005-0000-0000-0000D6360000}"/>
    <cellStyle name="Cálculo 2 4 10 2" xfId="14985" xr:uid="{00000000-0005-0000-0000-0000D7360000}"/>
    <cellStyle name="Cálculo 2 4 11" xfId="14986" xr:uid="{00000000-0005-0000-0000-0000D8360000}"/>
    <cellStyle name="Cálculo 2 4 11 2" xfId="14987" xr:uid="{00000000-0005-0000-0000-0000D9360000}"/>
    <cellStyle name="Cálculo 2 4 12" xfId="14988" xr:uid="{00000000-0005-0000-0000-0000DA360000}"/>
    <cellStyle name="Cálculo 2 4 12 2" xfId="14989" xr:uid="{00000000-0005-0000-0000-0000DB360000}"/>
    <cellStyle name="Cálculo 2 4 13" xfId="14990" xr:uid="{00000000-0005-0000-0000-0000DC360000}"/>
    <cellStyle name="Cálculo 2 4 13 2" xfId="14991" xr:uid="{00000000-0005-0000-0000-0000DD360000}"/>
    <cellStyle name="Cálculo 2 4 14" xfId="14992" xr:uid="{00000000-0005-0000-0000-0000DE360000}"/>
    <cellStyle name="Cálculo 2 4 14 2" xfId="14993" xr:uid="{00000000-0005-0000-0000-0000DF360000}"/>
    <cellStyle name="Cálculo 2 4 15" xfId="14994" xr:uid="{00000000-0005-0000-0000-0000E0360000}"/>
    <cellStyle name="Cálculo 2 4 15 2" xfId="14995" xr:uid="{00000000-0005-0000-0000-0000E1360000}"/>
    <cellStyle name="Cálculo 2 4 16" xfId="14996" xr:uid="{00000000-0005-0000-0000-0000E2360000}"/>
    <cellStyle name="Cálculo 2 4 16 2" xfId="14997" xr:uid="{00000000-0005-0000-0000-0000E3360000}"/>
    <cellStyle name="Cálculo 2 4 17" xfId="14998" xr:uid="{00000000-0005-0000-0000-0000E4360000}"/>
    <cellStyle name="Cálculo 2 4 17 2" xfId="14999" xr:uid="{00000000-0005-0000-0000-0000E5360000}"/>
    <cellStyle name="Cálculo 2 4 18" xfId="15000" xr:uid="{00000000-0005-0000-0000-0000E6360000}"/>
    <cellStyle name="Cálculo 2 4 18 2" xfId="15001" xr:uid="{00000000-0005-0000-0000-0000E7360000}"/>
    <cellStyle name="Cálculo 2 4 19" xfId="15002" xr:uid="{00000000-0005-0000-0000-0000E8360000}"/>
    <cellStyle name="Cálculo 2 4 19 2" xfId="15003" xr:uid="{00000000-0005-0000-0000-0000E9360000}"/>
    <cellStyle name="Cálculo 2 4 2" xfId="367" xr:uid="{00000000-0005-0000-0000-0000EA360000}"/>
    <cellStyle name="Cálculo 2 4 2 2" xfId="15004" xr:uid="{00000000-0005-0000-0000-0000EB360000}"/>
    <cellStyle name="Cálculo 2 4 20" xfId="15005" xr:uid="{00000000-0005-0000-0000-0000EC360000}"/>
    <cellStyle name="Cálculo 2 4 20 2" xfId="15006" xr:uid="{00000000-0005-0000-0000-0000ED360000}"/>
    <cellStyle name="Cálculo 2 4 21" xfId="15007" xr:uid="{00000000-0005-0000-0000-0000EE360000}"/>
    <cellStyle name="Cálculo 2 4 21 2" xfId="15008" xr:uid="{00000000-0005-0000-0000-0000EF360000}"/>
    <cellStyle name="Cálculo 2 4 22" xfId="15009" xr:uid="{00000000-0005-0000-0000-0000F0360000}"/>
    <cellStyle name="Cálculo 2 4 22 2" xfId="15010" xr:uid="{00000000-0005-0000-0000-0000F1360000}"/>
    <cellStyle name="Cálculo 2 4 23" xfId="15011" xr:uid="{00000000-0005-0000-0000-0000F2360000}"/>
    <cellStyle name="Cálculo 2 4 23 2" xfId="15012" xr:uid="{00000000-0005-0000-0000-0000F3360000}"/>
    <cellStyle name="Cálculo 2 4 24" xfId="15013" xr:uid="{00000000-0005-0000-0000-0000F4360000}"/>
    <cellStyle name="Cálculo 2 4 24 2" xfId="15014" xr:uid="{00000000-0005-0000-0000-0000F5360000}"/>
    <cellStyle name="Cálculo 2 4 25" xfId="15015" xr:uid="{00000000-0005-0000-0000-0000F6360000}"/>
    <cellStyle name="Cálculo 2 4 25 2" xfId="15016" xr:uid="{00000000-0005-0000-0000-0000F7360000}"/>
    <cellStyle name="Cálculo 2 4 26" xfId="15017" xr:uid="{00000000-0005-0000-0000-0000F8360000}"/>
    <cellStyle name="Cálculo 2 4 26 2" xfId="15018" xr:uid="{00000000-0005-0000-0000-0000F9360000}"/>
    <cellStyle name="Cálculo 2 4 27" xfId="15019" xr:uid="{00000000-0005-0000-0000-0000FA360000}"/>
    <cellStyle name="Cálculo 2 4 27 2" xfId="15020" xr:uid="{00000000-0005-0000-0000-0000FB360000}"/>
    <cellStyle name="Cálculo 2 4 28" xfId="15021" xr:uid="{00000000-0005-0000-0000-0000FC360000}"/>
    <cellStyle name="Cálculo 2 4 28 2" xfId="15022" xr:uid="{00000000-0005-0000-0000-0000FD360000}"/>
    <cellStyle name="Cálculo 2 4 29" xfId="15023" xr:uid="{00000000-0005-0000-0000-0000FE360000}"/>
    <cellStyle name="Cálculo 2 4 29 2" xfId="15024" xr:uid="{00000000-0005-0000-0000-0000FF360000}"/>
    <cellStyle name="Cálculo 2 4 3" xfId="15025" xr:uid="{00000000-0005-0000-0000-000000370000}"/>
    <cellStyle name="Cálculo 2 4 3 2" xfId="15026" xr:uid="{00000000-0005-0000-0000-000001370000}"/>
    <cellStyle name="Cálculo 2 4 30" xfId="15027" xr:uid="{00000000-0005-0000-0000-000002370000}"/>
    <cellStyle name="Cálculo 2 4 30 2" xfId="15028" xr:uid="{00000000-0005-0000-0000-000003370000}"/>
    <cellStyle name="Cálculo 2 4 31" xfId="15029" xr:uid="{00000000-0005-0000-0000-000004370000}"/>
    <cellStyle name="Cálculo 2 4 31 2" xfId="15030" xr:uid="{00000000-0005-0000-0000-000005370000}"/>
    <cellStyle name="Cálculo 2 4 32" xfId="15031" xr:uid="{00000000-0005-0000-0000-000006370000}"/>
    <cellStyle name="Cálculo 2 4 32 2" xfId="15032" xr:uid="{00000000-0005-0000-0000-000007370000}"/>
    <cellStyle name="Cálculo 2 4 33" xfId="15033" xr:uid="{00000000-0005-0000-0000-000008370000}"/>
    <cellStyle name="Cálculo 2 4 33 2" xfId="15034" xr:uid="{00000000-0005-0000-0000-000009370000}"/>
    <cellStyle name="Cálculo 2 4 34" xfId="15035" xr:uid="{00000000-0005-0000-0000-00000A370000}"/>
    <cellStyle name="Cálculo 2 4 34 2" xfId="15036" xr:uid="{00000000-0005-0000-0000-00000B370000}"/>
    <cellStyle name="Cálculo 2 4 35" xfId="15037" xr:uid="{00000000-0005-0000-0000-00000C370000}"/>
    <cellStyle name="Cálculo 2 4 35 2" xfId="15038" xr:uid="{00000000-0005-0000-0000-00000D370000}"/>
    <cellStyle name="Cálculo 2 4 36" xfId="15039" xr:uid="{00000000-0005-0000-0000-00000E370000}"/>
    <cellStyle name="Cálculo 2 4 36 2" xfId="15040" xr:uid="{00000000-0005-0000-0000-00000F370000}"/>
    <cellStyle name="Cálculo 2 4 37" xfId="15041" xr:uid="{00000000-0005-0000-0000-000010370000}"/>
    <cellStyle name="Cálculo 2 4 37 2" xfId="15042" xr:uid="{00000000-0005-0000-0000-000011370000}"/>
    <cellStyle name="Cálculo 2 4 38" xfId="15043" xr:uid="{00000000-0005-0000-0000-000012370000}"/>
    <cellStyle name="Cálculo 2 4 38 2" xfId="15044" xr:uid="{00000000-0005-0000-0000-000013370000}"/>
    <cellStyle name="Cálculo 2 4 39" xfId="15045" xr:uid="{00000000-0005-0000-0000-000014370000}"/>
    <cellStyle name="Cálculo 2 4 39 2" xfId="15046" xr:uid="{00000000-0005-0000-0000-000015370000}"/>
    <cellStyle name="Cálculo 2 4 4" xfId="15047" xr:uid="{00000000-0005-0000-0000-000016370000}"/>
    <cellStyle name="Cálculo 2 4 4 2" xfId="15048" xr:uid="{00000000-0005-0000-0000-000017370000}"/>
    <cellStyle name="Cálculo 2 4 40" xfId="15049" xr:uid="{00000000-0005-0000-0000-000018370000}"/>
    <cellStyle name="Cálculo 2 4 41" xfId="15050" xr:uid="{00000000-0005-0000-0000-000019370000}"/>
    <cellStyle name="Cálculo 2 4 42" xfId="15051" xr:uid="{00000000-0005-0000-0000-00001A370000}"/>
    <cellStyle name="Cálculo 2 4 43" xfId="15052" xr:uid="{00000000-0005-0000-0000-00001B370000}"/>
    <cellStyle name="Cálculo 2 4 44" xfId="15053" xr:uid="{00000000-0005-0000-0000-00001C370000}"/>
    <cellStyle name="Cálculo 2 4 45" xfId="15054" xr:uid="{00000000-0005-0000-0000-00001D370000}"/>
    <cellStyle name="Cálculo 2 4 46" xfId="15055" xr:uid="{00000000-0005-0000-0000-00001E370000}"/>
    <cellStyle name="Cálculo 2 4 47" xfId="15056" xr:uid="{00000000-0005-0000-0000-00001F370000}"/>
    <cellStyle name="Cálculo 2 4 48" xfId="15057" xr:uid="{00000000-0005-0000-0000-000020370000}"/>
    <cellStyle name="Cálculo 2 4 49" xfId="15058" xr:uid="{00000000-0005-0000-0000-000021370000}"/>
    <cellStyle name="Cálculo 2 4 5" xfId="15059" xr:uid="{00000000-0005-0000-0000-000022370000}"/>
    <cellStyle name="Cálculo 2 4 5 2" xfId="15060" xr:uid="{00000000-0005-0000-0000-000023370000}"/>
    <cellStyle name="Cálculo 2 4 50" xfId="15061" xr:uid="{00000000-0005-0000-0000-000024370000}"/>
    <cellStyle name="Cálculo 2 4 51" xfId="15062" xr:uid="{00000000-0005-0000-0000-000025370000}"/>
    <cellStyle name="Cálculo 2 4 52" xfId="15063" xr:uid="{00000000-0005-0000-0000-000026370000}"/>
    <cellStyle name="Cálculo 2 4 53" xfId="15064" xr:uid="{00000000-0005-0000-0000-000027370000}"/>
    <cellStyle name="Cálculo 2 4 54" xfId="15065" xr:uid="{00000000-0005-0000-0000-000028370000}"/>
    <cellStyle name="Cálculo 2 4 55" xfId="15066" xr:uid="{00000000-0005-0000-0000-000029370000}"/>
    <cellStyle name="Cálculo 2 4 56" xfId="15067" xr:uid="{00000000-0005-0000-0000-00002A370000}"/>
    <cellStyle name="Cálculo 2 4 57" xfId="15068" xr:uid="{00000000-0005-0000-0000-00002B370000}"/>
    <cellStyle name="Cálculo 2 4 58" xfId="15069" xr:uid="{00000000-0005-0000-0000-00002C370000}"/>
    <cellStyle name="Cálculo 2 4 59" xfId="15070" xr:uid="{00000000-0005-0000-0000-00002D370000}"/>
    <cellStyle name="Cálculo 2 4 6" xfId="15071" xr:uid="{00000000-0005-0000-0000-00002E370000}"/>
    <cellStyle name="Cálculo 2 4 6 2" xfId="15072" xr:uid="{00000000-0005-0000-0000-00002F370000}"/>
    <cellStyle name="Cálculo 2 4 60" xfId="15073" xr:uid="{00000000-0005-0000-0000-000030370000}"/>
    <cellStyle name="Cálculo 2 4 61" xfId="15074" xr:uid="{00000000-0005-0000-0000-000031370000}"/>
    <cellStyle name="Cálculo 2 4 62" xfId="15075" xr:uid="{00000000-0005-0000-0000-000032370000}"/>
    <cellStyle name="Cálculo 2 4 63" xfId="15076" xr:uid="{00000000-0005-0000-0000-000033370000}"/>
    <cellStyle name="Cálculo 2 4 64" xfId="15077" xr:uid="{00000000-0005-0000-0000-000034370000}"/>
    <cellStyle name="Cálculo 2 4 65" xfId="15078" xr:uid="{00000000-0005-0000-0000-000035370000}"/>
    <cellStyle name="Cálculo 2 4 66" xfId="15079" xr:uid="{00000000-0005-0000-0000-000036370000}"/>
    <cellStyle name="Cálculo 2 4 67" xfId="15080" xr:uid="{00000000-0005-0000-0000-000037370000}"/>
    <cellStyle name="Cálculo 2 4 68" xfId="15081" xr:uid="{00000000-0005-0000-0000-000038370000}"/>
    <cellStyle name="Cálculo 2 4 69" xfId="15082" xr:uid="{00000000-0005-0000-0000-000039370000}"/>
    <cellStyle name="Cálculo 2 4 7" xfId="15083" xr:uid="{00000000-0005-0000-0000-00003A370000}"/>
    <cellStyle name="Cálculo 2 4 7 2" xfId="15084" xr:uid="{00000000-0005-0000-0000-00003B370000}"/>
    <cellStyle name="Cálculo 2 4 70" xfId="15085" xr:uid="{00000000-0005-0000-0000-00003C370000}"/>
    <cellStyle name="Cálculo 2 4 71" xfId="15086" xr:uid="{00000000-0005-0000-0000-00003D370000}"/>
    <cellStyle name="Cálculo 2 4 72" xfId="15087" xr:uid="{00000000-0005-0000-0000-00003E370000}"/>
    <cellStyle name="Cálculo 2 4 73" xfId="15088" xr:uid="{00000000-0005-0000-0000-00003F370000}"/>
    <cellStyle name="Cálculo 2 4 74" xfId="15089" xr:uid="{00000000-0005-0000-0000-000040370000}"/>
    <cellStyle name="Cálculo 2 4 75" xfId="15090" xr:uid="{00000000-0005-0000-0000-000041370000}"/>
    <cellStyle name="Cálculo 2 4 76" xfId="15091" xr:uid="{00000000-0005-0000-0000-000042370000}"/>
    <cellStyle name="Cálculo 2 4 77" xfId="52578" xr:uid="{00000000-0005-0000-0000-000043370000}"/>
    <cellStyle name="Cálculo 2 4 78" xfId="52816" xr:uid="{00000000-0005-0000-0000-000044370000}"/>
    <cellStyle name="Cálculo 2 4 79" xfId="53277" xr:uid="{00000000-0005-0000-0000-000045370000}"/>
    <cellStyle name="Cálculo 2 4 8" xfId="15092" xr:uid="{00000000-0005-0000-0000-000046370000}"/>
    <cellStyle name="Cálculo 2 4 8 2" xfId="15093" xr:uid="{00000000-0005-0000-0000-000047370000}"/>
    <cellStyle name="Cálculo 2 4 9" xfId="15094" xr:uid="{00000000-0005-0000-0000-000048370000}"/>
    <cellStyle name="Cálculo 2 4 9 2" xfId="15095" xr:uid="{00000000-0005-0000-0000-000049370000}"/>
    <cellStyle name="Cálculo 2 40" xfId="15096" xr:uid="{00000000-0005-0000-0000-00004A370000}"/>
    <cellStyle name="Cálculo 2 40 2" xfId="15097" xr:uid="{00000000-0005-0000-0000-00004B370000}"/>
    <cellStyle name="Cálculo 2 41" xfId="15098" xr:uid="{00000000-0005-0000-0000-00004C370000}"/>
    <cellStyle name="Cálculo 2 41 2" xfId="15099" xr:uid="{00000000-0005-0000-0000-00004D370000}"/>
    <cellStyle name="Cálculo 2 42" xfId="15100" xr:uid="{00000000-0005-0000-0000-00004E370000}"/>
    <cellStyle name="Cálculo 2 42 2" xfId="15101" xr:uid="{00000000-0005-0000-0000-00004F370000}"/>
    <cellStyle name="Cálculo 2 43" xfId="15102" xr:uid="{00000000-0005-0000-0000-000050370000}"/>
    <cellStyle name="Cálculo 2 43 2" xfId="15103" xr:uid="{00000000-0005-0000-0000-000051370000}"/>
    <cellStyle name="Cálculo 2 44" xfId="15104" xr:uid="{00000000-0005-0000-0000-000052370000}"/>
    <cellStyle name="Cálculo 2 44 2" xfId="15105" xr:uid="{00000000-0005-0000-0000-000053370000}"/>
    <cellStyle name="Cálculo 2 45" xfId="15106" xr:uid="{00000000-0005-0000-0000-000054370000}"/>
    <cellStyle name="Cálculo 2 45 2" xfId="15107" xr:uid="{00000000-0005-0000-0000-000055370000}"/>
    <cellStyle name="Cálculo 2 46" xfId="15108" xr:uid="{00000000-0005-0000-0000-000056370000}"/>
    <cellStyle name="Cálculo 2 46 2" xfId="15109" xr:uid="{00000000-0005-0000-0000-000057370000}"/>
    <cellStyle name="Cálculo 2 47" xfId="15110" xr:uid="{00000000-0005-0000-0000-000058370000}"/>
    <cellStyle name="Cálculo 2 47 2" xfId="15111" xr:uid="{00000000-0005-0000-0000-000059370000}"/>
    <cellStyle name="Cálculo 2 48" xfId="15112" xr:uid="{00000000-0005-0000-0000-00005A370000}"/>
    <cellStyle name="Cálculo 2 48 2" xfId="15113" xr:uid="{00000000-0005-0000-0000-00005B370000}"/>
    <cellStyle name="Cálculo 2 49" xfId="15114" xr:uid="{00000000-0005-0000-0000-00005C370000}"/>
    <cellStyle name="Cálculo 2 49 2" xfId="15115" xr:uid="{00000000-0005-0000-0000-00005D370000}"/>
    <cellStyle name="Cálculo 2 5" xfId="368" xr:uid="{00000000-0005-0000-0000-00005E370000}"/>
    <cellStyle name="Cálculo 2 5 10" xfId="15116" xr:uid="{00000000-0005-0000-0000-00005F370000}"/>
    <cellStyle name="Cálculo 2 5 10 2" xfId="15117" xr:uid="{00000000-0005-0000-0000-000060370000}"/>
    <cellStyle name="Cálculo 2 5 11" xfId="15118" xr:uid="{00000000-0005-0000-0000-000061370000}"/>
    <cellStyle name="Cálculo 2 5 11 2" xfId="15119" xr:uid="{00000000-0005-0000-0000-000062370000}"/>
    <cellStyle name="Cálculo 2 5 12" xfId="15120" xr:uid="{00000000-0005-0000-0000-000063370000}"/>
    <cellStyle name="Cálculo 2 5 12 2" xfId="15121" xr:uid="{00000000-0005-0000-0000-000064370000}"/>
    <cellStyle name="Cálculo 2 5 13" xfId="15122" xr:uid="{00000000-0005-0000-0000-000065370000}"/>
    <cellStyle name="Cálculo 2 5 13 2" xfId="15123" xr:uid="{00000000-0005-0000-0000-000066370000}"/>
    <cellStyle name="Cálculo 2 5 14" xfId="15124" xr:uid="{00000000-0005-0000-0000-000067370000}"/>
    <cellStyle name="Cálculo 2 5 14 2" xfId="15125" xr:uid="{00000000-0005-0000-0000-000068370000}"/>
    <cellStyle name="Cálculo 2 5 15" xfId="15126" xr:uid="{00000000-0005-0000-0000-000069370000}"/>
    <cellStyle name="Cálculo 2 5 15 2" xfId="15127" xr:uid="{00000000-0005-0000-0000-00006A370000}"/>
    <cellStyle name="Cálculo 2 5 16" xfId="15128" xr:uid="{00000000-0005-0000-0000-00006B370000}"/>
    <cellStyle name="Cálculo 2 5 16 2" xfId="15129" xr:uid="{00000000-0005-0000-0000-00006C370000}"/>
    <cellStyle name="Cálculo 2 5 17" xfId="15130" xr:uid="{00000000-0005-0000-0000-00006D370000}"/>
    <cellStyle name="Cálculo 2 5 17 2" xfId="15131" xr:uid="{00000000-0005-0000-0000-00006E370000}"/>
    <cellStyle name="Cálculo 2 5 18" xfId="15132" xr:uid="{00000000-0005-0000-0000-00006F370000}"/>
    <cellStyle name="Cálculo 2 5 18 2" xfId="15133" xr:uid="{00000000-0005-0000-0000-000070370000}"/>
    <cellStyle name="Cálculo 2 5 19" xfId="15134" xr:uid="{00000000-0005-0000-0000-000071370000}"/>
    <cellStyle name="Cálculo 2 5 19 2" xfId="15135" xr:uid="{00000000-0005-0000-0000-000072370000}"/>
    <cellStyle name="Cálculo 2 5 2" xfId="369" xr:uid="{00000000-0005-0000-0000-000073370000}"/>
    <cellStyle name="Cálculo 2 5 2 2" xfId="15136" xr:uid="{00000000-0005-0000-0000-000074370000}"/>
    <cellStyle name="Cálculo 2 5 20" xfId="15137" xr:uid="{00000000-0005-0000-0000-000075370000}"/>
    <cellStyle name="Cálculo 2 5 20 2" xfId="15138" xr:uid="{00000000-0005-0000-0000-000076370000}"/>
    <cellStyle name="Cálculo 2 5 21" xfId="15139" xr:uid="{00000000-0005-0000-0000-000077370000}"/>
    <cellStyle name="Cálculo 2 5 21 2" xfId="15140" xr:uid="{00000000-0005-0000-0000-000078370000}"/>
    <cellStyle name="Cálculo 2 5 22" xfId="15141" xr:uid="{00000000-0005-0000-0000-000079370000}"/>
    <cellStyle name="Cálculo 2 5 22 2" xfId="15142" xr:uid="{00000000-0005-0000-0000-00007A370000}"/>
    <cellStyle name="Cálculo 2 5 23" xfId="15143" xr:uid="{00000000-0005-0000-0000-00007B370000}"/>
    <cellStyle name="Cálculo 2 5 23 2" xfId="15144" xr:uid="{00000000-0005-0000-0000-00007C370000}"/>
    <cellStyle name="Cálculo 2 5 24" xfId="15145" xr:uid="{00000000-0005-0000-0000-00007D370000}"/>
    <cellStyle name="Cálculo 2 5 24 2" xfId="15146" xr:uid="{00000000-0005-0000-0000-00007E370000}"/>
    <cellStyle name="Cálculo 2 5 25" xfId="15147" xr:uid="{00000000-0005-0000-0000-00007F370000}"/>
    <cellStyle name="Cálculo 2 5 25 2" xfId="15148" xr:uid="{00000000-0005-0000-0000-000080370000}"/>
    <cellStyle name="Cálculo 2 5 26" xfId="15149" xr:uid="{00000000-0005-0000-0000-000081370000}"/>
    <cellStyle name="Cálculo 2 5 26 2" xfId="15150" xr:uid="{00000000-0005-0000-0000-000082370000}"/>
    <cellStyle name="Cálculo 2 5 27" xfId="15151" xr:uid="{00000000-0005-0000-0000-000083370000}"/>
    <cellStyle name="Cálculo 2 5 27 2" xfId="15152" xr:uid="{00000000-0005-0000-0000-000084370000}"/>
    <cellStyle name="Cálculo 2 5 28" xfId="15153" xr:uid="{00000000-0005-0000-0000-000085370000}"/>
    <cellStyle name="Cálculo 2 5 28 2" xfId="15154" xr:uid="{00000000-0005-0000-0000-000086370000}"/>
    <cellStyle name="Cálculo 2 5 29" xfId="15155" xr:uid="{00000000-0005-0000-0000-000087370000}"/>
    <cellStyle name="Cálculo 2 5 29 2" xfId="15156" xr:uid="{00000000-0005-0000-0000-000088370000}"/>
    <cellStyle name="Cálculo 2 5 3" xfId="15157" xr:uid="{00000000-0005-0000-0000-000089370000}"/>
    <cellStyle name="Cálculo 2 5 3 2" xfId="15158" xr:uid="{00000000-0005-0000-0000-00008A370000}"/>
    <cellStyle name="Cálculo 2 5 30" xfId="15159" xr:uid="{00000000-0005-0000-0000-00008B370000}"/>
    <cellStyle name="Cálculo 2 5 30 2" xfId="15160" xr:uid="{00000000-0005-0000-0000-00008C370000}"/>
    <cellStyle name="Cálculo 2 5 31" xfId="15161" xr:uid="{00000000-0005-0000-0000-00008D370000}"/>
    <cellStyle name="Cálculo 2 5 31 2" xfId="15162" xr:uid="{00000000-0005-0000-0000-00008E370000}"/>
    <cellStyle name="Cálculo 2 5 32" xfId="15163" xr:uid="{00000000-0005-0000-0000-00008F370000}"/>
    <cellStyle name="Cálculo 2 5 32 2" xfId="15164" xr:uid="{00000000-0005-0000-0000-000090370000}"/>
    <cellStyle name="Cálculo 2 5 33" xfId="15165" xr:uid="{00000000-0005-0000-0000-000091370000}"/>
    <cellStyle name="Cálculo 2 5 33 2" xfId="15166" xr:uid="{00000000-0005-0000-0000-000092370000}"/>
    <cellStyle name="Cálculo 2 5 34" xfId="15167" xr:uid="{00000000-0005-0000-0000-000093370000}"/>
    <cellStyle name="Cálculo 2 5 34 2" xfId="15168" xr:uid="{00000000-0005-0000-0000-000094370000}"/>
    <cellStyle name="Cálculo 2 5 35" xfId="15169" xr:uid="{00000000-0005-0000-0000-000095370000}"/>
    <cellStyle name="Cálculo 2 5 35 2" xfId="15170" xr:uid="{00000000-0005-0000-0000-000096370000}"/>
    <cellStyle name="Cálculo 2 5 36" xfId="15171" xr:uid="{00000000-0005-0000-0000-000097370000}"/>
    <cellStyle name="Cálculo 2 5 36 2" xfId="15172" xr:uid="{00000000-0005-0000-0000-000098370000}"/>
    <cellStyle name="Cálculo 2 5 37" xfId="15173" xr:uid="{00000000-0005-0000-0000-000099370000}"/>
    <cellStyle name="Cálculo 2 5 37 2" xfId="15174" xr:uid="{00000000-0005-0000-0000-00009A370000}"/>
    <cellStyle name="Cálculo 2 5 38" xfId="15175" xr:uid="{00000000-0005-0000-0000-00009B370000}"/>
    <cellStyle name="Cálculo 2 5 38 2" xfId="15176" xr:uid="{00000000-0005-0000-0000-00009C370000}"/>
    <cellStyle name="Cálculo 2 5 39" xfId="15177" xr:uid="{00000000-0005-0000-0000-00009D370000}"/>
    <cellStyle name="Cálculo 2 5 39 2" xfId="15178" xr:uid="{00000000-0005-0000-0000-00009E370000}"/>
    <cellStyle name="Cálculo 2 5 4" xfId="15179" xr:uid="{00000000-0005-0000-0000-00009F370000}"/>
    <cellStyle name="Cálculo 2 5 4 2" xfId="15180" xr:uid="{00000000-0005-0000-0000-0000A0370000}"/>
    <cellStyle name="Cálculo 2 5 40" xfId="15181" xr:uid="{00000000-0005-0000-0000-0000A1370000}"/>
    <cellStyle name="Cálculo 2 5 41" xfId="15182" xr:uid="{00000000-0005-0000-0000-0000A2370000}"/>
    <cellStyle name="Cálculo 2 5 42" xfId="15183" xr:uid="{00000000-0005-0000-0000-0000A3370000}"/>
    <cellStyle name="Cálculo 2 5 43" xfId="15184" xr:uid="{00000000-0005-0000-0000-0000A4370000}"/>
    <cellStyle name="Cálculo 2 5 44" xfId="15185" xr:uid="{00000000-0005-0000-0000-0000A5370000}"/>
    <cellStyle name="Cálculo 2 5 45" xfId="15186" xr:uid="{00000000-0005-0000-0000-0000A6370000}"/>
    <cellStyle name="Cálculo 2 5 46" xfId="15187" xr:uid="{00000000-0005-0000-0000-0000A7370000}"/>
    <cellStyle name="Cálculo 2 5 47" xfId="15188" xr:uid="{00000000-0005-0000-0000-0000A8370000}"/>
    <cellStyle name="Cálculo 2 5 48" xfId="15189" xr:uid="{00000000-0005-0000-0000-0000A9370000}"/>
    <cellStyle name="Cálculo 2 5 49" xfId="15190" xr:uid="{00000000-0005-0000-0000-0000AA370000}"/>
    <cellStyle name="Cálculo 2 5 5" xfId="15191" xr:uid="{00000000-0005-0000-0000-0000AB370000}"/>
    <cellStyle name="Cálculo 2 5 5 2" xfId="15192" xr:uid="{00000000-0005-0000-0000-0000AC370000}"/>
    <cellStyle name="Cálculo 2 5 50" xfId="15193" xr:uid="{00000000-0005-0000-0000-0000AD370000}"/>
    <cellStyle name="Cálculo 2 5 51" xfId="15194" xr:uid="{00000000-0005-0000-0000-0000AE370000}"/>
    <cellStyle name="Cálculo 2 5 52" xfId="15195" xr:uid="{00000000-0005-0000-0000-0000AF370000}"/>
    <cellStyle name="Cálculo 2 5 53" xfId="15196" xr:uid="{00000000-0005-0000-0000-0000B0370000}"/>
    <cellStyle name="Cálculo 2 5 54" xfId="15197" xr:uid="{00000000-0005-0000-0000-0000B1370000}"/>
    <cellStyle name="Cálculo 2 5 55" xfId="15198" xr:uid="{00000000-0005-0000-0000-0000B2370000}"/>
    <cellStyle name="Cálculo 2 5 56" xfId="15199" xr:uid="{00000000-0005-0000-0000-0000B3370000}"/>
    <cellStyle name="Cálculo 2 5 57" xfId="15200" xr:uid="{00000000-0005-0000-0000-0000B4370000}"/>
    <cellStyle name="Cálculo 2 5 58" xfId="15201" xr:uid="{00000000-0005-0000-0000-0000B5370000}"/>
    <cellStyle name="Cálculo 2 5 59" xfId="15202" xr:uid="{00000000-0005-0000-0000-0000B6370000}"/>
    <cellStyle name="Cálculo 2 5 6" xfId="15203" xr:uid="{00000000-0005-0000-0000-0000B7370000}"/>
    <cellStyle name="Cálculo 2 5 6 2" xfId="15204" xr:uid="{00000000-0005-0000-0000-0000B8370000}"/>
    <cellStyle name="Cálculo 2 5 60" xfId="15205" xr:uid="{00000000-0005-0000-0000-0000B9370000}"/>
    <cellStyle name="Cálculo 2 5 61" xfId="15206" xr:uid="{00000000-0005-0000-0000-0000BA370000}"/>
    <cellStyle name="Cálculo 2 5 62" xfId="15207" xr:uid="{00000000-0005-0000-0000-0000BB370000}"/>
    <cellStyle name="Cálculo 2 5 63" xfId="15208" xr:uid="{00000000-0005-0000-0000-0000BC370000}"/>
    <cellStyle name="Cálculo 2 5 64" xfId="15209" xr:uid="{00000000-0005-0000-0000-0000BD370000}"/>
    <cellStyle name="Cálculo 2 5 65" xfId="15210" xr:uid="{00000000-0005-0000-0000-0000BE370000}"/>
    <cellStyle name="Cálculo 2 5 66" xfId="15211" xr:uid="{00000000-0005-0000-0000-0000BF370000}"/>
    <cellStyle name="Cálculo 2 5 67" xfId="15212" xr:uid="{00000000-0005-0000-0000-0000C0370000}"/>
    <cellStyle name="Cálculo 2 5 68" xfId="15213" xr:uid="{00000000-0005-0000-0000-0000C1370000}"/>
    <cellStyle name="Cálculo 2 5 69" xfId="15214" xr:uid="{00000000-0005-0000-0000-0000C2370000}"/>
    <cellStyle name="Cálculo 2 5 7" xfId="15215" xr:uid="{00000000-0005-0000-0000-0000C3370000}"/>
    <cellStyle name="Cálculo 2 5 7 2" xfId="15216" xr:uid="{00000000-0005-0000-0000-0000C4370000}"/>
    <cellStyle name="Cálculo 2 5 70" xfId="15217" xr:uid="{00000000-0005-0000-0000-0000C5370000}"/>
    <cellStyle name="Cálculo 2 5 71" xfId="15218" xr:uid="{00000000-0005-0000-0000-0000C6370000}"/>
    <cellStyle name="Cálculo 2 5 72" xfId="15219" xr:uid="{00000000-0005-0000-0000-0000C7370000}"/>
    <cellStyle name="Cálculo 2 5 73" xfId="15220" xr:uid="{00000000-0005-0000-0000-0000C8370000}"/>
    <cellStyle name="Cálculo 2 5 74" xfId="15221" xr:uid="{00000000-0005-0000-0000-0000C9370000}"/>
    <cellStyle name="Cálculo 2 5 75" xfId="15222" xr:uid="{00000000-0005-0000-0000-0000CA370000}"/>
    <cellStyle name="Cálculo 2 5 76" xfId="15223" xr:uid="{00000000-0005-0000-0000-0000CB370000}"/>
    <cellStyle name="Cálculo 2 5 77" xfId="52609" xr:uid="{00000000-0005-0000-0000-0000CC370000}"/>
    <cellStyle name="Cálculo 2 5 78" xfId="52855" xr:uid="{00000000-0005-0000-0000-0000CD370000}"/>
    <cellStyle name="Cálculo 2 5 79" xfId="53316" xr:uid="{00000000-0005-0000-0000-0000CE370000}"/>
    <cellStyle name="Cálculo 2 5 8" xfId="15224" xr:uid="{00000000-0005-0000-0000-0000CF370000}"/>
    <cellStyle name="Cálculo 2 5 8 2" xfId="15225" xr:uid="{00000000-0005-0000-0000-0000D0370000}"/>
    <cellStyle name="Cálculo 2 5 9" xfId="15226" xr:uid="{00000000-0005-0000-0000-0000D1370000}"/>
    <cellStyle name="Cálculo 2 5 9 2" xfId="15227" xr:uid="{00000000-0005-0000-0000-0000D2370000}"/>
    <cellStyle name="Cálculo 2 50" xfId="15228" xr:uid="{00000000-0005-0000-0000-0000D3370000}"/>
    <cellStyle name="Cálculo 2 50 2" xfId="15229" xr:uid="{00000000-0005-0000-0000-0000D4370000}"/>
    <cellStyle name="Cálculo 2 51" xfId="15230" xr:uid="{00000000-0005-0000-0000-0000D5370000}"/>
    <cellStyle name="Cálculo 2 51 2" xfId="15231" xr:uid="{00000000-0005-0000-0000-0000D6370000}"/>
    <cellStyle name="Cálculo 2 52" xfId="15232" xr:uid="{00000000-0005-0000-0000-0000D7370000}"/>
    <cellStyle name="Cálculo 2 52 2" xfId="15233" xr:uid="{00000000-0005-0000-0000-0000D8370000}"/>
    <cellStyle name="Cálculo 2 53" xfId="15234" xr:uid="{00000000-0005-0000-0000-0000D9370000}"/>
    <cellStyle name="Cálculo 2 53 2" xfId="15235" xr:uid="{00000000-0005-0000-0000-0000DA370000}"/>
    <cellStyle name="Cálculo 2 54" xfId="15236" xr:uid="{00000000-0005-0000-0000-0000DB370000}"/>
    <cellStyle name="Cálculo 2 54 2" xfId="15237" xr:uid="{00000000-0005-0000-0000-0000DC370000}"/>
    <cellStyle name="Cálculo 2 55" xfId="15238" xr:uid="{00000000-0005-0000-0000-0000DD370000}"/>
    <cellStyle name="Cálculo 2 55 2" xfId="15239" xr:uid="{00000000-0005-0000-0000-0000DE370000}"/>
    <cellStyle name="Cálculo 2 56" xfId="15240" xr:uid="{00000000-0005-0000-0000-0000DF370000}"/>
    <cellStyle name="Cálculo 2 56 2" xfId="15241" xr:uid="{00000000-0005-0000-0000-0000E0370000}"/>
    <cellStyle name="Cálculo 2 57" xfId="15242" xr:uid="{00000000-0005-0000-0000-0000E1370000}"/>
    <cellStyle name="Cálculo 2 57 2" xfId="15243" xr:uid="{00000000-0005-0000-0000-0000E2370000}"/>
    <cellStyle name="Cálculo 2 58" xfId="15244" xr:uid="{00000000-0005-0000-0000-0000E3370000}"/>
    <cellStyle name="Cálculo 2 58 2" xfId="15245" xr:uid="{00000000-0005-0000-0000-0000E4370000}"/>
    <cellStyle name="Cálculo 2 59" xfId="15246" xr:uid="{00000000-0005-0000-0000-0000E5370000}"/>
    <cellStyle name="Cálculo 2 6" xfId="370" xr:uid="{00000000-0005-0000-0000-0000E6370000}"/>
    <cellStyle name="Cálculo 2 6 10" xfId="15247" xr:uid="{00000000-0005-0000-0000-0000E7370000}"/>
    <cellStyle name="Cálculo 2 6 10 2" xfId="15248" xr:uid="{00000000-0005-0000-0000-0000E8370000}"/>
    <cellStyle name="Cálculo 2 6 11" xfId="15249" xr:uid="{00000000-0005-0000-0000-0000E9370000}"/>
    <cellStyle name="Cálculo 2 6 11 2" xfId="15250" xr:uid="{00000000-0005-0000-0000-0000EA370000}"/>
    <cellStyle name="Cálculo 2 6 12" xfId="15251" xr:uid="{00000000-0005-0000-0000-0000EB370000}"/>
    <cellStyle name="Cálculo 2 6 12 2" xfId="15252" xr:uid="{00000000-0005-0000-0000-0000EC370000}"/>
    <cellStyle name="Cálculo 2 6 13" xfId="15253" xr:uid="{00000000-0005-0000-0000-0000ED370000}"/>
    <cellStyle name="Cálculo 2 6 13 2" xfId="15254" xr:uid="{00000000-0005-0000-0000-0000EE370000}"/>
    <cellStyle name="Cálculo 2 6 14" xfId="15255" xr:uid="{00000000-0005-0000-0000-0000EF370000}"/>
    <cellStyle name="Cálculo 2 6 14 2" xfId="15256" xr:uid="{00000000-0005-0000-0000-0000F0370000}"/>
    <cellStyle name="Cálculo 2 6 15" xfId="15257" xr:uid="{00000000-0005-0000-0000-0000F1370000}"/>
    <cellStyle name="Cálculo 2 6 15 2" xfId="15258" xr:uid="{00000000-0005-0000-0000-0000F2370000}"/>
    <cellStyle name="Cálculo 2 6 16" xfId="15259" xr:uid="{00000000-0005-0000-0000-0000F3370000}"/>
    <cellStyle name="Cálculo 2 6 16 2" xfId="15260" xr:uid="{00000000-0005-0000-0000-0000F4370000}"/>
    <cellStyle name="Cálculo 2 6 17" xfId="15261" xr:uid="{00000000-0005-0000-0000-0000F5370000}"/>
    <cellStyle name="Cálculo 2 6 17 2" xfId="15262" xr:uid="{00000000-0005-0000-0000-0000F6370000}"/>
    <cellStyle name="Cálculo 2 6 18" xfId="15263" xr:uid="{00000000-0005-0000-0000-0000F7370000}"/>
    <cellStyle name="Cálculo 2 6 18 2" xfId="15264" xr:uid="{00000000-0005-0000-0000-0000F8370000}"/>
    <cellStyle name="Cálculo 2 6 19" xfId="15265" xr:uid="{00000000-0005-0000-0000-0000F9370000}"/>
    <cellStyle name="Cálculo 2 6 19 2" xfId="15266" xr:uid="{00000000-0005-0000-0000-0000FA370000}"/>
    <cellStyle name="Cálculo 2 6 2" xfId="371" xr:uid="{00000000-0005-0000-0000-0000FB370000}"/>
    <cellStyle name="Cálculo 2 6 2 2" xfId="15267" xr:uid="{00000000-0005-0000-0000-0000FC370000}"/>
    <cellStyle name="Cálculo 2 6 20" xfId="15268" xr:uid="{00000000-0005-0000-0000-0000FD370000}"/>
    <cellStyle name="Cálculo 2 6 20 2" xfId="15269" xr:uid="{00000000-0005-0000-0000-0000FE370000}"/>
    <cellStyle name="Cálculo 2 6 21" xfId="15270" xr:uid="{00000000-0005-0000-0000-0000FF370000}"/>
    <cellStyle name="Cálculo 2 6 21 2" xfId="15271" xr:uid="{00000000-0005-0000-0000-000000380000}"/>
    <cellStyle name="Cálculo 2 6 22" xfId="15272" xr:uid="{00000000-0005-0000-0000-000001380000}"/>
    <cellStyle name="Cálculo 2 6 22 2" xfId="15273" xr:uid="{00000000-0005-0000-0000-000002380000}"/>
    <cellStyle name="Cálculo 2 6 23" xfId="15274" xr:uid="{00000000-0005-0000-0000-000003380000}"/>
    <cellStyle name="Cálculo 2 6 23 2" xfId="15275" xr:uid="{00000000-0005-0000-0000-000004380000}"/>
    <cellStyle name="Cálculo 2 6 24" xfId="15276" xr:uid="{00000000-0005-0000-0000-000005380000}"/>
    <cellStyle name="Cálculo 2 6 24 2" xfId="15277" xr:uid="{00000000-0005-0000-0000-000006380000}"/>
    <cellStyle name="Cálculo 2 6 25" xfId="15278" xr:uid="{00000000-0005-0000-0000-000007380000}"/>
    <cellStyle name="Cálculo 2 6 25 2" xfId="15279" xr:uid="{00000000-0005-0000-0000-000008380000}"/>
    <cellStyle name="Cálculo 2 6 26" xfId="15280" xr:uid="{00000000-0005-0000-0000-000009380000}"/>
    <cellStyle name="Cálculo 2 6 26 2" xfId="15281" xr:uid="{00000000-0005-0000-0000-00000A380000}"/>
    <cellStyle name="Cálculo 2 6 27" xfId="15282" xr:uid="{00000000-0005-0000-0000-00000B380000}"/>
    <cellStyle name="Cálculo 2 6 27 2" xfId="15283" xr:uid="{00000000-0005-0000-0000-00000C380000}"/>
    <cellStyle name="Cálculo 2 6 28" xfId="15284" xr:uid="{00000000-0005-0000-0000-00000D380000}"/>
    <cellStyle name="Cálculo 2 6 28 2" xfId="15285" xr:uid="{00000000-0005-0000-0000-00000E380000}"/>
    <cellStyle name="Cálculo 2 6 29" xfId="15286" xr:uid="{00000000-0005-0000-0000-00000F380000}"/>
    <cellStyle name="Cálculo 2 6 29 2" xfId="15287" xr:uid="{00000000-0005-0000-0000-000010380000}"/>
    <cellStyle name="Cálculo 2 6 3" xfId="15288" xr:uid="{00000000-0005-0000-0000-000011380000}"/>
    <cellStyle name="Cálculo 2 6 3 2" xfId="15289" xr:uid="{00000000-0005-0000-0000-000012380000}"/>
    <cellStyle name="Cálculo 2 6 30" xfId="15290" xr:uid="{00000000-0005-0000-0000-000013380000}"/>
    <cellStyle name="Cálculo 2 6 30 2" xfId="15291" xr:uid="{00000000-0005-0000-0000-000014380000}"/>
    <cellStyle name="Cálculo 2 6 31" xfId="15292" xr:uid="{00000000-0005-0000-0000-000015380000}"/>
    <cellStyle name="Cálculo 2 6 31 2" xfId="15293" xr:uid="{00000000-0005-0000-0000-000016380000}"/>
    <cellStyle name="Cálculo 2 6 32" xfId="15294" xr:uid="{00000000-0005-0000-0000-000017380000}"/>
    <cellStyle name="Cálculo 2 6 32 2" xfId="15295" xr:uid="{00000000-0005-0000-0000-000018380000}"/>
    <cellStyle name="Cálculo 2 6 33" xfId="15296" xr:uid="{00000000-0005-0000-0000-000019380000}"/>
    <cellStyle name="Cálculo 2 6 33 2" xfId="15297" xr:uid="{00000000-0005-0000-0000-00001A380000}"/>
    <cellStyle name="Cálculo 2 6 34" xfId="15298" xr:uid="{00000000-0005-0000-0000-00001B380000}"/>
    <cellStyle name="Cálculo 2 6 34 2" xfId="15299" xr:uid="{00000000-0005-0000-0000-00001C380000}"/>
    <cellStyle name="Cálculo 2 6 35" xfId="15300" xr:uid="{00000000-0005-0000-0000-00001D380000}"/>
    <cellStyle name="Cálculo 2 6 35 2" xfId="15301" xr:uid="{00000000-0005-0000-0000-00001E380000}"/>
    <cellStyle name="Cálculo 2 6 36" xfId="15302" xr:uid="{00000000-0005-0000-0000-00001F380000}"/>
    <cellStyle name="Cálculo 2 6 36 2" xfId="15303" xr:uid="{00000000-0005-0000-0000-000020380000}"/>
    <cellStyle name="Cálculo 2 6 37" xfId="15304" xr:uid="{00000000-0005-0000-0000-000021380000}"/>
    <cellStyle name="Cálculo 2 6 37 2" xfId="15305" xr:uid="{00000000-0005-0000-0000-000022380000}"/>
    <cellStyle name="Cálculo 2 6 38" xfId="15306" xr:uid="{00000000-0005-0000-0000-000023380000}"/>
    <cellStyle name="Cálculo 2 6 38 2" xfId="15307" xr:uid="{00000000-0005-0000-0000-000024380000}"/>
    <cellStyle name="Cálculo 2 6 39" xfId="15308" xr:uid="{00000000-0005-0000-0000-000025380000}"/>
    <cellStyle name="Cálculo 2 6 39 2" xfId="15309" xr:uid="{00000000-0005-0000-0000-000026380000}"/>
    <cellStyle name="Cálculo 2 6 4" xfId="15310" xr:uid="{00000000-0005-0000-0000-000027380000}"/>
    <cellStyle name="Cálculo 2 6 4 2" xfId="15311" xr:uid="{00000000-0005-0000-0000-000028380000}"/>
    <cellStyle name="Cálculo 2 6 40" xfId="15312" xr:uid="{00000000-0005-0000-0000-000029380000}"/>
    <cellStyle name="Cálculo 2 6 41" xfId="15313" xr:uid="{00000000-0005-0000-0000-00002A380000}"/>
    <cellStyle name="Cálculo 2 6 42" xfId="15314" xr:uid="{00000000-0005-0000-0000-00002B380000}"/>
    <cellStyle name="Cálculo 2 6 43" xfId="15315" xr:uid="{00000000-0005-0000-0000-00002C380000}"/>
    <cellStyle name="Cálculo 2 6 44" xfId="15316" xr:uid="{00000000-0005-0000-0000-00002D380000}"/>
    <cellStyle name="Cálculo 2 6 45" xfId="15317" xr:uid="{00000000-0005-0000-0000-00002E380000}"/>
    <cellStyle name="Cálculo 2 6 46" xfId="15318" xr:uid="{00000000-0005-0000-0000-00002F380000}"/>
    <cellStyle name="Cálculo 2 6 47" xfId="15319" xr:uid="{00000000-0005-0000-0000-000030380000}"/>
    <cellStyle name="Cálculo 2 6 48" xfId="15320" xr:uid="{00000000-0005-0000-0000-000031380000}"/>
    <cellStyle name="Cálculo 2 6 49" xfId="15321" xr:uid="{00000000-0005-0000-0000-000032380000}"/>
    <cellStyle name="Cálculo 2 6 5" xfId="15322" xr:uid="{00000000-0005-0000-0000-000033380000}"/>
    <cellStyle name="Cálculo 2 6 5 2" xfId="15323" xr:uid="{00000000-0005-0000-0000-000034380000}"/>
    <cellStyle name="Cálculo 2 6 50" xfId="15324" xr:uid="{00000000-0005-0000-0000-000035380000}"/>
    <cellStyle name="Cálculo 2 6 51" xfId="15325" xr:uid="{00000000-0005-0000-0000-000036380000}"/>
    <cellStyle name="Cálculo 2 6 52" xfId="15326" xr:uid="{00000000-0005-0000-0000-000037380000}"/>
    <cellStyle name="Cálculo 2 6 53" xfId="15327" xr:uid="{00000000-0005-0000-0000-000038380000}"/>
    <cellStyle name="Cálculo 2 6 54" xfId="15328" xr:uid="{00000000-0005-0000-0000-000039380000}"/>
    <cellStyle name="Cálculo 2 6 55" xfId="15329" xr:uid="{00000000-0005-0000-0000-00003A380000}"/>
    <cellStyle name="Cálculo 2 6 56" xfId="15330" xr:uid="{00000000-0005-0000-0000-00003B380000}"/>
    <cellStyle name="Cálculo 2 6 57" xfId="15331" xr:uid="{00000000-0005-0000-0000-00003C380000}"/>
    <cellStyle name="Cálculo 2 6 58" xfId="15332" xr:uid="{00000000-0005-0000-0000-00003D380000}"/>
    <cellStyle name="Cálculo 2 6 59" xfId="15333" xr:uid="{00000000-0005-0000-0000-00003E380000}"/>
    <cellStyle name="Cálculo 2 6 6" xfId="15334" xr:uid="{00000000-0005-0000-0000-00003F380000}"/>
    <cellStyle name="Cálculo 2 6 6 2" xfId="15335" xr:uid="{00000000-0005-0000-0000-000040380000}"/>
    <cellStyle name="Cálculo 2 6 60" xfId="15336" xr:uid="{00000000-0005-0000-0000-000041380000}"/>
    <cellStyle name="Cálculo 2 6 61" xfId="15337" xr:uid="{00000000-0005-0000-0000-000042380000}"/>
    <cellStyle name="Cálculo 2 6 62" xfId="15338" xr:uid="{00000000-0005-0000-0000-000043380000}"/>
    <cellStyle name="Cálculo 2 6 63" xfId="15339" xr:uid="{00000000-0005-0000-0000-000044380000}"/>
    <cellStyle name="Cálculo 2 6 64" xfId="15340" xr:uid="{00000000-0005-0000-0000-000045380000}"/>
    <cellStyle name="Cálculo 2 6 65" xfId="15341" xr:uid="{00000000-0005-0000-0000-000046380000}"/>
    <cellStyle name="Cálculo 2 6 66" xfId="15342" xr:uid="{00000000-0005-0000-0000-000047380000}"/>
    <cellStyle name="Cálculo 2 6 67" xfId="15343" xr:uid="{00000000-0005-0000-0000-000048380000}"/>
    <cellStyle name="Cálculo 2 6 68" xfId="15344" xr:uid="{00000000-0005-0000-0000-000049380000}"/>
    <cellStyle name="Cálculo 2 6 69" xfId="15345" xr:uid="{00000000-0005-0000-0000-00004A380000}"/>
    <cellStyle name="Cálculo 2 6 7" xfId="15346" xr:uid="{00000000-0005-0000-0000-00004B380000}"/>
    <cellStyle name="Cálculo 2 6 7 2" xfId="15347" xr:uid="{00000000-0005-0000-0000-00004C380000}"/>
    <cellStyle name="Cálculo 2 6 70" xfId="15348" xr:uid="{00000000-0005-0000-0000-00004D380000}"/>
    <cellStyle name="Cálculo 2 6 71" xfId="15349" xr:uid="{00000000-0005-0000-0000-00004E380000}"/>
    <cellStyle name="Cálculo 2 6 72" xfId="15350" xr:uid="{00000000-0005-0000-0000-00004F380000}"/>
    <cellStyle name="Cálculo 2 6 73" xfId="15351" xr:uid="{00000000-0005-0000-0000-000050380000}"/>
    <cellStyle name="Cálculo 2 6 74" xfId="15352" xr:uid="{00000000-0005-0000-0000-000051380000}"/>
    <cellStyle name="Cálculo 2 6 75" xfId="15353" xr:uid="{00000000-0005-0000-0000-000052380000}"/>
    <cellStyle name="Cálculo 2 6 76" xfId="15354" xr:uid="{00000000-0005-0000-0000-000053380000}"/>
    <cellStyle name="Cálculo 2 6 77" xfId="52407" xr:uid="{00000000-0005-0000-0000-000054380000}"/>
    <cellStyle name="Cálculo 2 6 78" xfId="52577" xr:uid="{00000000-0005-0000-0000-000055380000}"/>
    <cellStyle name="Cálculo 2 6 79" xfId="53095" xr:uid="{00000000-0005-0000-0000-000056380000}"/>
    <cellStyle name="Cálculo 2 6 8" xfId="15355" xr:uid="{00000000-0005-0000-0000-000057380000}"/>
    <cellStyle name="Cálculo 2 6 8 2" xfId="15356" xr:uid="{00000000-0005-0000-0000-000058380000}"/>
    <cellStyle name="Cálculo 2 6 9" xfId="15357" xr:uid="{00000000-0005-0000-0000-000059380000}"/>
    <cellStyle name="Cálculo 2 6 9 2" xfId="15358" xr:uid="{00000000-0005-0000-0000-00005A380000}"/>
    <cellStyle name="Cálculo 2 60" xfId="15359" xr:uid="{00000000-0005-0000-0000-00005B380000}"/>
    <cellStyle name="Cálculo 2 61" xfId="15360" xr:uid="{00000000-0005-0000-0000-00005C380000}"/>
    <cellStyle name="Cálculo 2 62" xfId="15361" xr:uid="{00000000-0005-0000-0000-00005D380000}"/>
    <cellStyle name="Cálculo 2 63" xfId="15362" xr:uid="{00000000-0005-0000-0000-00005E380000}"/>
    <cellStyle name="Cálculo 2 64" xfId="15363" xr:uid="{00000000-0005-0000-0000-00005F380000}"/>
    <cellStyle name="Cálculo 2 65" xfId="15364" xr:uid="{00000000-0005-0000-0000-000060380000}"/>
    <cellStyle name="Cálculo 2 66" xfId="15365" xr:uid="{00000000-0005-0000-0000-000061380000}"/>
    <cellStyle name="Cálculo 2 67" xfId="15366" xr:uid="{00000000-0005-0000-0000-000062380000}"/>
    <cellStyle name="Cálculo 2 68" xfId="15367" xr:uid="{00000000-0005-0000-0000-000063380000}"/>
    <cellStyle name="Cálculo 2 69" xfId="15368" xr:uid="{00000000-0005-0000-0000-000064380000}"/>
    <cellStyle name="Cálculo 2 7" xfId="372" xr:uid="{00000000-0005-0000-0000-000065380000}"/>
    <cellStyle name="Cálculo 2 7 10" xfId="15369" xr:uid="{00000000-0005-0000-0000-000066380000}"/>
    <cellStyle name="Cálculo 2 7 10 2" xfId="15370" xr:uid="{00000000-0005-0000-0000-000067380000}"/>
    <cellStyle name="Cálculo 2 7 11" xfId="15371" xr:uid="{00000000-0005-0000-0000-000068380000}"/>
    <cellStyle name="Cálculo 2 7 11 2" xfId="15372" xr:uid="{00000000-0005-0000-0000-000069380000}"/>
    <cellStyle name="Cálculo 2 7 12" xfId="15373" xr:uid="{00000000-0005-0000-0000-00006A380000}"/>
    <cellStyle name="Cálculo 2 7 12 2" xfId="15374" xr:uid="{00000000-0005-0000-0000-00006B380000}"/>
    <cellStyle name="Cálculo 2 7 13" xfId="15375" xr:uid="{00000000-0005-0000-0000-00006C380000}"/>
    <cellStyle name="Cálculo 2 7 13 2" xfId="15376" xr:uid="{00000000-0005-0000-0000-00006D380000}"/>
    <cellStyle name="Cálculo 2 7 14" xfId="15377" xr:uid="{00000000-0005-0000-0000-00006E380000}"/>
    <cellStyle name="Cálculo 2 7 14 2" xfId="15378" xr:uid="{00000000-0005-0000-0000-00006F380000}"/>
    <cellStyle name="Cálculo 2 7 15" xfId="15379" xr:uid="{00000000-0005-0000-0000-000070380000}"/>
    <cellStyle name="Cálculo 2 7 15 2" xfId="15380" xr:uid="{00000000-0005-0000-0000-000071380000}"/>
    <cellStyle name="Cálculo 2 7 16" xfId="15381" xr:uid="{00000000-0005-0000-0000-000072380000}"/>
    <cellStyle name="Cálculo 2 7 16 2" xfId="15382" xr:uid="{00000000-0005-0000-0000-000073380000}"/>
    <cellStyle name="Cálculo 2 7 17" xfId="15383" xr:uid="{00000000-0005-0000-0000-000074380000}"/>
    <cellStyle name="Cálculo 2 7 17 2" xfId="15384" xr:uid="{00000000-0005-0000-0000-000075380000}"/>
    <cellStyle name="Cálculo 2 7 18" xfId="15385" xr:uid="{00000000-0005-0000-0000-000076380000}"/>
    <cellStyle name="Cálculo 2 7 18 2" xfId="15386" xr:uid="{00000000-0005-0000-0000-000077380000}"/>
    <cellStyle name="Cálculo 2 7 19" xfId="15387" xr:uid="{00000000-0005-0000-0000-000078380000}"/>
    <cellStyle name="Cálculo 2 7 19 2" xfId="15388" xr:uid="{00000000-0005-0000-0000-000079380000}"/>
    <cellStyle name="Cálculo 2 7 2" xfId="373" xr:uid="{00000000-0005-0000-0000-00007A380000}"/>
    <cellStyle name="Cálculo 2 7 2 2" xfId="15389" xr:uid="{00000000-0005-0000-0000-00007B380000}"/>
    <cellStyle name="Cálculo 2 7 20" xfId="15390" xr:uid="{00000000-0005-0000-0000-00007C380000}"/>
    <cellStyle name="Cálculo 2 7 20 2" xfId="15391" xr:uid="{00000000-0005-0000-0000-00007D380000}"/>
    <cellStyle name="Cálculo 2 7 21" xfId="15392" xr:uid="{00000000-0005-0000-0000-00007E380000}"/>
    <cellStyle name="Cálculo 2 7 21 2" xfId="15393" xr:uid="{00000000-0005-0000-0000-00007F380000}"/>
    <cellStyle name="Cálculo 2 7 22" xfId="15394" xr:uid="{00000000-0005-0000-0000-000080380000}"/>
    <cellStyle name="Cálculo 2 7 22 2" xfId="15395" xr:uid="{00000000-0005-0000-0000-000081380000}"/>
    <cellStyle name="Cálculo 2 7 23" xfId="15396" xr:uid="{00000000-0005-0000-0000-000082380000}"/>
    <cellStyle name="Cálculo 2 7 23 2" xfId="15397" xr:uid="{00000000-0005-0000-0000-000083380000}"/>
    <cellStyle name="Cálculo 2 7 24" xfId="15398" xr:uid="{00000000-0005-0000-0000-000084380000}"/>
    <cellStyle name="Cálculo 2 7 24 2" xfId="15399" xr:uid="{00000000-0005-0000-0000-000085380000}"/>
    <cellStyle name="Cálculo 2 7 25" xfId="15400" xr:uid="{00000000-0005-0000-0000-000086380000}"/>
    <cellStyle name="Cálculo 2 7 25 2" xfId="15401" xr:uid="{00000000-0005-0000-0000-000087380000}"/>
    <cellStyle name="Cálculo 2 7 26" xfId="15402" xr:uid="{00000000-0005-0000-0000-000088380000}"/>
    <cellStyle name="Cálculo 2 7 26 2" xfId="15403" xr:uid="{00000000-0005-0000-0000-000089380000}"/>
    <cellStyle name="Cálculo 2 7 27" xfId="15404" xr:uid="{00000000-0005-0000-0000-00008A380000}"/>
    <cellStyle name="Cálculo 2 7 27 2" xfId="15405" xr:uid="{00000000-0005-0000-0000-00008B380000}"/>
    <cellStyle name="Cálculo 2 7 28" xfId="15406" xr:uid="{00000000-0005-0000-0000-00008C380000}"/>
    <cellStyle name="Cálculo 2 7 28 2" xfId="15407" xr:uid="{00000000-0005-0000-0000-00008D380000}"/>
    <cellStyle name="Cálculo 2 7 29" xfId="15408" xr:uid="{00000000-0005-0000-0000-00008E380000}"/>
    <cellStyle name="Cálculo 2 7 29 2" xfId="15409" xr:uid="{00000000-0005-0000-0000-00008F380000}"/>
    <cellStyle name="Cálculo 2 7 3" xfId="15410" xr:uid="{00000000-0005-0000-0000-000090380000}"/>
    <cellStyle name="Cálculo 2 7 3 2" xfId="15411" xr:uid="{00000000-0005-0000-0000-000091380000}"/>
    <cellStyle name="Cálculo 2 7 30" xfId="15412" xr:uid="{00000000-0005-0000-0000-000092380000}"/>
    <cellStyle name="Cálculo 2 7 30 2" xfId="15413" xr:uid="{00000000-0005-0000-0000-000093380000}"/>
    <cellStyle name="Cálculo 2 7 31" xfId="15414" xr:uid="{00000000-0005-0000-0000-000094380000}"/>
    <cellStyle name="Cálculo 2 7 31 2" xfId="15415" xr:uid="{00000000-0005-0000-0000-000095380000}"/>
    <cellStyle name="Cálculo 2 7 32" xfId="15416" xr:uid="{00000000-0005-0000-0000-000096380000}"/>
    <cellStyle name="Cálculo 2 7 32 2" xfId="15417" xr:uid="{00000000-0005-0000-0000-000097380000}"/>
    <cellStyle name="Cálculo 2 7 33" xfId="15418" xr:uid="{00000000-0005-0000-0000-000098380000}"/>
    <cellStyle name="Cálculo 2 7 33 2" xfId="15419" xr:uid="{00000000-0005-0000-0000-000099380000}"/>
    <cellStyle name="Cálculo 2 7 34" xfId="15420" xr:uid="{00000000-0005-0000-0000-00009A380000}"/>
    <cellStyle name="Cálculo 2 7 34 2" xfId="15421" xr:uid="{00000000-0005-0000-0000-00009B380000}"/>
    <cellStyle name="Cálculo 2 7 35" xfId="15422" xr:uid="{00000000-0005-0000-0000-00009C380000}"/>
    <cellStyle name="Cálculo 2 7 35 2" xfId="15423" xr:uid="{00000000-0005-0000-0000-00009D380000}"/>
    <cellStyle name="Cálculo 2 7 36" xfId="15424" xr:uid="{00000000-0005-0000-0000-00009E380000}"/>
    <cellStyle name="Cálculo 2 7 36 2" xfId="15425" xr:uid="{00000000-0005-0000-0000-00009F380000}"/>
    <cellStyle name="Cálculo 2 7 37" xfId="15426" xr:uid="{00000000-0005-0000-0000-0000A0380000}"/>
    <cellStyle name="Cálculo 2 7 37 2" xfId="15427" xr:uid="{00000000-0005-0000-0000-0000A1380000}"/>
    <cellStyle name="Cálculo 2 7 38" xfId="15428" xr:uid="{00000000-0005-0000-0000-0000A2380000}"/>
    <cellStyle name="Cálculo 2 7 38 2" xfId="15429" xr:uid="{00000000-0005-0000-0000-0000A3380000}"/>
    <cellStyle name="Cálculo 2 7 39" xfId="15430" xr:uid="{00000000-0005-0000-0000-0000A4380000}"/>
    <cellStyle name="Cálculo 2 7 39 2" xfId="15431" xr:uid="{00000000-0005-0000-0000-0000A5380000}"/>
    <cellStyle name="Cálculo 2 7 4" xfId="15432" xr:uid="{00000000-0005-0000-0000-0000A6380000}"/>
    <cellStyle name="Cálculo 2 7 4 2" xfId="15433" xr:uid="{00000000-0005-0000-0000-0000A7380000}"/>
    <cellStyle name="Cálculo 2 7 40" xfId="15434" xr:uid="{00000000-0005-0000-0000-0000A8380000}"/>
    <cellStyle name="Cálculo 2 7 41" xfId="15435" xr:uid="{00000000-0005-0000-0000-0000A9380000}"/>
    <cellStyle name="Cálculo 2 7 42" xfId="15436" xr:uid="{00000000-0005-0000-0000-0000AA380000}"/>
    <cellStyle name="Cálculo 2 7 43" xfId="15437" xr:uid="{00000000-0005-0000-0000-0000AB380000}"/>
    <cellStyle name="Cálculo 2 7 44" xfId="15438" xr:uid="{00000000-0005-0000-0000-0000AC380000}"/>
    <cellStyle name="Cálculo 2 7 45" xfId="15439" xr:uid="{00000000-0005-0000-0000-0000AD380000}"/>
    <cellStyle name="Cálculo 2 7 46" xfId="15440" xr:uid="{00000000-0005-0000-0000-0000AE380000}"/>
    <cellStyle name="Cálculo 2 7 47" xfId="15441" xr:uid="{00000000-0005-0000-0000-0000AF380000}"/>
    <cellStyle name="Cálculo 2 7 48" xfId="15442" xr:uid="{00000000-0005-0000-0000-0000B0380000}"/>
    <cellStyle name="Cálculo 2 7 49" xfId="15443" xr:uid="{00000000-0005-0000-0000-0000B1380000}"/>
    <cellStyle name="Cálculo 2 7 5" xfId="15444" xr:uid="{00000000-0005-0000-0000-0000B2380000}"/>
    <cellStyle name="Cálculo 2 7 5 2" xfId="15445" xr:uid="{00000000-0005-0000-0000-0000B3380000}"/>
    <cellStyle name="Cálculo 2 7 50" xfId="15446" xr:uid="{00000000-0005-0000-0000-0000B4380000}"/>
    <cellStyle name="Cálculo 2 7 51" xfId="15447" xr:uid="{00000000-0005-0000-0000-0000B5380000}"/>
    <cellStyle name="Cálculo 2 7 52" xfId="15448" xr:uid="{00000000-0005-0000-0000-0000B6380000}"/>
    <cellStyle name="Cálculo 2 7 53" xfId="15449" xr:uid="{00000000-0005-0000-0000-0000B7380000}"/>
    <cellStyle name="Cálculo 2 7 54" xfId="15450" xr:uid="{00000000-0005-0000-0000-0000B8380000}"/>
    <cellStyle name="Cálculo 2 7 55" xfId="15451" xr:uid="{00000000-0005-0000-0000-0000B9380000}"/>
    <cellStyle name="Cálculo 2 7 56" xfId="15452" xr:uid="{00000000-0005-0000-0000-0000BA380000}"/>
    <cellStyle name="Cálculo 2 7 57" xfId="15453" xr:uid="{00000000-0005-0000-0000-0000BB380000}"/>
    <cellStyle name="Cálculo 2 7 58" xfId="15454" xr:uid="{00000000-0005-0000-0000-0000BC380000}"/>
    <cellStyle name="Cálculo 2 7 59" xfId="15455" xr:uid="{00000000-0005-0000-0000-0000BD380000}"/>
    <cellStyle name="Cálculo 2 7 6" xfId="15456" xr:uid="{00000000-0005-0000-0000-0000BE380000}"/>
    <cellStyle name="Cálculo 2 7 6 2" xfId="15457" xr:uid="{00000000-0005-0000-0000-0000BF380000}"/>
    <cellStyle name="Cálculo 2 7 60" xfId="15458" xr:uid="{00000000-0005-0000-0000-0000C0380000}"/>
    <cellStyle name="Cálculo 2 7 61" xfId="15459" xr:uid="{00000000-0005-0000-0000-0000C1380000}"/>
    <cellStyle name="Cálculo 2 7 62" xfId="15460" xr:uid="{00000000-0005-0000-0000-0000C2380000}"/>
    <cellStyle name="Cálculo 2 7 63" xfId="15461" xr:uid="{00000000-0005-0000-0000-0000C3380000}"/>
    <cellStyle name="Cálculo 2 7 64" xfId="15462" xr:uid="{00000000-0005-0000-0000-0000C4380000}"/>
    <cellStyle name="Cálculo 2 7 65" xfId="15463" xr:uid="{00000000-0005-0000-0000-0000C5380000}"/>
    <cellStyle name="Cálculo 2 7 66" xfId="15464" xr:uid="{00000000-0005-0000-0000-0000C6380000}"/>
    <cellStyle name="Cálculo 2 7 67" xfId="15465" xr:uid="{00000000-0005-0000-0000-0000C7380000}"/>
    <cellStyle name="Cálculo 2 7 68" xfId="15466" xr:uid="{00000000-0005-0000-0000-0000C8380000}"/>
    <cellStyle name="Cálculo 2 7 69" xfId="15467" xr:uid="{00000000-0005-0000-0000-0000C9380000}"/>
    <cellStyle name="Cálculo 2 7 7" xfId="15468" xr:uid="{00000000-0005-0000-0000-0000CA380000}"/>
    <cellStyle name="Cálculo 2 7 7 2" xfId="15469" xr:uid="{00000000-0005-0000-0000-0000CB380000}"/>
    <cellStyle name="Cálculo 2 7 70" xfId="15470" xr:uid="{00000000-0005-0000-0000-0000CC380000}"/>
    <cellStyle name="Cálculo 2 7 71" xfId="15471" xr:uid="{00000000-0005-0000-0000-0000CD380000}"/>
    <cellStyle name="Cálculo 2 7 72" xfId="15472" xr:uid="{00000000-0005-0000-0000-0000CE380000}"/>
    <cellStyle name="Cálculo 2 7 73" xfId="15473" xr:uid="{00000000-0005-0000-0000-0000CF380000}"/>
    <cellStyle name="Cálculo 2 7 74" xfId="15474" xr:uid="{00000000-0005-0000-0000-0000D0380000}"/>
    <cellStyle name="Cálculo 2 7 75" xfId="15475" xr:uid="{00000000-0005-0000-0000-0000D1380000}"/>
    <cellStyle name="Cálculo 2 7 76" xfId="15476" xr:uid="{00000000-0005-0000-0000-0000D2380000}"/>
    <cellStyle name="Cálculo 2 7 77" xfId="52621" xr:uid="{00000000-0005-0000-0000-0000D3380000}"/>
    <cellStyle name="Cálculo 2 7 78" xfId="52867" xr:uid="{00000000-0005-0000-0000-0000D4380000}"/>
    <cellStyle name="Cálculo 2 7 79" xfId="53328" xr:uid="{00000000-0005-0000-0000-0000D5380000}"/>
    <cellStyle name="Cálculo 2 7 8" xfId="15477" xr:uid="{00000000-0005-0000-0000-0000D6380000}"/>
    <cellStyle name="Cálculo 2 7 8 2" xfId="15478" xr:uid="{00000000-0005-0000-0000-0000D7380000}"/>
    <cellStyle name="Cálculo 2 7 9" xfId="15479" xr:uid="{00000000-0005-0000-0000-0000D8380000}"/>
    <cellStyle name="Cálculo 2 7 9 2" xfId="15480" xr:uid="{00000000-0005-0000-0000-0000D9380000}"/>
    <cellStyle name="Cálculo 2 70" xfId="15481" xr:uid="{00000000-0005-0000-0000-0000DA380000}"/>
    <cellStyle name="Cálculo 2 71" xfId="15482" xr:uid="{00000000-0005-0000-0000-0000DB380000}"/>
    <cellStyle name="Cálculo 2 72" xfId="15483" xr:uid="{00000000-0005-0000-0000-0000DC380000}"/>
    <cellStyle name="Cálculo 2 73" xfId="15484" xr:uid="{00000000-0005-0000-0000-0000DD380000}"/>
    <cellStyle name="Cálculo 2 74" xfId="15485" xr:uid="{00000000-0005-0000-0000-0000DE380000}"/>
    <cellStyle name="Cálculo 2 75" xfId="15486" xr:uid="{00000000-0005-0000-0000-0000DF380000}"/>
    <cellStyle name="Cálculo 2 76" xfId="15487" xr:uid="{00000000-0005-0000-0000-0000E0380000}"/>
    <cellStyle name="Cálculo 2 77" xfId="15488" xr:uid="{00000000-0005-0000-0000-0000E1380000}"/>
    <cellStyle name="Cálculo 2 78" xfId="15489" xr:uid="{00000000-0005-0000-0000-0000E2380000}"/>
    <cellStyle name="Cálculo 2 79" xfId="15490" xr:uid="{00000000-0005-0000-0000-0000E3380000}"/>
    <cellStyle name="Cálculo 2 8" xfId="374" xr:uid="{00000000-0005-0000-0000-0000E4380000}"/>
    <cellStyle name="Cálculo 2 8 10" xfId="15491" xr:uid="{00000000-0005-0000-0000-0000E5380000}"/>
    <cellStyle name="Cálculo 2 8 10 2" xfId="15492" xr:uid="{00000000-0005-0000-0000-0000E6380000}"/>
    <cellStyle name="Cálculo 2 8 11" xfId="15493" xr:uid="{00000000-0005-0000-0000-0000E7380000}"/>
    <cellStyle name="Cálculo 2 8 11 2" xfId="15494" xr:uid="{00000000-0005-0000-0000-0000E8380000}"/>
    <cellStyle name="Cálculo 2 8 12" xfId="15495" xr:uid="{00000000-0005-0000-0000-0000E9380000}"/>
    <cellStyle name="Cálculo 2 8 12 2" xfId="15496" xr:uid="{00000000-0005-0000-0000-0000EA380000}"/>
    <cellStyle name="Cálculo 2 8 13" xfId="15497" xr:uid="{00000000-0005-0000-0000-0000EB380000}"/>
    <cellStyle name="Cálculo 2 8 13 2" xfId="15498" xr:uid="{00000000-0005-0000-0000-0000EC380000}"/>
    <cellStyle name="Cálculo 2 8 14" xfId="15499" xr:uid="{00000000-0005-0000-0000-0000ED380000}"/>
    <cellStyle name="Cálculo 2 8 14 2" xfId="15500" xr:uid="{00000000-0005-0000-0000-0000EE380000}"/>
    <cellStyle name="Cálculo 2 8 15" xfId="15501" xr:uid="{00000000-0005-0000-0000-0000EF380000}"/>
    <cellStyle name="Cálculo 2 8 15 2" xfId="15502" xr:uid="{00000000-0005-0000-0000-0000F0380000}"/>
    <cellStyle name="Cálculo 2 8 16" xfId="15503" xr:uid="{00000000-0005-0000-0000-0000F1380000}"/>
    <cellStyle name="Cálculo 2 8 16 2" xfId="15504" xr:uid="{00000000-0005-0000-0000-0000F2380000}"/>
    <cellStyle name="Cálculo 2 8 17" xfId="15505" xr:uid="{00000000-0005-0000-0000-0000F3380000}"/>
    <cellStyle name="Cálculo 2 8 17 2" xfId="15506" xr:uid="{00000000-0005-0000-0000-0000F4380000}"/>
    <cellStyle name="Cálculo 2 8 18" xfId="15507" xr:uid="{00000000-0005-0000-0000-0000F5380000}"/>
    <cellStyle name="Cálculo 2 8 18 2" xfId="15508" xr:uid="{00000000-0005-0000-0000-0000F6380000}"/>
    <cellStyle name="Cálculo 2 8 19" xfId="15509" xr:uid="{00000000-0005-0000-0000-0000F7380000}"/>
    <cellStyle name="Cálculo 2 8 19 2" xfId="15510" xr:uid="{00000000-0005-0000-0000-0000F8380000}"/>
    <cellStyle name="Cálculo 2 8 2" xfId="375" xr:uid="{00000000-0005-0000-0000-0000F9380000}"/>
    <cellStyle name="Cálculo 2 8 2 2" xfId="15511" xr:uid="{00000000-0005-0000-0000-0000FA380000}"/>
    <cellStyle name="Cálculo 2 8 20" xfId="15512" xr:uid="{00000000-0005-0000-0000-0000FB380000}"/>
    <cellStyle name="Cálculo 2 8 20 2" xfId="15513" xr:uid="{00000000-0005-0000-0000-0000FC380000}"/>
    <cellStyle name="Cálculo 2 8 21" xfId="15514" xr:uid="{00000000-0005-0000-0000-0000FD380000}"/>
    <cellStyle name="Cálculo 2 8 21 2" xfId="15515" xr:uid="{00000000-0005-0000-0000-0000FE380000}"/>
    <cellStyle name="Cálculo 2 8 22" xfId="15516" xr:uid="{00000000-0005-0000-0000-0000FF380000}"/>
    <cellStyle name="Cálculo 2 8 22 2" xfId="15517" xr:uid="{00000000-0005-0000-0000-000000390000}"/>
    <cellStyle name="Cálculo 2 8 23" xfId="15518" xr:uid="{00000000-0005-0000-0000-000001390000}"/>
    <cellStyle name="Cálculo 2 8 23 2" xfId="15519" xr:uid="{00000000-0005-0000-0000-000002390000}"/>
    <cellStyle name="Cálculo 2 8 24" xfId="15520" xr:uid="{00000000-0005-0000-0000-000003390000}"/>
    <cellStyle name="Cálculo 2 8 24 2" xfId="15521" xr:uid="{00000000-0005-0000-0000-000004390000}"/>
    <cellStyle name="Cálculo 2 8 25" xfId="15522" xr:uid="{00000000-0005-0000-0000-000005390000}"/>
    <cellStyle name="Cálculo 2 8 25 2" xfId="15523" xr:uid="{00000000-0005-0000-0000-000006390000}"/>
    <cellStyle name="Cálculo 2 8 26" xfId="15524" xr:uid="{00000000-0005-0000-0000-000007390000}"/>
    <cellStyle name="Cálculo 2 8 26 2" xfId="15525" xr:uid="{00000000-0005-0000-0000-000008390000}"/>
    <cellStyle name="Cálculo 2 8 27" xfId="15526" xr:uid="{00000000-0005-0000-0000-000009390000}"/>
    <cellStyle name="Cálculo 2 8 27 2" xfId="15527" xr:uid="{00000000-0005-0000-0000-00000A390000}"/>
    <cellStyle name="Cálculo 2 8 28" xfId="15528" xr:uid="{00000000-0005-0000-0000-00000B390000}"/>
    <cellStyle name="Cálculo 2 8 28 2" xfId="15529" xr:uid="{00000000-0005-0000-0000-00000C390000}"/>
    <cellStyle name="Cálculo 2 8 29" xfId="15530" xr:uid="{00000000-0005-0000-0000-00000D390000}"/>
    <cellStyle name="Cálculo 2 8 29 2" xfId="15531" xr:uid="{00000000-0005-0000-0000-00000E390000}"/>
    <cellStyle name="Cálculo 2 8 3" xfId="15532" xr:uid="{00000000-0005-0000-0000-00000F390000}"/>
    <cellStyle name="Cálculo 2 8 3 2" xfId="15533" xr:uid="{00000000-0005-0000-0000-000010390000}"/>
    <cellStyle name="Cálculo 2 8 30" xfId="15534" xr:uid="{00000000-0005-0000-0000-000011390000}"/>
    <cellStyle name="Cálculo 2 8 30 2" xfId="15535" xr:uid="{00000000-0005-0000-0000-000012390000}"/>
    <cellStyle name="Cálculo 2 8 31" xfId="15536" xr:uid="{00000000-0005-0000-0000-000013390000}"/>
    <cellStyle name="Cálculo 2 8 31 2" xfId="15537" xr:uid="{00000000-0005-0000-0000-000014390000}"/>
    <cellStyle name="Cálculo 2 8 32" xfId="15538" xr:uid="{00000000-0005-0000-0000-000015390000}"/>
    <cellStyle name="Cálculo 2 8 32 2" xfId="15539" xr:uid="{00000000-0005-0000-0000-000016390000}"/>
    <cellStyle name="Cálculo 2 8 33" xfId="15540" xr:uid="{00000000-0005-0000-0000-000017390000}"/>
    <cellStyle name="Cálculo 2 8 33 2" xfId="15541" xr:uid="{00000000-0005-0000-0000-000018390000}"/>
    <cellStyle name="Cálculo 2 8 34" xfId="15542" xr:uid="{00000000-0005-0000-0000-000019390000}"/>
    <cellStyle name="Cálculo 2 8 34 2" xfId="15543" xr:uid="{00000000-0005-0000-0000-00001A390000}"/>
    <cellStyle name="Cálculo 2 8 35" xfId="15544" xr:uid="{00000000-0005-0000-0000-00001B390000}"/>
    <cellStyle name="Cálculo 2 8 35 2" xfId="15545" xr:uid="{00000000-0005-0000-0000-00001C390000}"/>
    <cellStyle name="Cálculo 2 8 36" xfId="15546" xr:uid="{00000000-0005-0000-0000-00001D390000}"/>
    <cellStyle name="Cálculo 2 8 36 2" xfId="15547" xr:uid="{00000000-0005-0000-0000-00001E390000}"/>
    <cellStyle name="Cálculo 2 8 37" xfId="15548" xr:uid="{00000000-0005-0000-0000-00001F390000}"/>
    <cellStyle name="Cálculo 2 8 37 2" xfId="15549" xr:uid="{00000000-0005-0000-0000-000020390000}"/>
    <cellStyle name="Cálculo 2 8 38" xfId="15550" xr:uid="{00000000-0005-0000-0000-000021390000}"/>
    <cellStyle name="Cálculo 2 8 38 2" xfId="15551" xr:uid="{00000000-0005-0000-0000-000022390000}"/>
    <cellStyle name="Cálculo 2 8 39" xfId="15552" xr:uid="{00000000-0005-0000-0000-000023390000}"/>
    <cellStyle name="Cálculo 2 8 39 2" xfId="15553" xr:uid="{00000000-0005-0000-0000-000024390000}"/>
    <cellStyle name="Cálculo 2 8 4" xfId="15554" xr:uid="{00000000-0005-0000-0000-000025390000}"/>
    <cellStyle name="Cálculo 2 8 4 2" xfId="15555" xr:uid="{00000000-0005-0000-0000-000026390000}"/>
    <cellStyle name="Cálculo 2 8 40" xfId="15556" xr:uid="{00000000-0005-0000-0000-000027390000}"/>
    <cellStyle name="Cálculo 2 8 41" xfId="15557" xr:uid="{00000000-0005-0000-0000-000028390000}"/>
    <cellStyle name="Cálculo 2 8 42" xfId="15558" xr:uid="{00000000-0005-0000-0000-000029390000}"/>
    <cellStyle name="Cálculo 2 8 43" xfId="15559" xr:uid="{00000000-0005-0000-0000-00002A390000}"/>
    <cellStyle name="Cálculo 2 8 44" xfId="15560" xr:uid="{00000000-0005-0000-0000-00002B390000}"/>
    <cellStyle name="Cálculo 2 8 45" xfId="15561" xr:uid="{00000000-0005-0000-0000-00002C390000}"/>
    <cellStyle name="Cálculo 2 8 46" xfId="15562" xr:uid="{00000000-0005-0000-0000-00002D390000}"/>
    <cellStyle name="Cálculo 2 8 47" xfId="15563" xr:uid="{00000000-0005-0000-0000-00002E390000}"/>
    <cellStyle name="Cálculo 2 8 48" xfId="15564" xr:uid="{00000000-0005-0000-0000-00002F390000}"/>
    <cellStyle name="Cálculo 2 8 49" xfId="15565" xr:uid="{00000000-0005-0000-0000-000030390000}"/>
    <cellStyle name="Cálculo 2 8 5" xfId="15566" xr:uid="{00000000-0005-0000-0000-000031390000}"/>
    <cellStyle name="Cálculo 2 8 5 2" xfId="15567" xr:uid="{00000000-0005-0000-0000-000032390000}"/>
    <cellStyle name="Cálculo 2 8 50" xfId="15568" xr:uid="{00000000-0005-0000-0000-000033390000}"/>
    <cellStyle name="Cálculo 2 8 51" xfId="15569" xr:uid="{00000000-0005-0000-0000-000034390000}"/>
    <cellStyle name="Cálculo 2 8 52" xfId="15570" xr:uid="{00000000-0005-0000-0000-000035390000}"/>
    <cellStyle name="Cálculo 2 8 53" xfId="15571" xr:uid="{00000000-0005-0000-0000-000036390000}"/>
    <cellStyle name="Cálculo 2 8 54" xfId="15572" xr:uid="{00000000-0005-0000-0000-000037390000}"/>
    <cellStyle name="Cálculo 2 8 55" xfId="15573" xr:uid="{00000000-0005-0000-0000-000038390000}"/>
    <cellStyle name="Cálculo 2 8 56" xfId="15574" xr:uid="{00000000-0005-0000-0000-000039390000}"/>
    <cellStyle name="Cálculo 2 8 57" xfId="15575" xr:uid="{00000000-0005-0000-0000-00003A390000}"/>
    <cellStyle name="Cálculo 2 8 58" xfId="15576" xr:uid="{00000000-0005-0000-0000-00003B390000}"/>
    <cellStyle name="Cálculo 2 8 59" xfId="15577" xr:uid="{00000000-0005-0000-0000-00003C390000}"/>
    <cellStyle name="Cálculo 2 8 6" xfId="15578" xr:uid="{00000000-0005-0000-0000-00003D390000}"/>
    <cellStyle name="Cálculo 2 8 6 2" xfId="15579" xr:uid="{00000000-0005-0000-0000-00003E390000}"/>
    <cellStyle name="Cálculo 2 8 60" xfId="15580" xr:uid="{00000000-0005-0000-0000-00003F390000}"/>
    <cellStyle name="Cálculo 2 8 61" xfId="15581" xr:uid="{00000000-0005-0000-0000-000040390000}"/>
    <cellStyle name="Cálculo 2 8 62" xfId="15582" xr:uid="{00000000-0005-0000-0000-000041390000}"/>
    <cellStyle name="Cálculo 2 8 63" xfId="15583" xr:uid="{00000000-0005-0000-0000-000042390000}"/>
    <cellStyle name="Cálculo 2 8 64" xfId="15584" xr:uid="{00000000-0005-0000-0000-000043390000}"/>
    <cellStyle name="Cálculo 2 8 65" xfId="15585" xr:uid="{00000000-0005-0000-0000-000044390000}"/>
    <cellStyle name="Cálculo 2 8 66" xfId="15586" xr:uid="{00000000-0005-0000-0000-000045390000}"/>
    <cellStyle name="Cálculo 2 8 67" xfId="15587" xr:uid="{00000000-0005-0000-0000-000046390000}"/>
    <cellStyle name="Cálculo 2 8 68" xfId="15588" xr:uid="{00000000-0005-0000-0000-000047390000}"/>
    <cellStyle name="Cálculo 2 8 69" xfId="15589" xr:uid="{00000000-0005-0000-0000-000048390000}"/>
    <cellStyle name="Cálculo 2 8 7" xfId="15590" xr:uid="{00000000-0005-0000-0000-000049390000}"/>
    <cellStyle name="Cálculo 2 8 7 2" xfId="15591" xr:uid="{00000000-0005-0000-0000-00004A390000}"/>
    <cellStyle name="Cálculo 2 8 70" xfId="15592" xr:uid="{00000000-0005-0000-0000-00004B390000}"/>
    <cellStyle name="Cálculo 2 8 71" xfId="15593" xr:uid="{00000000-0005-0000-0000-00004C390000}"/>
    <cellStyle name="Cálculo 2 8 72" xfId="15594" xr:uid="{00000000-0005-0000-0000-00004D390000}"/>
    <cellStyle name="Cálculo 2 8 73" xfId="15595" xr:uid="{00000000-0005-0000-0000-00004E390000}"/>
    <cellStyle name="Cálculo 2 8 74" xfId="15596" xr:uid="{00000000-0005-0000-0000-00004F390000}"/>
    <cellStyle name="Cálculo 2 8 75" xfId="15597" xr:uid="{00000000-0005-0000-0000-000050390000}"/>
    <cellStyle name="Cálculo 2 8 76" xfId="15598" xr:uid="{00000000-0005-0000-0000-000051390000}"/>
    <cellStyle name="Cálculo 2 8 77" xfId="52413" xr:uid="{00000000-0005-0000-0000-000052390000}"/>
    <cellStyle name="Cálculo 2 8 78" xfId="52349" xr:uid="{00000000-0005-0000-0000-000053390000}"/>
    <cellStyle name="Cálculo 2 8 79" xfId="53102" xr:uid="{00000000-0005-0000-0000-000054390000}"/>
    <cellStyle name="Cálculo 2 8 8" xfId="15599" xr:uid="{00000000-0005-0000-0000-000055390000}"/>
    <cellStyle name="Cálculo 2 8 8 2" xfId="15600" xr:uid="{00000000-0005-0000-0000-000056390000}"/>
    <cellStyle name="Cálculo 2 8 9" xfId="15601" xr:uid="{00000000-0005-0000-0000-000057390000}"/>
    <cellStyle name="Cálculo 2 8 9 2" xfId="15602" xr:uid="{00000000-0005-0000-0000-000058390000}"/>
    <cellStyle name="Cálculo 2 80" xfId="15603" xr:uid="{00000000-0005-0000-0000-000059390000}"/>
    <cellStyle name="Cálculo 2 81" xfId="15604" xr:uid="{00000000-0005-0000-0000-00005A390000}"/>
    <cellStyle name="Cálculo 2 82" xfId="15605" xr:uid="{00000000-0005-0000-0000-00005B390000}"/>
    <cellStyle name="Cálculo 2 83" xfId="15606" xr:uid="{00000000-0005-0000-0000-00005C390000}"/>
    <cellStyle name="Cálculo 2 84" xfId="15607" xr:uid="{00000000-0005-0000-0000-00005D390000}"/>
    <cellStyle name="Cálculo 2 85" xfId="15608" xr:uid="{00000000-0005-0000-0000-00005E390000}"/>
    <cellStyle name="Cálculo 2 86" xfId="15609" xr:uid="{00000000-0005-0000-0000-00005F390000}"/>
    <cellStyle name="Cálculo 2 87" xfId="15610" xr:uid="{00000000-0005-0000-0000-000060390000}"/>
    <cellStyle name="Cálculo 2 88" xfId="15611" xr:uid="{00000000-0005-0000-0000-000061390000}"/>
    <cellStyle name="Cálculo 2 89" xfId="15612" xr:uid="{00000000-0005-0000-0000-000062390000}"/>
    <cellStyle name="Cálculo 2 9" xfId="376" xr:uid="{00000000-0005-0000-0000-000063390000}"/>
    <cellStyle name="Cálculo 2 9 10" xfId="15613" xr:uid="{00000000-0005-0000-0000-000064390000}"/>
    <cellStyle name="Cálculo 2 9 10 2" xfId="15614" xr:uid="{00000000-0005-0000-0000-000065390000}"/>
    <cellStyle name="Cálculo 2 9 11" xfId="15615" xr:uid="{00000000-0005-0000-0000-000066390000}"/>
    <cellStyle name="Cálculo 2 9 11 2" xfId="15616" xr:uid="{00000000-0005-0000-0000-000067390000}"/>
    <cellStyle name="Cálculo 2 9 12" xfId="15617" xr:uid="{00000000-0005-0000-0000-000068390000}"/>
    <cellStyle name="Cálculo 2 9 12 2" xfId="15618" xr:uid="{00000000-0005-0000-0000-000069390000}"/>
    <cellStyle name="Cálculo 2 9 13" xfId="15619" xr:uid="{00000000-0005-0000-0000-00006A390000}"/>
    <cellStyle name="Cálculo 2 9 13 2" xfId="15620" xr:uid="{00000000-0005-0000-0000-00006B390000}"/>
    <cellStyle name="Cálculo 2 9 14" xfId="15621" xr:uid="{00000000-0005-0000-0000-00006C390000}"/>
    <cellStyle name="Cálculo 2 9 14 2" xfId="15622" xr:uid="{00000000-0005-0000-0000-00006D390000}"/>
    <cellStyle name="Cálculo 2 9 15" xfId="15623" xr:uid="{00000000-0005-0000-0000-00006E390000}"/>
    <cellStyle name="Cálculo 2 9 15 2" xfId="15624" xr:uid="{00000000-0005-0000-0000-00006F390000}"/>
    <cellStyle name="Cálculo 2 9 16" xfId="15625" xr:uid="{00000000-0005-0000-0000-000070390000}"/>
    <cellStyle name="Cálculo 2 9 16 2" xfId="15626" xr:uid="{00000000-0005-0000-0000-000071390000}"/>
    <cellStyle name="Cálculo 2 9 17" xfId="15627" xr:uid="{00000000-0005-0000-0000-000072390000}"/>
    <cellStyle name="Cálculo 2 9 17 2" xfId="15628" xr:uid="{00000000-0005-0000-0000-000073390000}"/>
    <cellStyle name="Cálculo 2 9 18" xfId="15629" xr:uid="{00000000-0005-0000-0000-000074390000}"/>
    <cellStyle name="Cálculo 2 9 18 2" xfId="15630" xr:uid="{00000000-0005-0000-0000-000075390000}"/>
    <cellStyle name="Cálculo 2 9 19" xfId="15631" xr:uid="{00000000-0005-0000-0000-000076390000}"/>
    <cellStyle name="Cálculo 2 9 19 2" xfId="15632" xr:uid="{00000000-0005-0000-0000-000077390000}"/>
    <cellStyle name="Cálculo 2 9 2" xfId="377" xr:uid="{00000000-0005-0000-0000-000078390000}"/>
    <cellStyle name="Cálculo 2 9 2 2" xfId="15633" xr:uid="{00000000-0005-0000-0000-000079390000}"/>
    <cellStyle name="Cálculo 2 9 20" xfId="15634" xr:uid="{00000000-0005-0000-0000-00007A390000}"/>
    <cellStyle name="Cálculo 2 9 20 2" xfId="15635" xr:uid="{00000000-0005-0000-0000-00007B390000}"/>
    <cellStyle name="Cálculo 2 9 21" xfId="15636" xr:uid="{00000000-0005-0000-0000-00007C390000}"/>
    <cellStyle name="Cálculo 2 9 21 2" xfId="15637" xr:uid="{00000000-0005-0000-0000-00007D390000}"/>
    <cellStyle name="Cálculo 2 9 22" xfId="15638" xr:uid="{00000000-0005-0000-0000-00007E390000}"/>
    <cellStyle name="Cálculo 2 9 22 2" xfId="15639" xr:uid="{00000000-0005-0000-0000-00007F390000}"/>
    <cellStyle name="Cálculo 2 9 23" xfId="15640" xr:uid="{00000000-0005-0000-0000-000080390000}"/>
    <cellStyle name="Cálculo 2 9 23 2" xfId="15641" xr:uid="{00000000-0005-0000-0000-000081390000}"/>
    <cellStyle name="Cálculo 2 9 24" xfId="15642" xr:uid="{00000000-0005-0000-0000-000082390000}"/>
    <cellStyle name="Cálculo 2 9 24 2" xfId="15643" xr:uid="{00000000-0005-0000-0000-000083390000}"/>
    <cellStyle name="Cálculo 2 9 25" xfId="15644" xr:uid="{00000000-0005-0000-0000-000084390000}"/>
    <cellStyle name="Cálculo 2 9 25 2" xfId="15645" xr:uid="{00000000-0005-0000-0000-000085390000}"/>
    <cellStyle name="Cálculo 2 9 26" xfId="15646" xr:uid="{00000000-0005-0000-0000-000086390000}"/>
    <cellStyle name="Cálculo 2 9 26 2" xfId="15647" xr:uid="{00000000-0005-0000-0000-000087390000}"/>
    <cellStyle name="Cálculo 2 9 27" xfId="15648" xr:uid="{00000000-0005-0000-0000-000088390000}"/>
    <cellStyle name="Cálculo 2 9 27 2" xfId="15649" xr:uid="{00000000-0005-0000-0000-000089390000}"/>
    <cellStyle name="Cálculo 2 9 28" xfId="15650" xr:uid="{00000000-0005-0000-0000-00008A390000}"/>
    <cellStyle name="Cálculo 2 9 28 2" xfId="15651" xr:uid="{00000000-0005-0000-0000-00008B390000}"/>
    <cellStyle name="Cálculo 2 9 29" xfId="15652" xr:uid="{00000000-0005-0000-0000-00008C390000}"/>
    <cellStyle name="Cálculo 2 9 29 2" xfId="15653" xr:uid="{00000000-0005-0000-0000-00008D390000}"/>
    <cellStyle name="Cálculo 2 9 3" xfId="15654" xr:uid="{00000000-0005-0000-0000-00008E390000}"/>
    <cellStyle name="Cálculo 2 9 3 2" xfId="15655" xr:uid="{00000000-0005-0000-0000-00008F390000}"/>
    <cellStyle name="Cálculo 2 9 30" xfId="15656" xr:uid="{00000000-0005-0000-0000-000090390000}"/>
    <cellStyle name="Cálculo 2 9 30 2" xfId="15657" xr:uid="{00000000-0005-0000-0000-000091390000}"/>
    <cellStyle name="Cálculo 2 9 31" xfId="15658" xr:uid="{00000000-0005-0000-0000-000092390000}"/>
    <cellStyle name="Cálculo 2 9 31 2" xfId="15659" xr:uid="{00000000-0005-0000-0000-000093390000}"/>
    <cellStyle name="Cálculo 2 9 32" xfId="15660" xr:uid="{00000000-0005-0000-0000-000094390000}"/>
    <cellStyle name="Cálculo 2 9 32 2" xfId="15661" xr:uid="{00000000-0005-0000-0000-000095390000}"/>
    <cellStyle name="Cálculo 2 9 33" xfId="15662" xr:uid="{00000000-0005-0000-0000-000096390000}"/>
    <cellStyle name="Cálculo 2 9 33 2" xfId="15663" xr:uid="{00000000-0005-0000-0000-000097390000}"/>
    <cellStyle name="Cálculo 2 9 34" xfId="15664" xr:uid="{00000000-0005-0000-0000-000098390000}"/>
    <cellStyle name="Cálculo 2 9 34 2" xfId="15665" xr:uid="{00000000-0005-0000-0000-000099390000}"/>
    <cellStyle name="Cálculo 2 9 35" xfId="15666" xr:uid="{00000000-0005-0000-0000-00009A390000}"/>
    <cellStyle name="Cálculo 2 9 35 2" xfId="15667" xr:uid="{00000000-0005-0000-0000-00009B390000}"/>
    <cellStyle name="Cálculo 2 9 36" xfId="15668" xr:uid="{00000000-0005-0000-0000-00009C390000}"/>
    <cellStyle name="Cálculo 2 9 36 2" xfId="15669" xr:uid="{00000000-0005-0000-0000-00009D390000}"/>
    <cellStyle name="Cálculo 2 9 37" xfId="15670" xr:uid="{00000000-0005-0000-0000-00009E390000}"/>
    <cellStyle name="Cálculo 2 9 37 2" xfId="15671" xr:uid="{00000000-0005-0000-0000-00009F390000}"/>
    <cellStyle name="Cálculo 2 9 38" xfId="15672" xr:uid="{00000000-0005-0000-0000-0000A0390000}"/>
    <cellStyle name="Cálculo 2 9 38 2" xfId="15673" xr:uid="{00000000-0005-0000-0000-0000A1390000}"/>
    <cellStyle name="Cálculo 2 9 39" xfId="15674" xr:uid="{00000000-0005-0000-0000-0000A2390000}"/>
    <cellStyle name="Cálculo 2 9 39 2" xfId="15675" xr:uid="{00000000-0005-0000-0000-0000A3390000}"/>
    <cellStyle name="Cálculo 2 9 4" xfId="15676" xr:uid="{00000000-0005-0000-0000-0000A4390000}"/>
    <cellStyle name="Cálculo 2 9 4 2" xfId="15677" xr:uid="{00000000-0005-0000-0000-0000A5390000}"/>
    <cellStyle name="Cálculo 2 9 40" xfId="15678" xr:uid="{00000000-0005-0000-0000-0000A6390000}"/>
    <cellStyle name="Cálculo 2 9 41" xfId="15679" xr:uid="{00000000-0005-0000-0000-0000A7390000}"/>
    <cellStyle name="Cálculo 2 9 42" xfId="15680" xr:uid="{00000000-0005-0000-0000-0000A8390000}"/>
    <cellStyle name="Cálculo 2 9 43" xfId="15681" xr:uid="{00000000-0005-0000-0000-0000A9390000}"/>
    <cellStyle name="Cálculo 2 9 44" xfId="15682" xr:uid="{00000000-0005-0000-0000-0000AA390000}"/>
    <cellStyle name="Cálculo 2 9 45" xfId="15683" xr:uid="{00000000-0005-0000-0000-0000AB390000}"/>
    <cellStyle name="Cálculo 2 9 46" xfId="15684" xr:uid="{00000000-0005-0000-0000-0000AC390000}"/>
    <cellStyle name="Cálculo 2 9 47" xfId="15685" xr:uid="{00000000-0005-0000-0000-0000AD390000}"/>
    <cellStyle name="Cálculo 2 9 48" xfId="15686" xr:uid="{00000000-0005-0000-0000-0000AE390000}"/>
    <cellStyle name="Cálculo 2 9 49" xfId="15687" xr:uid="{00000000-0005-0000-0000-0000AF390000}"/>
    <cellStyle name="Cálculo 2 9 5" xfId="15688" xr:uid="{00000000-0005-0000-0000-0000B0390000}"/>
    <cellStyle name="Cálculo 2 9 5 2" xfId="15689" xr:uid="{00000000-0005-0000-0000-0000B1390000}"/>
    <cellStyle name="Cálculo 2 9 50" xfId="15690" xr:uid="{00000000-0005-0000-0000-0000B2390000}"/>
    <cellStyle name="Cálculo 2 9 51" xfId="15691" xr:uid="{00000000-0005-0000-0000-0000B3390000}"/>
    <cellStyle name="Cálculo 2 9 52" xfId="15692" xr:uid="{00000000-0005-0000-0000-0000B4390000}"/>
    <cellStyle name="Cálculo 2 9 53" xfId="15693" xr:uid="{00000000-0005-0000-0000-0000B5390000}"/>
    <cellStyle name="Cálculo 2 9 54" xfId="15694" xr:uid="{00000000-0005-0000-0000-0000B6390000}"/>
    <cellStyle name="Cálculo 2 9 55" xfId="15695" xr:uid="{00000000-0005-0000-0000-0000B7390000}"/>
    <cellStyle name="Cálculo 2 9 56" xfId="15696" xr:uid="{00000000-0005-0000-0000-0000B8390000}"/>
    <cellStyle name="Cálculo 2 9 57" xfId="15697" xr:uid="{00000000-0005-0000-0000-0000B9390000}"/>
    <cellStyle name="Cálculo 2 9 58" xfId="15698" xr:uid="{00000000-0005-0000-0000-0000BA390000}"/>
    <cellStyle name="Cálculo 2 9 59" xfId="15699" xr:uid="{00000000-0005-0000-0000-0000BB390000}"/>
    <cellStyle name="Cálculo 2 9 6" xfId="15700" xr:uid="{00000000-0005-0000-0000-0000BC390000}"/>
    <cellStyle name="Cálculo 2 9 6 2" xfId="15701" xr:uid="{00000000-0005-0000-0000-0000BD390000}"/>
    <cellStyle name="Cálculo 2 9 60" xfId="15702" xr:uid="{00000000-0005-0000-0000-0000BE390000}"/>
    <cellStyle name="Cálculo 2 9 61" xfId="15703" xr:uid="{00000000-0005-0000-0000-0000BF390000}"/>
    <cellStyle name="Cálculo 2 9 62" xfId="15704" xr:uid="{00000000-0005-0000-0000-0000C0390000}"/>
    <cellStyle name="Cálculo 2 9 63" xfId="15705" xr:uid="{00000000-0005-0000-0000-0000C1390000}"/>
    <cellStyle name="Cálculo 2 9 64" xfId="15706" xr:uid="{00000000-0005-0000-0000-0000C2390000}"/>
    <cellStyle name="Cálculo 2 9 65" xfId="15707" xr:uid="{00000000-0005-0000-0000-0000C3390000}"/>
    <cellStyle name="Cálculo 2 9 66" xfId="15708" xr:uid="{00000000-0005-0000-0000-0000C4390000}"/>
    <cellStyle name="Cálculo 2 9 67" xfId="15709" xr:uid="{00000000-0005-0000-0000-0000C5390000}"/>
    <cellStyle name="Cálculo 2 9 68" xfId="15710" xr:uid="{00000000-0005-0000-0000-0000C6390000}"/>
    <cellStyle name="Cálculo 2 9 69" xfId="15711" xr:uid="{00000000-0005-0000-0000-0000C7390000}"/>
    <cellStyle name="Cálculo 2 9 7" xfId="15712" xr:uid="{00000000-0005-0000-0000-0000C8390000}"/>
    <cellStyle name="Cálculo 2 9 7 2" xfId="15713" xr:uid="{00000000-0005-0000-0000-0000C9390000}"/>
    <cellStyle name="Cálculo 2 9 70" xfId="15714" xr:uid="{00000000-0005-0000-0000-0000CA390000}"/>
    <cellStyle name="Cálculo 2 9 71" xfId="15715" xr:uid="{00000000-0005-0000-0000-0000CB390000}"/>
    <cellStyle name="Cálculo 2 9 72" xfId="15716" xr:uid="{00000000-0005-0000-0000-0000CC390000}"/>
    <cellStyle name="Cálculo 2 9 73" xfId="15717" xr:uid="{00000000-0005-0000-0000-0000CD390000}"/>
    <cellStyle name="Cálculo 2 9 74" xfId="15718" xr:uid="{00000000-0005-0000-0000-0000CE390000}"/>
    <cellStyle name="Cálculo 2 9 75" xfId="15719" xr:uid="{00000000-0005-0000-0000-0000CF390000}"/>
    <cellStyle name="Cálculo 2 9 76" xfId="15720" xr:uid="{00000000-0005-0000-0000-0000D0390000}"/>
    <cellStyle name="Cálculo 2 9 77" xfId="52679" xr:uid="{00000000-0005-0000-0000-0000D1390000}"/>
    <cellStyle name="Cálculo 2 9 78" xfId="52939" xr:uid="{00000000-0005-0000-0000-0000D2390000}"/>
    <cellStyle name="Cálculo 2 9 79" xfId="53400" xr:uid="{00000000-0005-0000-0000-0000D3390000}"/>
    <cellStyle name="Cálculo 2 9 8" xfId="15721" xr:uid="{00000000-0005-0000-0000-0000D4390000}"/>
    <cellStyle name="Cálculo 2 9 8 2" xfId="15722" xr:uid="{00000000-0005-0000-0000-0000D5390000}"/>
    <cellStyle name="Cálculo 2 9 9" xfId="15723" xr:uid="{00000000-0005-0000-0000-0000D6390000}"/>
    <cellStyle name="Cálculo 2 9 9 2" xfId="15724" xr:uid="{00000000-0005-0000-0000-0000D7390000}"/>
    <cellStyle name="Cálculo 2 90" xfId="15725" xr:uid="{00000000-0005-0000-0000-0000D8390000}"/>
    <cellStyle name="Cálculo 2 91" xfId="15726" xr:uid="{00000000-0005-0000-0000-0000D9390000}"/>
    <cellStyle name="Cálculo 2 92" xfId="15727" xr:uid="{00000000-0005-0000-0000-0000DA390000}"/>
    <cellStyle name="Cálculo 2 93" xfId="15728" xr:uid="{00000000-0005-0000-0000-0000DB390000}"/>
    <cellStyle name="Cálculo 2 94" xfId="15729" xr:uid="{00000000-0005-0000-0000-0000DC390000}"/>
    <cellStyle name="Cálculo 2 95" xfId="15730" xr:uid="{00000000-0005-0000-0000-0000DD390000}"/>
    <cellStyle name="Cálculo 2 96" xfId="52322" xr:uid="{00000000-0005-0000-0000-0000DE390000}"/>
    <cellStyle name="Cálculo 2 97" xfId="52758" xr:uid="{00000000-0005-0000-0000-0000DF390000}"/>
    <cellStyle name="Cálculo 2 98" xfId="53044" xr:uid="{00000000-0005-0000-0000-0000E0390000}"/>
    <cellStyle name="Célula de Verificação" xfId="21" builtinId="23" customBuiltin="1"/>
    <cellStyle name="Célula de Verificação 2" xfId="378" xr:uid="{00000000-0005-0000-0000-0000E2390000}"/>
    <cellStyle name="Célula Vinculada" xfId="20" builtinId="24" customBuiltin="1"/>
    <cellStyle name="Célula Vinculada 2" xfId="379" xr:uid="{00000000-0005-0000-0000-0000E4390000}"/>
    <cellStyle name="Check Cell" xfId="380" xr:uid="{00000000-0005-0000-0000-0000E5390000}"/>
    <cellStyle name="Comma" xfId="53570" xr:uid="{8E35D4EC-24D1-4EAC-9F58-176950AC4996}"/>
    <cellStyle name="Comma [0]" xfId="381" xr:uid="{00000000-0005-0000-0000-0000E6390000}"/>
    <cellStyle name="Comma [0] 2" xfId="382" xr:uid="{00000000-0005-0000-0000-0000E7390000}"/>
    <cellStyle name="Comma 2" xfId="383" xr:uid="{00000000-0005-0000-0000-0000E8390000}"/>
    <cellStyle name="Comma_Arauco Piping list" xfId="52189" xr:uid="{00000000-0005-0000-0000-0000E9390000}"/>
    <cellStyle name="Comma0" xfId="384" xr:uid="{00000000-0005-0000-0000-0000EA390000}"/>
    <cellStyle name="Comma0 - Estilo4" xfId="385" xr:uid="{00000000-0005-0000-0000-0000EB390000}"/>
    <cellStyle name="Comma0 2" xfId="53529" xr:uid="{00000000-0005-0000-0000-0000EC390000}"/>
    <cellStyle name="Comma1 - Estilo1" xfId="386" xr:uid="{00000000-0005-0000-0000-0000ED390000}"/>
    <cellStyle name="CORES" xfId="52190" xr:uid="{00000000-0005-0000-0000-0000EE390000}"/>
    <cellStyle name="CORES 2" xfId="53530" xr:uid="{00000000-0005-0000-0000-0000EF390000}"/>
    <cellStyle name="Currency [0]" xfId="387" xr:uid="{00000000-0005-0000-0000-0000F0390000}"/>
    <cellStyle name="Currency_Arauco Piping list" xfId="52191" xr:uid="{00000000-0005-0000-0000-0000F1390000}"/>
    <cellStyle name="Currency0" xfId="52192" xr:uid="{00000000-0005-0000-0000-0000F2390000}"/>
    <cellStyle name="Data" xfId="388" xr:uid="{00000000-0005-0000-0000-0000F3390000}"/>
    <cellStyle name="Data 2" xfId="389" xr:uid="{00000000-0005-0000-0000-0000F4390000}"/>
    <cellStyle name="Data 3" xfId="53531" xr:uid="{00000000-0005-0000-0000-0000F5390000}"/>
    <cellStyle name="Date" xfId="52193" xr:uid="{00000000-0005-0000-0000-0000F6390000}"/>
    <cellStyle name="Date - Estilo3" xfId="390" xr:uid="{00000000-0005-0000-0000-0000F7390000}"/>
    <cellStyle name="Ênfase1" xfId="26" builtinId="29" customBuiltin="1"/>
    <cellStyle name="Ênfase1 2" xfId="391" xr:uid="{00000000-0005-0000-0000-0000F9390000}"/>
    <cellStyle name="Ênfase2" xfId="30" builtinId="33" customBuiltin="1"/>
    <cellStyle name="Ênfase2 2" xfId="392" xr:uid="{00000000-0005-0000-0000-0000FB390000}"/>
    <cellStyle name="Ênfase3" xfId="34" builtinId="37" customBuiltin="1"/>
    <cellStyle name="Ênfase3 2" xfId="393" xr:uid="{00000000-0005-0000-0000-0000FD390000}"/>
    <cellStyle name="Ênfase4" xfId="38" builtinId="41" customBuiltin="1"/>
    <cellStyle name="Ênfase4 2" xfId="394" xr:uid="{00000000-0005-0000-0000-0000FF390000}"/>
    <cellStyle name="Ênfase5" xfId="42" builtinId="45" customBuiltin="1"/>
    <cellStyle name="Ênfase5 2" xfId="395" xr:uid="{00000000-0005-0000-0000-0000013A0000}"/>
    <cellStyle name="Ênfase6" xfId="46" builtinId="49" customBuiltin="1"/>
    <cellStyle name="Ênfase6 2" xfId="396" xr:uid="{00000000-0005-0000-0000-0000033A0000}"/>
    <cellStyle name="Entrada" xfId="17" builtinId="20" customBuiltin="1"/>
    <cellStyle name="Entrada 2" xfId="397" xr:uid="{00000000-0005-0000-0000-0000053A0000}"/>
    <cellStyle name="Entrada 2 10" xfId="398" xr:uid="{00000000-0005-0000-0000-0000063A0000}"/>
    <cellStyle name="Entrada 2 10 10" xfId="15731" xr:uid="{00000000-0005-0000-0000-0000073A0000}"/>
    <cellStyle name="Entrada 2 10 10 2" xfId="15732" xr:uid="{00000000-0005-0000-0000-0000083A0000}"/>
    <cellStyle name="Entrada 2 10 11" xfId="15733" xr:uid="{00000000-0005-0000-0000-0000093A0000}"/>
    <cellStyle name="Entrada 2 10 11 2" xfId="15734" xr:uid="{00000000-0005-0000-0000-00000A3A0000}"/>
    <cellStyle name="Entrada 2 10 12" xfId="15735" xr:uid="{00000000-0005-0000-0000-00000B3A0000}"/>
    <cellStyle name="Entrada 2 10 12 2" xfId="15736" xr:uid="{00000000-0005-0000-0000-00000C3A0000}"/>
    <cellStyle name="Entrada 2 10 13" xfId="15737" xr:uid="{00000000-0005-0000-0000-00000D3A0000}"/>
    <cellStyle name="Entrada 2 10 13 2" xfId="15738" xr:uid="{00000000-0005-0000-0000-00000E3A0000}"/>
    <cellStyle name="Entrada 2 10 14" xfId="15739" xr:uid="{00000000-0005-0000-0000-00000F3A0000}"/>
    <cellStyle name="Entrada 2 10 14 2" xfId="15740" xr:uid="{00000000-0005-0000-0000-0000103A0000}"/>
    <cellStyle name="Entrada 2 10 15" xfId="15741" xr:uid="{00000000-0005-0000-0000-0000113A0000}"/>
    <cellStyle name="Entrada 2 10 15 2" xfId="15742" xr:uid="{00000000-0005-0000-0000-0000123A0000}"/>
    <cellStyle name="Entrada 2 10 16" xfId="15743" xr:uid="{00000000-0005-0000-0000-0000133A0000}"/>
    <cellStyle name="Entrada 2 10 16 2" xfId="15744" xr:uid="{00000000-0005-0000-0000-0000143A0000}"/>
    <cellStyle name="Entrada 2 10 17" xfId="15745" xr:uid="{00000000-0005-0000-0000-0000153A0000}"/>
    <cellStyle name="Entrada 2 10 17 2" xfId="15746" xr:uid="{00000000-0005-0000-0000-0000163A0000}"/>
    <cellStyle name="Entrada 2 10 18" xfId="15747" xr:uid="{00000000-0005-0000-0000-0000173A0000}"/>
    <cellStyle name="Entrada 2 10 18 2" xfId="15748" xr:uid="{00000000-0005-0000-0000-0000183A0000}"/>
    <cellStyle name="Entrada 2 10 19" xfId="15749" xr:uid="{00000000-0005-0000-0000-0000193A0000}"/>
    <cellStyle name="Entrada 2 10 19 2" xfId="15750" xr:uid="{00000000-0005-0000-0000-00001A3A0000}"/>
    <cellStyle name="Entrada 2 10 2" xfId="399" xr:uid="{00000000-0005-0000-0000-00001B3A0000}"/>
    <cellStyle name="Entrada 2 10 2 2" xfId="15751" xr:uid="{00000000-0005-0000-0000-00001C3A0000}"/>
    <cellStyle name="Entrada 2 10 20" xfId="15752" xr:uid="{00000000-0005-0000-0000-00001D3A0000}"/>
    <cellStyle name="Entrada 2 10 20 2" xfId="15753" xr:uid="{00000000-0005-0000-0000-00001E3A0000}"/>
    <cellStyle name="Entrada 2 10 21" xfId="15754" xr:uid="{00000000-0005-0000-0000-00001F3A0000}"/>
    <cellStyle name="Entrada 2 10 21 2" xfId="15755" xr:uid="{00000000-0005-0000-0000-0000203A0000}"/>
    <cellStyle name="Entrada 2 10 22" xfId="15756" xr:uid="{00000000-0005-0000-0000-0000213A0000}"/>
    <cellStyle name="Entrada 2 10 22 2" xfId="15757" xr:uid="{00000000-0005-0000-0000-0000223A0000}"/>
    <cellStyle name="Entrada 2 10 23" xfId="15758" xr:uid="{00000000-0005-0000-0000-0000233A0000}"/>
    <cellStyle name="Entrada 2 10 23 2" xfId="15759" xr:uid="{00000000-0005-0000-0000-0000243A0000}"/>
    <cellStyle name="Entrada 2 10 24" xfId="15760" xr:uid="{00000000-0005-0000-0000-0000253A0000}"/>
    <cellStyle name="Entrada 2 10 24 2" xfId="15761" xr:uid="{00000000-0005-0000-0000-0000263A0000}"/>
    <cellStyle name="Entrada 2 10 25" xfId="15762" xr:uid="{00000000-0005-0000-0000-0000273A0000}"/>
    <cellStyle name="Entrada 2 10 25 2" xfId="15763" xr:uid="{00000000-0005-0000-0000-0000283A0000}"/>
    <cellStyle name="Entrada 2 10 26" xfId="15764" xr:uid="{00000000-0005-0000-0000-0000293A0000}"/>
    <cellStyle name="Entrada 2 10 26 2" xfId="15765" xr:uid="{00000000-0005-0000-0000-00002A3A0000}"/>
    <cellStyle name="Entrada 2 10 27" xfId="15766" xr:uid="{00000000-0005-0000-0000-00002B3A0000}"/>
    <cellStyle name="Entrada 2 10 27 2" xfId="15767" xr:uid="{00000000-0005-0000-0000-00002C3A0000}"/>
    <cellStyle name="Entrada 2 10 28" xfId="15768" xr:uid="{00000000-0005-0000-0000-00002D3A0000}"/>
    <cellStyle name="Entrada 2 10 28 2" xfId="15769" xr:uid="{00000000-0005-0000-0000-00002E3A0000}"/>
    <cellStyle name="Entrada 2 10 29" xfId="15770" xr:uid="{00000000-0005-0000-0000-00002F3A0000}"/>
    <cellStyle name="Entrada 2 10 29 2" xfId="15771" xr:uid="{00000000-0005-0000-0000-0000303A0000}"/>
    <cellStyle name="Entrada 2 10 3" xfId="15772" xr:uid="{00000000-0005-0000-0000-0000313A0000}"/>
    <cellStyle name="Entrada 2 10 3 2" xfId="15773" xr:uid="{00000000-0005-0000-0000-0000323A0000}"/>
    <cellStyle name="Entrada 2 10 30" xfId="15774" xr:uid="{00000000-0005-0000-0000-0000333A0000}"/>
    <cellStyle name="Entrada 2 10 30 2" xfId="15775" xr:uid="{00000000-0005-0000-0000-0000343A0000}"/>
    <cellStyle name="Entrada 2 10 31" xfId="15776" xr:uid="{00000000-0005-0000-0000-0000353A0000}"/>
    <cellStyle name="Entrada 2 10 31 2" xfId="15777" xr:uid="{00000000-0005-0000-0000-0000363A0000}"/>
    <cellStyle name="Entrada 2 10 32" xfId="15778" xr:uid="{00000000-0005-0000-0000-0000373A0000}"/>
    <cellStyle name="Entrada 2 10 32 2" xfId="15779" xr:uid="{00000000-0005-0000-0000-0000383A0000}"/>
    <cellStyle name="Entrada 2 10 33" xfId="15780" xr:uid="{00000000-0005-0000-0000-0000393A0000}"/>
    <cellStyle name="Entrada 2 10 33 2" xfId="15781" xr:uid="{00000000-0005-0000-0000-00003A3A0000}"/>
    <cellStyle name="Entrada 2 10 34" xfId="15782" xr:uid="{00000000-0005-0000-0000-00003B3A0000}"/>
    <cellStyle name="Entrada 2 10 34 2" xfId="15783" xr:uid="{00000000-0005-0000-0000-00003C3A0000}"/>
    <cellStyle name="Entrada 2 10 35" xfId="15784" xr:uid="{00000000-0005-0000-0000-00003D3A0000}"/>
    <cellStyle name="Entrada 2 10 35 2" xfId="15785" xr:uid="{00000000-0005-0000-0000-00003E3A0000}"/>
    <cellStyle name="Entrada 2 10 36" xfId="15786" xr:uid="{00000000-0005-0000-0000-00003F3A0000}"/>
    <cellStyle name="Entrada 2 10 36 2" xfId="15787" xr:uid="{00000000-0005-0000-0000-0000403A0000}"/>
    <cellStyle name="Entrada 2 10 37" xfId="15788" xr:uid="{00000000-0005-0000-0000-0000413A0000}"/>
    <cellStyle name="Entrada 2 10 37 2" xfId="15789" xr:uid="{00000000-0005-0000-0000-0000423A0000}"/>
    <cellStyle name="Entrada 2 10 38" xfId="15790" xr:uid="{00000000-0005-0000-0000-0000433A0000}"/>
    <cellStyle name="Entrada 2 10 38 2" xfId="15791" xr:uid="{00000000-0005-0000-0000-0000443A0000}"/>
    <cellStyle name="Entrada 2 10 39" xfId="15792" xr:uid="{00000000-0005-0000-0000-0000453A0000}"/>
    <cellStyle name="Entrada 2 10 39 2" xfId="15793" xr:uid="{00000000-0005-0000-0000-0000463A0000}"/>
    <cellStyle name="Entrada 2 10 4" xfId="15794" xr:uid="{00000000-0005-0000-0000-0000473A0000}"/>
    <cellStyle name="Entrada 2 10 4 2" xfId="15795" xr:uid="{00000000-0005-0000-0000-0000483A0000}"/>
    <cellStyle name="Entrada 2 10 40" xfId="15796" xr:uid="{00000000-0005-0000-0000-0000493A0000}"/>
    <cellStyle name="Entrada 2 10 41" xfId="15797" xr:uid="{00000000-0005-0000-0000-00004A3A0000}"/>
    <cellStyle name="Entrada 2 10 42" xfId="15798" xr:uid="{00000000-0005-0000-0000-00004B3A0000}"/>
    <cellStyle name="Entrada 2 10 43" xfId="15799" xr:uid="{00000000-0005-0000-0000-00004C3A0000}"/>
    <cellStyle name="Entrada 2 10 44" xfId="15800" xr:uid="{00000000-0005-0000-0000-00004D3A0000}"/>
    <cellStyle name="Entrada 2 10 45" xfId="15801" xr:uid="{00000000-0005-0000-0000-00004E3A0000}"/>
    <cellStyle name="Entrada 2 10 46" xfId="15802" xr:uid="{00000000-0005-0000-0000-00004F3A0000}"/>
    <cellStyle name="Entrada 2 10 47" xfId="15803" xr:uid="{00000000-0005-0000-0000-0000503A0000}"/>
    <cellStyle name="Entrada 2 10 48" xfId="15804" xr:uid="{00000000-0005-0000-0000-0000513A0000}"/>
    <cellStyle name="Entrada 2 10 49" xfId="15805" xr:uid="{00000000-0005-0000-0000-0000523A0000}"/>
    <cellStyle name="Entrada 2 10 5" xfId="15806" xr:uid="{00000000-0005-0000-0000-0000533A0000}"/>
    <cellStyle name="Entrada 2 10 5 2" xfId="15807" xr:uid="{00000000-0005-0000-0000-0000543A0000}"/>
    <cellStyle name="Entrada 2 10 50" xfId="15808" xr:uid="{00000000-0005-0000-0000-0000553A0000}"/>
    <cellStyle name="Entrada 2 10 51" xfId="15809" xr:uid="{00000000-0005-0000-0000-0000563A0000}"/>
    <cellStyle name="Entrada 2 10 52" xfId="15810" xr:uid="{00000000-0005-0000-0000-0000573A0000}"/>
    <cellStyle name="Entrada 2 10 53" xfId="15811" xr:uid="{00000000-0005-0000-0000-0000583A0000}"/>
    <cellStyle name="Entrada 2 10 54" xfId="15812" xr:uid="{00000000-0005-0000-0000-0000593A0000}"/>
    <cellStyle name="Entrada 2 10 55" xfId="15813" xr:uid="{00000000-0005-0000-0000-00005A3A0000}"/>
    <cellStyle name="Entrada 2 10 56" xfId="15814" xr:uid="{00000000-0005-0000-0000-00005B3A0000}"/>
    <cellStyle name="Entrada 2 10 57" xfId="15815" xr:uid="{00000000-0005-0000-0000-00005C3A0000}"/>
    <cellStyle name="Entrada 2 10 58" xfId="15816" xr:uid="{00000000-0005-0000-0000-00005D3A0000}"/>
    <cellStyle name="Entrada 2 10 59" xfId="15817" xr:uid="{00000000-0005-0000-0000-00005E3A0000}"/>
    <cellStyle name="Entrada 2 10 6" xfId="15818" xr:uid="{00000000-0005-0000-0000-00005F3A0000}"/>
    <cellStyle name="Entrada 2 10 6 2" xfId="15819" xr:uid="{00000000-0005-0000-0000-0000603A0000}"/>
    <cellStyle name="Entrada 2 10 60" xfId="15820" xr:uid="{00000000-0005-0000-0000-0000613A0000}"/>
    <cellStyle name="Entrada 2 10 61" xfId="15821" xr:uid="{00000000-0005-0000-0000-0000623A0000}"/>
    <cellStyle name="Entrada 2 10 62" xfId="15822" xr:uid="{00000000-0005-0000-0000-0000633A0000}"/>
    <cellStyle name="Entrada 2 10 63" xfId="15823" xr:uid="{00000000-0005-0000-0000-0000643A0000}"/>
    <cellStyle name="Entrada 2 10 64" xfId="15824" xr:uid="{00000000-0005-0000-0000-0000653A0000}"/>
    <cellStyle name="Entrada 2 10 65" xfId="15825" xr:uid="{00000000-0005-0000-0000-0000663A0000}"/>
    <cellStyle name="Entrada 2 10 66" xfId="15826" xr:uid="{00000000-0005-0000-0000-0000673A0000}"/>
    <cellStyle name="Entrada 2 10 67" xfId="15827" xr:uid="{00000000-0005-0000-0000-0000683A0000}"/>
    <cellStyle name="Entrada 2 10 68" xfId="15828" xr:uid="{00000000-0005-0000-0000-0000693A0000}"/>
    <cellStyle name="Entrada 2 10 69" xfId="15829" xr:uid="{00000000-0005-0000-0000-00006A3A0000}"/>
    <cellStyle name="Entrada 2 10 7" xfId="15830" xr:uid="{00000000-0005-0000-0000-00006B3A0000}"/>
    <cellStyle name="Entrada 2 10 7 2" xfId="15831" xr:uid="{00000000-0005-0000-0000-00006C3A0000}"/>
    <cellStyle name="Entrada 2 10 70" xfId="15832" xr:uid="{00000000-0005-0000-0000-00006D3A0000}"/>
    <cellStyle name="Entrada 2 10 71" xfId="15833" xr:uid="{00000000-0005-0000-0000-00006E3A0000}"/>
    <cellStyle name="Entrada 2 10 72" xfId="15834" xr:uid="{00000000-0005-0000-0000-00006F3A0000}"/>
    <cellStyle name="Entrada 2 10 73" xfId="15835" xr:uid="{00000000-0005-0000-0000-0000703A0000}"/>
    <cellStyle name="Entrada 2 10 74" xfId="15836" xr:uid="{00000000-0005-0000-0000-0000713A0000}"/>
    <cellStyle name="Entrada 2 10 75" xfId="15837" xr:uid="{00000000-0005-0000-0000-0000723A0000}"/>
    <cellStyle name="Entrada 2 10 76" xfId="15838" xr:uid="{00000000-0005-0000-0000-0000733A0000}"/>
    <cellStyle name="Entrada 2 10 77" xfId="52426" xr:uid="{00000000-0005-0000-0000-0000743A0000}"/>
    <cellStyle name="Entrada 2 10 78" xfId="52233" xr:uid="{00000000-0005-0000-0000-0000753A0000}"/>
    <cellStyle name="Entrada 2 10 79" xfId="53117" xr:uid="{00000000-0005-0000-0000-0000763A0000}"/>
    <cellStyle name="Entrada 2 10 8" xfId="15839" xr:uid="{00000000-0005-0000-0000-0000773A0000}"/>
    <cellStyle name="Entrada 2 10 8 2" xfId="15840" xr:uid="{00000000-0005-0000-0000-0000783A0000}"/>
    <cellStyle name="Entrada 2 10 9" xfId="15841" xr:uid="{00000000-0005-0000-0000-0000793A0000}"/>
    <cellStyle name="Entrada 2 10 9 2" xfId="15842" xr:uid="{00000000-0005-0000-0000-00007A3A0000}"/>
    <cellStyle name="Entrada 2 11" xfId="400" xr:uid="{00000000-0005-0000-0000-00007B3A0000}"/>
    <cellStyle name="Entrada 2 11 10" xfId="15843" xr:uid="{00000000-0005-0000-0000-00007C3A0000}"/>
    <cellStyle name="Entrada 2 11 10 2" xfId="15844" xr:uid="{00000000-0005-0000-0000-00007D3A0000}"/>
    <cellStyle name="Entrada 2 11 11" xfId="15845" xr:uid="{00000000-0005-0000-0000-00007E3A0000}"/>
    <cellStyle name="Entrada 2 11 11 2" xfId="15846" xr:uid="{00000000-0005-0000-0000-00007F3A0000}"/>
    <cellStyle name="Entrada 2 11 12" xfId="15847" xr:uid="{00000000-0005-0000-0000-0000803A0000}"/>
    <cellStyle name="Entrada 2 11 12 2" xfId="15848" xr:uid="{00000000-0005-0000-0000-0000813A0000}"/>
    <cellStyle name="Entrada 2 11 13" xfId="15849" xr:uid="{00000000-0005-0000-0000-0000823A0000}"/>
    <cellStyle name="Entrada 2 11 13 2" xfId="15850" xr:uid="{00000000-0005-0000-0000-0000833A0000}"/>
    <cellStyle name="Entrada 2 11 14" xfId="15851" xr:uid="{00000000-0005-0000-0000-0000843A0000}"/>
    <cellStyle name="Entrada 2 11 14 2" xfId="15852" xr:uid="{00000000-0005-0000-0000-0000853A0000}"/>
    <cellStyle name="Entrada 2 11 15" xfId="15853" xr:uid="{00000000-0005-0000-0000-0000863A0000}"/>
    <cellStyle name="Entrada 2 11 15 2" xfId="15854" xr:uid="{00000000-0005-0000-0000-0000873A0000}"/>
    <cellStyle name="Entrada 2 11 16" xfId="15855" xr:uid="{00000000-0005-0000-0000-0000883A0000}"/>
    <cellStyle name="Entrada 2 11 16 2" xfId="15856" xr:uid="{00000000-0005-0000-0000-0000893A0000}"/>
    <cellStyle name="Entrada 2 11 17" xfId="15857" xr:uid="{00000000-0005-0000-0000-00008A3A0000}"/>
    <cellStyle name="Entrada 2 11 17 2" xfId="15858" xr:uid="{00000000-0005-0000-0000-00008B3A0000}"/>
    <cellStyle name="Entrada 2 11 18" xfId="15859" xr:uid="{00000000-0005-0000-0000-00008C3A0000}"/>
    <cellStyle name="Entrada 2 11 18 2" xfId="15860" xr:uid="{00000000-0005-0000-0000-00008D3A0000}"/>
    <cellStyle name="Entrada 2 11 19" xfId="15861" xr:uid="{00000000-0005-0000-0000-00008E3A0000}"/>
    <cellStyle name="Entrada 2 11 19 2" xfId="15862" xr:uid="{00000000-0005-0000-0000-00008F3A0000}"/>
    <cellStyle name="Entrada 2 11 2" xfId="401" xr:uid="{00000000-0005-0000-0000-0000903A0000}"/>
    <cellStyle name="Entrada 2 11 2 2" xfId="15863" xr:uid="{00000000-0005-0000-0000-0000913A0000}"/>
    <cellStyle name="Entrada 2 11 20" xfId="15864" xr:uid="{00000000-0005-0000-0000-0000923A0000}"/>
    <cellStyle name="Entrada 2 11 20 2" xfId="15865" xr:uid="{00000000-0005-0000-0000-0000933A0000}"/>
    <cellStyle name="Entrada 2 11 21" xfId="15866" xr:uid="{00000000-0005-0000-0000-0000943A0000}"/>
    <cellStyle name="Entrada 2 11 21 2" xfId="15867" xr:uid="{00000000-0005-0000-0000-0000953A0000}"/>
    <cellStyle name="Entrada 2 11 22" xfId="15868" xr:uid="{00000000-0005-0000-0000-0000963A0000}"/>
    <cellStyle name="Entrada 2 11 22 2" xfId="15869" xr:uid="{00000000-0005-0000-0000-0000973A0000}"/>
    <cellStyle name="Entrada 2 11 23" xfId="15870" xr:uid="{00000000-0005-0000-0000-0000983A0000}"/>
    <cellStyle name="Entrada 2 11 23 2" xfId="15871" xr:uid="{00000000-0005-0000-0000-0000993A0000}"/>
    <cellStyle name="Entrada 2 11 24" xfId="15872" xr:uid="{00000000-0005-0000-0000-00009A3A0000}"/>
    <cellStyle name="Entrada 2 11 24 2" xfId="15873" xr:uid="{00000000-0005-0000-0000-00009B3A0000}"/>
    <cellStyle name="Entrada 2 11 25" xfId="15874" xr:uid="{00000000-0005-0000-0000-00009C3A0000}"/>
    <cellStyle name="Entrada 2 11 25 2" xfId="15875" xr:uid="{00000000-0005-0000-0000-00009D3A0000}"/>
    <cellStyle name="Entrada 2 11 26" xfId="15876" xr:uid="{00000000-0005-0000-0000-00009E3A0000}"/>
    <cellStyle name="Entrada 2 11 26 2" xfId="15877" xr:uid="{00000000-0005-0000-0000-00009F3A0000}"/>
    <cellStyle name="Entrada 2 11 27" xfId="15878" xr:uid="{00000000-0005-0000-0000-0000A03A0000}"/>
    <cellStyle name="Entrada 2 11 27 2" xfId="15879" xr:uid="{00000000-0005-0000-0000-0000A13A0000}"/>
    <cellStyle name="Entrada 2 11 28" xfId="15880" xr:uid="{00000000-0005-0000-0000-0000A23A0000}"/>
    <cellStyle name="Entrada 2 11 28 2" xfId="15881" xr:uid="{00000000-0005-0000-0000-0000A33A0000}"/>
    <cellStyle name="Entrada 2 11 29" xfId="15882" xr:uid="{00000000-0005-0000-0000-0000A43A0000}"/>
    <cellStyle name="Entrada 2 11 29 2" xfId="15883" xr:uid="{00000000-0005-0000-0000-0000A53A0000}"/>
    <cellStyle name="Entrada 2 11 3" xfId="15884" xr:uid="{00000000-0005-0000-0000-0000A63A0000}"/>
    <cellStyle name="Entrada 2 11 3 2" xfId="15885" xr:uid="{00000000-0005-0000-0000-0000A73A0000}"/>
    <cellStyle name="Entrada 2 11 30" xfId="15886" xr:uid="{00000000-0005-0000-0000-0000A83A0000}"/>
    <cellStyle name="Entrada 2 11 30 2" xfId="15887" xr:uid="{00000000-0005-0000-0000-0000A93A0000}"/>
    <cellStyle name="Entrada 2 11 31" xfId="15888" xr:uid="{00000000-0005-0000-0000-0000AA3A0000}"/>
    <cellStyle name="Entrada 2 11 31 2" xfId="15889" xr:uid="{00000000-0005-0000-0000-0000AB3A0000}"/>
    <cellStyle name="Entrada 2 11 32" xfId="15890" xr:uid="{00000000-0005-0000-0000-0000AC3A0000}"/>
    <cellStyle name="Entrada 2 11 32 2" xfId="15891" xr:uid="{00000000-0005-0000-0000-0000AD3A0000}"/>
    <cellStyle name="Entrada 2 11 33" xfId="15892" xr:uid="{00000000-0005-0000-0000-0000AE3A0000}"/>
    <cellStyle name="Entrada 2 11 33 2" xfId="15893" xr:uid="{00000000-0005-0000-0000-0000AF3A0000}"/>
    <cellStyle name="Entrada 2 11 34" xfId="15894" xr:uid="{00000000-0005-0000-0000-0000B03A0000}"/>
    <cellStyle name="Entrada 2 11 34 2" xfId="15895" xr:uid="{00000000-0005-0000-0000-0000B13A0000}"/>
    <cellStyle name="Entrada 2 11 35" xfId="15896" xr:uid="{00000000-0005-0000-0000-0000B23A0000}"/>
    <cellStyle name="Entrada 2 11 35 2" xfId="15897" xr:uid="{00000000-0005-0000-0000-0000B33A0000}"/>
    <cellStyle name="Entrada 2 11 36" xfId="15898" xr:uid="{00000000-0005-0000-0000-0000B43A0000}"/>
    <cellStyle name="Entrada 2 11 36 2" xfId="15899" xr:uid="{00000000-0005-0000-0000-0000B53A0000}"/>
    <cellStyle name="Entrada 2 11 37" xfId="15900" xr:uid="{00000000-0005-0000-0000-0000B63A0000}"/>
    <cellStyle name="Entrada 2 11 37 2" xfId="15901" xr:uid="{00000000-0005-0000-0000-0000B73A0000}"/>
    <cellStyle name="Entrada 2 11 38" xfId="15902" xr:uid="{00000000-0005-0000-0000-0000B83A0000}"/>
    <cellStyle name="Entrada 2 11 38 2" xfId="15903" xr:uid="{00000000-0005-0000-0000-0000B93A0000}"/>
    <cellStyle name="Entrada 2 11 39" xfId="15904" xr:uid="{00000000-0005-0000-0000-0000BA3A0000}"/>
    <cellStyle name="Entrada 2 11 39 2" xfId="15905" xr:uid="{00000000-0005-0000-0000-0000BB3A0000}"/>
    <cellStyle name="Entrada 2 11 4" xfId="15906" xr:uid="{00000000-0005-0000-0000-0000BC3A0000}"/>
    <cellStyle name="Entrada 2 11 4 2" xfId="15907" xr:uid="{00000000-0005-0000-0000-0000BD3A0000}"/>
    <cellStyle name="Entrada 2 11 40" xfId="15908" xr:uid="{00000000-0005-0000-0000-0000BE3A0000}"/>
    <cellStyle name="Entrada 2 11 41" xfId="15909" xr:uid="{00000000-0005-0000-0000-0000BF3A0000}"/>
    <cellStyle name="Entrada 2 11 42" xfId="15910" xr:uid="{00000000-0005-0000-0000-0000C03A0000}"/>
    <cellStyle name="Entrada 2 11 43" xfId="15911" xr:uid="{00000000-0005-0000-0000-0000C13A0000}"/>
    <cellStyle name="Entrada 2 11 44" xfId="15912" xr:uid="{00000000-0005-0000-0000-0000C23A0000}"/>
    <cellStyle name="Entrada 2 11 45" xfId="15913" xr:uid="{00000000-0005-0000-0000-0000C33A0000}"/>
    <cellStyle name="Entrada 2 11 46" xfId="15914" xr:uid="{00000000-0005-0000-0000-0000C43A0000}"/>
    <cellStyle name="Entrada 2 11 47" xfId="15915" xr:uid="{00000000-0005-0000-0000-0000C53A0000}"/>
    <cellStyle name="Entrada 2 11 48" xfId="15916" xr:uid="{00000000-0005-0000-0000-0000C63A0000}"/>
    <cellStyle name="Entrada 2 11 49" xfId="15917" xr:uid="{00000000-0005-0000-0000-0000C73A0000}"/>
    <cellStyle name="Entrada 2 11 5" xfId="15918" xr:uid="{00000000-0005-0000-0000-0000C83A0000}"/>
    <cellStyle name="Entrada 2 11 5 2" xfId="15919" xr:uid="{00000000-0005-0000-0000-0000C93A0000}"/>
    <cellStyle name="Entrada 2 11 50" xfId="15920" xr:uid="{00000000-0005-0000-0000-0000CA3A0000}"/>
    <cellStyle name="Entrada 2 11 51" xfId="15921" xr:uid="{00000000-0005-0000-0000-0000CB3A0000}"/>
    <cellStyle name="Entrada 2 11 52" xfId="15922" xr:uid="{00000000-0005-0000-0000-0000CC3A0000}"/>
    <cellStyle name="Entrada 2 11 53" xfId="15923" xr:uid="{00000000-0005-0000-0000-0000CD3A0000}"/>
    <cellStyle name="Entrada 2 11 54" xfId="15924" xr:uid="{00000000-0005-0000-0000-0000CE3A0000}"/>
    <cellStyle name="Entrada 2 11 55" xfId="15925" xr:uid="{00000000-0005-0000-0000-0000CF3A0000}"/>
    <cellStyle name="Entrada 2 11 56" xfId="15926" xr:uid="{00000000-0005-0000-0000-0000D03A0000}"/>
    <cellStyle name="Entrada 2 11 57" xfId="15927" xr:uid="{00000000-0005-0000-0000-0000D13A0000}"/>
    <cellStyle name="Entrada 2 11 58" xfId="15928" xr:uid="{00000000-0005-0000-0000-0000D23A0000}"/>
    <cellStyle name="Entrada 2 11 59" xfId="15929" xr:uid="{00000000-0005-0000-0000-0000D33A0000}"/>
    <cellStyle name="Entrada 2 11 6" xfId="15930" xr:uid="{00000000-0005-0000-0000-0000D43A0000}"/>
    <cellStyle name="Entrada 2 11 6 2" xfId="15931" xr:uid="{00000000-0005-0000-0000-0000D53A0000}"/>
    <cellStyle name="Entrada 2 11 60" xfId="15932" xr:uid="{00000000-0005-0000-0000-0000D63A0000}"/>
    <cellStyle name="Entrada 2 11 61" xfId="15933" xr:uid="{00000000-0005-0000-0000-0000D73A0000}"/>
    <cellStyle name="Entrada 2 11 62" xfId="15934" xr:uid="{00000000-0005-0000-0000-0000D83A0000}"/>
    <cellStyle name="Entrada 2 11 63" xfId="15935" xr:uid="{00000000-0005-0000-0000-0000D93A0000}"/>
    <cellStyle name="Entrada 2 11 64" xfId="15936" xr:uid="{00000000-0005-0000-0000-0000DA3A0000}"/>
    <cellStyle name="Entrada 2 11 65" xfId="15937" xr:uid="{00000000-0005-0000-0000-0000DB3A0000}"/>
    <cellStyle name="Entrada 2 11 66" xfId="15938" xr:uid="{00000000-0005-0000-0000-0000DC3A0000}"/>
    <cellStyle name="Entrada 2 11 67" xfId="15939" xr:uid="{00000000-0005-0000-0000-0000DD3A0000}"/>
    <cellStyle name="Entrada 2 11 68" xfId="15940" xr:uid="{00000000-0005-0000-0000-0000DE3A0000}"/>
    <cellStyle name="Entrada 2 11 69" xfId="15941" xr:uid="{00000000-0005-0000-0000-0000DF3A0000}"/>
    <cellStyle name="Entrada 2 11 7" xfId="15942" xr:uid="{00000000-0005-0000-0000-0000E03A0000}"/>
    <cellStyle name="Entrada 2 11 7 2" xfId="15943" xr:uid="{00000000-0005-0000-0000-0000E13A0000}"/>
    <cellStyle name="Entrada 2 11 70" xfId="15944" xr:uid="{00000000-0005-0000-0000-0000E23A0000}"/>
    <cellStyle name="Entrada 2 11 71" xfId="15945" xr:uid="{00000000-0005-0000-0000-0000E33A0000}"/>
    <cellStyle name="Entrada 2 11 72" xfId="15946" xr:uid="{00000000-0005-0000-0000-0000E43A0000}"/>
    <cellStyle name="Entrada 2 11 73" xfId="15947" xr:uid="{00000000-0005-0000-0000-0000E53A0000}"/>
    <cellStyle name="Entrada 2 11 74" xfId="15948" xr:uid="{00000000-0005-0000-0000-0000E63A0000}"/>
    <cellStyle name="Entrada 2 11 75" xfId="15949" xr:uid="{00000000-0005-0000-0000-0000E73A0000}"/>
    <cellStyle name="Entrada 2 11 76" xfId="15950" xr:uid="{00000000-0005-0000-0000-0000E83A0000}"/>
    <cellStyle name="Entrada 2 11 77" xfId="52429" xr:uid="{00000000-0005-0000-0000-0000E93A0000}"/>
    <cellStyle name="Entrada 2 11 78" xfId="52336" xr:uid="{00000000-0005-0000-0000-0000EA3A0000}"/>
    <cellStyle name="Entrada 2 11 79" xfId="53120" xr:uid="{00000000-0005-0000-0000-0000EB3A0000}"/>
    <cellStyle name="Entrada 2 11 8" xfId="15951" xr:uid="{00000000-0005-0000-0000-0000EC3A0000}"/>
    <cellStyle name="Entrada 2 11 8 2" xfId="15952" xr:uid="{00000000-0005-0000-0000-0000ED3A0000}"/>
    <cellStyle name="Entrada 2 11 9" xfId="15953" xr:uid="{00000000-0005-0000-0000-0000EE3A0000}"/>
    <cellStyle name="Entrada 2 11 9 2" xfId="15954" xr:uid="{00000000-0005-0000-0000-0000EF3A0000}"/>
    <cellStyle name="Entrada 2 12" xfId="402" xr:uid="{00000000-0005-0000-0000-0000F03A0000}"/>
    <cellStyle name="Entrada 2 12 10" xfId="15955" xr:uid="{00000000-0005-0000-0000-0000F13A0000}"/>
    <cellStyle name="Entrada 2 12 10 2" xfId="15956" xr:uid="{00000000-0005-0000-0000-0000F23A0000}"/>
    <cellStyle name="Entrada 2 12 11" xfId="15957" xr:uid="{00000000-0005-0000-0000-0000F33A0000}"/>
    <cellStyle name="Entrada 2 12 11 2" xfId="15958" xr:uid="{00000000-0005-0000-0000-0000F43A0000}"/>
    <cellStyle name="Entrada 2 12 12" xfId="15959" xr:uid="{00000000-0005-0000-0000-0000F53A0000}"/>
    <cellStyle name="Entrada 2 12 12 2" xfId="15960" xr:uid="{00000000-0005-0000-0000-0000F63A0000}"/>
    <cellStyle name="Entrada 2 12 13" xfId="15961" xr:uid="{00000000-0005-0000-0000-0000F73A0000}"/>
    <cellStyle name="Entrada 2 12 13 2" xfId="15962" xr:uid="{00000000-0005-0000-0000-0000F83A0000}"/>
    <cellStyle name="Entrada 2 12 14" xfId="15963" xr:uid="{00000000-0005-0000-0000-0000F93A0000}"/>
    <cellStyle name="Entrada 2 12 14 2" xfId="15964" xr:uid="{00000000-0005-0000-0000-0000FA3A0000}"/>
    <cellStyle name="Entrada 2 12 15" xfId="15965" xr:uid="{00000000-0005-0000-0000-0000FB3A0000}"/>
    <cellStyle name="Entrada 2 12 15 2" xfId="15966" xr:uid="{00000000-0005-0000-0000-0000FC3A0000}"/>
    <cellStyle name="Entrada 2 12 16" xfId="15967" xr:uid="{00000000-0005-0000-0000-0000FD3A0000}"/>
    <cellStyle name="Entrada 2 12 16 2" xfId="15968" xr:uid="{00000000-0005-0000-0000-0000FE3A0000}"/>
    <cellStyle name="Entrada 2 12 17" xfId="15969" xr:uid="{00000000-0005-0000-0000-0000FF3A0000}"/>
    <cellStyle name="Entrada 2 12 17 2" xfId="15970" xr:uid="{00000000-0005-0000-0000-0000003B0000}"/>
    <cellStyle name="Entrada 2 12 18" xfId="15971" xr:uid="{00000000-0005-0000-0000-0000013B0000}"/>
    <cellStyle name="Entrada 2 12 18 2" xfId="15972" xr:uid="{00000000-0005-0000-0000-0000023B0000}"/>
    <cellStyle name="Entrada 2 12 19" xfId="15973" xr:uid="{00000000-0005-0000-0000-0000033B0000}"/>
    <cellStyle name="Entrada 2 12 19 2" xfId="15974" xr:uid="{00000000-0005-0000-0000-0000043B0000}"/>
    <cellStyle name="Entrada 2 12 2" xfId="403" xr:uid="{00000000-0005-0000-0000-0000053B0000}"/>
    <cellStyle name="Entrada 2 12 2 2" xfId="15975" xr:uid="{00000000-0005-0000-0000-0000063B0000}"/>
    <cellStyle name="Entrada 2 12 20" xfId="15976" xr:uid="{00000000-0005-0000-0000-0000073B0000}"/>
    <cellStyle name="Entrada 2 12 20 2" xfId="15977" xr:uid="{00000000-0005-0000-0000-0000083B0000}"/>
    <cellStyle name="Entrada 2 12 21" xfId="15978" xr:uid="{00000000-0005-0000-0000-0000093B0000}"/>
    <cellStyle name="Entrada 2 12 21 2" xfId="15979" xr:uid="{00000000-0005-0000-0000-00000A3B0000}"/>
    <cellStyle name="Entrada 2 12 22" xfId="15980" xr:uid="{00000000-0005-0000-0000-00000B3B0000}"/>
    <cellStyle name="Entrada 2 12 22 2" xfId="15981" xr:uid="{00000000-0005-0000-0000-00000C3B0000}"/>
    <cellStyle name="Entrada 2 12 23" xfId="15982" xr:uid="{00000000-0005-0000-0000-00000D3B0000}"/>
    <cellStyle name="Entrada 2 12 23 2" xfId="15983" xr:uid="{00000000-0005-0000-0000-00000E3B0000}"/>
    <cellStyle name="Entrada 2 12 24" xfId="15984" xr:uid="{00000000-0005-0000-0000-00000F3B0000}"/>
    <cellStyle name="Entrada 2 12 24 2" xfId="15985" xr:uid="{00000000-0005-0000-0000-0000103B0000}"/>
    <cellStyle name="Entrada 2 12 25" xfId="15986" xr:uid="{00000000-0005-0000-0000-0000113B0000}"/>
    <cellStyle name="Entrada 2 12 25 2" xfId="15987" xr:uid="{00000000-0005-0000-0000-0000123B0000}"/>
    <cellStyle name="Entrada 2 12 26" xfId="15988" xr:uid="{00000000-0005-0000-0000-0000133B0000}"/>
    <cellStyle name="Entrada 2 12 26 2" xfId="15989" xr:uid="{00000000-0005-0000-0000-0000143B0000}"/>
    <cellStyle name="Entrada 2 12 27" xfId="15990" xr:uid="{00000000-0005-0000-0000-0000153B0000}"/>
    <cellStyle name="Entrada 2 12 27 2" xfId="15991" xr:uid="{00000000-0005-0000-0000-0000163B0000}"/>
    <cellStyle name="Entrada 2 12 28" xfId="15992" xr:uid="{00000000-0005-0000-0000-0000173B0000}"/>
    <cellStyle name="Entrada 2 12 28 2" xfId="15993" xr:uid="{00000000-0005-0000-0000-0000183B0000}"/>
    <cellStyle name="Entrada 2 12 29" xfId="15994" xr:uid="{00000000-0005-0000-0000-0000193B0000}"/>
    <cellStyle name="Entrada 2 12 29 2" xfId="15995" xr:uid="{00000000-0005-0000-0000-00001A3B0000}"/>
    <cellStyle name="Entrada 2 12 3" xfId="15996" xr:uid="{00000000-0005-0000-0000-00001B3B0000}"/>
    <cellStyle name="Entrada 2 12 3 2" xfId="15997" xr:uid="{00000000-0005-0000-0000-00001C3B0000}"/>
    <cellStyle name="Entrada 2 12 30" xfId="15998" xr:uid="{00000000-0005-0000-0000-00001D3B0000}"/>
    <cellStyle name="Entrada 2 12 30 2" xfId="15999" xr:uid="{00000000-0005-0000-0000-00001E3B0000}"/>
    <cellStyle name="Entrada 2 12 31" xfId="16000" xr:uid="{00000000-0005-0000-0000-00001F3B0000}"/>
    <cellStyle name="Entrada 2 12 31 2" xfId="16001" xr:uid="{00000000-0005-0000-0000-0000203B0000}"/>
    <cellStyle name="Entrada 2 12 32" xfId="16002" xr:uid="{00000000-0005-0000-0000-0000213B0000}"/>
    <cellStyle name="Entrada 2 12 32 2" xfId="16003" xr:uid="{00000000-0005-0000-0000-0000223B0000}"/>
    <cellStyle name="Entrada 2 12 33" xfId="16004" xr:uid="{00000000-0005-0000-0000-0000233B0000}"/>
    <cellStyle name="Entrada 2 12 33 2" xfId="16005" xr:uid="{00000000-0005-0000-0000-0000243B0000}"/>
    <cellStyle name="Entrada 2 12 34" xfId="16006" xr:uid="{00000000-0005-0000-0000-0000253B0000}"/>
    <cellStyle name="Entrada 2 12 34 2" xfId="16007" xr:uid="{00000000-0005-0000-0000-0000263B0000}"/>
    <cellStyle name="Entrada 2 12 35" xfId="16008" xr:uid="{00000000-0005-0000-0000-0000273B0000}"/>
    <cellStyle name="Entrada 2 12 35 2" xfId="16009" xr:uid="{00000000-0005-0000-0000-0000283B0000}"/>
    <cellStyle name="Entrada 2 12 36" xfId="16010" xr:uid="{00000000-0005-0000-0000-0000293B0000}"/>
    <cellStyle name="Entrada 2 12 36 2" xfId="16011" xr:uid="{00000000-0005-0000-0000-00002A3B0000}"/>
    <cellStyle name="Entrada 2 12 37" xfId="16012" xr:uid="{00000000-0005-0000-0000-00002B3B0000}"/>
    <cellStyle name="Entrada 2 12 37 2" xfId="16013" xr:uid="{00000000-0005-0000-0000-00002C3B0000}"/>
    <cellStyle name="Entrada 2 12 38" xfId="16014" xr:uid="{00000000-0005-0000-0000-00002D3B0000}"/>
    <cellStyle name="Entrada 2 12 38 2" xfId="16015" xr:uid="{00000000-0005-0000-0000-00002E3B0000}"/>
    <cellStyle name="Entrada 2 12 39" xfId="16016" xr:uid="{00000000-0005-0000-0000-00002F3B0000}"/>
    <cellStyle name="Entrada 2 12 39 2" xfId="16017" xr:uid="{00000000-0005-0000-0000-0000303B0000}"/>
    <cellStyle name="Entrada 2 12 4" xfId="16018" xr:uid="{00000000-0005-0000-0000-0000313B0000}"/>
    <cellStyle name="Entrada 2 12 4 2" xfId="16019" xr:uid="{00000000-0005-0000-0000-0000323B0000}"/>
    <cellStyle name="Entrada 2 12 40" xfId="16020" xr:uid="{00000000-0005-0000-0000-0000333B0000}"/>
    <cellStyle name="Entrada 2 12 41" xfId="16021" xr:uid="{00000000-0005-0000-0000-0000343B0000}"/>
    <cellStyle name="Entrada 2 12 42" xfId="16022" xr:uid="{00000000-0005-0000-0000-0000353B0000}"/>
    <cellStyle name="Entrada 2 12 43" xfId="16023" xr:uid="{00000000-0005-0000-0000-0000363B0000}"/>
    <cellStyle name="Entrada 2 12 44" xfId="16024" xr:uid="{00000000-0005-0000-0000-0000373B0000}"/>
    <cellStyle name="Entrada 2 12 45" xfId="16025" xr:uid="{00000000-0005-0000-0000-0000383B0000}"/>
    <cellStyle name="Entrada 2 12 46" xfId="16026" xr:uid="{00000000-0005-0000-0000-0000393B0000}"/>
    <cellStyle name="Entrada 2 12 47" xfId="16027" xr:uid="{00000000-0005-0000-0000-00003A3B0000}"/>
    <cellStyle name="Entrada 2 12 48" xfId="16028" xr:uid="{00000000-0005-0000-0000-00003B3B0000}"/>
    <cellStyle name="Entrada 2 12 49" xfId="16029" xr:uid="{00000000-0005-0000-0000-00003C3B0000}"/>
    <cellStyle name="Entrada 2 12 5" xfId="16030" xr:uid="{00000000-0005-0000-0000-00003D3B0000}"/>
    <cellStyle name="Entrada 2 12 5 2" xfId="16031" xr:uid="{00000000-0005-0000-0000-00003E3B0000}"/>
    <cellStyle name="Entrada 2 12 50" xfId="16032" xr:uid="{00000000-0005-0000-0000-00003F3B0000}"/>
    <cellStyle name="Entrada 2 12 51" xfId="16033" xr:uid="{00000000-0005-0000-0000-0000403B0000}"/>
    <cellStyle name="Entrada 2 12 52" xfId="16034" xr:uid="{00000000-0005-0000-0000-0000413B0000}"/>
    <cellStyle name="Entrada 2 12 53" xfId="16035" xr:uid="{00000000-0005-0000-0000-0000423B0000}"/>
    <cellStyle name="Entrada 2 12 54" xfId="16036" xr:uid="{00000000-0005-0000-0000-0000433B0000}"/>
    <cellStyle name="Entrada 2 12 55" xfId="16037" xr:uid="{00000000-0005-0000-0000-0000443B0000}"/>
    <cellStyle name="Entrada 2 12 56" xfId="16038" xr:uid="{00000000-0005-0000-0000-0000453B0000}"/>
    <cellStyle name="Entrada 2 12 57" xfId="16039" xr:uid="{00000000-0005-0000-0000-0000463B0000}"/>
    <cellStyle name="Entrada 2 12 58" xfId="16040" xr:uid="{00000000-0005-0000-0000-0000473B0000}"/>
    <cellStyle name="Entrada 2 12 59" xfId="16041" xr:uid="{00000000-0005-0000-0000-0000483B0000}"/>
    <cellStyle name="Entrada 2 12 6" xfId="16042" xr:uid="{00000000-0005-0000-0000-0000493B0000}"/>
    <cellStyle name="Entrada 2 12 6 2" xfId="16043" xr:uid="{00000000-0005-0000-0000-00004A3B0000}"/>
    <cellStyle name="Entrada 2 12 60" xfId="16044" xr:uid="{00000000-0005-0000-0000-00004B3B0000}"/>
    <cellStyle name="Entrada 2 12 61" xfId="16045" xr:uid="{00000000-0005-0000-0000-00004C3B0000}"/>
    <cellStyle name="Entrada 2 12 62" xfId="16046" xr:uid="{00000000-0005-0000-0000-00004D3B0000}"/>
    <cellStyle name="Entrada 2 12 63" xfId="16047" xr:uid="{00000000-0005-0000-0000-00004E3B0000}"/>
    <cellStyle name="Entrada 2 12 64" xfId="16048" xr:uid="{00000000-0005-0000-0000-00004F3B0000}"/>
    <cellStyle name="Entrada 2 12 65" xfId="16049" xr:uid="{00000000-0005-0000-0000-0000503B0000}"/>
    <cellStyle name="Entrada 2 12 66" xfId="16050" xr:uid="{00000000-0005-0000-0000-0000513B0000}"/>
    <cellStyle name="Entrada 2 12 67" xfId="16051" xr:uid="{00000000-0005-0000-0000-0000523B0000}"/>
    <cellStyle name="Entrada 2 12 68" xfId="16052" xr:uid="{00000000-0005-0000-0000-0000533B0000}"/>
    <cellStyle name="Entrada 2 12 69" xfId="16053" xr:uid="{00000000-0005-0000-0000-0000543B0000}"/>
    <cellStyle name="Entrada 2 12 7" xfId="16054" xr:uid="{00000000-0005-0000-0000-0000553B0000}"/>
    <cellStyle name="Entrada 2 12 7 2" xfId="16055" xr:uid="{00000000-0005-0000-0000-0000563B0000}"/>
    <cellStyle name="Entrada 2 12 70" xfId="16056" xr:uid="{00000000-0005-0000-0000-0000573B0000}"/>
    <cellStyle name="Entrada 2 12 71" xfId="16057" xr:uid="{00000000-0005-0000-0000-0000583B0000}"/>
    <cellStyle name="Entrada 2 12 72" xfId="16058" xr:uid="{00000000-0005-0000-0000-0000593B0000}"/>
    <cellStyle name="Entrada 2 12 73" xfId="16059" xr:uid="{00000000-0005-0000-0000-00005A3B0000}"/>
    <cellStyle name="Entrada 2 12 74" xfId="16060" xr:uid="{00000000-0005-0000-0000-00005B3B0000}"/>
    <cellStyle name="Entrada 2 12 75" xfId="16061" xr:uid="{00000000-0005-0000-0000-00005C3B0000}"/>
    <cellStyle name="Entrada 2 12 76" xfId="16062" xr:uid="{00000000-0005-0000-0000-00005D3B0000}"/>
    <cellStyle name="Entrada 2 12 77" xfId="52694" xr:uid="{00000000-0005-0000-0000-00005E3B0000}"/>
    <cellStyle name="Entrada 2 12 78" xfId="52957" xr:uid="{00000000-0005-0000-0000-00005F3B0000}"/>
    <cellStyle name="Entrada 2 12 79" xfId="53418" xr:uid="{00000000-0005-0000-0000-0000603B0000}"/>
    <cellStyle name="Entrada 2 12 8" xfId="16063" xr:uid="{00000000-0005-0000-0000-0000613B0000}"/>
    <cellStyle name="Entrada 2 12 8 2" xfId="16064" xr:uid="{00000000-0005-0000-0000-0000623B0000}"/>
    <cellStyle name="Entrada 2 12 9" xfId="16065" xr:uid="{00000000-0005-0000-0000-0000633B0000}"/>
    <cellStyle name="Entrada 2 12 9 2" xfId="16066" xr:uid="{00000000-0005-0000-0000-0000643B0000}"/>
    <cellStyle name="Entrada 2 13" xfId="404" xr:uid="{00000000-0005-0000-0000-0000653B0000}"/>
    <cellStyle name="Entrada 2 13 10" xfId="16067" xr:uid="{00000000-0005-0000-0000-0000663B0000}"/>
    <cellStyle name="Entrada 2 13 10 2" xfId="16068" xr:uid="{00000000-0005-0000-0000-0000673B0000}"/>
    <cellStyle name="Entrada 2 13 11" xfId="16069" xr:uid="{00000000-0005-0000-0000-0000683B0000}"/>
    <cellStyle name="Entrada 2 13 11 2" xfId="16070" xr:uid="{00000000-0005-0000-0000-0000693B0000}"/>
    <cellStyle name="Entrada 2 13 12" xfId="16071" xr:uid="{00000000-0005-0000-0000-00006A3B0000}"/>
    <cellStyle name="Entrada 2 13 12 2" xfId="16072" xr:uid="{00000000-0005-0000-0000-00006B3B0000}"/>
    <cellStyle name="Entrada 2 13 13" xfId="16073" xr:uid="{00000000-0005-0000-0000-00006C3B0000}"/>
    <cellStyle name="Entrada 2 13 13 2" xfId="16074" xr:uid="{00000000-0005-0000-0000-00006D3B0000}"/>
    <cellStyle name="Entrada 2 13 14" xfId="16075" xr:uid="{00000000-0005-0000-0000-00006E3B0000}"/>
    <cellStyle name="Entrada 2 13 14 2" xfId="16076" xr:uid="{00000000-0005-0000-0000-00006F3B0000}"/>
    <cellStyle name="Entrada 2 13 15" xfId="16077" xr:uid="{00000000-0005-0000-0000-0000703B0000}"/>
    <cellStyle name="Entrada 2 13 15 2" xfId="16078" xr:uid="{00000000-0005-0000-0000-0000713B0000}"/>
    <cellStyle name="Entrada 2 13 16" xfId="16079" xr:uid="{00000000-0005-0000-0000-0000723B0000}"/>
    <cellStyle name="Entrada 2 13 16 2" xfId="16080" xr:uid="{00000000-0005-0000-0000-0000733B0000}"/>
    <cellStyle name="Entrada 2 13 17" xfId="16081" xr:uid="{00000000-0005-0000-0000-0000743B0000}"/>
    <cellStyle name="Entrada 2 13 17 2" xfId="16082" xr:uid="{00000000-0005-0000-0000-0000753B0000}"/>
    <cellStyle name="Entrada 2 13 18" xfId="16083" xr:uid="{00000000-0005-0000-0000-0000763B0000}"/>
    <cellStyle name="Entrada 2 13 18 2" xfId="16084" xr:uid="{00000000-0005-0000-0000-0000773B0000}"/>
    <cellStyle name="Entrada 2 13 19" xfId="16085" xr:uid="{00000000-0005-0000-0000-0000783B0000}"/>
    <cellStyle name="Entrada 2 13 19 2" xfId="16086" xr:uid="{00000000-0005-0000-0000-0000793B0000}"/>
    <cellStyle name="Entrada 2 13 2" xfId="405" xr:uid="{00000000-0005-0000-0000-00007A3B0000}"/>
    <cellStyle name="Entrada 2 13 2 2" xfId="16087" xr:uid="{00000000-0005-0000-0000-00007B3B0000}"/>
    <cellStyle name="Entrada 2 13 20" xfId="16088" xr:uid="{00000000-0005-0000-0000-00007C3B0000}"/>
    <cellStyle name="Entrada 2 13 20 2" xfId="16089" xr:uid="{00000000-0005-0000-0000-00007D3B0000}"/>
    <cellStyle name="Entrada 2 13 21" xfId="16090" xr:uid="{00000000-0005-0000-0000-00007E3B0000}"/>
    <cellStyle name="Entrada 2 13 21 2" xfId="16091" xr:uid="{00000000-0005-0000-0000-00007F3B0000}"/>
    <cellStyle name="Entrada 2 13 22" xfId="16092" xr:uid="{00000000-0005-0000-0000-0000803B0000}"/>
    <cellStyle name="Entrada 2 13 22 2" xfId="16093" xr:uid="{00000000-0005-0000-0000-0000813B0000}"/>
    <cellStyle name="Entrada 2 13 23" xfId="16094" xr:uid="{00000000-0005-0000-0000-0000823B0000}"/>
    <cellStyle name="Entrada 2 13 23 2" xfId="16095" xr:uid="{00000000-0005-0000-0000-0000833B0000}"/>
    <cellStyle name="Entrada 2 13 24" xfId="16096" xr:uid="{00000000-0005-0000-0000-0000843B0000}"/>
    <cellStyle name="Entrada 2 13 24 2" xfId="16097" xr:uid="{00000000-0005-0000-0000-0000853B0000}"/>
    <cellStyle name="Entrada 2 13 25" xfId="16098" xr:uid="{00000000-0005-0000-0000-0000863B0000}"/>
    <cellStyle name="Entrada 2 13 25 2" xfId="16099" xr:uid="{00000000-0005-0000-0000-0000873B0000}"/>
    <cellStyle name="Entrada 2 13 26" xfId="16100" xr:uid="{00000000-0005-0000-0000-0000883B0000}"/>
    <cellStyle name="Entrada 2 13 26 2" xfId="16101" xr:uid="{00000000-0005-0000-0000-0000893B0000}"/>
    <cellStyle name="Entrada 2 13 27" xfId="16102" xr:uid="{00000000-0005-0000-0000-00008A3B0000}"/>
    <cellStyle name="Entrada 2 13 27 2" xfId="16103" xr:uid="{00000000-0005-0000-0000-00008B3B0000}"/>
    <cellStyle name="Entrada 2 13 28" xfId="16104" xr:uid="{00000000-0005-0000-0000-00008C3B0000}"/>
    <cellStyle name="Entrada 2 13 28 2" xfId="16105" xr:uid="{00000000-0005-0000-0000-00008D3B0000}"/>
    <cellStyle name="Entrada 2 13 29" xfId="16106" xr:uid="{00000000-0005-0000-0000-00008E3B0000}"/>
    <cellStyle name="Entrada 2 13 29 2" xfId="16107" xr:uid="{00000000-0005-0000-0000-00008F3B0000}"/>
    <cellStyle name="Entrada 2 13 3" xfId="16108" xr:uid="{00000000-0005-0000-0000-0000903B0000}"/>
    <cellStyle name="Entrada 2 13 3 2" xfId="16109" xr:uid="{00000000-0005-0000-0000-0000913B0000}"/>
    <cellStyle name="Entrada 2 13 30" xfId="16110" xr:uid="{00000000-0005-0000-0000-0000923B0000}"/>
    <cellStyle name="Entrada 2 13 30 2" xfId="16111" xr:uid="{00000000-0005-0000-0000-0000933B0000}"/>
    <cellStyle name="Entrada 2 13 31" xfId="16112" xr:uid="{00000000-0005-0000-0000-0000943B0000}"/>
    <cellStyle name="Entrada 2 13 31 2" xfId="16113" xr:uid="{00000000-0005-0000-0000-0000953B0000}"/>
    <cellStyle name="Entrada 2 13 32" xfId="16114" xr:uid="{00000000-0005-0000-0000-0000963B0000}"/>
    <cellStyle name="Entrada 2 13 32 2" xfId="16115" xr:uid="{00000000-0005-0000-0000-0000973B0000}"/>
    <cellStyle name="Entrada 2 13 33" xfId="16116" xr:uid="{00000000-0005-0000-0000-0000983B0000}"/>
    <cellStyle name="Entrada 2 13 33 2" xfId="16117" xr:uid="{00000000-0005-0000-0000-0000993B0000}"/>
    <cellStyle name="Entrada 2 13 34" xfId="16118" xr:uid="{00000000-0005-0000-0000-00009A3B0000}"/>
    <cellStyle name="Entrada 2 13 34 2" xfId="16119" xr:uid="{00000000-0005-0000-0000-00009B3B0000}"/>
    <cellStyle name="Entrada 2 13 35" xfId="16120" xr:uid="{00000000-0005-0000-0000-00009C3B0000}"/>
    <cellStyle name="Entrada 2 13 35 2" xfId="16121" xr:uid="{00000000-0005-0000-0000-00009D3B0000}"/>
    <cellStyle name="Entrada 2 13 36" xfId="16122" xr:uid="{00000000-0005-0000-0000-00009E3B0000}"/>
    <cellStyle name="Entrada 2 13 36 2" xfId="16123" xr:uid="{00000000-0005-0000-0000-00009F3B0000}"/>
    <cellStyle name="Entrada 2 13 37" xfId="16124" xr:uid="{00000000-0005-0000-0000-0000A03B0000}"/>
    <cellStyle name="Entrada 2 13 37 2" xfId="16125" xr:uid="{00000000-0005-0000-0000-0000A13B0000}"/>
    <cellStyle name="Entrada 2 13 38" xfId="16126" xr:uid="{00000000-0005-0000-0000-0000A23B0000}"/>
    <cellStyle name="Entrada 2 13 38 2" xfId="16127" xr:uid="{00000000-0005-0000-0000-0000A33B0000}"/>
    <cellStyle name="Entrada 2 13 39" xfId="16128" xr:uid="{00000000-0005-0000-0000-0000A43B0000}"/>
    <cellStyle name="Entrada 2 13 39 2" xfId="16129" xr:uid="{00000000-0005-0000-0000-0000A53B0000}"/>
    <cellStyle name="Entrada 2 13 4" xfId="16130" xr:uid="{00000000-0005-0000-0000-0000A63B0000}"/>
    <cellStyle name="Entrada 2 13 4 2" xfId="16131" xr:uid="{00000000-0005-0000-0000-0000A73B0000}"/>
    <cellStyle name="Entrada 2 13 40" xfId="16132" xr:uid="{00000000-0005-0000-0000-0000A83B0000}"/>
    <cellStyle name="Entrada 2 13 41" xfId="16133" xr:uid="{00000000-0005-0000-0000-0000A93B0000}"/>
    <cellStyle name="Entrada 2 13 42" xfId="16134" xr:uid="{00000000-0005-0000-0000-0000AA3B0000}"/>
    <cellStyle name="Entrada 2 13 43" xfId="16135" xr:uid="{00000000-0005-0000-0000-0000AB3B0000}"/>
    <cellStyle name="Entrada 2 13 44" xfId="16136" xr:uid="{00000000-0005-0000-0000-0000AC3B0000}"/>
    <cellStyle name="Entrada 2 13 45" xfId="16137" xr:uid="{00000000-0005-0000-0000-0000AD3B0000}"/>
    <cellStyle name="Entrada 2 13 46" xfId="16138" xr:uid="{00000000-0005-0000-0000-0000AE3B0000}"/>
    <cellStyle name="Entrada 2 13 47" xfId="16139" xr:uid="{00000000-0005-0000-0000-0000AF3B0000}"/>
    <cellStyle name="Entrada 2 13 48" xfId="16140" xr:uid="{00000000-0005-0000-0000-0000B03B0000}"/>
    <cellStyle name="Entrada 2 13 49" xfId="16141" xr:uid="{00000000-0005-0000-0000-0000B13B0000}"/>
    <cellStyle name="Entrada 2 13 5" xfId="16142" xr:uid="{00000000-0005-0000-0000-0000B23B0000}"/>
    <cellStyle name="Entrada 2 13 5 2" xfId="16143" xr:uid="{00000000-0005-0000-0000-0000B33B0000}"/>
    <cellStyle name="Entrada 2 13 50" xfId="16144" xr:uid="{00000000-0005-0000-0000-0000B43B0000}"/>
    <cellStyle name="Entrada 2 13 51" xfId="16145" xr:uid="{00000000-0005-0000-0000-0000B53B0000}"/>
    <cellStyle name="Entrada 2 13 52" xfId="16146" xr:uid="{00000000-0005-0000-0000-0000B63B0000}"/>
    <cellStyle name="Entrada 2 13 53" xfId="16147" xr:uid="{00000000-0005-0000-0000-0000B73B0000}"/>
    <cellStyle name="Entrada 2 13 54" xfId="16148" xr:uid="{00000000-0005-0000-0000-0000B83B0000}"/>
    <cellStyle name="Entrada 2 13 55" xfId="16149" xr:uid="{00000000-0005-0000-0000-0000B93B0000}"/>
    <cellStyle name="Entrada 2 13 56" xfId="16150" xr:uid="{00000000-0005-0000-0000-0000BA3B0000}"/>
    <cellStyle name="Entrada 2 13 57" xfId="16151" xr:uid="{00000000-0005-0000-0000-0000BB3B0000}"/>
    <cellStyle name="Entrada 2 13 58" xfId="16152" xr:uid="{00000000-0005-0000-0000-0000BC3B0000}"/>
    <cellStyle name="Entrada 2 13 59" xfId="16153" xr:uid="{00000000-0005-0000-0000-0000BD3B0000}"/>
    <cellStyle name="Entrada 2 13 6" xfId="16154" xr:uid="{00000000-0005-0000-0000-0000BE3B0000}"/>
    <cellStyle name="Entrada 2 13 6 2" xfId="16155" xr:uid="{00000000-0005-0000-0000-0000BF3B0000}"/>
    <cellStyle name="Entrada 2 13 60" xfId="16156" xr:uid="{00000000-0005-0000-0000-0000C03B0000}"/>
    <cellStyle name="Entrada 2 13 61" xfId="16157" xr:uid="{00000000-0005-0000-0000-0000C13B0000}"/>
    <cellStyle name="Entrada 2 13 62" xfId="16158" xr:uid="{00000000-0005-0000-0000-0000C23B0000}"/>
    <cellStyle name="Entrada 2 13 63" xfId="16159" xr:uid="{00000000-0005-0000-0000-0000C33B0000}"/>
    <cellStyle name="Entrada 2 13 64" xfId="16160" xr:uid="{00000000-0005-0000-0000-0000C43B0000}"/>
    <cellStyle name="Entrada 2 13 65" xfId="16161" xr:uid="{00000000-0005-0000-0000-0000C53B0000}"/>
    <cellStyle name="Entrada 2 13 66" xfId="16162" xr:uid="{00000000-0005-0000-0000-0000C63B0000}"/>
    <cellStyle name="Entrada 2 13 67" xfId="16163" xr:uid="{00000000-0005-0000-0000-0000C73B0000}"/>
    <cellStyle name="Entrada 2 13 68" xfId="16164" xr:uid="{00000000-0005-0000-0000-0000C83B0000}"/>
    <cellStyle name="Entrada 2 13 69" xfId="16165" xr:uid="{00000000-0005-0000-0000-0000C93B0000}"/>
    <cellStyle name="Entrada 2 13 7" xfId="16166" xr:uid="{00000000-0005-0000-0000-0000CA3B0000}"/>
    <cellStyle name="Entrada 2 13 7 2" xfId="16167" xr:uid="{00000000-0005-0000-0000-0000CB3B0000}"/>
    <cellStyle name="Entrada 2 13 70" xfId="16168" xr:uid="{00000000-0005-0000-0000-0000CC3B0000}"/>
    <cellStyle name="Entrada 2 13 71" xfId="16169" xr:uid="{00000000-0005-0000-0000-0000CD3B0000}"/>
    <cellStyle name="Entrada 2 13 72" xfId="16170" xr:uid="{00000000-0005-0000-0000-0000CE3B0000}"/>
    <cellStyle name="Entrada 2 13 73" xfId="16171" xr:uid="{00000000-0005-0000-0000-0000CF3B0000}"/>
    <cellStyle name="Entrada 2 13 74" xfId="16172" xr:uid="{00000000-0005-0000-0000-0000D03B0000}"/>
    <cellStyle name="Entrada 2 13 75" xfId="16173" xr:uid="{00000000-0005-0000-0000-0000D13B0000}"/>
    <cellStyle name="Entrada 2 13 76" xfId="16174" xr:uid="{00000000-0005-0000-0000-0000D23B0000}"/>
    <cellStyle name="Entrada 2 13 77" xfId="52688" xr:uid="{00000000-0005-0000-0000-0000D33B0000}"/>
    <cellStyle name="Entrada 2 13 78" xfId="52949" xr:uid="{00000000-0005-0000-0000-0000D43B0000}"/>
    <cellStyle name="Entrada 2 13 79" xfId="53410" xr:uid="{00000000-0005-0000-0000-0000D53B0000}"/>
    <cellStyle name="Entrada 2 13 8" xfId="16175" xr:uid="{00000000-0005-0000-0000-0000D63B0000}"/>
    <cellStyle name="Entrada 2 13 8 2" xfId="16176" xr:uid="{00000000-0005-0000-0000-0000D73B0000}"/>
    <cellStyle name="Entrada 2 13 9" xfId="16177" xr:uid="{00000000-0005-0000-0000-0000D83B0000}"/>
    <cellStyle name="Entrada 2 13 9 2" xfId="16178" xr:uid="{00000000-0005-0000-0000-0000D93B0000}"/>
    <cellStyle name="Entrada 2 14" xfId="406" xr:uid="{00000000-0005-0000-0000-0000DA3B0000}"/>
    <cellStyle name="Entrada 2 14 10" xfId="16179" xr:uid="{00000000-0005-0000-0000-0000DB3B0000}"/>
    <cellStyle name="Entrada 2 14 10 2" xfId="16180" xr:uid="{00000000-0005-0000-0000-0000DC3B0000}"/>
    <cellStyle name="Entrada 2 14 11" xfId="16181" xr:uid="{00000000-0005-0000-0000-0000DD3B0000}"/>
    <cellStyle name="Entrada 2 14 11 2" xfId="16182" xr:uid="{00000000-0005-0000-0000-0000DE3B0000}"/>
    <cellStyle name="Entrada 2 14 12" xfId="16183" xr:uid="{00000000-0005-0000-0000-0000DF3B0000}"/>
    <cellStyle name="Entrada 2 14 12 2" xfId="16184" xr:uid="{00000000-0005-0000-0000-0000E03B0000}"/>
    <cellStyle name="Entrada 2 14 13" xfId="16185" xr:uid="{00000000-0005-0000-0000-0000E13B0000}"/>
    <cellStyle name="Entrada 2 14 13 2" xfId="16186" xr:uid="{00000000-0005-0000-0000-0000E23B0000}"/>
    <cellStyle name="Entrada 2 14 14" xfId="16187" xr:uid="{00000000-0005-0000-0000-0000E33B0000}"/>
    <cellStyle name="Entrada 2 14 14 2" xfId="16188" xr:uid="{00000000-0005-0000-0000-0000E43B0000}"/>
    <cellStyle name="Entrada 2 14 15" xfId="16189" xr:uid="{00000000-0005-0000-0000-0000E53B0000}"/>
    <cellStyle name="Entrada 2 14 15 2" xfId="16190" xr:uid="{00000000-0005-0000-0000-0000E63B0000}"/>
    <cellStyle name="Entrada 2 14 16" xfId="16191" xr:uid="{00000000-0005-0000-0000-0000E73B0000}"/>
    <cellStyle name="Entrada 2 14 16 2" xfId="16192" xr:uid="{00000000-0005-0000-0000-0000E83B0000}"/>
    <cellStyle name="Entrada 2 14 17" xfId="16193" xr:uid="{00000000-0005-0000-0000-0000E93B0000}"/>
    <cellStyle name="Entrada 2 14 17 2" xfId="16194" xr:uid="{00000000-0005-0000-0000-0000EA3B0000}"/>
    <cellStyle name="Entrada 2 14 18" xfId="16195" xr:uid="{00000000-0005-0000-0000-0000EB3B0000}"/>
    <cellStyle name="Entrada 2 14 18 2" xfId="16196" xr:uid="{00000000-0005-0000-0000-0000EC3B0000}"/>
    <cellStyle name="Entrada 2 14 19" xfId="16197" xr:uid="{00000000-0005-0000-0000-0000ED3B0000}"/>
    <cellStyle name="Entrada 2 14 19 2" xfId="16198" xr:uid="{00000000-0005-0000-0000-0000EE3B0000}"/>
    <cellStyle name="Entrada 2 14 2" xfId="407" xr:uid="{00000000-0005-0000-0000-0000EF3B0000}"/>
    <cellStyle name="Entrada 2 14 2 2" xfId="16199" xr:uid="{00000000-0005-0000-0000-0000F03B0000}"/>
    <cellStyle name="Entrada 2 14 20" xfId="16200" xr:uid="{00000000-0005-0000-0000-0000F13B0000}"/>
    <cellStyle name="Entrada 2 14 20 2" xfId="16201" xr:uid="{00000000-0005-0000-0000-0000F23B0000}"/>
    <cellStyle name="Entrada 2 14 21" xfId="16202" xr:uid="{00000000-0005-0000-0000-0000F33B0000}"/>
    <cellStyle name="Entrada 2 14 21 2" xfId="16203" xr:uid="{00000000-0005-0000-0000-0000F43B0000}"/>
    <cellStyle name="Entrada 2 14 22" xfId="16204" xr:uid="{00000000-0005-0000-0000-0000F53B0000}"/>
    <cellStyle name="Entrada 2 14 22 2" xfId="16205" xr:uid="{00000000-0005-0000-0000-0000F63B0000}"/>
    <cellStyle name="Entrada 2 14 23" xfId="16206" xr:uid="{00000000-0005-0000-0000-0000F73B0000}"/>
    <cellStyle name="Entrada 2 14 23 2" xfId="16207" xr:uid="{00000000-0005-0000-0000-0000F83B0000}"/>
    <cellStyle name="Entrada 2 14 24" xfId="16208" xr:uid="{00000000-0005-0000-0000-0000F93B0000}"/>
    <cellStyle name="Entrada 2 14 24 2" xfId="16209" xr:uid="{00000000-0005-0000-0000-0000FA3B0000}"/>
    <cellStyle name="Entrada 2 14 25" xfId="16210" xr:uid="{00000000-0005-0000-0000-0000FB3B0000}"/>
    <cellStyle name="Entrada 2 14 25 2" xfId="16211" xr:uid="{00000000-0005-0000-0000-0000FC3B0000}"/>
    <cellStyle name="Entrada 2 14 26" xfId="16212" xr:uid="{00000000-0005-0000-0000-0000FD3B0000}"/>
    <cellStyle name="Entrada 2 14 26 2" xfId="16213" xr:uid="{00000000-0005-0000-0000-0000FE3B0000}"/>
    <cellStyle name="Entrada 2 14 27" xfId="16214" xr:uid="{00000000-0005-0000-0000-0000FF3B0000}"/>
    <cellStyle name="Entrada 2 14 27 2" xfId="16215" xr:uid="{00000000-0005-0000-0000-0000003C0000}"/>
    <cellStyle name="Entrada 2 14 28" xfId="16216" xr:uid="{00000000-0005-0000-0000-0000013C0000}"/>
    <cellStyle name="Entrada 2 14 28 2" xfId="16217" xr:uid="{00000000-0005-0000-0000-0000023C0000}"/>
    <cellStyle name="Entrada 2 14 29" xfId="16218" xr:uid="{00000000-0005-0000-0000-0000033C0000}"/>
    <cellStyle name="Entrada 2 14 29 2" xfId="16219" xr:uid="{00000000-0005-0000-0000-0000043C0000}"/>
    <cellStyle name="Entrada 2 14 3" xfId="16220" xr:uid="{00000000-0005-0000-0000-0000053C0000}"/>
    <cellStyle name="Entrada 2 14 3 2" xfId="16221" xr:uid="{00000000-0005-0000-0000-0000063C0000}"/>
    <cellStyle name="Entrada 2 14 30" xfId="16222" xr:uid="{00000000-0005-0000-0000-0000073C0000}"/>
    <cellStyle name="Entrada 2 14 30 2" xfId="16223" xr:uid="{00000000-0005-0000-0000-0000083C0000}"/>
    <cellStyle name="Entrada 2 14 31" xfId="16224" xr:uid="{00000000-0005-0000-0000-0000093C0000}"/>
    <cellStyle name="Entrada 2 14 31 2" xfId="16225" xr:uid="{00000000-0005-0000-0000-00000A3C0000}"/>
    <cellStyle name="Entrada 2 14 32" xfId="16226" xr:uid="{00000000-0005-0000-0000-00000B3C0000}"/>
    <cellStyle name="Entrada 2 14 32 2" xfId="16227" xr:uid="{00000000-0005-0000-0000-00000C3C0000}"/>
    <cellStyle name="Entrada 2 14 33" xfId="16228" xr:uid="{00000000-0005-0000-0000-00000D3C0000}"/>
    <cellStyle name="Entrada 2 14 33 2" xfId="16229" xr:uid="{00000000-0005-0000-0000-00000E3C0000}"/>
    <cellStyle name="Entrada 2 14 34" xfId="16230" xr:uid="{00000000-0005-0000-0000-00000F3C0000}"/>
    <cellStyle name="Entrada 2 14 34 2" xfId="16231" xr:uid="{00000000-0005-0000-0000-0000103C0000}"/>
    <cellStyle name="Entrada 2 14 35" xfId="16232" xr:uid="{00000000-0005-0000-0000-0000113C0000}"/>
    <cellStyle name="Entrada 2 14 35 2" xfId="16233" xr:uid="{00000000-0005-0000-0000-0000123C0000}"/>
    <cellStyle name="Entrada 2 14 36" xfId="16234" xr:uid="{00000000-0005-0000-0000-0000133C0000}"/>
    <cellStyle name="Entrada 2 14 36 2" xfId="16235" xr:uid="{00000000-0005-0000-0000-0000143C0000}"/>
    <cellStyle name="Entrada 2 14 37" xfId="16236" xr:uid="{00000000-0005-0000-0000-0000153C0000}"/>
    <cellStyle name="Entrada 2 14 37 2" xfId="16237" xr:uid="{00000000-0005-0000-0000-0000163C0000}"/>
    <cellStyle name="Entrada 2 14 38" xfId="16238" xr:uid="{00000000-0005-0000-0000-0000173C0000}"/>
    <cellStyle name="Entrada 2 14 38 2" xfId="16239" xr:uid="{00000000-0005-0000-0000-0000183C0000}"/>
    <cellStyle name="Entrada 2 14 39" xfId="16240" xr:uid="{00000000-0005-0000-0000-0000193C0000}"/>
    <cellStyle name="Entrada 2 14 39 2" xfId="16241" xr:uid="{00000000-0005-0000-0000-00001A3C0000}"/>
    <cellStyle name="Entrada 2 14 4" xfId="16242" xr:uid="{00000000-0005-0000-0000-00001B3C0000}"/>
    <cellStyle name="Entrada 2 14 4 2" xfId="16243" xr:uid="{00000000-0005-0000-0000-00001C3C0000}"/>
    <cellStyle name="Entrada 2 14 40" xfId="16244" xr:uid="{00000000-0005-0000-0000-00001D3C0000}"/>
    <cellStyle name="Entrada 2 14 41" xfId="16245" xr:uid="{00000000-0005-0000-0000-00001E3C0000}"/>
    <cellStyle name="Entrada 2 14 42" xfId="16246" xr:uid="{00000000-0005-0000-0000-00001F3C0000}"/>
    <cellStyle name="Entrada 2 14 43" xfId="16247" xr:uid="{00000000-0005-0000-0000-0000203C0000}"/>
    <cellStyle name="Entrada 2 14 44" xfId="16248" xr:uid="{00000000-0005-0000-0000-0000213C0000}"/>
    <cellStyle name="Entrada 2 14 45" xfId="16249" xr:uid="{00000000-0005-0000-0000-0000223C0000}"/>
    <cellStyle name="Entrada 2 14 46" xfId="16250" xr:uid="{00000000-0005-0000-0000-0000233C0000}"/>
    <cellStyle name="Entrada 2 14 47" xfId="16251" xr:uid="{00000000-0005-0000-0000-0000243C0000}"/>
    <cellStyle name="Entrada 2 14 48" xfId="16252" xr:uid="{00000000-0005-0000-0000-0000253C0000}"/>
    <cellStyle name="Entrada 2 14 49" xfId="16253" xr:uid="{00000000-0005-0000-0000-0000263C0000}"/>
    <cellStyle name="Entrada 2 14 5" xfId="16254" xr:uid="{00000000-0005-0000-0000-0000273C0000}"/>
    <cellStyle name="Entrada 2 14 5 2" xfId="16255" xr:uid="{00000000-0005-0000-0000-0000283C0000}"/>
    <cellStyle name="Entrada 2 14 50" xfId="16256" xr:uid="{00000000-0005-0000-0000-0000293C0000}"/>
    <cellStyle name="Entrada 2 14 51" xfId="16257" xr:uid="{00000000-0005-0000-0000-00002A3C0000}"/>
    <cellStyle name="Entrada 2 14 52" xfId="16258" xr:uid="{00000000-0005-0000-0000-00002B3C0000}"/>
    <cellStyle name="Entrada 2 14 53" xfId="16259" xr:uid="{00000000-0005-0000-0000-00002C3C0000}"/>
    <cellStyle name="Entrada 2 14 54" xfId="16260" xr:uid="{00000000-0005-0000-0000-00002D3C0000}"/>
    <cellStyle name="Entrada 2 14 55" xfId="16261" xr:uid="{00000000-0005-0000-0000-00002E3C0000}"/>
    <cellStyle name="Entrada 2 14 56" xfId="16262" xr:uid="{00000000-0005-0000-0000-00002F3C0000}"/>
    <cellStyle name="Entrada 2 14 57" xfId="16263" xr:uid="{00000000-0005-0000-0000-0000303C0000}"/>
    <cellStyle name="Entrada 2 14 58" xfId="16264" xr:uid="{00000000-0005-0000-0000-0000313C0000}"/>
    <cellStyle name="Entrada 2 14 59" xfId="16265" xr:uid="{00000000-0005-0000-0000-0000323C0000}"/>
    <cellStyle name="Entrada 2 14 6" xfId="16266" xr:uid="{00000000-0005-0000-0000-0000333C0000}"/>
    <cellStyle name="Entrada 2 14 6 2" xfId="16267" xr:uid="{00000000-0005-0000-0000-0000343C0000}"/>
    <cellStyle name="Entrada 2 14 60" xfId="16268" xr:uid="{00000000-0005-0000-0000-0000353C0000}"/>
    <cellStyle name="Entrada 2 14 61" xfId="16269" xr:uid="{00000000-0005-0000-0000-0000363C0000}"/>
    <cellStyle name="Entrada 2 14 62" xfId="16270" xr:uid="{00000000-0005-0000-0000-0000373C0000}"/>
    <cellStyle name="Entrada 2 14 63" xfId="16271" xr:uid="{00000000-0005-0000-0000-0000383C0000}"/>
    <cellStyle name="Entrada 2 14 64" xfId="16272" xr:uid="{00000000-0005-0000-0000-0000393C0000}"/>
    <cellStyle name="Entrada 2 14 65" xfId="16273" xr:uid="{00000000-0005-0000-0000-00003A3C0000}"/>
    <cellStyle name="Entrada 2 14 66" xfId="16274" xr:uid="{00000000-0005-0000-0000-00003B3C0000}"/>
    <cellStyle name="Entrada 2 14 67" xfId="16275" xr:uid="{00000000-0005-0000-0000-00003C3C0000}"/>
    <cellStyle name="Entrada 2 14 68" xfId="16276" xr:uid="{00000000-0005-0000-0000-00003D3C0000}"/>
    <cellStyle name="Entrada 2 14 69" xfId="16277" xr:uid="{00000000-0005-0000-0000-00003E3C0000}"/>
    <cellStyle name="Entrada 2 14 7" xfId="16278" xr:uid="{00000000-0005-0000-0000-00003F3C0000}"/>
    <cellStyle name="Entrada 2 14 7 2" xfId="16279" xr:uid="{00000000-0005-0000-0000-0000403C0000}"/>
    <cellStyle name="Entrada 2 14 70" xfId="16280" xr:uid="{00000000-0005-0000-0000-0000413C0000}"/>
    <cellStyle name="Entrada 2 14 71" xfId="16281" xr:uid="{00000000-0005-0000-0000-0000423C0000}"/>
    <cellStyle name="Entrada 2 14 72" xfId="16282" xr:uid="{00000000-0005-0000-0000-0000433C0000}"/>
    <cellStyle name="Entrada 2 14 73" xfId="16283" xr:uid="{00000000-0005-0000-0000-0000443C0000}"/>
    <cellStyle name="Entrada 2 14 74" xfId="16284" xr:uid="{00000000-0005-0000-0000-0000453C0000}"/>
    <cellStyle name="Entrada 2 14 75" xfId="16285" xr:uid="{00000000-0005-0000-0000-0000463C0000}"/>
    <cellStyle name="Entrada 2 14 76" xfId="16286" xr:uid="{00000000-0005-0000-0000-0000473C0000}"/>
    <cellStyle name="Entrada 2 14 77" xfId="52418" xr:uid="{00000000-0005-0000-0000-0000483C0000}"/>
    <cellStyle name="Entrada 2 14 78" xfId="52344" xr:uid="{00000000-0005-0000-0000-0000493C0000}"/>
    <cellStyle name="Entrada 2 14 79" xfId="53107" xr:uid="{00000000-0005-0000-0000-00004A3C0000}"/>
    <cellStyle name="Entrada 2 14 8" xfId="16287" xr:uid="{00000000-0005-0000-0000-00004B3C0000}"/>
    <cellStyle name="Entrada 2 14 8 2" xfId="16288" xr:uid="{00000000-0005-0000-0000-00004C3C0000}"/>
    <cellStyle name="Entrada 2 14 9" xfId="16289" xr:uid="{00000000-0005-0000-0000-00004D3C0000}"/>
    <cellStyle name="Entrada 2 14 9 2" xfId="16290" xr:uid="{00000000-0005-0000-0000-00004E3C0000}"/>
    <cellStyle name="Entrada 2 15" xfId="408" xr:uid="{00000000-0005-0000-0000-00004F3C0000}"/>
    <cellStyle name="Entrada 2 15 10" xfId="16291" xr:uid="{00000000-0005-0000-0000-0000503C0000}"/>
    <cellStyle name="Entrada 2 15 10 2" xfId="16292" xr:uid="{00000000-0005-0000-0000-0000513C0000}"/>
    <cellStyle name="Entrada 2 15 11" xfId="16293" xr:uid="{00000000-0005-0000-0000-0000523C0000}"/>
    <cellStyle name="Entrada 2 15 11 2" xfId="16294" xr:uid="{00000000-0005-0000-0000-0000533C0000}"/>
    <cellStyle name="Entrada 2 15 12" xfId="16295" xr:uid="{00000000-0005-0000-0000-0000543C0000}"/>
    <cellStyle name="Entrada 2 15 12 2" xfId="16296" xr:uid="{00000000-0005-0000-0000-0000553C0000}"/>
    <cellStyle name="Entrada 2 15 13" xfId="16297" xr:uid="{00000000-0005-0000-0000-0000563C0000}"/>
    <cellStyle name="Entrada 2 15 13 2" xfId="16298" xr:uid="{00000000-0005-0000-0000-0000573C0000}"/>
    <cellStyle name="Entrada 2 15 14" xfId="16299" xr:uid="{00000000-0005-0000-0000-0000583C0000}"/>
    <cellStyle name="Entrada 2 15 14 2" xfId="16300" xr:uid="{00000000-0005-0000-0000-0000593C0000}"/>
    <cellStyle name="Entrada 2 15 15" xfId="16301" xr:uid="{00000000-0005-0000-0000-00005A3C0000}"/>
    <cellStyle name="Entrada 2 15 15 2" xfId="16302" xr:uid="{00000000-0005-0000-0000-00005B3C0000}"/>
    <cellStyle name="Entrada 2 15 16" xfId="16303" xr:uid="{00000000-0005-0000-0000-00005C3C0000}"/>
    <cellStyle name="Entrada 2 15 16 2" xfId="16304" xr:uid="{00000000-0005-0000-0000-00005D3C0000}"/>
    <cellStyle name="Entrada 2 15 17" xfId="16305" xr:uid="{00000000-0005-0000-0000-00005E3C0000}"/>
    <cellStyle name="Entrada 2 15 17 2" xfId="16306" xr:uid="{00000000-0005-0000-0000-00005F3C0000}"/>
    <cellStyle name="Entrada 2 15 18" xfId="16307" xr:uid="{00000000-0005-0000-0000-0000603C0000}"/>
    <cellStyle name="Entrada 2 15 18 2" xfId="16308" xr:uid="{00000000-0005-0000-0000-0000613C0000}"/>
    <cellStyle name="Entrada 2 15 19" xfId="16309" xr:uid="{00000000-0005-0000-0000-0000623C0000}"/>
    <cellStyle name="Entrada 2 15 19 2" xfId="16310" xr:uid="{00000000-0005-0000-0000-0000633C0000}"/>
    <cellStyle name="Entrada 2 15 2" xfId="409" xr:uid="{00000000-0005-0000-0000-0000643C0000}"/>
    <cellStyle name="Entrada 2 15 2 2" xfId="16311" xr:uid="{00000000-0005-0000-0000-0000653C0000}"/>
    <cellStyle name="Entrada 2 15 20" xfId="16312" xr:uid="{00000000-0005-0000-0000-0000663C0000}"/>
    <cellStyle name="Entrada 2 15 20 2" xfId="16313" xr:uid="{00000000-0005-0000-0000-0000673C0000}"/>
    <cellStyle name="Entrada 2 15 21" xfId="16314" xr:uid="{00000000-0005-0000-0000-0000683C0000}"/>
    <cellStyle name="Entrada 2 15 21 2" xfId="16315" xr:uid="{00000000-0005-0000-0000-0000693C0000}"/>
    <cellStyle name="Entrada 2 15 22" xfId="16316" xr:uid="{00000000-0005-0000-0000-00006A3C0000}"/>
    <cellStyle name="Entrada 2 15 22 2" xfId="16317" xr:uid="{00000000-0005-0000-0000-00006B3C0000}"/>
    <cellStyle name="Entrada 2 15 23" xfId="16318" xr:uid="{00000000-0005-0000-0000-00006C3C0000}"/>
    <cellStyle name="Entrada 2 15 23 2" xfId="16319" xr:uid="{00000000-0005-0000-0000-00006D3C0000}"/>
    <cellStyle name="Entrada 2 15 24" xfId="16320" xr:uid="{00000000-0005-0000-0000-00006E3C0000}"/>
    <cellStyle name="Entrada 2 15 24 2" xfId="16321" xr:uid="{00000000-0005-0000-0000-00006F3C0000}"/>
    <cellStyle name="Entrada 2 15 25" xfId="16322" xr:uid="{00000000-0005-0000-0000-0000703C0000}"/>
    <cellStyle name="Entrada 2 15 25 2" xfId="16323" xr:uid="{00000000-0005-0000-0000-0000713C0000}"/>
    <cellStyle name="Entrada 2 15 26" xfId="16324" xr:uid="{00000000-0005-0000-0000-0000723C0000}"/>
    <cellStyle name="Entrada 2 15 26 2" xfId="16325" xr:uid="{00000000-0005-0000-0000-0000733C0000}"/>
    <cellStyle name="Entrada 2 15 27" xfId="16326" xr:uid="{00000000-0005-0000-0000-0000743C0000}"/>
    <cellStyle name="Entrada 2 15 27 2" xfId="16327" xr:uid="{00000000-0005-0000-0000-0000753C0000}"/>
    <cellStyle name="Entrada 2 15 28" xfId="16328" xr:uid="{00000000-0005-0000-0000-0000763C0000}"/>
    <cellStyle name="Entrada 2 15 28 2" xfId="16329" xr:uid="{00000000-0005-0000-0000-0000773C0000}"/>
    <cellStyle name="Entrada 2 15 29" xfId="16330" xr:uid="{00000000-0005-0000-0000-0000783C0000}"/>
    <cellStyle name="Entrada 2 15 29 2" xfId="16331" xr:uid="{00000000-0005-0000-0000-0000793C0000}"/>
    <cellStyle name="Entrada 2 15 3" xfId="16332" xr:uid="{00000000-0005-0000-0000-00007A3C0000}"/>
    <cellStyle name="Entrada 2 15 3 2" xfId="16333" xr:uid="{00000000-0005-0000-0000-00007B3C0000}"/>
    <cellStyle name="Entrada 2 15 30" xfId="16334" xr:uid="{00000000-0005-0000-0000-00007C3C0000}"/>
    <cellStyle name="Entrada 2 15 30 2" xfId="16335" xr:uid="{00000000-0005-0000-0000-00007D3C0000}"/>
    <cellStyle name="Entrada 2 15 31" xfId="16336" xr:uid="{00000000-0005-0000-0000-00007E3C0000}"/>
    <cellStyle name="Entrada 2 15 31 2" xfId="16337" xr:uid="{00000000-0005-0000-0000-00007F3C0000}"/>
    <cellStyle name="Entrada 2 15 32" xfId="16338" xr:uid="{00000000-0005-0000-0000-0000803C0000}"/>
    <cellStyle name="Entrada 2 15 32 2" xfId="16339" xr:uid="{00000000-0005-0000-0000-0000813C0000}"/>
    <cellStyle name="Entrada 2 15 33" xfId="16340" xr:uid="{00000000-0005-0000-0000-0000823C0000}"/>
    <cellStyle name="Entrada 2 15 33 2" xfId="16341" xr:uid="{00000000-0005-0000-0000-0000833C0000}"/>
    <cellStyle name="Entrada 2 15 34" xfId="16342" xr:uid="{00000000-0005-0000-0000-0000843C0000}"/>
    <cellStyle name="Entrada 2 15 34 2" xfId="16343" xr:uid="{00000000-0005-0000-0000-0000853C0000}"/>
    <cellStyle name="Entrada 2 15 35" xfId="16344" xr:uid="{00000000-0005-0000-0000-0000863C0000}"/>
    <cellStyle name="Entrada 2 15 35 2" xfId="16345" xr:uid="{00000000-0005-0000-0000-0000873C0000}"/>
    <cellStyle name="Entrada 2 15 36" xfId="16346" xr:uid="{00000000-0005-0000-0000-0000883C0000}"/>
    <cellStyle name="Entrada 2 15 36 2" xfId="16347" xr:uid="{00000000-0005-0000-0000-0000893C0000}"/>
    <cellStyle name="Entrada 2 15 37" xfId="16348" xr:uid="{00000000-0005-0000-0000-00008A3C0000}"/>
    <cellStyle name="Entrada 2 15 37 2" xfId="16349" xr:uid="{00000000-0005-0000-0000-00008B3C0000}"/>
    <cellStyle name="Entrada 2 15 38" xfId="16350" xr:uid="{00000000-0005-0000-0000-00008C3C0000}"/>
    <cellStyle name="Entrada 2 15 38 2" xfId="16351" xr:uid="{00000000-0005-0000-0000-00008D3C0000}"/>
    <cellStyle name="Entrada 2 15 39" xfId="16352" xr:uid="{00000000-0005-0000-0000-00008E3C0000}"/>
    <cellStyle name="Entrada 2 15 39 2" xfId="16353" xr:uid="{00000000-0005-0000-0000-00008F3C0000}"/>
    <cellStyle name="Entrada 2 15 4" xfId="16354" xr:uid="{00000000-0005-0000-0000-0000903C0000}"/>
    <cellStyle name="Entrada 2 15 4 2" xfId="16355" xr:uid="{00000000-0005-0000-0000-0000913C0000}"/>
    <cellStyle name="Entrada 2 15 40" xfId="16356" xr:uid="{00000000-0005-0000-0000-0000923C0000}"/>
    <cellStyle name="Entrada 2 15 41" xfId="16357" xr:uid="{00000000-0005-0000-0000-0000933C0000}"/>
    <cellStyle name="Entrada 2 15 42" xfId="16358" xr:uid="{00000000-0005-0000-0000-0000943C0000}"/>
    <cellStyle name="Entrada 2 15 43" xfId="16359" xr:uid="{00000000-0005-0000-0000-0000953C0000}"/>
    <cellStyle name="Entrada 2 15 44" xfId="16360" xr:uid="{00000000-0005-0000-0000-0000963C0000}"/>
    <cellStyle name="Entrada 2 15 45" xfId="16361" xr:uid="{00000000-0005-0000-0000-0000973C0000}"/>
    <cellStyle name="Entrada 2 15 46" xfId="16362" xr:uid="{00000000-0005-0000-0000-0000983C0000}"/>
    <cellStyle name="Entrada 2 15 47" xfId="16363" xr:uid="{00000000-0005-0000-0000-0000993C0000}"/>
    <cellStyle name="Entrada 2 15 48" xfId="16364" xr:uid="{00000000-0005-0000-0000-00009A3C0000}"/>
    <cellStyle name="Entrada 2 15 49" xfId="16365" xr:uid="{00000000-0005-0000-0000-00009B3C0000}"/>
    <cellStyle name="Entrada 2 15 5" xfId="16366" xr:uid="{00000000-0005-0000-0000-00009C3C0000}"/>
    <cellStyle name="Entrada 2 15 5 2" xfId="16367" xr:uid="{00000000-0005-0000-0000-00009D3C0000}"/>
    <cellStyle name="Entrada 2 15 50" xfId="16368" xr:uid="{00000000-0005-0000-0000-00009E3C0000}"/>
    <cellStyle name="Entrada 2 15 51" xfId="16369" xr:uid="{00000000-0005-0000-0000-00009F3C0000}"/>
    <cellStyle name="Entrada 2 15 52" xfId="16370" xr:uid="{00000000-0005-0000-0000-0000A03C0000}"/>
    <cellStyle name="Entrada 2 15 53" xfId="16371" xr:uid="{00000000-0005-0000-0000-0000A13C0000}"/>
    <cellStyle name="Entrada 2 15 54" xfId="16372" xr:uid="{00000000-0005-0000-0000-0000A23C0000}"/>
    <cellStyle name="Entrada 2 15 55" xfId="16373" xr:uid="{00000000-0005-0000-0000-0000A33C0000}"/>
    <cellStyle name="Entrada 2 15 56" xfId="16374" xr:uid="{00000000-0005-0000-0000-0000A43C0000}"/>
    <cellStyle name="Entrada 2 15 57" xfId="16375" xr:uid="{00000000-0005-0000-0000-0000A53C0000}"/>
    <cellStyle name="Entrada 2 15 58" xfId="16376" xr:uid="{00000000-0005-0000-0000-0000A63C0000}"/>
    <cellStyle name="Entrada 2 15 59" xfId="16377" xr:uid="{00000000-0005-0000-0000-0000A73C0000}"/>
    <cellStyle name="Entrada 2 15 6" xfId="16378" xr:uid="{00000000-0005-0000-0000-0000A83C0000}"/>
    <cellStyle name="Entrada 2 15 6 2" xfId="16379" xr:uid="{00000000-0005-0000-0000-0000A93C0000}"/>
    <cellStyle name="Entrada 2 15 60" xfId="16380" xr:uid="{00000000-0005-0000-0000-0000AA3C0000}"/>
    <cellStyle name="Entrada 2 15 61" xfId="16381" xr:uid="{00000000-0005-0000-0000-0000AB3C0000}"/>
    <cellStyle name="Entrada 2 15 62" xfId="16382" xr:uid="{00000000-0005-0000-0000-0000AC3C0000}"/>
    <cellStyle name="Entrada 2 15 63" xfId="16383" xr:uid="{00000000-0005-0000-0000-0000AD3C0000}"/>
    <cellStyle name="Entrada 2 15 64" xfId="16384" xr:uid="{00000000-0005-0000-0000-0000AE3C0000}"/>
    <cellStyle name="Entrada 2 15 65" xfId="16385" xr:uid="{00000000-0005-0000-0000-0000AF3C0000}"/>
    <cellStyle name="Entrada 2 15 66" xfId="16386" xr:uid="{00000000-0005-0000-0000-0000B03C0000}"/>
    <cellStyle name="Entrada 2 15 67" xfId="16387" xr:uid="{00000000-0005-0000-0000-0000B13C0000}"/>
    <cellStyle name="Entrada 2 15 68" xfId="16388" xr:uid="{00000000-0005-0000-0000-0000B23C0000}"/>
    <cellStyle name="Entrada 2 15 69" xfId="16389" xr:uid="{00000000-0005-0000-0000-0000B33C0000}"/>
    <cellStyle name="Entrada 2 15 7" xfId="16390" xr:uid="{00000000-0005-0000-0000-0000B43C0000}"/>
    <cellStyle name="Entrada 2 15 7 2" xfId="16391" xr:uid="{00000000-0005-0000-0000-0000B53C0000}"/>
    <cellStyle name="Entrada 2 15 70" xfId="16392" xr:uid="{00000000-0005-0000-0000-0000B63C0000}"/>
    <cellStyle name="Entrada 2 15 71" xfId="16393" xr:uid="{00000000-0005-0000-0000-0000B73C0000}"/>
    <cellStyle name="Entrada 2 15 72" xfId="16394" xr:uid="{00000000-0005-0000-0000-0000B83C0000}"/>
    <cellStyle name="Entrada 2 15 73" xfId="16395" xr:uid="{00000000-0005-0000-0000-0000B93C0000}"/>
    <cellStyle name="Entrada 2 15 74" xfId="16396" xr:uid="{00000000-0005-0000-0000-0000BA3C0000}"/>
    <cellStyle name="Entrada 2 15 75" xfId="16397" xr:uid="{00000000-0005-0000-0000-0000BB3C0000}"/>
    <cellStyle name="Entrada 2 15 76" xfId="16398" xr:uid="{00000000-0005-0000-0000-0000BC3C0000}"/>
    <cellStyle name="Entrada 2 15 77" xfId="52624" xr:uid="{00000000-0005-0000-0000-0000BD3C0000}"/>
    <cellStyle name="Entrada 2 15 78" xfId="52871" xr:uid="{00000000-0005-0000-0000-0000BE3C0000}"/>
    <cellStyle name="Entrada 2 15 79" xfId="53332" xr:uid="{00000000-0005-0000-0000-0000BF3C0000}"/>
    <cellStyle name="Entrada 2 15 8" xfId="16399" xr:uid="{00000000-0005-0000-0000-0000C03C0000}"/>
    <cellStyle name="Entrada 2 15 8 2" xfId="16400" xr:uid="{00000000-0005-0000-0000-0000C13C0000}"/>
    <cellStyle name="Entrada 2 15 9" xfId="16401" xr:uid="{00000000-0005-0000-0000-0000C23C0000}"/>
    <cellStyle name="Entrada 2 15 9 2" xfId="16402" xr:uid="{00000000-0005-0000-0000-0000C33C0000}"/>
    <cellStyle name="Entrada 2 16" xfId="410" xr:uid="{00000000-0005-0000-0000-0000C43C0000}"/>
    <cellStyle name="Entrada 2 16 10" xfId="16403" xr:uid="{00000000-0005-0000-0000-0000C53C0000}"/>
    <cellStyle name="Entrada 2 16 10 2" xfId="16404" xr:uid="{00000000-0005-0000-0000-0000C63C0000}"/>
    <cellStyle name="Entrada 2 16 11" xfId="16405" xr:uid="{00000000-0005-0000-0000-0000C73C0000}"/>
    <cellStyle name="Entrada 2 16 11 2" xfId="16406" xr:uid="{00000000-0005-0000-0000-0000C83C0000}"/>
    <cellStyle name="Entrada 2 16 12" xfId="16407" xr:uid="{00000000-0005-0000-0000-0000C93C0000}"/>
    <cellStyle name="Entrada 2 16 12 2" xfId="16408" xr:uid="{00000000-0005-0000-0000-0000CA3C0000}"/>
    <cellStyle name="Entrada 2 16 13" xfId="16409" xr:uid="{00000000-0005-0000-0000-0000CB3C0000}"/>
    <cellStyle name="Entrada 2 16 13 2" xfId="16410" xr:uid="{00000000-0005-0000-0000-0000CC3C0000}"/>
    <cellStyle name="Entrada 2 16 14" xfId="16411" xr:uid="{00000000-0005-0000-0000-0000CD3C0000}"/>
    <cellStyle name="Entrada 2 16 14 2" xfId="16412" xr:uid="{00000000-0005-0000-0000-0000CE3C0000}"/>
    <cellStyle name="Entrada 2 16 15" xfId="16413" xr:uid="{00000000-0005-0000-0000-0000CF3C0000}"/>
    <cellStyle name="Entrada 2 16 15 2" xfId="16414" xr:uid="{00000000-0005-0000-0000-0000D03C0000}"/>
    <cellStyle name="Entrada 2 16 16" xfId="16415" xr:uid="{00000000-0005-0000-0000-0000D13C0000}"/>
    <cellStyle name="Entrada 2 16 16 2" xfId="16416" xr:uid="{00000000-0005-0000-0000-0000D23C0000}"/>
    <cellStyle name="Entrada 2 16 17" xfId="16417" xr:uid="{00000000-0005-0000-0000-0000D33C0000}"/>
    <cellStyle name="Entrada 2 16 17 2" xfId="16418" xr:uid="{00000000-0005-0000-0000-0000D43C0000}"/>
    <cellStyle name="Entrada 2 16 18" xfId="16419" xr:uid="{00000000-0005-0000-0000-0000D53C0000}"/>
    <cellStyle name="Entrada 2 16 18 2" xfId="16420" xr:uid="{00000000-0005-0000-0000-0000D63C0000}"/>
    <cellStyle name="Entrada 2 16 19" xfId="16421" xr:uid="{00000000-0005-0000-0000-0000D73C0000}"/>
    <cellStyle name="Entrada 2 16 19 2" xfId="16422" xr:uid="{00000000-0005-0000-0000-0000D83C0000}"/>
    <cellStyle name="Entrada 2 16 2" xfId="411" xr:uid="{00000000-0005-0000-0000-0000D93C0000}"/>
    <cellStyle name="Entrada 2 16 2 2" xfId="16423" xr:uid="{00000000-0005-0000-0000-0000DA3C0000}"/>
    <cellStyle name="Entrada 2 16 20" xfId="16424" xr:uid="{00000000-0005-0000-0000-0000DB3C0000}"/>
    <cellStyle name="Entrada 2 16 20 2" xfId="16425" xr:uid="{00000000-0005-0000-0000-0000DC3C0000}"/>
    <cellStyle name="Entrada 2 16 21" xfId="16426" xr:uid="{00000000-0005-0000-0000-0000DD3C0000}"/>
    <cellStyle name="Entrada 2 16 21 2" xfId="16427" xr:uid="{00000000-0005-0000-0000-0000DE3C0000}"/>
    <cellStyle name="Entrada 2 16 22" xfId="16428" xr:uid="{00000000-0005-0000-0000-0000DF3C0000}"/>
    <cellStyle name="Entrada 2 16 22 2" xfId="16429" xr:uid="{00000000-0005-0000-0000-0000E03C0000}"/>
    <cellStyle name="Entrada 2 16 23" xfId="16430" xr:uid="{00000000-0005-0000-0000-0000E13C0000}"/>
    <cellStyle name="Entrada 2 16 23 2" xfId="16431" xr:uid="{00000000-0005-0000-0000-0000E23C0000}"/>
    <cellStyle name="Entrada 2 16 24" xfId="16432" xr:uid="{00000000-0005-0000-0000-0000E33C0000}"/>
    <cellStyle name="Entrada 2 16 24 2" xfId="16433" xr:uid="{00000000-0005-0000-0000-0000E43C0000}"/>
    <cellStyle name="Entrada 2 16 25" xfId="16434" xr:uid="{00000000-0005-0000-0000-0000E53C0000}"/>
    <cellStyle name="Entrada 2 16 25 2" xfId="16435" xr:uid="{00000000-0005-0000-0000-0000E63C0000}"/>
    <cellStyle name="Entrada 2 16 26" xfId="16436" xr:uid="{00000000-0005-0000-0000-0000E73C0000}"/>
    <cellStyle name="Entrada 2 16 26 2" xfId="16437" xr:uid="{00000000-0005-0000-0000-0000E83C0000}"/>
    <cellStyle name="Entrada 2 16 27" xfId="16438" xr:uid="{00000000-0005-0000-0000-0000E93C0000}"/>
    <cellStyle name="Entrada 2 16 27 2" xfId="16439" xr:uid="{00000000-0005-0000-0000-0000EA3C0000}"/>
    <cellStyle name="Entrada 2 16 28" xfId="16440" xr:uid="{00000000-0005-0000-0000-0000EB3C0000}"/>
    <cellStyle name="Entrada 2 16 28 2" xfId="16441" xr:uid="{00000000-0005-0000-0000-0000EC3C0000}"/>
    <cellStyle name="Entrada 2 16 29" xfId="16442" xr:uid="{00000000-0005-0000-0000-0000ED3C0000}"/>
    <cellStyle name="Entrada 2 16 29 2" xfId="16443" xr:uid="{00000000-0005-0000-0000-0000EE3C0000}"/>
    <cellStyle name="Entrada 2 16 3" xfId="16444" xr:uid="{00000000-0005-0000-0000-0000EF3C0000}"/>
    <cellStyle name="Entrada 2 16 3 2" xfId="16445" xr:uid="{00000000-0005-0000-0000-0000F03C0000}"/>
    <cellStyle name="Entrada 2 16 30" xfId="16446" xr:uid="{00000000-0005-0000-0000-0000F13C0000}"/>
    <cellStyle name="Entrada 2 16 30 2" xfId="16447" xr:uid="{00000000-0005-0000-0000-0000F23C0000}"/>
    <cellStyle name="Entrada 2 16 31" xfId="16448" xr:uid="{00000000-0005-0000-0000-0000F33C0000}"/>
    <cellStyle name="Entrada 2 16 31 2" xfId="16449" xr:uid="{00000000-0005-0000-0000-0000F43C0000}"/>
    <cellStyle name="Entrada 2 16 32" xfId="16450" xr:uid="{00000000-0005-0000-0000-0000F53C0000}"/>
    <cellStyle name="Entrada 2 16 32 2" xfId="16451" xr:uid="{00000000-0005-0000-0000-0000F63C0000}"/>
    <cellStyle name="Entrada 2 16 33" xfId="16452" xr:uid="{00000000-0005-0000-0000-0000F73C0000}"/>
    <cellStyle name="Entrada 2 16 33 2" xfId="16453" xr:uid="{00000000-0005-0000-0000-0000F83C0000}"/>
    <cellStyle name="Entrada 2 16 34" xfId="16454" xr:uid="{00000000-0005-0000-0000-0000F93C0000}"/>
    <cellStyle name="Entrada 2 16 34 2" xfId="16455" xr:uid="{00000000-0005-0000-0000-0000FA3C0000}"/>
    <cellStyle name="Entrada 2 16 35" xfId="16456" xr:uid="{00000000-0005-0000-0000-0000FB3C0000}"/>
    <cellStyle name="Entrada 2 16 35 2" xfId="16457" xr:uid="{00000000-0005-0000-0000-0000FC3C0000}"/>
    <cellStyle name="Entrada 2 16 36" xfId="16458" xr:uid="{00000000-0005-0000-0000-0000FD3C0000}"/>
    <cellStyle name="Entrada 2 16 36 2" xfId="16459" xr:uid="{00000000-0005-0000-0000-0000FE3C0000}"/>
    <cellStyle name="Entrada 2 16 37" xfId="16460" xr:uid="{00000000-0005-0000-0000-0000FF3C0000}"/>
    <cellStyle name="Entrada 2 16 37 2" xfId="16461" xr:uid="{00000000-0005-0000-0000-0000003D0000}"/>
    <cellStyle name="Entrada 2 16 38" xfId="16462" xr:uid="{00000000-0005-0000-0000-0000013D0000}"/>
    <cellStyle name="Entrada 2 16 38 2" xfId="16463" xr:uid="{00000000-0005-0000-0000-0000023D0000}"/>
    <cellStyle name="Entrada 2 16 39" xfId="16464" xr:uid="{00000000-0005-0000-0000-0000033D0000}"/>
    <cellStyle name="Entrada 2 16 39 2" xfId="16465" xr:uid="{00000000-0005-0000-0000-0000043D0000}"/>
    <cellStyle name="Entrada 2 16 4" xfId="16466" xr:uid="{00000000-0005-0000-0000-0000053D0000}"/>
    <cellStyle name="Entrada 2 16 4 2" xfId="16467" xr:uid="{00000000-0005-0000-0000-0000063D0000}"/>
    <cellStyle name="Entrada 2 16 40" xfId="16468" xr:uid="{00000000-0005-0000-0000-0000073D0000}"/>
    <cellStyle name="Entrada 2 16 41" xfId="16469" xr:uid="{00000000-0005-0000-0000-0000083D0000}"/>
    <cellStyle name="Entrada 2 16 42" xfId="16470" xr:uid="{00000000-0005-0000-0000-0000093D0000}"/>
    <cellStyle name="Entrada 2 16 43" xfId="16471" xr:uid="{00000000-0005-0000-0000-00000A3D0000}"/>
    <cellStyle name="Entrada 2 16 44" xfId="16472" xr:uid="{00000000-0005-0000-0000-00000B3D0000}"/>
    <cellStyle name="Entrada 2 16 45" xfId="16473" xr:uid="{00000000-0005-0000-0000-00000C3D0000}"/>
    <cellStyle name="Entrada 2 16 46" xfId="16474" xr:uid="{00000000-0005-0000-0000-00000D3D0000}"/>
    <cellStyle name="Entrada 2 16 47" xfId="16475" xr:uid="{00000000-0005-0000-0000-00000E3D0000}"/>
    <cellStyle name="Entrada 2 16 48" xfId="16476" xr:uid="{00000000-0005-0000-0000-00000F3D0000}"/>
    <cellStyle name="Entrada 2 16 49" xfId="16477" xr:uid="{00000000-0005-0000-0000-0000103D0000}"/>
    <cellStyle name="Entrada 2 16 5" xfId="16478" xr:uid="{00000000-0005-0000-0000-0000113D0000}"/>
    <cellStyle name="Entrada 2 16 5 2" xfId="16479" xr:uid="{00000000-0005-0000-0000-0000123D0000}"/>
    <cellStyle name="Entrada 2 16 50" xfId="16480" xr:uid="{00000000-0005-0000-0000-0000133D0000}"/>
    <cellStyle name="Entrada 2 16 51" xfId="16481" xr:uid="{00000000-0005-0000-0000-0000143D0000}"/>
    <cellStyle name="Entrada 2 16 52" xfId="16482" xr:uid="{00000000-0005-0000-0000-0000153D0000}"/>
    <cellStyle name="Entrada 2 16 53" xfId="16483" xr:uid="{00000000-0005-0000-0000-0000163D0000}"/>
    <cellStyle name="Entrada 2 16 54" xfId="16484" xr:uid="{00000000-0005-0000-0000-0000173D0000}"/>
    <cellStyle name="Entrada 2 16 55" xfId="16485" xr:uid="{00000000-0005-0000-0000-0000183D0000}"/>
    <cellStyle name="Entrada 2 16 56" xfId="16486" xr:uid="{00000000-0005-0000-0000-0000193D0000}"/>
    <cellStyle name="Entrada 2 16 57" xfId="16487" xr:uid="{00000000-0005-0000-0000-00001A3D0000}"/>
    <cellStyle name="Entrada 2 16 58" xfId="16488" xr:uid="{00000000-0005-0000-0000-00001B3D0000}"/>
    <cellStyle name="Entrada 2 16 59" xfId="16489" xr:uid="{00000000-0005-0000-0000-00001C3D0000}"/>
    <cellStyle name="Entrada 2 16 6" xfId="16490" xr:uid="{00000000-0005-0000-0000-00001D3D0000}"/>
    <cellStyle name="Entrada 2 16 6 2" xfId="16491" xr:uid="{00000000-0005-0000-0000-00001E3D0000}"/>
    <cellStyle name="Entrada 2 16 60" xfId="16492" xr:uid="{00000000-0005-0000-0000-00001F3D0000}"/>
    <cellStyle name="Entrada 2 16 61" xfId="16493" xr:uid="{00000000-0005-0000-0000-0000203D0000}"/>
    <cellStyle name="Entrada 2 16 62" xfId="16494" xr:uid="{00000000-0005-0000-0000-0000213D0000}"/>
    <cellStyle name="Entrada 2 16 63" xfId="16495" xr:uid="{00000000-0005-0000-0000-0000223D0000}"/>
    <cellStyle name="Entrada 2 16 64" xfId="16496" xr:uid="{00000000-0005-0000-0000-0000233D0000}"/>
    <cellStyle name="Entrada 2 16 65" xfId="16497" xr:uid="{00000000-0005-0000-0000-0000243D0000}"/>
    <cellStyle name="Entrada 2 16 66" xfId="16498" xr:uid="{00000000-0005-0000-0000-0000253D0000}"/>
    <cellStyle name="Entrada 2 16 67" xfId="16499" xr:uid="{00000000-0005-0000-0000-0000263D0000}"/>
    <cellStyle name="Entrada 2 16 68" xfId="16500" xr:uid="{00000000-0005-0000-0000-0000273D0000}"/>
    <cellStyle name="Entrada 2 16 69" xfId="16501" xr:uid="{00000000-0005-0000-0000-0000283D0000}"/>
    <cellStyle name="Entrada 2 16 7" xfId="16502" xr:uid="{00000000-0005-0000-0000-0000293D0000}"/>
    <cellStyle name="Entrada 2 16 7 2" xfId="16503" xr:uid="{00000000-0005-0000-0000-00002A3D0000}"/>
    <cellStyle name="Entrada 2 16 70" xfId="16504" xr:uid="{00000000-0005-0000-0000-00002B3D0000}"/>
    <cellStyle name="Entrada 2 16 71" xfId="16505" xr:uid="{00000000-0005-0000-0000-00002C3D0000}"/>
    <cellStyle name="Entrada 2 16 72" xfId="16506" xr:uid="{00000000-0005-0000-0000-00002D3D0000}"/>
    <cellStyle name="Entrada 2 16 73" xfId="16507" xr:uid="{00000000-0005-0000-0000-00002E3D0000}"/>
    <cellStyle name="Entrada 2 16 74" xfId="16508" xr:uid="{00000000-0005-0000-0000-00002F3D0000}"/>
    <cellStyle name="Entrada 2 16 75" xfId="16509" xr:uid="{00000000-0005-0000-0000-0000303D0000}"/>
    <cellStyle name="Entrada 2 16 76" xfId="16510" xr:uid="{00000000-0005-0000-0000-0000313D0000}"/>
    <cellStyle name="Entrada 2 16 77" xfId="52736" xr:uid="{00000000-0005-0000-0000-0000323D0000}"/>
    <cellStyle name="Entrada 2 16 78" xfId="53011" xr:uid="{00000000-0005-0000-0000-0000333D0000}"/>
    <cellStyle name="Entrada 2 16 79" xfId="53472" xr:uid="{00000000-0005-0000-0000-0000343D0000}"/>
    <cellStyle name="Entrada 2 16 8" xfId="16511" xr:uid="{00000000-0005-0000-0000-0000353D0000}"/>
    <cellStyle name="Entrada 2 16 8 2" xfId="16512" xr:uid="{00000000-0005-0000-0000-0000363D0000}"/>
    <cellStyle name="Entrada 2 16 9" xfId="16513" xr:uid="{00000000-0005-0000-0000-0000373D0000}"/>
    <cellStyle name="Entrada 2 16 9 2" xfId="16514" xr:uid="{00000000-0005-0000-0000-0000383D0000}"/>
    <cellStyle name="Entrada 2 17" xfId="412" xr:uid="{00000000-0005-0000-0000-0000393D0000}"/>
    <cellStyle name="Entrada 2 17 10" xfId="16515" xr:uid="{00000000-0005-0000-0000-00003A3D0000}"/>
    <cellStyle name="Entrada 2 17 10 2" xfId="16516" xr:uid="{00000000-0005-0000-0000-00003B3D0000}"/>
    <cellStyle name="Entrada 2 17 11" xfId="16517" xr:uid="{00000000-0005-0000-0000-00003C3D0000}"/>
    <cellStyle name="Entrada 2 17 11 2" xfId="16518" xr:uid="{00000000-0005-0000-0000-00003D3D0000}"/>
    <cellStyle name="Entrada 2 17 12" xfId="16519" xr:uid="{00000000-0005-0000-0000-00003E3D0000}"/>
    <cellStyle name="Entrada 2 17 12 2" xfId="16520" xr:uid="{00000000-0005-0000-0000-00003F3D0000}"/>
    <cellStyle name="Entrada 2 17 13" xfId="16521" xr:uid="{00000000-0005-0000-0000-0000403D0000}"/>
    <cellStyle name="Entrada 2 17 13 2" xfId="16522" xr:uid="{00000000-0005-0000-0000-0000413D0000}"/>
    <cellStyle name="Entrada 2 17 14" xfId="16523" xr:uid="{00000000-0005-0000-0000-0000423D0000}"/>
    <cellStyle name="Entrada 2 17 14 2" xfId="16524" xr:uid="{00000000-0005-0000-0000-0000433D0000}"/>
    <cellStyle name="Entrada 2 17 15" xfId="16525" xr:uid="{00000000-0005-0000-0000-0000443D0000}"/>
    <cellStyle name="Entrada 2 17 15 2" xfId="16526" xr:uid="{00000000-0005-0000-0000-0000453D0000}"/>
    <cellStyle name="Entrada 2 17 16" xfId="16527" xr:uid="{00000000-0005-0000-0000-0000463D0000}"/>
    <cellStyle name="Entrada 2 17 16 2" xfId="16528" xr:uid="{00000000-0005-0000-0000-0000473D0000}"/>
    <cellStyle name="Entrada 2 17 17" xfId="16529" xr:uid="{00000000-0005-0000-0000-0000483D0000}"/>
    <cellStyle name="Entrada 2 17 17 2" xfId="16530" xr:uid="{00000000-0005-0000-0000-0000493D0000}"/>
    <cellStyle name="Entrada 2 17 18" xfId="16531" xr:uid="{00000000-0005-0000-0000-00004A3D0000}"/>
    <cellStyle name="Entrada 2 17 18 2" xfId="16532" xr:uid="{00000000-0005-0000-0000-00004B3D0000}"/>
    <cellStyle name="Entrada 2 17 19" xfId="16533" xr:uid="{00000000-0005-0000-0000-00004C3D0000}"/>
    <cellStyle name="Entrada 2 17 19 2" xfId="16534" xr:uid="{00000000-0005-0000-0000-00004D3D0000}"/>
    <cellStyle name="Entrada 2 17 2" xfId="413" xr:uid="{00000000-0005-0000-0000-00004E3D0000}"/>
    <cellStyle name="Entrada 2 17 2 2" xfId="16535" xr:uid="{00000000-0005-0000-0000-00004F3D0000}"/>
    <cellStyle name="Entrada 2 17 20" xfId="16536" xr:uid="{00000000-0005-0000-0000-0000503D0000}"/>
    <cellStyle name="Entrada 2 17 20 2" xfId="16537" xr:uid="{00000000-0005-0000-0000-0000513D0000}"/>
    <cellStyle name="Entrada 2 17 21" xfId="16538" xr:uid="{00000000-0005-0000-0000-0000523D0000}"/>
    <cellStyle name="Entrada 2 17 21 2" xfId="16539" xr:uid="{00000000-0005-0000-0000-0000533D0000}"/>
    <cellStyle name="Entrada 2 17 22" xfId="16540" xr:uid="{00000000-0005-0000-0000-0000543D0000}"/>
    <cellStyle name="Entrada 2 17 22 2" xfId="16541" xr:uid="{00000000-0005-0000-0000-0000553D0000}"/>
    <cellStyle name="Entrada 2 17 23" xfId="16542" xr:uid="{00000000-0005-0000-0000-0000563D0000}"/>
    <cellStyle name="Entrada 2 17 23 2" xfId="16543" xr:uid="{00000000-0005-0000-0000-0000573D0000}"/>
    <cellStyle name="Entrada 2 17 24" xfId="16544" xr:uid="{00000000-0005-0000-0000-0000583D0000}"/>
    <cellStyle name="Entrada 2 17 24 2" xfId="16545" xr:uid="{00000000-0005-0000-0000-0000593D0000}"/>
    <cellStyle name="Entrada 2 17 25" xfId="16546" xr:uid="{00000000-0005-0000-0000-00005A3D0000}"/>
    <cellStyle name="Entrada 2 17 25 2" xfId="16547" xr:uid="{00000000-0005-0000-0000-00005B3D0000}"/>
    <cellStyle name="Entrada 2 17 26" xfId="16548" xr:uid="{00000000-0005-0000-0000-00005C3D0000}"/>
    <cellStyle name="Entrada 2 17 26 2" xfId="16549" xr:uid="{00000000-0005-0000-0000-00005D3D0000}"/>
    <cellStyle name="Entrada 2 17 27" xfId="16550" xr:uid="{00000000-0005-0000-0000-00005E3D0000}"/>
    <cellStyle name="Entrada 2 17 27 2" xfId="16551" xr:uid="{00000000-0005-0000-0000-00005F3D0000}"/>
    <cellStyle name="Entrada 2 17 28" xfId="16552" xr:uid="{00000000-0005-0000-0000-0000603D0000}"/>
    <cellStyle name="Entrada 2 17 28 2" xfId="16553" xr:uid="{00000000-0005-0000-0000-0000613D0000}"/>
    <cellStyle name="Entrada 2 17 29" xfId="16554" xr:uid="{00000000-0005-0000-0000-0000623D0000}"/>
    <cellStyle name="Entrada 2 17 29 2" xfId="16555" xr:uid="{00000000-0005-0000-0000-0000633D0000}"/>
    <cellStyle name="Entrada 2 17 3" xfId="16556" xr:uid="{00000000-0005-0000-0000-0000643D0000}"/>
    <cellStyle name="Entrada 2 17 3 2" xfId="16557" xr:uid="{00000000-0005-0000-0000-0000653D0000}"/>
    <cellStyle name="Entrada 2 17 30" xfId="16558" xr:uid="{00000000-0005-0000-0000-0000663D0000}"/>
    <cellStyle name="Entrada 2 17 30 2" xfId="16559" xr:uid="{00000000-0005-0000-0000-0000673D0000}"/>
    <cellStyle name="Entrada 2 17 31" xfId="16560" xr:uid="{00000000-0005-0000-0000-0000683D0000}"/>
    <cellStyle name="Entrada 2 17 31 2" xfId="16561" xr:uid="{00000000-0005-0000-0000-0000693D0000}"/>
    <cellStyle name="Entrada 2 17 32" xfId="16562" xr:uid="{00000000-0005-0000-0000-00006A3D0000}"/>
    <cellStyle name="Entrada 2 17 32 2" xfId="16563" xr:uid="{00000000-0005-0000-0000-00006B3D0000}"/>
    <cellStyle name="Entrada 2 17 33" xfId="16564" xr:uid="{00000000-0005-0000-0000-00006C3D0000}"/>
    <cellStyle name="Entrada 2 17 33 2" xfId="16565" xr:uid="{00000000-0005-0000-0000-00006D3D0000}"/>
    <cellStyle name="Entrada 2 17 34" xfId="16566" xr:uid="{00000000-0005-0000-0000-00006E3D0000}"/>
    <cellStyle name="Entrada 2 17 34 2" xfId="16567" xr:uid="{00000000-0005-0000-0000-00006F3D0000}"/>
    <cellStyle name="Entrada 2 17 35" xfId="16568" xr:uid="{00000000-0005-0000-0000-0000703D0000}"/>
    <cellStyle name="Entrada 2 17 35 2" xfId="16569" xr:uid="{00000000-0005-0000-0000-0000713D0000}"/>
    <cellStyle name="Entrada 2 17 36" xfId="16570" xr:uid="{00000000-0005-0000-0000-0000723D0000}"/>
    <cellStyle name="Entrada 2 17 36 2" xfId="16571" xr:uid="{00000000-0005-0000-0000-0000733D0000}"/>
    <cellStyle name="Entrada 2 17 37" xfId="16572" xr:uid="{00000000-0005-0000-0000-0000743D0000}"/>
    <cellStyle name="Entrada 2 17 37 2" xfId="16573" xr:uid="{00000000-0005-0000-0000-0000753D0000}"/>
    <cellStyle name="Entrada 2 17 38" xfId="16574" xr:uid="{00000000-0005-0000-0000-0000763D0000}"/>
    <cellStyle name="Entrada 2 17 38 2" xfId="16575" xr:uid="{00000000-0005-0000-0000-0000773D0000}"/>
    <cellStyle name="Entrada 2 17 39" xfId="16576" xr:uid="{00000000-0005-0000-0000-0000783D0000}"/>
    <cellStyle name="Entrada 2 17 39 2" xfId="16577" xr:uid="{00000000-0005-0000-0000-0000793D0000}"/>
    <cellStyle name="Entrada 2 17 4" xfId="16578" xr:uid="{00000000-0005-0000-0000-00007A3D0000}"/>
    <cellStyle name="Entrada 2 17 4 2" xfId="16579" xr:uid="{00000000-0005-0000-0000-00007B3D0000}"/>
    <cellStyle name="Entrada 2 17 40" xfId="16580" xr:uid="{00000000-0005-0000-0000-00007C3D0000}"/>
    <cellStyle name="Entrada 2 17 41" xfId="16581" xr:uid="{00000000-0005-0000-0000-00007D3D0000}"/>
    <cellStyle name="Entrada 2 17 42" xfId="16582" xr:uid="{00000000-0005-0000-0000-00007E3D0000}"/>
    <cellStyle name="Entrada 2 17 43" xfId="16583" xr:uid="{00000000-0005-0000-0000-00007F3D0000}"/>
    <cellStyle name="Entrada 2 17 44" xfId="16584" xr:uid="{00000000-0005-0000-0000-0000803D0000}"/>
    <cellStyle name="Entrada 2 17 45" xfId="16585" xr:uid="{00000000-0005-0000-0000-0000813D0000}"/>
    <cellStyle name="Entrada 2 17 46" xfId="16586" xr:uid="{00000000-0005-0000-0000-0000823D0000}"/>
    <cellStyle name="Entrada 2 17 47" xfId="16587" xr:uid="{00000000-0005-0000-0000-0000833D0000}"/>
    <cellStyle name="Entrada 2 17 48" xfId="16588" xr:uid="{00000000-0005-0000-0000-0000843D0000}"/>
    <cellStyle name="Entrada 2 17 49" xfId="16589" xr:uid="{00000000-0005-0000-0000-0000853D0000}"/>
    <cellStyle name="Entrada 2 17 5" xfId="16590" xr:uid="{00000000-0005-0000-0000-0000863D0000}"/>
    <cellStyle name="Entrada 2 17 5 2" xfId="16591" xr:uid="{00000000-0005-0000-0000-0000873D0000}"/>
    <cellStyle name="Entrada 2 17 50" xfId="16592" xr:uid="{00000000-0005-0000-0000-0000883D0000}"/>
    <cellStyle name="Entrada 2 17 51" xfId="16593" xr:uid="{00000000-0005-0000-0000-0000893D0000}"/>
    <cellStyle name="Entrada 2 17 52" xfId="16594" xr:uid="{00000000-0005-0000-0000-00008A3D0000}"/>
    <cellStyle name="Entrada 2 17 53" xfId="16595" xr:uid="{00000000-0005-0000-0000-00008B3D0000}"/>
    <cellStyle name="Entrada 2 17 54" xfId="16596" xr:uid="{00000000-0005-0000-0000-00008C3D0000}"/>
    <cellStyle name="Entrada 2 17 55" xfId="16597" xr:uid="{00000000-0005-0000-0000-00008D3D0000}"/>
    <cellStyle name="Entrada 2 17 56" xfId="16598" xr:uid="{00000000-0005-0000-0000-00008E3D0000}"/>
    <cellStyle name="Entrada 2 17 57" xfId="16599" xr:uid="{00000000-0005-0000-0000-00008F3D0000}"/>
    <cellStyle name="Entrada 2 17 58" xfId="16600" xr:uid="{00000000-0005-0000-0000-0000903D0000}"/>
    <cellStyle name="Entrada 2 17 59" xfId="16601" xr:uid="{00000000-0005-0000-0000-0000913D0000}"/>
    <cellStyle name="Entrada 2 17 6" xfId="16602" xr:uid="{00000000-0005-0000-0000-0000923D0000}"/>
    <cellStyle name="Entrada 2 17 6 2" xfId="16603" xr:uid="{00000000-0005-0000-0000-0000933D0000}"/>
    <cellStyle name="Entrada 2 17 60" xfId="16604" xr:uid="{00000000-0005-0000-0000-0000943D0000}"/>
    <cellStyle name="Entrada 2 17 61" xfId="16605" xr:uid="{00000000-0005-0000-0000-0000953D0000}"/>
    <cellStyle name="Entrada 2 17 62" xfId="16606" xr:uid="{00000000-0005-0000-0000-0000963D0000}"/>
    <cellStyle name="Entrada 2 17 63" xfId="16607" xr:uid="{00000000-0005-0000-0000-0000973D0000}"/>
    <cellStyle name="Entrada 2 17 64" xfId="16608" xr:uid="{00000000-0005-0000-0000-0000983D0000}"/>
    <cellStyle name="Entrada 2 17 65" xfId="16609" xr:uid="{00000000-0005-0000-0000-0000993D0000}"/>
    <cellStyle name="Entrada 2 17 66" xfId="16610" xr:uid="{00000000-0005-0000-0000-00009A3D0000}"/>
    <cellStyle name="Entrada 2 17 67" xfId="16611" xr:uid="{00000000-0005-0000-0000-00009B3D0000}"/>
    <cellStyle name="Entrada 2 17 68" xfId="16612" xr:uid="{00000000-0005-0000-0000-00009C3D0000}"/>
    <cellStyle name="Entrada 2 17 69" xfId="16613" xr:uid="{00000000-0005-0000-0000-00009D3D0000}"/>
    <cellStyle name="Entrada 2 17 7" xfId="16614" xr:uid="{00000000-0005-0000-0000-00009E3D0000}"/>
    <cellStyle name="Entrada 2 17 7 2" xfId="16615" xr:uid="{00000000-0005-0000-0000-00009F3D0000}"/>
    <cellStyle name="Entrada 2 17 70" xfId="16616" xr:uid="{00000000-0005-0000-0000-0000A03D0000}"/>
    <cellStyle name="Entrada 2 17 71" xfId="16617" xr:uid="{00000000-0005-0000-0000-0000A13D0000}"/>
    <cellStyle name="Entrada 2 17 72" xfId="16618" xr:uid="{00000000-0005-0000-0000-0000A23D0000}"/>
    <cellStyle name="Entrada 2 17 73" xfId="16619" xr:uid="{00000000-0005-0000-0000-0000A33D0000}"/>
    <cellStyle name="Entrada 2 17 74" xfId="16620" xr:uid="{00000000-0005-0000-0000-0000A43D0000}"/>
    <cellStyle name="Entrada 2 17 75" xfId="16621" xr:uid="{00000000-0005-0000-0000-0000A53D0000}"/>
    <cellStyle name="Entrada 2 17 76" xfId="16622" xr:uid="{00000000-0005-0000-0000-0000A63D0000}"/>
    <cellStyle name="Entrada 2 17 77" xfId="52745" xr:uid="{00000000-0005-0000-0000-0000A73D0000}"/>
    <cellStyle name="Entrada 2 17 78" xfId="53022" xr:uid="{00000000-0005-0000-0000-0000A83D0000}"/>
    <cellStyle name="Entrada 2 17 79" xfId="53483" xr:uid="{00000000-0005-0000-0000-0000A93D0000}"/>
    <cellStyle name="Entrada 2 17 8" xfId="16623" xr:uid="{00000000-0005-0000-0000-0000AA3D0000}"/>
    <cellStyle name="Entrada 2 17 8 2" xfId="16624" xr:uid="{00000000-0005-0000-0000-0000AB3D0000}"/>
    <cellStyle name="Entrada 2 17 9" xfId="16625" xr:uid="{00000000-0005-0000-0000-0000AC3D0000}"/>
    <cellStyle name="Entrada 2 17 9 2" xfId="16626" xr:uid="{00000000-0005-0000-0000-0000AD3D0000}"/>
    <cellStyle name="Entrada 2 18" xfId="414" xr:uid="{00000000-0005-0000-0000-0000AE3D0000}"/>
    <cellStyle name="Entrada 2 18 10" xfId="16627" xr:uid="{00000000-0005-0000-0000-0000AF3D0000}"/>
    <cellStyle name="Entrada 2 18 10 2" xfId="16628" xr:uid="{00000000-0005-0000-0000-0000B03D0000}"/>
    <cellStyle name="Entrada 2 18 11" xfId="16629" xr:uid="{00000000-0005-0000-0000-0000B13D0000}"/>
    <cellStyle name="Entrada 2 18 11 2" xfId="16630" xr:uid="{00000000-0005-0000-0000-0000B23D0000}"/>
    <cellStyle name="Entrada 2 18 12" xfId="16631" xr:uid="{00000000-0005-0000-0000-0000B33D0000}"/>
    <cellStyle name="Entrada 2 18 12 2" xfId="16632" xr:uid="{00000000-0005-0000-0000-0000B43D0000}"/>
    <cellStyle name="Entrada 2 18 13" xfId="16633" xr:uid="{00000000-0005-0000-0000-0000B53D0000}"/>
    <cellStyle name="Entrada 2 18 13 2" xfId="16634" xr:uid="{00000000-0005-0000-0000-0000B63D0000}"/>
    <cellStyle name="Entrada 2 18 14" xfId="16635" xr:uid="{00000000-0005-0000-0000-0000B73D0000}"/>
    <cellStyle name="Entrada 2 18 14 2" xfId="16636" xr:uid="{00000000-0005-0000-0000-0000B83D0000}"/>
    <cellStyle name="Entrada 2 18 15" xfId="16637" xr:uid="{00000000-0005-0000-0000-0000B93D0000}"/>
    <cellStyle name="Entrada 2 18 15 2" xfId="16638" xr:uid="{00000000-0005-0000-0000-0000BA3D0000}"/>
    <cellStyle name="Entrada 2 18 16" xfId="16639" xr:uid="{00000000-0005-0000-0000-0000BB3D0000}"/>
    <cellStyle name="Entrada 2 18 16 2" xfId="16640" xr:uid="{00000000-0005-0000-0000-0000BC3D0000}"/>
    <cellStyle name="Entrada 2 18 17" xfId="16641" xr:uid="{00000000-0005-0000-0000-0000BD3D0000}"/>
    <cellStyle name="Entrada 2 18 17 2" xfId="16642" xr:uid="{00000000-0005-0000-0000-0000BE3D0000}"/>
    <cellStyle name="Entrada 2 18 18" xfId="16643" xr:uid="{00000000-0005-0000-0000-0000BF3D0000}"/>
    <cellStyle name="Entrada 2 18 18 2" xfId="16644" xr:uid="{00000000-0005-0000-0000-0000C03D0000}"/>
    <cellStyle name="Entrada 2 18 19" xfId="16645" xr:uid="{00000000-0005-0000-0000-0000C13D0000}"/>
    <cellStyle name="Entrada 2 18 19 2" xfId="16646" xr:uid="{00000000-0005-0000-0000-0000C23D0000}"/>
    <cellStyle name="Entrada 2 18 2" xfId="415" xr:uid="{00000000-0005-0000-0000-0000C33D0000}"/>
    <cellStyle name="Entrada 2 18 2 2" xfId="16647" xr:uid="{00000000-0005-0000-0000-0000C43D0000}"/>
    <cellStyle name="Entrada 2 18 20" xfId="16648" xr:uid="{00000000-0005-0000-0000-0000C53D0000}"/>
    <cellStyle name="Entrada 2 18 20 2" xfId="16649" xr:uid="{00000000-0005-0000-0000-0000C63D0000}"/>
    <cellStyle name="Entrada 2 18 21" xfId="16650" xr:uid="{00000000-0005-0000-0000-0000C73D0000}"/>
    <cellStyle name="Entrada 2 18 21 2" xfId="16651" xr:uid="{00000000-0005-0000-0000-0000C83D0000}"/>
    <cellStyle name="Entrada 2 18 22" xfId="16652" xr:uid="{00000000-0005-0000-0000-0000C93D0000}"/>
    <cellStyle name="Entrada 2 18 22 2" xfId="16653" xr:uid="{00000000-0005-0000-0000-0000CA3D0000}"/>
    <cellStyle name="Entrada 2 18 23" xfId="16654" xr:uid="{00000000-0005-0000-0000-0000CB3D0000}"/>
    <cellStyle name="Entrada 2 18 23 2" xfId="16655" xr:uid="{00000000-0005-0000-0000-0000CC3D0000}"/>
    <cellStyle name="Entrada 2 18 24" xfId="16656" xr:uid="{00000000-0005-0000-0000-0000CD3D0000}"/>
    <cellStyle name="Entrada 2 18 24 2" xfId="16657" xr:uid="{00000000-0005-0000-0000-0000CE3D0000}"/>
    <cellStyle name="Entrada 2 18 25" xfId="16658" xr:uid="{00000000-0005-0000-0000-0000CF3D0000}"/>
    <cellStyle name="Entrada 2 18 25 2" xfId="16659" xr:uid="{00000000-0005-0000-0000-0000D03D0000}"/>
    <cellStyle name="Entrada 2 18 26" xfId="16660" xr:uid="{00000000-0005-0000-0000-0000D13D0000}"/>
    <cellStyle name="Entrada 2 18 26 2" xfId="16661" xr:uid="{00000000-0005-0000-0000-0000D23D0000}"/>
    <cellStyle name="Entrada 2 18 27" xfId="16662" xr:uid="{00000000-0005-0000-0000-0000D33D0000}"/>
    <cellStyle name="Entrada 2 18 27 2" xfId="16663" xr:uid="{00000000-0005-0000-0000-0000D43D0000}"/>
    <cellStyle name="Entrada 2 18 28" xfId="16664" xr:uid="{00000000-0005-0000-0000-0000D53D0000}"/>
    <cellStyle name="Entrada 2 18 28 2" xfId="16665" xr:uid="{00000000-0005-0000-0000-0000D63D0000}"/>
    <cellStyle name="Entrada 2 18 29" xfId="16666" xr:uid="{00000000-0005-0000-0000-0000D73D0000}"/>
    <cellStyle name="Entrada 2 18 29 2" xfId="16667" xr:uid="{00000000-0005-0000-0000-0000D83D0000}"/>
    <cellStyle name="Entrada 2 18 3" xfId="16668" xr:uid="{00000000-0005-0000-0000-0000D93D0000}"/>
    <cellStyle name="Entrada 2 18 3 2" xfId="16669" xr:uid="{00000000-0005-0000-0000-0000DA3D0000}"/>
    <cellStyle name="Entrada 2 18 30" xfId="16670" xr:uid="{00000000-0005-0000-0000-0000DB3D0000}"/>
    <cellStyle name="Entrada 2 18 30 2" xfId="16671" xr:uid="{00000000-0005-0000-0000-0000DC3D0000}"/>
    <cellStyle name="Entrada 2 18 31" xfId="16672" xr:uid="{00000000-0005-0000-0000-0000DD3D0000}"/>
    <cellStyle name="Entrada 2 18 31 2" xfId="16673" xr:uid="{00000000-0005-0000-0000-0000DE3D0000}"/>
    <cellStyle name="Entrada 2 18 32" xfId="16674" xr:uid="{00000000-0005-0000-0000-0000DF3D0000}"/>
    <cellStyle name="Entrada 2 18 32 2" xfId="16675" xr:uid="{00000000-0005-0000-0000-0000E03D0000}"/>
    <cellStyle name="Entrada 2 18 33" xfId="16676" xr:uid="{00000000-0005-0000-0000-0000E13D0000}"/>
    <cellStyle name="Entrada 2 18 33 2" xfId="16677" xr:uid="{00000000-0005-0000-0000-0000E23D0000}"/>
    <cellStyle name="Entrada 2 18 34" xfId="16678" xr:uid="{00000000-0005-0000-0000-0000E33D0000}"/>
    <cellStyle name="Entrada 2 18 34 2" xfId="16679" xr:uid="{00000000-0005-0000-0000-0000E43D0000}"/>
    <cellStyle name="Entrada 2 18 35" xfId="16680" xr:uid="{00000000-0005-0000-0000-0000E53D0000}"/>
    <cellStyle name="Entrada 2 18 35 2" xfId="16681" xr:uid="{00000000-0005-0000-0000-0000E63D0000}"/>
    <cellStyle name="Entrada 2 18 36" xfId="16682" xr:uid="{00000000-0005-0000-0000-0000E73D0000}"/>
    <cellStyle name="Entrada 2 18 36 2" xfId="16683" xr:uid="{00000000-0005-0000-0000-0000E83D0000}"/>
    <cellStyle name="Entrada 2 18 37" xfId="16684" xr:uid="{00000000-0005-0000-0000-0000E93D0000}"/>
    <cellStyle name="Entrada 2 18 37 2" xfId="16685" xr:uid="{00000000-0005-0000-0000-0000EA3D0000}"/>
    <cellStyle name="Entrada 2 18 38" xfId="16686" xr:uid="{00000000-0005-0000-0000-0000EB3D0000}"/>
    <cellStyle name="Entrada 2 18 38 2" xfId="16687" xr:uid="{00000000-0005-0000-0000-0000EC3D0000}"/>
    <cellStyle name="Entrada 2 18 39" xfId="16688" xr:uid="{00000000-0005-0000-0000-0000ED3D0000}"/>
    <cellStyle name="Entrada 2 18 39 2" xfId="16689" xr:uid="{00000000-0005-0000-0000-0000EE3D0000}"/>
    <cellStyle name="Entrada 2 18 4" xfId="16690" xr:uid="{00000000-0005-0000-0000-0000EF3D0000}"/>
    <cellStyle name="Entrada 2 18 4 2" xfId="16691" xr:uid="{00000000-0005-0000-0000-0000F03D0000}"/>
    <cellStyle name="Entrada 2 18 40" xfId="16692" xr:uid="{00000000-0005-0000-0000-0000F13D0000}"/>
    <cellStyle name="Entrada 2 18 41" xfId="16693" xr:uid="{00000000-0005-0000-0000-0000F23D0000}"/>
    <cellStyle name="Entrada 2 18 42" xfId="16694" xr:uid="{00000000-0005-0000-0000-0000F33D0000}"/>
    <cellStyle name="Entrada 2 18 43" xfId="16695" xr:uid="{00000000-0005-0000-0000-0000F43D0000}"/>
    <cellStyle name="Entrada 2 18 44" xfId="16696" xr:uid="{00000000-0005-0000-0000-0000F53D0000}"/>
    <cellStyle name="Entrada 2 18 45" xfId="16697" xr:uid="{00000000-0005-0000-0000-0000F63D0000}"/>
    <cellStyle name="Entrada 2 18 46" xfId="16698" xr:uid="{00000000-0005-0000-0000-0000F73D0000}"/>
    <cellStyle name="Entrada 2 18 47" xfId="16699" xr:uid="{00000000-0005-0000-0000-0000F83D0000}"/>
    <cellStyle name="Entrada 2 18 48" xfId="16700" xr:uid="{00000000-0005-0000-0000-0000F93D0000}"/>
    <cellStyle name="Entrada 2 18 49" xfId="16701" xr:uid="{00000000-0005-0000-0000-0000FA3D0000}"/>
    <cellStyle name="Entrada 2 18 5" xfId="16702" xr:uid="{00000000-0005-0000-0000-0000FB3D0000}"/>
    <cellStyle name="Entrada 2 18 5 2" xfId="16703" xr:uid="{00000000-0005-0000-0000-0000FC3D0000}"/>
    <cellStyle name="Entrada 2 18 50" xfId="16704" xr:uid="{00000000-0005-0000-0000-0000FD3D0000}"/>
    <cellStyle name="Entrada 2 18 51" xfId="16705" xr:uid="{00000000-0005-0000-0000-0000FE3D0000}"/>
    <cellStyle name="Entrada 2 18 52" xfId="16706" xr:uid="{00000000-0005-0000-0000-0000FF3D0000}"/>
    <cellStyle name="Entrada 2 18 53" xfId="16707" xr:uid="{00000000-0005-0000-0000-0000003E0000}"/>
    <cellStyle name="Entrada 2 18 54" xfId="16708" xr:uid="{00000000-0005-0000-0000-0000013E0000}"/>
    <cellStyle name="Entrada 2 18 55" xfId="16709" xr:uid="{00000000-0005-0000-0000-0000023E0000}"/>
    <cellStyle name="Entrada 2 18 56" xfId="16710" xr:uid="{00000000-0005-0000-0000-0000033E0000}"/>
    <cellStyle name="Entrada 2 18 57" xfId="16711" xr:uid="{00000000-0005-0000-0000-0000043E0000}"/>
    <cellStyle name="Entrada 2 18 58" xfId="16712" xr:uid="{00000000-0005-0000-0000-0000053E0000}"/>
    <cellStyle name="Entrada 2 18 59" xfId="16713" xr:uid="{00000000-0005-0000-0000-0000063E0000}"/>
    <cellStyle name="Entrada 2 18 6" xfId="16714" xr:uid="{00000000-0005-0000-0000-0000073E0000}"/>
    <cellStyle name="Entrada 2 18 6 2" xfId="16715" xr:uid="{00000000-0005-0000-0000-0000083E0000}"/>
    <cellStyle name="Entrada 2 18 60" xfId="16716" xr:uid="{00000000-0005-0000-0000-0000093E0000}"/>
    <cellStyle name="Entrada 2 18 61" xfId="16717" xr:uid="{00000000-0005-0000-0000-00000A3E0000}"/>
    <cellStyle name="Entrada 2 18 62" xfId="16718" xr:uid="{00000000-0005-0000-0000-00000B3E0000}"/>
    <cellStyle name="Entrada 2 18 63" xfId="16719" xr:uid="{00000000-0005-0000-0000-00000C3E0000}"/>
    <cellStyle name="Entrada 2 18 64" xfId="16720" xr:uid="{00000000-0005-0000-0000-00000D3E0000}"/>
    <cellStyle name="Entrada 2 18 65" xfId="16721" xr:uid="{00000000-0005-0000-0000-00000E3E0000}"/>
    <cellStyle name="Entrada 2 18 66" xfId="16722" xr:uid="{00000000-0005-0000-0000-00000F3E0000}"/>
    <cellStyle name="Entrada 2 18 67" xfId="16723" xr:uid="{00000000-0005-0000-0000-0000103E0000}"/>
    <cellStyle name="Entrada 2 18 68" xfId="16724" xr:uid="{00000000-0005-0000-0000-0000113E0000}"/>
    <cellStyle name="Entrada 2 18 69" xfId="16725" xr:uid="{00000000-0005-0000-0000-0000123E0000}"/>
    <cellStyle name="Entrada 2 18 7" xfId="16726" xr:uid="{00000000-0005-0000-0000-0000133E0000}"/>
    <cellStyle name="Entrada 2 18 7 2" xfId="16727" xr:uid="{00000000-0005-0000-0000-0000143E0000}"/>
    <cellStyle name="Entrada 2 18 70" xfId="16728" xr:uid="{00000000-0005-0000-0000-0000153E0000}"/>
    <cellStyle name="Entrada 2 18 71" xfId="16729" xr:uid="{00000000-0005-0000-0000-0000163E0000}"/>
    <cellStyle name="Entrada 2 18 72" xfId="16730" xr:uid="{00000000-0005-0000-0000-0000173E0000}"/>
    <cellStyle name="Entrada 2 18 73" xfId="16731" xr:uid="{00000000-0005-0000-0000-0000183E0000}"/>
    <cellStyle name="Entrada 2 18 74" xfId="16732" xr:uid="{00000000-0005-0000-0000-0000193E0000}"/>
    <cellStyle name="Entrada 2 18 75" xfId="16733" xr:uid="{00000000-0005-0000-0000-00001A3E0000}"/>
    <cellStyle name="Entrada 2 18 76" xfId="16734" xr:uid="{00000000-0005-0000-0000-00001B3E0000}"/>
    <cellStyle name="Entrada 2 18 77" xfId="52619" xr:uid="{00000000-0005-0000-0000-00001C3E0000}"/>
    <cellStyle name="Entrada 2 18 78" xfId="52865" xr:uid="{00000000-0005-0000-0000-00001D3E0000}"/>
    <cellStyle name="Entrada 2 18 79" xfId="53326" xr:uid="{00000000-0005-0000-0000-00001E3E0000}"/>
    <cellStyle name="Entrada 2 18 8" xfId="16735" xr:uid="{00000000-0005-0000-0000-00001F3E0000}"/>
    <cellStyle name="Entrada 2 18 8 2" xfId="16736" xr:uid="{00000000-0005-0000-0000-0000203E0000}"/>
    <cellStyle name="Entrada 2 18 9" xfId="16737" xr:uid="{00000000-0005-0000-0000-0000213E0000}"/>
    <cellStyle name="Entrada 2 18 9 2" xfId="16738" xr:uid="{00000000-0005-0000-0000-0000223E0000}"/>
    <cellStyle name="Entrada 2 19" xfId="416" xr:uid="{00000000-0005-0000-0000-0000233E0000}"/>
    <cellStyle name="Entrada 2 19 10" xfId="16739" xr:uid="{00000000-0005-0000-0000-0000243E0000}"/>
    <cellStyle name="Entrada 2 19 10 2" xfId="16740" xr:uid="{00000000-0005-0000-0000-0000253E0000}"/>
    <cellStyle name="Entrada 2 19 11" xfId="16741" xr:uid="{00000000-0005-0000-0000-0000263E0000}"/>
    <cellStyle name="Entrada 2 19 11 2" xfId="16742" xr:uid="{00000000-0005-0000-0000-0000273E0000}"/>
    <cellStyle name="Entrada 2 19 12" xfId="16743" xr:uid="{00000000-0005-0000-0000-0000283E0000}"/>
    <cellStyle name="Entrada 2 19 12 2" xfId="16744" xr:uid="{00000000-0005-0000-0000-0000293E0000}"/>
    <cellStyle name="Entrada 2 19 13" xfId="16745" xr:uid="{00000000-0005-0000-0000-00002A3E0000}"/>
    <cellStyle name="Entrada 2 19 13 2" xfId="16746" xr:uid="{00000000-0005-0000-0000-00002B3E0000}"/>
    <cellStyle name="Entrada 2 19 14" xfId="16747" xr:uid="{00000000-0005-0000-0000-00002C3E0000}"/>
    <cellStyle name="Entrada 2 19 14 2" xfId="16748" xr:uid="{00000000-0005-0000-0000-00002D3E0000}"/>
    <cellStyle name="Entrada 2 19 15" xfId="16749" xr:uid="{00000000-0005-0000-0000-00002E3E0000}"/>
    <cellStyle name="Entrada 2 19 15 2" xfId="16750" xr:uid="{00000000-0005-0000-0000-00002F3E0000}"/>
    <cellStyle name="Entrada 2 19 16" xfId="16751" xr:uid="{00000000-0005-0000-0000-0000303E0000}"/>
    <cellStyle name="Entrada 2 19 16 2" xfId="16752" xr:uid="{00000000-0005-0000-0000-0000313E0000}"/>
    <cellStyle name="Entrada 2 19 17" xfId="16753" xr:uid="{00000000-0005-0000-0000-0000323E0000}"/>
    <cellStyle name="Entrada 2 19 17 2" xfId="16754" xr:uid="{00000000-0005-0000-0000-0000333E0000}"/>
    <cellStyle name="Entrada 2 19 18" xfId="16755" xr:uid="{00000000-0005-0000-0000-0000343E0000}"/>
    <cellStyle name="Entrada 2 19 18 2" xfId="16756" xr:uid="{00000000-0005-0000-0000-0000353E0000}"/>
    <cellStyle name="Entrada 2 19 19" xfId="16757" xr:uid="{00000000-0005-0000-0000-0000363E0000}"/>
    <cellStyle name="Entrada 2 19 19 2" xfId="16758" xr:uid="{00000000-0005-0000-0000-0000373E0000}"/>
    <cellStyle name="Entrada 2 19 2" xfId="417" xr:uid="{00000000-0005-0000-0000-0000383E0000}"/>
    <cellStyle name="Entrada 2 19 2 2" xfId="16759" xr:uid="{00000000-0005-0000-0000-0000393E0000}"/>
    <cellStyle name="Entrada 2 19 20" xfId="16760" xr:uid="{00000000-0005-0000-0000-00003A3E0000}"/>
    <cellStyle name="Entrada 2 19 20 2" xfId="16761" xr:uid="{00000000-0005-0000-0000-00003B3E0000}"/>
    <cellStyle name="Entrada 2 19 21" xfId="16762" xr:uid="{00000000-0005-0000-0000-00003C3E0000}"/>
    <cellStyle name="Entrada 2 19 21 2" xfId="16763" xr:uid="{00000000-0005-0000-0000-00003D3E0000}"/>
    <cellStyle name="Entrada 2 19 22" xfId="16764" xr:uid="{00000000-0005-0000-0000-00003E3E0000}"/>
    <cellStyle name="Entrada 2 19 22 2" xfId="16765" xr:uid="{00000000-0005-0000-0000-00003F3E0000}"/>
    <cellStyle name="Entrada 2 19 23" xfId="16766" xr:uid="{00000000-0005-0000-0000-0000403E0000}"/>
    <cellStyle name="Entrada 2 19 23 2" xfId="16767" xr:uid="{00000000-0005-0000-0000-0000413E0000}"/>
    <cellStyle name="Entrada 2 19 24" xfId="16768" xr:uid="{00000000-0005-0000-0000-0000423E0000}"/>
    <cellStyle name="Entrada 2 19 24 2" xfId="16769" xr:uid="{00000000-0005-0000-0000-0000433E0000}"/>
    <cellStyle name="Entrada 2 19 25" xfId="16770" xr:uid="{00000000-0005-0000-0000-0000443E0000}"/>
    <cellStyle name="Entrada 2 19 25 2" xfId="16771" xr:uid="{00000000-0005-0000-0000-0000453E0000}"/>
    <cellStyle name="Entrada 2 19 26" xfId="16772" xr:uid="{00000000-0005-0000-0000-0000463E0000}"/>
    <cellStyle name="Entrada 2 19 26 2" xfId="16773" xr:uid="{00000000-0005-0000-0000-0000473E0000}"/>
    <cellStyle name="Entrada 2 19 27" xfId="16774" xr:uid="{00000000-0005-0000-0000-0000483E0000}"/>
    <cellStyle name="Entrada 2 19 27 2" xfId="16775" xr:uid="{00000000-0005-0000-0000-0000493E0000}"/>
    <cellStyle name="Entrada 2 19 28" xfId="16776" xr:uid="{00000000-0005-0000-0000-00004A3E0000}"/>
    <cellStyle name="Entrada 2 19 28 2" xfId="16777" xr:uid="{00000000-0005-0000-0000-00004B3E0000}"/>
    <cellStyle name="Entrada 2 19 29" xfId="16778" xr:uid="{00000000-0005-0000-0000-00004C3E0000}"/>
    <cellStyle name="Entrada 2 19 29 2" xfId="16779" xr:uid="{00000000-0005-0000-0000-00004D3E0000}"/>
    <cellStyle name="Entrada 2 19 3" xfId="16780" xr:uid="{00000000-0005-0000-0000-00004E3E0000}"/>
    <cellStyle name="Entrada 2 19 3 2" xfId="16781" xr:uid="{00000000-0005-0000-0000-00004F3E0000}"/>
    <cellStyle name="Entrada 2 19 30" xfId="16782" xr:uid="{00000000-0005-0000-0000-0000503E0000}"/>
    <cellStyle name="Entrada 2 19 30 2" xfId="16783" xr:uid="{00000000-0005-0000-0000-0000513E0000}"/>
    <cellStyle name="Entrada 2 19 31" xfId="16784" xr:uid="{00000000-0005-0000-0000-0000523E0000}"/>
    <cellStyle name="Entrada 2 19 31 2" xfId="16785" xr:uid="{00000000-0005-0000-0000-0000533E0000}"/>
    <cellStyle name="Entrada 2 19 32" xfId="16786" xr:uid="{00000000-0005-0000-0000-0000543E0000}"/>
    <cellStyle name="Entrada 2 19 32 2" xfId="16787" xr:uid="{00000000-0005-0000-0000-0000553E0000}"/>
    <cellStyle name="Entrada 2 19 33" xfId="16788" xr:uid="{00000000-0005-0000-0000-0000563E0000}"/>
    <cellStyle name="Entrada 2 19 33 2" xfId="16789" xr:uid="{00000000-0005-0000-0000-0000573E0000}"/>
    <cellStyle name="Entrada 2 19 34" xfId="16790" xr:uid="{00000000-0005-0000-0000-0000583E0000}"/>
    <cellStyle name="Entrada 2 19 34 2" xfId="16791" xr:uid="{00000000-0005-0000-0000-0000593E0000}"/>
    <cellStyle name="Entrada 2 19 35" xfId="16792" xr:uid="{00000000-0005-0000-0000-00005A3E0000}"/>
    <cellStyle name="Entrada 2 19 35 2" xfId="16793" xr:uid="{00000000-0005-0000-0000-00005B3E0000}"/>
    <cellStyle name="Entrada 2 19 36" xfId="16794" xr:uid="{00000000-0005-0000-0000-00005C3E0000}"/>
    <cellStyle name="Entrada 2 19 36 2" xfId="16795" xr:uid="{00000000-0005-0000-0000-00005D3E0000}"/>
    <cellStyle name="Entrada 2 19 37" xfId="16796" xr:uid="{00000000-0005-0000-0000-00005E3E0000}"/>
    <cellStyle name="Entrada 2 19 37 2" xfId="16797" xr:uid="{00000000-0005-0000-0000-00005F3E0000}"/>
    <cellStyle name="Entrada 2 19 38" xfId="16798" xr:uid="{00000000-0005-0000-0000-0000603E0000}"/>
    <cellStyle name="Entrada 2 19 38 2" xfId="16799" xr:uid="{00000000-0005-0000-0000-0000613E0000}"/>
    <cellStyle name="Entrada 2 19 39" xfId="16800" xr:uid="{00000000-0005-0000-0000-0000623E0000}"/>
    <cellStyle name="Entrada 2 19 39 2" xfId="16801" xr:uid="{00000000-0005-0000-0000-0000633E0000}"/>
    <cellStyle name="Entrada 2 19 4" xfId="16802" xr:uid="{00000000-0005-0000-0000-0000643E0000}"/>
    <cellStyle name="Entrada 2 19 4 2" xfId="16803" xr:uid="{00000000-0005-0000-0000-0000653E0000}"/>
    <cellStyle name="Entrada 2 19 40" xfId="16804" xr:uid="{00000000-0005-0000-0000-0000663E0000}"/>
    <cellStyle name="Entrada 2 19 41" xfId="16805" xr:uid="{00000000-0005-0000-0000-0000673E0000}"/>
    <cellStyle name="Entrada 2 19 42" xfId="16806" xr:uid="{00000000-0005-0000-0000-0000683E0000}"/>
    <cellStyle name="Entrada 2 19 43" xfId="16807" xr:uid="{00000000-0005-0000-0000-0000693E0000}"/>
    <cellStyle name="Entrada 2 19 44" xfId="16808" xr:uid="{00000000-0005-0000-0000-00006A3E0000}"/>
    <cellStyle name="Entrada 2 19 45" xfId="16809" xr:uid="{00000000-0005-0000-0000-00006B3E0000}"/>
    <cellStyle name="Entrada 2 19 46" xfId="16810" xr:uid="{00000000-0005-0000-0000-00006C3E0000}"/>
    <cellStyle name="Entrada 2 19 47" xfId="16811" xr:uid="{00000000-0005-0000-0000-00006D3E0000}"/>
    <cellStyle name="Entrada 2 19 48" xfId="16812" xr:uid="{00000000-0005-0000-0000-00006E3E0000}"/>
    <cellStyle name="Entrada 2 19 49" xfId="16813" xr:uid="{00000000-0005-0000-0000-00006F3E0000}"/>
    <cellStyle name="Entrada 2 19 5" xfId="16814" xr:uid="{00000000-0005-0000-0000-0000703E0000}"/>
    <cellStyle name="Entrada 2 19 5 2" xfId="16815" xr:uid="{00000000-0005-0000-0000-0000713E0000}"/>
    <cellStyle name="Entrada 2 19 50" xfId="16816" xr:uid="{00000000-0005-0000-0000-0000723E0000}"/>
    <cellStyle name="Entrada 2 19 51" xfId="16817" xr:uid="{00000000-0005-0000-0000-0000733E0000}"/>
    <cellStyle name="Entrada 2 19 52" xfId="16818" xr:uid="{00000000-0005-0000-0000-0000743E0000}"/>
    <cellStyle name="Entrada 2 19 53" xfId="16819" xr:uid="{00000000-0005-0000-0000-0000753E0000}"/>
    <cellStyle name="Entrada 2 19 54" xfId="16820" xr:uid="{00000000-0005-0000-0000-0000763E0000}"/>
    <cellStyle name="Entrada 2 19 55" xfId="16821" xr:uid="{00000000-0005-0000-0000-0000773E0000}"/>
    <cellStyle name="Entrada 2 19 56" xfId="16822" xr:uid="{00000000-0005-0000-0000-0000783E0000}"/>
    <cellStyle name="Entrada 2 19 57" xfId="16823" xr:uid="{00000000-0005-0000-0000-0000793E0000}"/>
    <cellStyle name="Entrada 2 19 58" xfId="16824" xr:uid="{00000000-0005-0000-0000-00007A3E0000}"/>
    <cellStyle name="Entrada 2 19 59" xfId="16825" xr:uid="{00000000-0005-0000-0000-00007B3E0000}"/>
    <cellStyle name="Entrada 2 19 6" xfId="16826" xr:uid="{00000000-0005-0000-0000-00007C3E0000}"/>
    <cellStyle name="Entrada 2 19 6 2" xfId="16827" xr:uid="{00000000-0005-0000-0000-00007D3E0000}"/>
    <cellStyle name="Entrada 2 19 60" xfId="16828" xr:uid="{00000000-0005-0000-0000-00007E3E0000}"/>
    <cellStyle name="Entrada 2 19 61" xfId="16829" xr:uid="{00000000-0005-0000-0000-00007F3E0000}"/>
    <cellStyle name="Entrada 2 19 62" xfId="16830" xr:uid="{00000000-0005-0000-0000-0000803E0000}"/>
    <cellStyle name="Entrada 2 19 63" xfId="16831" xr:uid="{00000000-0005-0000-0000-0000813E0000}"/>
    <cellStyle name="Entrada 2 19 64" xfId="16832" xr:uid="{00000000-0005-0000-0000-0000823E0000}"/>
    <cellStyle name="Entrada 2 19 65" xfId="16833" xr:uid="{00000000-0005-0000-0000-0000833E0000}"/>
    <cellStyle name="Entrada 2 19 66" xfId="16834" xr:uid="{00000000-0005-0000-0000-0000843E0000}"/>
    <cellStyle name="Entrada 2 19 67" xfId="16835" xr:uid="{00000000-0005-0000-0000-0000853E0000}"/>
    <cellStyle name="Entrada 2 19 68" xfId="16836" xr:uid="{00000000-0005-0000-0000-0000863E0000}"/>
    <cellStyle name="Entrada 2 19 69" xfId="16837" xr:uid="{00000000-0005-0000-0000-0000873E0000}"/>
    <cellStyle name="Entrada 2 19 7" xfId="16838" xr:uid="{00000000-0005-0000-0000-0000883E0000}"/>
    <cellStyle name="Entrada 2 19 7 2" xfId="16839" xr:uid="{00000000-0005-0000-0000-0000893E0000}"/>
    <cellStyle name="Entrada 2 19 70" xfId="16840" xr:uid="{00000000-0005-0000-0000-00008A3E0000}"/>
    <cellStyle name="Entrada 2 19 71" xfId="16841" xr:uid="{00000000-0005-0000-0000-00008B3E0000}"/>
    <cellStyle name="Entrada 2 19 72" xfId="16842" xr:uid="{00000000-0005-0000-0000-00008C3E0000}"/>
    <cellStyle name="Entrada 2 19 73" xfId="16843" xr:uid="{00000000-0005-0000-0000-00008D3E0000}"/>
    <cellStyle name="Entrada 2 19 74" xfId="16844" xr:uid="{00000000-0005-0000-0000-00008E3E0000}"/>
    <cellStyle name="Entrada 2 19 75" xfId="16845" xr:uid="{00000000-0005-0000-0000-00008F3E0000}"/>
    <cellStyle name="Entrada 2 19 76" xfId="16846" xr:uid="{00000000-0005-0000-0000-0000903E0000}"/>
    <cellStyle name="Entrada 2 19 77" xfId="52656" xr:uid="{00000000-0005-0000-0000-0000913E0000}"/>
    <cellStyle name="Entrada 2 19 78" xfId="52910" xr:uid="{00000000-0005-0000-0000-0000923E0000}"/>
    <cellStyle name="Entrada 2 19 79" xfId="53371" xr:uid="{00000000-0005-0000-0000-0000933E0000}"/>
    <cellStyle name="Entrada 2 19 8" xfId="16847" xr:uid="{00000000-0005-0000-0000-0000943E0000}"/>
    <cellStyle name="Entrada 2 19 8 2" xfId="16848" xr:uid="{00000000-0005-0000-0000-0000953E0000}"/>
    <cellStyle name="Entrada 2 19 9" xfId="16849" xr:uid="{00000000-0005-0000-0000-0000963E0000}"/>
    <cellStyle name="Entrada 2 19 9 2" xfId="16850" xr:uid="{00000000-0005-0000-0000-0000973E0000}"/>
    <cellStyle name="Entrada 2 2" xfId="418" xr:uid="{00000000-0005-0000-0000-0000983E0000}"/>
    <cellStyle name="Entrada 2 2 10" xfId="16851" xr:uid="{00000000-0005-0000-0000-0000993E0000}"/>
    <cellStyle name="Entrada 2 2 10 2" xfId="16852" xr:uid="{00000000-0005-0000-0000-00009A3E0000}"/>
    <cellStyle name="Entrada 2 2 11" xfId="16853" xr:uid="{00000000-0005-0000-0000-00009B3E0000}"/>
    <cellStyle name="Entrada 2 2 11 2" xfId="16854" xr:uid="{00000000-0005-0000-0000-00009C3E0000}"/>
    <cellStyle name="Entrada 2 2 12" xfId="16855" xr:uid="{00000000-0005-0000-0000-00009D3E0000}"/>
    <cellStyle name="Entrada 2 2 12 2" xfId="16856" xr:uid="{00000000-0005-0000-0000-00009E3E0000}"/>
    <cellStyle name="Entrada 2 2 13" xfId="16857" xr:uid="{00000000-0005-0000-0000-00009F3E0000}"/>
    <cellStyle name="Entrada 2 2 13 2" xfId="16858" xr:uid="{00000000-0005-0000-0000-0000A03E0000}"/>
    <cellStyle name="Entrada 2 2 14" xfId="16859" xr:uid="{00000000-0005-0000-0000-0000A13E0000}"/>
    <cellStyle name="Entrada 2 2 14 2" xfId="16860" xr:uid="{00000000-0005-0000-0000-0000A23E0000}"/>
    <cellStyle name="Entrada 2 2 15" xfId="16861" xr:uid="{00000000-0005-0000-0000-0000A33E0000}"/>
    <cellStyle name="Entrada 2 2 15 2" xfId="16862" xr:uid="{00000000-0005-0000-0000-0000A43E0000}"/>
    <cellStyle name="Entrada 2 2 16" xfId="16863" xr:uid="{00000000-0005-0000-0000-0000A53E0000}"/>
    <cellStyle name="Entrada 2 2 16 2" xfId="16864" xr:uid="{00000000-0005-0000-0000-0000A63E0000}"/>
    <cellStyle name="Entrada 2 2 17" xfId="16865" xr:uid="{00000000-0005-0000-0000-0000A73E0000}"/>
    <cellStyle name="Entrada 2 2 17 2" xfId="16866" xr:uid="{00000000-0005-0000-0000-0000A83E0000}"/>
    <cellStyle name="Entrada 2 2 18" xfId="16867" xr:uid="{00000000-0005-0000-0000-0000A93E0000}"/>
    <cellStyle name="Entrada 2 2 18 2" xfId="16868" xr:uid="{00000000-0005-0000-0000-0000AA3E0000}"/>
    <cellStyle name="Entrada 2 2 19" xfId="16869" xr:uid="{00000000-0005-0000-0000-0000AB3E0000}"/>
    <cellStyle name="Entrada 2 2 19 2" xfId="16870" xr:uid="{00000000-0005-0000-0000-0000AC3E0000}"/>
    <cellStyle name="Entrada 2 2 2" xfId="419" xr:uid="{00000000-0005-0000-0000-0000AD3E0000}"/>
    <cellStyle name="Entrada 2 2 2 2" xfId="16871" xr:uid="{00000000-0005-0000-0000-0000AE3E0000}"/>
    <cellStyle name="Entrada 2 2 20" xfId="16872" xr:uid="{00000000-0005-0000-0000-0000AF3E0000}"/>
    <cellStyle name="Entrada 2 2 20 2" xfId="16873" xr:uid="{00000000-0005-0000-0000-0000B03E0000}"/>
    <cellStyle name="Entrada 2 2 21" xfId="16874" xr:uid="{00000000-0005-0000-0000-0000B13E0000}"/>
    <cellStyle name="Entrada 2 2 21 2" xfId="16875" xr:uid="{00000000-0005-0000-0000-0000B23E0000}"/>
    <cellStyle name="Entrada 2 2 22" xfId="16876" xr:uid="{00000000-0005-0000-0000-0000B33E0000}"/>
    <cellStyle name="Entrada 2 2 22 2" xfId="16877" xr:uid="{00000000-0005-0000-0000-0000B43E0000}"/>
    <cellStyle name="Entrada 2 2 23" xfId="16878" xr:uid="{00000000-0005-0000-0000-0000B53E0000}"/>
    <cellStyle name="Entrada 2 2 23 2" xfId="16879" xr:uid="{00000000-0005-0000-0000-0000B63E0000}"/>
    <cellStyle name="Entrada 2 2 24" xfId="16880" xr:uid="{00000000-0005-0000-0000-0000B73E0000}"/>
    <cellStyle name="Entrada 2 2 24 2" xfId="16881" xr:uid="{00000000-0005-0000-0000-0000B83E0000}"/>
    <cellStyle name="Entrada 2 2 25" xfId="16882" xr:uid="{00000000-0005-0000-0000-0000B93E0000}"/>
    <cellStyle name="Entrada 2 2 25 2" xfId="16883" xr:uid="{00000000-0005-0000-0000-0000BA3E0000}"/>
    <cellStyle name="Entrada 2 2 26" xfId="16884" xr:uid="{00000000-0005-0000-0000-0000BB3E0000}"/>
    <cellStyle name="Entrada 2 2 26 2" xfId="16885" xr:uid="{00000000-0005-0000-0000-0000BC3E0000}"/>
    <cellStyle name="Entrada 2 2 27" xfId="16886" xr:uid="{00000000-0005-0000-0000-0000BD3E0000}"/>
    <cellStyle name="Entrada 2 2 27 2" xfId="16887" xr:uid="{00000000-0005-0000-0000-0000BE3E0000}"/>
    <cellStyle name="Entrada 2 2 28" xfId="16888" xr:uid="{00000000-0005-0000-0000-0000BF3E0000}"/>
    <cellStyle name="Entrada 2 2 28 2" xfId="16889" xr:uid="{00000000-0005-0000-0000-0000C03E0000}"/>
    <cellStyle name="Entrada 2 2 29" xfId="16890" xr:uid="{00000000-0005-0000-0000-0000C13E0000}"/>
    <cellStyle name="Entrada 2 2 29 2" xfId="16891" xr:uid="{00000000-0005-0000-0000-0000C23E0000}"/>
    <cellStyle name="Entrada 2 2 3" xfId="16892" xr:uid="{00000000-0005-0000-0000-0000C33E0000}"/>
    <cellStyle name="Entrada 2 2 3 2" xfId="16893" xr:uid="{00000000-0005-0000-0000-0000C43E0000}"/>
    <cellStyle name="Entrada 2 2 30" xfId="16894" xr:uid="{00000000-0005-0000-0000-0000C53E0000}"/>
    <cellStyle name="Entrada 2 2 30 2" xfId="16895" xr:uid="{00000000-0005-0000-0000-0000C63E0000}"/>
    <cellStyle name="Entrada 2 2 31" xfId="16896" xr:uid="{00000000-0005-0000-0000-0000C73E0000}"/>
    <cellStyle name="Entrada 2 2 31 2" xfId="16897" xr:uid="{00000000-0005-0000-0000-0000C83E0000}"/>
    <cellStyle name="Entrada 2 2 32" xfId="16898" xr:uid="{00000000-0005-0000-0000-0000C93E0000}"/>
    <cellStyle name="Entrada 2 2 32 2" xfId="16899" xr:uid="{00000000-0005-0000-0000-0000CA3E0000}"/>
    <cellStyle name="Entrada 2 2 33" xfId="16900" xr:uid="{00000000-0005-0000-0000-0000CB3E0000}"/>
    <cellStyle name="Entrada 2 2 33 2" xfId="16901" xr:uid="{00000000-0005-0000-0000-0000CC3E0000}"/>
    <cellStyle name="Entrada 2 2 34" xfId="16902" xr:uid="{00000000-0005-0000-0000-0000CD3E0000}"/>
    <cellStyle name="Entrada 2 2 34 2" xfId="16903" xr:uid="{00000000-0005-0000-0000-0000CE3E0000}"/>
    <cellStyle name="Entrada 2 2 35" xfId="16904" xr:uid="{00000000-0005-0000-0000-0000CF3E0000}"/>
    <cellStyle name="Entrada 2 2 35 2" xfId="16905" xr:uid="{00000000-0005-0000-0000-0000D03E0000}"/>
    <cellStyle name="Entrada 2 2 36" xfId="16906" xr:uid="{00000000-0005-0000-0000-0000D13E0000}"/>
    <cellStyle name="Entrada 2 2 36 2" xfId="16907" xr:uid="{00000000-0005-0000-0000-0000D23E0000}"/>
    <cellStyle name="Entrada 2 2 37" xfId="16908" xr:uid="{00000000-0005-0000-0000-0000D33E0000}"/>
    <cellStyle name="Entrada 2 2 37 2" xfId="16909" xr:uid="{00000000-0005-0000-0000-0000D43E0000}"/>
    <cellStyle name="Entrada 2 2 38" xfId="16910" xr:uid="{00000000-0005-0000-0000-0000D53E0000}"/>
    <cellStyle name="Entrada 2 2 38 2" xfId="16911" xr:uid="{00000000-0005-0000-0000-0000D63E0000}"/>
    <cellStyle name="Entrada 2 2 39" xfId="16912" xr:uid="{00000000-0005-0000-0000-0000D73E0000}"/>
    <cellStyle name="Entrada 2 2 39 2" xfId="16913" xr:uid="{00000000-0005-0000-0000-0000D83E0000}"/>
    <cellStyle name="Entrada 2 2 4" xfId="16914" xr:uid="{00000000-0005-0000-0000-0000D93E0000}"/>
    <cellStyle name="Entrada 2 2 4 2" xfId="16915" xr:uid="{00000000-0005-0000-0000-0000DA3E0000}"/>
    <cellStyle name="Entrada 2 2 40" xfId="16916" xr:uid="{00000000-0005-0000-0000-0000DB3E0000}"/>
    <cellStyle name="Entrada 2 2 41" xfId="16917" xr:uid="{00000000-0005-0000-0000-0000DC3E0000}"/>
    <cellStyle name="Entrada 2 2 42" xfId="16918" xr:uid="{00000000-0005-0000-0000-0000DD3E0000}"/>
    <cellStyle name="Entrada 2 2 43" xfId="16919" xr:uid="{00000000-0005-0000-0000-0000DE3E0000}"/>
    <cellStyle name="Entrada 2 2 44" xfId="16920" xr:uid="{00000000-0005-0000-0000-0000DF3E0000}"/>
    <cellStyle name="Entrada 2 2 45" xfId="16921" xr:uid="{00000000-0005-0000-0000-0000E03E0000}"/>
    <cellStyle name="Entrada 2 2 46" xfId="16922" xr:uid="{00000000-0005-0000-0000-0000E13E0000}"/>
    <cellStyle name="Entrada 2 2 47" xfId="16923" xr:uid="{00000000-0005-0000-0000-0000E23E0000}"/>
    <cellStyle name="Entrada 2 2 48" xfId="16924" xr:uid="{00000000-0005-0000-0000-0000E33E0000}"/>
    <cellStyle name="Entrada 2 2 49" xfId="16925" xr:uid="{00000000-0005-0000-0000-0000E43E0000}"/>
    <cellStyle name="Entrada 2 2 5" xfId="16926" xr:uid="{00000000-0005-0000-0000-0000E53E0000}"/>
    <cellStyle name="Entrada 2 2 5 2" xfId="16927" xr:uid="{00000000-0005-0000-0000-0000E63E0000}"/>
    <cellStyle name="Entrada 2 2 50" xfId="16928" xr:uid="{00000000-0005-0000-0000-0000E73E0000}"/>
    <cellStyle name="Entrada 2 2 51" xfId="16929" xr:uid="{00000000-0005-0000-0000-0000E83E0000}"/>
    <cellStyle name="Entrada 2 2 52" xfId="16930" xr:uid="{00000000-0005-0000-0000-0000E93E0000}"/>
    <cellStyle name="Entrada 2 2 53" xfId="16931" xr:uid="{00000000-0005-0000-0000-0000EA3E0000}"/>
    <cellStyle name="Entrada 2 2 54" xfId="16932" xr:uid="{00000000-0005-0000-0000-0000EB3E0000}"/>
    <cellStyle name="Entrada 2 2 55" xfId="16933" xr:uid="{00000000-0005-0000-0000-0000EC3E0000}"/>
    <cellStyle name="Entrada 2 2 56" xfId="16934" xr:uid="{00000000-0005-0000-0000-0000ED3E0000}"/>
    <cellStyle name="Entrada 2 2 57" xfId="16935" xr:uid="{00000000-0005-0000-0000-0000EE3E0000}"/>
    <cellStyle name="Entrada 2 2 58" xfId="16936" xr:uid="{00000000-0005-0000-0000-0000EF3E0000}"/>
    <cellStyle name="Entrada 2 2 59" xfId="16937" xr:uid="{00000000-0005-0000-0000-0000F03E0000}"/>
    <cellStyle name="Entrada 2 2 6" xfId="16938" xr:uid="{00000000-0005-0000-0000-0000F13E0000}"/>
    <cellStyle name="Entrada 2 2 6 2" xfId="16939" xr:uid="{00000000-0005-0000-0000-0000F23E0000}"/>
    <cellStyle name="Entrada 2 2 60" xfId="16940" xr:uid="{00000000-0005-0000-0000-0000F33E0000}"/>
    <cellStyle name="Entrada 2 2 61" xfId="16941" xr:uid="{00000000-0005-0000-0000-0000F43E0000}"/>
    <cellStyle name="Entrada 2 2 62" xfId="16942" xr:uid="{00000000-0005-0000-0000-0000F53E0000}"/>
    <cellStyle name="Entrada 2 2 63" xfId="16943" xr:uid="{00000000-0005-0000-0000-0000F63E0000}"/>
    <cellStyle name="Entrada 2 2 64" xfId="16944" xr:uid="{00000000-0005-0000-0000-0000F73E0000}"/>
    <cellStyle name="Entrada 2 2 65" xfId="16945" xr:uid="{00000000-0005-0000-0000-0000F83E0000}"/>
    <cellStyle name="Entrada 2 2 66" xfId="16946" xr:uid="{00000000-0005-0000-0000-0000F93E0000}"/>
    <cellStyle name="Entrada 2 2 67" xfId="16947" xr:uid="{00000000-0005-0000-0000-0000FA3E0000}"/>
    <cellStyle name="Entrada 2 2 68" xfId="16948" xr:uid="{00000000-0005-0000-0000-0000FB3E0000}"/>
    <cellStyle name="Entrada 2 2 69" xfId="16949" xr:uid="{00000000-0005-0000-0000-0000FC3E0000}"/>
    <cellStyle name="Entrada 2 2 7" xfId="16950" xr:uid="{00000000-0005-0000-0000-0000FD3E0000}"/>
    <cellStyle name="Entrada 2 2 7 2" xfId="16951" xr:uid="{00000000-0005-0000-0000-0000FE3E0000}"/>
    <cellStyle name="Entrada 2 2 70" xfId="16952" xr:uid="{00000000-0005-0000-0000-0000FF3E0000}"/>
    <cellStyle name="Entrada 2 2 71" xfId="16953" xr:uid="{00000000-0005-0000-0000-0000003F0000}"/>
    <cellStyle name="Entrada 2 2 72" xfId="16954" xr:uid="{00000000-0005-0000-0000-0000013F0000}"/>
    <cellStyle name="Entrada 2 2 73" xfId="16955" xr:uid="{00000000-0005-0000-0000-0000023F0000}"/>
    <cellStyle name="Entrada 2 2 74" xfId="16956" xr:uid="{00000000-0005-0000-0000-0000033F0000}"/>
    <cellStyle name="Entrada 2 2 75" xfId="16957" xr:uid="{00000000-0005-0000-0000-0000043F0000}"/>
    <cellStyle name="Entrada 2 2 76" xfId="16958" xr:uid="{00000000-0005-0000-0000-0000053F0000}"/>
    <cellStyle name="Entrada 2 2 77" xfId="52460" xr:uid="{00000000-0005-0000-0000-0000063F0000}"/>
    <cellStyle name="Entrada 2 2 78" xfId="52304" xr:uid="{00000000-0005-0000-0000-0000073F0000}"/>
    <cellStyle name="Entrada 2 2 79" xfId="53153" xr:uid="{00000000-0005-0000-0000-0000083F0000}"/>
    <cellStyle name="Entrada 2 2 8" xfId="16959" xr:uid="{00000000-0005-0000-0000-0000093F0000}"/>
    <cellStyle name="Entrada 2 2 8 2" xfId="16960" xr:uid="{00000000-0005-0000-0000-00000A3F0000}"/>
    <cellStyle name="Entrada 2 2 9" xfId="16961" xr:uid="{00000000-0005-0000-0000-00000B3F0000}"/>
    <cellStyle name="Entrada 2 2 9 2" xfId="16962" xr:uid="{00000000-0005-0000-0000-00000C3F0000}"/>
    <cellStyle name="Entrada 2 20" xfId="420" xr:uid="{00000000-0005-0000-0000-00000D3F0000}"/>
    <cellStyle name="Entrada 2 20 10" xfId="16963" xr:uid="{00000000-0005-0000-0000-00000E3F0000}"/>
    <cellStyle name="Entrada 2 20 10 2" xfId="16964" xr:uid="{00000000-0005-0000-0000-00000F3F0000}"/>
    <cellStyle name="Entrada 2 20 11" xfId="16965" xr:uid="{00000000-0005-0000-0000-0000103F0000}"/>
    <cellStyle name="Entrada 2 20 11 2" xfId="16966" xr:uid="{00000000-0005-0000-0000-0000113F0000}"/>
    <cellStyle name="Entrada 2 20 12" xfId="16967" xr:uid="{00000000-0005-0000-0000-0000123F0000}"/>
    <cellStyle name="Entrada 2 20 12 2" xfId="16968" xr:uid="{00000000-0005-0000-0000-0000133F0000}"/>
    <cellStyle name="Entrada 2 20 13" xfId="16969" xr:uid="{00000000-0005-0000-0000-0000143F0000}"/>
    <cellStyle name="Entrada 2 20 13 2" xfId="16970" xr:uid="{00000000-0005-0000-0000-0000153F0000}"/>
    <cellStyle name="Entrada 2 20 14" xfId="16971" xr:uid="{00000000-0005-0000-0000-0000163F0000}"/>
    <cellStyle name="Entrada 2 20 14 2" xfId="16972" xr:uid="{00000000-0005-0000-0000-0000173F0000}"/>
    <cellStyle name="Entrada 2 20 15" xfId="16973" xr:uid="{00000000-0005-0000-0000-0000183F0000}"/>
    <cellStyle name="Entrada 2 20 15 2" xfId="16974" xr:uid="{00000000-0005-0000-0000-0000193F0000}"/>
    <cellStyle name="Entrada 2 20 16" xfId="16975" xr:uid="{00000000-0005-0000-0000-00001A3F0000}"/>
    <cellStyle name="Entrada 2 20 16 2" xfId="16976" xr:uid="{00000000-0005-0000-0000-00001B3F0000}"/>
    <cellStyle name="Entrada 2 20 17" xfId="16977" xr:uid="{00000000-0005-0000-0000-00001C3F0000}"/>
    <cellStyle name="Entrada 2 20 17 2" xfId="16978" xr:uid="{00000000-0005-0000-0000-00001D3F0000}"/>
    <cellStyle name="Entrada 2 20 18" xfId="16979" xr:uid="{00000000-0005-0000-0000-00001E3F0000}"/>
    <cellStyle name="Entrada 2 20 18 2" xfId="16980" xr:uid="{00000000-0005-0000-0000-00001F3F0000}"/>
    <cellStyle name="Entrada 2 20 19" xfId="16981" xr:uid="{00000000-0005-0000-0000-0000203F0000}"/>
    <cellStyle name="Entrada 2 20 19 2" xfId="16982" xr:uid="{00000000-0005-0000-0000-0000213F0000}"/>
    <cellStyle name="Entrada 2 20 2" xfId="421" xr:uid="{00000000-0005-0000-0000-0000223F0000}"/>
    <cellStyle name="Entrada 2 20 2 2" xfId="16983" xr:uid="{00000000-0005-0000-0000-0000233F0000}"/>
    <cellStyle name="Entrada 2 20 20" xfId="16984" xr:uid="{00000000-0005-0000-0000-0000243F0000}"/>
    <cellStyle name="Entrada 2 20 20 2" xfId="16985" xr:uid="{00000000-0005-0000-0000-0000253F0000}"/>
    <cellStyle name="Entrada 2 20 21" xfId="16986" xr:uid="{00000000-0005-0000-0000-0000263F0000}"/>
    <cellStyle name="Entrada 2 20 21 2" xfId="16987" xr:uid="{00000000-0005-0000-0000-0000273F0000}"/>
    <cellStyle name="Entrada 2 20 22" xfId="16988" xr:uid="{00000000-0005-0000-0000-0000283F0000}"/>
    <cellStyle name="Entrada 2 20 22 2" xfId="16989" xr:uid="{00000000-0005-0000-0000-0000293F0000}"/>
    <cellStyle name="Entrada 2 20 23" xfId="16990" xr:uid="{00000000-0005-0000-0000-00002A3F0000}"/>
    <cellStyle name="Entrada 2 20 23 2" xfId="16991" xr:uid="{00000000-0005-0000-0000-00002B3F0000}"/>
    <cellStyle name="Entrada 2 20 24" xfId="16992" xr:uid="{00000000-0005-0000-0000-00002C3F0000}"/>
    <cellStyle name="Entrada 2 20 24 2" xfId="16993" xr:uid="{00000000-0005-0000-0000-00002D3F0000}"/>
    <cellStyle name="Entrada 2 20 25" xfId="16994" xr:uid="{00000000-0005-0000-0000-00002E3F0000}"/>
    <cellStyle name="Entrada 2 20 25 2" xfId="16995" xr:uid="{00000000-0005-0000-0000-00002F3F0000}"/>
    <cellStyle name="Entrada 2 20 26" xfId="16996" xr:uid="{00000000-0005-0000-0000-0000303F0000}"/>
    <cellStyle name="Entrada 2 20 26 2" xfId="16997" xr:uid="{00000000-0005-0000-0000-0000313F0000}"/>
    <cellStyle name="Entrada 2 20 27" xfId="16998" xr:uid="{00000000-0005-0000-0000-0000323F0000}"/>
    <cellStyle name="Entrada 2 20 27 2" xfId="16999" xr:uid="{00000000-0005-0000-0000-0000333F0000}"/>
    <cellStyle name="Entrada 2 20 28" xfId="17000" xr:uid="{00000000-0005-0000-0000-0000343F0000}"/>
    <cellStyle name="Entrada 2 20 28 2" xfId="17001" xr:uid="{00000000-0005-0000-0000-0000353F0000}"/>
    <cellStyle name="Entrada 2 20 29" xfId="17002" xr:uid="{00000000-0005-0000-0000-0000363F0000}"/>
    <cellStyle name="Entrada 2 20 29 2" xfId="17003" xr:uid="{00000000-0005-0000-0000-0000373F0000}"/>
    <cellStyle name="Entrada 2 20 3" xfId="17004" xr:uid="{00000000-0005-0000-0000-0000383F0000}"/>
    <cellStyle name="Entrada 2 20 3 2" xfId="17005" xr:uid="{00000000-0005-0000-0000-0000393F0000}"/>
    <cellStyle name="Entrada 2 20 30" xfId="17006" xr:uid="{00000000-0005-0000-0000-00003A3F0000}"/>
    <cellStyle name="Entrada 2 20 30 2" xfId="17007" xr:uid="{00000000-0005-0000-0000-00003B3F0000}"/>
    <cellStyle name="Entrada 2 20 31" xfId="17008" xr:uid="{00000000-0005-0000-0000-00003C3F0000}"/>
    <cellStyle name="Entrada 2 20 31 2" xfId="17009" xr:uid="{00000000-0005-0000-0000-00003D3F0000}"/>
    <cellStyle name="Entrada 2 20 32" xfId="17010" xr:uid="{00000000-0005-0000-0000-00003E3F0000}"/>
    <cellStyle name="Entrada 2 20 32 2" xfId="17011" xr:uid="{00000000-0005-0000-0000-00003F3F0000}"/>
    <cellStyle name="Entrada 2 20 33" xfId="17012" xr:uid="{00000000-0005-0000-0000-0000403F0000}"/>
    <cellStyle name="Entrada 2 20 33 2" xfId="17013" xr:uid="{00000000-0005-0000-0000-0000413F0000}"/>
    <cellStyle name="Entrada 2 20 34" xfId="17014" xr:uid="{00000000-0005-0000-0000-0000423F0000}"/>
    <cellStyle name="Entrada 2 20 34 2" xfId="17015" xr:uid="{00000000-0005-0000-0000-0000433F0000}"/>
    <cellStyle name="Entrada 2 20 35" xfId="17016" xr:uid="{00000000-0005-0000-0000-0000443F0000}"/>
    <cellStyle name="Entrada 2 20 35 2" xfId="17017" xr:uid="{00000000-0005-0000-0000-0000453F0000}"/>
    <cellStyle name="Entrada 2 20 36" xfId="17018" xr:uid="{00000000-0005-0000-0000-0000463F0000}"/>
    <cellStyle name="Entrada 2 20 36 2" xfId="17019" xr:uid="{00000000-0005-0000-0000-0000473F0000}"/>
    <cellStyle name="Entrada 2 20 37" xfId="17020" xr:uid="{00000000-0005-0000-0000-0000483F0000}"/>
    <cellStyle name="Entrada 2 20 37 2" xfId="17021" xr:uid="{00000000-0005-0000-0000-0000493F0000}"/>
    <cellStyle name="Entrada 2 20 38" xfId="17022" xr:uid="{00000000-0005-0000-0000-00004A3F0000}"/>
    <cellStyle name="Entrada 2 20 38 2" xfId="17023" xr:uid="{00000000-0005-0000-0000-00004B3F0000}"/>
    <cellStyle name="Entrada 2 20 39" xfId="17024" xr:uid="{00000000-0005-0000-0000-00004C3F0000}"/>
    <cellStyle name="Entrada 2 20 39 2" xfId="17025" xr:uid="{00000000-0005-0000-0000-00004D3F0000}"/>
    <cellStyle name="Entrada 2 20 4" xfId="17026" xr:uid="{00000000-0005-0000-0000-00004E3F0000}"/>
    <cellStyle name="Entrada 2 20 4 2" xfId="17027" xr:uid="{00000000-0005-0000-0000-00004F3F0000}"/>
    <cellStyle name="Entrada 2 20 40" xfId="17028" xr:uid="{00000000-0005-0000-0000-0000503F0000}"/>
    <cellStyle name="Entrada 2 20 41" xfId="17029" xr:uid="{00000000-0005-0000-0000-0000513F0000}"/>
    <cellStyle name="Entrada 2 20 42" xfId="17030" xr:uid="{00000000-0005-0000-0000-0000523F0000}"/>
    <cellStyle name="Entrada 2 20 43" xfId="17031" xr:uid="{00000000-0005-0000-0000-0000533F0000}"/>
    <cellStyle name="Entrada 2 20 44" xfId="17032" xr:uid="{00000000-0005-0000-0000-0000543F0000}"/>
    <cellStyle name="Entrada 2 20 45" xfId="17033" xr:uid="{00000000-0005-0000-0000-0000553F0000}"/>
    <cellStyle name="Entrada 2 20 46" xfId="17034" xr:uid="{00000000-0005-0000-0000-0000563F0000}"/>
    <cellStyle name="Entrada 2 20 47" xfId="17035" xr:uid="{00000000-0005-0000-0000-0000573F0000}"/>
    <cellStyle name="Entrada 2 20 48" xfId="17036" xr:uid="{00000000-0005-0000-0000-0000583F0000}"/>
    <cellStyle name="Entrada 2 20 49" xfId="17037" xr:uid="{00000000-0005-0000-0000-0000593F0000}"/>
    <cellStyle name="Entrada 2 20 5" xfId="17038" xr:uid="{00000000-0005-0000-0000-00005A3F0000}"/>
    <cellStyle name="Entrada 2 20 5 2" xfId="17039" xr:uid="{00000000-0005-0000-0000-00005B3F0000}"/>
    <cellStyle name="Entrada 2 20 50" xfId="17040" xr:uid="{00000000-0005-0000-0000-00005C3F0000}"/>
    <cellStyle name="Entrada 2 20 51" xfId="17041" xr:uid="{00000000-0005-0000-0000-00005D3F0000}"/>
    <cellStyle name="Entrada 2 20 52" xfId="17042" xr:uid="{00000000-0005-0000-0000-00005E3F0000}"/>
    <cellStyle name="Entrada 2 20 53" xfId="17043" xr:uid="{00000000-0005-0000-0000-00005F3F0000}"/>
    <cellStyle name="Entrada 2 20 54" xfId="17044" xr:uid="{00000000-0005-0000-0000-0000603F0000}"/>
    <cellStyle name="Entrada 2 20 55" xfId="17045" xr:uid="{00000000-0005-0000-0000-0000613F0000}"/>
    <cellStyle name="Entrada 2 20 56" xfId="17046" xr:uid="{00000000-0005-0000-0000-0000623F0000}"/>
    <cellStyle name="Entrada 2 20 57" xfId="17047" xr:uid="{00000000-0005-0000-0000-0000633F0000}"/>
    <cellStyle name="Entrada 2 20 58" xfId="17048" xr:uid="{00000000-0005-0000-0000-0000643F0000}"/>
    <cellStyle name="Entrada 2 20 59" xfId="17049" xr:uid="{00000000-0005-0000-0000-0000653F0000}"/>
    <cellStyle name="Entrada 2 20 6" xfId="17050" xr:uid="{00000000-0005-0000-0000-0000663F0000}"/>
    <cellStyle name="Entrada 2 20 6 2" xfId="17051" xr:uid="{00000000-0005-0000-0000-0000673F0000}"/>
    <cellStyle name="Entrada 2 20 60" xfId="17052" xr:uid="{00000000-0005-0000-0000-0000683F0000}"/>
    <cellStyle name="Entrada 2 20 61" xfId="17053" xr:uid="{00000000-0005-0000-0000-0000693F0000}"/>
    <cellStyle name="Entrada 2 20 62" xfId="17054" xr:uid="{00000000-0005-0000-0000-00006A3F0000}"/>
    <cellStyle name="Entrada 2 20 63" xfId="17055" xr:uid="{00000000-0005-0000-0000-00006B3F0000}"/>
    <cellStyle name="Entrada 2 20 64" xfId="17056" xr:uid="{00000000-0005-0000-0000-00006C3F0000}"/>
    <cellStyle name="Entrada 2 20 65" xfId="17057" xr:uid="{00000000-0005-0000-0000-00006D3F0000}"/>
    <cellStyle name="Entrada 2 20 66" xfId="17058" xr:uid="{00000000-0005-0000-0000-00006E3F0000}"/>
    <cellStyle name="Entrada 2 20 67" xfId="17059" xr:uid="{00000000-0005-0000-0000-00006F3F0000}"/>
    <cellStyle name="Entrada 2 20 68" xfId="17060" xr:uid="{00000000-0005-0000-0000-0000703F0000}"/>
    <cellStyle name="Entrada 2 20 69" xfId="17061" xr:uid="{00000000-0005-0000-0000-0000713F0000}"/>
    <cellStyle name="Entrada 2 20 7" xfId="17062" xr:uid="{00000000-0005-0000-0000-0000723F0000}"/>
    <cellStyle name="Entrada 2 20 7 2" xfId="17063" xr:uid="{00000000-0005-0000-0000-0000733F0000}"/>
    <cellStyle name="Entrada 2 20 70" xfId="17064" xr:uid="{00000000-0005-0000-0000-0000743F0000}"/>
    <cellStyle name="Entrada 2 20 71" xfId="17065" xr:uid="{00000000-0005-0000-0000-0000753F0000}"/>
    <cellStyle name="Entrada 2 20 72" xfId="17066" xr:uid="{00000000-0005-0000-0000-0000763F0000}"/>
    <cellStyle name="Entrada 2 20 73" xfId="17067" xr:uid="{00000000-0005-0000-0000-0000773F0000}"/>
    <cellStyle name="Entrada 2 20 74" xfId="17068" xr:uid="{00000000-0005-0000-0000-0000783F0000}"/>
    <cellStyle name="Entrada 2 20 75" xfId="17069" xr:uid="{00000000-0005-0000-0000-0000793F0000}"/>
    <cellStyle name="Entrada 2 20 76" xfId="17070" xr:uid="{00000000-0005-0000-0000-00007A3F0000}"/>
    <cellStyle name="Entrada 2 20 77" xfId="52591" xr:uid="{00000000-0005-0000-0000-00007B3F0000}"/>
    <cellStyle name="Entrada 2 20 78" xfId="52835" xr:uid="{00000000-0005-0000-0000-00007C3F0000}"/>
    <cellStyle name="Entrada 2 20 79" xfId="53296" xr:uid="{00000000-0005-0000-0000-00007D3F0000}"/>
    <cellStyle name="Entrada 2 20 8" xfId="17071" xr:uid="{00000000-0005-0000-0000-00007E3F0000}"/>
    <cellStyle name="Entrada 2 20 8 2" xfId="17072" xr:uid="{00000000-0005-0000-0000-00007F3F0000}"/>
    <cellStyle name="Entrada 2 20 9" xfId="17073" xr:uid="{00000000-0005-0000-0000-0000803F0000}"/>
    <cellStyle name="Entrada 2 20 9 2" xfId="17074" xr:uid="{00000000-0005-0000-0000-0000813F0000}"/>
    <cellStyle name="Entrada 2 21" xfId="422" xr:uid="{00000000-0005-0000-0000-0000823F0000}"/>
    <cellStyle name="Entrada 2 21 10" xfId="17075" xr:uid="{00000000-0005-0000-0000-0000833F0000}"/>
    <cellStyle name="Entrada 2 21 10 2" xfId="17076" xr:uid="{00000000-0005-0000-0000-0000843F0000}"/>
    <cellStyle name="Entrada 2 21 11" xfId="17077" xr:uid="{00000000-0005-0000-0000-0000853F0000}"/>
    <cellStyle name="Entrada 2 21 11 2" xfId="17078" xr:uid="{00000000-0005-0000-0000-0000863F0000}"/>
    <cellStyle name="Entrada 2 21 12" xfId="17079" xr:uid="{00000000-0005-0000-0000-0000873F0000}"/>
    <cellStyle name="Entrada 2 21 12 2" xfId="17080" xr:uid="{00000000-0005-0000-0000-0000883F0000}"/>
    <cellStyle name="Entrada 2 21 13" xfId="17081" xr:uid="{00000000-0005-0000-0000-0000893F0000}"/>
    <cellStyle name="Entrada 2 21 13 2" xfId="17082" xr:uid="{00000000-0005-0000-0000-00008A3F0000}"/>
    <cellStyle name="Entrada 2 21 14" xfId="17083" xr:uid="{00000000-0005-0000-0000-00008B3F0000}"/>
    <cellStyle name="Entrada 2 21 14 2" xfId="17084" xr:uid="{00000000-0005-0000-0000-00008C3F0000}"/>
    <cellStyle name="Entrada 2 21 15" xfId="17085" xr:uid="{00000000-0005-0000-0000-00008D3F0000}"/>
    <cellStyle name="Entrada 2 21 15 2" xfId="17086" xr:uid="{00000000-0005-0000-0000-00008E3F0000}"/>
    <cellStyle name="Entrada 2 21 16" xfId="17087" xr:uid="{00000000-0005-0000-0000-00008F3F0000}"/>
    <cellStyle name="Entrada 2 21 16 2" xfId="17088" xr:uid="{00000000-0005-0000-0000-0000903F0000}"/>
    <cellStyle name="Entrada 2 21 17" xfId="17089" xr:uid="{00000000-0005-0000-0000-0000913F0000}"/>
    <cellStyle name="Entrada 2 21 17 2" xfId="17090" xr:uid="{00000000-0005-0000-0000-0000923F0000}"/>
    <cellStyle name="Entrada 2 21 18" xfId="17091" xr:uid="{00000000-0005-0000-0000-0000933F0000}"/>
    <cellStyle name="Entrada 2 21 18 2" xfId="17092" xr:uid="{00000000-0005-0000-0000-0000943F0000}"/>
    <cellStyle name="Entrada 2 21 19" xfId="17093" xr:uid="{00000000-0005-0000-0000-0000953F0000}"/>
    <cellStyle name="Entrada 2 21 19 2" xfId="17094" xr:uid="{00000000-0005-0000-0000-0000963F0000}"/>
    <cellStyle name="Entrada 2 21 2" xfId="423" xr:uid="{00000000-0005-0000-0000-0000973F0000}"/>
    <cellStyle name="Entrada 2 21 2 2" xfId="17095" xr:uid="{00000000-0005-0000-0000-0000983F0000}"/>
    <cellStyle name="Entrada 2 21 20" xfId="17096" xr:uid="{00000000-0005-0000-0000-0000993F0000}"/>
    <cellStyle name="Entrada 2 21 20 2" xfId="17097" xr:uid="{00000000-0005-0000-0000-00009A3F0000}"/>
    <cellStyle name="Entrada 2 21 21" xfId="17098" xr:uid="{00000000-0005-0000-0000-00009B3F0000}"/>
    <cellStyle name="Entrada 2 21 21 2" xfId="17099" xr:uid="{00000000-0005-0000-0000-00009C3F0000}"/>
    <cellStyle name="Entrada 2 21 22" xfId="17100" xr:uid="{00000000-0005-0000-0000-00009D3F0000}"/>
    <cellStyle name="Entrada 2 21 22 2" xfId="17101" xr:uid="{00000000-0005-0000-0000-00009E3F0000}"/>
    <cellStyle name="Entrada 2 21 23" xfId="17102" xr:uid="{00000000-0005-0000-0000-00009F3F0000}"/>
    <cellStyle name="Entrada 2 21 23 2" xfId="17103" xr:uid="{00000000-0005-0000-0000-0000A03F0000}"/>
    <cellStyle name="Entrada 2 21 24" xfId="17104" xr:uid="{00000000-0005-0000-0000-0000A13F0000}"/>
    <cellStyle name="Entrada 2 21 24 2" xfId="17105" xr:uid="{00000000-0005-0000-0000-0000A23F0000}"/>
    <cellStyle name="Entrada 2 21 25" xfId="17106" xr:uid="{00000000-0005-0000-0000-0000A33F0000}"/>
    <cellStyle name="Entrada 2 21 25 2" xfId="17107" xr:uid="{00000000-0005-0000-0000-0000A43F0000}"/>
    <cellStyle name="Entrada 2 21 26" xfId="17108" xr:uid="{00000000-0005-0000-0000-0000A53F0000}"/>
    <cellStyle name="Entrada 2 21 26 2" xfId="17109" xr:uid="{00000000-0005-0000-0000-0000A63F0000}"/>
    <cellStyle name="Entrada 2 21 27" xfId="17110" xr:uid="{00000000-0005-0000-0000-0000A73F0000}"/>
    <cellStyle name="Entrada 2 21 27 2" xfId="17111" xr:uid="{00000000-0005-0000-0000-0000A83F0000}"/>
    <cellStyle name="Entrada 2 21 28" xfId="17112" xr:uid="{00000000-0005-0000-0000-0000A93F0000}"/>
    <cellStyle name="Entrada 2 21 28 2" xfId="17113" xr:uid="{00000000-0005-0000-0000-0000AA3F0000}"/>
    <cellStyle name="Entrada 2 21 29" xfId="17114" xr:uid="{00000000-0005-0000-0000-0000AB3F0000}"/>
    <cellStyle name="Entrada 2 21 29 2" xfId="17115" xr:uid="{00000000-0005-0000-0000-0000AC3F0000}"/>
    <cellStyle name="Entrada 2 21 3" xfId="17116" xr:uid="{00000000-0005-0000-0000-0000AD3F0000}"/>
    <cellStyle name="Entrada 2 21 3 2" xfId="17117" xr:uid="{00000000-0005-0000-0000-0000AE3F0000}"/>
    <cellStyle name="Entrada 2 21 30" xfId="17118" xr:uid="{00000000-0005-0000-0000-0000AF3F0000}"/>
    <cellStyle name="Entrada 2 21 30 2" xfId="17119" xr:uid="{00000000-0005-0000-0000-0000B03F0000}"/>
    <cellStyle name="Entrada 2 21 31" xfId="17120" xr:uid="{00000000-0005-0000-0000-0000B13F0000}"/>
    <cellStyle name="Entrada 2 21 31 2" xfId="17121" xr:uid="{00000000-0005-0000-0000-0000B23F0000}"/>
    <cellStyle name="Entrada 2 21 32" xfId="17122" xr:uid="{00000000-0005-0000-0000-0000B33F0000}"/>
    <cellStyle name="Entrada 2 21 32 2" xfId="17123" xr:uid="{00000000-0005-0000-0000-0000B43F0000}"/>
    <cellStyle name="Entrada 2 21 33" xfId="17124" xr:uid="{00000000-0005-0000-0000-0000B53F0000}"/>
    <cellStyle name="Entrada 2 21 33 2" xfId="17125" xr:uid="{00000000-0005-0000-0000-0000B63F0000}"/>
    <cellStyle name="Entrada 2 21 34" xfId="17126" xr:uid="{00000000-0005-0000-0000-0000B73F0000}"/>
    <cellStyle name="Entrada 2 21 34 2" xfId="17127" xr:uid="{00000000-0005-0000-0000-0000B83F0000}"/>
    <cellStyle name="Entrada 2 21 35" xfId="17128" xr:uid="{00000000-0005-0000-0000-0000B93F0000}"/>
    <cellStyle name="Entrada 2 21 35 2" xfId="17129" xr:uid="{00000000-0005-0000-0000-0000BA3F0000}"/>
    <cellStyle name="Entrada 2 21 36" xfId="17130" xr:uid="{00000000-0005-0000-0000-0000BB3F0000}"/>
    <cellStyle name="Entrada 2 21 36 2" xfId="17131" xr:uid="{00000000-0005-0000-0000-0000BC3F0000}"/>
    <cellStyle name="Entrada 2 21 37" xfId="17132" xr:uid="{00000000-0005-0000-0000-0000BD3F0000}"/>
    <cellStyle name="Entrada 2 21 37 2" xfId="17133" xr:uid="{00000000-0005-0000-0000-0000BE3F0000}"/>
    <cellStyle name="Entrada 2 21 38" xfId="17134" xr:uid="{00000000-0005-0000-0000-0000BF3F0000}"/>
    <cellStyle name="Entrada 2 21 38 2" xfId="17135" xr:uid="{00000000-0005-0000-0000-0000C03F0000}"/>
    <cellStyle name="Entrada 2 21 39" xfId="17136" xr:uid="{00000000-0005-0000-0000-0000C13F0000}"/>
    <cellStyle name="Entrada 2 21 4" xfId="17137" xr:uid="{00000000-0005-0000-0000-0000C23F0000}"/>
    <cellStyle name="Entrada 2 21 4 2" xfId="17138" xr:uid="{00000000-0005-0000-0000-0000C33F0000}"/>
    <cellStyle name="Entrada 2 21 40" xfId="17139" xr:uid="{00000000-0005-0000-0000-0000C43F0000}"/>
    <cellStyle name="Entrada 2 21 41" xfId="17140" xr:uid="{00000000-0005-0000-0000-0000C53F0000}"/>
    <cellStyle name="Entrada 2 21 42" xfId="17141" xr:uid="{00000000-0005-0000-0000-0000C63F0000}"/>
    <cellStyle name="Entrada 2 21 43" xfId="17142" xr:uid="{00000000-0005-0000-0000-0000C73F0000}"/>
    <cellStyle name="Entrada 2 21 44" xfId="17143" xr:uid="{00000000-0005-0000-0000-0000C83F0000}"/>
    <cellStyle name="Entrada 2 21 45" xfId="17144" xr:uid="{00000000-0005-0000-0000-0000C93F0000}"/>
    <cellStyle name="Entrada 2 21 46" xfId="17145" xr:uid="{00000000-0005-0000-0000-0000CA3F0000}"/>
    <cellStyle name="Entrada 2 21 47" xfId="17146" xr:uid="{00000000-0005-0000-0000-0000CB3F0000}"/>
    <cellStyle name="Entrada 2 21 48" xfId="17147" xr:uid="{00000000-0005-0000-0000-0000CC3F0000}"/>
    <cellStyle name="Entrada 2 21 49" xfId="17148" xr:uid="{00000000-0005-0000-0000-0000CD3F0000}"/>
    <cellStyle name="Entrada 2 21 5" xfId="17149" xr:uid="{00000000-0005-0000-0000-0000CE3F0000}"/>
    <cellStyle name="Entrada 2 21 5 2" xfId="17150" xr:uid="{00000000-0005-0000-0000-0000CF3F0000}"/>
    <cellStyle name="Entrada 2 21 50" xfId="17151" xr:uid="{00000000-0005-0000-0000-0000D03F0000}"/>
    <cellStyle name="Entrada 2 21 51" xfId="17152" xr:uid="{00000000-0005-0000-0000-0000D13F0000}"/>
    <cellStyle name="Entrada 2 21 52" xfId="17153" xr:uid="{00000000-0005-0000-0000-0000D23F0000}"/>
    <cellStyle name="Entrada 2 21 53" xfId="17154" xr:uid="{00000000-0005-0000-0000-0000D33F0000}"/>
    <cellStyle name="Entrada 2 21 54" xfId="17155" xr:uid="{00000000-0005-0000-0000-0000D43F0000}"/>
    <cellStyle name="Entrada 2 21 55" xfId="17156" xr:uid="{00000000-0005-0000-0000-0000D53F0000}"/>
    <cellStyle name="Entrada 2 21 56" xfId="17157" xr:uid="{00000000-0005-0000-0000-0000D63F0000}"/>
    <cellStyle name="Entrada 2 21 57" xfId="17158" xr:uid="{00000000-0005-0000-0000-0000D73F0000}"/>
    <cellStyle name="Entrada 2 21 58" xfId="17159" xr:uid="{00000000-0005-0000-0000-0000D83F0000}"/>
    <cellStyle name="Entrada 2 21 59" xfId="17160" xr:uid="{00000000-0005-0000-0000-0000D93F0000}"/>
    <cellStyle name="Entrada 2 21 6" xfId="17161" xr:uid="{00000000-0005-0000-0000-0000DA3F0000}"/>
    <cellStyle name="Entrada 2 21 6 2" xfId="17162" xr:uid="{00000000-0005-0000-0000-0000DB3F0000}"/>
    <cellStyle name="Entrada 2 21 60" xfId="17163" xr:uid="{00000000-0005-0000-0000-0000DC3F0000}"/>
    <cellStyle name="Entrada 2 21 61" xfId="17164" xr:uid="{00000000-0005-0000-0000-0000DD3F0000}"/>
    <cellStyle name="Entrada 2 21 62" xfId="17165" xr:uid="{00000000-0005-0000-0000-0000DE3F0000}"/>
    <cellStyle name="Entrada 2 21 63" xfId="17166" xr:uid="{00000000-0005-0000-0000-0000DF3F0000}"/>
    <cellStyle name="Entrada 2 21 64" xfId="17167" xr:uid="{00000000-0005-0000-0000-0000E03F0000}"/>
    <cellStyle name="Entrada 2 21 65" xfId="17168" xr:uid="{00000000-0005-0000-0000-0000E13F0000}"/>
    <cellStyle name="Entrada 2 21 66" xfId="17169" xr:uid="{00000000-0005-0000-0000-0000E23F0000}"/>
    <cellStyle name="Entrada 2 21 67" xfId="17170" xr:uid="{00000000-0005-0000-0000-0000E33F0000}"/>
    <cellStyle name="Entrada 2 21 68" xfId="17171" xr:uid="{00000000-0005-0000-0000-0000E43F0000}"/>
    <cellStyle name="Entrada 2 21 69" xfId="17172" xr:uid="{00000000-0005-0000-0000-0000E53F0000}"/>
    <cellStyle name="Entrada 2 21 7" xfId="17173" xr:uid="{00000000-0005-0000-0000-0000E63F0000}"/>
    <cellStyle name="Entrada 2 21 7 2" xfId="17174" xr:uid="{00000000-0005-0000-0000-0000E73F0000}"/>
    <cellStyle name="Entrada 2 21 70" xfId="17175" xr:uid="{00000000-0005-0000-0000-0000E83F0000}"/>
    <cellStyle name="Entrada 2 21 71" xfId="17176" xr:uid="{00000000-0005-0000-0000-0000E93F0000}"/>
    <cellStyle name="Entrada 2 21 72" xfId="17177" xr:uid="{00000000-0005-0000-0000-0000EA3F0000}"/>
    <cellStyle name="Entrada 2 21 73" xfId="17178" xr:uid="{00000000-0005-0000-0000-0000EB3F0000}"/>
    <cellStyle name="Entrada 2 21 74" xfId="17179" xr:uid="{00000000-0005-0000-0000-0000EC3F0000}"/>
    <cellStyle name="Entrada 2 21 75" xfId="17180" xr:uid="{00000000-0005-0000-0000-0000ED3F0000}"/>
    <cellStyle name="Entrada 2 21 76" xfId="52608" xr:uid="{00000000-0005-0000-0000-0000EE3F0000}"/>
    <cellStyle name="Entrada 2 21 77" xfId="52854" xr:uid="{00000000-0005-0000-0000-0000EF3F0000}"/>
    <cellStyle name="Entrada 2 21 78" xfId="53315" xr:uid="{00000000-0005-0000-0000-0000F03F0000}"/>
    <cellStyle name="Entrada 2 21 8" xfId="17181" xr:uid="{00000000-0005-0000-0000-0000F13F0000}"/>
    <cellStyle name="Entrada 2 21 8 2" xfId="17182" xr:uid="{00000000-0005-0000-0000-0000F23F0000}"/>
    <cellStyle name="Entrada 2 21 9" xfId="17183" xr:uid="{00000000-0005-0000-0000-0000F33F0000}"/>
    <cellStyle name="Entrada 2 21 9 2" xfId="17184" xr:uid="{00000000-0005-0000-0000-0000F43F0000}"/>
    <cellStyle name="Entrada 2 22" xfId="424" xr:uid="{00000000-0005-0000-0000-0000F53F0000}"/>
    <cellStyle name="Entrada 2 22 2" xfId="17185" xr:uid="{00000000-0005-0000-0000-0000F63F0000}"/>
    <cellStyle name="Entrada 2 23" xfId="17186" xr:uid="{00000000-0005-0000-0000-0000F73F0000}"/>
    <cellStyle name="Entrada 2 23 2" xfId="17187" xr:uid="{00000000-0005-0000-0000-0000F83F0000}"/>
    <cellStyle name="Entrada 2 24" xfId="17188" xr:uid="{00000000-0005-0000-0000-0000F93F0000}"/>
    <cellStyle name="Entrada 2 24 2" xfId="17189" xr:uid="{00000000-0005-0000-0000-0000FA3F0000}"/>
    <cellStyle name="Entrada 2 25" xfId="17190" xr:uid="{00000000-0005-0000-0000-0000FB3F0000}"/>
    <cellStyle name="Entrada 2 25 2" xfId="17191" xr:uid="{00000000-0005-0000-0000-0000FC3F0000}"/>
    <cellStyle name="Entrada 2 26" xfId="17192" xr:uid="{00000000-0005-0000-0000-0000FD3F0000}"/>
    <cellStyle name="Entrada 2 26 2" xfId="17193" xr:uid="{00000000-0005-0000-0000-0000FE3F0000}"/>
    <cellStyle name="Entrada 2 27" xfId="17194" xr:uid="{00000000-0005-0000-0000-0000FF3F0000}"/>
    <cellStyle name="Entrada 2 27 2" xfId="17195" xr:uid="{00000000-0005-0000-0000-000000400000}"/>
    <cellStyle name="Entrada 2 28" xfId="17196" xr:uid="{00000000-0005-0000-0000-000001400000}"/>
    <cellStyle name="Entrada 2 28 2" xfId="17197" xr:uid="{00000000-0005-0000-0000-000002400000}"/>
    <cellStyle name="Entrada 2 29" xfId="17198" xr:uid="{00000000-0005-0000-0000-000003400000}"/>
    <cellStyle name="Entrada 2 29 2" xfId="17199" xr:uid="{00000000-0005-0000-0000-000004400000}"/>
    <cellStyle name="Entrada 2 3" xfId="425" xr:uid="{00000000-0005-0000-0000-000005400000}"/>
    <cellStyle name="Entrada 2 3 10" xfId="17200" xr:uid="{00000000-0005-0000-0000-000006400000}"/>
    <cellStyle name="Entrada 2 3 10 2" xfId="17201" xr:uid="{00000000-0005-0000-0000-000007400000}"/>
    <cellStyle name="Entrada 2 3 11" xfId="17202" xr:uid="{00000000-0005-0000-0000-000008400000}"/>
    <cellStyle name="Entrada 2 3 11 2" xfId="17203" xr:uid="{00000000-0005-0000-0000-000009400000}"/>
    <cellStyle name="Entrada 2 3 12" xfId="17204" xr:uid="{00000000-0005-0000-0000-00000A400000}"/>
    <cellStyle name="Entrada 2 3 12 2" xfId="17205" xr:uid="{00000000-0005-0000-0000-00000B400000}"/>
    <cellStyle name="Entrada 2 3 13" xfId="17206" xr:uid="{00000000-0005-0000-0000-00000C400000}"/>
    <cellStyle name="Entrada 2 3 13 2" xfId="17207" xr:uid="{00000000-0005-0000-0000-00000D400000}"/>
    <cellStyle name="Entrada 2 3 14" xfId="17208" xr:uid="{00000000-0005-0000-0000-00000E400000}"/>
    <cellStyle name="Entrada 2 3 14 2" xfId="17209" xr:uid="{00000000-0005-0000-0000-00000F400000}"/>
    <cellStyle name="Entrada 2 3 15" xfId="17210" xr:uid="{00000000-0005-0000-0000-000010400000}"/>
    <cellStyle name="Entrada 2 3 15 2" xfId="17211" xr:uid="{00000000-0005-0000-0000-000011400000}"/>
    <cellStyle name="Entrada 2 3 16" xfId="17212" xr:uid="{00000000-0005-0000-0000-000012400000}"/>
    <cellStyle name="Entrada 2 3 16 2" xfId="17213" xr:uid="{00000000-0005-0000-0000-000013400000}"/>
    <cellStyle name="Entrada 2 3 17" xfId="17214" xr:uid="{00000000-0005-0000-0000-000014400000}"/>
    <cellStyle name="Entrada 2 3 17 2" xfId="17215" xr:uid="{00000000-0005-0000-0000-000015400000}"/>
    <cellStyle name="Entrada 2 3 18" xfId="17216" xr:uid="{00000000-0005-0000-0000-000016400000}"/>
    <cellStyle name="Entrada 2 3 18 2" xfId="17217" xr:uid="{00000000-0005-0000-0000-000017400000}"/>
    <cellStyle name="Entrada 2 3 19" xfId="17218" xr:uid="{00000000-0005-0000-0000-000018400000}"/>
    <cellStyle name="Entrada 2 3 19 2" xfId="17219" xr:uid="{00000000-0005-0000-0000-000019400000}"/>
    <cellStyle name="Entrada 2 3 2" xfId="426" xr:uid="{00000000-0005-0000-0000-00001A400000}"/>
    <cellStyle name="Entrada 2 3 2 2" xfId="17220" xr:uid="{00000000-0005-0000-0000-00001B400000}"/>
    <cellStyle name="Entrada 2 3 20" xfId="17221" xr:uid="{00000000-0005-0000-0000-00001C400000}"/>
    <cellStyle name="Entrada 2 3 20 2" xfId="17222" xr:uid="{00000000-0005-0000-0000-00001D400000}"/>
    <cellStyle name="Entrada 2 3 21" xfId="17223" xr:uid="{00000000-0005-0000-0000-00001E400000}"/>
    <cellStyle name="Entrada 2 3 21 2" xfId="17224" xr:uid="{00000000-0005-0000-0000-00001F400000}"/>
    <cellStyle name="Entrada 2 3 22" xfId="17225" xr:uid="{00000000-0005-0000-0000-000020400000}"/>
    <cellStyle name="Entrada 2 3 22 2" xfId="17226" xr:uid="{00000000-0005-0000-0000-000021400000}"/>
    <cellStyle name="Entrada 2 3 23" xfId="17227" xr:uid="{00000000-0005-0000-0000-000022400000}"/>
    <cellStyle name="Entrada 2 3 23 2" xfId="17228" xr:uid="{00000000-0005-0000-0000-000023400000}"/>
    <cellStyle name="Entrada 2 3 24" xfId="17229" xr:uid="{00000000-0005-0000-0000-000024400000}"/>
    <cellStyle name="Entrada 2 3 24 2" xfId="17230" xr:uid="{00000000-0005-0000-0000-000025400000}"/>
    <cellStyle name="Entrada 2 3 25" xfId="17231" xr:uid="{00000000-0005-0000-0000-000026400000}"/>
    <cellStyle name="Entrada 2 3 25 2" xfId="17232" xr:uid="{00000000-0005-0000-0000-000027400000}"/>
    <cellStyle name="Entrada 2 3 26" xfId="17233" xr:uid="{00000000-0005-0000-0000-000028400000}"/>
    <cellStyle name="Entrada 2 3 26 2" xfId="17234" xr:uid="{00000000-0005-0000-0000-000029400000}"/>
    <cellStyle name="Entrada 2 3 27" xfId="17235" xr:uid="{00000000-0005-0000-0000-00002A400000}"/>
    <cellStyle name="Entrada 2 3 27 2" xfId="17236" xr:uid="{00000000-0005-0000-0000-00002B400000}"/>
    <cellStyle name="Entrada 2 3 28" xfId="17237" xr:uid="{00000000-0005-0000-0000-00002C400000}"/>
    <cellStyle name="Entrada 2 3 28 2" xfId="17238" xr:uid="{00000000-0005-0000-0000-00002D400000}"/>
    <cellStyle name="Entrada 2 3 29" xfId="17239" xr:uid="{00000000-0005-0000-0000-00002E400000}"/>
    <cellStyle name="Entrada 2 3 29 2" xfId="17240" xr:uid="{00000000-0005-0000-0000-00002F400000}"/>
    <cellStyle name="Entrada 2 3 3" xfId="17241" xr:uid="{00000000-0005-0000-0000-000030400000}"/>
    <cellStyle name="Entrada 2 3 3 2" xfId="17242" xr:uid="{00000000-0005-0000-0000-000031400000}"/>
    <cellStyle name="Entrada 2 3 30" xfId="17243" xr:uid="{00000000-0005-0000-0000-000032400000}"/>
    <cellStyle name="Entrada 2 3 30 2" xfId="17244" xr:uid="{00000000-0005-0000-0000-000033400000}"/>
    <cellStyle name="Entrada 2 3 31" xfId="17245" xr:uid="{00000000-0005-0000-0000-000034400000}"/>
    <cellStyle name="Entrada 2 3 31 2" xfId="17246" xr:uid="{00000000-0005-0000-0000-000035400000}"/>
    <cellStyle name="Entrada 2 3 32" xfId="17247" xr:uid="{00000000-0005-0000-0000-000036400000}"/>
    <cellStyle name="Entrada 2 3 32 2" xfId="17248" xr:uid="{00000000-0005-0000-0000-000037400000}"/>
    <cellStyle name="Entrada 2 3 33" xfId="17249" xr:uid="{00000000-0005-0000-0000-000038400000}"/>
    <cellStyle name="Entrada 2 3 33 2" xfId="17250" xr:uid="{00000000-0005-0000-0000-000039400000}"/>
    <cellStyle name="Entrada 2 3 34" xfId="17251" xr:uid="{00000000-0005-0000-0000-00003A400000}"/>
    <cellStyle name="Entrada 2 3 34 2" xfId="17252" xr:uid="{00000000-0005-0000-0000-00003B400000}"/>
    <cellStyle name="Entrada 2 3 35" xfId="17253" xr:uid="{00000000-0005-0000-0000-00003C400000}"/>
    <cellStyle name="Entrada 2 3 35 2" xfId="17254" xr:uid="{00000000-0005-0000-0000-00003D400000}"/>
    <cellStyle name="Entrada 2 3 36" xfId="17255" xr:uid="{00000000-0005-0000-0000-00003E400000}"/>
    <cellStyle name="Entrada 2 3 36 2" xfId="17256" xr:uid="{00000000-0005-0000-0000-00003F400000}"/>
    <cellStyle name="Entrada 2 3 37" xfId="17257" xr:uid="{00000000-0005-0000-0000-000040400000}"/>
    <cellStyle name="Entrada 2 3 37 2" xfId="17258" xr:uid="{00000000-0005-0000-0000-000041400000}"/>
    <cellStyle name="Entrada 2 3 38" xfId="17259" xr:uid="{00000000-0005-0000-0000-000042400000}"/>
    <cellStyle name="Entrada 2 3 38 2" xfId="17260" xr:uid="{00000000-0005-0000-0000-000043400000}"/>
    <cellStyle name="Entrada 2 3 39" xfId="17261" xr:uid="{00000000-0005-0000-0000-000044400000}"/>
    <cellStyle name="Entrada 2 3 39 2" xfId="17262" xr:uid="{00000000-0005-0000-0000-000045400000}"/>
    <cellStyle name="Entrada 2 3 4" xfId="17263" xr:uid="{00000000-0005-0000-0000-000046400000}"/>
    <cellStyle name="Entrada 2 3 4 2" xfId="17264" xr:uid="{00000000-0005-0000-0000-000047400000}"/>
    <cellStyle name="Entrada 2 3 40" xfId="17265" xr:uid="{00000000-0005-0000-0000-000048400000}"/>
    <cellStyle name="Entrada 2 3 41" xfId="17266" xr:uid="{00000000-0005-0000-0000-000049400000}"/>
    <cellStyle name="Entrada 2 3 42" xfId="17267" xr:uid="{00000000-0005-0000-0000-00004A400000}"/>
    <cellStyle name="Entrada 2 3 43" xfId="17268" xr:uid="{00000000-0005-0000-0000-00004B400000}"/>
    <cellStyle name="Entrada 2 3 44" xfId="17269" xr:uid="{00000000-0005-0000-0000-00004C400000}"/>
    <cellStyle name="Entrada 2 3 45" xfId="17270" xr:uid="{00000000-0005-0000-0000-00004D400000}"/>
    <cellStyle name="Entrada 2 3 46" xfId="17271" xr:uid="{00000000-0005-0000-0000-00004E400000}"/>
    <cellStyle name="Entrada 2 3 47" xfId="17272" xr:uid="{00000000-0005-0000-0000-00004F400000}"/>
    <cellStyle name="Entrada 2 3 48" xfId="17273" xr:uid="{00000000-0005-0000-0000-000050400000}"/>
    <cellStyle name="Entrada 2 3 49" xfId="17274" xr:uid="{00000000-0005-0000-0000-000051400000}"/>
    <cellStyle name="Entrada 2 3 5" xfId="17275" xr:uid="{00000000-0005-0000-0000-000052400000}"/>
    <cellStyle name="Entrada 2 3 5 2" xfId="17276" xr:uid="{00000000-0005-0000-0000-000053400000}"/>
    <cellStyle name="Entrada 2 3 50" xfId="17277" xr:uid="{00000000-0005-0000-0000-000054400000}"/>
    <cellStyle name="Entrada 2 3 51" xfId="17278" xr:uid="{00000000-0005-0000-0000-000055400000}"/>
    <cellStyle name="Entrada 2 3 52" xfId="17279" xr:uid="{00000000-0005-0000-0000-000056400000}"/>
    <cellStyle name="Entrada 2 3 53" xfId="17280" xr:uid="{00000000-0005-0000-0000-000057400000}"/>
    <cellStyle name="Entrada 2 3 54" xfId="17281" xr:uid="{00000000-0005-0000-0000-000058400000}"/>
    <cellStyle name="Entrada 2 3 55" xfId="17282" xr:uid="{00000000-0005-0000-0000-000059400000}"/>
    <cellStyle name="Entrada 2 3 56" xfId="17283" xr:uid="{00000000-0005-0000-0000-00005A400000}"/>
    <cellStyle name="Entrada 2 3 57" xfId="17284" xr:uid="{00000000-0005-0000-0000-00005B400000}"/>
    <cellStyle name="Entrada 2 3 58" xfId="17285" xr:uid="{00000000-0005-0000-0000-00005C400000}"/>
    <cellStyle name="Entrada 2 3 59" xfId="17286" xr:uid="{00000000-0005-0000-0000-00005D400000}"/>
    <cellStyle name="Entrada 2 3 6" xfId="17287" xr:uid="{00000000-0005-0000-0000-00005E400000}"/>
    <cellStyle name="Entrada 2 3 6 2" xfId="17288" xr:uid="{00000000-0005-0000-0000-00005F400000}"/>
    <cellStyle name="Entrada 2 3 60" xfId="17289" xr:uid="{00000000-0005-0000-0000-000060400000}"/>
    <cellStyle name="Entrada 2 3 61" xfId="17290" xr:uid="{00000000-0005-0000-0000-000061400000}"/>
    <cellStyle name="Entrada 2 3 62" xfId="17291" xr:uid="{00000000-0005-0000-0000-000062400000}"/>
    <cellStyle name="Entrada 2 3 63" xfId="17292" xr:uid="{00000000-0005-0000-0000-000063400000}"/>
    <cellStyle name="Entrada 2 3 64" xfId="17293" xr:uid="{00000000-0005-0000-0000-000064400000}"/>
    <cellStyle name="Entrada 2 3 65" xfId="17294" xr:uid="{00000000-0005-0000-0000-000065400000}"/>
    <cellStyle name="Entrada 2 3 66" xfId="17295" xr:uid="{00000000-0005-0000-0000-000066400000}"/>
    <cellStyle name="Entrada 2 3 67" xfId="17296" xr:uid="{00000000-0005-0000-0000-000067400000}"/>
    <cellStyle name="Entrada 2 3 68" xfId="17297" xr:uid="{00000000-0005-0000-0000-000068400000}"/>
    <cellStyle name="Entrada 2 3 69" xfId="17298" xr:uid="{00000000-0005-0000-0000-000069400000}"/>
    <cellStyle name="Entrada 2 3 7" xfId="17299" xr:uid="{00000000-0005-0000-0000-00006A400000}"/>
    <cellStyle name="Entrada 2 3 7 2" xfId="17300" xr:uid="{00000000-0005-0000-0000-00006B400000}"/>
    <cellStyle name="Entrada 2 3 70" xfId="17301" xr:uid="{00000000-0005-0000-0000-00006C400000}"/>
    <cellStyle name="Entrada 2 3 71" xfId="17302" xr:uid="{00000000-0005-0000-0000-00006D400000}"/>
    <cellStyle name="Entrada 2 3 72" xfId="17303" xr:uid="{00000000-0005-0000-0000-00006E400000}"/>
    <cellStyle name="Entrada 2 3 73" xfId="17304" xr:uid="{00000000-0005-0000-0000-00006F400000}"/>
    <cellStyle name="Entrada 2 3 74" xfId="17305" xr:uid="{00000000-0005-0000-0000-000070400000}"/>
    <cellStyle name="Entrada 2 3 75" xfId="17306" xr:uid="{00000000-0005-0000-0000-000071400000}"/>
    <cellStyle name="Entrada 2 3 76" xfId="17307" xr:uid="{00000000-0005-0000-0000-000072400000}"/>
    <cellStyle name="Entrada 2 3 77" xfId="52412" xr:uid="{00000000-0005-0000-0000-000073400000}"/>
    <cellStyle name="Entrada 2 3 78" xfId="52351" xr:uid="{00000000-0005-0000-0000-000074400000}"/>
    <cellStyle name="Entrada 2 3 79" xfId="53100" xr:uid="{00000000-0005-0000-0000-000075400000}"/>
    <cellStyle name="Entrada 2 3 8" xfId="17308" xr:uid="{00000000-0005-0000-0000-000076400000}"/>
    <cellStyle name="Entrada 2 3 8 2" xfId="17309" xr:uid="{00000000-0005-0000-0000-000077400000}"/>
    <cellStyle name="Entrada 2 3 9" xfId="17310" xr:uid="{00000000-0005-0000-0000-000078400000}"/>
    <cellStyle name="Entrada 2 3 9 2" xfId="17311" xr:uid="{00000000-0005-0000-0000-000079400000}"/>
    <cellStyle name="Entrada 2 30" xfId="17312" xr:uid="{00000000-0005-0000-0000-00007A400000}"/>
    <cellStyle name="Entrada 2 30 2" xfId="17313" xr:uid="{00000000-0005-0000-0000-00007B400000}"/>
    <cellStyle name="Entrada 2 31" xfId="17314" xr:uid="{00000000-0005-0000-0000-00007C400000}"/>
    <cellStyle name="Entrada 2 31 2" xfId="17315" xr:uid="{00000000-0005-0000-0000-00007D400000}"/>
    <cellStyle name="Entrada 2 32" xfId="17316" xr:uid="{00000000-0005-0000-0000-00007E400000}"/>
    <cellStyle name="Entrada 2 32 2" xfId="17317" xr:uid="{00000000-0005-0000-0000-00007F400000}"/>
    <cellStyle name="Entrada 2 33" xfId="17318" xr:uid="{00000000-0005-0000-0000-000080400000}"/>
    <cellStyle name="Entrada 2 33 2" xfId="17319" xr:uid="{00000000-0005-0000-0000-000081400000}"/>
    <cellStyle name="Entrada 2 34" xfId="17320" xr:uid="{00000000-0005-0000-0000-000082400000}"/>
    <cellStyle name="Entrada 2 34 2" xfId="17321" xr:uid="{00000000-0005-0000-0000-000083400000}"/>
    <cellStyle name="Entrada 2 35" xfId="17322" xr:uid="{00000000-0005-0000-0000-000084400000}"/>
    <cellStyle name="Entrada 2 35 2" xfId="17323" xr:uid="{00000000-0005-0000-0000-000085400000}"/>
    <cellStyle name="Entrada 2 36" xfId="17324" xr:uid="{00000000-0005-0000-0000-000086400000}"/>
    <cellStyle name="Entrada 2 36 2" xfId="17325" xr:uid="{00000000-0005-0000-0000-000087400000}"/>
    <cellStyle name="Entrada 2 37" xfId="17326" xr:uid="{00000000-0005-0000-0000-000088400000}"/>
    <cellStyle name="Entrada 2 37 2" xfId="17327" xr:uid="{00000000-0005-0000-0000-000089400000}"/>
    <cellStyle name="Entrada 2 38" xfId="17328" xr:uid="{00000000-0005-0000-0000-00008A400000}"/>
    <cellStyle name="Entrada 2 38 2" xfId="17329" xr:uid="{00000000-0005-0000-0000-00008B400000}"/>
    <cellStyle name="Entrada 2 39" xfId="17330" xr:uid="{00000000-0005-0000-0000-00008C400000}"/>
    <cellStyle name="Entrada 2 39 2" xfId="17331" xr:uid="{00000000-0005-0000-0000-00008D400000}"/>
    <cellStyle name="Entrada 2 4" xfId="427" xr:uid="{00000000-0005-0000-0000-00008E400000}"/>
    <cellStyle name="Entrada 2 4 10" xfId="17332" xr:uid="{00000000-0005-0000-0000-00008F400000}"/>
    <cellStyle name="Entrada 2 4 10 2" xfId="17333" xr:uid="{00000000-0005-0000-0000-000090400000}"/>
    <cellStyle name="Entrada 2 4 11" xfId="17334" xr:uid="{00000000-0005-0000-0000-000091400000}"/>
    <cellStyle name="Entrada 2 4 11 2" xfId="17335" xr:uid="{00000000-0005-0000-0000-000092400000}"/>
    <cellStyle name="Entrada 2 4 12" xfId="17336" xr:uid="{00000000-0005-0000-0000-000093400000}"/>
    <cellStyle name="Entrada 2 4 12 2" xfId="17337" xr:uid="{00000000-0005-0000-0000-000094400000}"/>
    <cellStyle name="Entrada 2 4 13" xfId="17338" xr:uid="{00000000-0005-0000-0000-000095400000}"/>
    <cellStyle name="Entrada 2 4 13 2" xfId="17339" xr:uid="{00000000-0005-0000-0000-000096400000}"/>
    <cellStyle name="Entrada 2 4 14" xfId="17340" xr:uid="{00000000-0005-0000-0000-000097400000}"/>
    <cellStyle name="Entrada 2 4 14 2" xfId="17341" xr:uid="{00000000-0005-0000-0000-000098400000}"/>
    <cellStyle name="Entrada 2 4 15" xfId="17342" xr:uid="{00000000-0005-0000-0000-000099400000}"/>
    <cellStyle name="Entrada 2 4 15 2" xfId="17343" xr:uid="{00000000-0005-0000-0000-00009A400000}"/>
    <cellStyle name="Entrada 2 4 16" xfId="17344" xr:uid="{00000000-0005-0000-0000-00009B400000}"/>
    <cellStyle name="Entrada 2 4 16 2" xfId="17345" xr:uid="{00000000-0005-0000-0000-00009C400000}"/>
    <cellStyle name="Entrada 2 4 17" xfId="17346" xr:uid="{00000000-0005-0000-0000-00009D400000}"/>
    <cellStyle name="Entrada 2 4 17 2" xfId="17347" xr:uid="{00000000-0005-0000-0000-00009E400000}"/>
    <cellStyle name="Entrada 2 4 18" xfId="17348" xr:uid="{00000000-0005-0000-0000-00009F400000}"/>
    <cellStyle name="Entrada 2 4 18 2" xfId="17349" xr:uid="{00000000-0005-0000-0000-0000A0400000}"/>
    <cellStyle name="Entrada 2 4 19" xfId="17350" xr:uid="{00000000-0005-0000-0000-0000A1400000}"/>
    <cellStyle name="Entrada 2 4 19 2" xfId="17351" xr:uid="{00000000-0005-0000-0000-0000A2400000}"/>
    <cellStyle name="Entrada 2 4 2" xfId="428" xr:uid="{00000000-0005-0000-0000-0000A3400000}"/>
    <cellStyle name="Entrada 2 4 2 2" xfId="17352" xr:uid="{00000000-0005-0000-0000-0000A4400000}"/>
    <cellStyle name="Entrada 2 4 20" xfId="17353" xr:uid="{00000000-0005-0000-0000-0000A5400000}"/>
    <cellStyle name="Entrada 2 4 20 2" xfId="17354" xr:uid="{00000000-0005-0000-0000-0000A6400000}"/>
    <cellStyle name="Entrada 2 4 21" xfId="17355" xr:uid="{00000000-0005-0000-0000-0000A7400000}"/>
    <cellStyle name="Entrada 2 4 21 2" xfId="17356" xr:uid="{00000000-0005-0000-0000-0000A8400000}"/>
    <cellStyle name="Entrada 2 4 22" xfId="17357" xr:uid="{00000000-0005-0000-0000-0000A9400000}"/>
    <cellStyle name="Entrada 2 4 22 2" xfId="17358" xr:uid="{00000000-0005-0000-0000-0000AA400000}"/>
    <cellStyle name="Entrada 2 4 23" xfId="17359" xr:uid="{00000000-0005-0000-0000-0000AB400000}"/>
    <cellStyle name="Entrada 2 4 23 2" xfId="17360" xr:uid="{00000000-0005-0000-0000-0000AC400000}"/>
    <cellStyle name="Entrada 2 4 24" xfId="17361" xr:uid="{00000000-0005-0000-0000-0000AD400000}"/>
    <cellStyle name="Entrada 2 4 24 2" xfId="17362" xr:uid="{00000000-0005-0000-0000-0000AE400000}"/>
    <cellStyle name="Entrada 2 4 25" xfId="17363" xr:uid="{00000000-0005-0000-0000-0000AF400000}"/>
    <cellStyle name="Entrada 2 4 25 2" xfId="17364" xr:uid="{00000000-0005-0000-0000-0000B0400000}"/>
    <cellStyle name="Entrada 2 4 26" xfId="17365" xr:uid="{00000000-0005-0000-0000-0000B1400000}"/>
    <cellStyle name="Entrada 2 4 26 2" xfId="17366" xr:uid="{00000000-0005-0000-0000-0000B2400000}"/>
    <cellStyle name="Entrada 2 4 27" xfId="17367" xr:uid="{00000000-0005-0000-0000-0000B3400000}"/>
    <cellStyle name="Entrada 2 4 27 2" xfId="17368" xr:uid="{00000000-0005-0000-0000-0000B4400000}"/>
    <cellStyle name="Entrada 2 4 28" xfId="17369" xr:uid="{00000000-0005-0000-0000-0000B5400000}"/>
    <cellStyle name="Entrada 2 4 28 2" xfId="17370" xr:uid="{00000000-0005-0000-0000-0000B6400000}"/>
    <cellStyle name="Entrada 2 4 29" xfId="17371" xr:uid="{00000000-0005-0000-0000-0000B7400000}"/>
    <cellStyle name="Entrada 2 4 29 2" xfId="17372" xr:uid="{00000000-0005-0000-0000-0000B8400000}"/>
    <cellStyle name="Entrada 2 4 3" xfId="17373" xr:uid="{00000000-0005-0000-0000-0000B9400000}"/>
    <cellStyle name="Entrada 2 4 3 2" xfId="17374" xr:uid="{00000000-0005-0000-0000-0000BA400000}"/>
    <cellStyle name="Entrada 2 4 30" xfId="17375" xr:uid="{00000000-0005-0000-0000-0000BB400000}"/>
    <cellStyle name="Entrada 2 4 30 2" xfId="17376" xr:uid="{00000000-0005-0000-0000-0000BC400000}"/>
    <cellStyle name="Entrada 2 4 31" xfId="17377" xr:uid="{00000000-0005-0000-0000-0000BD400000}"/>
    <cellStyle name="Entrada 2 4 31 2" xfId="17378" xr:uid="{00000000-0005-0000-0000-0000BE400000}"/>
    <cellStyle name="Entrada 2 4 32" xfId="17379" xr:uid="{00000000-0005-0000-0000-0000BF400000}"/>
    <cellStyle name="Entrada 2 4 32 2" xfId="17380" xr:uid="{00000000-0005-0000-0000-0000C0400000}"/>
    <cellStyle name="Entrada 2 4 33" xfId="17381" xr:uid="{00000000-0005-0000-0000-0000C1400000}"/>
    <cellStyle name="Entrada 2 4 33 2" xfId="17382" xr:uid="{00000000-0005-0000-0000-0000C2400000}"/>
    <cellStyle name="Entrada 2 4 34" xfId="17383" xr:uid="{00000000-0005-0000-0000-0000C3400000}"/>
    <cellStyle name="Entrada 2 4 34 2" xfId="17384" xr:uid="{00000000-0005-0000-0000-0000C4400000}"/>
    <cellStyle name="Entrada 2 4 35" xfId="17385" xr:uid="{00000000-0005-0000-0000-0000C5400000}"/>
    <cellStyle name="Entrada 2 4 35 2" xfId="17386" xr:uid="{00000000-0005-0000-0000-0000C6400000}"/>
    <cellStyle name="Entrada 2 4 36" xfId="17387" xr:uid="{00000000-0005-0000-0000-0000C7400000}"/>
    <cellStyle name="Entrada 2 4 36 2" xfId="17388" xr:uid="{00000000-0005-0000-0000-0000C8400000}"/>
    <cellStyle name="Entrada 2 4 37" xfId="17389" xr:uid="{00000000-0005-0000-0000-0000C9400000}"/>
    <cellStyle name="Entrada 2 4 37 2" xfId="17390" xr:uid="{00000000-0005-0000-0000-0000CA400000}"/>
    <cellStyle name="Entrada 2 4 38" xfId="17391" xr:uid="{00000000-0005-0000-0000-0000CB400000}"/>
    <cellStyle name="Entrada 2 4 38 2" xfId="17392" xr:uid="{00000000-0005-0000-0000-0000CC400000}"/>
    <cellStyle name="Entrada 2 4 39" xfId="17393" xr:uid="{00000000-0005-0000-0000-0000CD400000}"/>
    <cellStyle name="Entrada 2 4 39 2" xfId="17394" xr:uid="{00000000-0005-0000-0000-0000CE400000}"/>
    <cellStyle name="Entrada 2 4 4" xfId="17395" xr:uid="{00000000-0005-0000-0000-0000CF400000}"/>
    <cellStyle name="Entrada 2 4 4 2" xfId="17396" xr:uid="{00000000-0005-0000-0000-0000D0400000}"/>
    <cellStyle name="Entrada 2 4 40" xfId="17397" xr:uid="{00000000-0005-0000-0000-0000D1400000}"/>
    <cellStyle name="Entrada 2 4 41" xfId="17398" xr:uid="{00000000-0005-0000-0000-0000D2400000}"/>
    <cellStyle name="Entrada 2 4 42" xfId="17399" xr:uid="{00000000-0005-0000-0000-0000D3400000}"/>
    <cellStyle name="Entrada 2 4 43" xfId="17400" xr:uid="{00000000-0005-0000-0000-0000D4400000}"/>
    <cellStyle name="Entrada 2 4 44" xfId="17401" xr:uid="{00000000-0005-0000-0000-0000D5400000}"/>
    <cellStyle name="Entrada 2 4 45" xfId="17402" xr:uid="{00000000-0005-0000-0000-0000D6400000}"/>
    <cellStyle name="Entrada 2 4 46" xfId="17403" xr:uid="{00000000-0005-0000-0000-0000D7400000}"/>
    <cellStyle name="Entrada 2 4 47" xfId="17404" xr:uid="{00000000-0005-0000-0000-0000D8400000}"/>
    <cellStyle name="Entrada 2 4 48" xfId="17405" xr:uid="{00000000-0005-0000-0000-0000D9400000}"/>
    <cellStyle name="Entrada 2 4 49" xfId="17406" xr:uid="{00000000-0005-0000-0000-0000DA400000}"/>
    <cellStyle name="Entrada 2 4 5" xfId="17407" xr:uid="{00000000-0005-0000-0000-0000DB400000}"/>
    <cellStyle name="Entrada 2 4 5 2" xfId="17408" xr:uid="{00000000-0005-0000-0000-0000DC400000}"/>
    <cellStyle name="Entrada 2 4 50" xfId="17409" xr:uid="{00000000-0005-0000-0000-0000DD400000}"/>
    <cellStyle name="Entrada 2 4 51" xfId="17410" xr:uid="{00000000-0005-0000-0000-0000DE400000}"/>
    <cellStyle name="Entrada 2 4 52" xfId="17411" xr:uid="{00000000-0005-0000-0000-0000DF400000}"/>
    <cellStyle name="Entrada 2 4 53" xfId="17412" xr:uid="{00000000-0005-0000-0000-0000E0400000}"/>
    <cellStyle name="Entrada 2 4 54" xfId="17413" xr:uid="{00000000-0005-0000-0000-0000E1400000}"/>
    <cellStyle name="Entrada 2 4 55" xfId="17414" xr:uid="{00000000-0005-0000-0000-0000E2400000}"/>
    <cellStyle name="Entrada 2 4 56" xfId="17415" xr:uid="{00000000-0005-0000-0000-0000E3400000}"/>
    <cellStyle name="Entrada 2 4 57" xfId="17416" xr:uid="{00000000-0005-0000-0000-0000E4400000}"/>
    <cellStyle name="Entrada 2 4 58" xfId="17417" xr:uid="{00000000-0005-0000-0000-0000E5400000}"/>
    <cellStyle name="Entrada 2 4 59" xfId="17418" xr:uid="{00000000-0005-0000-0000-0000E6400000}"/>
    <cellStyle name="Entrada 2 4 6" xfId="17419" xr:uid="{00000000-0005-0000-0000-0000E7400000}"/>
    <cellStyle name="Entrada 2 4 6 2" xfId="17420" xr:uid="{00000000-0005-0000-0000-0000E8400000}"/>
    <cellStyle name="Entrada 2 4 60" xfId="17421" xr:uid="{00000000-0005-0000-0000-0000E9400000}"/>
    <cellStyle name="Entrada 2 4 61" xfId="17422" xr:uid="{00000000-0005-0000-0000-0000EA400000}"/>
    <cellStyle name="Entrada 2 4 62" xfId="17423" xr:uid="{00000000-0005-0000-0000-0000EB400000}"/>
    <cellStyle name="Entrada 2 4 63" xfId="17424" xr:uid="{00000000-0005-0000-0000-0000EC400000}"/>
    <cellStyle name="Entrada 2 4 64" xfId="17425" xr:uid="{00000000-0005-0000-0000-0000ED400000}"/>
    <cellStyle name="Entrada 2 4 65" xfId="17426" xr:uid="{00000000-0005-0000-0000-0000EE400000}"/>
    <cellStyle name="Entrada 2 4 66" xfId="17427" xr:uid="{00000000-0005-0000-0000-0000EF400000}"/>
    <cellStyle name="Entrada 2 4 67" xfId="17428" xr:uid="{00000000-0005-0000-0000-0000F0400000}"/>
    <cellStyle name="Entrada 2 4 68" xfId="17429" xr:uid="{00000000-0005-0000-0000-0000F1400000}"/>
    <cellStyle name="Entrada 2 4 69" xfId="17430" xr:uid="{00000000-0005-0000-0000-0000F2400000}"/>
    <cellStyle name="Entrada 2 4 7" xfId="17431" xr:uid="{00000000-0005-0000-0000-0000F3400000}"/>
    <cellStyle name="Entrada 2 4 7 2" xfId="17432" xr:uid="{00000000-0005-0000-0000-0000F4400000}"/>
    <cellStyle name="Entrada 2 4 70" xfId="17433" xr:uid="{00000000-0005-0000-0000-0000F5400000}"/>
    <cellStyle name="Entrada 2 4 71" xfId="17434" xr:uid="{00000000-0005-0000-0000-0000F6400000}"/>
    <cellStyle name="Entrada 2 4 72" xfId="17435" xr:uid="{00000000-0005-0000-0000-0000F7400000}"/>
    <cellStyle name="Entrada 2 4 73" xfId="17436" xr:uid="{00000000-0005-0000-0000-0000F8400000}"/>
    <cellStyle name="Entrada 2 4 74" xfId="17437" xr:uid="{00000000-0005-0000-0000-0000F9400000}"/>
    <cellStyle name="Entrada 2 4 75" xfId="17438" xr:uid="{00000000-0005-0000-0000-0000FA400000}"/>
    <cellStyle name="Entrada 2 4 76" xfId="17439" xr:uid="{00000000-0005-0000-0000-0000FB400000}"/>
    <cellStyle name="Entrada 2 4 77" xfId="52574" xr:uid="{00000000-0005-0000-0000-0000FC400000}"/>
    <cellStyle name="Entrada 2 4 78" xfId="52809" xr:uid="{00000000-0005-0000-0000-0000FD400000}"/>
    <cellStyle name="Entrada 2 4 79" xfId="53270" xr:uid="{00000000-0005-0000-0000-0000FE400000}"/>
    <cellStyle name="Entrada 2 4 8" xfId="17440" xr:uid="{00000000-0005-0000-0000-0000FF400000}"/>
    <cellStyle name="Entrada 2 4 8 2" xfId="17441" xr:uid="{00000000-0005-0000-0000-000000410000}"/>
    <cellStyle name="Entrada 2 4 9" xfId="17442" xr:uid="{00000000-0005-0000-0000-000001410000}"/>
    <cellStyle name="Entrada 2 4 9 2" xfId="17443" xr:uid="{00000000-0005-0000-0000-000002410000}"/>
    <cellStyle name="Entrada 2 40" xfId="17444" xr:uid="{00000000-0005-0000-0000-000003410000}"/>
    <cellStyle name="Entrada 2 40 2" xfId="17445" xr:uid="{00000000-0005-0000-0000-000004410000}"/>
    <cellStyle name="Entrada 2 41" xfId="17446" xr:uid="{00000000-0005-0000-0000-000005410000}"/>
    <cellStyle name="Entrada 2 41 2" xfId="17447" xr:uid="{00000000-0005-0000-0000-000006410000}"/>
    <cellStyle name="Entrada 2 42" xfId="17448" xr:uid="{00000000-0005-0000-0000-000007410000}"/>
    <cellStyle name="Entrada 2 42 2" xfId="17449" xr:uid="{00000000-0005-0000-0000-000008410000}"/>
    <cellStyle name="Entrada 2 43" xfId="17450" xr:uid="{00000000-0005-0000-0000-000009410000}"/>
    <cellStyle name="Entrada 2 43 2" xfId="17451" xr:uid="{00000000-0005-0000-0000-00000A410000}"/>
    <cellStyle name="Entrada 2 44" xfId="17452" xr:uid="{00000000-0005-0000-0000-00000B410000}"/>
    <cellStyle name="Entrada 2 44 2" xfId="17453" xr:uid="{00000000-0005-0000-0000-00000C410000}"/>
    <cellStyle name="Entrada 2 45" xfId="17454" xr:uid="{00000000-0005-0000-0000-00000D410000}"/>
    <cellStyle name="Entrada 2 45 2" xfId="17455" xr:uid="{00000000-0005-0000-0000-00000E410000}"/>
    <cellStyle name="Entrada 2 46" xfId="17456" xr:uid="{00000000-0005-0000-0000-00000F410000}"/>
    <cellStyle name="Entrada 2 46 2" xfId="17457" xr:uid="{00000000-0005-0000-0000-000010410000}"/>
    <cellStyle name="Entrada 2 47" xfId="17458" xr:uid="{00000000-0005-0000-0000-000011410000}"/>
    <cellStyle name="Entrada 2 47 2" xfId="17459" xr:uid="{00000000-0005-0000-0000-000012410000}"/>
    <cellStyle name="Entrada 2 48" xfId="17460" xr:uid="{00000000-0005-0000-0000-000013410000}"/>
    <cellStyle name="Entrada 2 48 2" xfId="17461" xr:uid="{00000000-0005-0000-0000-000014410000}"/>
    <cellStyle name="Entrada 2 49" xfId="17462" xr:uid="{00000000-0005-0000-0000-000015410000}"/>
    <cellStyle name="Entrada 2 49 2" xfId="17463" xr:uid="{00000000-0005-0000-0000-000016410000}"/>
    <cellStyle name="Entrada 2 5" xfId="429" xr:uid="{00000000-0005-0000-0000-000017410000}"/>
    <cellStyle name="Entrada 2 5 10" xfId="17464" xr:uid="{00000000-0005-0000-0000-000018410000}"/>
    <cellStyle name="Entrada 2 5 10 2" xfId="17465" xr:uid="{00000000-0005-0000-0000-000019410000}"/>
    <cellStyle name="Entrada 2 5 11" xfId="17466" xr:uid="{00000000-0005-0000-0000-00001A410000}"/>
    <cellStyle name="Entrada 2 5 11 2" xfId="17467" xr:uid="{00000000-0005-0000-0000-00001B410000}"/>
    <cellStyle name="Entrada 2 5 12" xfId="17468" xr:uid="{00000000-0005-0000-0000-00001C410000}"/>
    <cellStyle name="Entrada 2 5 12 2" xfId="17469" xr:uid="{00000000-0005-0000-0000-00001D410000}"/>
    <cellStyle name="Entrada 2 5 13" xfId="17470" xr:uid="{00000000-0005-0000-0000-00001E410000}"/>
    <cellStyle name="Entrada 2 5 13 2" xfId="17471" xr:uid="{00000000-0005-0000-0000-00001F410000}"/>
    <cellStyle name="Entrada 2 5 14" xfId="17472" xr:uid="{00000000-0005-0000-0000-000020410000}"/>
    <cellStyle name="Entrada 2 5 14 2" xfId="17473" xr:uid="{00000000-0005-0000-0000-000021410000}"/>
    <cellStyle name="Entrada 2 5 15" xfId="17474" xr:uid="{00000000-0005-0000-0000-000022410000}"/>
    <cellStyle name="Entrada 2 5 15 2" xfId="17475" xr:uid="{00000000-0005-0000-0000-000023410000}"/>
    <cellStyle name="Entrada 2 5 16" xfId="17476" xr:uid="{00000000-0005-0000-0000-000024410000}"/>
    <cellStyle name="Entrada 2 5 16 2" xfId="17477" xr:uid="{00000000-0005-0000-0000-000025410000}"/>
    <cellStyle name="Entrada 2 5 17" xfId="17478" xr:uid="{00000000-0005-0000-0000-000026410000}"/>
    <cellStyle name="Entrada 2 5 17 2" xfId="17479" xr:uid="{00000000-0005-0000-0000-000027410000}"/>
    <cellStyle name="Entrada 2 5 18" xfId="17480" xr:uid="{00000000-0005-0000-0000-000028410000}"/>
    <cellStyle name="Entrada 2 5 18 2" xfId="17481" xr:uid="{00000000-0005-0000-0000-000029410000}"/>
    <cellStyle name="Entrada 2 5 19" xfId="17482" xr:uid="{00000000-0005-0000-0000-00002A410000}"/>
    <cellStyle name="Entrada 2 5 19 2" xfId="17483" xr:uid="{00000000-0005-0000-0000-00002B410000}"/>
    <cellStyle name="Entrada 2 5 2" xfId="430" xr:uid="{00000000-0005-0000-0000-00002C410000}"/>
    <cellStyle name="Entrada 2 5 2 2" xfId="17484" xr:uid="{00000000-0005-0000-0000-00002D410000}"/>
    <cellStyle name="Entrada 2 5 20" xfId="17485" xr:uid="{00000000-0005-0000-0000-00002E410000}"/>
    <cellStyle name="Entrada 2 5 20 2" xfId="17486" xr:uid="{00000000-0005-0000-0000-00002F410000}"/>
    <cellStyle name="Entrada 2 5 21" xfId="17487" xr:uid="{00000000-0005-0000-0000-000030410000}"/>
    <cellStyle name="Entrada 2 5 21 2" xfId="17488" xr:uid="{00000000-0005-0000-0000-000031410000}"/>
    <cellStyle name="Entrada 2 5 22" xfId="17489" xr:uid="{00000000-0005-0000-0000-000032410000}"/>
    <cellStyle name="Entrada 2 5 22 2" xfId="17490" xr:uid="{00000000-0005-0000-0000-000033410000}"/>
    <cellStyle name="Entrada 2 5 23" xfId="17491" xr:uid="{00000000-0005-0000-0000-000034410000}"/>
    <cellStyle name="Entrada 2 5 23 2" xfId="17492" xr:uid="{00000000-0005-0000-0000-000035410000}"/>
    <cellStyle name="Entrada 2 5 24" xfId="17493" xr:uid="{00000000-0005-0000-0000-000036410000}"/>
    <cellStyle name="Entrada 2 5 24 2" xfId="17494" xr:uid="{00000000-0005-0000-0000-000037410000}"/>
    <cellStyle name="Entrada 2 5 25" xfId="17495" xr:uid="{00000000-0005-0000-0000-000038410000}"/>
    <cellStyle name="Entrada 2 5 25 2" xfId="17496" xr:uid="{00000000-0005-0000-0000-000039410000}"/>
    <cellStyle name="Entrada 2 5 26" xfId="17497" xr:uid="{00000000-0005-0000-0000-00003A410000}"/>
    <cellStyle name="Entrada 2 5 26 2" xfId="17498" xr:uid="{00000000-0005-0000-0000-00003B410000}"/>
    <cellStyle name="Entrada 2 5 27" xfId="17499" xr:uid="{00000000-0005-0000-0000-00003C410000}"/>
    <cellStyle name="Entrada 2 5 27 2" xfId="17500" xr:uid="{00000000-0005-0000-0000-00003D410000}"/>
    <cellStyle name="Entrada 2 5 28" xfId="17501" xr:uid="{00000000-0005-0000-0000-00003E410000}"/>
    <cellStyle name="Entrada 2 5 28 2" xfId="17502" xr:uid="{00000000-0005-0000-0000-00003F410000}"/>
    <cellStyle name="Entrada 2 5 29" xfId="17503" xr:uid="{00000000-0005-0000-0000-000040410000}"/>
    <cellStyle name="Entrada 2 5 29 2" xfId="17504" xr:uid="{00000000-0005-0000-0000-000041410000}"/>
    <cellStyle name="Entrada 2 5 3" xfId="17505" xr:uid="{00000000-0005-0000-0000-000042410000}"/>
    <cellStyle name="Entrada 2 5 3 2" xfId="17506" xr:uid="{00000000-0005-0000-0000-000043410000}"/>
    <cellStyle name="Entrada 2 5 30" xfId="17507" xr:uid="{00000000-0005-0000-0000-000044410000}"/>
    <cellStyle name="Entrada 2 5 30 2" xfId="17508" xr:uid="{00000000-0005-0000-0000-000045410000}"/>
    <cellStyle name="Entrada 2 5 31" xfId="17509" xr:uid="{00000000-0005-0000-0000-000046410000}"/>
    <cellStyle name="Entrada 2 5 31 2" xfId="17510" xr:uid="{00000000-0005-0000-0000-000047410000}"/>
    <cellStyle name="Entrada 2 5 32" xfId="17511" xr:uid="{00000000-0005-0000-0000-000048410000}"/>
    <cellStyle name="Entrada 2 5 32 2" xfId="17512" xr:uid="{00000000-0005-0000-0000-000049410000}"/>
    <cellStyle name="Entrada 2 5 33" xfId="17513" xr:uid="{00000000-0005-0000-0000-00004A410000}"/>
    <cellStyle name="Entrada 2 5 33 2" xfId="17514" xr:uid="{00000000-0005-0000-0000-00004B410000}"/>
    <cellStyle name="Entrada 2 5 34" xfId="17515" xr:uid="{00000000-0005-0000-0000-00004C410000}"/>
    <cellStyle name="Entrada 2 5 34 2" xfId="17516" xr:uid="{00000000-0005-0000-0000-00004D410000}"/>
    <cellStyle name="Entrada 2 5 35" xfId="17517" xr:uid="{00000000-0005-0000-0000-00004E410000}"/>
    <cellStyle name="Entrada 2 5 35 2" xfId="17518" xr:uid="{00000000-0005-0000-0000-00004F410000}"/>
    <cellStyle name="Entrada 2 5 36" xfId="17519" xr:uid="{00000000-0005-0000-0000-000050410000}"/>
    <cellStyle name="Entrada 2 5 36 2" xfId="17520" xr:uid="{00000000-0005-0000-0000-000051410000}"/>
    <cellStyle name="Entrada 2 5 37" xfId="17521" xr:uid="{00000000-0005-0000-0000-000052410000}"/>
    <cellStyle name="Entrada 2 5 37 2" xfId="17522" xr:uid="{00000000-0005-0000-0000-000053410000}"/>
    <cellStyle name="Entrada 2 5 38" xfId="17523" xr:uid="{00000000-0005-0000-0000-000054410000}"/>
    <cellStyle name="Entrada 2 5 38 2" xfId="17524" xr:uid="{00000000-0005-0000-0000-000055410000}"/>
    <cellStyle name="Entrada 2 5 39" xfId="17525" xr:uid="{00000000-0005-0000-0000-000056410000}"/>
    <cellStyle name="Entrada 2 5 39 2" xfId="17526" xr:uid="{00000000-0005-0000-0000-000057410000}"/>
    <cellStyle name="Entrada 2 5 4" xfId="17527" xr:uid="{00000000-0005-0000-0000-000058410000}"/>
    <cellStyle name="Entrada 2 5 4 2" xfId="17528" xr:uid="{00000000-0005-0000-0000-000059410000}"/>
    <cellStyle name="Entrada 2 5 40" xfId="17529" xr:uid="{00000000-0005-0000-0000-00005A410000}"/>
    <cellStyle name="Entrada 2 5 41" xfId="17530" xr:uid="{00000000-0005-0000-0000-00005B410000}"/>
    <cellStyle name="Entrada 2 5 42" xfId="17531" xr:uid="{00000000-0005-0000-0000-00005C410000}"/>
    <cellStyle name="Entrada 2 5 43" xfId="17532" xr:uid="{00000000-0005-0000-0000-00005D410000}"/>
    <cellStyle name="Entrada 2 5 44" xfId="17533" xr:uid="{00000000-0005-0000-0000-00005E410000}"/>
    <cellStyle name="Entrada 2 5 45" xfId="17534" xr:uid="{00000000-0005-0000-0000-00005F410000}"/>
    <cellStyle name="Entrada 2 5 46" xfId="17535" xr:uid="{00000000-0005-0000-0000-000060410000}"/>
    <cellStyle name="Entrada 2 5 47" xfId="17536" xr:uid="{00000000-0005-0000-0000-000061410000}"/>
    <cellStyle name="Entrada 2 5 48" xfId="17537" xr:uid="{00000000-0005-0000-0000-000062410000}"/>
    <cellStyle name="Entrada 2 5 49" xfId="17538" xr:uid="{00000000-0005-0000-0000-000063410000}"/>
    <cellStyle name="Entrada 2 5 5" xfId="17539" xr:uid="{00000000-0005-0000-0000-000064410000}"/>
    <cellStyle name="Entrada 2 5 5 2" xfId="17540" xr:uid="{00000000-0005-0000-0000-000065410000}"/>
    <cellStyle name="Entrada 2 5 50" xfId="17541" xr:uid="{00000000-0005-0000-0000-000066410000}"/>
    <cellStyle name="Entrada 2 5 51" xfId="17542" xr:uid="{00000000-0005-0000-0000-000067410000}"/>
    <cellStyle name="Entrada 2 5 52" xfId="17543" xr:uid="{00000000-0005-0000-0000-000068410000}"/>
    <cellStyle name="Entrada 2 5 53" xfId="17544" xr:uid="{00000000-0005-0000-0000-000069410000}"/>
    <cellStyle name="Entrada 2 5 54" xfId="17545" xr:uid="{00000000-0005-0000-0000-00006A410000}"/>
    <cellStyle name="Entrada 2 5 55" xfId="17546" xr:uid="{00000000-0005-0000-0000-00006B410000}"/>
    <cellStyle name="Entrada 2 5 56" xfId="17547" xr:uid="{00000000-0005-0000-0000-00006C410000}"/>
    <cellStyle name="Entrada 2 5 57" xfId="17548" xr:uid="{00000000-0005-0000-0000-00006D410000}"/>
    <cellStyle name="Entrada 2 5 58" xfId="17549" xr:uid="{00000000-0005-0000-0000-00006E410000}"/>
    <cellStyle name="Entrada 2 5 59" xfId="17550" xr:uid="{00000000-0005-0000-0000-00006F410000}"/>
    <cellStyle name="Entrada 2 5 6" xfId="17551" xr:uid="{00000000-0005-0000-0000-000070410000}"/>
    <cellStyle name="Entrada 2 5 6 2" xfId="17552" xr:uid="{00000000-0005-0000-0000-000071410000}"/>
    <cellStyle name="Entrada 2 5 60" xfId="17553" xr:uid="{00000000-0005-0000-0000-000072410000}"/>
    <cellStyle name="Entrada 2 5 61" xfId="17554" xr:uid="{00000000-0005-0000-0000-000073410000}"/>
    <cellStyle name="Entrada 2 5 62" xfId="17555" xr:uid="{00000000-0005-0000-0000-000074410000}"/>
    <cellStyle name="Entrada 2 5 63" xfId="17556" xr:uid="{00000000-0005-0000-0000-000075410000}"/>
    <cellStyle name="Entrada 2 5 64" xfId="17557" xr:uid="{00000000-0005-0000-0000-000076410000}"/>
    <cellStyle name="Entrada 2 5 65" xfId="17558" xr:uid="{00000000-0005-0000-0000-000077410000}"/>
    <cellStyle name="Entrada 2 5 66" xfId="17559" xr:uid="{00000000-0005-0000-0000-000078410000}"/>
    <cellStyle name="Entrada 2 5 67" xfId="17560" xr:uid="{00000000-0005-0000-0000-000079410000}"/>
    <cellStyle name="Entrada 2 5 68" xfId="17561" xr:uid="{00000000-0005-0000-0000-00007A410000}"/>
    <cellStyle name="Entrada 2 5 69" xfId="17562" xr:uid="{00000000-0005-0000-0000-00007B410000}"/>
    <cellStyle name="Entrada 2 5 7" xfId="17563" xr:uid="{00000000-0005-0000-0000-00007C410000}"/>
    <cellStyle name="Entrada 2 5 7 2" xfId="17564" xr:uid="{00000000-0005-0000-0000-00007D410000}"/>
    <cellStyle name="Entrada 2 5 70" xfId="17565" xr:uid="{00000000-0005-0000-0000-00007E410000}"/>
    <cellStyle name="Entrada 2 5 71" xfId="17566" xr:uid="{00000000-0005-0000-0000-00007F410000}"/>
    <cellStyle name="Entrada 2 5 72" xfId="17567" xr:uid="{00000000-0005-0000-0000-000080410000}"/>
    <cellStyle name="Entrada 2 5 73" xfId="17568" xr:uid="{00000000-0005-0000-0000-000081410000}"/>
    <cellStyle name="Entrada 2 5 74" xfId="17569" xr:uid="{00000000-0005-0000-0000-000082410000}"/>
    <cellStyle name="Entrada 2 5 75" xfId="17570" xr:uid="{00000000-0005-0000-0000-000083410000}"/>
    <cellStyle name="Entrada 2 5 76" xfId="17571" xr:uid="{00000000-0005-0000-0000-000084410000}"/>
    <cellStyle name="Entrada 2 5 77" xfId="52604" xr:uid="{00000000-0005-0000-0000-000085410000}"/>
    <cellStyle name="Entrada 2 5 78" xfId="52850" xr:uid="{00000000-0005-0000-0000-000086410000}"/>
    <cellStyle name="Entrada 2 5 79" xfId="53311" xr:uid="{00000000-0005-0000-0000-000087410000}"/>
    <cellStyle name="Entrada 2 5 8" xfId="17572" xr:uid="{00000000-0005-0000-0000-000088410000}"/>
    <cellStyle name="Entrada 2 5 8 2" xfId="17573" xr:uid="{00000000-0005-0000-0000-000089410000}"/>
    <cellStyle name="Entrada 2 5 9" xfId="17574" xr:uid="{00000000-0005-0000-0000-00008A410000}"/>
    <cellStyle name="Entrada 2 5 9 2" xfId="17575" xr:uid="{00000000-0005-0000-0000-00008B410000}"/>
    <cellStyle name="Entrada 2 50" xfId="17576" xr:uid="{00000000-0005-0000-0000-00008C410000}"/>
    <cellStyle name="Entrada 2 50 2" xfId="17577" xr:uid="{00000000-0005-0000-0000-00008D410000}"/>
    <cellStyle name="Entrada 2 51" xfId="17578" xr:uid="{00000000-0005-0000-0000-00008E410000}"/>
    <cellStyle name="Entrada 2 51 2" xfId="17579" xr:uid="{00000000-0005-0000-0000-00008F410000}"/>
    <cellStyle name="Entrada 2 52" xfId="17580" xr:uid="{00000000-0005-0000-0000-000090410000}"/>
    <cellStyle name="Entrada 2 52 2" xfId="17581" xr:uid="{00000000-0005-0000-0000-000091410000}"/>
    <cellStyle name="Entrada 2 53" xfId="17582" xr:uid="{00000000-0005-0000-0000-000092410000}"/>
    <cellStyle name="Entrada 2 53 2" xfId="17583" xr:uid="{00000000-0005-0000-0000-000093410000}"/>
    <cellStyle name="Entrada 2 54" xfId="17584" xr:uid="{00000000-0005-0000-0000-000094410000}"/>
    <cellStyle name="Entrada 2 54 2" xfId="17585" xr:uid="{00000000-0005-0000-0000-000095410000}"/>
    <cellStyle name="Entrada 2 55" xfId="17586" xr:uid="{00000000-0005-0000-0000-000096410000}"/>
    <cellStyle name="Entrada 2 55 2" xfId="17587" xr:uid="{00000000-0005-0000-0000-000097410000}"/>
    <cellStyle name="Entrada 2 56" xfId="17588" xr:uid="{00000000-0005-0000-0000-000098410000}"/>
    <cellStyle name="Entrada 2 56 2" xfId="17589" xr:uid="{00000000-0005-0000-0000-000099410000}"/>
    <cellStyle name="Entrada 2 57" xfId="17590" xr:uid="{00000000-0005-0000-0000-00009A410000}"/>
    <cellStyle name="Entrada 2 57 2" xfId="17591" xr:uid="{00000000-0005-0000-0000-00009B410000}"/>
    <cellStyle name="Entrada 2 58" xfId="17592" xr:uid="{00000000-0005-0000-0000-00009C410000}"/>
    <cellStyle name="Entrada 2 58 2" xfId="17593" xr:uid="{00000000-0005-0000-0000-00009D410000}"/>
    <cellStyle name="Entrada 2 59" xfId="17594" xr:uid="{00000000-0005-0000-0000-00009E410000}"/>
    <cellStyle name="Entrada 2 6" xfId="431" xr:uid="{00000000-0005-0000-0000-00009F410000}"/>
    <cellStyle name="Entrada 2 6 10" xfId="17595" xr:uid="{00000000-0005-0000-0000-0000A0410000}"/>
    <cellStyle name="Entrada 2 6 10 2" xfId="17596" xr:uid="{00000000-0005-0000-0000-0000A1410000}"/>
    <cellStyle name="Entrada 2 6 11" xfId="17597" xr:uid="{00000000-0005-0000-0000-0000A2410000}"/>
    <cellStyle name="Entrada 2 6 11 2" xfId="17598" xr:uid="{00000000-0005-0000-0000-0000A3410000}"/>
    <cellStyle name="Entrada 2 6 12" xfId="17599" xr:uid="{00000000-0005-0000-0000-0000A4410000}"/>
    <cellStyle name="Entrada 2 6 12 2" xfId="17600" xr:uid="{00000000-0005-0000-0000-0000A5410000}"/>
    <cellStyle name="Entrada 2 6 13" xfId="17601" xr:uid="{00000000-0005-0000-0000-0000A6410000}"/>
    <cellStyle name="Entrada 2 6 13 2" xfId="17602" xr:uid="{00000000-0005-0000-0000-0000A7410000}"/>
    <cellStyle name="Entrada 2 6 14" xfId="17603" xr:uid="{00000000-0005-0000-0000-0000A8410000}"/>
    <cellStyle name="Entrada 2 6 14 2" xfId="17604" xr:uid="{00000000-0005-0000-0000-0000A9410000}"/>
    <cellStyle name="Entrada 2 6 15" xfId="17605" xr:uid="{00000000-0005-0000-0000-0000AA410000}"/>
    <cellStyle name="Entrada 2 6 15 2" xfId="17606" xr:uid="{00000000-0005-0000-0000-0000AB410000}"/>
    <cellStyle name="Entrada 2 6 16" xfId="17607" xr:uid="{00000000-0005-0000-0000-0000AC410000}"/>
    <cellStyle name="Entrada 2 6 16 2" xfId="17608" xr:uid="{00000000-0005-0000-0000-0000AD410000}"/>
    <cellStyle name="Entrada 2 6 17" xfId="17609" xr:uid="{00000000-0005-0000-0000-0000AE410000}"/>
    <cellStyle name="Entrada 2 6 17 2" xfId="17610" xr:uid="{00000000-0005-0000-0000-0000AF410000}"/>
    <cellStyle name="Entrada 2 6 18" xfId="17611" xr:uid="{00000000-0005-0000-0000-0000B0410000}"/>
    <cellStyle name="Entrada 2 6 18 2" xfId="17612" xr:uid="{00000000-0005-0000-0000-0000B1410000}"/>
    <cellStyle name="Entrada 2 6 19" xfId="17613" xr:uid="{00000000-0005-0000-0000-0000B2410000}"/>
    <cellStyle name="Entrada 2 6 19 2" xfId="17614" xr:uid="{00000000-0005-0000-0000-0000B3410000}"/>
    <cellStyle name="Entrada 2 6 2" xfId="432" xr:uid="{00000000-0005-0000-0000-0000B4410000}"/>
    <cellStyle name="Entrada 2 6 2 2" xfId="17615" xr:uid="{00000000-0005-0000-0000-0000B5410000}"/>
    <cellStyle name="Entrada 2 6 20" xfId="17616" xr:uid="{00000000-0005-0000-0000-0000B6410000}"/>
    <cellStyle name="Entrada 2 6 20 2" xfId="17617" xr:uid="{00000000-0005-0000-0000-0000B7410000}"/>
    <cellStyle name="Entrada 2 6 21" xfId="17618" xr:uid="{00000000-0005-0000-0000-0000B8410000}"/>
    <cellStyle name="Entrada 2 6 21 2" xfId="17619" xr:uid="{00000000-0005-0000-0000-0000B9410000}"/>
    <cellStyle name="Entrada 2 6 22" xfId="17620" xr:uid="{00000000-0005-0000-0000-0000BA410000}"/>
    <cellStyle name="Entrada 2 6 22 2" xfId="17621" xr:uid="{00000000-0005-0000-0000-0000BB410000}"/>
    <cellStyle name="Entrada 2 6 23" xfId="17622" xr:uid="{00000000-0005-0000-0000-0000BC410000}"/>
    <cellStyle name="Entrada 2 6 23 2" xfId="17623" xr:uid="{00000000-0005-0000-0000-0000BD410000}"/>
    <cellStyle name="Entrada 2 6 24" xfId="17624" xr:uid="{00000000-0005-0000-0000-0000BE410000}"/>
    <cellStyle name="Entrada 2 6 24 2" xfId="17625" xr:uid="{00000000-0005-0000-0000-0000BF410000}"/>
    <cellStyle name="Entrada 2 6 25" xfId="17626" xr:uid="{00000000-0005-0000-0000-0000C0410000}"/>
    <cellStyle name="Entrada 2 6 25 2" xfId="17627" xr:uid="{00000000-0005-0000-0000-0000C1410000}"/>
    <cellStyle name="Entrada 2 6 26" xfId="17628" xr:uid="{00000000-0005-0000-0000-0000C2410000}"/>
    <cellStyle name="Entrada 2 6 26 2" xfId="17629" xr:uid="{00000000-0005-0000-0000-0000C3410000}"/>
    <cellStyle name="Entrada 2 6 27" xfId="17630" xr:uid="{00000000-0005-0000-0000-0000C4410000}"/>
    <cellStyle name="Entrada 2 6 27 2" xfId="17631" xr:uid="{00000000-0005-0000-0000-0000C5410000}"/>
    <cellStyle name="Entrada 2 6 28" xfId="17632" xr:uid="{00000000-0005-0000-0000-0000C6410000}"/>
    <cellStyle name="Entrada 2 6 28 2" xfId="17633" xr:uid="{00000000-0005-0000-0000-0000C7410000}"/>
    <cellStyle name="Entrada 2 6 29" xfId="17634" xr:uid="{00000000-0005-0000-0000-0000C8410000}"/>
    <cellStyle name="Entrada 2 6 29 2" xfId="17635" xr:uid="{00000000-0005-0000-0000-0000C9410000}"/>
    <cellStyle name="Entrada 2 6 3" xfId="17636" xr:uid="{00000000-0005-0000-0000-0000CA410000}"/>
    <cellStyle name="Entrada 2 6 3 2" xfId="17637" xr:uid="{00000000-0005-0000-0000-0000CB410000}"/>
    <cellStyle name="Entrada 2 6 30" xfId="17638" xr:uid="{00000000-0005-0000-0000-0000CC410000}"/>
    <cellStyle name="Entrada 2 6 30 2" xfId="17639" xr:uid="{00000000-0005-0000-0000-0000CD410000}"/>
    <cellStyle name="Entrada 2 6 31" xfId="17640" xr:uid="{00000000-0005-0000-0000-0000CE410000}"/>
    <cellStyle name="Entrada 2 6 31 2" xfId="17641" xr:uid="{00000000-0005-0000-0000-0000CF410000}"/>
    <cellStyle name="Entrada 2 6 32" xfId="17642" xr:uid="{00000000-0005-0000-0000-0000D0410000}"/>
    <cellStyle name="Entrada 2 6 32 2" xfId="17643" xr:uid="{00000000-0005-0000-0000-0000D1410000}"/>
    <cellStyle name="Entrada 2 6 33" xfId="17644" xr:uid="{00000000-0005-0000-0000-0000D2410000}"/>
    <cellStyle name="Entrada 2 6 33 2" xfId="17645" xr:uid="{00000000-0005-0000-0000-0000D3410000}"/>
    <cellStyle name="Entrada 2 6 34" xfId="17646" xr:uid="{00000000-0005-0000-0000-0000D4410000}"/>
    <cellStyle name="Entrada 2 6 34 2" xfId="17647" xr:uid="{00000000-0005-0000-0000-0000D5410000}"/>
    <cellStyle name="Entrada 2 6 35" xfId="17648" xr:uid="{00000000-0005-0000-0000-0000D6410000}"/>
    <cellStyle name="Entrada 2 6 35 2" xfId="17649" xr:uid="{00000000-0005-0000-0000-0000D7410000}"/>
    <cellStyle name="Entrada 2 6 36" xfId="17650" xr:uid="{00000000-0005-0000-0000-0000D8410000}"/>
    <cellStyle name="Entrada 2 6 36 2" xfId="17651" xr:uid="{00000000-0005-0000-0000-0000D9410000}"/>
    <cellStyle name="Entrada 2 6 37" xfId="17652" xr:uid="{00000000-0005-0000-0000-0000DA410000}"/>
    <cellStyle name="Entrada 2 6 37 2" xfId="17653" xr:uid="{00000000-0005-0000-0000-0000DB410000}"/>
    <cellStyle name="Entrada 2 6 38" xfId="17654" xr:uid="{00000000-0005-0000-0000-0000DC410000}"/>
    <cellStyle name="Entrada 2 6 38 2" xfId="17655" xr:uid="{00000000-0005-0000-0000-0000DD410000}"/>
    <cellStyle name="Entrada 2 6 39" xfId="17656" xr:uid="{00000000-0005-0000-0000-0000DE410000}"/>
    <cellStyle name="Entrada 2 6 39 2" xfId="17657" xr:uid="{00000000-0005-0000-0000-0000DF410000}"/>
    <cellStyle name="Entrada 2 6 4" xfId="17658" xr:uid="{00000000-0005-0000-0000-0000E0410000}"/>
    <cellStyle name="Entrada 2 6 4 2" xfId="17659" xr:uid="{00000000-0005-0000-0000-0000E1410000}"/>
    <cellStyle name="Entrada 2 6 40" xfId="17660" xr:uid="{00000000-0005-0000-0000-0000E2410000}"/>
    <cellStyle name="Entrada 2 6 41" xfId="17661" xr:uid="{00000000-0005-0000-0000-0000E3410000}"/>
    <cellStyle name="Entrada 2 6 42" xfId="17662" xr:uid="{00000000-0005-0000-0000-0000E4410000}"/>
    <cellStyle name="Entrada 2 6 43" xfId="17663" xr:uid="{00000000-0005-0000-0000-0000E5410000}"/>
    <cellStyle name="Entrada 2 6 44" xfId="17664" xr:uid="{00000000-0005-0000-0000-0000E6410000}"/>
    <cellStyle name="Entrada 2 6 45" xfId="17665" xr:uid="{00000000-0005-0000-0000-0000E7410000}"/>
    <cellStyle name="Entrada 2 6 46" xfId="17666" xr:uid="{00000000-0005-0000-0000-0000E8410000}"/>
    <cellStyle name="Entrada 2 6 47" xfId="17667" xr:uid="{00000000-0005-0000-0000-0000E9410000}"/>
    <cellStyle name="Entrada 2 6 48" xfId="17668" xr:uid="{00000000-0005-0000-0000-0000EA410000}"/>
    <cellStyle name="Entrada 2 6 49" xfId="17669" xr:uid="{00000000-0005-0000-0000-0000EB410000}"/>
    <cellStyle name="Entrada 2 6 5" xfId="17670" xr:uid="{00000000-0005-0000-0000-0000EC410000}"/>
    <cellStyle name="Entrada 2 6 5 2" xfId="17671" xr:uid="{00000000-0005-0000-0000-0000ED410000}"/>
    <cellStyle name="Entrada 2 6 50" xfId="17672" xr:uid="{00000000-0005-0000-0000-0000EE410000}"/>
    <cellStyle name="Entrada 2 6 51" xfId="17673" xr:uid="{00000000-0005-0000-0000-0000EF410000}"/>
    <cellStyle name="Entrada 2 6 52" xfId="17674" xr:uid="{00000000-0005-0000-0000-0000F0410000}"/>
    <cellStyle name="Entrada 2 6 53" xfId="17675" xr:uid="{00000000-0005-0000-0000-0000F1410000}"/>
    <cellStyle name="Entrada 2 6 54" xfId="17676" xr:uid="{00000000-0005-0000-0000-0000F2410000}"/>
    <cellStyle name="Entrada 2 6 55" xfId="17677" xr:uid="{00000000-0005-0000-0000-0000F3410000}"/>
    <cellStyle name="Entrada 2 6 56" xfId="17678" xr:uid="{00000000-0005-0000-0000-0000F4410000}"/>
    <cellStyle name="Entrada 2 6 57" xfId="17679" xr:uid="{00000000-0005-0000-0000-0000F5410000}"/>
    <cellStyle name="Entrada 2 6 58" xfId="17680" xr:uid="{00000000-0005-0000-0000-0000F6410000}"/>
    <cellStyle name="Entrada 2 6 59" xfId="17681" xr:uid="{00000000-0005-0000-0000-0000F7410000}"/>
    <cellStyle name="Entrada 2 6 6" xfId="17682" xr:uid="{00000000-0005-0000-0000-0000F8410000}"/>
    <cellStyle name="Entrada 2 6 6 2" xfId="17683" xr:uid="{00000000-0005-0000-0000-0000F9410000}"/>
    <cellStyle name="Entrada 2 6 60" xfId="17684" xr:uid="{00000000-0005-0000-0000-0000FA410000}"/>
    <cellStyle name="Entrada 2 6 61" xfId="17685" xr:uid="{00000000-0005-0000-0000-0000FB410000}"/>
    <cellStyle name="Entrada 2 6 62" xfId="17686" xr:uid="{00000000-0005-0000-0000-0000FC410000}"/>
    <cellStyle name="Entrada 2 6 63" xfId="17687" xr:uid="{00000000-0005-0000-0000-0000FD410000}"/>
    <cellStyle name="Entrada 2 6 64" xfId="17688" xr:uid="{00000000-0005-0000-0000-0000FE410000}"/>
    <cellStyle name="Entrada 2 6 65" xfId="17689" xr:uid="{00000000-0005-0000-0000-0000FF410000}"/>
    <cellStyle name="Entrada 2 6 66" xfId="17690" xr:uid="{00000000-0005-0000-0000-000000420000}"/>
    <cellStyle name="Entrada 2 6 67" xfId="17691" xr:uid="{00000000-0005-0000-0000-000001420000}"/>
    <cellStyle name="Entrada 2 6 68" xfId="17692" xr:uid="{00000000-0005-0000-0000-000002420000}"/>
    <cellStyle name="Entrada 2 6 69" xfId="17693" xr:uid="{00000000-0005-0000-0000-000003420000}"/>
    <cellStyle name="Entrada 2 6 7" xfId="17694" xr:uid="{00000000-0005-0000-0000-000004420000}"/>
    <cellStyle name="Entrada 2 6 7 2" xfId="17695" xr:uid="{00000000-0005-0000-0000-000005420000}"/>
    <cellStyle name="Entrada 2 6 70" xfId="17696" xr:uid="{00000000-0005-0000-0000-000006420000}"/>
    <cellStyle name="Entrada 2 6 71" xfId="17697" xr:uid="{00000000-0005-0000-0000-000007420000}"/>
    <cellStyle name="Entrada 2 6 72" xfId="17698" xr:uid="{00000000-0005-0000-0000-000008420000}"/>
    <cellStyle name="Entrada 2 6 73" xfId="17699" xr:uid="{00000000-0005-0000-0000-000009420000}"/>
    <cellStyle name="Entrada 2 6 74" xfId="17700" xr:uid="{00000000-0005-0000-0000-00000A420000}"/>
    <cellStyle name="Entrada 2 6 75" xfId="17701" xr:uid="{00000000-0005-0000-0000-00000B420000}"/>
    <cellStyle name="Entrada 2 6 76" xfId="17702" xr:uid="{00000000-0005-0000-0000-00000C420000}"/>
    <cellStyle name="Entrada 2 6 77" xfId="52424" xr:uid="{00000000-0005-0000-0000-00000D420000}"/>
    <cellStyle name="Entrada 2 6 78" xfId="52241" xr:uid="{00000000-0005-0000-0000-00000E420000}"/>
    <cellStyle name="Entrada 2 6 79" xfId="53113" xr:uid="{00000000-0005-0000-0000-00000F420000}"/>
    <cellStyle name="Entrada 2 6 8" xfId="17703" xr:uid="{00000000-0005-0000-0000-000010420000}"/>
    <cellStyle name="Entrada 2 6 8 2" xfId="17704" xr:uid="{00000000-0005-0000-0000-000011420000}"/>
    <cellStyle name="Entrada 2 6 9" xfId="17705" xr:uid="{00000000-0005-0000-0000-000012420000}"/>
    <cellStyle name="Entrada 2 6 9 2" xfId="17706" xr:uid="{00000000-0005-0000-0000-000013420000}"/>
    <cellStyle name="Entrada 2 60" xfId="17707" xr:uid="{00000000-0005-0000-0000-000014420000}"/>
    <cellStyle name="Entrada 2 61" xfId="17708" xr:uid="{00000000-0005-0000-0000-000015420000}"/>
    <cellStyle name="Entrada 2 62" xfId="17709" xr:uid="{00000000-0005-0000-0000-000016420000}"/>
    <cellStyle name="Entrada 2 63" xfId="17710" xr:uid="{00000000-0005-0000-0000-000017420000}"/>
    <cellStyle name="Entrada 2 64" xfId="17711" xr:uid="{00000000-0005-0000-0000-000018420000}"/>
    <cellStyle name="Entrada 2 65" xfId="17712" xr:uid="{00000000-0005-0000-0000-000019420000}"/>
    <cellStyle name="Entrada 2 66" xfId="17713" xr:uid="{00000000-0005-0000-0000-00001A420000}"/>
    <cellStyle name="Entrada 2 67" xfId="17714" xr:uid="{00000000-0005-0000-0000-00001B420000}"/>
    <cellStyle name="Entrada 2 68" xfId="17715" xr:uid="{00000000-0005-0000-0000-00001C420000}"/>
    <cellStyle name="Entrada 2 69" xfId="17716" xr:uid="{00000000-0005-0000-0000-00001D420000}"/>
    <cellStyle name="Entrada 2 7" xfId="433" xr:uid="{00000000-0005-0000-0000-00001E420000}"/>
    <cellStyle name="Entrada 2 7 10" xfId="17717" xr:uid="{00000000-0005-0000-0000-00001F420000}"/>
    <cellStyle name="Entrada 2 7 10 2" xfId="17718" xr:uid="{00000000-0005-0000-0000-000020420000}"/>
    <cellStyle name="Entrada 2 7 11" xfId="17719" xr:uid="{00000000-0005-0000-0000-000021420000}"/>
    <cellStyle name="Entrada 2 7 11 2" xfId="17720" xr:uid="{00000000-0005-0000-0000-000022420000}"/>
    <cellStyle name="Entrada 2 7 12" xfId="17721" xr:uid="{00000000-0005-0000-0000-000023420000}"/>
    <cellStyle name="Entrada 2 7 12 2" xfId="17722" xr:uid="{00000000-0005-0000-0000-000024420000}"/>
    <cellStyle name="Entrada 2 7 13" xfId="17723" xr:uid="{00000000-0005-0000-0000-000025420000}"/>
    <cellStyle name="Entrada 2 7 13 2" xfId="17724" xr:uid="{00000000-0005-0000-0000-000026420000}"/>
    <cellStyle name="Entrada 2 7 14" xfId="17725" xr:uid="{00000000-0005-0000-0000-000027420000}"/>
    <cellStyle name="Entrada 2 7 14 2" xfId="17726" xr:uid="{00000000-0005-0000-0000-000028420000}"/>
    <cellStyle name="Entrada 2 7 15" xfId="17727" xr:uid="{00000000-0005-0000-0000-000029420000}"/>
    <cellStyle name="Entrada 2 7 15 2" xfId="17728" xr:uid="{00000000-0005-0000-0000-00002A420000}"/>
    <cellStyle name="Entrada 2 7 16" xfId="17729" xr:uid="{00000000-0005-0000-0000-00002B420000}"/>
    <cellStyle name="Entrada 2 7 16 2" xfId="17730" xr:uid="{00000000-0005-0000-0000-00002C420000}"/>
    <cellStyle name="Entrada 2 7 17" xfId="17731" xr:uid="{00000000-0005-0000-0000-00002D420000}"/>
    <cellStyle name="Entrada 2 7 17 2" xfId="17732" xr:uid="{00000000-0005-0000-0000-00002E420000}"/>
    <cellStyle name="Entrada 2 7 18" xfId="17733" xr:uid="{00000000-0005-0000-0000-00002F420000}"/>
    <cellStyle name="Entrada 2 7 18 2" xfId="17734" xr:uid="{00000000-0005-0000-0000-000030420000}"/>
    <cellStyle name="Entrada 2 7 19" xfId="17735" xr:uid="{00000000-0005-0000-0000-000031420000}"/>
    <cellStyle name="Entrada 2 7 19 2" xfId="17736" xr:uid="{00000000-0005-0000-0000-000032420000}"/>
    <cellStyle name="Entrada 2 7 2" xfId="434" xr:uid="{00000000-0005-0000-0000-000033420000}"/>
    <cellStyle name="Entrada 2 7 2 2" xfId="17737" xr:uid="{00000000-0005-0000-0000-000034420000}"/>
    <cellStyle name="Entrada 2 7 20" xfId="17738" xr:uid="{00000000-0005-0000-0000-000035420000}"/>
    <cellStyle name="Entrada 2 7 20 2" xfId="17739" xr:uid="{00000000-0005-0000-0000-000036420000}"/>
    <cellStyle name="Entrada 2 7 21" xfId="17740" xr:uid="{00000000-0005-0000-0000-000037420000}"/>
    <cellStyle name="Entrada 2 7 21 2" xfId="17741" xr:uid="{00000000-0005-0000-0000-000038420000}"/>
    <cellStyle name="Entrada 2 7 22" xfId="17742" xr:uid="{00000000-0005-0000-0000-000039420000}"/>
    <cellStyle name="Entrada 2 7 22 2" xfId="17743" xr:uid="{00000000-0005-0000-0000-00003A420000}"/>
    <cellStyle name="Entrada 2 7 23" xfId="17744" xr:uid="{00000000-0005-0000-0000-00003B420000}"/>
    <cellStyle name="Entrada 2 7 23 2" xfId="17745" xr:uid="{00000000-0005-0000-0000-00003C420000}"/>
    <cellStyle name="Entrada 2 7 24" xfId="17746" xr:uid="{00000000-0005-0000-0000-00003D420000}"/>
    <cellStyle name="Entrada 2 7 24 2" xfId="17747" xr:uid="{00000000-0005-0000-0000-00003E420000}"/>
    <cellStyle name="Entrada 2 7 25" xfId="17748" xr:uid="{00000000-0005-0000-0000-00003F420000}"/>
    <cellStyle name="Entrada 2 7 25 2" xfId="17749" xr:uid="{00000000-0005-0000-0000-000040420000}"/>
    <cellStyle name="Entrada 2 7 26" xfId="17750" xr:uid="{00000000-0005-0000-0000-000041420000}"/>
    <cellStyle name="Entrada 2 7 26 2" xfId="17751" xr:uid="{00000000-0005-0000-0000-000042420000}"/>
    <cellStyle name="Entrada 2 7 27" xfId="17752" xr:uid="{00000000-0005-0000-0000-000043420000}"/>
    <cellStyle name="Entrada 2 7 27 2" xfId="17753" xr:uid="{00000000-0005-0000-0000-000044420000}"/>
    <cellStyle name="Entrada 2 7 28" xfId="17754" xr:uid="{00000000-0005-0000-0000-000045420000}"/>
    <cellStyle name="Entrada 2 7 28 2" xfId="17755" xr:uid="{00000000-0005-0000-0000-000046420000}"/>
    <cellStyle name="Entrada 2 7 29" xfId="17756" xr:uid="{00000000-0005-0000-0000-000047420000}"/>
    <cellStyle name="Entrada 2 7 29 2" xfId="17757" xr:uid="{00000000-0005-0000-0000-000048420000}"/>
    <cellStyle name="Entrada 2 7 3" xfId="17758" xr:uid="{00000000-0005-0000-0000-000049420000}"/>
    <cellStyle name="Entrada 2 7 3 2" xfId="17759" xr:uid="{00000000-0005-0000-0000-00004A420000}"/>
    <cellStyle name="Entrada 2 7 30" xfId="17760" xr:uid="{00000000-0005-0000-0000-00004B420000}"/>
    <cellStyle name="Entrada 2 7 30 2" xfId="17761" xr:uid="{00000000-0005-0000-0000-00004C420000}"/>
    <cellStyle name="Entrada 2 7 31" xfId="17762" xr:uid="{00000000-0005-0000-0000-00004D420000}"/>
    <cellStyle name="Entrada 2 7 31 2" xfId="17763" xr:uid="{00000000-0005-0000-0000-00004E420000}"/>
    <cellStyle name="Entrada 2 7 32" xfId="17764" xr:uid="{00000000-0005-0000-0000-00004F420000}"/>
    <cellStyle name="Entrada 2 7 32 2" xfId="17765" xr:uid="{00000000-0005-0000-0000-000050420000}"/>
    <cellStyle name="Entrada 2 7 33" xfId="17766" xr:uid="{00000000-0005-0000-0000-000051420000}"/>
    <cellStyle name="Entrada 2 7 33 2" xfId="17767" xr:uid="{00000000-0005-0000-0000-000052420000}"/>
    <cellStyle name="Entrada 2 7 34" xfId="17768" xr:uid="{00000000-0005-0000-0000-000053420000}"/>
    <cellStyle name="Entrada 2 7 34 2" xfId="17769" xr:uid="{00000000-0005-0000-0000-000054420000}"/>
    <cellStyle name="Entrada 2 7 35" xfId="17770" xr:uid="{00000000-0005-0000-0000-000055420000}"/>
    <cellStyle name="Entrada 2 7 35 2" xfId="17771" xr:uid="{00000000-0005-0000-0000-000056420000}"/>
    <cellStyle name="Entrada 2 7 36" xfId="17772" xr:uid="{00000000-0005-0000-0000-000057420000}"/>
    <cellStyle name="Entrada 2 7 36 2" xfId="17773" xr:uid="{00000000-0005-0000-0000-000058420000}"/>
    <cellStyle name="Entrada 2 7 37" xfId="17774" xr:uid="{00000000-0005-0000-0000-000059420000}"/>
    <cellStyle name="Entrada 2 7 37 2" xfId="17775" xr:uid="{00000000-0005-0000-0000-00005A420000}"/>
    <cellStyle name="Entrada 2 7 38" xfId="17776" xr:uid="{00000000-0005-0000-0000-00005B420000}"/>
    <cellStyle name="Entrada 2 7 38 2" xfId="17777" xr:uid="{00000000-0005-0000-0000-00005C420000}"/>
    <cellStyle name="Entrada 2 7 39" xfId="17778" xr:uid="{00000000-0005-0000-0000-00005D420000}"/>
    <cellStyle name="Entrada 2 7 39 2" xfId="17779" xr:uid="{00000000-0005-0000-0000-00005E420000}"/>
    <cellStyle name="Entrada 2 7 4" xfId="17780" xr:uid="{00000000-0005-0000-0000-00005F420000}"/>
    <cellStyle name="Entrada 2 7 4 2" xfId="17781" xr:uid="{00000000-0005-0000-0000-000060420000}"/>
    <cellStyle name="Entrada 2 7 40" xfId="17782" xr:uid="{00000000-0005-0000-0000-000061420000}"/>
    <cellStyle name="Entrada 2 7 41" xfId="17783" xr:uid="{00000000-0005-0000-0000-000062420000}"/>
    <cellStyle name="Entrada 2 7 42" xfId="17784" xr:uid="{00000000-0005-0000-0000-000063420000}"/>
    <cellStyle name="Entrada 2 7 43" xfId="17785" xr:uid="{00000000-0005-0000-0000-000064420000}"/>
    <cellStyle name="Entrada 2 7 44" xfId="17786" xr:uid="{00000000-0005-0000-0000-000065420000}"/>
    <cellStyle name="Entrada 2 7 45" xfId="17787" xr:uid="{00000000-0005-0000-0000-000066420000}"/>
    <cellStyle name="Entrada 2 7 46" xfId="17788" xr:uid="{00000000-0005-0000-0000-000067420000}"/>
    <cellStyle name="Entrada 2 7 47" xfId="17789" xr:uid="{00000000-0005-0000-0000-000068420000}"/>
    <cellStyle name="Entrada 2 7 48" xfId="17790" xr:uid="{00000000-0005-0000-0000-000069420000}"/>
    <cellStyle name="Entrada 2 7 49" xfId="17791" xr:uid="{00000000-0005-0000-0000-00006A420000}"/>
    <cellStyle name="Entrada 2 7 5" xfId="17792" xr:uid="{00000000-0005-0000-0000-00006B420000}"/>
    <cellStyle name="Entrada 2 7 5 2" xfId="17793" xr:uid="{00000000-0005-0000-0000-00006C420000}"/>
    <cellStyle name="Entrada 2 7 50" xfId="17794" xr:uid="{00000000-0005-0000-0000-00006D420000}"/>
    <cellStyle name="Entrada 2 7 51" xfId="17795" xr:uid="{00000000-0005-0000-0000-00006E420000}"/>
    <cellStyle name="Entrada 2 7 52" xfId="17796" xr:uid="{00000000-0005-0000-0000-00006F420000}"/>
    <cellStyle name="Entrada 2 7 53" xfId="17797" xr:uid="{00000000-0005-0000-0000-000070420000}"/>
    <cellStyle name="Entrada 2 7 54" xfId="17798" xr:uid="{00000000-0005-0000-0000-000071420000}"/>
    <cellStyle name="Entrada 2 7 55" xfId="17799" xr:uid="{00000000-0005-0000-0000-000072420000}"/>
    <cellStyle name="Entrada 2 7 56" xfId="17800" xr:uid="{00000000-0005-0000-0000-000073420000}"/>
    <cellStyle name="Entrada 2 7 57" xfId="17801" xr:uid="{00000000-0005-0000-0000-000074420000}"/>
    <cellStyle name="Entrada 2 7 58" xfId="17802" xr:uid="{00000000-0005-0000-0000-000075420000}"/>
    <cellStyle name="Entrada 2 7 59" xfId="17803" xr:uid="{00000000-0005-0000-0000-000076420000}"/>
    <cellStyle name="Entrada 2 7 6" xfId="17804" xr:uid="{00000000-0005-0000-0000-000077420000}"/>
    <cellStyle name="Entrada 2 7 6 2" xfId="17805" xr:uid="{00000000-0005-0000-0000-000078420000}"/>
    <cellStyle name="Entrada 2 7 60" xfId="17806" xr:uid="{00000000-0005-0000-0000-000079420000}"/>
    <cellStyle name="Entrada 2 7 61" xfId="17807" xr:uid="{00000000-0005-0000-0000-00007A420000}"/>
    <cellStyle name="Entrada 2 7 62" xfId="17808" xr:uid="{00000000-0005-0000-0000-00007B420000}"/>
    <cellStyle name="Entrada 2 7 63" xfId="17809" xr:uid="{00000000-0005-0000-0000-00007C420000}"/>
    <cellStyle name="Entrada 2 7 64" xfId="17810" xr:uid="{00000000-0005-0000-0000-00007D420000}"/>
    <cellStyle name="Entrada 2 7 65" xfId="17811" xr:uid="{00000000-0005-0000-0000-00007E420000}"/>
    <cellStyle name="Entrada 2 7 66" xfId="17812" xr:uid="{00000000-0005-0000-0000-00007F420000}"/>
    <cellStyle name="Entrada 2 7 67" xfId="17813" xr:uid="{00000000-0005-0000-0000-000080420000}"/>
    <cellStyle name="Entrada 2 7 68" xfId="17814" xr:uid="{00000000-0005-0000-0000-000081420000}"/>
    <cellStyle name="Entrada 2 7 69" xfId="17815" xr:uid="{00000000-0005-0000-0000-000082420000}"/>
    <cellStyle name="Entrada 2 7 7" xfId="17816" xr:uid="{00000000-0005-0000-0000-000083420000}"/>
    <cellStyle name="Entrada 2 7 7 2" xfId="17817" xr:uid="{00000000-0005-0000-0000-000084420000}"/>
    <cellStyle name="Entrada 2 7 70" xfId="17818" xr:uid="{00000000-0005-0000-0000-000085420000}"/>
    <cellStyle name="Entrada 2 7 71" xfId="17819" xr:uid="{00000000-0005-0000-0000-000086420000}"/>
    <cellStyle name="Entrada 2 7 72" xfId="17820" xr:uid="{00000000-0005-0000-0000-000087420000}"/>
    <cellStyle name="Entrada 2 7 73" xfId="17821" xr:uid="{00000000-0005-0000-0000-000088420000}"/>
    <cellStyle name="Entrada 2 7 74" xfId="17822" xr:uid="{00000000-0005-0000-0000-000089420000}"/>
    <cellStyle name="Entrada 2 7 75" xfId="17823" xr:uid="{00000000-0005-0000-0000-00008A420000}"/>
    <cellStyle name="Entrada 2 7 76" xfId="17824" xr:uid="{00000000-0005-0000-0000-00008B420000}"/>
    <cellStyle name="Entrada 2 7 77" xfId="52598" xr:uid="{00000000-0005-0000-0000-00008C420000}"/>
    <cellStyle name="Entrada 2 7 78" xfId="52843" xr:uid="{00000000-0005-0000-0000-00008D420000}"/>
    <cellStyle name="Entrada 2 7 79" xfId="53304" xr:uid="{00000000-0005-0000-0000-00008E420000}"/>
    <cellStyle name="Entrada 2 7 8" xfId="17825" xr:uid="{00000000-0005-0000-0000-00008F420000}"/>
    <cellStyle name="Entrada 2 7 8 2" xfId="17826" xr:uid="{00000000-0005-0000-0000-000090420000}"/>
    <cellStyle name="Entrada 2 7 9" xfId="17827" xr:uid="{00000000-0005-0000-0000-000091420000}"/>
    <cellStyle name="Entrada 2 7 9 2" xfId="17828" xr:uid="{00000000-0005-0000-0000-000092420000}"/>
    <cellStyle name="Entrada 2 70" xfId="17829" xr:uid="{00000000-0005-0000-0000-000093420000}"/>
    <cellStyle name="Entrada 2 71" xfId="17830" xr:uid="{00000000-0005-0000-0000-000094420000}"/>
    <cellStyle name="Entrada 2 72" xfId="17831" xr:uid="{00000000-0005-0000-0000-000095420000}"/>
    <cellStyle name="Entrada 2 73" xfId="17832" xr:uid="{00000000-0005-0000-0000-000096420000}"/>
    <cellStyle name="Entrada 2 74" xfId="17833" xr:uid="{00000000-0005-0000-0000-000097420000}"/>
    <cellStyle name="Entrada 2 75" xfId="17834" xr:uid="{00000000-0005-0000-0000-000098420000}"/>
    <cellStyle name="Entrada 2 76" xfId="17835" xr:uid="{00000000-0005-0000-0000-000099420000}"/>
    <cellStyle name="Entrada 2 77" xfId="17836" xr:uid="{00000000-0005-0000-0000-00009A420000}"/>
    <cellStyle name="Entrada 2 78" xfId="17837" xr:uid="{00000000-0005-0000-0000-00009B420000}"/>
    <cellStyle name="Entrada 2 79" xfId="17838" xr:uid="{00000000-0005-0000-0000-00009C420000}"/>
    <cellStyle name="Entrada 2 8" xfId="435" xr:uid="{00000000-0005-0000-0000-00009D420000}"/>
    <cellStyle name="Entrada 2 8 10" xfId="17839" xr:uid="{00000000-0005-0000-0000-00009E420000}"/>
    <cellStyle name="Entrada 2 8 10 2" xfId="17840" xr:uid="{00000000-0005-0000-0000-00009F420000}"/>
    <cellStyle name="Entrada 2 8 11" xfId="17841" xr:uid="{00000000-0005-0000-0000-0000A0420000}"/>
    <cellStyle name="Entrada 2 8 11 2" xfId="17842" xr:uid="{00000000-0005-0000-0000-0000A1420000}"/>
    <cellStyle name="Entrada 2 8 12" xfId="17843" xr:uid="{00000000-0005-0000-0000-0000A2420000}"/>
    <cellStyle name="Entrada 2 8 12 2" xfId="17844" xr:uid="{00000000-0005-0000-0000-0000A3420000}"/>
    <cellStyle name="Entrada 2 8 13" xfId="17845" xr:uid="{00000000-0005-0000-0000-0000A4420000}"/>
    <cellStyle name="Entrada 2 8 13 2" xfId="17846" xr:uid="{00000000-0005-0000-0000-0000A5420000}"/>
    <cellStyle name="Entrada 2 8 14" xfId="17847" xr:uid="{00000000-0005-0000-0000-0000A6420000}"/>
    <cellStyle name="Entrada 2 8 14 2" xfId="17848" xr:uid="{00000000-0005-0000-0000-0000A7420000}"/>
    <cellStyle name="Entrada 2 8 15" xfId="17849" xr:uid="{00000000-0005-0000-0000-0000A8420000}"/>
    <cellStyle name="Entrada 2 8 15 2" xfId="17850" xr:uid="{00000000-0005-0000-0000-0000A9420000}"/>
    <cellStyle name="Entrada 2 8 16" xfId="17851" xr:uid="{00000000-0005-0000-0000-0000AA420000}"/>
    <cellStyle name="Entrada 2 8 16 2" xfId="17852" xr:uid="{00000000-0005-0000-0000-0000AB420000}"/>
    <cellStyle name="Entrada 2 8 17" xfId="17853" xr:uid="{00000000-0005-0000-0000-0000AC420000}"/>
    <cellStyle name="Entrada 2 8 17 2" xfId="17854" xr:uid="{00000000-0005-0000-0000-0000AD420000}"/>
    <cellStyle name="Entrada 2 8 18" xfId="17855" xr:uid="{00000000-0005-0000-0000-0000AE420000}"/>
    <cellStyle name="Entrada 2 8 18 2" xfId="17856" xr:uid="{00000000-0005-0000-0000-0000AF420000}"/>
    <cellStyle name="Entrada 2 8 19" xfId="17857" xr:uid="{00000000-0005-0000-0000-0000B0420000}"/>
    <cellStyle name="Entrada 2 8 19 2" xfId="17858" xr:uid="{00000000-0005-0000-0000-0000B1420000}"/>
    <cellStyle name="Entrada 2 8 2" xfId="436" xr:uid="{00000000-0005-0000-0000-0000B2420000}"/>
    <cellStyle name="Entrada 2 8 2 2" xfId="17859" xr:uid="{00000000-0005-0000-0000-0000B3420000}"/>
    <cellStyle name="Entrada 2 8 20" xfId="17860" xr:uid="{00000000-0005-0000-0000-0000B4420000}"/>
    <cellStyle name="Entrada 2 8 20 2" xfId="17861" xr:uid="{00000000-0005-0000-0000-0000B5420000}"/>
    <cellStyle name="Entrada 2 8 21" xfId="17862" xr:uid="{00000000-0005-0000-0000-0000B6420000}"/>
    <cellStyle name="Entrada 2 8 21 2" xfId="17863" xr:uid="{00000000-0005-0000-0000-0000B7420000}"/>
    <cellStyle name="Entrada 2 8 22" xfId="17864" xr:uid="{00000000-0005-0000-0000-0000B8420000}"/>
    <cellStyle name="Entrada 2 8 22 2" xfId="17865" xr:uid="{00000000-0005-0000-0000-0000B9420000}"/>
    <cellStyle name="Entrada 2 8 23" xfId="17866" xr:uid="{00000000-0005-0000-0000-0000BA420000}"/>
    <cellStyle name="Entrada 2 8 23 2" xfId="17867" xr:uid="{00000000-0005-0000-0000-0000BB420000}"/>
    <cellStyle name="Entrada 2 8 24" xfId="17868" xr:uid="{00000000-0005-0000-0000-0000BC420000}"/>
    <cellStyle name="Entrada 2 8 24 2" xfId="17869" xr:uid="{00000000-0005-0000-0000-0000BD420000}"/>
    <cellStyle name="Entrada 2 8 25" xfId="17870" xr:uid="{00000000-0005-0000-0000-0000BE420000}"/>
    <cellStyle name="Entrada 2 8 25 2" xfId="17871" xr:uid="{00000000-0005-0000-0000-0000BF420000}"/>
    <cellStyle name="Entrada 2 8 26" xfId="17872" xr:uid="{00000000-0005-0000-0000-0000C0420000}"/>
    <cellStyle name="Entrada 2 8 26 2" xfId="17873" xr:uid="{00000000-0005-0000-0000-0000C1420000}"/>
    <cellStyle name="Entrada 2 8 27" xfId="17874" xr:uid="{00000000-0005-0000-0000-0000C2420000}"/>
    <cellStyle name="Entrada 2 8 27 2" xfId="17875" xr:uid="{00000000-0005-0000-0000-0000C3420000}"/>
    <cellStyle name="Entrada 2 8 28" xfId="17876" xr:uid="{00000000-0005-0000-0000-0000C4420000}"/>
    <cellStyle name="Entrada 2 8 28 2" xfId="17877" xr:uid="{00000000-0005-0000-0000-0000C5420000}"/>
    <cellStyle name="Entrada 2 8 29" xfId="17878" xr:uid="{00000000-0005-0000-0000-0000C6420000}"/>
    <cellStyle name="Entrada 2 8 29 2" xfId="17879" xr:uid="{00000000-0005-0000-0000-0000C7420000}"/>
    <cellStyle name="Entrada 2 8 3" xfId="17880" xr:uid="{00000000-0005-0000-0000-0000C8420000}"/>
    <cellStyle name="Entrada 2 8 3 2" xfId="17881" xr:uid="{00000000-0005-0000-0000-0000C9420000}"/>
    <cellStyle name="Entrada 2 8 30" xfId="17882" xr:uid="{00000000-0005-0000-0000-0000CA420000}"/>
    <cellStyle name="Entrada 2 8 30 2" xfId="17883" xr:uid="{00000000-0005-0000-0000-0000CB420000}"/>
    <cellStyle name="Entrada 2 8 31" xfId="17884" xr:uid="{00000000-0005-0000-0000-0000CC420000}"/>
    <cellStyle name="Entrada 2 8 31 2" xfId="17885" xr:uid="{00000000-0005-0000-0000-0000CD420000}"/>
    <cellStyle name="Entrada 2 8 32" xfId="17886" xr:uid="{00000000-0005-0000-0000-0000CE420000}"/>
    <cellStyle name="Entrada 2 8 32 2" xfId="17887" xr:uid="{00000000-0005-0000-0000-0000CF420000}"/>
    <cellStyle name="Entrada 2 8 33" xfId="17888" xr:uid="{00000000-0005-0000-0000-0000D0420000}"/>
    <cellStyle name="Entrada 2 8 33 2" xfId="17889" xr:uid="{00000000-0005-0000-0000-0000D1420000}"/>
    <cellStyle name="Entrada 2 8 34" xfId="17890" xr:uid="{00000000-0005-0000-0000-0000D2420000}"/>
    <cellStyle name="Entrada 2 8 34 2" xfId="17891" xr:uid="{00000000-0005-0000-0000-0000D3420000}"/>
    <cellStyle name="Entrada 2 8 35" xfId="17892" xr:uid="{00000000-0005-0000-0000-0000D4420000}"/>
    <cellStyle name="Entrada 2 8 35 2" xfId="17893" xr:uid="{00000000-0005-0000-0000-0000D5420000}"/>
    <cellStyle name="Entrada 2 8 36" xfId="17894" xr:uid="{00000000-0005-0000-0000-0000D6420000}"/>
    <cellStyle name="Entrada 2 8 36 2" xfId="17895" xr:uid="{00000000-0005-0000-0000-0000D7420000}"/>
    <cellStyle name="Entrada 2 8 37" xfId="17896" xr:uid="{00000000-0005-0000-0000-0000D8420000}"/>
    <cellStyle name="Entrada 2 8 37 2" xfId="17897" xr:uid="{00000000-0005-0000-0000-0000D9420000}"/>
    <cellStyle name="Entrada 2 8 38" xfId="17898" xr:uid="{00000000-0005-0000-0000-0000DA420000}"/>
    <cellStyle name="Entrada 2 8 38 2" xfId="17899" xr:uid="{00000000-0005-0000-0000-0000DB420000}"/>
    <cellStyle name="Entrada 2 8 39" xfId="17900" xr:uid="{00000000-0005-0000-0000-0000DC420000}"/>
    <cellStyle name="Entrada 2 8 39 2" xfId="17901" xr:uid="{00000000-0005-0000-0000-0000DD420000}"/>
    <cellStyle name="Entrada 2 8 4" xfId="17902" xr:uid="{00000000-0005-0000-0000-0000DE420000}"/>
    <cellStyle name="Entrada 2 8 4 2" xfId="17903" xr:uid="{00000000-0005-0000-0000-0000DF420000}"/>
    <cellStyle name="Entrada 2 8 40" xfId="17904" xr:uid="{00000000-0005-0000-0000-0000E0420000}"/>
    <cellStyle name="Entrada 2 8 41" xfId="17905" xr:uid="{00000000-0005-0000-0000-0000E1420000}"/>
    <cellStyle name="Entrada 2 8 42" xfId="17906" xr:uid="{00000000-0005-0000-0000-0000E2420000}"/>
    <cellStyle name="Entrada 2 8 43" xfId="17907" xr:uid="{00000000-0005-0000-0000-0000E3420000}"/>
    <cellStyle name="Entrada 2 8 44" xfId="17908" xr:uid="{00000000-0005-0000-0000-0000E4420000}"/>
    <cellStyle name="Entrada 2 8 45" xfId="17909" xr:uid="{00000000-0005-0000-0000-0000E5420000}"/>
    <cellStyle name="Entrada 2 8 46" xfId="17910" xr:uid="{00000000-0005-0000-0000-0000E6420000}"/>
    <cellStyle name="Entrada 2 8 47" xfId="17911" xr:uid="{00000000-0005-0000-0000-0000E7420000}"/>
    <cellStyle name="Entrada 2 8 48" xfId="17912" xr:uid="{00000000-0005-0000-0000-0000E8420000}"/>
    <cellStyle name="Entrada 2 8 49" xfId="17913" xr:uid="{00000000-0005-0000-0000-0000E9420000}"/>
    <cellStyle name="Entrada 2 8 5" xfId="17914" xr:uid="{00000000-0005-0000-0000-0000EA420000}"/>
    <cellStyle name="Entrada 2 8 5 2" xfId="17915" xr:uid="{00000000-0005-0000-0000-0000EB420000}"/>
    <cellStyle name="Entrada 2 8 50" xfId="17916" xr:uid="{00000000-0005-0000-0000-0000EC420000}"/>
    <cellStyle name="Entrada 2 8 51" xfId="17917" xr:uid="{00000000-0005-0000-0000-0000ED420000}"/>
    <cellStyle name="Entrada 2 8 52" xfId="17918" xr:uid="{00000000-0005-0000-0000-0000EE420000}"/>
    <cellStyle name="Entrada 2 8 53" xfId="17919" xr:uid="{00000000-0005-0000-0000-0000EF420000}"/>
    <cellStyle name="Entrada 2 8 54" xfId="17920" xr:uid="{00000000-0005-0000-0000-0000F0420000}"/>
    <cellStyle name="Entrada 2 8 55" xfId="17921" xr:uid="{00000000-0005-0000-0000-0000F1420000}"/>
    <cellStyle name="Entrada 2 8 56" xfId="17922" xr:uid="{00000000-0005-0000-0000-0000F2420000}"/>
    <cellStyle name="Entrada 2 8 57" xfId="17923" xr:uid="{00000000-0005-0000-0000-0000F3420000}"/>
    <cellStyle name="Entrada 2 8 58" xfId="17924" xr:uid="{00000000-0005-0000-0000-0000F4420000}"/>
    <cellStyle name="Entrada 2 8 59" xfId="17925" xr:uid="{00000000-0005-0000-0000-0000F5420000}"/>
    <cellStyle name="Entrada 2 8 6" xfId="17926" xr:uid="{00000000-0005-0000-0000-0000F6420000}"/>
    <cellStyle name="Entrada 2 8 6 2" xfId="17927" xr:uid="{00000000-0005-0000-0000-0000F7420000}"/>
    <cellStyle name="Entrada 2 8 60" xfId="17928" xr:uid="{00000000-0005-0000-0000-0000F8420000}"/>
    <cellStyle name="Entrada 2 8 61" xfId="17929" xr:uid="{00000000-0005-0000-0000-0000F9420000}"/>
    <cellStyle name="Entrada 2 8 62" xfId="17930" xr:uid="{00000000-0005-0000-0000-0000FA420000}"/>
    <cellStyle name="Entrada 2 8 63" xfId="17931" xr:uid="{00000000-0005-0000-0000-0000FB420000}"/>
    <cellStyle name="Entrada 2 8 64" xfId="17932" xr:uid="{00000000-0005-0000-0000-0000FC420000}"/>
    <cellStyle name="Entrada 2 8 65" xfId="17933" xr:uid="{00000000-0005-0000-0000-0000FD420000}"/>
    <cellStyle name="Entrada 2 8 66" xfId="17934" xr:uid="{00000000-0005-0000-0000-0000FE420000}"/>
    <cellStyle name="Entrada 2 8 67" xfId="17935" xr:uid="{00000000-0005-0000-0000-0000FF420000}"/>
    <cellStyle name="Entrada 2 8 68" xfId="17936" xr:uid="{00000000-0005-0000-0000-000000430000}"/>
    <cellStyle name="Entrada 2 8 69" xfId="17937" xr:uid="{00000000-0005-0000-0000-000001430000}"/>
    <cellStyle name="Entrada 2 8 7" xfId="17938" xr:uid="{00000000-0005-0000-0000-000002430000}"/>
    <cellStyle name="Entrada 2 8 7 2" xfId="17939" xr:uid="{00000000-0005-0000-0000-000003430000}"/>
    <cellStyle name="Entrada 2 8 70" xfId="17940" xr:uid="{00000000-0005-0000-0000-000004430000}"/>
    <cellStyle name="Entrada 2 8 71" xfId="17941" xr:uid="{00000000-0005-0000-0000-000005430000}"/>
    <cellStyle name="Entrada 2 8 72" xfId="17942" xr:uid="{00000000-0005-0000-0000-000006430000}"/>
    <cellStyle name="Entrada 2 8 73" xfId="17943" xr:uid="{00000000-0005-0000-0000-000007430000}"/>
    <cellStyle name="Entrada 2 8 74" xfId="17944" xr:uid="{00000000-0005-0000-0000-000008430000}"/>
    <cellStyle name="Entrada 2 8 75" xfId="17945" xr:uid="{00000000-0005-0000-0000-000009430000}"/>
    <cellStyle name="Entrada 2 8 76" xfId="17946" xr:uid="{00000000-0005-0000-0000-00000A430000}"/>
    <cellStyle name="Entrada 2 8 77" xfId="52421" xr:uid="{00000000-0005-0000-0000-00000B430000}"/>
    <cellStyle name="Entrada 2 8 78" xfId="52341" xr:uid="{00000000-0005-0000-0000-00000C430000}"/>
    <cellStyle name="Entrada 2 8 79" xfId="53110" xr:uid="{00000000-0005-0000-0000-00000D430000}"/>
    <cellStyle name="Entrada 2 8 8" xfId="17947" xr:uid="{00000000-0005-0000-0000-00000E430000}"/>
    <cellStyle name="Entrada 2 8 8 2" xfId="17948" xr:uid="{00000000-0005-0000-0000-00000F430000}"/>
    <cellStyle name="Entrada 2 8 9" xfId="17949" xr:uid="{00000000-0005-0000-0000-000010430000}"/>
    <cellStyle name="Entrada 2 8 9 2" xfId="17950" xr:uid="{00000000-0005-0000-0000-000011430000}"/>
    <cellStyle name="Entrada 2 80" xfId="17951" xr:uid="{00000000-0005-0000-0000-000012430000}"/>
    <cellStyle name="Entrada 2 81" xfId="17952" xr:uid="{00000000-0005-0000-0000-000013430000}"/>
    <cellStyle name="Entrada 2 82" xfId="17953" xr:uid="{00000000-0005-0000-0000-000014430000}"/>
    <cellStyle name="Entrada 2 83" xfId="17954" xr:uid="{00000000-0005-0000-0000-000015430000}"/>
    <cellStyle name="Entrada 2 84" xfId="17955" xr:uid="{00000000-0005-0000-0000-000016430000}"/>
    <cellStyle name="Entrada 2 85" xfId="17956" xr:uid="{00000000-0005-0000-0000-000017430000}"/>
    <cellStyle name="Entrada 2 86" xfId="17957" xr:uid="{00000000-0005-0000-0000-000018430000}"/>
    <cellStyle name="Entrada 2 87" xfId="17958" xr:uid="{00000000-0005-0000-0000-000019430000}"/>
    <cellStyle name="Entrada 2 88" xfId="17959" xr:uid="{00000000-0005-0000-0000-00001A430000}"/>
    <cellStyle name="Entrada 2 89" xfId="17960" xr:uid="{00000000-0005-0000-0000-00001B430000}"/>
    <cellStyle name="Entrada 2 9" xfId="437" xr:uid="{00000000-0005-0000-0000-00001C430000}"/>
    <cellStyle name="Entrada 2 9 10" xfId="17961" xr:uid="{00000000-0005-0000-0000-00001D430000}"/>
    <cellStyle name="Entrada 2 9 10 2" xfId="17962" xr:uid="{00000000-0005-0000-0000-00001E430000}"/>
    <cellStyle name="Entrada 2 9 11" xfId="17963" xr:uid="{00000000-0005-0000-0000-00001F430000}"/>
    <cellStyle name="Entrada 2 9 11 2" xfId="17964" xr:uid="{00000000-0005-0000-0000-000020430000}"/>
    <cellStyle name="Entrada 2 9 12" xfId="17965" xr:uid="{00000000-0005-0000-0000-000021430000}"/>
    <cellStyle name="Entrada 2 9 12 2" xfId="17966" xr:uid="{00000000-0005-0000-0000-000022430000}"/>
    <cellStyle name="Entrada 2 9 13" xfId="17967" xr:uid="{00000000-0005-0000-0000-000023430000}"/>
    <cellStyle name="Entrada 2 9 13 2" xfId="17968" xr:uid="{00000000-0005-0000-0000-000024430000}"/>
    <cellStyle name="Entrada 2 9 14" xfId="17969" xr:uid="{00000000-0005-0000-0000-000025430000}"/>
    <cellStyle name="Entrada 2 9 14 2" xfId="17970" xr:uid="{00000000-0005-0000-0000-000026430000}"/>
    <cellStyle name="Entrada 2 9 15" xfId="17971" xr:uid="{00000000-0005-0000-0000-000027430000}"/>
    <cellStyle name="Entrada 2 9 15 2" xfId="17972" xr:uid="{00000000-0005-0000-0000-000028430000}"/>
    <cellStyle name="Entrada 2 9 16" xfId="17973" xr:uid="{00000000-0005-0000-0000-000029430000}"/>
    <cellStyle name="Entrada 2 9 16 2" xfId="17974" xr:uid="{00000000-0005-0000-0000-00002A430000}"/>
    <cellStyle name="Entrada 2 9 17" xfId="17975" xr:uid="{00000000-0005-0000-0000-00002B430000}"/>
    <cellStyle name="Entrada 2 9 17 2" xfId="17976" xr:uid="{00000000-0005-0000-0000-00002C430000}"/>
    <cellStyle name="Entrada 2 9 18" xfId="17977" xr:uid="{00000000-0005-0000-0000-00002D430000}"/>
    <cellStyle name="Entrada 2 9 18 2" xfId="17978" xr:uid="{00000000-0005-0000-0000-00002E430000}"/>
    <cellStyle name="Entrada 2 9 19" xfId="17979" xr:uid="{00000000-0005-0000-0000-00002F430000}"/>
    <cellStyle name="Entrada 2 9 19 2" xfId="17980" xr:uid="{00000000-0005-0000-0000-000030430000}"/>
    <cellStyle name="Entrada 2 9 2" xfId="438" xr:uid="{00000000-0005-0000-0000-000031430000}"/>
    <cellStyle name="Entrada 2 9 2 2" xfId="17981" xr:uid="{00000000-0005-0000-0000-000032430000}"/>
    <cellStyle name="Entrada 2 9 20" xfId="17982" xr:uid="{00000000-0005-0000-0000-000033430000}"/>
    <cellStyle name="Entrada 2 9 20 2" xfId="17983" xr:uid="{00000000-0005-0000-0000-000034430000}"/>
    <cellStyle name="Entrada 2 9 21" xfId="17984" xr:uid="{00000000-0005-0000-0000-000035430000}"/>
    <cellStyle name="Entrada 2 9 21 2" xfId="17985" xr:uid="{00000000-0005-0000-0000-000036430000}"/>
    <cellStyle name="Entrada 2 9 22" xfId="17986" xr:uid="{00000000-0005-0000-0000-000037430000}"/>
    <cellStyle name="Entrada 2 9 22 2" xfId="17987" xr:uid="{00000000-0005-0000-0000-000038430000}"/>
    <cellStyle name="Entrada 2 9 23" xfId="17988" xr:uid="{00000000-0005-0000-0000-000039430000}"/>
    <cellStyle name="Entrada 2 9 23 2" xfId="17989" xr:uid="{00000000-0005-0000-0000-00003A430000}"/>
    <cellStyle name="Entrada 2 9 24" xfId="17990" xr:uid="{00000000-0005-0000-0000-00003B430000}"/>
    <cellStyle name="Entrada 2 9 24 2" xfId="17991" xr:uid="{00000000-0005-0000-0000-00003C430000}"/>
    <cellStyle name="Entrada 2 9 25" xfId="17992" xr:uid="{00000000-0005-0000-0000-00003D430000}"/>
    <cellStyle name="Entrada 2 9 25 2" xfId="17993" xr:uid="{00000000-0005-0000-0000-00003E430000}"/>
    <cellStyle name="Entrada 2 9 26" xfId="17994" xr:uid="{00000000-0005-0000-0000-00003F430000}"/>
    <cellStyle name="Entrada 2 9 26 2" xfId="17995" xr:uid="{00000000-0005-0000-0000-000040430000}"/>
    <cellStyle name="Entrada 2 9 27" xfId="17996" xr:uid="{00000000-0005-0000-0000-000041430000}"/>
    <cellStyle name="Entrada 2 9 27 2" xfId="17997" xr:uid="{00000000-0005-0000-0000-000042430000}"/>
    <cellStyle name="Entrada 2 9 28" xfId="17998" xr:uid="{00000000-0005-0000-0000-000043430000}"/>
    <cellStyle name="Entrada 2 9 28 2" xfId="17999" xr:uid="{00000000-0005-0000-0000-000044430000}"/>
    <cellStyle name="Entrada 2 9 29" xfId="18000" xr:uid="{00000000-0005-0000-0000-000045430000}"/>
    <cellStyle name="Entrada 2 9 29 2" xfId="18001" xr:uid="{00000000-0005-0000-0000-000046430000}"/>
    <cellStyle name="Entrada 2 9 3" xfId="18002" xr:uid="{00000000-0005-0000-0000-000047430000}"/>
    <cellStyle name="Entrada 2 9 3 2" xfId="18003" xr:uid="{00000000-0005-0000-0000-000048430000}"/>
    <cellStyle name="Entrada 2 9 30" xfId="18004" xr:uid="{00000000-0005-0000-0000-000049430000}"/>
    <cellStyle name="Entrada 2 9 30 2" xfId="18005" xr:uid="{00000000-0005-0000-0000-00004A430000}"/>
    <cellStyle name="Entrada 2 9 31" xfId="18006" xr:uid="{00000000-0005-0000-0000-00004B430000}"/>
    <cellStyle name="Entrada 2 9 31 2" xfId="18007" xr:uid="{00000000-0005-0000-0000-00004C430000}"/>
    <cellStyle name="Entrada 2 9 32" xfId="18008" xr:uid="{00000000-0005-0000-0000-00004D430000}"/>
    <cellStyle name="Entrada 2 9 32 2" xfId="18009" xr:uid="{00000000-0005-0000-0000-00004E430000}"/>
    <cellStyle name="Entrada 2 9 33" xfId="18010" xr:uid="{00000000-0005-0000-0000-00004F430000}"/>
    <cellStyle name="Entrada 2 9 33 2" xfId="18011" xr:uid="{00000000-0005-0000-0000-000050430000}"/>
    <cellStyle name="Entrada 2 9 34" xfId="18012" xr:uid="{00000000-0005-0000-0000-000051430000}"/>
    <cellStyle name="Entrada 2 9 34 2" xfId="18013" xr:uid="{00000000-0005-0000-0000-000052430000}"/>
    <cellStyle name="Entrada 2 9 35" xfId="18014" xr:uid="{00000000-0005-0000-0000-000053430000}"/>
    <cellStyle name="Entrada 2 9 35 2" xfId="18015" xr:uid="{00000000-0005-0000-0000-000054430000}"/>
    <cellStyle name="Entrada 2 9 36" xfId="18016" xr:uid="{00000000-0005-0000-0000-000055430000}"/>
    <cellStyle name="Entrada 2 9 36 2" xfId="18017" xr:uid="{00000000-0005-0000-0000-000056430000}"/>
    <cellStyle name="Entrada 2 9 37" xfId="18018" xr:uid="{00000000-0005-0000-0000-000057430000}"/>
    <cellStyle name="Entrada 2 9 37 2" xfId="18019" xr:uid="{00000000-0005-0000-0000-000058430000}"/>
    <cellStyle name="Entrada 2 9 38" xfId="18020" xr:uid="{00000000-0005-0000-0000-000059430000}"/>
    <cellStyle name="Entrada 2 9 38 2" xfId="18021" xr:uid="{00000000-0005-0000-0000-00005A430000}"/>
    <cellStyle name="Entrada 2 9 39" xfId="18022" xr:uid="{00000000-0005-0000-0000-00005B430000}"/>
    <cellStyle name="Entrada 2 9 39 2" xfId="18023" xr:uid="{00000000-0005-0000-0000-00005C430000}"/>
    <cellStyle name="Entrada 2 9 4" xfId="18024" xr:uid="{00000000-0005-0000-0000-00005D430000}"/>
    <cellStyle name="Entrada 2 9 4 2" xfId="18025" xr:uid="{00000000-0005-0000-0000-00005E430000}"/>
    <cellStyle name="Entrada 2 9 40" xfId="18026" xr:uid="{00000000-0005-0000-0000-00005F430000}"/>
    <cellStyle name="Entrada 2 9 41" xfId="18027" xr:uid="{00000000-0005-0000-0000-000060430000}"/>
    <cellStyle name="Entrada 2 9 42" xfId="18028" xr:uid="{00000000-0005-0000-0000-000061430000}"/>
    <cellStyle name="Entrada 2 9 43" xfId="18029" xr:uid="{00000000-0005-0000-0000-000062430000}"/>
    <cellStyle name="Entrada 2 9 44" xfId="18030" xr:uid="{00000000-0005-0000-0000-000063430000}"/>
    <cellStyle name="Entrada 2 9 45" xfId="18031" xr:uid="{00000000-0005-0000-0000-000064430000}"/>
    <cellStyle name="Entrada 2 9 46" xfId="18032" xr:uid="{00000000-0005-0000-0000-000065430000}"/>
    <cellStyle name="Entrada 2 9 47" xfId="18033" xr:uid="{00000000-0005-0000-0000-000066430000}"/>
    <cellStyle name="Entrada 2 9 48" xfId="18034" xr:uid="{00000000-0005-0000-0000-000067430000}"/>
    <cellStyle name="Entrada 2 9 49" xfId="18035" xr:uid="{00000000-0005-0000-0000-000068430000}"/>
    <cellStyle name="Entrada 2 9 5" xfId="18036" xr:uid="{00000000-0005-0000-0000-000069430000}"/>
    <cellStyle name="Entrada 2 9 5 2" xfId="18037" xr:uid="{00000000-0005-0000-0000-00006A430000}"/>
    <cellStyle name="Entrada 2 9 50" xfId="18038" xr:uid="{00000000-0005-0000-0000-00006B430000}"/>
    <cellStyle name="Entrada 2 9 51" xfId="18039" xr:uid="{00000000-0005-0000-0000-00006C430000}"/>
    <cellStyle name="Entrada 2 9 52" xfId="18040" xr:uid="{00000000-0005-0000-0000-00006D430000}"/>
    <cellStyle name="Entrada 2 9 53" xfId="18041" xr:uid="{00000000-0005-0000-0000-00006E430000}"/>
    <cellStyle name="Entrada 2 9 54" xfId="18042" xr:uid="{00000000-0005-0000-0000-00006F430000}"/>
    <cellStyle name="Entrada 2 9 55" xfId="18043" xr:uid="{00000000-0005-0000-0000-000070430000}"/>
    <cellStyle name="Entrada 2 9 56" xfId="18044" xr:uid="{00000000-0005-0000-0000-000071430000}"/>
    <cellStyle name="Entrada 2 9 57" xfId="18045" xr:uid="{00000000-0005-0000-0000-000072430000}"/>
    <cellStyle name="Entrada 2 9 58" xfId="18046" xr:uid="{00000000-0005-0000-0000-000073430000}"/>
    <cellStyle name="Entrada 2 9 59" xfId="18047" xr:uid="{00000000-0005-0000-0000-000074430000}"/>
    <cellStyle name="Entrada 2 9 6" xfId="18048" xr:uid="{00000000-0005-0000-0000-000075430000}"/>
    <cellStyle name="Entrada 2 9 6 2" xfId="18049" xr:uid="{00000000-0005-0000-0000-000076430000}"/>
    <cellStyle name="Entrada 2 9 60" xfId="18050" xr:uid="{00000000-0005-0000-0000-000077430000}"/>
    <cellStyle name="Entrada 2 9 61" xfId="18051" xr:uid="{00000000-0005-0000-0000-000078430000}"/>
    <cellStyle name="Entrada 2 9 62" xfId="18052" xr:uid="{00000000-0005-0000-0000-000079430000}"/>
    <cellStyle name="Entrada 2 9 63" xfId="18053" xr:uid="{00000000-0005-0000-0000-00007A430000}"/>
    <cellStyle name="Entrada 2 9 64" xfId="18054" xr:uid="{00000000-0005-0000-0000-00007B430000}"/>
    <cellStyle name="Entrada 2 9 65" xfId="18055" xr:uid="{00000000-0005-0000-0000-00007C430000}"/>
    <cellStyle name="Entrada 2 9 66" xfId="18056" xr:uid="{00000000-0005-0000-0000-00007D430000}"/>
    <cellStyle name="Entrada 2 9 67" xfId="18057" xr:uid="{00000000-0005-0000-0000-00007E430000}"/>
    <cellStyle name="Entrada 2 9 68" xfId="18058" xr:uid="{00000000-0005-0000-0000-00007F430000}"/>
    <cellStyle name="Entrada 2 9 69" xfId="18059" xr:uid="{00000000-0005-0000-0000-000080430000}"/>
    <cellStyle name="Entrada 2 9 7" xfId="18060" xr:uid="{00000000-0005-0000-0000-000081430000}"/>
    <cellStyle name="Entrada 2 9 7 2" xfId="18061" xr:uid="{00000000-0005-0000-0000-000082430000}"/>
    <cellStyle name="Entrada 2 9 70" xfId="18062" xr:uid="{00000000-0005-0000-0000-000083430000}"/>
    <cellStyle name="Entrada 2 9 71" xfId="18063" xr:uid="{00000000-0005-0000-0000-000084430000}"/>
    <cellStyle name="Entrada 2 9 72" xfId="18064" xr:uid="{00000000-0005-0000-0000-000085430000}"/>
    <cellStyle name="Entrada 2 9 73" xfId="18065" xr:uid="{00000000-0005-0000-0000-000086430000}"/>
    <cellStyle name="Entrada 2 9 74" xfId="18066" xr:uid="{00000000-0005-0000-0000-000087430000}"/>
    <cellStyle name="Entrada 2 9 75" xfId="18067" xr:uid="{00000000-0005-0000-0000-000088430000}"/>
    <cellStyle name="Entrada 2 9 76" xfId="18068" xr:uid="{00000000-0005-0000-0000-000089430000}"/>
    <cellStyle name="Entrada 2 9 77" xfId="52590" xr:uid="{00000000-0005-0000-0000-00008A430000}"/>
    <cellStyle name="Entrada 2 9 78" xfId="52833" xr:uid="{00000000-0005-0000-0000-00008B430000}"/>
    <cellStyle name="Entrada 2 9 79" xfId="53294" xr:uid="{00000000-0005-0000-0000-00008C430000}"/>
    <cellStyle name="Entrada 2 9 8" xfId="18069" xr:uid="{00000000-0005-0000-0000-00008D430000}"/>
    <cellStyle name="Entrada 2 9 8 2" xfId="18070" xr:uid="{00000000-0005-0000-0000-00008E430000}"/>
    <cellStyle name="Entrada 2 9 9" xfId="18071" xr:uid="{00000000-0005-0000-0000-00008F430000}"/>
    <cellStyle name="Entrada 2 9 9 2" xfId="18072" xr:uid="{00000000-0005-0000-0000-000090430000}"/>
    <cellStyle name="Entrada 2 90" xfId="18073" xr:uid="{00000000-0005-0000-0000-000091430000}"/>
    <cellStyle name="Entrada 2 91" xfId="18074" xr:uid="{00000000-0005-0000-0000-000092430000}"/>
    <cellStyle name="Entrada 2 92" xfId="18075" xr:uid="{00000000-0005-0000-0000-000093430000}"/>
    <cellStyle name="Entrada 2 93" xfId="18076" xr:uid="{00000000-0005-0000-0000-000094430000}"/>
    <cellStyle name="Entrada 2 94" xfId="18077" xr:uid="{00000000-0005-0000-0000-000095430000}"/>
    <cellStyle name="Entrada 2 95" xfId="18078" xr:uid="{00000000-0005-0000-0000-000096430000}"/>
    <cellStyle name="Entrada 2 96" xfId="52342" xr:uid="{00000000-0005-0000-0000-000097430000}"/>
    <cellStyle name="Entrada 2 97" xfId="52607" xr:uid="{00000000-0005-0000-0000-000098430000}"/>
    <cellStyle name="Entrada 2 98" xfId="53045" xr:uid="{00000000-0005-0000-0000-000099430000}"/>
    <cellStyle name="Estilo 1" xfId="439" xr:uid="{00000000-0005-0000-0000-00009A430000}"/>
    <cellStyle name="Estilo 2" xfId="440" xr:uid="{00000000-0005-0000-0000-00009B430000}"/>
    <cellStyle name="Euro" xfId="441" xr:uid="{00000000-0005-0000-0000-00009C430000}"/>
    <cellStyle name="Euro 2" xfId="442" xr:uid="{00000000-0005-0000-0000-00009D430000}"/>
    <cellStyle name="Euro 3" xfId="443" xr:uid="{00000000-0005-0000-0000-00009E430000}"/>
    <cellStyle name="Excel Built-in Excel Built-in Excel Built-in Excel Built-in Excel Built-in Excel Built-in Excel Built-in Excel Built-in Separador de milhares 4" xfId="52194" xr:uid="{00000000-0005-0000-0000-00009F430000}"/>
    <cellStyle name="Excel Built-in Excel Built-in Excel Built-in Excel Built-in Excel Built-in Excel Built-in Excel Built-in Separador de milhares 4" xfId="52181" xr:uid="{00000000-0005-0000-0000-0000A0430000}"/>
    <cellStyle name="Excel Built-in Normal" xfId="444" xr:uid="{00000000-0005-0000-0000-0000A1430000}"/>
    <cellStyle name="Excel Built-in Normal 1" xfId="52195" xr:uid="{00000000-0005-0000-0000-0000A2430000}"/>
    <cellStyle name="Excel Built-in Normal 2" xfId="52185" xr:uid="{00000000-0005-0000-0000-0000A3430000}"/>
    <cellStyle name="Excel Built-in Normal 3" xfId="52196" xr:uid="{00000000-0005-0000-0000-0000A4430000}"/>
    <cellStyle name="Excel_BuiltIn_Comma" xfId="52197" xr:uid="{00000000-0005-0000-0000-0000A5430000}"/>
    <cellStyle name="Explanatory Text" xfId="445" xr:uid="{00000000-0005-0000-0000-0000A6430000}"/>
    <cellStyle name="Final com dois dígitos" xfId="446" xr:uid="{00000000-0005-0000-0000-0000A7430000}"/>
    <cellStyle name="Final com um dígito" xfId="447" xr:uid="{00000000-0005-0000-0000-0000A8430000}"/>
    <cellStyle name="Fixed" xfId="52198" xr:uid="{00000000-0005-0000-0000-0000A9430000}"/>
    <cellStyle name="Fixo" xfId="448" xr:uid="{00000000-0005-0000-0000-0000AA430000}"/>
    <cellStyle name="Fixo 2" xfId="449" xr:uid="{00000000-0005-0000-0000-0000AB430000}"/>
    <cellStyle name="Fixo 3" xfId="53532" xr:uid="{00000000-0005-0000-0000-0000AC430000}"/>
    <cellStyle name="Followed Hyperlink" xfId="52199" xr:uid="{00000000-0005-0000-0000-0000AD430000}"/>
    <cellStyle name="Good" xfId="450" xr:uid="{00000000-0005-0000-0000-0000AE430000}"/>
    <cellStyle name="Grey" xfId="52200" xr:uid="{00000000-0005-0000-0000-0000AF430000}"/>
    <cellStyle name="Heading" xfId="451" xr:uid="{00000000-0005-0000-0000-0000B0430000}"/>
    <cellStyle name="Heading 1" xfId="452" xr:uid="{00000000-0005-0000-0000-0000B1430000}"/>
    <cellStyle name="Heading 1 10" xfId="453" xr:uid="{00000000-0005-0000-0000-0000B2430000}"/>
    <cellStyle name="Heading 1 10 10" xfId="18079" xr:uid="{00000000-0005-0000-0000-0000B3430000}"/>
    <cellStyle name="Heading 1 10 10 2" xfId="18080" xr:uid="{00000000-0005-0000-0000-0000B4430000}"/>
    <cellStyle name="Heading 1 10 11" xfId="18081" xr:uid="{00000000-0005-0000-0000-0000B5430000}"/>
    <cellStyle name="Heading 1 10 11 2" xfId="18082" xr:uid="{00000000-0005-0000-0000-0000B6430000}"/>
    <cellStyle name="Heading 1 10 12" xfId="18083" xr:uid="{00000000-0005-0000-0000-0000B7430000}"/>
    <cellStyle name="Heading 1 10 12 2" xfId="18084" xr:uid="{00000000-0005-0000-0000-0000B8430000}"/>
    <cellStyle name="Heading 1 10 13" xfId="18085" xr:uid="{00000000-0005-0000-0000-0000B9430000}"/>
    <cellStyle name="Heading 1 10 13 2" xfId="18086" xr:uid="{00000000-0005-0000-0000-0000BA430000}"/>
    <cellStyle name="Heading 1 10 14" xfId="18087" xr:uid="{00000000-0005-0000-0000-0000BB430000}"/>
    <cellStyle name="Heading 1 10 14 2" xfId="18088" xr:uid="{00000000-0005-0000-0000-0000BC430000}"/>
    <cellStyle name="Heading 1 10 15" xfId="18089" xr:uid="{00000000-0005-0000-0000-0000BD430000}"/>
    <cellStyle name="Heading 1 10 15 2" xfId="18090" xr:uid="{00000000-0005-0000-0000-0000BE430000}"/>
    <cellStyle name="Heading 1 10 16" xfId="18091" xr:uid="{00000000-0005-0000-0000-0000BF430000}"/>
    <cellStyle name="Heading 1 10 16 2" xfId="18092" xr:uid="{00000000-0005-0000-0000-0000C0430000}"/>
    <cellStyle name="Heading 1 10 17" xfId="18093" xr:uid="{00000000-0005-0000-0000-0000C1430000}"/>
    <cellStyle name="Heading 1 10 17 2" xfId="18094" xr:uid="{00000000-0005-0000-0000-0000C2430000}"/>
    <cellStyle name="Heading 1 10 18" xfId="18095" xr:uid="{00000000-0005-0000-0000-0000C3430000}"/>
    <cellStyle name="Heading 1 10 18 2" xfId="18096" xr:uid="{00000000-0005-0000-0000-0000C4430000}"/>
    <cellStyle name="Heading 1 10 19" xfId="18097" xr:uid="{00000000-0005-0000-0000-0000C5430000}"/>
    <cellStyle name="Heading 1 10 19 2" xfId="18098" xr:uid="{00000000-0005-0000-0000-0000C6430000}"/>
    <cellStyle name="Heading 1 10 2" xfId="454" xr:uid="{00000000-0005-0000-0000-0000C7430000}"/>
    <cellStyle name="Heading 1 10 2 2" xfId="18099" xr:uid="{00000000-0005-0000-0000-0000C8430000}"/>
    <cellStyle name="Heading 1 10 20" xfId="18100" xr:uid="{00000000-0005-0000-0000-0000C9430000}"/>
    <cellStyle name="Heading 1 10 20 2" xfId="18101" xr:uid="{00000000-0005-0000-0000-0000CA430000}"/>
    <cellStyle name="Heading 1 10 21" xfId="18102" xr:uid="{00000000-0005-0000-0000-0000CB430000}"/>
    <cellStyle name="Heading 1 10 21 2" xfId="18103" xr:uid="{00000000-0005-0000-0000-0000CC430000}"/>
    <cellStyle name="Heading 1 10 22" xfId="18104" xr:uid="{00000000-0005-0000-0000-0000CD430000}"/>
    <cellStyle name="Heading 1 10 22 2" xfId="18105" xr:uid="{00000000-0005-0000-0000-0000CE430000}"/>
    <cellStyle name="Heading 1 10 23" xfId="18106" xr:uid="{00000000-0005-0000-0000-0000CF430000}"/>
    <cellStyle name="Heading 1 10 23 2" xfId="18107" xr:uid="{00000000-0005-0000-0000-0000D0430000}"/>
    <cellStyle name="Heading 1 10 24" xfId="18108" xr:uid="{00000000-0005-0000-0000-0000D1430000}"/>
    <cellStyle name="Heading 1 10 24 2" xfId="18109" xr:uid="{00000000-0005-0000-0000-0000D2430000}"/>
    <cellStyle name="Heading 1 10 25" xfId="18110" xr:uid="{00000000-0005-0000-0000-0000D3430000}"/>
    <cellStyle name="Heading 1 10 25 2" xfId="18111" xr:uid="{00000000-0005-0000-0000-0000D4430000}"/>
    <cellStyle name="Heading 1 10 26" xfId="18112" xr:uid="{00000000-0005-0000-0000-0000D5430000}"/>
    <cellStyle name="Heading 1 10 26 2" xfId="18113" xr:uid="{00000000-0005-0000-0000-0000D6430000}"/>
    <cellStyle name="Heading 1 10 27" xfId="18114" xr:uid="{00000000-0005-0000-0000-0000D7430000}"/>
    <cellStyle name="Heading 1 10 27 2" xfId="18115" xr:uid="{00000000-0005-0000-0000-0000D8430000}"/>
    <cellStyle name="Heading 1 10 28" xfId="18116" xr:uid="{00000000-0005-0000-0000-0000D9430000}"/>
    <cellStyle name="Heading 1 10 28 2" xfId="18117" xr:uid="{00000000-0005-0000-0000-0000DA430000}"/>
    <cellStyle name="Heading 1 10 29" xfId="18118" xr:uid="{00000000-0005-0000-0000-0000DB430000}"/>
    <cellStyle name="Heading 1 10 29 2" xfId="18119" xr:uid="{00000000-0005-0000-0000-0000DC430000}"/>
    <cellStyle name="Heading 1 10 3" xfId="455" xr:uid="{00000000-0005-0000-0000-0000DD430000}"/>
    <cellStyle name="Heading 1 10 3 2" xfId="18120" xr:uid="{00000000-0005-0000-0000-0000DE430000}"/>
    <cellStyle name="Heading 1 10 30" xfId="18121" xr:uid="{00000000-0005-0000-0000-0000DF430000}"/>
    <cellStyle name="Heading 1 10 30 2" xfId="18122" xr:uid="{00000000-0005-0000-0000-0000E0430000}"/>
    <cellStyle name="Heading 1 10 31" xfId="18123" xr:uid="{00000000-0005-0000-0000-0000E1430000}"/>
    <cellStyle name="Heading 1 10 31 2" xfId="18124" xr:uid="{00000000-0005-0000-0000-0000E2430000}"/>
    <cellStyle name="Heading 1 10 32" xfId="18125" xr:uid="{00000000-0005-0000-0000-0000E3430000}"/>
    <cellStyle name="Heading 1 10 32 2" xfId="18126" xr:uid="{00000000-0005-0000-0000-0000E4430000}"/>
    <cellStyle name="Heading 1 10 33" xfId="18127" xr:uid="{00000000-0005-0000-0000-0000E5430000}"/>
    <cellStyle name="Heading 1 10 33 2" xfId="18128" xr:uid="{00000000-0005-0000-0000-0000E6430000}"/>
    <cellStyle name="Heading 1 10 34" xfId="18129" xr:uid="{00000000-0005-0000-0000-0000E7430000}"/>
    <cellStyle name="Heading 1 10 34 2" xfId="18130" xr:uid="{00000000-0005-0000-0000-0000E8430000}"/>
    <cellStyle name="Heading 1 10 35" xfId="18131" xr:uid="{00000000-0005-0000-0000-0000E9430000}"/>
    <cellStyle name="Heading 1 10 35 2" xfId="18132" xr:uid="{00000000-0005-0000-0000-0000EA430000}"/>
    <cellStyle name="Heading 1 10 36" xfId="18133" xr:uid="{00000000-0005-0000-0000-0000EB430000}"/>
    <cellStyle name="Heading 1 10 36 2" xfId="18134" xr:uid="{00000000-0005-0000-0000-0000EC430000}"/>
    <cellStyle name="Heading 1 10 37" xfId="18135" xr:uid="{00000000-0005-0000-0000-0000ED430000}"/>
    <cellStyle name="Heading 1 10 37 2" xfId="18136" xr:uid="{00000000-0005-0000-0000-0000EE430000}"/>
    <cellStyle name="Heading 1 10 38" xfId="18137" xr:uid="{00000000-0005-0000-0000-0000EF430000}"/>
    <cellStyle name="Heading 1 10 39" xfId="18138" xr:uid="{00000000-0005-0000-0000-0000F0430000}"/>
    <cellStyle name="Heading 1 10 4" xfId="18139" xr:uid="{00000000-0005-0000-0000-0000F1430000}"/>
    <cellStyle name="Heading 1 10 4 2" xfId="18140" xr:uid="{00000000-0005-0000-0000-0000F2430000}"/>
    <cellStyle name="Heading 1 10 40" xfId="18141" xr:uid="{00000000-0005-0000-0000-0000F3430000}"/>
    <cellStyle name="Heading 1 10 41" xfId="18142" xr:uid="{00000000-0005-0000-0000-0000F4430000}"/>
    <cellStyle name="Heading 1 10 42" xfId="18143" xr:uid="{00000000-0005-0000-0000-0000F5430000}"/>
    <cellStyle name="Heading 1 10 43" xfId="18144" xr:uid="{00000000-0005-0000-0000-0000F6430000}"/>
    <cellStyle name="Heading 1 10 44" xfId="18145" xr:uid="{00000000-0005-0000-0000-0000F7430000}"/>
    <cellStyle name="Heading 1 10 45" xfId="18146" xr:uid="{00000000-0005-0000-0000-0000F8430000}"/>
    <cellStyle name="Heading 1 10 46" xfId="18147" xr:uid="{00000000-0005-0000-0000-0000F9430000}"/>
    <cellStyle name="Heading 1 10 47" xfId="18148" xr:uid="{00000000-0005-0000-0000-0000FA430000}"/>
    <cellStyle name="Heading 1 10 48" xfId="18149" xr:uid="{00000000-0005-0000-0000-0000FB430000}"/>
    <cellStyle name="Heading 1 10 49" xfId="18150" xr:uid="{00000000-0005-0000-0000-0000FC430000}"/>
    <cellStyle name="Heading 1 10 5" xfId="18151" xr:uid="{00000000-0005-0000-0000-0000FD430000}"/>
    <cellStyle name="Heading 1 10 5 2" xfId="18152" xr:uid="{00000000-0005-0000-0000-0000FE430000}"/>
    <cellStyle name="Heading 1 10 50" xfId="18153" xr:uid="{00000000-0005-0000-0000-0000FF430000}"/>
    <cellStyle name="Heading 1 10 51" xfId="18154" xr:uid="{00000000-0005-0000-0000-000000440000}"/>
    <cellStyle name="Heading 1 10 52" xfId="18155" xr:uid="{00000000-0005-0000-0000-000001440000}"/>
    <cellStyle name="Heading 1 10 53" xfId="18156" xr:uid="{00000000-0005-0000-0000-000002440000}"/>
    <cellStyle name="Heading 1 10 54" xfId="18157" xr:uid="{00000000-0005-0000-0000-000003440000}"/>
    <cellStyle name="Heading 1 10 55" xfId="18158" xr:uid="{00000000-0005-0000-0000-000004440000}"/>
    <cellStyle name="Heading 1 10 56" xfId="18159" xr:uid="{00000000-0005-0000-0000-000005440000}"/>
    <cellStyle name="Heading 1 10 57" xfId="18160" xr:uid="{00000000-0005-0000-0000-000006440000}"/>
    <cellStyle name="Heading 1 10 58" xfId="18161" xr:uid="{00000000-0005-0000-0000-000007440000}"/>
    <cellStyle name="Heading 1 10 59" xfId="18162" xr:uid="{00000000-0005-0000-0000-000008440000}"/>
    <cellStyle name="Heading 1 10 6" xfId="18163" xr:uid="{00000000-0005-0000-0000-000009440000}"/>
    <cellStyle name="Heading 1 10 6 2" xfId="18164" xr:uid="{00000000-0005-0000-0000-00000A440000}"/>
    <cellStyle name="Heading 1 10 60" xfId="18165" xr:uid="{00000000-0005-0000-0000-00000B440000}"/>
    <cellStyle name="Heading 1 10 61" xfId="18166" xr:uid="{00000000-0005-0000-0000-00000C440000}"/>
    <cellStyle name="Heading 1 10 62" xfId="18167" xr:uid="{00000000-0005-0000-0000-00000D440000}"/>
    <cellStyle name="Heading 1 10 63" xfId="18168" xr:uid="{00000000-0005-0000-0000-00000E440000}"/>
    <cellStyle name="Heading 1 10 64" xfId="18169" xr:uid="{00000000-0005-0000-0000-00000F440000}"/>
    <cellStyle name="Heading 1 10 65" xfId="18170" xr:uid="{00000000-0005-0000-0000-000010440000}"/>
    <cellStyle name="Heading 1 10 66" xfId="18171" xr:uid="{00000000-0005-0000-0000-000011440000}"/>
    <cellStyle name="Heading 1 10 67" xfId="18172" xr:uid="{00000000-0005-0000-0000-000012440000}"/>
    <cellStyle name="Heading 1 10 68" xfId="18173" xr:uid="{00000000-0005-0000-0000-000013440000}"/>
    <cellStyle name="Heading 1 10 69" xfId="52355" xr:uid="{00000000-0005-0000-0000-000014440000}"/>
    <cellStyle name="Heading 1 10 7" xfId="18174" xr:uid="{00000000-0005-0000-0000-000015440000}"/>
    <cellStyle name="Heading 1 10 7 2" xfId="18175" xr:uid="{00000000-0005-0000-0000-000016440000}"/>
    <cellStyle name="Heading 1 10 70" xfId="53077" xr:uid="{00000000-0005-0000-0000-000017440000}"/>
    <cellStyle name="Heading 1 10 8" xfId="18176" xr:uid="{00000000-0005-0000-0000-000018440000}"/>
    <cellStyle name="Heading 1 10 8 2" xfId="18177" xr:uid="{00000000-0005-0000-0000-000019440000}"/>
    <cellStyle name="Heading 1 10 9" xfId="18178" xr:uid="{00000000-0005-0000-0000-00001A440000}"/>
    <cellStyle name="Heading 1 10 9 2" xfId="18179" xr:uid="{00000000-0005-0000-0000-00001B440000}"/>
    <cellStyle name="Heading 1 11" xfId="456" xr:uid="{00000000-0005-0000-0000-00001C440000}"/>
    <cellStyle name="Heading 1 11 10" xfId="18180" xr:uid="{00000000-0005-0000-0000-00001D440000}"/>
    <cellStyle name="Heading 1 11 10 2" xfId="18181" xr:uid="{00000000-0005-0000-0000-00001E440000}"/>
    <cellStyle name="Heading 1 11 11" xfId="18182" xr:uid="{00000000-0005-0000-0000-00001F440000}"/>
    <cellStyle name="Heading 1 11 11 2" xfId="18183" xr:uid="{00000000-0005-0000-0000-000020440000}"/>
    <cellStyle name="Heading 1 11 12" xfId="18184" xr:uid="{00000000-0005-0000-0000-000021440000}"/>
    <cellStyle name="Heading 1 11 12 2" xfId="18185" xr:uid="{00000000-0005-0000-0000-000022440000}"/>
    <cellStyle name="Heading 1 11 13" xfId="18186" xr:uid="{00000000-0005-0000-0000-000023440000}"/>
    <cellStyle name="Heading 1 11 13 2" xfId="18187" xr:uid="{00000000-0005-0000-0000-000024440000}"/>
    <cellStyle name="Heading 1 11 14" xfId="18188" xr:uid="{00000000-0005-0000-0000-000025440000}"/>
    <cellStyle name="Heading 1 11 14 2" xfId="18189" xr:uid="{00000000-0005-0000-0000-000026440000}"/>
    <cellStyle name="Heading 1 11 15" xfId="18190" xr:uid="{00000000-0005-0000-0000-000027440000}"/>
    <cellStyle name="Heading 1 11 15 2" xfId="18191" xr:uid="{00000000-0005-0000-0000-000028440000}"/>
    <cellStyle name="Heading 1 11 16" xfId="18192" xr:uid="{00000000-0005-0000-0000-000029440000}"/>
    <cellStyle name="Heading 1 11 16 2" xfId="18193" xr:uid="{00000000-0005-0000-0000-00002A440000}"/>
    <cellStyle name="Heading 1 11 17" xfId="18194" xr:uid="{00000000-0005-0000-0000-00002B440000}"/>
    <cellStyle name="Heading 1 11 17 2" xfId="18195" xr:uid="{00000000-0005-0000-0000-00002C440000}"/>
    <cellStyle name="Heading 1 11 18" xfId="18196" xr:uid="{00000000-0005-0000-0000-00002D440000}"/>
    <cellStyle name="Heading 1 11 18 2" xfId="18197" xr:uid="{00000000-0005-0000-0000-00002E440000}"/>
    <cellStyle name="Heading 1 11 19" xfId="18198" xr:uid="{00000000-0005-0000-0000-00002F440000}"/>
    <cellStyle name="Heading 1 11 19 2" xfId="18199" xr:uid="{00000000-0005-0000-0000-000030440000}"/>
    <cellStyle name="Heading 1 11 2" xfId="457" xr:uid="{00000000-0005-0000-0000-000031440000}"/>
    <cellStyle name="Heading 1 11 2 2" xfId="18200" xr:uid="{00000000-0005-0000-0000-000032440000}"/>
    <cellStyle name="Heading 1 11 20" xfId="18201" xr:uid="{00000000-0005-0000-0000-000033440000}"/>
    <cellStyle name="Heading 1 11 20 2" xfId="18202" xr:uid="{00000000-0005-0000-0000-000034440000}"/>
    <cellStyle name="Heading 1 11 21" xfId="18203" xr:uid="{00000000-0005-0000-0000-000035440000}"/>
    <cellStyle name="Heading 1 11 21 2" xfId="18204" xr:uid="{00000000-0005-0000-0000-000036440000}"/>
    <cellStyle name="Heading 1 11 22" xfId="18205" xr:uid="{00000000-0005-0000-0000-000037440000}"/>
    <cellStyle name="Heading 1 11 22 2" xfId="18206" xr:uid="{00000000-0005-0000-0000-000038440000}"/>
    <cellStyle name="Heading 1 11 23" xfId="18207" xr:uid="{00000000-0005-0000-0000-000039440000}"/>
    <cellStyle name="Heading 1 11 23 2" xfId="18208" xr:uid="{00000000-0005-0000-0000-00003A440000}"/>
    <cellStyle name="Heading 1 11 24" xfId="18209" xr:uid="{00000000-0005-0000-0000-00003B440000}"/>
    <cellStyle name="Heading 1 11 24 2" xfId="18210" xr:uid="{00000000-0005-0000-0000-00003C440000}"/>
    <cellStyle name="Heading 1 11 25" xfId="18211" xr:uid="{00000000-0005-0000-0000-00003D440000}"/>
    <cellStyle name="Heading 1 11 25 2" xfId="18212" xr:uid="{00000000-0005-0000-0000-00003E440000}"/>
    <cellStyle name="Heading 1 11 26" xfId="18213" xr:uid="{00000000-0005-0000-0000-00003F440000}"/>
    <cellStyle name="Heading 1 11 26 2" xfId="18214" xr:uid="{00000000-0005-0000-0000-000040440000}"/>
    <cellStyle name="Heading 1 11 27" xfId="18215" xr:uid="{00000000-0005-0000-0000-000041440000}"/>
    <cellStyle name="Heading 1 11 27 2" xfId="18216" xr:uid="{00000000-0005-0000-0000-000042440000}"/>
    <cellStyle name="Heading 1 11 28" xfId="18217" xr:uid="{00000000-0005-0000-0000-000043440000}"/>
    <cellStyle name="Heading 1 11 28 2" xfId="18218" xr:uid="{00000000-0005-0000-0000-000044440000}"/>
    <cellStyle name="Heading 1 11 29" xfId="18219" xr:uid="{00000000-0005-0000-0000-000045440000}"/>
    <cellStyle name="Heading 1 11 29 2" xfId="18220" xr:uid="{00000000-0005-0000-0000-000046440000}"/>
    <cellStyle name="Heading 1 11 3" xfId="458" xr:uid="{00000000-0005-0000-0000-000047440000}"/>
    <cellStyle name="Heading 1 11 3 2" xfId="18221" xr:uid="{00000000-0005-0000-0000-000048440000}"/>
    <cellStyle name="Heading 1 11 30" xfId="18222" xr:uid="{00000000-0005-0000-0000-000049440000}"/>
    <cellStyle name="Heading 1 11 30 2" xfId="18223" xr:uid="{00000000-0005-0000-0000-00004A440000}"/>
    <cellStyle name="Heading 1 11 31" xfId="18224" xr:uid="{00000000-0005-0000-0000-00004B440000}"/>
    <cellStyle name="Heading 1 11 31 2" xfId="18225" xr:uid="{00000000-0005-0000-0000-00004C440000}"/>
    <cellStyle name="Heading 1 11 32" xfId="18226" xr:uid="{00000000-0005-0000-0000-00004D440000}"/>
    <cellStyle name="Heading 1 11 32 2" xfId="18227" xr:uid="{00000000-0005-0000-0000-00004E440000}"/>
    <cellStyle name="Heading 1 11 33" xfId="18228" xr:uid="{00000000-0005-0000-0000-00004F440000}"/>
    <cellStyle name="Heading 1 11 33 2" xfId="18229" xr:uid="{00000000-0005-0000-0000-000050440000}"/>
    <cellStyle name="Heading 1 11 34" xfId="18230" xr:uid="{00000000-0005-0000-0000-000051440000}"/>
    <cellStyle name="Heading 1 11 34 2" xfId="18231" xr:uid="{00000000-0005-0000-0000-000052440000}"/>
    <cellStyle name="Heading 1 11 35" xfId="18232" xr:uid="{00000000-0005-0000-0000-000053440000}"/>
    <cellStyle name="Heading 1 11 35 2" xfId="18233" xr:uid="{00000000-0005-0000-0000-000054440000}"/>
    <cellStyle name="Heading 1 11 36" xfId="18234" xr:uid="{00000000-0005-0000-0000-000055440000}"/>
    <cellStyle name="Heading 1 11 36 2" xfId="18235" xr:uid="{00000000-0005-0000-0000-000056440000}"/>
    <cellStyle name="Heading 1 11 37" xfId="18236" xr:uid="{00000000-0005-0000-0000-000057440000}"/>
    <cellStyle name="Heading 1 11 37 2" xfId="18237" xr:uid="{00000000-0005-0000-0000-000058440000}"/>
    <cellStyle name="Heading 1 11 38" xfId="18238" xr:uid="{00000000-0005-0000-0000-000059440000}"/>
    <cellStyle name="Heading 1 11 39" xfId="18239" xr:uid="{00000000-0005-0000-0000-00005A440000}"/>
    <cellStyle name="Heading 1 11 4" xfId="18240" xr:uid="{00000000-0005-0000-0000-00005B440000}"/>
    <cellStyle name="Heading 1 11 4 2" xfId="18241" xr:uid="{00000000-0005-0000-0000-00005C440000}"/>
    <cellStyle name="Heading 1 11 40" xfId="18242" xr:uid="{00000000-0005-0000-0000-00005D440000}"/>
    <cellStyle name="Heading 1 11 41" xfId="18243" xr:uid="{00000000-0005-0000-0000-00005E440000}"/>
    <cellStyle name="Heading 1 11 42" xfId="18244" xr:uid="{00000000-0005-0000-0000-00005F440000}"/>
    <cellStyle name="Heading 1 11 43" xfId="18245" xr:uid="{00000000-0005-0000-0000-000060440000}"/>
    <cellStyle name="Heading 1 11 44" xfId="18246" xr:uid="{00000000-0005-0000-0000-000061440000}"/>
    <cellStyle name="Heading 1 11 45" xfId="18247" xr:uid="{00000000-0005-0000-0000-000062440000}"/>
    <cellStyle name="Heading 1 11 46" xfId="18248" xr:uid="{00000000-0005-0000-0000-000063440000}"/>
    <cellStyle name="Heading 1 11 47" xfId="18249" xr:uid="{00000000-0005-0000-0000-000064440000}"/>
    <cellStyle name="Heading 1 11 48" xfId="18250" xr:uid="{00000000-0005-0000-0000-000065440000}"/>
    <cellStyle name="Heading 1 11 49" xfId="18251" xr:uid="{00000000-0005-0000-0000-000066440000}"/>
    <cellStyle name="Heading 1 11 5" xfId="18252" xr:uid="{00000000-0005-0000-0000-000067440000}"/>
    <cellStyle name="Heading 1 11 5 2" xfId="18253" xr:uid="{00000000-0005-0000-0000-000068440000}"/>
    <cellStyle name="Heading 1 11 50" xfId="18254" xr:uid="{00000000-0005-0000-0000-000069440000}"/>
    <cellStyle name="Heading 1 11 51" xfId="18255" xr:uid="{00000000-0005-0000-0000-00006A440000}"/>
    <cellStyle name="Heading 1 11 52" xfId="18256" xr:uid="{00000000-0005-0000-0000-00006B440000}"/>
    <cellStyle name="Heading 1 11 53" xfId="18257" xr:uid="{00000000-0005-0000-0000-00006C440000}"/>
    <cellStyle name="Heading 1 11 54" xfId="18258" xr:uid="{00000000-0005-0000-0000-00006D440000}"/>
    <cellStyle name="Heading 1 11 55" xfId="18259" xr:uid="{00000000-0005-0000-0000-00006E440000}"/>
    <cellStyle name="Heading 1 11 56" xfId="18260" xr:uid="{00000000-0005-0000-0000-00006F440000}"/>
    <cellStyle name="Heading 1 11 57" xfId="18261" xr:uid="{00000000-0005-0000-0000-000070440000}"/>
    <cellStyle name="Heading 1 11 58" xfId="18262" xr:uid="{00000000-0005-0000-0000-000071440000}"/>
    <cellStyle name="Heading 1 11 59" xfId="18263" xr:uid="{00000000-0005-0000-0000-000072440000}"/>
    <cellStyle name="Heading 1 11 6" xfId="18264" xr:uid="{00000000-0005-0000-0000-000073440000}"/>
    <cellStyle name="Heading 1 11 6 2" xfId="18265" xr:uid="{00000000-0005-0000-0000-000074440000}"/>
    <cellStyle name="Heading 1 11 60" xfId="18266" xr:uid="{00000000-0005-0000-0000-000075440000}"/>
    <cellStyle name="Heading 1 11 61" xfId="18267" xr:uid="{00000000-0005-0000-0000-000076440000}"/>
    <cellStyle name="Heading 1 11 62" xfId="18268" xr:uid="{00000000-0005-0000-0000-000077440000}"/>
    <cellStyle name="Heading 1 11 63" xfId="18269" xr:uid="{00000000-0005-0000-0000-000078440000}"/>
    <cellStyle name="Heading 1 11 64" xfId="18270" xr:uid="{00000000-0005-0000-0000-000079440000}"/>
    <cellStyle name="Heading 1 11 65" xfId="18271" xr:uid="{00000000-0005-0000-0000-00007A440000}"/>
    <cellStyle name="Heading 1 11 66" xfId="18272" xr:uid="{00000000-0005-0000-0000-00007B440000}"/>
    <cellStyle name="Heading 1 11 67" xfId="18273" xr:uid="{00000000-0005-0000-0000-00007C440000}"/>
    <cellStyle name="Heading 1 11 68" xfId="18274" xr:uid="{00000000-0005-0000-0000-00007D440000}"/>
    <cellStyle name="Heading 1 11 69" xfId="52814" xr:uid="{00000000-0005-0000-0000-00007E440000}"/>
    <cellStyle name="Heading 1 11 7" xfId="18275" xr:uid="{00000000-0005-0000-0000-00007F440000}"/>
    <cellStyle name="Heading 1 11 7 2" xfId="18276" xr:uid="{00000000-0005-0000-0000-000080440000}"/>
    <cellStyle name="Heading 1 11 70" xfId="53275" xr:uid="{00000000-0005-0000-0000-000081440000}"/>
    <cellStyle name="Heading 1 11 8" xfId="18277" xr:uid="{00000000-0005-0000-0000-000082440000}"/>
    <cellStyle name="Heading 1 11 8 2" xfId="18278" xr:uid="{00000000-0005-0000-0000-000083440000}"/>
    <cellStyle name="Heading 1 11 9" xfId="18279" xr:uid="{00000000-0005-0000-0000-000084440000}"/>
    <cellStyle name="Heading 1 11 9 2" xfId="18280" xr:uid="{00000000-0005-0000-0000-000085440000}"/>
    <cellStyle name="Heading 1 12" xfId="459" xr:uid="{00000000-0005-0000-0000-000086440000}"/>
    <cellStyle name="Heading 1 12 10" xfId="18281" xr:uid="{00000000-0005-0000-0000-000087440000}"/>
    <cellStyle name="Heading 1 12 10 2" xfId="18282" xr:uid="{00000000-0005-0000-0000-000088440000}"/>
    <cellStyle name="Heading 1 12 11" xfId="18283" xr:uid="{00000000-0005-0000-0000-000089440000}"/>
    <cellStyle name="Heading 1 12 11 2" xfId="18284" xr:uid="{00000000-0005-0000-0000-00008A440000}"/>
    <cellStyle name="Heading 1 12 12" xfId="18285" xr:uid="{00000000-0005-0000-0000-00008B440000}"/>
    <cellStyle name="Heading 1 12 12 2" xfId="18286" xr:uid="{00000000-0005-0000-0000-00008C440000}"/>
    <cellStyle name="Heading 1 12 13" xfId="18287" xr:uid="{00000000-0005-0000-0000-00008D440000}"/>
    <cellStyle name="Heading 1 12 13 2" xfId="18288" xr:uid="{00000000-0005-0000-0000-00008E440000}"/>
    <cellStyle name="Heading 1 12 14" xfId="18289" xr:uid="{00000000-0005-0000-0000-00008F440000}"/>
    <cellStyle name="Heading 1 12 14 2" xfId="18290" xr:uid="{00000000-0005-0000-0000-000090440000}"/>
    <cellStyle name="Heading 1 12 15" xfId="18291" xr:uid="{00000000-0005-0000-0000-000091440000}"/>
    <cellStyle name="Heading 1 12 15 2" xfId="18292" xr:uid="{00000000-0005-0000-0000-000092440000}"/>
    <cellStyle name="Heading 1 12 16" xfId="18293" xr:uid="{00000000-0005-0000-0000-000093440000}"/>
    <cellStyle name="Heading 1 12 16 2" xfId="18294" xr:uid="{00000000-0005-0000-0000-000094440000}"/>
    <cellStyle name="Heading 1 12 17" xfId="18295" xr:uid="{00000000-0005-0000-0000-000095440000}"/>
    <cellStyle name="Heading 1 12 17 2" xfId="18296" xr:uid="{00000000-0005-0000-0000-000096440000}"/>
    <cellStyle name="Heading 1 12 18" xfId="18297" xr:uid="{00000000-0005-0000-0000-000097440000}"/>
    <cellStyle name="Heading 1 12 18 2" xfId="18298" xr:uid="{00000000-0005-0000-0000-000098440000}"/>
    <cellStyle name="Heading 1 12 19" xfId="18299" xr:uid="{00000000-0005-0000-0000-000099440000}"/>
    <cellStyle name="Heading 1 12 19 2" xfId="18300" xr:uid="{00000000-0005-0000-0000-00009A440000}"/>
    <cellStyle name="Heading 1 12 2" xfId="460" xr:uid="{00000000-0005-0000-0000-00009B440000}"/>
    <cellStyle name="Heading 1 12 2 2" xfId="18301" xr:uid="{00000000-0005-0000-0000-00009C440000}"/>
    <cellStyle name="Heading 1 12 20" xfId="18302" xr:uid="{00000000-0005-0000-0000-00009D440000}"/>
    <cellStyle name="Heading 1 12 20 2" xfId="18303" xr:uid="{00000000-0005-0000-0000-00009E440000}"/>
    <cellStyle name="Heading 1 12 21" xfId="18304" xr:uid="{00000000-0005-0000-0000-00009F440000}"/>
    <cellStyle name="Heading 1 12 21 2" xfId="18305" xr:uid="{00000000-0005-0000-0000-0000A0440000}"/>
    <cellStyle name="Heading 1 12 22" xfId="18306" xr:uid="{00000000-0005-0000-0000-0000A1440000}"/>
    <cellStyle name="Heading 1 12 22 2" xfId="18307" xr:uid="{00000000-0005-0000-0000-0000A2440000}"/>
    <cellStyle name="Heading 1 12 23" xfId="18308" xr:uid="{00000000-0005-0000-0000-0000A3440000}"/>
    <cellStyle name="Heading 1 12 23 2" xfId="18309" xr:uid="{00000000-0005-0000-0000-0000A4440000}"/>
    <cellStyle name="Heading 1 12 24" xfId="18310" xr:uid="{00000000-0005-0000-0000-0000A5440000}"/>
    <cellStyle name="Heading 1 12 24 2" xfId="18311" xr:uid="{00000000-0005-0000-0000-0000A6440000}"/>
    <cellStyle name="Heading 1 12 25" xfId="18312" xr:uid="{00000000-0005-0000-0000-0000A7440000}"/>
    <cellStyle name="Heading 1 12 25 2" xfId="18313" xr:uid="{00000000-0005-0000-0000-0000A8440000}"/>
    <cellStyle name="Heading 1 12 26" xfId="18314" xr:uid="{00000000-0005-0000-0000-0000A9440000}"/>
    <cellStyle name="Heading 1 12 26 2" xfId="18315" xr:uid="{00000000-0005-0000-0000-0000AA440000}"/>
    <cellStyle name="Heading 1 12 27" xfId="18316" xr:uid="{00000000-0005-0000-0000-0000AB440000}"/>
    <cellStyle name="Heading 1 12 27 2" xfId="18317" xr:uid="{00000000-0005-0000-0000-0000AC440000}"/>
    <cellStyle name="Heading 1 12 28" xfId="18318" xr:uid="{00000000-0005-0000-0000-0000AD440000}"/>
    <cellStyle name="Heading 1 12 28 2" xfId="18319" xr:uid="{00000000-0005-0000-0000-0000AE440000}"/>
    <cellStyle name="Heading 1 12 29" xfId="18320" xr:uid="{00000000-0005-0000-0000-0000AF440000}"/>
    <cellStyle name="Heading 1 12 29 2" xfId="18321" xr:uid="{00000000-0005-0000-0000-0000B0440000}"/>
    <cellStyle name="Heading 1 12 3" xfId="461" xr:uid="{00000000-0005-0000-0000-0000B1440000}"/>
    <cellStyle name="Heading 1 12 3 2" xfId="18322" xr:uid="{00000000-0005-0000-0000-0000B2440000}"/>
    <cellStyle name="Heading 1 12 30" xfId="18323" xr:uid="{00000000-0005-0000-0000-0000B3440000}"/>
    <cellStyle name="Heading 1 12 30 2" xfId="18324" xr:uid="{00000000-0005-0000-0000-0000B4440000}"/>
    <cellStyle name="Heading 1 12 31" xfId="18325" xr:uid="{00000000-0005-0000-0000-0000B5440000}"/>
    <cellStyle name="Heading 1 12 31 2" xfId="18326" xr:uid="{00000000-0005-0000-0000-0000B6440000}"/>
    <cellStyle name="Heading 1 12 32" xfId="18327" xr:uid="{00000000-0005-0000-0000-0000B7440000}"/>
    <cellStyle name="Heading 1 12 32 2" xfId="18328" xr:uid="{00000000-0005-0000-0000-0000B8440000}"/>
    <cellStyle name="Heading 1 12 33" xfId="18329" xr:uid="{00000000-0005-0000-0000-0000B9440000}"/>
    <cellStyle name="Heading 1 12 33 2" xfId="18330" xr:uid="{00000000-0005-0000-0000-0000BA440000}"/>
    <cellStyle name="Heading 1 12 34" xfId="18331" xr:uid="{00000000-0005-0000-0000-0000BB440000}"/>
    <cellStyle name="Heading 1 12 34 2" xfId="18332" xr:uid="{00000000-0005-0000-0000-0000BC440000}"/>
    <cellStyle name="Heading 1 12 35" xfId="18333" xr:uid="{00000000-0005-0000-0000-0000BD440000}"/>
    <cellStyle name="Heading 1 12 35 2" xfId="18334" xr:uid="{00000000-0005-0000-0000-0000BE440000}"/>
    <cellStyle name="Heading 1 12 36" xfId="18335" xr:uid="{00000000-0005-0000-0000-0000BF440000}"/>
    <cellStyle name="Heading 1 12 36 2" xfId="18336" xr:uid="{00000000-0005-0000-0000-0000C0440000}"/>
    <cellStyle name="Heading 1 12 37" xfId="18337" xr:uid="{00000000-0005-0000-0000-0000C1440000}"/>
    <cellStyle name="Heading 1 12 37 2" xfId="18338" xr:uid="{00000000-0005-0000-0000-0000C2440000}"/>
    <cellStyle name="Heading 1 12 38" xfId="18339" xr:uid="{00000000-0005-0000-0000-0000C3440000}"/>
    <cellStyle name="Heading 1 12 39" xfId="18340" xr:uid="{00000000-0005-0000-0000-0000C4440000}"/>
    <cellStyle name="Heading 1 12 4" xfId="18341" xr:uid="{00000000-0005-0000-0000-0000C5440000}"/>
    <cellStyle name="Heading 1 12 4 2" xfId="18342" xr:uid="{00000000-0005-0000-0000-0000C6440000}"/>
    <cellStyle name="Heading 1 12 40" xfId="18343" xr:uid="{00000000-0005-0000-0000-0000C7440000}"/>
    <cellStyle name="Heading 1 12 41" xfId="18344" xr:uid="{00000000-0005-0000-0000-0000C8440000}"/>
    <cellStyle name="Heading 1 12 42" xfId="18345" xr:uid="{00000000-0005-0000-0000-0000C9440000}"/>
    <cellStyle name="Heading 1 12 43" xfId="18346" xr:uid="{00000000-0005-0000-0000-0000CA440000}"/>
    <cellStyle name="Heading 1 12 44" xfId="18347" xr:uid="{00000000-0005-0000-0000-0000CB440000}"/>
    <cellStyle name="Heading 1 12 45" xfId="18348" xr:uid="{00000000-0005-0000-0000-0000CC440000}"/>
    <cellStyle name="Heading 1 12 46" xfId="18349" xr:uid="{00000000-0005-0000-0000-0000CD440000}"/>
    <cellStyle name="Heading 1 12 47" xfId="18350" xr:uid="{00000000-0005-0000-0000-0000CE440000}"/>
    <cellStyle name="Heading 1 12 48" xfId="18351" xr:uid="{00000000-0005-0000-0000-0000CF440000}"/>
    <cellStyle name="Heading 1 12 49" xfId="18352" xr:uid="{00000000-0005-0000-0000-0000D0440000}"/>
    <cellStyle name="Heading 1 12 5" xfId="18353" xr:uid="{00000000-0005-0000-0000-0000D1440000}"/>
    <cellStyle name="Heading 1 12 5 2" xfId="18354" xr:uid="{00000000-0005-0000-0000-0000D2440000}"/>
    <cellStyle name="Heading 1 12 50" xfId="18355" xr:uid="{00000000-0005-0000-0000-0000D3440000}"/>
    <cellStyle name="Heading 1 12 51" xfId="18356" xr:uid="{00000000-0005-0000-0000-0000D4440000}"/>
    <cellStyle name="Heading 1 12 52" xfId="18357" xr:uid="{00000000-0005-0000-0000-0000D5440000}"/>
    <cellStyle name="Heading 1 12 53" xfId="18358" xr:uid="{00000000-0005-0000-0000-0000D6440000}"/>
    <cellStyle name="Heading 1 12 54" xfId="18359" xr:uid="{00000000-0005-0000-0000-0000D7440000}"/>
    <cellStyle name="Heading 1 12 55" xfId="18360" xr:uid="{00000000-0005-0000-0000-0000D8440000}"/>
    <cellStyle name="Heading 1 12 56" xfId="18361" xr:uid="{00000000-0005-0000-0000-0000D9440000}"/>
    <cellStyle name="Heading 1 12 57" xfId="18362" xr:uid="{00000000-0005-0000-0000-0000DA440000}"/>
    <cellStyle name="Heading 1 12 58" xfId="18363" xr:uid="{00000000-0005-0000-0000-0000DB440000}"/>
    <cellStyle name="Heading 1 12 59" xfId="18364" xr:uid="{00000000-0005-0000-0000-0000DC440000}"/>
    <cellStyle name="Heading 1 12 6" xfId="18365" xr:uid="{00000000-0005-0000-0000-0000DD440000}"/>
    <cellStyle name="Heading 1 12 6 2" xfId="18366" xr:uid="{00000000-0005-0000-0000-0000DE440000}"/>
    <cellStyle name="Heading 1 12 60" xfId="18367" xr:uid="{00000000-0005-0000-0000-0000DF440000}"/>
    <cellStyle name="Heading 1 12 61" xfId="18368" xr:uid="{00000000-0005-0000-0000-0000E0440000}"/>
    <cellStyle name="Heading 1 12 62" xfId="18369" xr:uid="{00000000-0005-0000-0000-0000E1440000}"/>
    <cellStyle name="Heading 1 12 63" xfId="18370" xr:uid="{00000000-0005-0000-0000-0000E2440000}"/>
    <cellStyle name="Heading 1 12 64" xfId="18371" xr:uid="{00000000-0005-0000-0000-0000E3440000}"/>
    <cellStyle name="Heading 1 12 65" xfId="18372" xr:uid="{00000000-0005-0000-0000-0000E4440000}"/>
    <cellStyle name="Heading 1 12 66" xfId="18373" xr:uid="{00000000-0005-0000-0000-0000E5440000}"/>
    <cellStyle name="Heading 1 12 67" xfId="18374" xr:uid="{00000000-0005-0000-0000-0000E6440000}"/>
    <cellStyle name="Heading 1 12 68" xfId="18375" xr:uid="{00000000-0005-0000-0000-0000E7440000}"/>
    <cellStyle name="Heading 1 12 69" xfId="52941" xr:uid="{00000000-0005-0000-0000-0000E8440000}"/>
    <cellStyle name="Heading 1 12 7" xfId="18376" xr:uid="{00000000-0005-0000-0000-0000E9440000}"/>
    <cellStyle name="Heading 1 12 7 2" xfId="18377" xr:uid="{00000000-0005-0000-0000-0000EA440000}"/>
    <cellStyle name="Heading 1 12 70" xfId="53402" xr:uid="{00000000-0005-0000-0000-0000EB440000}"/>
    <cellStyle name="Heading 1 12 8" xfId="18378" xr:uid="{00000000-0005-0000-0000-0000EC440000}"/>
    <cellStyle name="Heading 1 12 8 2" xfId="18379" xr:uid="{00000000-0005-0000-0000-0000ED440000}"/>
    <cellStyle name="Heading 1 12 9" xfId="18380" xr:uid="{00000000-0005-0000-0000-0000EE440000}"/>
    <cellStyle name="Heading 1 12 9 2" xfId="18381" xr:uid="{00000000-0005-0000-0000-0000EF440000}"/>
    <cellStyle name="Heading 1 13" xfId="462" xr:uid="{00000000-0005-0000-0000-0000F0440000}"/>
    <cellStyle name="Heading 1 13 10" xfId="18382" xr:uid="{00000000-0005-0000-0000-0000F1440000}"/>
    <cellStyle name="Heading 1 13 10 2" xfId="18383" xr:uid="{00000000-0005-0000-0000-0000F2440000}"/>
    <cellStyle name="Heading 1 13 11" xfId="18384" xr:uid="{00000000-0005-0000-0000-0000F3440000}"/>
    <cellStyle name="Heading 1 13 11 2" xfId="18385" xr:uid="{00000000-0005-0000-0000-0000F4440000}"/>
    <cellStyle name="Heading 1 13 12" xfId="18386" xr:uid="{00000000-0005-0000-0000-0000F5440000}"/>
    <cellStyle name="Heading 1 13 12 2" xfId="18387" xr:uid="{00000000-0005-0000-0000-0000F6440000}"/>
    <cellStyle name="Heading 1 13 13" xfId="18388" xr:uid="{00000000-0005-0000-0000-0000F7440000}"/>
    <cellStyle name="Heading 1 13 13 2" xfId="18389" xr:uid="{00000000-0005-0000-0000-0000F8440000}"/>
    <cellStyle name="Heading 1 13 14" xfId="18390" xr:uid="{00000000-0005-0000-0000-0000F9440000}"/>
    <cellStyle name="Heading 1 13 14 2" xfId="18391" xr:uid="{00000000-0005-0000-0000-0000FA440000}"/>
    <cellStyle name="Heading 1 13 15" xfId="18392" xr:uid="{00000000-0005-0000-0000-0000FB440000}"/>
    <cellStyle name="Heading 1 13 15 2" xfId="18393" xr:uid="{00000000-0005-0000-0000-0000FC440000}"/>
    <cellStyle name="Heading 1 13 16" xfId="18394" xr:uid="{00000000-0005-0000-0000-0000FD440000}"/>
    <cellStyle name="Heading 1 13 16 2" xfId="18395" xr:uid="{00000000-0005-0000-0000-0000FE440000}"/>
    <cellStyle name="Heading 1 13 17" xfId="18396" xr:uid="{00000000-0005-0000-0000-0000FF440000}"/>
    <cellStyle name="Heading 1 13 17 2" xfId="18397" xr:uid="{00000000-0005-0000-0000-000000450000}"/>
    <cellStyle name="Heading 1 13 18" xfId="18398" xr:uid="{00000000-0005-0000-0000-000001450000}"/>
    <cellStyle name="Heading 1 13 18 2" xfId="18399" xr:uid="{00000000-0005-0000-0000-000002450000}"/>
    <cellStyle name="Heading 1 13 19" xfId="18400" xr:uid="{00000000-0005-0000-0000-000003450000}"/>
    <cellStyle name="Heading 1 13 19 2" xfId="18401" xr:uid="{00000000-0005-0000-0000-000004450000}"/>
    <cellStyle name="Heading 1 13 2" xfId="463" xr:uid="{00000000-0005-0000-0000-000005450000}"/>
    <cellStyle name="Heading 1 13 2 2" xfId="18402" xr:uid="{00000000-0005-0000-0000-000006450000}"/>
    <cellStyle name="Heading 1 13 20" xfId="18403" xr:uid="{00000000-0005-0000-0000-000007450000}"/>
    <cellStyle name="Heading 1 13 20 2" xfId="18404" xr:uid="{00000000-0005-0000-0000-000008450000}"/>
    <cellStyle name="Heading 1 13 21" xfId="18405" xr:uid="{00000000-0005-0000-0000-000009450000}"/>
    <cellStyle name="Heading 1 13 21 2" xfId="18406" xr:uid="{00000000-0005-0000-0000-00000A450000}"/>
    <cellStyle name="Heading 1 13 22" xfId="18407" xr:uid="{00000000-0005-0000-0000-00000B450000}"/>
    <cellStyle name="Heading 1 13 22 2" xfId="18408" xr:uid="{00000000-0005-0000-0000-00000C450000}"/>
    <cellStyle name="Heading 1 13 23" xfId="18409" xr:uid="{00000000-0005-0000-0000-00000D450000}"/>
    <cellStyle name="Heading 1 13 23 2" xfId="18410" xr:uid="{00000000-0005-0000-0000-00000E450000}"/>
    <cellStyle name="Heading 1 13 24" xfId="18411" xr:uid="{00000000-0005-0000-0000-00000F450000}"/>
    <cellStyle name="Heading 1 13 24 2" xfId="18412" xr:uid="{00000000-0005-0000-0000-000010450000}"/>
    <cellStyle name="Heading 1 13 25" xfId="18413" xr:uid="{00000000-0005-0000-0000-000011450000}"/>
    <cellStyle name="Heading 1 13 25 2" xfId="18414" xr:uid="{00000000-0005-0000-0000-000012450000}"/>
    <cellStyle name="Heading 1 13 26" xfId="18415" xr:uid="{00000000-0005-0000-0000-000013450000}"/>
    <cellStyle name="Heading 1 13 26 2" xfId="18416" xr:uid="{00000000-0005-0000-0000-000014450000}"/>
    <cellStyle name="Heading 1 13 27" xfId="18417" xr:uid="{00000000-0005-0000-0000-000015450000}"/>
    <cellStyle name="Heading 1 13 27 2" xfId="18418" xr:uid="{00000000-0005-0000-0000-000016450000}"/>
    <cellStyle name="Heading 1 13 28" xfId="18419" xr:uid="{00000000-0005-0000-0000-000017450000}"/>
    <cellStyle name="Heading 1 13 28 2" xfId="18420" xr:uid="{00000000-0005-0000-0000-000018450000}"/>
    <cellStyle name="Heading 1 13 29" xfId="18421" xr:uid="{00000000-0005-0000-0000-000019450000}"/>
    <cellStyle name="Heading 1 13 29 2" xfId="18422" xr:uid="{00000000-0005-0000-0000-00001A450000}"/>
    <cellStyle name="Heading 1 13 3" xfId="464" xr:uid="{00000000-0005-0000-0000-00001B450000}"/>
    <cellStyle name="Heading 1 13 3 2" xfId="18423" xr:uid="{00000000-0005-0000-0000-00001C450000}"/>
    <cellStyle name="Heading 1 13 30" xfId="18424" xr:uid="{00000000-0005-0000-0000-00001D450000}"/>
    <cellStyle name="Heading 1 13 30 2" xfId="18425" xr:uid="{00000000-0005-0000-0000-00001E450000}"/>
    <cellStyle name="Heading 1 13 31" xfId="18426" xr:uid="{00000000-0005-0000-0000-00001F450000}"/>
    <cellStyle name="Heading 1 13 31 2" xfId="18427" xr:uid="{00000000-0005-0000-0000-000020450000}"/>
    <cellStyle name="Heading 1 13 32" xfId="18428" xr:uid="{00000000-0005-0000-0000-000021450000}"/>
    <cellStyle name="Heading 1 13 32 2" xfId="18429" xr:uid="{00000000-0005-0000-0000-000022450000}"/>
    <cellStyle name="Heading 1 13 33" xfId="18430" xr:uid="{00000000-0005-0000-0000-000023450000}"/>
    <cellStyle name="Heading 1 13 33 2" xfId="18431" xr:uid="{00000000-0005-0000-0000-000024450000}"/>
    <cellStyle name="Heading 1 13 34" xfId="18432" xr:uid="{00000000-0005-0000-0000-000025450000}"/>
    <cellStyle name="Heading 1 13 34 2" xfId="18433" xr:uid="{00000000-0005-0000-0000-000026450000}"/>
    <cellStyle name="Heading 1 13 35" xfId="18434" xr:uid="{00000000-0005-0000-0000-000027450000}"/>
    <cellStyle name="Heading 1 13 35 2" xfId="18435" xr:uid="{00000000-0005-0000-0000-000028450000}"/>
    <cellStyle name="Heading 1 13 36" xfId="18436" xr:uid="{00000000-0005-0000-0000-000029450000}"/>
    <cellStyle name="Heading 1 13 36 2" xfId="18437" xr:uid="{00000000-0005-0000-0000-00002A450000}"/>
    <cellStyle name="Heading 1 13 37" xfId="18438" xr:uid="{00000000-0005-0000-0000-00002B450000}"/>
    <cellStyle name="Heading 1 13 37 2" xfId="18439" xr:uid="{00000000-0005-0000-0000-00002C450000}"/>
    <cellStyle name="Heading 1 13 38" xfId="18440" xr:uid="{00000000-0005-0000-0000-00002D450000}"/>
    <cellStyle name="Heading 1 13 39" xfId="18441" xr:uid="{00000000-0005-0000-0000-00002E450000}"/>
    <cellStyle name="Heading 1 13 4" xfId="18442" xr:uid="{00000000-0005-0000-0000-00002F450000}"/>
    <cellStyle name="Heading 1 13 4 2" xfId="18443" xr:uid="{00000000-0005-0000-0000-000030450000}"/>
    <cellStyle name="Heading 1 13 40" xfId="18444" xr:uid="{00000000-0005-0000-0000-000031450000}"/>
    <cellStyle name="Heading 1 13 41" xfId="18445" xr:uid="{00000000-0005-0000-0000-000032450000}"/>
    <cellStyle name="Heading 1 13 42" xfId="18446" xr:uid="{00000000-0005-0000-0000-000033450000}"/>
    <cellStyle name="Heading 1 13 43" xfId="18447" xr:uid="{00000000-0005-0000-0000-000034450000}"/>
    <cellStyle name="Heading 1 13 44" xfId="18448" xr:uid="{00000000-0005-0000-0000-000035450000}"/>
    <cellStyle name="Heading 1 13 45" xfId="18449" xr:uid="{00000000-0005-0000-0000-000036450000}"/>
    <cellStyle name="Heading 1 13 46" xfId="18450" xr:uid="{00000000-0005-0000-0000-000037450000}"/>
    <cellStyle name="Heading 1 13 47" xfId="18451" xr:uid="{00000000-0005-0000-0000-000038450000}"/>
    <cellStyle name="Heading 1 13 48" xfId="18452" xr:uid="{00000000-0005-0000-0000-000039450000}"/>
    <cellStyle name="Heading 1 13 49" xfId="18453" xr:uid="{00000000-0005-0000-0000-00003A450000}"/>
    <cellStyle name="Heading 1 13 5" xfId="18454" xr:uid="{00000000-0005-0000-0000-00003B450000}"/>
    <cellStyle name="Heading 1 13 5 2" xfId="18455" xr:uid="{00000000-0005-0000-0000-00003C450000}"/>
    <cellStyle name="Heading 1 13 50" xfId="18456" xr:uid="{00000000-0005-0000-0000-00003D450000}"/>
    <cellStyle name="Heading 1 13 51" xfId="18457" xr:uid="{00000000-0005-0000-0000-00003E450000}"/>
    <cellStyle name="Heading 1 13 52" xfId="18458" xr:uid="{00000000-0005-0000-0000-00003F450000}"/>
    <cellStyle name="Heading 1 13 53" xfId="18459" xr:uid="{00000000-0005-0000-0000-000040450000}"/>
    <cellStyle name="Heading 1 13 54" xfId="18460" xr:uid="{00000000-0005-0000-0000-000041450000}"/>
    <cellStyle name="Heading 1 13 55" xfId="18461" xr:uid="{00000000-0005-0000-0000-000042450000}"/>
    <cellStyle name="Heading 1 13 56" xfId="18462" xr:uid="{00000000-0005-0000-0000-000043450000}"/>
    <cellStyle name="Heading 1 13 57" xfId="18463" xr:uid="{00000000-0005-0000-0000-000044450000}"/>
    <cellStyle name="Heading 1 13 58" xfId="18464" xr:uid="{00000000-0005-0000-0000-000045450000}"/>
    <cellStyle name="Heading 1 13 59" xfId="18465" xr:uid="{00000000-0005-0000-0000-000046450000}"/>
    <cellStyle name="Heading 1 13 6" xfId="18466" xr:uid="{00000000-0005-0000-0000-000047450000}"/>
    <cellStyle name="Heading 1 13 6 2" xfId="18467" xr:uid="{00000000-0005-0000-0000-000048450000}"/>
    <cellStyle name="Heading 1 13 60" xfId="18468" xr:uid="{00000000-0005-0000-0000-000049450000}"/>
    <cellStyle name="Heading 1 13 61" xfId="18469" xr:uid="{00000000-0005-0000-0000-00004A450000}"/>
    <cellStyle name="Heading 1 13 62" xfId="18470" xr:uid="{00000000-0005-0000-0000-00004B450000}"/>
    <cellStyle name="Heading 1 13 63" xfId="18471" xr:uid="{00000000-0005-0000-0000-00004C450000}"/>
    <cellStyle name="Heading 1 13 64" xfId="18472" xr:uid="{00000000-0005-0000-0000-00004D450000}"/>
    <cellStyle name="Heading 1 13 65" xfId="18473" xr:uid="{00000000-0005-0000-0000-00004E450000}"/>
    <cellStyle name="Heading 1 13 66" xfId="18474" xr:uid="{00000000-0005-0000-0000-00004F450000}"/>
    <cellStyle name="Heading 1 13 67" xfId="18475" xr:uid="{00000000-0005-0000-0000-000050450000}"/>
    <cellStyle name="Heading 1 13 68" xfId="18476" xr:uid="{00000000-0005-0000-0000-000051450000}"/>
    <cellStyle name="Heading 1 13 69" xfId="52564" xr:uid="{00000000-0005-0000-0000-000052450000}"/>
    <cellStyle name="Heading 1 13 7" xfId="18477" xr:uid="{00000000-0005-0000-0000-000053450000}"/>
    <cellStyle name="Heading 1 13 7 2" xfId="18478" xr:uid="{00000000-0005-0000-0000-000054450000}"/>
    <cellStyle name="Heading 1 13 70" xfId="53083" xr:uid="{00000000-0005-0000-0000-000055450000}"/>
    <cellStyle name="Heading 1 13 8" xfId="18479" xr:uid="{00000000-0005-0000-0000-000056450000}"/>
    <cellStyle name="Heading 1 13 8 2" xfId="18480" xr:uid="{00000000-0005-0000-0000-000057450000}"/>
    <cellStyle name="Heading 1 13 9" xfId="18481" xr:uid="{00000000-0005-0000-0000-000058450000}"/>
    <cellStyle name="Heading 1 13 9 2" xfId="18482" xr:uid="{00000000-0005-0000-0000-000059450000}"/>
    <cellStyle name="Heading 1 14" xfId="465" xr:uid="{00000000-0005-0000-0000-00005A450000}"/>
    <cellStyle name="Heading 1 14 10" xfId="18483" xr:uid="{00000000-0005-0000-0000-00005B450000}"/>
    <cellStyle name="Heading 1 14 10 2" xfId="18484" xr:uid="{00000000-0005-0000-0000-00005C450000}"/>
    <cellStyle name="Heading 1 14 11" xfId="18485" xr:uid="{00000000-0005-0000-0000-00005D450000}"/>
    <cellStyle name="Heading 1 14 11 2" xfId="18486" xr:uid="{00000000-0005-0000-0000-00005E450000}"/>
    <cellStyle name="Heading 1 14 12" xfId="18487" xr:uid="{00000000-0005-0000-0000-00005F450000}"/>
    <cellStyle name="Heading 1 14 12 2" xfId="18488" xr:uid="{00000000-0005-0000-0000-000060450000}"/>
    <cellStyle name="Heading 1 14 13" xfId="18489" xr:uid="{00000000-0005-0000-0000-000061450000}"/>
    <cellStyle name="Heading 1 14 13 2" xfId="18490" xr:uid="{00000000-0005-0000-0000-000062450000}"/>
    <cellStyle name="Heading 1 14 14" xfId="18491" xr:uid="{00000000-0005-0000-0000-000063450000}"/>
    <cellStyle name="Heading 1 14 14 2" xfId="18492" xr:uid="{00000000-0005-0000-0000-000064450000}"/>
    <cellStyle name="Heading 1 14 15" xfId="18493" xr:uid="{00000000-0005-0000-0000-000065450000}"/>
    <cellStyle name="Heading 1 14 15 2" xfId="18494" xr:uid="{00000000-0005-0000-0000-000066450000}"/>
    <cellStyle name="Heading 1 14 16" xfId="18495" xr:uid="{00000000-0005-0000-0000-000067450000}"/>
    <cellStyle name="Heading 1 14 16 2" xfId="18496" xr:uid="{00000000-0005-0000-0000-000068450000}"/>
    <cellStyle name="Heading 1 14 17" xfId="18497" xr:uid="{00000000-0005-0000-0000-000069450000}"/>
    <cellStyle name="Heading 1 14 17 2" xfId="18498" xr:uid="{00000000-0005-0000-0000-00006A450000}"/>
    <cellStyle name="Heading 1 14 18" xfId="18499" xr:uid="{00000000-0005-0000-0000-00006B450000}"/>
    <cellStyle name="Heading 1 14 18 2" xfId="18500" xr:uid="{00000000-0005-0000-0000-00006C450000}"/>
    <cellStyle name="Heading 1 14 19" xfId="18501" xr:uid="{00000000-0005-0000-0000-00006D450000}"/>
    <cellStyle name="Heading 1 14 19 2" xfId="18502" xr:uid="{00000000-0005-0000-0000-00006E450000}"/>
    <cellStyle name="Heading 1 14 2" xfId="466" xr:uid="{00000000-0005-0000-0000-00006F450000}"/>
    <cellStyle name="Heading 1 14 2 2" xfId="18503" xr:uid="{00000000-0005-0000-0000-000070450000}"/>
    <cellStyle name="Heading 1 14 20" xfId="18504" xr:uid="{00000000-0005-0000-0000-000071450000}"/>
    <cellStyle name="Heading 1 14 20 2" xfId="18505" xr:uid="{00000000-0005-0000-0000-000072450000}"/>
    <cellStyle name="Heading 1 14 21" xfId="18506" xr:uid="{00000000-0005-0000-0000-000073450000}"/>
    <cellStyle name="Heading 1 14 21 2" xfId="18507" xr:uid="{00000000-0005-0000-0000-000074450000}"/>
    <cellStyle name="Heading 1 14 22" xfId="18508" xr:uid="{00000000-0005-0000-0000-000075450000}"/>
    <cellStyle name="Heading 1 14 22 2" xfId="18509" xr:uid="{00000000-0005-0000-0000-000076450000}"/>
    <cellStyle name="Heading 1 14 23" xfId="18510" xr:uid="{00000000-0005-0000-0000-000077450000}"/>
    <cellStyle name="Heading 1 14 23 2" xfId="18511" xr:uid="{00000000-0005-0000-0000-000078450000}"/>
    <cellStyle name="Heading 1 14 24" xfId="18512" xr:uid="{00000000-0005-0000-0000-000079450000}"/>
    <cellStyle name="Heading 1 14 24 2" xfId="18513" xr:uid="{00000000-0005-0000-0000-00007A450000}"/>
    <cellStyle name="Heading 1 14 25" xfId="18514" xr:uid="{00000000-0005-0000-0000-00007B450000}"/>
    <cellStyle name="Heading 1 14 25 2" xfId="18515" xr:uid="{00000000-0005-0000-0000-00007C450000}"/>
    <cellStyle name="Heading 1 14 26" xfId="18516" xr:uid="{00000000-0005-0000-0000-00007D450000}"/>
    <cellStyle name="Heading 1 14 26 2" xfId="18517" xr:uid="{00000000-0005-0000-0000-00007E450000}"/>
    <cellStyle name="Heading 1 14 27" xfId="18518" xr:uid="{00000000-0005-0000-0000-00007F450000}"/>
    <cellStyle name="Heading 1 14 27 2" xfId="18519" xr:uid="{00000000-0005-0000-0000-000080450000}"/>
    <cellStyle name="Heading 1 14 28" xfId="18520" xr:uid="{00000000-0005-0000-0000-000081450000}"/>
    <cellStyle name="Heading 1 14 28 2" xfId="18521" xr:uid="{00000000-0005-0000-0000-000082450000}"/>
    <cellStyle name="Heading 1 14 29" xfId="18522" xr:uid="{00000000-0005-0000-0000-000083450000}"/>
    <cellStyle name="Heading 1 14 29 2" xfId="18523" xr:uid="{00000000-0005-0000-0000-000084450000}"/>
    <cellStyle name="Heading 1 14 3" xfId="467" xr:uid="{00000000-0005-0000-0000-000085450000}"/>
    <cellStyle name="Heading 1 14 3 2" xfId="18524" xr:uid="{00000000-0005-0000-0000-000086450000}"/>
    <cellStyle name="Heading 1 14 30" xfId="18525" xr:uid="{00000000-0005-0000-0000-000087450000}"/>
    <cellStyle name="Heading 1 14 30 2" xfId="18526" xr:uid="{00000000-0005-0000-0000-000088450000}"/>
    <cellStyle name="Heading 1 14 31" xfId="18527" xr:uid="{00000000-0005-0000-0000-000089450000}"/>
    <cellStyle name="Heading 1 14 31 2" xfId="18528" xr:uid="{00000000-0005-0000-0000-00008A450000}"/>
    <cellStyle name="Heading 1 14 32" xfId="18529" xr:uid="{00000000-0005-0000-0000-00008B450000}"/>
    <cellStyle name="Heading 1 14 32 2" xfId="18530" xr:uid="{00000000-0005-0000-0000-00008C450000}"/>
    <cellStyle name="Heading 1 14 33" xfId="18531" xr:uid="{00000000-0005-0000-0000-00008D450000}"/>
    <cellStyle name="Heading 1 14 33 2" xfId="18532" xr:uid="{00000000-0005-0000-0000-00008E450000}"/>
    <cellStyle name="Heading 1 14 34" xfId="18533" xr:uid="{00000000-0005-0000-0000-00008F450000}"/>
    <cellStyle name="Heading 1 14 34 2" xfId="18534" xr:uid="{00000000-0005-0000-0000-000090450000}"/>
    <cellStyle name="Heading 1 14 35" xfId="18535" xr:uid="{00000000-0005-0000-0000-000091450000}"/>
    <cellStyle name="Heading 1 14 35 2" xfId="18536" xr:uid="{00000000-0005-0000-0000-000092450000}"/>
    <cellStyle name="Heading 1 14 36" xfId="18537" xr:uid="{00000000-0005-0000-0000-000093450000}"/>
    <cellStyle name="Heading 1 14 36 2" xfId="18538" xr:uid="{00000000-0005-0000-0000-000094450000}"/>
    <cellStyle name="Heading 1 14 37" xfId="18539" xr:uid="{00000000-0005-0000-0000-000095450000}"/>
    <cellStyle name="Heading 1 14 37 2" xfId="18540" xr:uid="{00000000-0005-0000-0000-000096450000}"/>
    <cellStyle name="Heading 1 14 38" xfId="18541" xr:uid="{00000000-0005-0000-0000-000097450000}"/>
    <cellStyle name="Heading 1 14 39" xfId="18542" xr:uid="{00000000-0005-0000-0000-000098450000}"/>
    <cellStyle name="Heading 1 14 4" xfId="18543" xr:uid="{00000000-0005-0000-0000-000099450000}"/>
    <cellStyle name="Heading 1 14 4 2" xfId="18544" xr:uid="{00000000-0005-0000-0000-00009A450000}"/>
    <cellStyle name="Heading 1 14 40" xfId="18545" xr:uid="{00000000-0005-0000-0000-00009B450000}"/>
    <cellStyle name="Heading 1 14 41" xfId="18546" xr:uid="{00000000-0005-0000-0000-00009C450000}"/>
    <cellStyle name="Heading 1 14 42" xfId="18547" xr:uid="{00000000-0005-0000-0000-00009D450000}"/>
    <cellStyle name="Heading 1 14 43" xfId="18548" xr:uid="{00000000-0005-0000-0000-00009E450000}"/>
    <cellStyle name="Heading 1 14 44" xfId="18549" xr:uid="{00000000-0005-0000-0000-00009F450000}"/>
    <cellStyle name="Heading 1 14 45" xfId="18550" xr:uid="{00000000-0005-0000-0000-0000A0450000}"/>
    <cellStyle name="Heading 1 14 46" xfId="18551" xr:uid="{00000000-0005-0000-0000-0000A1450000}"/>
    <cellStyle name="Heading 1 14 47" xfId="18552" xr:uid="{00000000-0005-0000-0000-0000A2450000}"/>
    <cellStyle name="Heading 1 14 48" xfId="18553" xr:uid="{00000000-0005-0000-0000-0000A3450000}"/>
    <cellStyle name="Heading 1 14 49" xfId="18554" xr:uid="{00000000-0005-0000-0000-0000A4450000}"/>
    <cellStyle name="Heading 1 14 5" xfId="18555" xr:uid="{00000000-0005-0000-0000-0000A5450000}"/>
    <cellStyle name="Heading 1 14 5 2" xfId="18556" xr:uid="{00000000-0005-0000-0000-0000A6450000}"/>
    <cellStyle name="Heading 1 14 50" xfId="18557" xr:uid="{00000000-0005-0000-0000-0000A7450000}"/>
    <cellStyle name="Heading 1 14 51" xfId="18558" xr:uid="{00000000-0005-0000-0000-0000A8450000}"/>
    <cellStyle name="Heading 1 14 52" xfId="18559" xr:uid="{00000000-0005-0000-0000-0000A9450000}"/>
    <cellStyle name="Heading 1 14 53" xfId="18560" xr:uid="{00000000-0005-0000-0000-0000AA450000}"/>
    <cellStyle name="Heading 1 14 54" xfId="18561" xr:uid="{00000000-0005-0000-0000-0000AB450000}"/>
    <cellStyle name="Heading 1 14 55" xfId="18562" xr:uid="{00000000-0005-0000-0000-0000AC450000}"/>
    <cellStyle name="Heading 1 14 56" xfId="18563" xr:uid="{00000000-0005-0000-0000-0000AD450000}"/>
    <cellStyle name="Heading 1 14 57" xfId="18564" xr:uid="{00000000-0005-0000-0000-0000AE450000}"/>
    <cellStyle name="Heading 1 14 58" xfId="18565" xr:uid="{00000000-0005-0000-0000-0000AF450000}"/>
    <cellStyle name="Heading 1 14 59" xfId="18566" xr:uid="{00000000-0005-0000-0000-0000B0450000}"/>
    <cellStyle name="Heading 1 14 6" xfId="18567" xr:uid="{00000000-0005-0000-0000-0000B1450000}"/>
    <cellStyle name="Heading 1 14 6 2" xfId="18568" xr:uid="{00000000-0005-0000-0000-0000B2450000}"/>
    <cellStyle name="Heading 1 14 60" xfId="18569" xr:uid="{00000000-0005-0000-0000-0000B3450000}"/>
    <cellStyle name="Heading 1 14 61" xfId="18570" xr:uid="{00000000-0005-0000-0000-0000B4450000}"/>
    <cellStyle name="Heading 1 14 62" xfId="18571" xr:uid="{00000000-0005-0000-0000-0000B5450000}"/>
    <cellStyle name="Heading 1 14 63" xfId="18572" xr:uid="{00000000-0005-0000-0000-0000B6450000}"/>
    <cellStyle name="Heading 1 14 64" xfId="18573" xr:uid="{00000000-0005-0000-0000-0000B7450000}"/>
    <cellStyle name="Heading 1 14 65" xfId="18574" xr:uid="{00000000-0005-0000-0000-0000B8450000}"/>
    <cellStyle name="Heading 1 14 66" xfId="18575" xr:uid="{00000000-0005-0000-0000-0000B9450000}"/>
    <cellStyle name="Heading 1 14 67" xfId="18576" xr:uid="{00000000-0005-0000-0000-0000BA450000}"/>
    <cellStyle name="Heading 1 14 68" xfId="18577" xr:uid="{00000000-0005-0000-0000-0000BB450000}"/>
    <cellStyle name="Heading 1 14 69" xfId="53006" xr:uid="{00000000-0005-0000-0000-0000BC450000}"/>
    <cellStyle name="Heading 1 14 7" xfId="18578" xr:uid="{00000000-0005-0000-0000-0000BD450000}"/>
    <cellStyle name="Heading 1 14 7 2" xfId="18579" xr:uid="{00000000-0005-0000-0000-0000BE450000}"/>
    <cellStyle name="Heading 1 14 70" xfId="53467" xr:uid="{00000000-0005-0000-0000-0000BF450000}"/>
    <cellStyle name="Heading 1 14 8" xfId="18580" xr:uid="{00000000-0005-0000-0000-0000C0450000}"/>
    <cellStyle name="Heading 1 14 8 2" xfId="18581" xr:uid="{00000000-0005-0000-0000-0000C1450000}"/>
    <cellStyle name="Heading 1 14 9" xfId="18582" xr:uid="{00000000-0005-0000-0000-0000C2450000}"/>
    <cellStyle name="Heading 1 14 9 2" xfId="18583" xr:uid="{00000000-0005-0000-0000-0000C3450000}"/>
    <cellStyle name="Heading 1 15" xfId="468" xr:uid="{00000000-0005-0000-0000-0000C4450000}"/>
    <cellStyle name="Heading 1 15 10" xfId="18584" xr:uid="{00000000-0005-0000-0000-0000C5450000}"/>
    <cellStyle name="Heading 1 15 10 2" xfId="18585" xr:uid="{00000000-0005-0000-0000-0000C6450000}"/>
    <cellStyle name="Heading 1 15 11" xfId="18586" xr:uid="{00000000-0005-0000-0000-0000C7450000}"/>
    <cellStyle name="Heading 1 15 11 2" xfId="18587" xr:uid="{00000000-0005-0000-0000-0000C8450000}"/>
    <cellStyle name="Heading 1 15 12" xfId="18588" xr:uid="{00000000-0005-0000-0000-0000C9450000}"/>
    <cellStyle name="Heading 1 15 12 2" xfId="18589" xr:uid="{00000000-0005-0000-0000-0000CA450000}"/>
    <cellStyle name="Heading 1 15 13" xfId="18590" xr:uid="{00000000-0005-0000-0000-0000CB450000}"/>
    <cellStyle name="Heading 1 15 13 2" xfId="18591" xr:uid="{00000000-0005-0000-0000-0000CC450000}"/>
    <cellStyle name="Heading 1 15 14" xfId="18592" xr:uid="{00000000-0005-0000-0000-0000CD450000}"/>
    <cellStyle name="Heading 1 15 14 2" xfId="18593" xr:uid="{00000000-0005-0000-0000-0000CE450000}"/>
    <cellStyle name="Heading 1 15 15" xfId="18594" xr:uid="{00000000-0005-0000-0000-0000CF450000}"/>
    <cellStyle name="Heading 1 15 15 2" xfId="18595" xr:uid="{00000000-0005-0000-0000-0000D0450000}"/>
    <cellStyle name="Heading 1 15 16" xfId="18596" xr:uid="{00000000-0005-0000-0000-0000D1450000}"/>
    <cellStyle name="Heading 1 15 16 2" xfId="18597" xr:uid="{00000000-0005-0000-0000-0000D2450000}"/>
    <cellStyle name="Heading 1 15 17" xfId="18598" xr:uid="{00000000-0005-0000-0000-0000D3450000}"/>
    <cellStyle name="Heading 1 15 17 2" xfId="18599" xr:uid="{00000000-0005-0000-0000-0000D4450000}"/>
    <cellStyle name="Heading 1 15 18" xfId="18600" xr:uid="{00000000-0005-0000-0000-0000D5450000}"/>
    <cellStyle name="Heading 1 15 18 2" xfId="18601" xr:uid="{00000000-0005-0000-0000-0000D6450000}"/>
    <cellStyle name="Heading 1 15 19" xfId="18602" xr:uid="{00000000-0005-0000-0000-0000D7450000}"/>
    <cellStyle name="Heading 1 15 19 2" xfId="18603" xr:uid="{00000000-0005-0000-0000-0000D8450000}"/>
    <cellStyle name="Heading 1 15 2" xfId="469" xr:uid="{00000000-0005-0000-0000-0000D9450000}"/>
    <cellStyle name="Heading 1 15 2 2" xfId="18604" xr:uid="{00000000-0005-0000-0000-0000DA450000}"/>
    <cellStyle name="Heading 1 15 20" xfId="18605" xr:uid="{00000000-0005-0000-0000-0000DB450000}"/>
    <cellStyle name="Heading 1 15 20 2" xfId="18606" xr:uid="{00000000-0005-0000-0000-0000DC450000}"/>
    <cellStyle name="Heading 1 15 21" xfId="18607" xr:uid="{00000000-0005-0000-0000-0000DD450000}"/>
    <cellStyle name="Heading 1 15 21 2" xfId="18608" xr:uid="{00000000-0005-0000-0000-0000DE450000}"/>
    <cellStyle name="Heading 1 15 22" xfId="18609" xr:uid="{00000000-0005-0000-0000-0000DF450000}"/>
    <cellStyle name="Heading 1 15 22 2" xfId="18610" xr:uid="{00000000-0005-0000-0000-0000E0450000}"/>
    <cellStyle name="Heading 1 15 23" xfId="18611" xr:uid="{00000000-0005-0000-0000-0000E1450000}"/>
    <cellStyle name="Heading 1 15 23 2" xfId="18612" xr:uid="{00000000-0005-0000-0000-0000E2450000}"/>
    <cellStyle name="Heading 1 15 24" xfId="18613" xr:uid="{00000000-0005-0000-0000-0000E3450000}"/>
    <cellStyle name="Heading 1 15 24 2" xfId="18614" xr:uid="{00000000-0005-0000-0000-0000E4450000}"/>
    <cellStyle name="Heading 1 15 25" xfId="18615" xr:uid="{00000000-0005-0000-0000-0000E5450000}"/>
    <cellStyle name="Heading 1 15 25 2" xfId="18616" xr:uid="{00000000-0005-0000-0000-0000E6450000}"/>
    <cellStyle name="Heading 1 15 26" xfId="18617" xr:uid="{00000000-0005-0000-0000-0000E7450000}"/>
    <cellStyle name="Heading 1 15 26 2" xfId="18618" xr:uid="{00000000-0005-0000-0000-0000E8450000}"/>
    <cellStyle name="Heading 1 15 27" xfId="18619" xr:uid="{00000000-0005-0000-0000-0000E9450000}"/>
    <cellStyle name="Heading 1 15 27 2" xfId="18620" xr:uid="{00000000-0005-0000-0000-0000EA450000}"/>
    <cellStyle name="Heading 1 15 28" xfId="18621" xr:uid="{00000000-0005-0000-0000-0000EB450000}"/>
    <cellStyle name="Heading 1 15 28 2" xfId="18622" xr:uid="{00000000-0005-0000-0000-0000EC450000}"/>
    <cellStyle name="Heading 1 15 29" xfId="18623" xr:uid="{00000000-0005-0000-0000-0000ED450000}"/>
    <cellStyle name="Heading 1 15 29 2" xfId="18624" xr:uid="{00000000-0005-0000-0000-0000EE450000}"/>
    <cellStyle name="Heading 1 15 3" xfId="470" xr:uid="{00000000-0005-0000-0000-0000EF450000}"/>
    <cellStyle name="Heading 1 15 3 2" xfId="18625" xr:uid="{00000000-0005-0000-0000-0000F0450000}"/>
    <cellStyle name="Heading 1 15 30" xfId="18626" xr:uid="{00000000-0005-0000-0000-0000F1450000}"/>
    <cellStyle name="Heading 1 15 30 2" xfId="18627" xr:uid="{00000000-0005-0000-0000-0000F2450000}"/>
    <cellStyle name="Heading 1 15 31" xfId="18628" xr:uid="{00000000-0005-0000-0000-0000F3450000}"/>
    <cellStyle name="Heading 1 15 31 2" xfId="18629" xr:uid="{00000000-0005-0000-0000-0000F4450000}"/>
    <cellStyle name="Heading 1 15 32" xfId="18630" xr:uid="{00000000-0005-0000-0000-0000F5450000}"/>
    <cellStyle name="Heading 1 15 32 2" xfId="18631" xr:uid="{00000000-0005-0000-0000-0000F6450000}"/>
    <cellStyle name="Heading 1 15 33" xfId="18632" xr:uid="{00000000-0005-0000-0000-0000F7450000}"/>
    <cellStyle name="Heading 1 15 33 2" xfId="18633" xr:uid="{00000000-0005-0000-0000-0000F8450000}"/>
    <cellStyle name="Heading 1 15 34" xfId="18634" xr:uid="{00000000-0005-0000-0000-0000F9450000}"/>
    <cellStyle name="Heading 1 15 34 2" xfId="18635" xr:uid="{00000000-0005-0000-0000-0000FA450000}"/>
    <cellStyle name="Heading 1 15 35" xfId="18636" xr:uid="{00000000-0005-0000-0000-0000FB450000}"/>
    <cellStyle name="Heading 1 15 35 2" xfId="18637" xr:uid="{00000000-0005-0000-0000-0000FC450000}"/>
    <cellStyle name="Heading 1 15 36" xfId="18638" xr:uid="{00000000-0005-0000-0000-0000FD450000}"/>
    <cellStyle name="Heading 1 15 36 2" xfId="18639" xr:uid="{00000000-0005-0000-0000-0000FE450000}"/>
    <cellStyle name="Heading 1 15 37" xfId="18640" xr:uid="{00000000-0005-0000-0000-0000FF450000}"/>
    <cellStyle name="Heading 1 15 37 2" xfId="18641" xr:uid="{00000000-0005-0000-0000-000000460000}"/>
    <cellStyle name="Heading 1 15 38" xfId="18642" xr:uid="{00000000-0005-0000-0000-000001460000}"/>
    <cellStyle name="Heading 1 15 39" xfId="18643" xr:uid="{00000000-0005-0000-0000-000002460000}"/>
    <cellStyle name="Heading 1 15 4" xfId="18644" xr:uid="{00000000-0005-0000-0000-000003460000}"/>
    <cellStyle name="Heading 1 15 4 2" xfId="18645" xr:uid="{00000000-0005-0000-0000-000004460000}"/>
    <cellStyle name="Heading 1 15 40" xfId="18646" xr:uid="{00000000-0005-0000-0000-000005460000}"/>
    <cellStyle name="Heading 1 15 41" xfId="18647" xr:uid="{00000000-0005-0000-0000-000006460000}"/>
    <cellStyle name="Heading 1 15 42" xfId="18648" xr:uid="{00000000-0005-0000-0000-000007460000}"/>
    <cellStyle name="Heading 1 15 43" xfId="18649" xr:uid="{00000000-0005-0000-0000-000008460000}"/>
    <cellStyle name="Heading 1 15 44" xfId="18650" xr:uid="{00000000-0005-0000-0000-000009460000}"/>
    <cellStyle name="Heading 1 15 45" xfId="18651" xr:uid="{00000000-0005-0000-0000-00000A460000}"/>
    <cellStyle name="Heading 1 15 46" xfId="18652" xr:uid="{00000000-0005-0000-0000-00000B460000}"/>
    <cellStyle name="Heading 1 15 47" xfId="18653" xr:uid="{00000000-0005-0000-0000-00000C460000}"/>
    <cellStyle name="Heading 1 15 48" xfId="18654" xr:uid="{00000000-0005-0000-0000-00000D460000}"/>
    <cellStyle name="Heading 1 15 49" xfId="18655" xr:uid="{00000000-0005-0000-0000-00000E460000}"/>
    <cellStyle name="Heading 1 15 5" xfId="18656" xr:uid="{00000000-0005-0000-0000-00000F460000}"/>
    <cellStyle name="Heading 1 15 5 2" xfId="18657" xr:uid="{00000000-0005-0000-0000-000010460000}"/>
    <cellStyle name="Heading 1 15 50" xfId="18658" xr:uid="{00000000-0005-0000-0000-000011460000}"/>
    <cellStyle name="Heading 1 15 51" xfId="18659" xr:uid="{00000000-0005-0000-0000-000012460000}"/>
    <cellStyle name="Heading 1 15 52" xfId="18660" xr:uid="{00000000-0005-0000-0000-000013460000}"/>
    <cellStyle name="Heading 1 15 53" xfId="18661" xr:uid="{00000000-0005-0000-0000-000014460000}"/>
    <cellStyle name="Heading 1 15 54" xfId="18662" xr:uid="{00000000-0005-0000-0000-000015460000}"/>
    <cellStyle name="Heading 1 15 55" xfId="18663" xr:uid="{00000000-0005-0000-0000-000016460000}"/>
    <cellStyle name="Heading 1 15 56" xfId="18664" xr:uid="{00000000-0005-0000-0000-000017460000}"/>
    <cellStyle name="Heading 1 15 57" xfId="18665" xr:uid="{00000000-0005-0000-0000-000018460000}"/>
    <cellStyle name="Heading 1 15 58" xfId="18666" xr:uid="{00000000-0005-0000-0000-000019460000}"/>
    <cellStyle name="Heading 1 15 59" xfId="18667" xr:uid="{00000000-0005-0000-0000-00001A460000}"/>
    <cellStyle name="Heading 1 15 6" xfId="18668" xr:uid="{00000000-0005-0000-0000-00001B460000}"/>
    <cellStyle name="Heading 1 15 6 2" xfId="18669" xr:uid="{00000000-0005-0000-0000-00001C460000}"/>
    <cellStyle name="Heading 1 15 60" xfId="18670" xr:uid="{00000000-0005-0000-0000-00001D460000}"/>
    <cellStyle name="Heading 1 15 61" xfId="18671" xr:uid="{00000000-0005-0000-0000-00001E460000}"/>
    <cellStyle name="Heading 1 15 62" xfId="18672" xr:uid="{00000000-0005-0000-0000-00001F460000}"/>
    <cellStyle name="Heading 1 15 63" xfId="18673" xr:uid="{00000000-0005-0000-0000-000020460000}"/>
    <cellStyle name="Heading 1 15 64" xfId="18674" xr:uid="{00000000-0005-0000-0000-000021460000}"/>
    <cellStyle name="Heading 1 15 65" xfId="18675" xr:uid="{00000000-0005-0000-0000-000022460000}"/>
    <cellStyle name="Heading 1 15 66" xfId="18676" xr:uid="{00000000-0005-0000-0000-000023460000}"/>
    <cellStyle name="Heading 1 15 67" xfId="18677" xr:uid="{00000000-0005-0000-0000-000024460000}"/>
    <cellStyle name="Heading 1 15 68" xfId="18678" xr:uid="{00000000-0005-0000-0000-000025460000}"/>
    <cellStyle name="Heading 1 15 69" xfId="52882" xr:uid="{00000000-0005-0000-0000-000026460000}"/>
    <cellStyle name="Heading 1 15 7" xfId="18679" xr:uid="{00000000-0005-0000-0000-000027460000}"/>
    <cellStyle name="Heading 1 15 7 2" xfId="18680" xr:uid="{00000000-0005-0000-0000-000028460000}"/>
    <cellStyle name="Heading 1 15 70" xfId="53343" xr:uid="{00000000-0005-0000-0000-000029460000}"/>
    <cellStyle name="Heading 1 15 8" xfId="18681" xr:uid="{00000000-0005-0000-0000-00002A460000}"/>
    <cellStyle name="Heading 1 15 8 2" xfId="18682" xr:uid="{00000000-0005-0000-0000-00002B460000}"/>
    <cellStyle name="Heading 1 15 9" xfId="18683" xr:uid="{00000000-0005-0000-0000-00002C460000}"/>
    <cellStyle name="Heading 1 15 9 2" xfId="18684" xr:uid="{00000000-0005-0000-0000-00002D460000}"/>
    <cellStyle name="Heading 1 16" xfId="471" xr:uid="{00000000-0005-0000-0000-00002E460000}"/>
    <cellStyle name="Heading 1 16 10" xfId="18685" xr:uid="{00000000-0005-0000-0000-00002F460000}"/>
    <cellStyle name="Heading 1 16 10 2" xfId="18686" xr:uid="{00000000-0005-0000-0000-000030460000}"/>
    <cellStyle name="Heading 1 16 11" xfId="18687" xr:uid="{00000000-0005-0000-0000-000031460000}"/>
    <cellStyle name="Heading 1 16 11 2" xfId="18688" xr:uid="{00000000-0005-0000-0000-000032460000}"/>
    <cellStyle name="Heading 1 16 12" xfId="18689" xr:uid="{00000000-0005-0000-0000-000033460000}"/>
    <cellStyle name="Heading 1 16 12 2" xfId="18690" xr:uid="{00000000-0005-0000-0000-000034460000}"/>
    <cellStyle name="Heading 1 16 13" xfId="18691" xr:uid="{00000000-0005-0000-0000-000035460000}"/>
    <cellStyle name="Heading 1 16 13 2" xfId="18692" xr:uid="{00000000-0005-0000-0000-000036460000}"/>
    <cellStyle name="Heading 1 16 14" xfId="18693" xr:uid="{00000000-0005-0000-0000-000037460000}"/>
    <cellStyle name="Heading 1 16 14 2" xfId="18694" xr:uid="{00000000-0005-0000-0000-000038460000}"/>
    <cellStyle name="Heading 1 16 15" xfId="18695" xr:uid="{00000000-0005-0000-0000-000039460000}"/>
    <cellStyle name="Heading 1 16 15 2" xfId="18696" xr:uid="{00000000-0005-0000-0000-00003A460000}"/>
    <cellStyle name="Heading 1 16 16" xfId="18697" xr:uid="{00000000-0005-0000-0000-00003B460000}"/>
    <cellStyle name="Heading 1 16 16 2" xfId="18698" xr:uid="{00000000-0005-0000-0000-00003C460000}"/>
    <cellStyle name="Heading 1 16 17" xfId="18699" xr:uid="{00000000-0005-0000-0000-00003D460000}"/>
    <cellStyle name="Heading 1 16 17 2" xfId="18700" xr:uid="{00000000-0005-0000-0000-00003E460000}"/>
    <cellStyle name="Heading 1 16 18" xfId="18701" xr:uid="{00000000-0005-0000-0000-00003F460000}"/>
    <cellStyle name="Heading 1 16 18 2" xfId="18702" xr:uid="{00000000-0005-0000-0000-000040460000}"/>
    <cellStyle name="Heading 1 16 19" xfId="18703" xr:uid="{00000000-0005-0000-0000-000041460000}"/>
    <cellStyle name="Heading 1 16 19 2" xfId="18704" xr:uid="{00000000-0005-0000-0000-000042460000}"/>
    <cellStyle name="Heading 1 16 2" xfId="472" xr:uid="{00000000-0005-0000-0000-000043460000}"/>
    <cellStyle name="Heading 1 16 2 2" xfId="18705" xr:uid="{00000000-0005-0000-0000-000044460000}"/>
    <cellStyle name="Heading 1 16 20" xfId="18706" xr:uid="{00000000-0005-0000-0000-000045460000}"/>
    <cellStyle name="Heading 1 16 20 2" xfId="18707" xr:uid="{00000000-0005-0000-0000-000046460000}"/>
    <cellStyle name="Heading 1 16 21" xfId="18708" xr:uid="{00000000-0005-0000-0000-000047460000}"/>
    <cellStyle name="Heading 1 16 21 2" xfId="18709" xr:uid="{00000000-0005-0000-0000-000048460000}"/>
    <cellStyle name="Heading 1 16 22" xfId="18710" xr:uid="{00000000-0005-0000-0000-000049460000}"/>
    <cellStyle name="Heading 1 16 22 2" xfId="18711" xr:uid="{00000000-0005-0000-0000-00004A460000}"/>
    <cellStyle name="Heading 1 16 23" xfId="18712" xr:uid="{00000000-0005-0000-0000-00004B460000}"/>
    <cellStyle name="Heading 1 16 23 2" xfId="18713" xr:uid="{00000000-0005-0000-0000-00004C460000}"/>
    <cellStyle name="Heading 1 16 24" xfId="18714" xr:uid="{00000000-0005-0000-0000-00004D460000}"/>
    <cellStyle name="Heading 1 16 24 2" xfId="18715" xr:uid="{00000000-0005-0000-0000-00004E460000}"/>
    <cellStyle name="Heading 1 16 25" xfId="18716" xr:uid="{00000000-0005-0000-0000-00004F460000}"/>
    <cellStyle name="Heading 1 16 25 2" xfId="18717" xr:uid="{00000000-0005-0000-0000-000050460000}"/>
    <cellStyle name="Heading 1 16 26" xfId="18718" xr:uid="{00000000-0005-0000-0000-000051460000}"/>
    <cellStyle name="Heading 1 16 26 2" xfId="18719" xr:uid="{00000000-0005-0000-0000-000052460000}"/>
    <cellStyle name="Heading 1 16 27" xfId="18720" xr:uid="{00000000-0005-0000-0000-000053460000}"/>
    <cellStyle name="Heading 1 16 27 2" xfId="18721" xr:uid="{00000000-0005-0000-0000-000054460000}"/>
    <cellStyle name="Heading 1 16 28" xfId="18722" xr:uid="{00000000-0005-0000-0000-000055460000}"/>
    <cellStyle name="Heading 1 16 28 2" xfId="18723" xr:uid="{00000000-0005-0000-0000-000056460000}"/>
    <cellStyle name="Heading 1 16 29" xfId="18724" xr:uid="{00000000-0005-0000-0000-000057460000}"/>
    <cellStyle name="Heading 1 16 29 2" xfId="18725" xr:uid="{00000000-0005-0000-0000-000058460000}"/>
    <cellStyle name="Heading 1 16 3" xfId="473" xr:uid="{00000000-0005-0000-0000-000059460000}"/>
    <cellStyle name="Heading 1 16 3 2" xfId="18726" xr:uid="{00000000-0005-0000-0000-00005A460000}"/>
    <cellStyle name="Heading 1 16 30" xfId="18727" xr:uid="{00000000-0005-0000-0000-00005B460000}"/>
    <cellStyle name="Heading 1 16 30 2" xfId="18728" xr:uid="{00000000-0005-0000-0000-00005C460000}"/>
    <cellStyle name="Heading 1 16 31" xfId="18729" xr:uid="{00000000-0005-0000-0000-00005D460000}"/>
    <cellStyle name="Heading 1 16 31 2" xfId="18730" xr:uid="{00000000-0005-0000-0000-00005E460000}"/>
    <cellStyle name="Heading 1 16 32" xfId="18731" xr:uid="{00000000-0005-0000-0000-00005F460000}"/>
    <cellStyle name="Heading 1 16 32 2" xfId="18732" xr:uid="{00000000-0005-0000-0000-000060460000}"/>
    <cellStyle name="Heading 1 16 33" xfId="18733" xr:uid="{00000000-0005-0000-0000-000061460000}"/>
    <cellStyle name="Heading 1 16 33 2" xfId="18734" xr:uid="{00000000-0005-0000-0000-000062460000}"/>
    <cellStyle name="Heading 1 16 34" xfId="18735" xr:uid="{00000000-0005-0000-0000-000063460000}"/>
    <cellStyle name="Heading 1 16 34 2" xfId="18736" xr:uid="{00000000-0005-0000-0000-000064460000}"/>
    <cellStyle name="Heading 1 16 35" xfId="18737" xr:uid="{00000000-0005-0000-0000-000065460000}"/>
    <cellStyle name="Heading 1 16 35 2" xfId="18738" xr:uid="{00000000-0005-0000-0000-000066460000}"/>
    <cellStyle name="Heading 1 16 36" xfId="18739" xr:uid="{00000000-0005-0000-0000-000067460000}"/>
    <cellStyle name="Heading 1 16 36 2" xfId="18740" xr:uid="{00000000-0005-0000-0000-000068460000}"/>
    <cellStyle name="Heading 1 16 37" xfId="18741" xr:uid="{00000000-0005-0000-0000-000069460000}"/>
    <cellStyle name="Heading 1 16 37 2" xfId="18742" xr:uid="{00000000-0005-0000-0000-00006A460000}"/>
    <cellStyle name="Heading 1 16 38" xfId="18743" xr:uid="{00000000-0005-0000-0000-00006B460000}"/>
    <cellStyle name="Heading 1 16 39" xfId="18744" xr:uid="{00000000-0005-0000-0000-00006C460000}"/>
    <cellStyle name="Heading 1 16 4" xfId="18745" xr:uid="{00000000-0005-0000-0000-00006D460000}"/>
    <cellStyle name="Heading 1 16 4 2" xfId="18746" xr:uid="{00000000-0005-0000-0000-00006E460000}"/>
    <cellStyle name="Heading 1 16 40" xfId="18747" xr:uid="{00000000-0005-0000-0000-00006F460000}"/>
    <cellStyle name="Heading 1 16 41" xfId="18748" xr:uid="{00000000-0005-0000-0000-000070460000}"/>
    <cellStyle name="Heading 1 16 42" xfId="18749" xr:uid="{00000000-0005-0000-0000-000071460000}"/>
    <cellStyle name="Heading 1 16 43" xfId="18750" xr:uid="{00000000-0005-0000-0000-000072460000}"/>
    <cellStyle name="Heading 1 16 44" xfId="18751" xr:uid="{00000000-0005-0000-0000-000073460000}"/>
    <cellStyle name="Heading 1 16 45" xfId="18752" xr:uid="{00000000-0005-0000-0000-000074460000}"/>
    <cellStyle name="Heading 1 16 46" xfId="18753" xr:uid="{00000000-0005-0000-0000-000075460000}"/>
    <cellStyle name="Heading 1 16 47" xfId="18754" xr:uid="{00000000-0005-0000-0000-000076460000}"/>
    <cellStyle name="Heading 1 16 48" xfId="18755" xr:uid="{00000000-0005-0000-0000-000077460000}"/>
    <cellStyle name="Heading 1 16 49" xfId="18756" xr:uid="{00000000-0005-0000-0000-000078460000}"/>
    <cellStyle name="Heading 1 16 5" xfId="18757" xr:uid="{00000000-0005-0000-0000-000079460000}"/>
    <cellStyle name="Heading 1 16 5 2" xfId="18758" xr:uid="{00000000-0005-0000-0000-00007A460000}"/>
    <cellStyle name="Heading 1 16 50" xfId="18759" xr:uid="{00000000-0005-0000-0000-00007B460000}"/>
    <cellStyle name="Heading 1 16 51" xfId="18760" xr:uid="{00000000-0005-0000-0000-00007C460000}"/>
    <cellStyle name="Heading 1 16 52" xfId="18761" xr:uid="{00000000-0005-0000-0000-00007D460000}"/>
    <cellStyle name="Heading 1 16 53" xfId="18762" xr:uid="{00000000-0005-0000-0000-00007E460000}"/>
    <cellStyle name="Heading 1 16 54" xfId="18763" xr:uid="{00000000-0005-0000-0000-00007F460000}"/>
    <cellStyle name="Heading 1 16 55" xfId="18764" xr:uid="{00000000-0005-0000-0000-000080460000}"/>
    <cellStyle name="Heading 1 16 56" xfId="18765" xr:uid="{00000000-0005-0000-0000-000081460000}"/>
    <cellStyle name="Heading 1 16 57" xfId="18766" xr:uid="{00000000-0005-0000-0000-000082460000}"/>
    <cellStyle name="Heading 1 16 58" xfId="18767" xr:uid="{00000000-0005-0000-0000-000083460000}"/>
    <cellStyle name="Heading 1 16 59" xfId="18768" xr:uid="{00000000-0005-0000-0000-000084460000}"/>
    <cellStyle name="Heading 1 16 6" xfId="18769" xr:uid="{00000000-0005-0000-0000-000085460000}"/>
    <cellStyle name="Heading 1 16 6 2" xfId="18770" xr:uid="{00000000-0005-0000-0000-000086460000}"/>
    <cellStyle name="Heading 1 16 60" xfId="18771" xr:uid="{00000000-0005-0000-0000-000087460000}"/>
    <cellStyle name="Heading 1 16 61" xfId="18772" xr:uid="{00000000-0005-0000-0000-000088460000}"/>
    <cellStyle name="Heading 1 16 62" xfId="18773" xr:uid="{00000000-0005-0000-0000-000089460000}"/>
    <cellStyle name="Heading 1 16 63" xfId="18774" xr:uid="{00000000-0005-0000-0000-00008A460000}"/>
    <cellStyle name="Heading 1 16 64" xfId="18775" xr:uid="{00000000-0005-0000-0000-00008B460000}"/>
    <cellStyle name="Heading 1 16 65" xfId="18776" xr:uid="{00000000-0005-0000-0000-00008C460000}"/>
    <cellStyle name="Heading 1 16 66" xfId="18777" xr:uid="{00000000-0005-0000-0000-00008D460000}"/>
    <cellStyle name="Heading 1 16 67" xfId="18778" xr:uid="{00000000-0005-0000-0000-00008E460000}"/>
    <cellStyle name="Heading 1 16 68" xfId="18779" xr:uid="{00000000-0005-0000-0000-00008F460000}"/>
    <cellStyle name="Heading 1 16 69" xfId="52852" xr:uid="{00000000-0005-0000-0000-000090460000}"/>
    <cellStyle name="Heading 1 16 7" xfId="18780" xr:uid="{00000000-0005-0000-0000-000091460000}"/>
    <cellStyle name="Heading 1 16 7 2" xfId="18781" xr:uid="{00000000-0005-0000-0000-000092460000}"/>
    <cellStyle name="Heading 1 16 70" xfId="53313" xr:uid="{00000000-0005-0000-0000-000093460000}"/>
    <cellStyle name="Heading 1 16 8" xfId="18782" xr:uid="{00000000-0005-0000-0000-000094460000}"/>
    <cellStyle name="Heading 1 16 8 2" xfId="18783" xr:uid="{00000000-0005-0000-0000-000095460000}"/>
    <cellStyle name="Heading 1 16 9" xfId="18784" xr:uid="{00000000-0005-0000-0000-000096460000}"/>
    <cellStyle name="Heading 1 16 9 2" xfId="18785" xr:uid="{00000000-0005-0000-0000-000097460000}"/>
    <cellStyle name="Heading 1 17" xfId="474" xr:uid="{00000000-0005-0000-0000-000098460000}"/>
    <cellStyle name="Heading 1 17 10" xfId="18786" xr:uid="{00000000-0005-0000-0000-000099460000}"/>
    <cellStyle name="Heading 1 17 10 2" xfId="18787" xr:uid="{00000000-0005-0000-0000-00009A460000}"/>
    <cellStyle name="Heading 1 17 11" xfId="18788" xr:uid="{00000000-0005-0000-0000-00009B460000}"/>
    <cellStyle name="Heading 1 17 11 2" xfId="18789" xr:uid="{00000000-0005-0000-0000-00009C460000}"/>
    <cellStyle name="Heading 1 17 12" xfId="18790" xr:uid="{00000000-0005-0000-0000-00009D460000}"/>
    <cellStyle name="Heading 1 17 12 2" xfId="18791" xr:uid="{00000000-0005-0000-0000-00009E460000}"/>
    <cellStyle name="Heading 1 17 13" xfId="18792" xr:uid="{00000000-0005-0000-0000-00009F460000}"/>
    <cellStyle name="Heading 1 17 13 2" xfId="18793" xr:uid="{00000000-0005-0000-0000-0000A0460000}"/>
    <cellStyle name="Heading 1 17 14" xfId="18794" xr:uid="{00000000-0005-0000-0000-0000A1460000}"/>
    <cellStyle name="Heading 1 17 14 2" xfId="18795" xr:uid="{00000000-0005-0000-0000-0000A2460000}"/>
    <cellStyle name="Heading 1 17 15" xfId="18796" xr:uid="{00000000-0005-0000-0000-0000A3460000}"/>
    <cellStyle name="Heading 1 17 15 2" xfId="18797" xr:uid="{00000000-0005-0000-0000-0000A4460000}"/>
    <cellStyle name="Heading 1 17 16" xfId="18798" xr:uid="{00000000-0005-0000-0000-0000A5460000}"/>
    <cellStyle name="Heading 1 17 16 2" xfId="18799" xr:uid="{00000000-0005-0000-0000-0000A6460000}"/>
    <cellStyle name="Heading 1 17 17" xfId="18800" xr:uid="{00000000-0005-0000-0000-0000A7460000}"/>
    <cellStyle name="Heading 1 17 17 2" xfId="18801" xr:uid="{00000000-0005-0000-0000-0000A8460000}"/>
    <cellStyle name="Heading 1 17 18" xfId="18802" xr:uid="{00000000-0005-0000-0000-0000A9460000}"/>
    <cellStyle name="Heading 1 17 18 2" xfId="18803" xr:uid="{00000000-0005-0000-0000-0000AA460000}"/>
    <cellStyle name="Heading 1 17 19" xfId="18804" xr:uid="{00000000-0005-0000-0000-0000AB460000}"/>
    <cellStyle name="Heading 1 17 19 2" xfId="18805" xr:uid="{00000000-0005-0000-0000-0000AC460000}"/>
    <cellStyle name="Heading 1 17 2" xfId="475" xr:uid="{00000000-0005-0000-0000-0000AD460000}"/>
    <cellStyle name="Heading 1 17 2 2" xfId="18806" xr:uid="{00000000-0005-0000-0000-0000AE460000}"/>
    <cellStyle name="Heading 1 17 20" xfId="18807" xr:uid="{00000000-0005-0000-0000-0000AF460000}"/>
    <cellStyle name="Heading 1 17 20 2" xfId="18808" xr:uid="{00000000-0005-0000-0000-0000B0460000}"/>
    <cellStyle name="Heading 1 17 21" xfId="18809" xr:uid="{00000000-0005-0000-0000-0000B1460000}"/>
    <cellStyle name="Heading 1 17 21 2" xfId="18810" xr:uid="{00000000-0005-0000-0000-0000B2460000}"/>
    <cellStyle name="Heading 1 17 22" xfId="18811" xr:uid="{00000000-0005-0000-0000-0000B3460000}"/>
    <cellStyle name="Heading 1 17 22 2" xfId="18812" xr:uid="{00000000-0005-0000-0000-0000B4460000}"/>
    <cellStyle name="Heading 1 17 23" xfId="18813" xr:uid="{00000000-0005-0000-0000-0000B5460000}"/>
    <cellStyle name="Heading 1 17 23 2" xfId="18814" xr:uid="{00000000-0005-0000-0000-0000B6460000}"/>
    <cellStyle name="Heading 1 17 24" xfId="18815" xr:uid="{00000000-0005-0000-0000-0000B7460000}"/>
    <cellStyle name="Heading 1 17 24 2" xfId="18816" xr:uid="{00000000-0005-0000-0000-0000B8460000}"/>
    <cellStyle name="Heading 1 17 25" xfId="18817" xr:uid="{00000000-0005-0000-0000-0000B9460000}"/>
    <cellStyle name="Heading 1 17 25 2" xfId="18818" xr:uid="{00000000-0005-0000-0000-0000BA460000}"/>
    <cellStyle name="Heading 1 17 26" xfId="18819" xr:uid="{00000000-0005-0000-0000-0000BB460000}"/>
    <cellStyle name="Heading 1 17 26 2" xfId="18820" xr:uid="{00000000-0005-0000-0000-0000BC460000}"/>
    <cellStyle name="Heading 1 17 27" xfId="18821" xr:uid="{00000000-0005-0000-0000-0000BD460000}"/>
    <cellStyle name="Heading 1 17 27 2" xfId="18822" xr:uid="{00000000-0005-0000-0000-0000BE460000}"/>
    <cellStyle name="Heading 1 17 28" xfId="18823" xr:uid="{00000000-0005-0000-0000-0000BF460000}"/>
    <cellStyle name="Heading 1 17 28 2" xfId="18824" xr:uid="{00000000-0005-0000-0000-0000C0460000}"/>
    <cellStyle name="Heading 1 17 29" xfId="18825" xr:uid="{00000000-0005-0000-0000-0000C1460000}"/>
    <cellStyle name="Heading 1 17 29 2" xfId="18826" xr:uid="{00000000-0005-0000-0000-0000C2460000}"/>
    <cellStyle name="Heading 1 17 3" xfId="476" xr:uid="{00000000-0005-0000-0000-0000C3460000}"/>
    <cellStyle name="Heading 1 17 3 2" xfId="18827" xr:uid="{00000000-0005-0000-0000-0000C4460000}"/>
    <cellStyle name="Heading 1 17 30" xfId="18828" xr:uid="{00000000-0005-0000-0000-0000C5460000}"/>
    <cellStyle name="Heading 1 17 30 2" xfId="18829" xr:uid="{00000000-0005-0000-0000-0000C6460000}"/>
    <cellStyle name="Heading 1 17 31" xfId="18830" xr:uid="{00000000-0005-0000-0000-0000C7460000}"/>
    <cellStyle name="Heading 1 17 31 2" xfId="18831" xr:uid="{00000000-0005-0000-0000-0000C8460000}"/>
    <cellStyle name="Heading 1 17 32" xfId="18832" xr:uid="{00000000-0005-0000-0000-0000C9460000}"/>
    <cellStyle name="Heading 1 17 32 2" xfId="18833" xr:uid="{00000000-0005-0000-0000-0000CA460000}"/>
    <cellStyle name="Heading 1 17 33" xfId="18834" xr:uid="{00000000-0005-0000-0000-0000CB460000}"/>
    <cellStyle name="Heading 1 17 33 2" xfId="18835" xr:uid="{00000000-0005-0000-0000-0000CC460000}"/>
    <cellStyle name="Heading 1 17 34" xfId="18836" xr:uid="{00000000-0005-0000-0000-0000CD460000}"/>
    <cellStyle name="Heading 1 17 34 2" xfId="18837" xr:uid="{00000000-0005-0000-0000-0000CE460000}"/>
    <cellStyle name="Heading 1 17 35" xfId="18838" xr:uid="{00000000-0005-0000-0000-0000CF460000}"/>
    <cellStyle name="Heading 1 17 35 2" xfId="18839" xr:uid="{00000000-0005-0000-0000-0000D0460000}"/>
    <cellStyle name="Heading 1 17 36" xfId="18840" xr:uid="{00000000-0005-0000-0000-0000D1460000}"/>
    <cellStyle name="Heading 1 17 36 2" xfId="18841" xr:uid="{00000000-0005-0000-0000-0000D2460000}"/>
    <cellStyle name="Heading 1 17 37" xfId="18842" xr:uid="{00000000-0005-0000-0000-0000D3460000}"/>
    <cellStyle name="Heading 1 17 37 2" xfId="18843" xr:uid="{00000000-0005-0000-0000-0000D4460000}"/>
    <cellStyle name="Heading 1 17 38" xfId="18844" xr:uid="{00000000-0005-0000-0000-0000D5460000}"/>
    <cellStyle name="Heading 1 17 39" xfId="18845" xr:uid="{00000000-0005-0000-0000-0000D6460000}"/>
    <cellStyle name="Heading 1 17 4" xfId="18846" xr:uid="{00000000-0005-0000-0000-0000D7460000}"/>
    <cellStyle name="Heading 1 17 4 2" xfId="18847" xr:uid="{00000000-0005-0000-0000-0000D8460000}"/>
    <cellStyle name="Heading 1 17 40" xfId="18848" xr:uid="{00000000-0005-0000-0000-0000D9460000}"/>
    <cellStyle name="Heading 1 17 41" xfId="18849" xr:uid="{00000000-0005-0000-0000-0000DA460000}"/>
    <cellStyle name="Heading 1 17 42" xfId="18850" xr:uid="{00000000-0005-0000-0000-0000DB460000}"/>
    <cellStyle name="Heading 1 17 43" xfId="18851" xr:uid="{00000000-0005-0000-0000-0000DC460000}"/>
    <cellStyle name="Heading 1 17 44" xfId="18852" xr:uid="{00000000-0005-0000-0000-0000DD460000}"/>
    <cellStyle name="Heading 1 17 45" xfId="18853" xr:uid="{00000000-0005-0000-0000-0000DE460000}"/>
    <cellStyle name="Heading 1 17 46" xfId="18854" xr:uid="{00000000-0005-0000-0000-0000DF460000}"/>
    <cellStyle name="Heading 1 17 47" xfId="18855" xr:uid="{00000000-0005-0000-0000-0000E0460000}"/>
    <cellStyle name="Heading 1 17 48" xfId="18856" xr:uid="{00000000-0005-0000-0000-0000E1460000}"/>
    <cellStyle name="Heading 1 17 49" xfId="18857" xr:uid="{00000000-0005-0000-0000-0000E2460000}"/>
    <cellStyle name="Heading 1 17 5" xfId="18858" xr:uid="{00000000-0005-0000-0000-0000E3460000}"/>
    <cellStyle name="Heading 1 17 5 2" xfId="18859" xr:uid="{00000000-0005-0000-0000-0000E4460000}"/>
    <cellStyle name="Heading 1 17 50" xfId="18860" xr:uid="{00000000-0005-0000-0000-0000E5460000}"/>
    <cellStyle name="Heading 1 17 51" xfId="18861" xr:uid="{00000000-0005-0000-0000-0000E6460000}"/>
    <cellStyle name="Heading 1 17 52" xfId="18862" xr:uid="{00000000-0005-0000-0000-0000E7460000}"/>
    <cellStyle name="Heading 1 17 53" xfId="18863" xr:uid="{00000000-0005-0000-0000-0000E8460000}"/>
    <cellStyle name="Heading 1 17 54" xfId="18864" xr:uid="{00000000-0005-0000-0000-0000E9460000}"/>
    <cellStyle name="Heading 1 17 55" xfId="18865" xr:uid="{00000000-0005-0000-0000-0000EA460000}"/>
    <cellStyle name="Heading 1 17 56" xfId="18866" xr:uid="{00000000-0005-0000-0000-0000EB460000}"/>
    <cellStyle name="Heading 1 17 57" xfId="18867" xr:uid="{00000000-0005-0000-0000-0000EC460000}"/>
    <cellStyle name="Heading 1 17 58" xfId="18868" xr:uid="{00000000-0005-0000-0000-0000ED460000}"/>
    <cellStyle name="Heading 1 17 59" xfId="18869" xr:uid="{00000000-0005-0000-0000-0000EE460000}"/>
    <cellStyle name="Heading 1 17 6" xfId="18870" xr:uid="{00000000-0005-0000-0000-0000EF460000}"/>
    <cellStyle name="Heading 1 17 6 2" xfId="18871" xr:uid="{00000000-0005-0000-0000-0000F0460000}"/>
    <cellStyle name="Heading 1 17 60" xfId="18872" xr:uid="{00000000-0005-0000-0000-0000F1460000}"/>
    <cellStyle name="Heading 1 17 61" xfId="18873" xr:uid="{00000000-0005-0000-0000-0000F2460000}"/>
    <cellStyle name="Heading 1 17 62" xfId="18874" xr:uid="{00000000-0005-0000-0000-0000F3460000}"/>
    <cellStyle name="Heading 1 17 63" xfId="18875" xr:uid="{00000000-0005-0000-0000-0000F4460000}"/>
    <cellStyle name="Heading 1 17 64" xfId="18876" xr:uid="{00000000-0005-0000-0000-0000F5460000}"/>
    <cellStyle name="Heading 1 17 65" xfId="18877" xr:uid="{00000000-0005-0000-0000-0000F6460000}"/>
    <cellStyle name="Heading 1 17 66" xfId="18878" xr:uid="{00000000-0005-0000-0000-0000F7460000}"/>
    <cellStyle name="Heading 1 17 67" xfId="18879" xr:uid="{00000000-0005-0000-0000-0000F8460000}"/>
    <cellStyle name="Heading 1 17 68" xfId="18880" xr:uid="{00000000-0005-0000-0000-0000F9460000}"/>
    <cellStyle name="Heading 1 17 69" xfId="52953" xr:uid="{00000000-0005-0000-0000-0000FA460000}"/>
    <cellStyle name="Heading 1 17 7" xfId="18881" xr:uid="{00000000-0005-0000-0000-0000FB460000}"/>
    <cellStyle name="Heading 1 17 7 2" xfId="18882" xr:uid="{00000000-0005-0000-0000-0000FC460000}"/>
    <cellStyle name="Heading 1 17 70" xfId="53414" xr:uid="{00000000-0005-0000-0000-0000FD460000}"/>
    <cellStyle name="Heading 1 17 8" xfId="18883" xr:uid="{00000000-0005-0000-0000-0000FE460000}"/>
    <cellStyle name="Heading 1 17 8 2" xfId="18884" xr:uid="{00000000-0005-0000-0000-0000FF460000}"/>
    <cellStyle name="Heading 1 17 9" xfId="18885" xr:uid="{00000000-0005-0000-0000-000000470000}"/>
    <cellStyle name="Heading 1 17 9 2" xfId="18886" xr:uid="{00000000-0005-0000-0000-000001470000}"/>
    <cellStyle name="Heading 1 18" xfId="477" xr:uid="{00000000-0005-0000-0000-000002470000}"/>
    <cellStyle name="Heading 1 18 10" xfId="18887" xr:uid="{00000000-0005-0000-0000-000003470000}"/>
    <cellStyle name="Heading 1 18 10 2" xfId="18888" xr:uid="{00000000-0005-0000-0000-000004470000}"/>
    <cellStyle name="Heading 1 18 11" xfId="18889" xr:uid="{00000000-0005-0000-0000-000005470000}"/>
    <cellStyle name="Heading 1 18 11 2" xfId="18890" xr:uid="{00000000-0005-0000-0000-000006470000}"/>
    <cellStyle name="Heading 1 18 12" xfId="18891" xr:uid="{00000000-0005-0000-0000-000007470000}"/>
    <cellStyle name="Heading 1 18 12 2" xfId="18892" xr:uid="{00000000-0005-0000-0000-000008470000}"/>
    <cellStyle name="Heading 1 18 13" xfId="18893" xr:uid="{00000000-0005-0000-0000-000009470000}"/>
    <cellStyle name="Heading 1 18 13 2" xfId="18894" xr:uid="{00000000-0005-0000-0000-00000A470000}"/>
    <cellStyle name="Heading 1 18 14" xfId="18895" xr:uid="{00000000-0005-0000-0000-00000B470000}"/>
    <cellStyle name="Heading 1 18 14 2" xfId="18896" xr:uid="{00000000-0005-0000-0000-00000C470000}"/>
    <cellStyle name="Heading 1 18 15" xfId="18897" xr:uid="{00000000-0005-0000-0000-00000D470000}"/>
    <cellStyle name="Heading 1 18 15 2" xfId="18898" xr:uid="{00000000-0005-0000-0000-00000E470000}"/>
    <cellStyle name="Heading 1 18 16" xfId="18899" xr:uid="{00000000-0005-0000-0000-00000F470000}"/>
    <cellStyle name="Heading 1 18 16 2" xfId="18900" xr:uid="{00000000-0005-0000-0000-000010470000}"/>
    <cellStyle name="Heading 1 18 17" xfId="18901" xr:uid="{00000000-0005-0000-0000-000011470000}"/>
    <cellStyle name="Heading 1 18 17 2" xfId="18902" xr:uid="{00000000-0005-0000-0000-000012470000}"/>
    <cellStyle name="Heading 1 18 18" xfId="18903" xr:uid="{00000000-0005-0000-0000-000013470000}"/>
    <cellStyle name="Heading 1 18 18 2" xfId="18904" xr:uid="{00000000-0005-0000-0000-000014470000}"/>
    <cellStyle name="Heading 1 18 19" xfId="18905" xr:uid="{00000000-0005-0000-0000-000015470000}"/>
    <cellStyle name="Heading 1 18 19 2" xfId="18906" xr:uid="{00000000-0005-0000-0000-000016470000}"/>
    <cellStyle name="Heading 1 18 2" xfId="478" xr:uid="{00000000-0005-0000-0000-000017470000}"/>
    <cellStyle name="Heading 1 18 2 2" xfId="18907" xr:uid="{00000000-0005-0000-0000-000018470000}"/>
    <cellStyle name="Heading 1 18 20" xfId="18908" xr:uid="{00000000-0005-0000-0000-000019470000}"/>
    <cellStyle name="Heading 1 18 20 2" xfId="18909" xr:uid="{00000000-0005-0000-0000-00001A470000}"/>
    <cellStyle name="Heading 1 18 21" xfId="18910" xr:uid="{00000000-0005-0000-0000-00001B470000}"/>
    <cellStyle name="Heading 1 18 21 2" xfId="18911" xr:uid="{00000000-0005-0000-0000-00001C470000}"/>
    <cellStyle name="Heading 1 18 22" xfId="18912" xr:uid="{00000000-0005-0000-0000-00001D470000}"/>
    <cellStyle name="Heading 1 18 22 2" xfId="18913" xr:uid="{00000000-0005-0000-0000-00001E470000}"/>
    <cellStyle name="Heading 1 18 23" xfId="18914" xr:uid="{00000000-0005-0000-0000-00001F470000}"/>
    <cellStyle name="Heading 1 18 23 2" xfId="18915" xr:uid="{00000000-0005-0000-0000-000020470000}"/>
    <cellStyle name="Heading 1 18 24" xfId="18916" xr:uid="{00000000-0005-0000-0000-000021470000}"/>
    <cellStyle name="Heading 1 18 24 2" xfId="18917" xr:uid="{00000000-0005-0000-0000-000022470000}"/>
    <cellStyle name="Heading 1 18 25" xfId="18918" xr:uid="{00000000-0005-0000-0000-000023470000}"/>
    <cellStyle name="Heading 1 18 25 2" xfId="18919" xr:uid="{00000000-0005-0000-0000-000024470000}"/>
    <cellStyle name="Heading 1 18 26" xfId="18920" xr:uid="{00000000-0005-0000-0000-000025470000}"/>
    <cellStyle name="Heading 1 18 26 2" xfId="18921" xr:uid="{00000000-0005-0000-0000-000026470000}"/>
    <cellStyle name="Heading 1 18 27" xfId="18922" xr:uid="{00000000-0005-0000-0000-000027470000}"/>
    <cellStyle name="Heading 1 18 27 2" xfId="18923" xr:uid="{00000000-0005-0000-0000-000028470000}"/>
    <cellStyle name="Heading 1 18 28" xfId="18924" xr:uid="{00000000-0005-0000-0000-000029470000}"/>
    <cellStyle name="Heading 1 18 28 2" xfId="18925" xr:uid="{00000000-0005-0000-0000-00002A470000}"/>
    <cellStyle name="Heading 1 18 29" xfId="18926" xr:uid="{00000000-0005-0000-0000-00002B470000}"/>
    <cellStyle name="Heading 1 18 29 2" xfId="18927" xr:uid="{00000000-0005-0000-0000-00002C470000}"/>
    <cellStyle name="Heading 1 18 3" xfId="479" xr:uid="{00000000-0005-0000-0000-00002D470000}"/>
    <cellStyle name="Heading 1 18 3 2" xfId="18928" xr:uid="{00000000-0005-0000-0000-00002E470000}"/>
    <cellStyle name="Heading 1 18 30" xfId="18929" xr:uid="{00000000-0005-0000-0000-00002F470000}"/>
    <cellStyle name="Heading 1 18 30 2" xfId="18930" xr:uid="{00000000-0005-0000-0000-000030470000}"/>
    <cellStyle name="Heading 1 18 31" xfId="18931" xr:uid="{00000000-0005-0000-0000-000031470000}"/>
    <cellStyle name="Heading 1 18 31 2" xfId="18932" xr:uid="{00000000-0005-0000-0000-000032470000}"/>
    <cellStyle name="Heading 1 18 32" xfId="18933" xr:uid="{00000000-0005-0000-0000-000033470000}"/>
    <cellStyle name="Heading 1 18 32 2" xfId="18934" xr:uid="{00000000-0005-0000-0000-000034470000}"/>
    <cellStyle name="Heading 1 18 33" xfId="18935" xr:uid="{00000000-0005-0000-0000-000035470000}"/>
    <cellStyle name="Heading 1 18 33 2" xfId="18936" xr:uid="{00000000-0005-0000-0000-000036470000}"/>
    <cellStyle name="Heading 1 18 34" xfId="18937" xr:uid="{00000000-0005-0000-0000-000037470000}"/>
    <cellStyle name="Heading 1 18 34 2" xfId="18938" xr:uid="{00000000-0005-0000-0000-000038470000}"/>
    <cellStyle name="Heading 1 18 35" xfId="18939" xr:uid="{00000000-0005-0000-0000-000039470000}"/>
    <cellStyle name="Heading 1 18 35 2" xfId="18940" xr:uid="{00000000-0005-0000-0000-00003A470000}"/>
    <cellStyle name="Heading 1 18 36" xfId="18941" xr:uid="{00000000-0005-0000-0000-00003B470000}"/>
    <cellStyle name="Heading 1 18 36 2" xfId="18942" xr:uid="{00000000-0005-0000-0000-00003C470000}"/>
    <cellStyle name="Heading 1 18 37" xfId="18943" xr:uid="{00000000-0005-0000-0000-00003D470000}"/>
    <cellStyle name="Heading 1 18 37 2" xfId="18944" xr:uid="{00000000-0005-0000-0000-00003E470000}"/>
    <cellStyle name="Heading 1 18 38" xfId="18945" xr:uid="{00000000-0005-0000-0000-00003F470000}"/>
    <cellStyle name="Heading 1 18 39" xfId="18946" xr:uid="{00000000-0005-0000-0000-000040470000}"/>
    <cellStyle name="Heading 1 18 4" xfId="18947" xr:uid="{00000000-0005-0000-0000-000041470000}"/>
    <cellStyle name="Heading 1 18 4 2" xfId="18948" xr:uid="{00000000-0005-0000-0000-000042470000}"/>
    <cellStyle name="Heading 1 18 40" xfId="18949" xr:uid="{00000000-0005-0000-0000-000043470000}"/>
    <cellStyle name="Heading 1 18 41" xfId="18950" xr:uid="{00000000-0005-0000-0000-000044470000}"/>
    <cellStyle name="Heading 1 18 42" xfId="18951" xr:uid="{00000000-0005-0000-0000-000045470000}"/>
    <cellStyle name="Heading 1 18 43" xfId="18952" xr:uid="{00000000-0005-0000-0000-000046470000}"/>
    <cellStyle name="Heading 1 18 44" xfId="18953" xr:uid="{00000000-0005-0000-0000-000047470000}"/>
    <cellStyle name="Heading 1 18 45" xfId="18954" xr:uid="{00000000-0005-0000-0000-000048470000}"/>
    <cellStyle name="Heading 1 18 46" xfId="18955" xr:uid="{00000000-0005-0000-0000-000049470000}"/>
    <cellStyle name="Heading 1 18 47" xfId="18956" xr:uid="{00000000-0005-0000-0000-00004A470000}"/>
    <cellStyle name="Heading 1 18 48" xfId="18957" xr:uid="{00000000-0005-0000-0000-00004B470000}"/>
    <cellStyle name="Heading 1 18 49" xfId="18958" xr:uid="{00000000-0005-0000-0000-00004C470000}"/>
    <cellStyle name="Heading 1 18 5" xfId="18959" xr:uid="{00000000-0005-0000-0000-00004D470000}"/>
    <cellStyle name="Heading 1 18 5 2" xfId="18960" xr:uid="{00000000-0005-0000-0000-00004E470000}"/>
    <cellStyle name="Heading 1 18 50" xfId="18961" xr:uid="{00000000-0005-0000-0000-00004F470000}"/>
    <cellStyle name="Heading 1 18 51" xfId="18962" xr:uid="{00000000-0005-0000-0000-000050470000}"/>
    <cellStyle name="Heading 1 18 52" xfId="18963" xr:uid="{00000000-0005-0000-0000-000051470000}"/>
    <cellStyle name="Heading 1 18 53" xfId="18964" xr:uid="{00000000-0005-0000-0000-000052470000}"/>
    <cellStyle name="Heading 1 18 54" xfId="18965" xr:uid="{00000000-0005-0000-0000-000053470000}"/>
    <cellStyle name="Heading 1 18 55" xfId="18966" xr:uid="{00000000-0005-0000-0000-000054470000}"/>
    <cellStyle name="Heading 1 18 56" xfId="18967" xr:uid="{00000000-0005-0000-0000-000055470000}"/>
    <cellStyle name="Heading 1 18 57" xfId="18968" xr:uid="{00000000-0005-0000-0000-000056470000}"/>
    <cellStyle name="Heading 1 18 58" xfId="18969" xr:uid="{00000000-0005-0000-0000-000057470000}"/>
    <cellStyle name="Heading 1 18 59" xfId="18970" xr:uid="{00000000-0005-0000-0000-000058470000}"/>
    <cellStyle name="Heading 1 18 6" xfId="18971" xr:uid="{00000000-0005-0000-0000-000059470000}"/>
    <cellStyle name="Heading 1 18 6 2" xfId="18972" xr:uid="{00000000-0005-0000-0000-00005A470000}"/>
    <cellStyle name="Heading 1 18 60" xfId="18973" xr:uid="{00000000-0005-0000-0000-00005B470000}"/>
    <cellStyle name="Heading 1 18 61" xfId="18974" xr:uid="{00000000-0005-0000-0000-00005C470000}"/>
    <cellStyle name="Heading 1 18 62" xfId="18975" xr:uid="{00000000-0005-0000-0000-00005D470000}"/>
    <cellStyle name="Heading 1 18 63" xfId="18976" xr:uid="{00000000-0005-0000-0000-00005E470000}"/>
    <cellStyle name="Heading 1 18 64" xfId="18977" xr:uid="{00000000-0005-0000-0000-00005F470000}"/>
    <cellStyle name="Heading 1 18 65" xfId="18978" xr:uid="{00000000-0005-0000-0000-000060470000}"/>
    <cellStyle name="Heading 1 18 66" xfId="18979" xr:uid="{00000000-0005-0000-0000-000061470000}"/>
    <cellStyle name="Heading 1 18 67" xfId="18980" xr:uid="{00000000-0005-0000-0000-000062470000}"/>
    <cellStyle name="Heading 1 18 68" xfId="18981" xr:uid="{00000000-0005-0000-0000-000063470000}"/>
    <cellStyle name="Heading 1 18 69" xfId="52857" xr:uid="{00000000-0005-0000-0000-000064470000}"/>
    <cellStyle name="Heading 1 18 7" xfId="18982" xr:uid="{00000000-0005-0000-0000-000065470000}"/>
    <cellStyle name="Heading 1 18 7 2" xfId="18983" xr:uid="{00000000-0005-0000-0000-000066470000}"/>
    <cellStyle name="Heading 1 18 70" xfId="53318" xr:uid="{00000000-0005-0000-0000-000067470000}"/>
    <cellStyle name="Heading 1 18 8" xfId="18984" xr:uid="{00000000-0005-0000-0000-000068470000}"/>
    <cellStyle name="Heading 1 18 8 2" xfId="18985" xr:uid="{00000000-0005-0000-0000-000069470000}"/>
    <cellStyle name="Heading 1 18 9" xfId="18986" xr:uid="{00000000-0005-0000-0000-00006A470000}"/>
    <cellStyle name="Heading 1 18 9 2" xfId="18987" xr:uid="{00000000-0005-0000-0000-00006B470000}"/>
    <cellStyle name="Heading 1 19" xfId="480" xr:uid="{00000000-0005-0000-0000-00006C470000}"/>
    <cellStyle name="Heading 1 19 10" xfId="18988" xr:uid="{00000000-0005-0000-0000-00006D470000}"/>
    <cellStyle name="Heading 1 19 10 2" xfId="18989" xr:uid="{00000000-0005-0000-0000-00006E470000}"/>
    <cellStyle name="Heading 1 19 11" xfId="18990" xr:uid="{00000000-0005-0000-0000-00006F470000}"/>
    <cellStyle name="Heading 1 19 11 2" xfId="18991" xr:uid="{00000000-0005-0000-0000-000070470000}"/>
    <cellStyle name="Heading 1 19 12" xfId="18992" xr:uid="{00000000-0005-0000-0000-000071470000}"/>
    <cellStyle name="Heading 1 19 12 2" xfId="18993" xr:uid="{00000000-0005-0000-0000-000072470000}"/>
    <cellStyle name="Heading 1 19 13" xfId="18994" xr:uid="{00000000-0005-0000-0000-000073470000}"/>
    <cellStyle name="Heading 1 19 13 2" xfId="18995" xr:uid="{00000000-0005-0000-0000-000074470000}"/>
    <cellStyle name="Heading 1 19 14" xfId="18996" xr:uid="{00000000-0005-0000-0000-000075470000}"/>
    <cellStyle name="Heading 1 19 14 2" xfId="18997" xr:uid="{00000000-0005-0000-0000-000076470000}"/>
    <cellStyle name="Heading 1 19 15" xfId="18998" xr:uid="{00000000-0005-0000-0000-000077470000}"/>
    <cellStyle name="Heading 1 19 15 2" xfId="18999" xr:uid="{00000000-0005-0000-0000-000078470000}"/>
    <cellStyle name="Heading 1 19 16" xfId="19000" xr:uid="{00000000-0005-0000-0000-000079470000}"/>
    <cellStyle name="Heading 1 19 16 2" xfId="19001" xr:uid="{00000000-0005-0000-0000-00007A470000}"/>
    <cellStyle name="Heading 1 19 17" xfId="19002" xr:uid="{00000000-0005-0000-0000-00007B470000}"/>
    <cellStyle name="Heading 1 19 17 2" xfId="19003" xr:uid="{00000000-0005-0000-0000-00007C470000}"/>
    <cellStyle name="Heading 1 19 18" xfId="19004" xr:uid="{00000000-0005-0000-0000-00007D470000}"/>
    <cellStyle name="Heading 1 19 18 2" xfId="19005" xr:uid="{00000000-0005-0000-0000-00007E470000}"/>
    <cellStyle name="Heading 1 19 19" xfId="19006" xr:uid="{00000000-0005-0000-0000-00007F470000}"/>
    <cellStyle name="Heading 1 19 19 2" xfId="19007" xr:uid="{00000000-0005-0000-0000-000080470000}"/>
    <cellStyle name="Heading 1 19 2" xfId="481" xr:uid="{00000000-0005-0000-0000-000081470000}"/>
    <cellStyle name="Heading 1 19 2 2" xfId="19008" xr:uid="{00000000-0005-0000-0000-000082470000}"/>
    <cellStyle name="Heading 1 19 20" xfId="19009" xr:uid="{00000000-0005-0000-0000-000083470000}"/>
    <cellStyle name="Heading 1 19 20 2" xfId="19010" xr:uid="{00000000-0005-0000-0000-000084470000}"/>
    <cellStyle name="Heading 1 19 21" xfId="19011" xr:uid="{00000000-0005-0000-0000-000085470000}"/>
    <cellStyle name="Heading 1 19 21 2" xfId="19012" xr:uid="{00000000-0005-0000-0000-000086470000}"/>
    <cellStyle name="Heading 1 19 22" xfId="19013" xr:uid="{00000000-0005-0000-0000-000087470000}"/>
    <cellStyle name="Heading 1 19 22 2" xfId="19014" xr:uid="{00000000-0005-0000-0000-000088470000}"/>
    <cellStyle name="Heading 1 19 23" xfId="19015" xr:uid="{00000000-0005-0000-0000-000089470000}"/>
    <cellStyle name="Heading 1 19 23 2" xfId="19016" xr:uid="{00000000-0005-0000-0000-00008A470000}"/>
    <cellStyle name="Heading 1 19 24" xfId="19017" xr:uid="{00000000-0005-0000-0000-00008B470000}"/>
    <cellStyle name="Heading 1 19 24 2" xfId="19018" xr:uid="{00000000-0005-0000-0000-00008C470000}"/>
    <cellStyle name="Heading 1 19 25" xfId="19019" xr:uid="{00000000-0005-0000-0000-00008D470000}"/>
    <cellStyle name="Heading 1 19 25 2" xfId="19020" xr:uid="{00000000-0005-0000-0000-00008E470000}"/>
    <cellStyle name="Heading 1 19 26" xfId="19021" xr:uid="{00000000-0005-0000-0000-00008F470000}"/>
    <cellStyle name="Heading 1 19 26 2" xfId="19022" xr:uid="{00000000-0005-0000-0000-000090470000}"/>
    <cellStyle name="Heading 1 19 27" xfId="19023" xr:uid="{00000000-0005-0000-0000-000091470000}"/>
    <cellStyle name="Heading 1 19 27 2" xfId="19024" xr:uid="{00000000-0005-0000-0000-000092470000}"/>
    <cellStyle name="Heading 1 19 28" xfId="19025" xr:uid="{00000000-0005-0000-0000-000093470000}"/>
    <cellStyle name="Heading 1 19 28 2" xfId="19026" xr:uid="{00000000-0005-0000-0000-000094470000}"/>
    <cellStyle name="Heading 1 19 29" xfId="19027" xr:uid="{00000000-0005-0000-0000-000095470000}"/>
    <cellStyle name="Heading 1 19 29 2" xfId="19028" xr:uid="{00000000-0005-0000-0000-000096470000}"/>
    <cellStyle name="Heading 1 19 3" xfId="482" xr:uid="{00000000-0005-0000-0000-000097470000}"/>
    <cellStyle name="Heading 1 19 3 2" xfId="19029" xr:uid="{00000000-0005-0000-0000-000098470000}"/>
    <cellStyle name="Heading 1 19 30" xfId="19030" xr:uid="{00000000-0005-0000-0000-000099470000}"/>
    <cellStyle name="Heading 1 19 30 2" xfId="19031" xr:uid="{00000000-0005-0000-0000-00009A470000}"/>
    <cellStyle name="Heading 1 19 31" xfId="19032" xr:uid="{00000000-0005-0000-0000-00009B470000}"/>
    <cellStyle name="Heading 1 19 31 2" xfId="19033" xr:uid="{00000000-0005-0000-0000-00009C470000}"/>
    <cellStyle name="Heading 1 19 32" xfId="19034" xr:uid="{00000000-0005-0000-0000-00009D470000}"/>
    <cellStyle name="Heading 1 19 32 2" xfId="19035" xr:uid="{00000000-0005-0000-0000-00009E470000}"/>
    <cellStyle name="Heading 1 19 33" xfId="19036" xr:uid="{00000000-0005-0000-0000-00009F470000}"/>
    <cellStyle name="Heading 1 19 33 2" xfId="19037" xr:uid="{00000000-0005-0000-0000-0000A0470000}"/>
    <cellStyle name="Heading 1 19 34" xfId="19038" xr:uid="{00000000-0005-0000-0000-0000A1470000}"/>
    <cellStyle name="Heading 1 19 34 2" xfId="19039" xr:uid="{00000000-0005-0000-0000-0000A2470000}"/>
    <cellStyle name="Heading 1 19 35" xfId="19040" xr:uid="{00000000-0005-0000-0000-0000A3470000}"/>
    <cellStyle name="Heading 1 19 35 2" xfId="19041" xr:uid="{00000000-0005-0000-0000-0000A4470000}"/>
    <cellStyle name="Heading 1 19 36" xfId="19042" xr:uid="{00000000-0005-0000-0000-0000A5470000}"/>
    <cellStyle name="Heading 1 19 36 2" xfId="19043" xr:uid="{00000000-0005-0000-0000-0000A6470000}"/>
    <cellStyle name="Heading 1 19 37" xfId="19044" xr:uid="{00000000-0005-0000-0000-0000A7470000}"/>
    <cellStyle name="Heading 1 19 37 2" xfId="19045" xr:uid="{00000000-0005-0000-0000-0000A8470000}"/>
    <cellStyle name="Heading 1 19 38" xfId="19046" xr:uid="{00000000-0005-0000-0000-0000A9470000}"/>
    <cellStyle name="Heading 1 19 39" xfId="19047" xr:uid="{00000000-0005-0000-0000-0000AA470000}"/>
    <cellStyle name="Heading 1 19 4" xfId="19048" xr:uid="{00000000-0005-0000-0000-0000AB470000}"/>
    <cellStyle name="Heading 1 19 4 2" xfId="19049" xr:uid="{00000000-0005-0000-0000-0000AC470000}"/>
    <cellStyle name="Heading 1 19 40" xfId="19050" xr:uid="{00000000-0005-0000-0000-0000AD470000}"/>
    <cellStyle name="Heading 1 19 41" xfId="19051" xr:uid="{00000000-0005-0000-0000-0000AE470000}"/>
    <cellStyle name="Heading 1 19 42" xfId="19052" xr:uid="{00000000-0005-0000-0000-0000AF470000}"/>
    <cellStyle name="Heading 1 19 43" xfId="19053" xr:uid="{00000000-0005-0000-0000-0000B0470000}"/>
    <cellStyle name="Heading 1 19 44" xfId="19054" xr:uid="{00000000-0005-0000-0000-0000B1470000}"/>
    <cellStyle name="Heading 1 19 45" xfId="19055" xr:uid="{00000000-0005-0000-0000-0000B2470000}"/>
    <cellStyle name="Heading 1 19 46" xfId="19056" xr:uid="{00000000-0005-0000-0000-0000B3470000}"/>
    <cellStyle name="Heading 1 19 47" xfId="19057" xr:uid="{00000000-0005-0000-0000-0000B4470000}"/>
    <cellStyle name="Heading 1 19 48" xfId="19058" xr:uid="{00000000-0005-0000-0000-0000B5470000}"/>
    <cellStyle name="Heading 1 19 49" xfId="19059" xr:uid="{00000000-0005-0000-0000-0000B6470000}"/>
    <cellStyle name="Heading 1 19 5" xfId="19060" xr:uid="{00000000-0005-0000-0000-0000B7470000}"/>
    <cellStyle name="Heading 1 19 5 2" xfId="19061" xr:uid="{00000000-0005-0000-0000-0000B8470000}"/>
    <cellStyle name="Heading 1 19 50" xfId="19062" xr:uid="{00000000-0005-0000-0000-0000B9470000}"/>
    <cellStyle name="Heading 1 19 51" xfId="19063" xr:uid="{00000000-0005-0000-0000-0000BA470000}"/>
    <cellStyle name="Heading 1 19 52" xfId="19064" xr:uid="{00000000-0005-0000-0000-0000BB470000}"/>
    <cellStyle name="Heading 1 19 53" xfId="19065" xr:uid="{00000000-0005-0000-0000-0000BC470000}"/>
    <cellStyle name="Heading 1 19 54" xfId="19066" xr:uid="{00000000-0005-0000-0000-0000BD470000}"/>
    <cellStyle name="Heading 1 19 55" xfId="19067" xr:uid="{00000000-0005-0000-0000-0000BE470000}"/>
    <cellStyle name="Heading 1 19 56" xfId="19068" xr:uid="{00000000-0005-0000-0000-0000BF470000}"/>
    <cellStyle name="Heading 1 19 57" xfId="19069" xr:uid="{00000000-0005-0000-0000-0000C0470000}"/>
    <cellStyle name="Heading 1 19 58" xfId="19070" xr:uid="{00000000-0005-0000-0000-0000C1470000}"/>
    <cellStyle name="Heading 1 19 59" xfId="19071" xr:uid="{00000000-0005-0000-0000-0000C2470000}"/>
    <cellStyle name="Heading 1 19 6" xfId="19072" xr:uid="{00000000-0005-0000-0000-0000C3470000}"/>
    <cellStyle name="Heading 1 19 6 2" xfId="19073" xr:uid="{00000000-0005-0000-0000-0000C4470000}"/>
    <cellStyle name="Heading 1 19 60" xfId="19074" xr:uid="{00000000-0005-0000-0000-0000C5470000}"/>
    <cellStyle name="Heading 1 19 61" xfId="19075" xr:uid="{00000000-0005-0000-0000-0000C6470000}"/>
    <cellStyle name="Heading 1 19 62" xfId="19076" xr:uid="{00000000-0005-0000-0000-0000C7470000}"/>
    <cellStyle name="Heading 1 19 63" xfId="19077" xr:uid="{00000000-0005-0000-0000-0000C8470000}"/>
    <cellStyle name="Heading 1 19 64" xfId="19078" xr:uid="{00000000-0005-0000-0000-0000C9470000}"/>
    <cellStyle name="Heading 1 19 65" xfId="19079" xr:uid="{00000000-0005-0000-0000-0000CA470000}"/>
    <cellStyle name="Heading 1 19 66" xfId="19080" xr:uid="{00000000-0005-0000-0000-0000CB470000}"/>
    <cellStyle name="Heading 1 19 67" xfId="19081" xr:uid="{00000000-0005-0000-0000-0000CC470000}"/>
    <cellStyle name="Heading 1 19 68" xfId="19082" xr:uid="{00000000-0005-0000-0000-0000CD470000}"/>
    <cellStyle name="Heading 1 19 69" xfId="52895" xr:uid="{00000000-0005-0000-0000-0000CE470000}"/>
    <cellStyle name="Heading 1 19 7" xfId="19083" xr:uid="{00000000-0005-0000-0000-0000CF470000}"/>
    <cellStyle name="Heading 1 19 7 2" xfId="19084" xr:uid="{00000000-0005-0000-0000-0000D0470000}"/>
    <cellStyle name="Heading 1 19 70" xfId="53356" xr:uid="{00000000-0005-0000-0000-0000D1470000}"/>
    <cellStyle name="Heading 1 19 8" xfId="19085" xr:uid="{00000000-0005-0000-0000-0000D2470000}"/>
    <cellStyle name="Heading 1 19 8 2" xfId="19086" xr:uid="{00000000-0005-0000-0000-0000D3470000}"/>
    <cellStyle name="Heading 1 19 9" xfId="19087" xr:uid="{00000000-0005-0000-0000-0000D4470000}"/>
    <cellStyle name="Heading 1 19 9 2" xfId="19088" xr:uid="{00000000-0005-0000-0000-0000D5470000}"/>
    <cellStyle name="Heading 1 2" xfId="483" xr:uid="{00000000-0005-0000-0000-0000D6470000}"/>
    <cellStyle name="Heading 1 2 10" xfId="19089" xr:uid="{00000000-0005-0000-0000-0000D7470000}"/>
    <cellStyle name="Heading 1 2 10 2" xfId="19090" xr:uid="{00000000-0005-0000-0000-0000D8470000}"/>
    <cellStyle name="Heading 1 2 11" xfId="19091" xr:uid="{00000000-0005-0000-0000-0000D9470000}"/>
    <cellStyle name="Heading 1 2 11 2" xfId="19092" xr:uid="{00000000-0005-0000-0000-0000DA470000}"/>
    <cellStyle name="Heading 1 2 12" xfId="19093" xr:uid="{00000000-0005-0000-0000-0000DB470000}"/>
    <cellStyle name="Heading 1 2 12 2" xfId="19094" xr:uid="{00000000-0005-0000-0000-0000DC470000}"/>
    <cellStyle name="Heading 1 2 13" xfId="19095" xr:uid="{00000000-0005-0000-0000-0000DD470000}"/>
    <cellStyle name="Heading 1 2 13 2" xfId="19096" xr:uid="{00000000-0005-0000-0000-0000DE470000}"/>
    <cellStyle name="Heading 1 2 14" xfId="19097" xr:uid="{00000000-0005-0000-0000-0000DF470000}"/>
    <cellStyle name="Heading 1 2 14 2" xfId="19098" xr:uid="{00000000-0005-0000-0000-0000E0470000}"/>
    <cellStyle name="Heading 1 2 15" xfId="19099" xr:uid="{00000000-0005-0000-0000-0000E1470000}"/>
    <cellStyle name="Heading 1 2 15 2" xfId="19100" xr:uid="{00000000-0005-0000-0000-0000E2470000}"/>
    <cellStyle name="Heading 1 2 16" xfId="19101" xr:uid="{00000000-0005-0000-0000-0000E3470000}"/>
    <cellStyle name="Heading 1 2 16 2" xfId="19102" xr:uid="{00000000-0005-0000-0000-0000E4470000}"/>
    <cellStyle name="Heading 1 2 17" xfId="19103" xr:uid="{00000000-0005-0000-0000-0000E5470000}"/>
    <cellStyle name="Heading 1 2 17 2" xfId="19104" xr:uid="{00000000-0005-0000-0000-0000E6470000}"/>
    <cellStyle name="Heading 1 2 18" xfId="19105" xr:uid="{00000000-0005-0000-0000-0000E7470000}"/>
    <cellStyle name="Heading 1 2 18 2" xfId="19106" xr:uid="{00000000-0005-0000-0000-0000E8470000}"/>
    <cellStyle name="Heading 1 2 19" xfId="19107" xr:uid="{00000000-0005-0000-0000-0000E9470000}"/>
    <cellStyle name="Heading 1 2 19 2" xfId="19108" xr:uid="{00000000-0005-0000-0000-0000EA470000}"/>
    <cellStyle name="Heading 1 2 2" xfId="484" xr:uid="{00000000-0005-0000-0000-0000EB470000}"/>
    <cellStyle name="Heading 1 2 2 2" xfId="19109" xr:uid="{00000000-0005-0000-0000-0000EC470000}"/>
    <cellStyle name="Heading 1 2 20" xfId="19110" xr:uid="{00000000-0005-0000-0000-0000ED470000}"/>
    <cellStyle name="Heading 1 2 20 2" xfId="19111" xr:uid="{00000000-0005-0000-0000-0000EE470000}"/>
    <cellStyle name="Heading 1 2 21" xfId="19112" xr:uid="{00000000-0005-0000-0000-0000EF470000}"/>
    <cellStyle name="Heading 1 2 21 2" xfId="19113" xr:uid="{00000000-0005-0000-0000-0000F0470000}"/>
    <cellStyle name="Heading 1 2 22" xfId="19114" xr:uid="{00000000-0005-0000-0000-0000F1470000}"/>
    <cellStyle name="Heading 1 2 22 2" xfId="19115" xr:uid="{00000000-0005-0000-0000-0000F2470000}"/>
    <cellStyle name="Heading 1 2 23" xfId="19116" xr:uid="{00000000-0005-0000-0000-0000F3470000}"/>
    <cellStyle name="Heading 1 2 23 2" xfId="19117" xr:uid="{00000000-0005-0000-0000-0000F4470000}"/>
    <cellStyle name="Heading 1 2 24" xfId="19118" xr:uid="{00000000-0005-0000-0000-0000F5470000}"/>
    <cellStyle name="Heading 1 2 24 2" xfId="19119" xr:uid="{00000000-0005-0000-0000-0000F6470000}"/>
    <cellStyle name="Heading 1 2 25" xfId="19120" xr:uid="{00000000-0005-0000-0000-0000F7470000}"/>
    <cellStyle name="Heading 1 2 25 2" xfId="19121" xr:uid="{00000000-0005-0000-0000-0000F8470000}"/>
    <cellStyle name="Heading 1 2 26" xfId="19122" xr:uid="{00000000-0005-0000-0000-0000F9470000}"/>
    <cellStyle name="Heading 1 2 26 2" xfId="19123" xr:uid="{00000000-0005-0000-0000-0000FA470000}"/>
    <cellStyle name="Heading 1 2 27" xfId="19124" xr:uid="{00000000-0005-0000-0000-0000FB470000}"/>
    <cellStyle name="Heading 1 2 27 2" xfId="19125" xr:uid="{00000000-0005-0000-0000-0000FC470000}"/>
    <cellStyle name="Heading 1 2 28" xfId="19126" xr:uid="{00000000-0005-0000-0000-0000FD470000}"/>
    <cellStyle name="Heading 1 2 28 2" xfId="19127" xr:uid="{00000000-0005-0000-0000-0000FE470000}"/>
    <cellStyle name="Heading 1 2 29" xfId="19128" xr:uid="{00000000-0005-0000-0000-0000FF470000}"/>
    <cellStyle name="Heading 1 2 29 2" xfId="19129" xr:uid="{00000000-0005-0000-0000-000000480000}"/>
    <cellStyle name="Heading 1 2 3" xfId="485" xr:uid="{00000000-0005-0000-0000-000001480000}"/>
    <cellStyle name="Heading 1 2 3 2" xfId="19130" xr:uid="{00000000-0005-0000-0000-000002480000}"/>
    <cellStyle name="Heading 1 2 30" xfId="19131" xr:uid="{00000000-0005-0000-0000-000003480000}"/>
    <cellStyle name="Heading 1 2 30 2" xfId="19132" xr:uid="{00000000-0005-0000-0000-000004480000}"/>
    <cellStyle name="Heading 1 2 31" xfId="19133" xr:uid="{00000000-0005-0000-0000-000005480000}"/>
    <cellStyle name="Heading 1 2 31 2" xfId="19134" xr:uid="{00000000-0005-0000-0000-000006480000}"/>
    <cellStyle name="Heading 1 2 32" xfId="19135" xr:uid="{00000000-0005-0000-0000-000007480000}"/>
    <cellStyle name="Heading 1 2 32 2" xfId="19136" xr:uid="{00000000-0005-0000-0000-000008480000}"/>
    <cellStyle name="Heading 1 2 33" xfId="19137" xr:uid="{00000000-0005-0000-0000-000009480000}"/>
    <cellStyle name="Heading 1 2 33 2" xfId="19138" xr:uid="{00000000-0005-0000-0000-00000A480000}"/>
    <cellStyle name="Heading 1 2 34" xfId="19139" xr:uid="{00000000-0005-0000-0000-00000B480000}"/>
    <cellStyle name="Heading 1 2 34 2" xfId="19140" xr:uid="{00000000-0005-0000-0000-00000C480000}"/>
    <cellStyle name="Heading 1 2 35" xfId="19141" xr:uid="{00000000-0005-0000-0000-00000D480000}"/>
    <cellStyle name="Heading 1 2 35 2" xfId="19142" xr:uid="{00000000-0005-0000-0000-00000E480000}"/>
    <cellStyle name="Heading 1 2 36" xfId="19143" xr:uid="{00000000-0005-0000-0000-00000F480000}"/>
    <cellStyle name="Heading 1 2 36 2" xfId="19144" xr:uid="{00000000-0005-0000-0000-000010480000}"/>
    <cellStyle name="Heading 1 2 37" xfId="19145" xr:uid="{00000000-0005-0000-0000-000011480000}"/>
    <cellStyle name="Heading 1 2 37 2" xfId="19146" xr:uid="{00000000-0005-0000-0000-000012480000}"/>
    <cellStyle name="Heading 1 2 38" xfId="19147" xr:uid="{00000000-0005-0000-0000-000013480000}"/>
    <cellStyle name="Heading 1 2 39" xfId="19148" xr:uid="{00000000-0005-0000-0000-000014480000}"/>
    <cellStyle name="Heading 1 2 4" xfId="19149" xr:uid="{00000000-0005-0000-0000-000015480000}"/>
    <cellStyle name="Heading 1 2 4 2" xfId="19150" xr:uid="{00000000-0005-0000-0000-000016480000}"/>
    <cellStyle name="Heading 1 2 40" xfId="19151" xr:uid="{00000000-0005-0000-0000-000017480000}"/>
    <cellStyle name="Heading 1 2 41" xfId="19152" xr:uid="{00000000-0005-0000-0000-000018480000}"/>
    <cellStyle name="Heading 1 2 42" xfId="19153" xr:uid="{00000000-0005-0000-0000-000019480000}"/>
    <cellStyle name="Heading 1 2 43" xfId="19154" xr:uid="{00000000-0005-0000-0000-00001A480000}"/>
    <cellStyle name="Heading 1 2 44" xfId="19155" xr:uid="{00000000-0005-0000-0000-00001B480000}"/>
    <cellStyle name="Heading 1 2 45" xfId="19156" xr:uid="{00000000-0005-0000-0000-00001C480000}"/>
    <cellStyle name="Heading 1 2 46" xfId="19157" xr:uid="{00000000-0005-0000-0000-00001D480000}"/>
    <cellStyle name="Heading 1 2 47" xfId="19158" xr:uid="{00000000-0005-0000-0000-00001E480000}"/>
    <cellStyle name="Heading 1 2 48" xfId="19159" xr:uid="{00000000-0005-0000-0000-00001F480000}"/>
    <cellStyle name="Heading 1 2 49" xfId="19160" xr:uid="{00000000-0005-0000-0000-000020480000}"/>
    <cellStyle name="Heading 1 2 5" xfId="19161" xr:uid="{00000000-0005-0000-0000-000021480000}"/>
    <cellStyle name="Heading 1 2 5 2" xfId="19162" xr:uid="{00000000-0005-0000-0000-000022480000}"/>
    <cellStyle name="Heading 1 2 50" xfId="19163" xr:uid="{00000000-0005-0000-0000-000023480000}"/>
    <cellStyle name="Heading 1 2 51" xfId="19164" xr:uid="{00000000-0005-0000-0000-000024480000}"/>
    <cellStyle name="Heading 1 2 52" xfId="19165" xr:uid="{00000000-0005-0000-0000-000025480000}"/>
    <cellStyle name="Heading 1 2 53" xfId="19166" xr:uid="{00000000-0005-0000-0000-000026480000}"/>
    <cellStyle name="Heading 1 2 54" xfId="19167" xr:uid="{00000000-0005-0000-0000-000027480000}"/>
    <cellStyle name="Heading 1 2 55" xfId="19168" xr:uid="{00000000-0005-0000-0000-000028480000}"/>
    <cellStyle name="Heading 1 2 56" xfId="19169" xr:uid="{00000000-0005-0000-0000-000029480000}"/>
    <cellStyle name="Heading 1 2 57" xfId="19170" xr:uid="{00000000-0005-0000-0000-00002A480000}"/>
    <cellStyle name="Heading 1 2 58" xfId="19171" xr:uid="{00000000-0005-0000-0000-00002B480000}"/>
    <cellStyle name="Heading 1 2 59" xfId="19172" xr:uid="{00000000-0005-0000-0000-00002C480000}"/>
    <cellStyle name="Heading 1 2 6" xfId="19173" xr:uid="{00000000-0005-0000-0000-00002D480000}"/>
    <cellStyle name="Heading 1 2 6 2" xfId="19174" xr:uid="{00000000-0005-0000-0000-00002E480000}"/>
    <cellStyle name="Heading 1 2 60" xfId="19175" xr:uid="{00000000-0005-0000-0000-00002F480000}"/>
    <cellStyle name="Heading 1 2 61" xfId="19176" xr:uid="{00000000-0005-0000-0000-000030480000}"/>
    <cellStyle name="Heading 1 2 62" xfId="19177" xr:uid="{00000000-0005-0000-0000-000031480000}"/>
    <cellStyle name="Heading 1 2 63" xfId="19178" xr:uid="{00000000-0005-0000-0000-000032480000}"/>
    <cellStyle name="Heading 1 2 64" xfId="19179" xr:uid="{00000000-0005-0000-0000-000033480000}"/>
    <cellStyle name="Heading 1 2 65" xfId="19180" xr:uid="{00000000-0005-0000-0000-000034480000}"/>
    <cellStyle name="Heading 1 2 66" xfId="19181" xr:uid="{00000000-0005-0000-0000-000035480000}"/>
    <cellStyle name="Heading 1 2 67" xfId="19182" xr:uid="{00000000-0005-0000-0000-000036480000}"/>
    <cellStyle name="Heading 1 2 68" xfId="19183" xr:uid="{00000000-0005-0000-0000-000037480000}"/>
    <cellStyle name="Heading 1 2 69" xfId="52295" xr:uid="{00000000-0005-0000-0000-000038480000}"/>
    <cellStyle name="Heading 1 2 7" xfId="19184" xr:uid="{00000000-0005-0000-0000-000039480000}"/>
    <cellStyle name="Heading 1 2 7 2" xfId="19185" xr:uid="{00000000-0005-0000-0000-00003A480000}"/>
    <cellStyle name="Heading 1 2 70" xfId="53166" xr:uid="{00000000-0005-0000-0000-00003B480000}"/>
    <cellStyle name="Heading 1 2 8" xfId="19186" xr:uid="{00000000-0005-0000-0000-00003C480000}"/>
    <cellStyle name="Heading 1 2 8 2" xfId="19187" xr:uid="{00000000-0005-0000-0000-00003D480000}"/>
    <cellStyle name="Heading 1 2 9" xfId="19188" xr:uid="{00000000-0005-0000-0000-00003E480000}"/>
    <cellStyle name="Heading 1 2 9 2" xfId="19189" xr:uid="{00000000-0005-0000-0000-00003F480000}"/>
    <cellStyle name="Heading 1 20" xfId="486" xr:uid="{00000000-0005-0000-0000-000040480000}"/>
    <cellStyle name="Heading 1 20 10" xfId="19190" xr:uid="{00000000-0005-0000-0000-000041480000}"/>
    <cellStyle name="Heading 1 20 10 2" xfId="19191" xr:uid="{00000000-0005-0000-0000-000042480000}"/>
    <cellStyle name="Heading 1 20 11" xfId="19192" xr:uid="{00000000-0005-0000-0000-000043480000}"/>
    <cellStyle name="Heading 1 20 11 2" xfId="19193" xr:uid="{00000000-0005-0000-0000-000044480000}"/>
    <cellStyle name="Heading 1 20 12" xfId="19194" xr:uid="{00000000-0005-0000-0000-000045480000}"/>
    <cellStyle name="Heading 1 20 12 2" xfId="19195" xr:uid="{00000000-0005-0000-0000-000046480000}"/>
    <cellStyle name="Heading 1 20 13" xfId="19196" xr:uid="{00000000-0005-0000-0000-000047480000}"/>
    <cellStyle name="Heading 1 20 13 2" xfId="19197" xr:uid="{00000000-0005-0000-0000-000048480000}"/>
    <cellStyle name="Heading 1 20 14" xfId="19198" xr:uid="{00000000-0005-0000-0000-000049480000}"/>
    <cellStyle name="Heading 1 20 14 2" xfId="19199" xr:uid="{00000000-0005-0000-0000-00004A480000}"/>
    <cellStyle name="Heading 1 20 15" xfId="19200" xr:uid="{00000000-0005-0000-0000-00004B480000}"/>
    <cellStyle name="Heading 1 20 15 2" xfId="19201" xr:uid="{00000000-0005-0000-0000-00004C480000}"/>
    <cellStyle name="Heading 1 20 16" xfId="19202" xr:uid="{00000000-0005-0000-0000-00004D480000}"/>
    <cellStyle name="Heading 1 20 16 2" xfId="19203" xr:uid="{00000000-0005-0000-0000-00004E480000}"/>
    <cellStyle name="Heading 1 20 17" xfId="19204" xr:uid="{00000000-0005-0000-0000-00004F480000}"/>
    <cellStyle name="Heading 1 20 17 2" xfId="19205" xr:uid="{00000000-0005-0000-0000-000050480000}"/>
    <cellStyle name="Heading 1 20 18" xfId="19206" xr:uid="{00000000-0005-0000-0000-000051480000}"/>
    <cellStyle name="Heading 1 20 18 2" xfId="19207" xr:uid="{00000000-0005-0000-0000-000052480000}"/>
    <cellStyle name="Heading 1 20 19" xfId="19208" xr:uid="{00000000-0005-0000-0000-000053480000}"/>
    <cellStyle name="Heading 1 20 19 2" xfId="19209" xr:uid="{00000000-0005-0000-0000-000054480000}"/>
    <cellStyle name="Heading 1 20 2" xfId="487" xr:uid="{00000000-0005-0000-0000-000055480000}"/>
    <cellStyle name="Heading 1 20 2 2" xfId="19210" xr:uid="{00000000-0005-0000-0000-000056480000}"/>
    <cellStyle name="Heading 1 20 20" xfId="19211" xr:uid="{00000000-0005-0000-0000-000057480000}"/>
    <cellStyle name="Heading 1 20 20 2" xfId="19212" xr:uid="{00000000-0005-0000-0000-000058480000}"/>
    <cellStyle name="Heading 1 20 21" xfId="19213" xr:uid="{00000000-0005-0000-0000-000059480000}"/>
    <cellStyle name="Heading 1 20 21 2" xfId="19214" xr:uid="{00000000-0005-0000-0000-00005A480000}"/>
    <cellStyle name="Heading 1 20 22" xfId="19215" xr:uid="{00000000-0005-0000-0000-00005B480000}"/>
    <cellStyle name="Heading 1 20 22 2" xfId="19216" xr:uid="{00000000-0005-0000-0000-00005C480000}"/>
    <cellStyle name="Heading 1 20 23" xfId="19217" xr:uid="{00000000-0005-0000-0000-00005D480000}"/>
    <cellStyle name="Heading 1 20 23 2" xfId="19218" xr:uid="{00000000-0005-0000-0000-00005E480000}"/>
    <cellStyle name="Heading 1 20 24" xfId="19219" xr:uid="{00000000-0005-0000-0000-00005F480000}"/>
    <cellStyle name="Heading 1 20 24 2" xfId="19220" xr:uid="{00000000-0005-0000-0000-000060480000}"/>
    <cellStyle name="Heading 1 20 25" xfId="19221" xr:uid="{00000000-0005-0000-0000-000061480000}"/>
    <cellStyle name="Heading 1 20 25 2" xfId="19222" xr:uid="{00000000-0005-0000-0000-000062480000}"/>
    <cellStyle name="Heading 1 20 26" xfId="19223" xr:uid="{00000000-0005-0000-0000-000063480000}"/>
    <cellStyle name="Heading 1 20 26 2" xfId="19224" xr:uid="{00000000-0005-0000-0000-000064480000}"/>
    <cellStyle name="Heading 1 20 27" xfId="19225" xr:uid="{00000000-0005-0000-0000-000065480000}"/>
    <cellStyle name="Heading 1 20 27 2" xfId="19226" xr:uid="{00000000-0005-0000-0000-000066480000}"/>
    <cellStyle name="Heading 1 20 28" xfId="19227" xr:uid="{00000000-0005-0000-0000-000067480000}"/>
    <cellStyle name="Heading 1 20 28 2" xfId="19228" xr:uid="{00000000-0005-0000-0000-000068480000}"/>
    <cellStyle name="Heading 1 20 29" xfId="19229" xr:uid="{00000000-0005-0000-0000-000069480000}"/>
    <cellStyle name="Heading 1 20 29 2" xfId="19230" xr:uid="{00000000-0005-0000-0000-00006A480000}"/>
    <cellStyle name="Heading 1 20 3" xfId="488" xr:uid="{00000000-0005-0000-0000-00006B480000}"/>
    <cellStyle name="Heading 1 20 3 2" xfId="19231" xr:uid="{00000000-0005-0000-0000-00006C480000}"/>
    <cellStyle name="Heading 1 20 30" xfId="19232" xr:uid="{00000000-0005-0000-0000-00006D480000}"/>
    <cellStyle name="Heading 1 20 30 2" xfId="19233" xr:uid="{00000000-0005-0000-0000-00006E480000}"/>
    <cellStyle name="Heading 1 20 31" xfId="19234" xr:uid="{00000000-0005-0000-0000-00006F480000}"/>
    <cellStyle name="Heading 1 20 31 2" xfId="19235" xr:uid="{00000000-0005-0000-0000-000070480000}"/>
    <cellStyle name="Heading 1 20 32" xfId="19236" xr:uid="{00000000-0005-0000-0000-000071480000}"/>
    <cellStyle name="Heading 1 20 32 2" xfId="19237" xr:uid="{00000000-0005-0000-0000-000072480000}"/>
    <cellStyle name="Heading 1 20 33" xfId="19238" xr:uid="{00000000-0005-0000-0000-000073480000}"/>
    <cellStyle name="Heading 1 20 33 2" xfId="19239" xr:uid="{00000000-0005-0000-0000-000074480000}"/>
    <cellStyle name="Heading 1 20 34" xfId="19240" xr:uid="{00000000-0005-0000-0000-000075480000}"/>
    <cellStyle name="Heading 1 20 34 2" xfId="19241" xr:uid="{00000000-0005-0000-0000-000076480000}"/>
    <cellStyle name="Heading 1 20 35" xfId="19242" xr:uid="{00000000-0005-0000-0000-000077480000}"/>
    <cellStyle name="Heading 1 20 35 2" xfId="19243" xr:uid="{00000000-0005-0000-0000-000078480000}"/>
    <cellStyle name="Heading 1 20 36" xfId="19244" xr:uid="{00000000-0005-0000-0000-000079480000}"/>
    <cellStyle name="Heading 1 20 36 2" xfId="19245" xr:uid="{00000000-0005-0000-0000-00007A480000}"/>
    <cellStyle name="Heading 1 20 37" xfId="19246" xr:uid="{00000000-0005-0000-0000-00007B480000}"/>
    <cellStyle name="Heading 1 20 38" xfId="19247" xr:uid="{00000000-0005-0000-0000-00007C480000}"/>
    <cellStyle name="Heading 1 20 39" xfId="19248" xr:uid="{00000000-0005-0000-0000-00007D480000}"/>
    <cellStyle name="Heading 1 20 4" xfId="19249" xr:uid="{00000000-0005-0000-0000-00007E480000}"/>
    <cellStyle name="Heading 1 20 4 2" xfId="19250" xr:uid="{00000000-0005-0000-0000-00007F480000}"/>
    <cellStyle name="Heading 1 20 40" xfId="19251" xr:uid="{00000000-0005-0000-0000-000080480000}"/>
    <cellStyle name="Heading 1 20 41" xfId="19252" xr:uid="{00000000-0005-0000-0000-000081480000}"/>
    <cellStyle name="Heading 1 20 42" xfId="19253" xr:uid="{00000000-0005-0000-0000-000082480000}"/>
    <cellStyle name="Heading 1 20 43" xfId="19254" xr:uid="{00000000-0005-0000-0000-000083480000}"/>
    <cellStyle name="Heading 1 20 44" xfId="19255" xr:uid="{00000000-0005-0000-0000-000084480000}"/>
    <cellStyle name="Heading 1 20 45" xfId="19256" xr:uid="{00000000-0005-0000-0000-000085480000}"/>
    <cellStyle name="Heading 1 20 46" xfId="19257" xr:uid="{00000000-0005-0000-0000-000086480000}"/>
    <cellStyle name="Heading 1 20 47" xfId="19258" xr:uid="{00000000-0005-0000-0000-000087480000}"/>
    <cellStyle name="Heading 1 20 48" xfId="19259" xr:uid="{00000000-0005-0000-0000-000088480000}"/>
    <cellStyle name="Heading 1 20 49" xfId="19260" xr:uid="{00000000-0005-0000-0000-000089480000}"/>
    <cellStyle name="Heading 1 20 5" xfId="19261" xr:uid="{00000000-0005-0000-0000-00008A480000}"/>
    <cellStyle name="Heading 1 20 5 2" xfId="19262" xr:uid="{00000000-0005-0000-0000-00008B480000}"/>
    <cellStyle name="Heading 1 20 50" xfId="19263" xr:uid="{00000000-0005-0000-0000-00008C480000}"/>
    <cellStyle name="Heading 1 20 51" xfId="19264" xr:uid="{00000000-0005-0000-0000-00008D480000}"/>
    <cellStyle name="Heading 1 20 52" xfId="19265" xr:uid="{00000000-0005-0000-0000-00008E480000}"/>
    <cellStyle name="Heading 1 20 53" xfId="19266" xr:uid="{00000000-0005-0000-0000-00008F480000}"/>
    <cellStyle name="Heading 1 20 54" xfId="19267" xr:uid="{00000000-0005-0000-0000-000090480000}"/>
    <cellStyle name="Heading 1 20 55" xfId="19268" xr:uid="{00000000-0005-0000-0000-000091480000}"/>
    <cellStyle name="Heading 1 20 56" xfId="19269" xr:uid="{00000000-0005-0000-0000-000092480000}"/>
    <cellStyle name="Heading 1 20 57" xfId="19270" xr:uid="{00000000-0005-0000-0000-000093480000}"/>
    <cellStyle name="Heading 1 20 58" xfId="19271" xr:uid="{00000000-0005-0000-0000-000094480000}"/>
    <cellStyle name="Heading 1 20 59" xfId="19272" xr:uid="{00000000-0005-0000-0000-000095480000}"/>
    <cellStyle name="Heading 1 20 6" xfId="19273" xr:uid="{00000000-0005-0000-0000-000096480000}"/>
    <cellStyle name="Heading 1 20 6 2" xfId="19274" xr:uid="{00000000-0005-0000-0000-000097480000}"/>
    <cellStyle name="Heading 1 20 60" xfId="19275" xr:uid="{00000000-0005-0000-0000-000098480000}"/>
    <cellStyle name="Heading 1 20 61" xfId="19276" xr:uid="{00000000-0005-0000-0000-000099480000}"/>
    <cellStyle name="Heading 1 20 62" xfId="19277" xr:uid="{00000000-0005-0000-0000-00009A480000}"/>
    <cellStyle name="Heading 1 20 63" xfId="19278" xr:uid="{00000000-0005-0000-0000-00009B480000}"/>
    <cellStyle name="Heading 1 20 64" xfId="19279" xr:uid="{00000000-0005-0000-0000-00009C480000}"/>
    <cellStyle name="Heading 1 20 65" xfId="19280" xr:uid="{00000000-0005-0000-0000-00009D480000}"/>
    <cellStyle name="Heading 1 20 66" xfId="19281" xr:uid="{00000000-0005-0000-0000-00009E480000}"/>
    <cellStyle name="Heading 1 20 67" xfId="19282" xr:uid="{00000000-0005-0000-0000-00009F480000}"/>
    <cellStyle name="Heading 1 20 68" xfId="53037" xr:uid="{00000000-0005-0000-0000-0000A0480000}"/>
    <cellStyle name="Heading 1 20 69" xfId="53498" xr:uid="{00000000-0005-0000-0000-0000A1480000}"/>
    <cellStyle name="Heading 1 20 7" xfId="19283" xr:uid="{00000000-0005-0000-0000-0000A2480000}"/>
    <cellStyle name="Heading 1 20 7 2" xfId="19284" xr:uid="{00000000-0005-0000-0000-0000A3480000}"/>
    <cellStyle name="Heading 1 20 8" xfId="19285" xr:uid="{00000000-0005-0000-0000-0000A4480000}"/>
    <cellStyle name="Heading 1 20 8 2" xfId="19286" xr:uid="{00000000-0005-0000-0000-0000A5480000}"/>
    <cellStyle name="Heading 1 20 9" xfId="19287" xr:uid="{00000000-0005-0000-0000-0000A6480000}"/>
    <cellStyle name="Heading 1 20 9 2" xfId="19288" xr:uid="{00000000-0005-0000-0000-0000A7480000}"/>
    <cellStyle name="Heading 1 21" xfId="489" xr:uid="{00000000-0005-0000-0000-0000A8480000}"/>
    <cellStyle name="Heading 1 21 2" xfId="19289" xr:uid="{00000000-0005-0000-0000-0000A9480000}"/>
    <cellStyle name="Heading 1 22" xfId="19290" xr:uid="{00000000-0005-0000-0000-0000AA480000}"/>
    <cellStyle name="Heading 1 22 2" xfId="19291" xr:uid="{00000000-0005-0000-0000-0000AB480000}"/>
    <cellStyle name="Heading 1 23" xfId="19292" xr:uid="{00000000-0005-0000-0000-0000AC480000}"/>
    <cellStyle name="Heading 1 23 2" xfId="19293" xr:uid="{00000000-0005-0000-0000-0000AD480000}"/>
    <cellStyle name="Heading 1 24" xfId="19294" xr:uid="{00000000-0005-0000-0000-0000AE480000}"/>
    <cellStyle name="Heading 1 24 2" xfId="19295" xr:uid="{00000000-0005-0000-0000-0000AF480000}"/>
    <cellStyle name="Heading 1 25" xfId="19296" xr:uid="{00000000-0005-0000-0000-0000B0480000}"/>
    <cellStyle name="Heading 1 25 2" xfId="19297" xr:uid="{00000000-0005-0000-0000-0000B1480000}"/>
    <cellStyle name="Heading 1 26" xfId="19298" xr:uid="{00000000-0005-0000-0000-0000B2480000}"/>
    <cellStyle name="Heading 1 26 2" xfId="19299" xr:uid="{00000000-0005-0000-0000-0000B3480000}"/>
    <cellStyle name="Heading 1 27" xfId="19300" xr:uid="{00000000-0005-0000-0000-0000B4480000}"/>
    <cellStyle name="Heading 1 27 2" xfId="19301" xr:uid="{00000000-0005-0000-0000-0000B5480000}"/>
    <cellStyle name="Heading 1 28" xfId="19302" xr:uid="{00000000-0005-0000-0000-0000B6480000}"/>
    <cellStyle name="Heading 1 28 2" xfId="19303" xr:uid="{00000000-0005-0000-0000-0000B7480000}"/>
    <cellStyle name="Heading 1 29" xfId="19304" xr:uid="{00000000-0005-0000-0000-0000B8480000}"/>
    <cellStyle name="Heading 1 29 2" xfId="19305" xr:uid="{00000000-0005-0000-0000-0000B9480000}"/>
    <cellStyle name="Heading 1 3" xfId="490" xr:uid="{00000000-0005-0000-0000-0000BA480000}"/>
    <cellStyle name="Heading 1 3 10" xfId="19306" xr:uid="{00000000-0005-0000-0000-0000BB480000}"/>
    <cellStyle name="Heading 1 3 10 2" xfId="19307" xr:uid="{00000000-0005-0000-0000-0000BC480000}"/>
    <cellStyle name="Heading 1 3 11" xfId="19308" xr:uid="{00000000-0005-0000-0000-0000BD480000}"/>
    <cellStyle name="Heading 1 3 11 2" xfId="19309" xr:uid="{00000000-0005-0000-0000-0000BE480000}"/>
    <cellStyle name="Heading 1 3 12" xfId="19310" xr:uid="{00000000-0005-0000-0000-0000BF480000}"/>
    <cellStyle name="Heading 1 3 12 2" xfId="19311" xr:uid="{00000000-0005-0000-0000-0000C0480000}"/>
    <cellStyle name="Heading 1 3 13" xfId="19312" xr:uid="{00000000-0005-0000-0000-0000C1480000}"/>
    <cellStyle name="Heading 1 3 13 2" xfId="19313" xr:uid="{00000000-0005-0000-0000-0000C2480000}"/>
    <cellStyle name="Heading 1 3 14" xfId="19314" xr:uid="{00000000-0005-0000-0000-0000C3480000}"/>
    <cellStyle name="Heading 1 3 14 2" xfId="19315" xr:uid="{00000000-0005-0000-0000-0000C4480000}"/>
    <cellStyle name="Heading 1 3 15" xfId="19316" xr:uid="{00000000-0005-0000-0000-0000C5480000}"/>
    <cellStyle name="Heading 1 3 15 2" xfId="19317" xr:uid="{00000000-0005-0000-0000-0000C6480000}"/>
    <cellStyle name="Heading 1 3 16" xfId="19318" xr:uid="{00000000-0005-0000-0000-0000C7480000}"/>
    <cellStyle name="Heading 1 3 16 2" xfId="19319" xr:uid="{00000000-0005-0000-0000-0000C8480000}"/>
    <cellStyle name="Heading 1 3 17" xfId="19320" xr:uid="{00000000-0005-0000-0000-0000C9480000}"/>
    <cellStyle name="Heading 1 3 17 2" xfId="19321" xr:uid="{00000000-0005-0000-0000-0000CA480000}"/>
    <cellStyle name="Heading 1 3 18" xfId="19322" xr:uid="{00000000-0005-0000-0000-0000CB480000}"/>
    <cellStyle name="Heading 1 3 18 2" xfId="19323" xr:uid="{00000000-0005-0000-0000-0000CC480000}"/>
    <cellStyle name="Heading 1 3 19" xfId="19324" xr:uid="{00000000-0005-0000-0000-0000CD480000}"/>
    <cellStyle name="Heading 1 3 19 2" xfId="19325" xr:uid="{00000000-0005-0000-0000-0000CE480000}"/>
    <cellStyle name="Heading 1 3 2" xfId="491" xr:uid="{00000000-0005-0000-0000-0000CF480000}"/>
    <cellStyle name="Heading 1 3 2 2" xfId="19326" xr:uid="{00000000-0005-0000-0000-0000D0480000}"/>
    <cellStyle name="Heading 1 3 20" xfId="19327" xr:uid="{00000000-0005-0000-0000-0000D1480000}"/>
    <cellStyle name="Heading 1 3 20 2" xfId="19328" xr:uid="{00000000-0005-0000-0000-0000D2480000}"/>
    <cellStyle name="Heading 1 3 21" xfId="19329" xr:uid="{00000000-0005-0000-0000-0000D3480000}"/>
    <cellStyle name="Heading 1 3 21 2" xfId="19330" xr:uid="{00000000-0005-0000-0000-0000D4480000}"/>
    <cellStyle name="Heading 1 3 22" xfId="19331" xr:uid="{00000000-0005-0000-0000-0000D5480000}"/>
    <cellStyle name="Heading 1 3 22 2" xfId="19332" xr:uid="{00000000-0005-0000-0000-0000D6480000}"/>
    <cellStyle name="Heading 1 3 23" xfId="19333" xr:uid="{00000000-0005-0000-0000-0000D7480000}"/>
    <cellStyle name="Heading 1 3 23 2" xfId="19334" xr:uid="{00000000-0005-0000-0000-0000D8480000}"/>
    <cellStyle name="Heading 1 3 24" xfId="19335" xr:uid="{00000000-0005-0000-0000-0000D9480000}"/>
    <cellStyle name="Heading 1 3 24 2" xfId="19336" xr:uid="{00000000-0005-0000-0000-0000DA480000}"/>
    <cellStyle name="Heading 1 3 25" xfId="19337" xr:uid="{00000000-0005-0000-0000-0000DB480000}"/>
    <cellStyle name="Heading 1 3 25 2" xfId="19338" xr:uid="{00000000-0005-0000-0000-0000DC480000}"/>
    <cellStyle name="Heading 1 3 26" xfId="19339" xr:uid="{00000000-0005-0000-0000-0000DD480000}"/>
    <cellStyle name="Heading 1 3 26 2" xfId="19340" xr:uid="{00000000-0005-0000-0000-0000DE480000}"/>
    <cellStyle name="Heading 1 3 27" xfId="19341" xr:uid="{00000000-0005-0000-0000-0000DF480000}"/>
    <cellStyle name="Heading 1 3 27 2" xfId="19342" xr:uid="{00000000-0005-0000-0000-0000E0480000}"/>
    <cellStyle name="Heading 1 3 28" xfId="19343" xr:uid="{00000000-0005-0000-0000-0000E1480000}"/>
    <cellStyle name="Heading 1 3 28 2" xfId="19344" xr:uid="{00000000-0005-0000-0000-0000E2480000}"/>
    <cellStyle name="Heading 1 3 29" xfId="19345" xr:uid="{00000000-0005-0000-0000-0000E3480000}"/>
    <cellStyle name="Heading 1 3 29 2" xfId="19346" xr:uid="{00000000-0005-0000-0000-0000E4480000}"/>
    <cellStyle name="Heading 1 3 3" xfId="492" xr:uid="{00000000-0005-0000-0000-0000E5480000}"/>
    <cellStyle name="Heading 1 3 3 2" xfId="19347" xr:uid="{00000000-0005-0000-0000-0000E6480000}"/>
    <cellStyle name="Heading 1 3 30" xfId="19348" xr:uid="{00000000-0005-0000-0000-0000E7480000}"/>
    <cellStyle name="Heading 1 3 30 2" xfId="19349" xr:uid="{00000000-0005-0000-0000-0000E8480000}"/>
    <cellStyle name="Heading 1 3 31" xfId="19350" xr:uid="{00000000-0005-0000-0000-0000E9480000}"/>
    <cellStyle name="Heading 1 3 31 2" xfId="19351" xr:uid="{00000000-0005-0000-0000-0000EA480000}"/>
    <cellStyle name="Heading 1 3 32" xfId="19352" xr:uid="{00000000-0005-0000-0000-0000EB480000}"/>
    <cellStyle name="Heading 1 3 32 2" xfId="19353" xr:uid="{00000000-0005-0000-0000-0000EC480000}"/>
    <cellStyle name="Heading 1 3 33" xfId="19354" xr:uid="{00000000-0005-0000-0000-0000ED480000}"/>
    <cellStyle name="Heading 1 3 33 2" xfId="19355" xr:uid="{00000000-0005-0000-0000-0000EE480000}"/>
    <cellStyle name="Heading 1 3 34" xfId="19356" xr:uid="{00000000-0005-0000-0000-0000EF480000}"/>
    <cellStyle name="Heading 1 3 34 2" xfId="19357" xr:uid="{00000000-0005-0000-0000-0000F0480000}"/>
    <cellStyle name="Heading 1 3 35" xfId="19358" xr:uid="{00000000-0005-0000-0000-0000F1480000}"/>
    <cellStyle name="Heading 1 3 35 2" xfId="19359" xr:uid="{00000000-0005-0000-0000-0000F2480000}"/>
    <cellStyle name="Heading 1 3 36" xfId="19360" xr:uid="{00000000-0005-0000-0000-0000F3480000}"/>
    <cellStyle name="Heading 1 3 36 2" xfId="19361" xr:uid="{00000000-0005-0000-0000-0000F4480000}"/>
    <cellStyle name="Heading 1 3 37" xfId="19362" xr:uid="{00000000-0005-0000-0000-0000F5480000}"/>
    <cellStyle name="Heading 1 3 37 2" xfId="19363" xr:uid="{00000000-0005-0000-0000-0000F6480000}"/>
    <cellStyle name="Heading 1 3 38" xfId="19364" xr:uid="{00000000-0005-0000-0000-0000F7480000}"/>
    <cellStyle name="Heading 1 3 39" xfId="19365" xr:uid="{00000000-0005-0000-0000-0000F8480000}"/>
    <cellStyle name="Heading 1 3 4" xfId="19366" xr:uid="{00000000-0005-0000-0000-0000F9480000}"/>
    <cellStyle name="Heading 1 3 4 2" xfId="19367" xr:uid="{00000000-0005-0000-0000-0000FA480000}"/>
    <cellStyle name="Heading 1 3 40" xfId="19368" xr:uid="{00000000-0005-0000-0000-0000FB480000}"/>
    <cellStyle name="Heading 1 3 41" xfId="19369" xr:uid="{00000000-0005-0000-0000-0000FC480000}"/>
    <cellStyle name="Heading 1 3 42" xfId="19370" xr:uid="{00000000-0005-0000-0000-0000FD480000}"/>
    <cellStyle name="Heading 1 3 43" xfId="19371" xr:uid="{00000000-0005-0000-0000-0000FE480000}"/>
    <cellStyle name="Heading 1 3 44" xfId="19372" xr:uid="{00000000-0005-0000-0000-0000FF480000}"/>
    <cellStyle name="Heading 1 3 45" xfId="19373" xr:uid="{00000000-0005-0000-0000-000000490000}"/>
    <cellStyle name="Heading 1 3 46" xfId="19374" xr:uid="{00000000-0005-0000-0000-000001490000}"/>
    <cellStyle name="Heading 1 3 47" xfId="19375" xr:uid="{00000000-0005-0000-0000-000002490000}"/>
    <cellStyle name="Heading 1 3 48" xfId="19376" xr:uid="{00000000-0005-0000-0000-000003490000}"/>
    <cellStyle name="Heading 1 3 49" xfId="19377" xr:uid="{00000000-0005-0000-0000-000004490000}"/>
    <cellStyle name="Heading 1 3 5" xfId="19378" xr:uid="{00000000-0005-0000-0000-000005490000}"/>
    <cellStyle name="Heading 1 3 5 2" xfId="19379" xr:uid="{00000000-0005-0000-0000-000006490000}"/>
    <cellStyle name="Heading 1 3 50" xfId="19380" xr:uid="{00000000-0005-0000-0000-000007490000}"/>
    <cellStyle name="Heading 1 3 51" xfId="19381" xr:uid="{00000000-0005-0000-0000-000008490000}"/>
    <cellStyle name="Heading 1 3 52" xfId="19382" xr:uid="{00000000-0005-0000-0000-000009490000}"/>
    <cellStyle name="Heading 1 3 53" xfId="19383" xr:uid="{00000000-0005-0000-0000-00000A490000}"/>
    <cellStyle name="Heading 1 3 54" xfId="19384" xr:uid="{00000000-0005-0000-0000-00000B490000}"/>
    <cellStyle name="Heading 1 3 55" xfId="19385" xr:uid="{00000000-0005-0000-0000-00000C490000}"/>
    <cellStyle name="Heading 1 3 56" xfId="19386" xr:uid="{00000000-0005-0000-0000-00000D490000}"/>
    <cellStyle name="Heading 1 3 57" xfId="19387" xr:uid="{00000000-0005-0000-0000-00000E490000}"/>
    <cellStyle name="Heading 1 3 58" xfId="19388" xr:uid="{00000000-0005-0000-0000-00000F490000}"/>
    <cellStyle name="Heading 1 3 59" xfId="19389" xr:uid="{00000000-0005-0000-0000-000010490000}"/>
    <cellStyle name="Heading 1 3 6" xfId="19390" xr:uid="{00000000-0005-0000-0000-000011490000}"/>
    <cellStyle name="Heading 1 3 6 2" xfId="19391" xr:uid="{00000000-0005-0000-0000-000012490000}"/>
    <cellStyle name="Heading 1 3 60" xfId="19392" xr:uid="{00000000-0005-0000-0000-000013490000}"/>
    <cellStyle name="Heading 1 3 61" xfId="19393" xr:uid="{00000000-0005-0000-0000-000014490000}"/>
    <cellStyle name="Heading 1 3 62" xfId="19394" xr:uid="{00000000-0005-0000-0000-000015490000}"/>
    <cellStyle name="Heading 1 3 63" xfId="19395" xr:uid="{00000000-0005-0000-0000-000016490000}"/>
    <cellStyle name="Heading 1 3 64" xfId="19396" xr:uid="{00000000-0005-0000-0000-000017490000}"/>
    <cellStyle name="Heading 1 3 65" xfId="19397" xr:uid="{00000000-0005-0000-0000-000018490000}"/>
    <cellStyle name="Heading 1 3 66" xfId="19398" xr:uid="{00000000-0005-0000-0000-000019490000}"/>
    <cellStyle name="Heading 1 3 67" xfId="19399" xr:uid="{00000000-0005-0000-0000-00001A490000}"/>
    <cellStyle name="Heading 1 3 68" xfId="19400" xr:uid="{00000000-0005-0000-0000-00001B490000}"/>
    <cellStyle name="Heading 1 3 69" xfId="52236" xr:uid="{00000000-0005-0000-0000-00001C490000}"/>
    <cellStyle name="Heading 1 3 7" xfId="19401" xr:uid="{00000000-0005-0000-0000-00001D490000}"/>
    <cellStyle name="Heading 1 3 7 2" xfId="19402" xr:uid="{00000000-0005-0000-0000-00001E490000}"/>
    <cellStyle name="Heading 1 3 70" xfId="53156" xr:uid="{00000000-0005-0000-0000-00001F490000}"/>
    <cellStyle name="Heading 1 3 8" xfId="19403" xr:uid="{00000000-0005-0000-0000-000020490000}"/>
    <cellStyle name="Heading 1 3 8 2" xfId="19404" xr:uid="{00000000-0005-0000-0000-000021490000}"/>
    <cellStyle name="Heading 1 3 9" xfId="19405" xr:uid="{00000000-0005-0000-0000-000022490000}"/>
    <cellStyle name="Heading 1 3 9 2" xfId="19406" xr:uid="{00000000-0005-0000-0000-000023490000}"/>
    <cellStyle name="Heading 1 30" xfId="19407" xr:uid="{00000000-0005-0000-0000-000024490000}"/>
    <cellStyle name="Heading 1 30 2" xfId="19408" xr:uid="{00000000-0005-0000-0000-000025490000}"/>
    <cellStyle name="Heading 1 31" xfId="19409" xr:uid="{00000000-0005-0000-0000-000026490000}"/>
    <cellStyle name="Heading 1 31 2" xfId="19410" xr:uid="{00000000-0005-0000-0000-000027490000}"/>
    <cellStyle name="Heading 1 32" xfId="19411" xr:uid="{00000000-0005-0000-0000-000028490000}"/>
    <cellStyle name="Heading 1 32 2" xfId="19412" xr:uid="{00000000-0005-0000-0000-000029490000}"/>
    <cellStyle name="Heading 1 33" xfId="19413" xr:uid="{00000000-0005-0000-0000-00002A490000}"/>
    <cellStyle name="Heading 1 33 2" xfId="19414" xr:uid="{00000000-0005-0000-0000-00002B490000}"/>
    <cellStyle name="Heading 1 34" xfId="19415" xr:uid="{00000000-0005-0000-0000-00002C490000}"/>
    <cellStyle name="Heading 1 34 2" xfId="19416" xr:uid="{00000000-0005-0000-0000-00002D490000}"/>
    <cellStyle name="Heading 1 35" xfId="19417" xr:uid="{00000000-0005-0000-0000-00002E490000}"/>
    <cellStyle name="Heading 1 35 2" xfId="19418" xr:uid="{00000000-0005-0000-0000-00002F490000}"/>
    <cellStyle name="Heading 1 36" xfId="19419" xr:uid="{00000000-0005-0000-0000-000030490000}"/>
    <cellStyle name="Heading 1 36 2" xfId="19420" xr:uid="{00000000-0005-0000-0000-000031490000}"/>
    <cellStyle name="Heading 1 37" xfId="19421" xr:uid="{00000000-0005-0000-0000-000032490000}"/>
    <cellStyle name="Heading 1 37 2" xfId="19422" xr:uid="{00000000-0005-0000-0000-000033490000}"/>
    <cellStyle name="Heading 1 38" xfId="19423" xr:uid="{00000000-0005-0000-0000-000034490000}"/>
    <cellStyle name="Heading 1 38 2" xfId="19424" xr:uid="{00000000-0005-0000-0000-000035490000}"/>
    <cellStyle name="Heading 1 39" xfId="19425" xr:uid="{00000000-0005-0000-0000-000036490000}"/>
    <cellStyle name="Heading 1 39 2" xfId="19426" xr:uid="{00000000-0005-0000-0000-000037490000}"/>
    <cellStyle name="Heading 1 4" xfId="493" xr:uid="{00000000-0005-0000-0000-000038490000}"/>
    <cellStyle name="Heading 1 4 10" xfId="19427" xr:uid="{00000000-0005-0000-0000-000039490000}"/>
    <cellStyle name="Heading 1 4 10 2" xfId="19428" xr:uid="{00000000-0005-0000-0000-00003A490000}"/>
    <cellStyle name="Heading 1 4 11" xfId="19429" xr:uid="{00000000-0005-0000-0000-00003B490000}"/>
    <cellStyle name="Heading 1 4 11 2" xfId="19430" xr:uid="{00000000-0005-0000-0000-00003C490000}"/>
    <cellStyle name="Heading 1 4 12" xfId="19431" xr:uid="{00000000-0005-0000-0000-00003D490000}"/>
    <cellStyle name="Heading 1 4 12 2" xfId="19432" xr:uid="{00000000-0005-0000-0000-00003E490000}"/>
    <cellStyle name="Heading 1 4 13" xfId="19433" xr:uid="{00000000-0005-0000-0000-00003F490000}"/>
    <cellStyle name="Heading 1 4 13 2" xfId="19434" xr:uid="{00000000-0005-0000-0000-000040490000}"/>
    <cellStyle name="Heading 1 4 14" xfId="19435" xr:uid="{00000000-0005-0000-0000-000041490000}"/>
    <cellStyle name="Heading 1 4 14 2" xfId="19436" xr:uid="{00000000-0005-0000-0000-000042490000}"/>
    <cellStyle name="Heading 1 4 15" xfId="19437" xr:uid="{00000000-0005-0000-0000-000043490000}"/>
    <cellStyle name="Heading 1 4 15 2" xfId="19438" xr:uid="{00000000-0005-0000-0000-000044490000}"/>
    <cellStyle name="Heading 1 4 16" xfId="19439" xr:uid="{00000000-0005-0000-0000-000045490000}"/>
    <cellStyle name="Heading 1 4 16 2" xfId="19440" xr:uid="{00000000-0005-0000-0000-000046490000}"/>
    <cellStyle name="Heading 1 4 17" xfId="19441" xr:uid="{00000000-0005-0000-0000-000047490000}"/>
    <cellStyle name="Heading 1 4 17 2" xfId="19442" xr:uid="{00000000-0005-0000-0000-000048490000}"/>
    <cellStyle name="Heading 1 4 18" xfId="19443" xr:uid="{00000000-0005-0000-0000-000049490000}"/>
    <cellStyle name="Heading 1 4 18 2" xfId="19444" xr:uid="{00000000-0005-0000-0000-00004A490000}"/>
    <cellStyle name="Heading 1 4 19" xfId="19445" xr:uid="{00000000-0005-0000-0000-00004B490000}"/>
    <cellStyle name="Heading 1 4 19 2" xfId="19446" xr:uid="{00000000-0005-0000-0000-00004C490000}"/>
    <cellStyle name="Heading 1 4 2" xfId="494" xr:uid="{00000000-0005-0000-0000-00004D490000}"/>
    <cellStyle name="Heading 1 4 2 2" xfId="19447" xr:uid="{00000000-0005-0000-0000-00004E490000}"/>
    <cellStyle name="Heading 1 4 20" xfId="19448" xr:uid="{00000000-0005-0000-0000-00004F490000}"/>
    <cellStyle name="Heading 1 4 20 2" xfId="19449" xr:uid="{00000000-0005-0000-0000-000050490000}"/>
    <cellStyle name="Heading 1 4 21" xfId="19450" xr:uid="{00000000-0005-0000-0000-000051490000}"/>
    <cellStyle name="Heading 1 4 21 2" xfId="19451" xr:uid="{00000000-0005-0000-0000-000052490000}"/>
    <cellStyle name="Heading 1 4 22" xfId="19452" xr:uid="{00000000-0005-0000-0000-000053490000}"/>
    <cellStyle name="Heading 1 4 22 2" xfId="19453" xr:uid="{00000000-0005-0000-0000-000054490000}"/>
    <cellStyle name="Heading 1 4 23" xfId="19454" xr:uid="{00000000-0005-0000-0000-000055490000}"/>
    <cellStyle name="Heading 1 4 23 2" xfId="19455" xr:uid="{00000000-0005-0000-0000-000056490000}"/>
    <cellStyle name="Heading 1 4 24" xfId="19456" xr:uid="{00000000-0005-0000-0000-000057490000}"/>
    <cellStyle name="Heading 1 4 24 2" xfId="19457" xr:uid="{00000000-0005-0000-0000-000058490000}"/>
    <cellStyle name="Heading 1 4 25" xfId="19458" xr:uid="{00000000-0005-0000-0000-000059490000}"/>
    <cellStyle name="Heading 1 4 25 2" xfId="19459" xr:uid="{00000000-0005-0000-0000-00005A490000}"/>
    <cellStyle name="Heading 1 4 26" xfId="19460" xr:uid="{00000000-0005-0000-0000-00005B490000}"/>
    <cellStyle name="Heading 1 4 26 2" xfId="19461" xr:uid="{00000000-0005-0000-0000-00005C490000}"/>
    <cellStyle name="Heading 1 4 27" xfId="19462" xr:uid="{00000000-0005-0000-0000-00005D490000}"/>
    <cellStyle name="Heading 1 4 27 2" xfId="19463" xr:uid="{00000000-0005-0000-0000-00005E490000}"/>
    <cellStyle name="Heading 1 4 28" xfId="19464" xr:uid="{00000000-0005-0000-0000-00005F490000}"/>
    <cellStyle name="Heading 1 4 28 2" xfId="19465" xr:uid="{00000000-0005-0000-0000-000060490000}"/>
    <cellStyle name="Heading 1 4 29" xfId="19466" xr:uid="{00000000-0005-0000-0000-000061490000}"/>
    <cellStyle name="Heading 1 4 29 2" xfId="19467" xr:uid="{00000000-0005-0000-0000-000062490000}"/>
    <cellStyle name="Heading 1 4 3" xfId="495" xr:uid="{00000000-0005-0000-0000-000063490000}"/>
    <cellStyle name="Heading 1 4 3 2" xfId="19468" xr:uid="{00000000-0005-0000-0000-000064490000}"/>
    <cellStyle name="Heading 1 4 30" xfId="19469" xr:uid="{00000000-0005-0000-0000-000065490000}"/>
    <cellStyle name="Heading 1 4 30 2" xfId="19470" xr:uid="{00000000-0005-0000-0000-000066490000}"/>
    <cellStyle name="Heading 1 4 31" xfId="19471" xr:uid="{00000000-0005-0000-0000-000067490000}"/>
    <cellStyle name="Heading 1 4 31 2" xfId="19472" xr:uid="{00000000-0005-0000-0000-000068490000}"/>
    <cellStyle name="Heading 1 4 32" xfId="19473" xr:uid="{00000000-0005-0000-0000-000069490000}"/>
    <cellStyle name="Heading 1 4 32 2" xfId="19474" xr:uid="{00000000-0005-0000-0000-00006A490000}"/>
    <cellStyle name="Heading 1 4 33" xfId="19475" xr:uid="{00000000-0005-0000-0000-00006B490000}"/>
    <cellStyle name="Heading 1 4 33 2" xfId="19476" xr:uid="{00000000-0005-0000-0000-00006C490000}"/>
    <cellStyle name="Heading 1 4 34" xfId="19477" xr:uid="{00000000-0005-0000-0000-00006D490000}"/>
    <cellStyle name="Heading 1 4 34 2" xfId="19478" xr:uid="{00000000-0005-0000-0000-00006E490000}"/>
    <cellStyle name="Heading 1 4 35" xfId="19479" xr:uid="{00000000-0005-0000-0000-00006F490000}"/>
    <cellStyle name="Heading 1 4 35 2" xfId="19480" xr:uid="{00000000-0005-0000-0000-000070490000}"/>
    <cellStyle name="Heading 1 4 36" xfId="19481" xr:uid="{00000000-0005-0000-0000-000071490000}"/>
    <cellStyle name="Heading 1 4 36 2" xfId="19482" xr:uid="{00000000-0005-0000-0000-000072490000}"/>
    <cellStyle name="Heading 1 4 37" xfId="19483" xr:uid="{00000000-0005-0000-0000-000073490000}"/>
    <cellStyle name="Heading 1 4 37 2" xfId="19484" xr:uid="{00000000-0005-0000-0000-000074490000}"/>
    <cellStyle name="Heading 1 4 38" xfId="19485" xr:uid="{00000000-0005-0000-0000-000075490000}"/>
    <cellStyle name="Heading 1 4 39" xfId="19486" xr:uid="{00000000-0005-0000-0000-000076490000}"/>
    <cellStyle name="Heading 1 4 4" xfId="19487" xr:uid="{00000000-0005-0000-0000-000077490000}"/>
    <cellStyle name="Heading 1 4 4 2" xfId="19488" xr:uid="{00000000-0005-0000-0000-000078490000}"/>
    <cellStyle name="Heading 1 4 40" xfId="19489" xr:uid="{00000000-0005-0000-0000-000079490000}"/>
    <cellStyle name="Heading 1 4 41" xfId="19490" xr:uid="{00000000-0005-0000-0000-00007A490000}"/>
    <cellStyle name="Heading 1 4 42" xfId="19491" xr:uid="{00000000-0005-0000-0000-00007B490000}"/>
    <cellStyle name="Heading 1 4 43" xfId="19492" xr:uid="{00000000-0005-0000-0000-00007C490000}"/>
    <cellStyle name="Heading 1 4 44" xfId="19493" xr:uid="{00000000-0005-0000-0000-00007D490000}"/>
    <cellStyle name="Heading 1 4 45" xfId="19494" xr:uid="{00000000-0005-0000-0000-00007E490000}"/>
    <cellStyle name="Heading 1 4 46" xfId="19495" xr:uid="{00000000-0005-0000-0000-00007F490000}"/>
    <cellStyle name="Heading 1 4 47" xfId="19496" xr:uid="{00000000-0005-0000-0000-000080490000}"/>
    <cellStyle name="Heading 1 4 48" xfId="19497" xr:uid="{00000000-0005-0000-0000-000081490000}"/>
    <cellStyle name="Heading 1 4 49" xfId="19498" xr:uid="{00000000-0005-0000-0000-000082490000}"/>
    <cellStyle name="Heading 1 4 5" xfId="19499" xr:uid="{00000000-0005-0000-0000-000083490000}"/>
    <cellStyle name="Heading 1 4 5 2" xfId="19500" xr:uid="{00000000-0005-0000-0000-000084490000}"/>
    <cellStyle name="Heading 1 4 50" xfId="19501" xr:uid="{00000000-0005-0000-0000-000085490000}"/>
    <cellStyle name="Heading 1 4 51" xfId="19502" xr:uid="{00000000-0005-0000-0000-000086490000}"/>
    <cellStyle name="Heading 1 4 52" xfId="19503" xr:uid="{00000000-0005-0000-0000-000087490000}"/>
    <cellStyle name="Heading 1 4 53" xfId="19504" xr:uid="{00000000-0005-0000-0000-000088490000}"/>
    <cellStyle name="Heading 1 4 54" xfId="19505" xr:uid="{00000000-0005-0000-0000-000089490000}"/>
    <cellStyle name="Heading 1 4 55" xfId="19506" xr:uid="{00000000-0005-0000-0000-00008A490000}"/>
    <cellStyle name="Heading 1 4 56" xfId="19507" xr:uid="{00000000-0005-0000-0000-00008B490000}"/>
    <cellStyle name="Heading 1 4 57" xfId="19508" xr:uid="{00000000-0005-0000-0000-00008C490000}"/>
    <cellStyle name="Heading 1 4 58" xfId="19509" xr:uid="{00000000-0005-0000-0000-00008D490000}"/>
    <cellStyle name="Heading 1 4 59" xfId="19510" xr:uid="{00000000-0005-0000-0000-00008E490000}"/>
    <cellStyle name="Heading 1 4 6" xfId="19511" xr:uid="{00000000-0005-0000-0000-00008F490000}"/>
    <cellStyle name="Heading 1 4 6 2" xfId="19512" xr:uid="{00000000-0005-0000-0000-000090490000}"/>
    <cellStyle name="Heading 1 4 60" xfId="19513" xr:uid="{00000000-0005-0000-0000-000091490000}"/>
    <cellStyle name="Heading 1 4 61" xfId="19514" xr:uid="{00000000-0005-0000-0000-000092490000}"/>
    <cellStyle name="Heading 1 4 62" xfId="19515" xr:uid="{00000000-0005-0000-0000-000093490000}"/>
    <cellStyle name="Heading 1 4 63" xfId="19516" xr:uid="{00000000-0005-0000-0000-000094490000}"/>
    <cellStyle name="Heading 1 4 64" xfId="19517" xr:uid="{00000000-0005-0000-0000-000095490000}"/>
    <cellStyle name="Heading 1 4 65" xfId="19518" xr:uid="{00000000-0005-0000-0000-000096490000}"/>
    <cellStyle name="Heading 1 4 66" xfId="19519" xr:uid="{00000000-0005-0000-0000-000097490000}"/>
    <cellStyle name="Heading 1 4 67" xfId="19520" xr:uid="{00000000-0005-0000-0000-000098490000}"/>
    <cellStyle name="Heading 1 4 68" xfId="19521" xr:uid="{00000000-0005-0000-0000-000099490000}"/>
    <cellStyle name="Heading 1 4 69" xfId="52797" xr:uid="{00000000-0005-0000-0000-00009A490000}"/>
    <cellStyle name="Heading 1 4 7" xfId="19522" xr:uid="{00000000-0005-0000-0000-00009B490000}"/>
    <cellStyle name="Heading 1 4 7 2" xfId="19523" xr:uid="{00000000-0005-0000-0000-00009C490000}"/>
    <cellStyle name="Heading 1 4 70" xfId="53258" xr:uid="{00000000-0005-0000-0000-00009D490000}"/>
    <cellStyle name="Heading 1 4 8" xfId="19524" xr:uid="{00000000-0005-0000-0000-00009E490000}"/>
    <cellStyle name="Heading 1 4 8 2" xfId="19525" xr:uid="{00000000-0005-0000-0000-00009F490000}"/>
    <cellStyle name="Heading 1 4 9" xfId="19526" xr:uid="{00000000-0005-0000-0000-0000A0490000}"/>
    <cellStyle name="Heading 1 4 9 2" xfId="19527" xr:uid="{00000000-0005-0000-0000-0000A1490000}"/>
    <cellStyle name="Heading 1 40" xfId="19528" xr:uid="{00000000-0005-0000-0000-0000A2490000}"/>
    <cellStyle name="Heading 1 40 2" xfId="19529" xr:uid="{00000000-0005-0000-0000-0000A3490000}"/>
    <cellStyle name="Heading 1 41" xfId="19530" xr:uid="{00000000-0005-0000-0000-0000A4490000}"/>
    <cellStyle name="Heading 1 41 2" xfId="19531" xr:uid="{00000000-0005-0000-0000-0000A5490000}"/>
    <cellStyle name="Heading 1 42" xfId="19532" xr:uid="{00000000-0005-0000-0000-0000A6490000}"/>
    <cellStyle name="Heading 1 42 2" xfId="19533" xr:uid="{00000000-0005-0000-0000-0000A7490000}"/>
    <cellStyle name="Heading 1 43" xfId="19534" xr:uid="{00000000-0005-0000-0000-0000A8490000}"/>
    <cellStyle name="Heading 1 43 2" xfId="19535" xr:uid="{00000000-0005-0000-0000-0000A9490000}"/>
    <cellStyle name="Heading 1 44" xfId="19536" xr:uid="{00000000-0005-0000-0000-0000AA490000}"/>
    <cellStyle name="Heading 1 44 2" xfId="19537" xr:uid="{00000000-0005-0000-0000-0000AB490000}"/>
    <cellStyle name="Heading 1 45" xfId="19538" xr:uid="{00000000-0005-0000-0000-0000AC490000}"/>
    <cellStyle name="Heading 1 45 2" xfId="19539" xr:uid="{00000000-0005-0000-0000-0000AD490000}"/>
    <cellStyle name="Heading 1 46" xfId="19540" xr:uid="{00000000-0005-0000-0000-0000AE490000}"/>
    <cellStyle name="Heading 1 46 2" xfId="19541" xr:uid="{00000000-0005-0000-0000-0000AF490000}"/>
    <cellStyle name="Heading 1 47" xfId="19542" xr:uid="{00000000-0005-0000-0000-0000B0490000}"/>
    <cellStyle name="Heading 1 47 2" xfId="19543" xr:uid="{00000000-0005-0000-0000-0000B1490000}"/>
    <cellStyle name="Heading 1 48" xfId="19544" xr:uid="{00000000-0005-0000-0000-0000B2490000}"/>
    <cellStyle name="Heading 1 48 2" xfId="19545" xr:uid="{00000000-0005-0000-0000-0000B3490000}"/>
    <cellStyle name="Heading 1 49" xfId="19546" xr:uid="{00000000-0005-0000-0000-0000B4490000}"/>
    <cellStyle name="Heading 1 49 2" xfId="19547" xr:uid="{00000000-0005-0000-0000-0000B5490000}"/>
    <cellStyle name="Heading 1 5" xfId="496" xr:uid="{00000000-0005-0000-0000-0000B6490000}"/>
    <cellStyle name="Heading 1 5 10" xfId="19548" xr:uid="{00000000-0005-0000-0000-0000B7490000}"/>
    <cellStyle name="Heading 1 5 10 2" xfId="19549" xr:uid="{00000000-0005-0000-0000-0000B8490000}"/>
    <cellStyle name="Heading 1 5 11" xfId="19550" xr:uid="{00000000-0005-0000-0000-0000B9490000}"/>
    <cellStyle name="Heading 1 5 11 2" xfId="19551" xr:uid="{00000000-0005-0000-0000-0000BA490000}"/>
    <cellStyle name="Heading 1 5 12" xfId="19552" xr:uid="{00000000-0005-0000-0000-0000BB490000}"/>
    <cellStyle name="Heading 1 5 12 2" xfId="19553" xr:uid="{00000000-0005-0000-0000-0000BC490000}"/>
    <cellStyle name="Heading 1 5 13" xfId="19554" xr:uid="{00000000-0005-0000-0000-0000BD490000}"/>
    <cellStyle name="Heading 1 5 13 2" xfId="19555" xr:uid="{00000000-0005-0000-0000-0000BE490000}"/>
    <cellStyle name="Heading 1 5 14" xfId="19556" xr:uid="{00000000-0005-0000-0000-0000BF490000}"/>
    <cellStyle name="Heading 1 5 14 2" xfId="19557" xr:uid="{00000000-0005-0000-0000-0000C0490000}"/>
    <cellStyle name="Heading 1 5 15" xfId="19558" xr:uid="{00000000-0005-0000-0000-0000C1490000}"/>
    <cellStyle name="Heading 1 5 15 2" xfId="19559" xr:uid="{00000000-0005-0000-0000-0000C2490000}"/>
    <cellStyle name="Heading 1 5 16" xfId="19560" xr:uid="{00000000-0005-0000-0000-0000C3490000}"/>
    <cellStyle name="Heading 1 5 16 2" xfId="19561" xr:uid="{00000000-0005-0000-0000-0000C4490000}"/>
    <cellStyle name="Heading 1 5 17" xfId="19562" xr:uid="{00000000-0005-0000-0000-0000C5490000}"/>
    <cellStyle name="Heading 1 5 17 2" xfId="19563" xr:uid="{00000000-0005-0000-0000-0000C6490000}"/>
    <cellStyle name="Heading 1 5 18" xfId="19564" xr:uid="{00000000-0005-0000-0000-0000C7490000}"/>
    <cellStyle name="Heading 1 5 18 2" xfId="19565" xr:uid="{00000000-0005-0000-0000-0000C8490000}"/>
    <cellStyle name="Heading 1 5 19" xfId="19566" xr:uid="{00000000-0005-0000-0000-0000C9490000}"/>
    <cellStyle name="Heading 1 5 19 2" xfId="19567" xr:uid="{00000000-0005-0000-0000-0000CA490000}"/>
    <cellStyle name="Heading 1 5 2" xfId="497" xr:uid="{00000000-0005-0000-0000-0000CB490000}"/>
    <cellStyle name="Heading 1 5 2 2" xfId="19568" xr:uid="{00000000-0005-0000-0000-0000CC490000}"/>
    <cellStyle name="Heading 1 5 20" xfId="19569" xr:uid="{00000000-0005-0000-0000-0000CD490000}"/>
    <cellStyle name="Heading 1 5 20 2" xfId="19570" xr:uid="{00000000-0005-0000-0000-0000CE490000}"/>
    <cellStyle name="Heading 1 5 21" xfId="19571" xr:uid="{00000000-0005-0000-0000-0000CF490000}"/>
    <cellStyle name="Heading 1 5 21 2" xfId="19572" xr:uid="{00000000-0005-0000-0000-0000D0490000}"/>
    <cellStyle name="Heading 1 5 22" xfId="19573" xr:uid="{00000000-0005-0000-0000-0000D1490000}"/>
    <cellStyle name="Heading 1 5 22 2" xfId="19574" xr:uid="{00000000-0005-0000-0000-0000D2490000}"/>
    <cellStyle name="Heading 1 5 23" xfId="19575" xr:uid="{00000000-0005-0000-0000-0000D3490000}"/>
    <cellStyle name="Heading 1 5 23 2" xfId="19576" xr:uid="{00000000-0005-0000-0000-0000D4490000}"/>
    <cellStyle name="Heading 1 5 24" xfId="19577" xr:uid="{00000000-0005-0000-0000-0000D5490000}"/>
    <cellStyle name="Heading 1 5 24 2" xfId="19578" xr:uid="{00000000-0005-0000-0000-0000D6490000}"/>
    <cellStyle name="Heading 1 5 25" xfId="19579" xr:uid="{00000000-0005-0000-0000-0000D7490000}"/>
    <cellStyle name="Heading 1 5 25 2" xfId="19580" xr:uid="{00000000-0005-0000-0000-0000D8490000}"/>
    <cellStyle name="Heading 1 5 26" xfId="19581" xr:uid="{00000000-0005-0000-0000-0000D9490000}"/>
    <cellStyle name="Heading 1 5 26 2" xfId="19582" xr:uid="{00000000-0005-0000-0000-0000DA490000}"/>
    <cellStyle name="Heading 1 5 27" xfId="19583" xr:uid="{00000000-0005-0000-0000-0000DB490000}"/>
    <cellStyle name="Heading 1 5 27 2" xfId="19584" xr:uid="{00000000-0005-0000-0000-0000DC490000}"/>
    <cellStyle name="Heading 1 5 28" xfId="19585" xr:uid="{00000000-0005-0000-0000-0000DD490000}"/>
    <cellStyle name="Heading 1 5 28 2" xfId="19586" xr:uid="{00000000-0005-0000-0000-0000DE490000}"/>
    <cellStyle name="Heading 1 5 29" xfId="19587" xr:uid="{00000000-0005-0000-0000-0000DF490000}"/>
    <cellStyle name="Heading 1 5 29 2" xfId="19588" xr:uid="{00000000-0005-0000-0000-0000E0490000}"/>
    <cellStyle name="Heading 1 5 3" xfId="498" xr:uid="{00000000-0005-0000-0000-0000E1490000}"/>
    <cellStyle name="Heading 1 5 3 2" xfId="19589" xr:uid="{00000000-0005-0000-0000-0000E2490000}"/>
    <cellStyle name="Heading 1 5 30" xfId="19590" xr:uid="{00000000-0005-0000-0000-0000E3490000}"/>
    <cellStyle name="Heading 1 5 30 2" xfId="19591" xr:uid="{00000000-0005-0000-0000-0000E4490000}"/>
    <cellStyle name="Heading 1 5 31" xfId="19592" xr:uid="{00000000-0005-0000-0000-0000E5490000}"/>
    <cellStyle name="Heading 1 5 31 2" xfId="19593" xr:uid="{00000000-0005-0000-0000-0000E6490000}"/>
    <cellStyle name="Heading 1 5 32" xfId="19594" xr:uid="{00000000-0005-0000-0000-0000E7490000}"/>
    <cellStyle name="Heading 1 5 32 2" xfId="19595" xr:uid="{00000000-0005-0000-0000-0000E8490000}"/>
    <cellStyle name="Heading 1 5 33" xfId="19596" xr:uid="{00000000-0005-0000-0000-0000E9490000}"/>
    <cellStyle name="Heading 1 5 33 2" xfId="19597" xr:uid="{00000000-0005-0000-0000-0000EA490000}"/>
    <cellStyle name="Heading 1 5 34" xfId="19598" xr:uid="{00000000-0005-0000-0000-0000EB490000}"/>
    <cellStyle name="Heading 1 5 34 2" xfId="19599" xr:uid="{00000000-0005-0000-0000-0000EC490000}"/>
    <cellStyle name="Heading 1 5 35" xfId="19600" xr:uid="{00000000-0005-0000-0000-0000ED490000}"/>
    <cellStyle name="Heading 1 5 35 2" xfId="19601" xr:uid="{00000000-0005-0000-0000-0000EE490000}"/>
    <cellStyle name="Heading 1 5 36" xfId="19602" xr:uid="{00000000-0005-0000-0000-0000EF490000}"/>
    <cellStyle name="Heading 1 5 36 2" xfId="19603" xr:uid="{00000000-0005-0000-0000-0000F0490000}"/>
    <cellStyle name="Heading 1 5 37" xfId="19604" xr:uid="{00000000-0005-0000-0000-0000F1490000}"/>
    <cellStyle name="Heading 1 5 37 2" xfId="19605" xr:uid="{00000000-0005-0000-0000-0000F2490000}"/>
    <cellStyle name="Heading 1 5 38" xfId="19606" xr:uid="{00000000-0005-0000-0000-0000F3490000}"/>
    <cellStyle name="Heading 1 5 39" xfId="19607" xr:uid="{00000000-0005-0000-0000-0000F4490000}"/>
    <cellStyle name="Heading 1 5 4" xfId="19608" xr:uid="{00000000-0005-0000-0000-0000F5490000}"/>
    <cellStyle name="Heading 1 5 4 2" xfId="19609" xr:uid="{00000000-0005-0000-0000-0000F6490000}"/>
    <cellStyle name="Heading 1 5 40" xfId="19610" xr:uid="{00000000-0005-0000-0000-0000F7490000}"/>
    <cellStyle name="Heading 1 5 41" xfId="19611" xr:uid="{00000000-0005-0000-0000-0000F8490000}"/>
    <cellStyle name="Heading 1 5 42" xfId="19612" xr:uid="{00000000-0005-0000-0000-0000F9490000}"/>
    <cellStyle name="Heading 1 5 43" xfId="19613" xr:uid="{00000000-0005-0000-0000-0000FA490000}"/>
    <cellStyle name="Heading 1 5 44" xfId="19614" xr:uid="{00000000-0005-0000-0000-0000FB490000}"/>
    <cellStyle name="Heading 1 5 45" xfId="19615" xr:uid="{00000000-0005-0000-0000-0000FC490000}"/>
    <cellStyle name="Heading 1 5 46" xfId="19616" xr:uid="{00000000-0005-0000-0000-0000FD490000}"/>
    <cellStyle name="Heading 1 5 47" xfId="19617" xr:uid="{00000000-0005-0000-0000-0000FE490000}"/>
    <cellStyle name="Heading 1 5 48" xfId="19618" xr:uid="{00000000-0005-0000-0000-0000FF490000}"/>
    <cellStyle name="Heading 1 5 49" xfId="19619" xr:uid="{00000000-0005-0000-0000-0000004A0000}"/>
    <cellStyle name="Heading 1 5 5" xfId="19620" xr:uid="{00000000-0005-0000-0000-0000014A0000}"/>
    <cellStyle name="Heading 1 5 5 2" xfId="19621" xr:uid="{00000000-0005-0000-0000-0000024A0000}"/>
    <cellStyle name="Heading 1 5 50" xfId="19622" xr:uid="{00000000-0005-0000-0000-0000034A0000}"/>
    <cellStyle name="Heading 1 5 51" xfId="19623" xr:uid="{00000000-0005-0000-0000-0000044A0000}"/>
    <cellStyle name="Heading 1 5 52" xfId="19624" xr:uid="{00000000-0005-0000-0000-0000054A0000}"/>
    <cellStyle name="Heading 1 5 53" xfId="19625" xr:uid="{00000000-0005-0000-0000-0000064A0000}"/>
    <cellStyle name="Heading 1 5 54" xfId="19626" xr:uid="{00000000-0005-0000-0000-0000074A0000}"/>
    <cellStyle name="Heading 1 5 55" xfId="19627" xr:uid="{00000000-0005-0000-0000-0000084A0000}"/>
    <cellStyle name="Heading 1 5 56" xfId="19628" xr:uid="{00000000-0005-0000-0000-0000094A0000}"/>
    <cellStyle name="Heading 1 5 57" xfId="19629" xr:uid="{00000000-0005-0000-0000-00000A4A0000}"/>
    <cellStyle name="Heading 1 5 58" xfId="19630" xr:uid="{00000000-0005-0000-0000-00000B4A0000}"/>
    <cellStyle name="Heading 1 5 59" xfId="19631" xr:uid="{00000000-0005-0000-0000-00000C4A0000}"/>
    <cellStyle name="Heading 1 5 6" xfId="19632" xr:uid="{00000000-0005-0000-0000-00000D4A0000}"/>
    <cellStyle name="Heading 1 5 6 2" xfId="19633" xr:uid="{00000000-0005-0000-0000-00000E4A0000}"/>
    <cellStyle name="Heading 1 5 60" xfId="19634" xr:uid="{00000000-0005-0000-0000-00000F4A0000}"/>
    <cellStyle name="Heading 1 5 61" xfId="19635" xr:uid="{00000000-0005-0000-0000-0000104A0000}"/>
    <cellStyle name="Heading 1 5 62" xfId="19636" xr:uid="{00000000-0005-0000-0000-0000114A0000}"/>
    <cellStyle name="Heading 1 5 63" xfId="19637" xr:uid="{00000000-0005-0000-0000-0000124A0000}"/>
    <cellStyle name="Heading 1 5 64" xfId="19638" xr:uid="{00000000-0005-0000-0000-0000134A0000}"/>
    <cellStyle name="Heading 1 5 65" xfId="19639" xr:uid="{00000000-0005-0000-0000-0000144A0000}"/>
    <cellStyle name="Heading 1 5 66" xfId="19640" xr:uid="{00000000-0005-0000-0000-0000154A0000}"/>
    <cellStyle name="Heading 1 5 67" xfId="19641" xr:uid="{00000000-0005-0000-0000-0000164A0000}"/>
    <cellStyle name="Heading 1 5 68" xfId="19642" xr:uid="{00000000-0005-0000-0000-0000174A0000}"/>
    <cellStyle name="Heading 1 5 69" xfId="52464" xr:uid="{00000000-0005-0000-0000-0000184A0000}"/>
    <cellStyle name="Heading 1 5 7" xfId="19643" xr:uid="{00000000-0005-0000-0000-0000194A0000}"/>
    <cellStyle name="Heading 1 5 7 2" xfId="19644" xr:uid="{00000000-0005-0000-0000-00001A4A0000}"/>
    <cellStyle name="Heading 1 5 70" xfId="53063" xr:uid="{00000000-0005-0000-0000-00001B4A0000}"/>
    <cellStyle name="Heading 1 5 8" xfId="19645" xr:uid="{00000000-0005-0000-0000-00001C4A0000}"/>
    <cellStyle name="Heading 1 5 8 2" xfId="19646" xr:uid="{00000000-0005-0000-0000-00001D4A0000}"/>
    <cellStyle name="Heading 1 5 9" xfId="19647" xr:uid="{00000000-0005-0000-0000-00001E4A0000}"/>
    <cellStyle name="Heading 1 5 9 2" xfId="19648" xr:uid="{00000000-0005-0000-0000-00001F4A0000}"/>
    <cellStyle name="Heading 1 50" xfId="19649" xr:uid="{00000000-0005-0000-0000-0000204A0000}"/>
    <cellStyle name="Heading 1 50 2" xfId="19650" xr:uid="{00000000-0005-0000-0000-0000214A0000}"/>
    <cellStyle name="Heading 1 51" xfId="19651" xr:uid="{00000000-0005-0000-0000-0000224A0000}"/>
    <cellStyle name="Heading 1 51 2" xfId="19652" xr:uid="{00000000-0005-0000-0000-0000234A0000}"/>
    <cellStyle name="Heading 1 52" xfId="19653" xr:uid="{00000000-0005-0000-0000-0000244A0000}"/>
    <cellStyle name="Heading 1 52 2" xfId="19654" xr:uid="{00000000-0005-0000-0000-0000254A0000}"/>
    <cellStyle name="Heading 1 53" xfId="19655" xr:uid="{00000000-0005-0000-0000-0000264A0000}"/>
    <cellStyle name="Heading 1 54" xfId="19656" xr:uid="{00000000-0005-0000-0000-0000274A0000}"/>
    <cellStyle name="Heading 1 55" xfId="19657" xr:uid="{00000000-0005-0000-0000-0000284A0000}"/>
    <cellStyle name="Heading 1 56" xfId="19658" xr:uid="{00000000-0005-0000-0000-0000294A0000}"/>
    <cellStyle name="Heading 1 57" xfId="19659" xr:uid="{00000000-0005-0000-0000-00002A4A0000}"/>
    <cellStyle name="Heading 1 58" xfId="19660" xr:uid="{00000000-0005-0000-0000-00002B4A0000}"/>
    <cellStyle name="Heading 1 59" xfId="19661" xr:uid="{00000000-0005-0000-0000-00002C4A0000}"/>
    <cellStyle name="Heading 1 6" xfId="499" xr:uid="{00000000-0005-0000-0000-00002D4A0000}"/>
    <cellStyle name="Heading 1 6 10" xfId="19662" xr:uid="{00000000-0005-0000-0000-00002E4A0000}"/>
    <cellStyle name="Heading 1 6 10 2" xfId="19663" xr:uid="{00000000-0005-0000-0000-00002F4A0000}"/>
    <cellStyle name="Heading 1 6 11" xfId="19664" xr:uid="{00000000-0005-0000-0000-0000304A0000}"/>
    <cellStyle name="Heading 1 6 11 2" xfId="19665" xr:uid="{00000000-0005-0000-0000-0000314A0000}"/>
    <cellStyle name="Heading 1 6 12" xfId="19666" xr:uid="{00000000-0005-0000-0000-0000324A0000}"/>
    <cellStyle name="Heading 1 6 12 2" xfId="19667" xr:uid="{00000000-0005-0000-0000-0000334A0000}"/>
    <cellStyle name="Heading 1 6 13" xfId="19668" xr:uid="{00000000-0005-0000-0000-0000344A0000}"/>
    <cellStyle name="Heading 1 6 13 2" xfId="19669" xr:uid="{00000000-0005-0000-0000-0000354A0000}"/>
    <cellStyle name="Heading 1 6 14" xfId="19670" xr:uid="{00000000-0005-0000-0000-0000364A0000}"/>
    <cellStyle name="Heading 1 6 14 2" xfId="19671" xr:uid="{00000000-0005-0000-0000-0000374A0000}"/>
    <cellStyle name="Heading 1 6 15" xfId="19672" xr:uid="{00000000-0005-0000-0000-0000384A0000}"/>
    <cellStyle name="Heading 1 6 15 2" xfId="19673" xr:uid="{00000000-0005-0000-0000-0000394A0000}"/>
    <cellStyle name="Heading 1 6 16" xfId="19674" xr:uid="{00000000-0005-0000-0000-00003A4A0000}"/>
    <cellStyle name="Heading 1 6 16 2" xfId="19675" xr:uid="{00000000-0005-0000-0000-00003B4A0000}"/>
    <cellStyle name="Heading 1 6 17" xfId="19676" xr:uid="{00000000-0005-0000-0000-00003C4A0000}"/>
    <cellStyle name="Heading 1 6 17 2" xfId="19677" xr:uid="{00000000-0005-0000-0000-00003D4A0000}"/>
    <cellStyle name="Heading 1 6 18" xfId="19678" xr:uid="{00000000-0005-0000-0000-00003E4A0000}"/>
    <cellStyle name="Heading 1 6 18 2" xfId="19679" xr:uid="{00000000-0005-0000-0000-00003F4A0000}"/>
    <cellStyle name="Heading 1 6 19" xfId="19680" xr:uid="{00000000-0005-0000-0000-0000404A0000}"/>
    <cellStyle name="Heading 1 6 19 2" xfId="19681" xr:uid="{00000000-0005-0000-0000-0000414A0000}"/>
    <cellStyle name="Heading 1 6 2" xfId="500" xr:uid="{00000000-0005-0000-0000-0000424A0000}"/>
    <cellStyle name="Heading 1 6 2 2" xfId="19682" xr:uid="{00000000-0005-0000-0000-0000434A0000}"/>
    <cellStyle name="Heading 1 6 20" xfId="19683" xr:uid="{00000000-0005-0000-0000-0000444A0000}"/>
    <cellStyle name="Heading 1 6 20 2" xfId="19684" xr:uid="{00000000-0005-0000-0000-0000454A0000}"/>
    <cellStyle name="Heading 1 6 21" xfId="19685" xr:uid="{00000000-0005-0000-0000-0000464A0000}"/>
    <cellStyle name="Heading 1 6 21 2" xfId="19686" xr:uid="{00000000-0005-0000-0000-0000474A0000}"/>
    <cellStyle name="Heading 1 6 22" xfId="19687" xr:uid="{00000000-0005-0000-0000-0000484A0000}"/>
    <cellStyle name="Heading 1 6 22 2" xfId="19688" xr:uid="{00000000-0005-0000-0000-0000494A0000}"/>
    <cellStyle name="Heading 1 6 23" xfId="19689" xr:uid="{00000000-0005-0000-0000-00004A4A0000}"/>
    <cellStyle name="Heading 1 6 23 2" xfId="19690" xr:uid="{00000000-0005-0000-0000-00004B4A0000}"/>
    <cellStyle name="Heading 1 6 24" xfId="19691" xr:uid="{00000000-0005-0000-0000-00004C4A0000}"/>
    <cellStyle name="Heading 1 6 24 2" xfId="19692" xr:uid="{00000000-0005-0000-0000-00004D4A0000}"/>
    <cellStyle name="Heading 1 6 25" xfId="19693" xr:uid="{00000000-0005-0000-0000-00004E4A0000}"/>
    <cellStyle name="Heading 1 6 25 2" xfId="19694" xr:uid="{00000000-0005-0000-0000-00004F4A0000}"/>
    <cellStyle name="Heading 1 6 26" xfId="19695" xr:uid="{00000000-0005-0000-0000-0000504A0000}"/>
    <cellStyle name="Heading 1 6 26 2" xfId="19696" xr:uid="{00000000-0005-0000-0000-0000514A0000}"/>
    <cellStyle name="Heading 1 6 27" xfId="19697" xr:uid="{00000000-0005-0000-0000-0000524A0000}"/>
    <cellStyle name="Heading 1 6 27 2" xfId="19698" xr:uid="{00000000-0005-0000-0000-0000534A0000}"/>
    <cellStyle name="Heading 1 6 28" xfId="19699" xr:uid="{00000000-0005-0000-0000-0000544A0000}"/>
    <cellStyle name="Heading 1 6 28 2" xfId="19700" xr:uid="{00000000-0005-0000-0000-0000554A0000}"/>
    <cellStyle name="Heading 1 6 29" xfId="19701" xr:uid="{00000000-0005-0000-0000-0000564A0000}"/>
    <cellStyle name="Heading 1 6 29 2" xfId="19702" xr:uid="{00000000-0005-0000-0000-0000574A0000}"/>
    <cellStyle name="Heading 1 6 3" xfId="501" xr:uid="{00000000-0005-0000-0000-0000584A0000}"/>
    <cellStyle name="Heading 1 6 3 2" xfId="19703" xr:uid="{00000000-0005-0000-0000-0000594A0000}"/>
    <cellStyle name="Heading 1 6 30" xfId="19704" xr:uid="{00000000-0005-0000-0000-00005A4A0000}"/>
    <cellStyle name="Heading 1 6 30 2" xfId="19705" xr:uid="{00000000-0005-0000-0000-00005B4A0000}"/>
    <cellStyle name="Heading 1 6 31" xfId="19706" xr:uid="{00000000-0005-0000-0000-00005C4A0000}"/>
    <cellStyle name="Heading 1 6 31 2" xfId="19707" xr:uid="{00000000-0005-0000-0000-00005D4A0000}"/>
    <cellStyle name="Heading 1 6 32" xfId="19708" xr:uid="{00000000-0005-0000-0000-00005E4A0000}"/>
    <cellStyle name="Heading 1 6 32 2" xfId="19709" xr:uid="{00000000-0005-0000-0000-00005F4A0000}"/>
    <cellStyle name="Heading 1 6 33" xfId="19710" xr:uid="{00000000-0005-0000-0000-0000604A0000}"/>
    <cellStyle name="Heading 1 6 33 2" xfId="19711" xr:uid="{00000000-0005-0000-0000-0000614A0000}"/>
    <cellStyle name="Heading 1 6 34" xfId="19712" xr:uid="{00000000-0005-0000-0000-0000624A0000}"/>
    <cellStyle name="Heading 1 6 34 2" xfId="19713" xr:uid="{00000000-0005-0000-0000-0000634A0000}"/>
    <cellStyle name="Heading 1 6 35" xfId="19714" xr:uid="{00000000-0005-0000-0000-0000644A0000}"/>
    <cellStyle name="Heading 1 6 35 2" xfId="19715" xr:uid="{00000000-0005-0000-0000-0000654A0000}"/>
    <cellStyle name="Heading 1 6 36" xfId="19716" xr:uid="{00000000-0005-0000-0000-0000664A0000}"/>
    <cellStyle name="Heading 1 6 36 2" xfId="19717" xr:uid="{00000000-0005-0000-0000-0000674A0000}"/>
    <cellStyle name="Heading 1 6 37" xfId="19718" xr:uid="{00000000-0005-0000-0000-0000684A0000}"/>
    <cellStyle name="Heading 1 6 37 2" xfId="19719" xr:uid="{00000000-0005-0000-0000-0000694A0000}"/>
    <cellStyle name="Heading 1 6 38" xfId="19720" xr:uid="{00000000-0005-0000-0000-00006A4A0000}"/>
    <cellStyle name="Heading 1 6 39" xfId="19721" xr:uid="{00000000-0005-0000-0000-00006B4A0000}"/>
    <cellStyle name="Heading 1 6 4" xfId="19722" xr:uid="{00000000-0005-0000-0000-00006C4A0000}"/>
    <cellStyle name="Heading 1 6 4 2" xfId="19723" xr:uid="{00000000-0005-0000-0000-00006D4A0000}"/>
    <cellStyle name="Heading 1 6 40" xfId="19724" xr:uid="{00000000-0005-0000-0000-00006E4A0000}"/>
    <cellStyle name="Heading 1 6 41" xfId="19725" xr:uid="{00000000-0005-0000-0000-00006F4A0000}"/>
    <cellStyle name="Heading 1 6 42" xfId="19726" xr:uid="{00000000-0005-0000-0000-0000704A0000}"/>
    <cellStyle name="Heading 1 6 43" xfId="19727" xr:uid="{00000000-0005-0000-0000-0000714A0000}"/>
    <cellStyle name="Heading 1 6 44" xfId="19728" xr:uid="{00000000-0005-0000-0000-0000724A0000}"/>
    <cellStyle name="Heading 1 6 45" xfId="19729" xr:uid="{00000000-0005-0000-0000-0000734A0000}"/>
    <cellStyle name="Heading 1 6 46" xfId="19730" xr:uid="{00000000-0005-0000-0000-0000744A0000}"/>
    <cellStyle name="Heading 1 6 47" xfId="19731" xr:uid="{00000000-0005-0000-0000-0000754A0000}"/>
    <cellStyle name="Heading 1 6 48" xfId="19732" xr:uid="{00000000-0005-0000-0000-0000764A0000}"/>
    <cellStyle name="Heading 1 6 49" xfId="19733" xr:uid="{00000000-0005-0000-0000-0000774A0000}"/>
    <cellStyle name="Heading 1 6 5" xfId="19734" xr:uid="{00000000-0005-0000-0000-0000784A0000}"/>
    <cellStyle name="Heading 1 6 5 2" xfId="19735" xr:uid="{00000000-0005-0000-0000-0000794A0000}"/>
    <cellStyle name="Heading 1 6 50" xfId="19736" xr:uid="{00000000-0005-0000-0000-00007A4A0000}"/>
    <cellStyle name="Heading 1 6 51" xfId="19737" xr:uid="{00000000-0005-0000-0000-00007B4A0000}"/>
    <cellStyle name="Heading 1 6 52" xfId="19738" xr:uid="{00000000-0005-0000-0000-00007C4A0000}"/>
    <cellStyle name="Heading 1 6 53" xfId="19739" xr:uid="{00000000-0005-0000-0000-00007D4A0000}"/>
    <cellStyle name="Heading 1 6 54" xfId="19740" xr:uid="{00000000-0005-0000-0000-00007E4A0000}"/>
    <cellStyle name="Heading 1 6 55" xfId="19741" xr:uid="{00000000-0005-0000-0000-00007F4A0000}"/>
    <cellStyle name="Heading 1 6 56" xfId="19742" xr:uid="{00000000-0005-0000-0000-0000804A0000}"/>
    <cellStyle name="Heading 1 6 57" xfId="19743" xr:uid="{00000000-0005-0000-0000-0000814A0000}"/>
    <cellStyle name="Heading 1 6 58" xfId="19744" xr:uid="{00000000-0005-0000-0000-0000824A0000}"/>
    <cellStyle name="Heading 1 6 59" xfId="19745" xr:uid="{00000000-0005-0000-0000-0000834A0000}"/>
    <cellStyle name="Heading 1 6 6" xfId="19746" xr:uid="{00000000-0005-0000-0000-0000844A0000}"/>
    <cellStyle name="Heading 1 6 6 2" xfId="19747" xr:uid="{00000000-0005-0000-0000-0000854A0000}"/>
    <cellStyle name="Heading 1 6 60" xfId="19748" xr:uid="{00000000-0005-0000-0000-0000864A0000}"/>
    <cellStyle name="Heading 1 6 61" xfId="19749" xr:uid="{00000000-0005-0000-0000-0000874A0000}"/>
    <cellStyle name="Heading 1 6 62" xfId="19750" xr:uid="{00000000-0005-0000-0000-0000884A0000}"/>
    <cellStyle name="Heading 1 6 63" xfId="19751" xr:uid="{00000000-0005-0000-0000-0000894A0000}"/>
    <cellStyle name="Heading 1 6 64" xfId="19752" xr:uid="{00000000-0005-0000-0000-00008A4A0000}"/>
    <cellStyle name="Heading 1 6 65" xfId="19753" xr:uid="{00000000-0005-0000-0000-00008B4A0000}"/>
    <cellStyle name="Heading 1 6 66" xfId="19754" xr:uid="{00000000-0005-0000-0000-00008C4A0000}"/>
    <cellStyle name="Heading 1 6 67" xfId="19755" xr:uid="{00000000-0005-0000-0000-00008D4A0000}"/>
    <cellStyle name="Heading 1 6 68" xfId="19756" xr:uid="{00000000-0005-0000-0000-00008E4A0000}"/>
    <cellStyle name="Heading 1 6 69" xfId="52343" xr:uid="{00000000-0005-0000-0000-00008F4A0000}"/>
    <cellStyle name="Heading 1 6 7" xfId="19757" xr:uid="{00000000-0005-0000-0000-0000904A0000}"/>
    <cellStyle name="Heading 1 6 7 2" xfId="19758" xr:uid="{00000000-0005-0000-0000-0000914A0000}"/>
    <cellStyle name="Heading 1 6 70" xfId="53108" xr:uid="{00000000-0005-0000-0000-0000924A0000}"/>
    <cellStyle name="Heading 1 6 8" xfId="19759" xr:uid="{00000000-0005-0000-0000-0000934A0000}"/>
    <cellStyle name="Heading 1 6 8 2" xfId="19760" xr:uid="{00000000-0005-0000-0000-0000944A0000}"/>
    <cellStyle name="Heading 1 6 9" xfId="19761" xr:uid="{00000000-0005-0000-0000-0000954A0000}"/>
    <cellStyle name="Heading 1 6 9 2" xfId="19762" xr:uid="{00000000-0005-0000-0000-0000964A0000}"/>
    <cellStyle name="Heading 1 60" xfId="19763" xr:uid="{00000000-0005-0000-0000-0000974A0000}"/>
    <cellStyle name="Heading 1 61" xfId="19764" xr:uid="{00000000-0005-0000-0000-0000984A0000}"/>
    <cellStyle name="Heading 1 62" xfId="19765" xr:uid="{00000000-0005-0000-0000-0000994A0000}"/>
    <cellStyle name="Heading 1 63" xfId="19766" xr:uid="{00000000-0005-0000-0000-00009A4A0000}"/>
    <cellStyle name="Heading 1 64" xfId="19767" xr:uid="{00000000-0005-0000-0000-00009B4A0000}"/>
    <cellStyle name="Heading 1 65" xfId="19768" xr:uid="{00000000-0005-0000-0000-00009C4A0000}"/>
    <cellStyle name="Heading 1 66" xfId="19769" xr:uid="{00000000-0005-0000-0000-00009D4A0000}"/>
    <cellStyle name="Heading 1 67" xfId="19770" xr:uid="{00000000-0005-0000-0000-00009E4A0000}"/>
    <cellStyle name="Heading 1 68" xfId="19771" xr:uid="{00000000-0005-0000-0000-00009F4A0000}"/>
    <cellStyle name="Heading 1 69" xfId="19772" xr:uid="{00000000-0005-0000-0000-0000A04A0000}"/>
    <cellStyle name="Heading 1 7" xfId="502" xr:uid="{00000000-0005-0000-0000-0000A14A0000}"/>
    <cellStyle name="Heading 1 7 10" xfId="19773" xr:uid="{00000000-0005-0000-0000-0000A24A0000}"/>
    <cellStyle name="Heading 1 7 10 2" xfId="19774" xr:uid="{00000000-0005-0000-0000-0000A34A0000}"/>
    <cellStyle name="Heading 1 7 11" xfId="19775" xr:uid="{00000000-0005-0000-0000-0000A44A0000}"/>
    <cellStyle name="Heading 1 7 11 2" xfId="19776" xr:uid="{00000000-0005-0000-0000-0000A54A0000}"/>
    <cellStyle name="Heading 1 7 12" xfId="19777" xr:uid="{00000000-0005-0000-0000-0000A64A0000}"/>
    <cellStyle name="Heading 1 7 12 2" xfId="19778" xr:uid="{00000000-0005-0000-0000-0000A74A0000}"/>
    <cellStyle name="Heading 1 7 13" xfId="19779" xr:uid="{00000000-0005-0000-0000-0000A84A0000}"/>
    <cellStyle name="Heading 1 7 13 2" xfId="19780" xr:uid="{00000000-0005-0000-0000-0000A94A0000}"/>
    <cellStyle name="Heading 1 7 14" xfId="19781" xr:uid="{00000000-0005-0000-0000-0000AA4A0000}"/>
    <cellStyle name="Heading 1 7 14 2" xfId="19782" xr:uid="{00000000-0005-0000-0000-0000AB4A0000}"/>
    <cellStyle name="Heading 1 7 15" xfId="19783" xr:uid="{00000000-0005-0000-0000-0000AC4A0000}"/>
    <cellStyle name="Heading 1 7 15 2" xfId="19784" xr:uid="{00000000-0005-0000-0000-0000AD4A0000}"/>
    <cellStyle name="Heading 1 7 16" xfId="19785" xr:uid="{00000000-0005-0000-0000-0000AE4A0000}"/>
    <cellStyle name="Heading 1 7 16 2" xfId="19786" xr:uid="{00000000-0005-0000-0000-0000AF4A0000}"/>
    <cellStyle name="Heading 1 7 17" xfId="19787" xr:uid="{00000000-0005-0000-0000-0000B04A0000}"/>
    <cellStyle name="Heading 1 7 17 2" xfId="19788" xr:uid="{00000000-0005-0000-0000-0000B14A0000}"/>
    <cellStyle name="Heading 1 7 18" xfId="19789" xr:uid="{00000000-0005-0000-0000-0000B24A0000}"/>
    <cellStyle name="Heading 1 7 18 2" xfId="19790" xr:uid="{00000000-0005-0000-0000-0000B34A0000}"/>
    <cellStyle name="Heading 1 7 19" xfId="19791" xr:uid="{00000000-0005-0000-0000-0000B44A0000}"/>
    <cellStyle name="Heading 1 7 19 2" xfId="19792" xr:uid="{00000000-0005-0000-0000-0000B54A0000}"/>
    <cellStyle name="Heading 1 7 2" xfId="503" xr:uid="{00000000-0005-0000-0000-0000B64A0000}"/>
    <cellStyle name="Heading 1 7 2 2" xfId="19793" xr:uid="{00000000-0005-0000-0000-0000B74A0000}"/>
    <cellStyle name="Heading 1 7 20" xfId="19794" xr:uid="{00000000-0005-0000-0000-0000B84A0000}"/>
    <cellStyle name="Heading 1 7 20 2" xfId="19795" xr:uid="{00000000-0005-0000-0000-0000B94A0000}"/>
    <cellStyle name="Heading 1 7 21" xfId="19796" xr:uid="{00000000-0005-0000-0000-0000BA4A0000}"/>
    <cellStyle name="Heading 1 7 21 2" xfId="19797" xr:uid="{00000000-0005-0000-0000-0000BB4A0000}"/>
    <cellStyle name="Heading 1 7 22" xfId="19798" xr:uid="{00000000-0005-0000-0000-0000BC4A0000}"/>
    <cellStyle name="Heading 1 7 22 2" xfId="19799" xr:uid="{00000000-0005-0000-0000-0000BD4A0000}"/>
    <cellStyle name="Heading 1 7 23" xfId="19800" xr:uid="{00000000-0005-0000-0000-0000BE4A0000}"/>
    <cellStyle name="Heading 1 7 23 2" xfId="19801" xr:uid="{00000000-0005-0000-0000-0000BF4A0000}"/>
    <cellStyle name="Heading 1 7 24" xfId="19802" xr:uid="{00000000-0005-0000-0000-0000C04A0000}"/>
    <cellStyle name="Heading 1 7 24 2" xfId="19803" xr:uid="{00000000-0005-0000-0000-0000C14A0000}"/>
    <cellStyle name="Heading 1 7 25" xfId="19804" xr:uid="{00000000-0005-0000-0000-0000C24A0000}"/>
    <cellStyle name="Heading 1 7 25 2" xfId="19805" xr:uid="{00000000-0005-0000-0000-0000C34A0000}"/>
    <cellStyle name="Heading 1 7 26" xfId="19806" xr:uid="{00000000-0005-0000-0000-0000C44A0000}"/>
    <cellStyle name="Heading 1 7 26 2" xfId="19807" xr:uid="{00000000-0005-0000-0000-0000C54A0000}"/>
    <cellStyle name="Heading 1 7 27" xfId="19808" xr:uid="{00000000-0005-0000-0000-0000C64A0000}"/>
    <cellStyle name="Heading 1 7 27 2" xfId="19809" xr:uid="{00000000-0005-0000-0000-0000C74A0000}"/>
    <cellStyle name="Heading 1 7 28" xfId="19810" xr:uid="{00000000-0005-0000-0000-0000C84A0000}"/>
    <cellStyle name="Heading 1 7 28 2" xfId="19811" xr:uid="{00000000-0005-0000-0000-0000C94A0000}"/>
    <cellStyle name="Heading 1 7 29" xfId="19812" xr:uid="{00000000-0005-0000-0000-0000CA4A0000}"/>
    <cellStyle name="Heading 1 7 29 2" xfId="19813" xr:uid="{00000000-0005-0000-0000-0000CB4A0000}"/>
    <cellStyle name="Heading 1 7 3" xfId="504" xr:uid="{00000000-0005-0000-0000-0000CC4A0000}"/>
    <cellStyle name="Heading 1 7 3 2" xfId="19814" xr:uid="{00000000-0005-0000-0000-0000CD4A0000}"/>
    <cellStyle name="Heading 1 7 30" xfId="19815" xr:uid="{00000000-0005-0000-0000-0000CE4A0000}"/>
    <cellStyle name="Heading 1 7 30 2" xfId="19816" xr:uid="{00000000-0005-0000-0000-0000CF4A0000}"/>
    <cellStyle name="Heading 1 7 31" xfId="19817" xr:uid="{00000000-0005-0000-0000-0000D04A0000}"/>
    <cellStyle name="Heading 1 7 31 2" xfId="19818" xr:uid="{00000000-0005-0000-0000-0000D14A0000}"/>
    <cellStyle name="Heading 1 7 32" xfId="19819" xr:uid="{00000000-0005-0000-0000-0000D24A0000}"/>
    <cellStyle name="Heading 1 7 32 2" xfId="19820" xr:uid="{00000000-0005-0000-0000-0000D34A0000}"/>
    <cellStyle name="Heading 1 7 33" xfId="19821" xr:uid="{00000000-0005-0000-0000-0000D44A0000}"/>
    <cellStyle name="Heading 1 7 33 2" xfId="19822" xr:uid="{00000000-0005-0000-0000-0000D54A0000}"/>
    <cellStyle name="Heading 1 7 34" xfId="19823" xr:uid="{00000000-0005-0000-0000-0000D64A0000}"/>
    <cellStyle name="Heading 1 7 34 2" xfId="19824" xr:uid="{00000000-0005-0000-0000-0000D74A0000}"/>
    <cellStyle name="Heading 1 7 35" xfId="19825" xr:uid="{00000000-0005-0000-0000-0000D84A0000}"/>
    <cellStyle name="Heading 1 7 35 2" xfId="19826" xr:uid="{00000000-0005-0000-0000-0000D94A0000}"/>
    <cellStyle name="Heading 1 7 36" xfId="19827" xr:uid="{00000000-0005-0000-0000-0000DA4A0000}"/>
    <cellStyle name="Heading 1 7 36 2" xfId="19828" xr:uid="{00000000-0005-0000-0000-0000DB4A0000}"/>
    <cellStyle name="Heading 1 7 37" xfId="19829" xr:uid="{00000000-0005-0000-0000-0000DC4A0000}"/>
    <cellStyle name="Heading 1 7 37 2" xfId="19830" xr:uid="{00000000-0005-0000-0000-0000DD4A0000}"/>
    <cellStyle name="Heading 1 7 38" xfId="19831" xr:uid="{00000000-0005-0000-0000-0000DE4A0000}"/>
    <cellStyle name="Heading 1 7 39" xfId="19832" xr:uid="{00000000-0005-0000-0000-0000DF4A0000}"/>
    <cellStyle name="Heading 1 7 4" xfId="19833" xr:uid="{00000000-0005-0000-0000-0000E04A0000}"/>
    <cellStyle name="Heading 1 7 4 2" xfId="19834" xr:uid="{00000000-0005-0000-0000-0000E14A0000}"/>
    <cellStyle name="Heading 1 7 40" xfId="19835" xr:uid="{00000000-0005-0000-0000-0000E24A0000}"/>
    <cellStyle name="Heading 1 7 41" xfId="19836" xr:uid="{00000000-0005-0000-0000-0000E34A0000}"/>
    <cellStyle name="Heading 1 7 42" xfId="19837" xr:uid="{00000000-0005-0000-0000-0000E44A0000}"/>
    <cellStyle name="Heading 1 7 43" xfId="19838" xr:uid="{00000000-0005-0000-0000-0000E54A0000}"/>
    <cellStyle name="Heading 1 7 44" xfId="19839" xr:uid="{00000000-0005-0000-0000-0000E64A0000}"/>
    <cellStyle name="Heading 1 7 45" xfId="19840" xr:uid="{00000000-0005-0000-0000-0000E74A0000}"/>
    <cellStyle name="Heading 1 7 46" xfId="19841" xr:uid="{00000000-0005-0000-0000-0000E84A0000}"/>
    <cellStyle name="Heading 1 7 47" xfId="19842" xr:uid="{00000000-0005-0000-0000-0000E94A0000}"/>
    <cellStyle name="Heading 1 7 48" xfId="19843" xr:uid="{00000000-0005-0000-0000-0000EA4A0000}"/>
    <cellStyle name="Heading 1 7 49" xfId="19844" xr:uid="{00000000-0005-0000-0000-0000EB4A0000}"/>
    <cellStyle name="Heading 1 7 5" xfId="19845" xr:uid="{00000000-0005-0000-0000-0000EC4A0000}"/>
    <cellStyle name="Heading 1 7 5 2" xfId="19846" xr:uid="{00000000-0005-0000-0000-0000ED4A0000}"/>
    <cellStyle name="Heading 1 7 50" xfId="19847" xr:uid="{00000000-0005-0000-0000-0000EE4A0000}"/>
    <cellStyle name="Heading 1 7 51" xfId="19848" xr:uid="{00000000-0005-0000-0000-0000EF4A0000}"/>
    <cellStyle name="Heading 1 7 52" xfId="19849" xr:uid="{00000000-0005-0000-0000-0000F04A0000}"/>
    <cellStyle name="Heading 1 7 53" xfId="19850" xr:uid="{00000000-0005-0000-0000-0000F14A0000}"/>
    <cellStyle name="Heading 1 7 54" xfId="19851" xr:uid="{00000000-0005-0000-0000-0000F24A0000}"/>
    <cellStyle name="Heading 1 7 55" xfId="19852" xr:uid="{00000000-0005-0000-0000-0000F34A0000}"/>
    <cellStyle name="Heading 1 7 56" xfId="19853" xr:uid="{00000000-0005-0000-0000-0000F44A0000}"/>
    <cellStyle name="Heading 1 7 57" xfId="19854" xr:uid="{00000000-0005-0000-0000-0000F54A0000}"/>
    <cellStyle name="Heading 1 7 58" xfId="19855" xr:uid="{00000000-0005-0000-0000-0000F64A0000}"/>
    <cellStyle name="Heading 1 7 59" xfId="19856" xr:uid="{00000000-0005-0000-0000-0000F74A0000}"/>
    <cellStyle name="Heading 1 7 6" xfId="19857" xr:uid="{00000000-0005-0000-0000-0000F84A0000}"/>
    <cellStyle name="Heading 1 7 6 2" xfId="19858" xr:uid="{00000000-0005-0000-0000-0000F94A0000}"/>
    <cellStyle name="Heading 1 7 60" xfId="19859" xr:uid="{00000000-0005-0000-0000-0000FA4A0000}"/>
    <cellStyle name="Heading 1 7 61" xfId="19860" xr:uid="{00000000-0005-0000-0000-0000FB4A0000}"/>
    <cellStyle name="Heading 1 7 62" xfId="19861" xr:uid="{00000000-0005-0000-0000-0000FC4A0000}"/>
    <cellStyle name="Heading 1 7 63" xfId="19862" xr:uid="{00000000-0005-0000-0000-0000FD4A0000}"/>
    <cellStyle name="Heading 1 7 64" xfId="19863" xr:uid="{00000000-0005-0000-0000-0000FE4A0000}"/>
    <cellStyle name="Heading 1 7 65" xfId="19864" xr:uid="{00000000-0005-0000-0000-0000FF4A0000}"/>
    <cellStyle name="Heading 1 7 66" xfId="19865" xr:uid="{00000000-0005-0000-0000-0000004B0000}"/>
    <cellStyle name="Heading 1 7 67" xfId="19866" xr:uid="{00000000-0005-0000-0000-0000014B0000}"/>
    <cellStyle name="Heading 1 7 68" xfId="19867" xr:uid="{00000000-0005-0000-0000-0000024B0000}"/>
    <cellStyle name="Heading 1 7 69" xfId="52807" xr:uid="{00000000-0005-0000-0000-0000034B0000}"/>
    <cellStyle name="Heading 1 7 7" xfId="19868" xr:uid="{00000000-0005-0000-0000-0000044B0000}"/>
    <cellStyle name="Heading 1 7 7 2" xfId="19869" xr:uid="{00000000-0005-0000-0000-0000054B0000}"/>
    <cellStyle name="Heading 1 7 70" xfId="53268" xr:uid="{00000000-0005-0000-0000-0000064B0000}"/>
    <cellStyle name="Heading 1 7 8" xfId="19870" xr:uid="{00000000-0005-0000-0000-0000074B0000}"/>
    <cellStyle name="Heading 1 7 8 2" xfId="19871" xr:uid="{00000000-0005-0000-0000-0000084B0000}"/>
    <cellStyle name="Heading 1 7 9" xfId="19872" xr:uid="{00000000-0005-0000-0000-0000094B0000}"/>
    <cellStyle name="Heading 1 7 9 2" xfId="19873" xr:uid="{00000000-0005-0000-0000-00000A4B0000}"/>
    <cellStyle name="Heading 1 70" xfId="19874" xr:uid="{00000000-0005-0000-0000-00000B4B0000}"/>
    <cellStyle name="Heading 1 71" xfId="19875" xr:uid="{00000000-0005-0000-0000-00000C4B0000}"/>
    <cellStyle name="Heading 1 72" xfId="19876" xr:uid="{00000000-0005-0000-0000-00000D4B0000}"/>
    <cellStyle name="Heading 1 73" xfId="19877" xr:uid="{00000000-0005-0000-0000-00000E4B0000}"/>
    <cellStyle name="Heading 1 74" xfId="19878" xr:uid="{00000000-0005-0000-0000-00000F4B0000}"/>
    <cellStyle name="Heading 1 75" xfId="19879" xr:uid="{00000000-0005-0000-0000-0000104B0000}"/>
    <cellStyle name="Heading 1 76" xfId="19880" xr:uid="{00000000-0005-0000-0000-0000114B0000}"/>
    <cellStyle name="Heading 1 77" xfId="19881" xr:uid="{00000000-0005-0000-0000-0000124B0000}"/>
    <cellStyle name="Heading 1 78" xfId="19882" xr:uid="{00000000-0005-0000-0000-0000134B0000}"/>
    <cellStyle name="Heading 1 79" xfId="19883" xr:uid="{00000000-0005-0000-0000-0000144B0000}"/>
    <cellStyle name="Heading 1 8" xfId="505" xr:uid="{00000000-0005-0000-0000-0000154B0000}"/>
    <cellStyle name="Heading 1 8 10" xfId="19884" xr:uid="{00000000-0005-0000-0000-0000164B0000}"/>
    <cellStyle name="Heading 1 8 10 2" xfId="19885" xr:uid="{00000000-0005-0000-0000-0000174B0000}"/>
    <cellStyle name="Heading 1 8 11" xfId="19886" xr:uid="{00000000-0005-0000-0000-0000184B0000}"/>
    <cellStyle name="Heading 1 8 11 2" xfId="19887" xr:uid="{00000000-0005-0000-0000-0000194B0000}"/>
    <cellStyle name="Heading 1 8 12" xfId="19888" xr:uid="{00000000-0005-0000-0000-00001A4B0000}"/>
    <cellStyle name="Heading 1 8 12 2" xfId="19889" xr:uid="{00000000-0005-0000-0000-00001B4B0000}"/>
    <cellStyle name="Heading 1 8 13" xfId="19890" xr:uid="{00000000-0005-0000-0000-00001C4B0000}"/>
    <cellStyle name="Heading 1 8 13 2" xfId="19891" xr:uid="{00000000-0005-0000-0000-00001D4B0000}"/>
    <cellStyle name="Heading 1 8 14" xfId="19892" xr:uid="{00000000-0005-0000-0000-00001E4B0000}"/>
    <cellStyle name="Heading 1 8 14 2" xfId="19893" xr:uid="{00000000-0005-0000-0000-00001F4B0000}"/>
    <cellStyle name="Heading 1 8 15" xfId="19894" xr:uid="{00000000-0005-0000-0000-0000204B0000}"/>
    <cellStyle name="Heading 1 8 15 2" xfId="19895" xr:uid="{00000000-0005-0000-0000-0000214B0000}"/>
    <cellStyle name="Heading 1 8 16" xfId="19896" xr:uid="{00000000-0005-0000-0000-0000224B0000}"/>
    <cellStyle name="Heading 1 8 16 2" xfId="19897" xr:uid="{00000000-0005-0000-0000-0000234B0000}"/>
    <cellStyle name="Heading 1 8 17" xfId="19898" xr:uid="{00000000-0005-0000-0000-0000244B0000}"/>
    <cellStyle name="Heading 1 8 17 2" xfId="19899" xr:uid="{00000000-0005-0000-0000-0000254B0000}"/>
    <cellStyle name="Heading 1 8 18" xfId="19900" xr:uid="{00000000-0005-0000-0000-0000264B0000}"/>
    <cellStyle name="Heading 1 8 18 2" xfId="19901" xr:uid="{00000000-0005-0000-0000-0000274B0000}"/>
    <cellStyle name="Heading 1 8 19" xfId="19902" xr:uid="{00000000-0005-0000-0000-0000284B0000}"/>
    <cellStyle name="Heading 1 8 19 2" xfId="19903" xr:uid="{00000000-0005-0000-0000-0000294B0000}"/>
    <cellStyle name="Heading 1 8 2" xfId="506" xr:uid="{00000000-0005-0000-0000-00002A4B0000}"/>
    <cellStyle name="Heading 1 8 2 2" xfId="19904" xr:uid="{00000000-0005-0000-0000-00002B4B0000}"/>
    <cellStyle name="Heading 1 8 20" xfId="19905" xr:uid="{00000000-0005-0000-0000-00002C4B0000}"/>
    <cellStyle name="Heading 1 8 20 2" xfId="19906" xr:uid="{00000000-0005-0000-0000-00002D4B0000}"/>
    <cellStyle name="Heading 1 8 21" xfId="19907" xr:uid="{00000000-0005-0000-0000-00002E4B0000}"/>
    <cellStyle name="Heading 1 8 21 2" xfId="19908" xr:uid="{00000000-0005-0000-0000-00002F4B0000}"/>
    <cellStyle name="Heading 1 8 22" xfId="19909" xr:uid="{00000000-0005-0000-0000-0000304B0000}"/>
    <cellStyle name="Heading 1 8 22 2" xfId="19910" xr:uid="{00000000-0005-0000-0000-0000314B0000}"/>
    <cellStyle name="Heading 1 8 23" xfId="19911" xr:uid="{00000000-0005-0000-0000-0000324B0000}"/>
    <cellStyle name="Heading 1 8 23 2" xfId="19912" xr:uid="{00000000-0005-0000-0000-0000334B0000}"/>
    <cellStyle name="Heading 1 8 24" xfId="19913" xr:uid="{00000000-0005-0000-0000-0000344B0000}"/>
    <cellStyle name="Heading 1 8 24 2" xfId="19914" xr:uid="{00000000-0005-0000-0000-0000354B0000}"/>
    <cellStyle name="Heading 1 8 25" xfId="19915" xr:uid="{00000000-0005-0000-0000-0000364B0000}"/>
    <cellStyle name="Heading 1 8 25 2" xfId="19916" xr:uid="{00000000-0005-0000-0000-0000374B0000}"/>
    <cellStyle name="Heading 1 8 26" xfId="19917" xr:uid="{00000000-0005-0000-0000-0000384B0000}"/>
    <cellStyle name="Heading 1 8 26 2" xfId="19918" xr:uid="{00000000-0005-0000-0000-0000394B0000}"/>
    <cellStyle name="Heading 1 8 27" xfId="19919" xr:uid="{00000000-0005-0000-0000-00003A4B0000}"/>
    <cellStyle name="Heading 1 8 27 2" xfId="19920" xr:uid="{00000000-0005-0000-0000-00003B4B0000}"/>
    <cellStyle name="Heading 1 8 28" xfId="19921" xr:uid="{00000000-0005-0000-0000-00003C4B0000}"/>
    <cellStyle name="Heading 1 8 28 2" xfId="19922" xr:uid="{00000000-0005-0000-0000-00003D4B0000}"/>
    <cellStyle name="Heading 1 8 29" xfId="19923" xr:uid="{00000000-0005-0000-0000-00003E4B0000}"/>
    <cellStyle name="Heading 1 8 29 2" xfId="19924" xr:uid="{00000000-0005-0000-0000-00003F4B0000}"/>
    <cellStyle name="Heading 1 8 3" xfId="507" xr:uid="{00000000-0005-0000-0000-0000404B0000}"/>
    <cellStyle name="Heading 1 8 3 2" xfId="19925" xr:uid="{00000000-0005-0000-0000-0000414B0000}"/>
    <cellStyle name="Heading 1 8 30" xfId="19926" xr:uid="{00000000-0005-0000-0000-0000424B0000}"/>
    <cellStyle name="Heading 1 8 30 2" xfId="19927" xr:uid="{00000000-0005-0000-0000-0000434B0000}"/>
    <cellStyle name="Heading 1 8 31" xfId="19928" xr:uid="{00000000-0005-0000-0000-0000444B0000}"/>
    <cellStyle name="Heading 1 8 31 2" xfId="19929" xr:uid="{00000000-0005-0000-0000-0000454B0000}"/>
    <cellStyle name="Heading 1 8 32" xfId="19930" xr:uid="{00000000-0005-0000-0000-0000464B0000}"/>
    <cellStyle name="Heading 1 8 32 2" xfId="19931" xr:uid="{00000000-0005-0000-0000-0000474B0000}"/>
    <cellStyle name="Heading 1 8 33" xfId="19932" xr:uid="{00000000-0005-0000-0000-0000484B0000}"/>
    <cellStyle name="Heading 1 8 33 2" xfId="19933" xr:uid="{00000000-0005-0000-0000-0000494B0000}"/>
    <cellStyle name="Heading 1 8 34" xfId="19934" xr:uid="{00000000-0005-0000-0000-00004A4B0000}"/>
    <cellStyle name="Heading 1 8 34 2" xfId="19935" xr:uid="{00000000-0005-0000-0000-00004B4B0000}"/>
    <cellStyle name="Heading 1 8 35" xfId="19936" xr:uid="{00000000-0005-0000-0000-00004C4B0000}"/>
    <cellStyle name="Heading 1 8 35 2" xfId="19937" xr:uid="{00000000-0005-0000-0000-00004D4B0000}"/>
    <cellStyle name="Heading 1 8 36" xfId="19938" xr:uid="{00000000-0005-0000-0000-00004E4B0000}"/>
    <cellStyle name="Heading 1 8 36 2" xfId="19939" xr:uid="{00000000-0005-0000-0000-00004F4B0000}"/>
    <cellStyle name="Heading 1 8 37" xfId="19940" xr:uid="{00000000-0005-0000-0000-0000504B0000}"/>
    <cellStyle name="Heading 1 8 37 2" xfId="19941" xr:uid="{00000000-0005-0000-0000-0000514B0000}"/>
    <cellStyle name="Heading 1 8 38" xfId="19942" xr:uid="{00000000-0005-0000-0000-0000524B0000}"/>
    <cellStyle name="Heading 1 8 39" xfId="19943" xr:uid="{00000000-0005-0000-0000-0000534B0000}"/>
    <cellStyle name="Heading 1 8 4" xfId="19944" xr:uid="{00000000-0005-0000-0000-0000544B0000}"/>
    <cellStyle name="Heading 1 8 4 2" xfId="19945" xr:uid="{00000000-0005-0000-0000-0000554B0000}"/>
    <cellStyle name="Heading 1 8 40" xfId="19946" xr:uid="{00000000-0005-0000-0000-0000564B0000}"/>
    <cellStyle name="Heading 1 8 41" xfId="19947" xr:uid="{00000000-0005-0000-0000-0000574B0000}"/>
    <cellStyle name="Heading 1 8 42" xfId="19948" xr:uid="{00000000-0005-0000-0000-0000584B0000}"/>
    <cellStyle name="Heading 1 8 43" xfId="19949" xr:uid="{00000000-0005-0000-0000-0000594B0000}"/>
    <cellStyle name="Heading 1 8 44" xfId="19950" xr:uid="{00000000-0005-0000-0000-00005A4B0000}"/>
    <cellStyle name="Heading 1 8 45" xfId="19951" xr:uid="{00000000-0005-0000-0000-00005B4B0000}"/>
    <cellStyle name="Heading 1 8 46" xfId="19952" xr:uid="{00000000-0005-0000-0000-00005C4B0000}"/>
    <cellStyle name="Heading 1 8 47" xfId="19953" xr:uid="{00000000-0005-0000-0000-00005D4B0000}"/>
    <cellStyle name="Heading 1 8 48" xfId="19954" xr:uid="{00000000-0005-0000-0000-00005E4B0000}"/>
    <cellStyle name="Heading 1 8 49" xfId="19955" xr:uid="{00000000-0005-0000-0000-00005F4B0000}"/>
    <cellStyle name="Heading 1 8 5" xfId="19956" xr:uid="{00000000-0005-0000-0000-0000604B0000}"/>
    <cellStyle name="Heading 1 8 5 2" xfId="19957" xr:uid="{00000000-0005-0000-0000-0000614B0000}"/>
    <cellStyle name="Heading 1 8 50" xfId="19958" xr:uid="{00000000-0005-0000-0000-0000624B0000}"/>
    <cellStyle name="Heading 1 8 51" xfId="19959" xr:uid="{00000000-0005-0000-0000-0000634B0000}"/>
    <cellStyle name="Heading 1 8 52" xfId="19960" xr:uid="{00000000-0005-0000-0000-0000644B0000}"/>
    <cellStyle name="Heading 1 8 53" xfId="19961" xr:uid="{00000000-0005-0000-0000-0000654B0000}"/>
    <cellStyle name="Heading 1 8 54" xfId="19962" xr:uid="{00000000-0005-0000-0000-0000664B0000}"/>
    <cellStyle name="Heading 1 8 55" xfId="19963" xr:uid="{00000000-0005-0000-0000-0000674B0000}"/>
    <cellStyle name="Heading 1 8 56" xfId="19964" xr:uid="{00000000-0005-0000-0000-0000684B0000}"/>
    <cellStyle name="Heading 1 8 57" xfId="19965" xr:uid="{00000000-0005-0000-0000-0000694B0000}"/>
    <cellStyle name="Heading 1 8 58" xfId="19966" xr:uid="{00000000-0005-0000-0000-00006A4B0000}"/>
    <cellStyle name="Heading 1 8 59" xfId="19967" xr:uid="{00000000-0005-0000-0000-00006B4B0000}"/>
    <cellStyle name="Heading 1 8 6" xfId="19968" xr:uid="{00000000-0005-0000-0000-00006C4B0000}"/>
    <cellStyle name="Heading 1 8 6 2" xfId="19969" xr:uid="{00000000-0005-0000-0000-00006D4B0000}"/>
    <cellStyle name="Heading 1 8 60" xfId="19970" xr:uid="{00000000-0005-0000-0000-00006E4B0000}"/>
    <cellStyle name="Heading 1 8 61" xfId="19971" xr:uid="{00000000-0005-0000-0000-00006F4B0000}"/>
    <cellStyle name="Heading 1 8 62" xfId="19972" xr:uid="{00000000-0005-0000-0000-0000704B0000}"/>
    <cellStyle name="Heading 1 8 63" xfId="19973" xr:uid="{00000000-0005-0000-0000-0000714B0000}"/>
    <cellStyle name="Heading 1 8 64" xfId="19974" xr:uid="{00000000-0005-0000-0000-0000724B0000}"/>
    <cellStyle name="Heading 1 8 65" xfId="19975" xr:uid="{00000000-0005-0000-0000-0000734B0000}"/>
    <cellStyle name="Heading 1 8 66" xfId="19976" xr:uid="{00000000-0005-0000-0000-0000744B0000}"/>
    <cellStyle name="Heading 1 8 67" xfId="19977" xr:uid="{00000000-0005-0000-0000-0000754B0000}"/>
    <cellStyle name="Heading 1 8 68" xfId="19978" xr:uid="{00000000-0005-0000-0000-0000764B0000}"/>
    <cellStyle name="Heading 1 8 69" xfId="52353" xr:uid="{00000000-0005-0000-0000-0000774B0000}"/>
    <cellStyle name="Heading 1 8 7" xfId="19979" xr:uid="{00000000-0005-0000-0000-0000784B0000}"/>
    <cellStyle name="Heading 1 8 7 2" xfId="19980" xr:uid="{00000000-0005-0000-0000-0000794B0000}"/>
    <cellStyle name="Heading 1 8 70" xfId="53098" xr:uid="{00000000-0005-0000-0000-00007A4B0000}"/>
    <cellStyle name="Heading 1 8 8" xfId="19981" xr:uid="{00000000-0005-0000-0000-00007B4B0000}"/>
    <cellStyle name="Heading 1 8 8 2" xfId="19982" xr:uid="{00000000-0005-0000-0000-00007C4B0000}"/>
    <cellStyle name="Heading 1 8 9" xfId="19983" xr:uid="{00000000-0005-0000-0000-00007D4B0000}"/>
    <cellStyle name="Heading 1 8 9 2" xfId="19984" xr:uid="{00000000-0005-0000-0000-00007E4B0000}"/>
    <cellStyle name="Heading 1 80" xfId="19985" xr:uid="{00000000-0005-0000-0000-00007F4B0000}"/>
    <cellStyle name="Heading 1 81" xfId="19986" xr:uid="{00000000-0005-0000-0000-0000804B0000}"/>
    <cellStyle name="Heading 1 82" xfId="19987" xr:uid="{00000000-0005-0000-0000-0000814B0000}"/>
    <cellStyle name="Heading 1 83" xfId="52665" xr:uid="{00000000-0005-0000-0000-0000824B0000}"/>
    <cellStyle name="Heading 1 84" xfId="53046" xr:uid="{00000000-0005-0000-0000-0000834B0000}"/>
    <cellStyle name="Heading 1 85" xfId="53533" xr:uid="{00000000-0005-0000-0000-0000844B0000}"/>
    <cellStyle name="Heading 1 9" xfId="508" xr:uid="{00000000-0005-0000-0000-0000854B0000}"/>
    <cellStyle name="Heading 1 9 10" xfId="19988" xr:uid="{00000000-0005-0000-0000-0000864B0000}"/>
    <cellStyle name="Heading 1 9 10 2" xfId="19989" xr:uid="{00000000-0005-0000-0000-0000874B0000}"/>
    <cellStyle name="Heading 1 9 11" xfId="19990" xr:uid="{00000000-0005-0000-0000-0000884B0000}"/>
    <cellStyle name="Heading 1 9 11 2" xfId="19991" xr:uid="{00000000-0005-0000-0000-0000894B0000}"/>
    <cellStyle name="Heading 1 9 12" xfId="19992" xr:uid="{00000000-0005-0000-0000-00008A4B0000}"/>
    <cellStyle name="Heading 1 9 12 2" xfId="19993" xr:uid="{00000000-0005-0000-0000-00008B4B0000}"/>
    <cellStyle name="Heading 1 9 13" xfId="19994" xr:uid="{00000000-0005-0000-0000-00008C4B0000}"/>
    <cellStyle name="Heading 1 9 13 2" xfId="19995" xr:uid="{00000000-0005-0000-0000-00008D4B0000}"/>
    <cellStyle name="Heading 1 9 14" xfId="19996" xr:uid="{00000000-0005-0000-0000-00008E4B0000}"/>
    <cellStyle name="Heading 1 9 14 2" xfId="19997" xr:uid="{00000000-0005-0000-0000-00008F4B0000}"/>
    <cellStyle name="Heading 1 9 15" xfId="19998" xr:uid="{00000000-0005-0000-0000-0000904B0000}"/>
    <cellStyle name="Heading 1 9 15 2" xfId="19999" xr:uid="{00000000-0005-0000-0000-0000914B0000}"/>
    <cellStyle name="Heading 1 9 16" xfId="20000" xr:uid="{00000000-0005-0000-0000-0000924B0000}"/>
    <cellStyle name="Heading 1 9 16 2" xfId="20001" xr:uid="{00000000-0005-0000-0000-0000934B0000}"/>
    <cellStyle name="Heading 1 9 17" xfId="20002" xr:uid="{00000000-0005-0000-0000-0000944B0000}"/>
    <cellStyle name="Heading 1 9 17 2" xfId="20003" xr:uid="{00000000-0005-0000-0000-0000954B0000}"/>
    <cellStyle name="Heading 1 9 18" xfId="20004" xr:uid="{00000000-0005-0000-0000-0000964B0000}"/>
    <cellStyle name="Heading 1 9 18 2" xfId="20005" xr:uid="{00000000-0005-0000-0000-0000974B0000}"/>
    <cellStyle name="Heading 1 9 19" xfId="20006" xr:uid="{00000000-0005-0000-0000-0000984B0000}"/>
    <cellStyle name="Heading 1 9 19 2" xfId="20007" xr:uid="{00000000-0005-0000-0000-0000994B0000}"/>
    <cellStyle name="Heading 1 9 2" xfId="509" xr:uid="{00000000-0005-0000-0000-00009A4B0000}"/>
    <cellStyle name="Heading 1 9 2 2" xfId="20008" xr:uid="{00000000-0005-0000-0000-00009B4B0000}"/>
    <cellStyle name="Heading 1 9 20" xfId="20009" xr:uid="{00000000-0005-0000-0000-00009C4B0000}"/>
    <cellStyle name="Heading 1 9 20 2" xfId="20010" xr:uid="{00000000-0005-0000-0000-00009D4B0000}"/>
    <cellStyle name="Heading 1 9 21" xfId="20011" xr:uid="{00000000-0005-0000-0000-00009E4B0000}"/>
    <cellStyle name="Heading 1 9 21 2" xfId="20012" xr:uid="{00000000-0005-0000-0000-00009F4B0000}"/>
    <cellStyle name="Heading 1 9 22" xfId="20013" xr:uid="{00000000-0005-0000-0000-0000A04B0000}"/>
    <cellStyle name="Heading 1 9 22 2" xfId="20014" xr:uid="{00000000-0005-0000-0000-0000A14B0000}"/>
    <cellStyle name="Heading 1 9 23" xfId="20015" xr:uid="{00000000-0005-0000-0000-0000A24B0000}"/>
    <cellStyle name="Heading 1 9 23 2" xfId="20016" xr:uid="{00000000-0005-0000-0000-0000A34B0000}"/>
    <cellStyle name="Heading 1 9 24" xfId="20017" xr:uid="{00000000-0005-0000-0000-0000A44B0000}"/>
    <cellStyle name="Heading 1 9 24 2" xfId="20018" xr:uid="{00000000-0005-0000-0000-0000A54B0000}"/>
    <cellStyle name="Heading 1 9 25" xfId="20019" xr:uid="{00000000-0005-0000-0000-0000A64B0000}"/>
    <cellStyle name="Heading 1 9 25 2" xfId="20020" xr:uid="{00000000-0005-0000-0000-0000A74B0000}"/>
    <cellStyle name="Heading 1 9 26" xfId="20021" xr:uid="{00000000-0005-0000-0000-0000A84B0000}"/>
    <cellStyle name="Heading 1 9 26 2" xfId="20022" xr:uid="{00000000-0005-0000-0000-0000A94B0000}"/>
    <cellStyle name="Heading 1 9 27" xfId="20023" xr:uid="{00000000-0005-0000-0000-0000AA4B0000}"/>
    <cellStyle name="Heading 1 9 27 2" xfId="20024" xr:uid="{00000000-0005-0000-0000-0000AB4B0000}"/>
    <cellStyle name="Heading 1 9 28" xfId="20025" xr:uid="{00000000-0005-0000-0000-0000AC4B0000}"/>
    <cellStyle name="Heading 1 9 28 2" xfId="20026" xr:uid="{00000000-0005-0000-0000-0000AD4B0000}"/>
    <cellStyle name="Heading 1 9 29" xfId="20027" xr:uid="{00000000-0005-0000-0000-0000AE4B0000}"/>
    <cellStyle name="Heading 1 9 29 2" xfId="20028" xr:uid="{00000000-0005-0000-0000-0000AF4B0000}"/>
    <cellStyle name="Heading 1 9 3" xfId="510" xr:uid="{00000000-0005-0000-0000-0000B04B0000}"/>
    <cellStyle name="Heading 1 9 3 2" xfId="20029" xr:uid="{00000000-0005-0000-0000-0000B14B0000}"/>
    <cellStyle name="Heading 1 9 30" xfId="20030" xr:uid="{00000000-0005-0000-0000-0000B24B0000}"/>
    <cellStyle name="Heading 1 9 30 2" xfId="20031" xr:uid="{00000000-0005-0000-0000-0000B34B0000}"/>
    <cellStyle name="Heading 1 9 31" xfId="20032" xr:uid="{00000000-0005-0000-0000-0000B44B0000}"/>
    <cellStyle name="Heading 1 9 31 2" xfId="20033" xr:uid="{00000000-0005-0000-0000-0000B54B0000}"/>
    <cellStyle name="Heading 1 9 32" xfId="20034" xr:uid="{00000000-0005-0000-0000-0000B64B0000}"/>
    <cellStyle name="Heading 1 9 32 2" xfId="20035" xr:uid="{00000000-0005-0000-0000-0000B74B0000}"/>
    <cellStyle name="Heading 1 9 33" xfId="20036" xr:uid="{00000000-0005-0000-0000-0000B84B0000}"/>
    <cellStyle name="Heading 1 9 33 2" xfId="20037" xr:uid="{00000000-0005-0000-0000-0000B94B0000}"/>
    <cellStyle name="Heading 1 9 34" xfId="20038" xr:uid="{00000000-0005-0000-0000-0000BA4B0000}"/>
    <cellStyle name="Heading 1 9 34 2" xfId="20039" xr:uid="{00000000-0005-0000-0000-0000BB4B0000}"/>
    <cellStyle name="Heading 1 9 35" xfId="20040" xr:uid="{00000000-0005-0000-0000-0000BC4B0000}"/>
    <cellStyle name="Heading 1 9 35 2" xfId="20041" xr:uid="{00000000-0005-0000-0000-0000BD4B0000}"/>
    <cellStyle name="Heading 1 9 36" xfId="20042" xr:uid="{00000000-0005-0000-0000-0000BE4B0000}"/>
    <cellStyle name="Heading 1 9 36 2" xfId="20043" xr:uid="{00000000-0005-0000-0000-0000BF4B0000}"/>
    <cellStyle name="Heading 1 9 37" xfId="20044" xr:uid="{00000000-0005-0000-0000-0000C04B0000}"/>
    <cellStyle name="Heading 1 9 37 2" xfId="20045" xr:uid="{00000000-0005-0000-0000-0000C14B0000}"/>
    <cellStyle name="Heading 1 9 38" xfId="20046" xr:uid="{00000000-0005-0000-0000-0000C24B0000}"/>
    <cellStyle name="Heading 1 9 39" xfId="20047" xr:uid="{00000000-0005-0000-0000-0000C34B0000}"/>
    <cellStyle name="Heading 1 9 4" xfId="20048" xr:uid="{00000000-0005-0000-0000-0000C44B0000}"/>
    <cellStyle name="Heading 1 9 4 2" xfId="20049" xr:uid="{00000000-0005-0000-0000-0000C54B0000}"/>
    <cellStyle name="Heading 1 9 40" xfId="20050" xr:uid="{00000000-0005-0000-0000-0000C64B0000}"/>
    <cellStyle name="Heading 1 9 41" xfId="20051" xr:uid="{00000000-0005-0000-0000-0000C74B0000}"/>
    <cellStyle name="Heading 1 9 42" xfId="20052" xr:uid="{00000000-0005-0000-0000-0000C84B0000}"/>
    <cellStyle name="Heading 1 9 43" xfId="20053" xr:uid="{00000000-0005-0000-0000-0000C94B0000}"/>
    <cellStyle name="Heading 1 9 44" xfId="20054" xr:uid="{00000000-0005-0000-0000-0000CA4B0000}"/>
    <cellStyle name="Heading 1 9 45" xfId="20055" xr:uid="{00000000-0005-0000-0000-0000CB4B0000}"/>
    <cellStyle name="Heading 1 9 46" xfId="20056" xr:uid="{00000000-0005-0000-0000-0000CC4B0000}"/>
    <cellStyle name="Heading 1 9 47" xfId="20057" xr:uid="{00000000-0005-0000-0000-0000CD4B0000}"/>
    <cellStyle name="Heading 1 9 48" xfId="20058" xr:uid="{00000000-0005-0000-0000-0000CE4B0000}"/>
    <cellStyle name="Heading 1 9 49" xfId="20059" xr:uid="{00000000-0005-0000-0000-0000CF4B0000}"/>
    <cellStyle name="Heading 1 9 5" xfId="20060" xr:uid="{00000000-0005-0000-0000-0000D04B0000}"/>
    <cellStyle name="Heading 1 9 5 2" xfId="20061" xr:uid="{00000000-0005-0000-0000-0000D14B0000}"/>
    <cellStyle name="Heading 1 9 50" xfId="20062" xr:uid="{00000000-0005-0000-0000-0000D24B0000}"/>
    <cellStyle name="Heading 1 9 51" xfId="20063" xr:uid="{00000000-0005-0000-0000-0000D34B0000}"/>
    <cellStyle name="Heading 1 9 52" xfId="20064" xr:uid="{00000000-0005-0000-0000-0000D44B0000}"/>
    <cellStyle name="Heading 1 9 53" xfId="20065" xr:uid="{00000000-0005-0000-0000-0000D54B0000}"/>
    <cellStyle name="Heading 1 9 54" xfId="20066" xr:uid="{00000000-0005-0000-0000-0000D64B0000}"/>
    <cellStyle name="Heading 1 9 55" xfId="20067" xr:uid="{00000000-0005-0000-0000-0000D74B0000}"/>
    <cellStyle name="Heading 1 9 56" xfId="20068" xr:uid="{00000000-0005-0000-0000-0000D84B0000}"/>
    <cellStyle name="Heading 1 9 57" xfId="20069" xr:uid="{00000000-0005-0000-0000-0000D94B0000}"/>
    <cellStyle name="Heading 1 9 58" xfId="20070" xr:uid="{00000000-0005-0000-0000-0000DA4B0000}"/>
    <cellStyle name="Heading 1 9 59" xfId="20071" xr:uid="{00000000-0005-0000-0000-0000DB4B0000}"/>
    <cellStyle name="Heading 1 9 6" xfId="20072" xr:uid="{00000000-0005-0000-0000-0000DC4B0000}"/>
    <cellStyle name="Heading 1 9 6 2" xfId="20073" xr:uid="{00000000-0005-0000-0000-0000DD4B0000}"/>
    <cellStyle name="Heading 1 9 60" xfId="20074" xr:uid="{00000000-0005-0000-0000-0000DE4B0000}"/>
    <cellStyle name="Heading 1 9 61" xfId="20075" xr:uid="{00000000-0005-0000-0000-0000DF4B0000}"/>
    <cellStyle name="Heading 1 9 62" xfId="20076" xr:uid="{00000000-0005-0000-0000-0000E04B0000}"/>
    <cellStyle name="Heading 1 9 63" xfId="20077" xr:uid="{00000000-0005-0000-0000-0000E14B0000}"/>
    <cellStyle name="Heading 1 9 64" xfId="20078" xr:uid="{00000000-0005-0000-0000-0000E24B0000}"/>
    <cellStyle name="Heading 1 9 65" xfId="20079" xr:uid="{00000000-0005-0000-0000-0000E34B0000}"/>
    <cellStyle name="Heading 1 9 66" xfId="20080" xr:uid="{00000000-0005-0000-0000-0000E44B0000}"/>
    <cellStyle name="Heading 1 9 67" xfId="20081" xr:uid="{00000000-0005-0000-0000-0000E54B0000}"/>
    <cellStyle name="Heading 1 9 68" xfId="20082" xr:uid="{00000000-0005-0000-0000-0000E64B0000}"/>
    <cellStyle name="Heading 1 9 69" xfId="52691" xr:uid="{00000000-0005-0000-0000-0000E74B0000}"/>
    <cellStyle name="Heading 1 9 7" xfId="20083" xr:uid="{00000000-0005-0000-0000-0000E84B0000}"/>
    <cellStyle name="Heading 1 9 7 2" xfId="20084" xr:uid="{00000000-0005-0000-0000-0000E94B0000}"/>
    <cellStyle name="Heading 1 9 70" xfId="53089" xr:uid="{00000000-0005-0000-0000-0000EA4B0000}"/>
    <cellStyle name="Heading 1 9 8" xfId="20085" xr:uid="{00000000-0005-0000-0000-0000EB4B0000}"/>
    <cellStyle name="Heading 1 9 8 2" xfId="20086" xr:uid="{00000000-0005-0000-0000-0000EC4B0000}"/>
    <cellStyle name="Heading 1 9 9" xfId="20087" xr:uid="{00000000-0005-0000-0000-0000ED4B0000}"/>
    <cellStyle name="Heading 1 9 9 2" xfId="20088" xr:uid="{00000000-0005-0000-0000-0000EE4B0000}"/>
    <cellStyle name="Heading 2" xfId="511" xr:uid="{00000000-0005-0000-0000-0000EF4B0000}"/>
    <cellStyle name="Heading 2 10" xfId="512" xr:uid="{00000000-0005-0000-0000-0000F04B0000}"/>
    <cellStyle name="Heading 2 10 10" xfId="20089" xr:uid="{00000000-0005-0000-0000-0000F14B0000}"/>
    <cellStyle name="Heading 2 10 10 2" xfId="20090" xr:uid="{00000000-0005-0000-0000-0000F24B0000}"/>
    <cellStyle name="Heading 2 10 11" xfId="20091" xr:uid="{00000000-0005-0000-0000-0000F34B0000}"/>
    <cellStyle name="Heading 2 10 11 2" xfId="20092" xr:uid="{00000000-0005-0000-0000-0000F44B0000}"/>
    <cellStyle name="Heading 2 10 12" xfId="20093" xr:uid="{00000000-0005-0000-0000-0000F54B0000}"/>
    <cellStyle name="Heading 2 10 12 2" xfId="20094" xr:uid="{00000000-0005-0000-0000-0000F64B0000}"/>
    <cellStyle name="Heading 2 10 13" xfId="20095" xr:uid="{00000000-0005-0000-0000-0000F74B0000}"/>
    <cellStyle name="Heading 2 10 13 2" xfId="20096" xr:uid="{00000000-0005-0000-0000-0000F84B0000}"/>
    <cellStyle name="Heading 2 10 14" xfId="20097" xr:uid="{00000000-0005-0000-0000-0000F94B0000}"/>
    <cellStyle name="Heading 2 10 14 2" xfId="20098" xr:uid="{00000000-0005-0000-0000-0000FA4B0000}"/>
    <cellStyle name="Heading 2 10 15" xfId="20099" xr:uid="{00000000-0005-0000-0000-0000FB4B0000}"/>
    <cellStyle name="Heading 2 10 15 2" xfId="20100" xr:uid="{00000000-0005-0000-0000-0000FC4B0000}"/>
    <cellStyle name="Heading 2 10 16" xfId="20101" xr:uid="{00000000-0005-0000-0000-0000FD4B0000}"/>
    <cellStyle name="Heading 2 10 16 2" xfId="20102" xr:uid="{00000000-0005-0000-0000-0000FE4B0000}"/>
    <cellStyle name="Heading 2 10 17" xfId="20103" xr:uid="{00000000-0005-0000-0000-0000FF4B0000}"/>
    <cellStyle name="Heading 2 10 17 2" xfId="20104" xr:uid="{00000000-0005-0000-0000-0000004C0000}"/>
    <cellStyle name="Heading 2 10 18" xfId="20105" xr:uid="{00000000-0005-0000-0000-0000014C0000}"/>
    <cellStyle name="Heading 2 10 18 2" xfId="20106" xr:uid="{00000000-0005-0000-0000-0000024C0000}"/>
    <cellStyle name="Heading 2 10 19" xfId="20107" xr:uid="{00000000-0005-0000-0000-0000034C0000}"/>
    <cellStyle name="Heading 2 10 19 2" xfId="20108" xr:uid="{00000000-0005-0000-0000-0000044C0000}"/>
    <cellStyle name="Heading 2 10 2" xfId="513" xr:uid="{00000000-0005-0000-0000-0000054C0000}"/>
    <cellStyle name="Heading 2 10 2 2" xfId="20109" xr:uid="{00000000-0005-0000-0000-0000064C0000}"/>
    <cellStyle name="Heading 2 10 20" xfId="20110" xr:uid="{00000000-0005-0000-0000-0000074C0000}"/>
    <cellStyle name="Heading 2 10 20 2" xfId="20111" xr:uid="{00000000-0005-0000-0000-0000084C0000}"/>
    <cellStyle name="Heading 2 10 21" xfId="20112" xr:uid="{00000000-0005-0000-0000-0000094C0000}"/>
    <cellStyle name="Heading 2 10 21 2" xfId="20113" xr:uid="{00000000-0005-0000-0000-00000A4C0000}"/>
    <cellStyle name="Heading 2 10 22" xfId="20114" xr:uid="{00000000-0005-0000-0000-00000B4C0000}"/>
    <cellStyle name="Heading 2 10 22 2" xfId="20115" xr:uid="{00000000-0005-0000-0000-00000C4C0000}"/>
    <cellStyle name="Heading 2 10 23" xfId="20116" xr:uid="{00000000-0005-0000-0000-00000D4C0000}"/>
    <cellStyle name="Heading 2 10 23 2" xfId="20117" xr:uid="{00000000-0005-0000-0000-00000E4C0000}"/>
    <cellStyle name="Heading 2 10 24" xfId="20118" xr:uid="{00000000-0005-0000-0000-00000F4C0000}"/>
    <cellStyle name="Heading 2 10 24 2" xfId="20119" xr:uid="{00000000-0005-0000-0000-0000104C0000}"/>
    <cellStyle name="Heading 2 10 25" xfId="20120" xr:uid="{00000000-0005-0000-0000-0000114C0000}"/>
    <cellStyle name="Heading 2 10 25 2" xfId="20121" xr:uid="{00000000-0005-0000-0000-0000124C0000}"/>
    <cellStyle name="Heading 2 10 26" xfId="20122" xr:uid="{00000000-0005-0000-0000-0000134C0000}"/>
    <cellStyle name="Heading 2 10 26 2" xfId="20123" xr:uid="{00000000-0005-0000-0000-0000144C0000}"/>
    <cellStyle name="Heading 2 10 27" xfId="20124" xr:uid="{00000000-0005-0000-0000-0000154C0000}"/>
    <cellStyle name="Heading 2 10 27 2" xfId="20125" xr:uid="{00000000-0005-0000-0000-0000164C0000}"/>
    <cellStyle name="Heading 2 10 28" xfId="20126" xr:uid="{00000000-0005-0000-0000-0000174C0000}"/>
    <cellStyle name="Heading 2 10 28 2" xfId="20127" xr:uid="{00000000-0005-0000-0000-0000184C0000}"/>
    <cellStyle name="Heading 2 10 29" xfId="20128" xr:uid="{00000000-0005-0000-0000-0000194C0000}"/>
    <cellStyle name="Heading 2 10 29 2" xfId="20129" xr:uid="{00000000-0005-0000-0000-00001A4C0000}"/>
    <cellStyle name="Heading 2 10 3" xfId="514" xr:uid="{00000000-0005-0000-0000-00001B4C0000}"/>
    <cellStyle name="Heading 2 10 3 2" xfId="20130" xr:uid="{00000000-0005-0000-0000-00001C4C0000}"/>
    <cellStyle name="Heading 2 10 30" xfId="20131" xr:uid="{00000000-0005-0000-0000-00001D4C0000}"/>
    <cellStyle name="Heading 2 10 30 2" xfId="20132" xr:uid="{00000000-0005-0000-0000-00001E4C0000}"/>
    <cellStyle name="Heading 2 10 31" xfId="20133" xr:uid="{00000000-0005-0000-0000-00001F4C0000}"/>
    <cellStyle name="Heading 2 10 31 2" xfId="20134" xr:uid="{00000000-0005-0000-0000-0000204C0000}"/>
    <cellStyle name="Heading 2 10 32" xfId="20135" xr:uid="{00000000-0005-0000-0000-0000214C0000}"/>
    <cellStyle name="Heading 2 10 32 2" xfId="20136" xr:uid="{00000000-0005-0000-0000-0000224C0000}"/>
    <cellStyle name="Heading 2 10 33" xfId="20137" xr:uid="{00000000-0005-0000-0000-0000234C0000}"/>
    <cellStyle name="Heading 2 10 33 2" xfId="20138" xr:uid="{00000000-0005-0000-0000-0000244C0000}"/>
    <cellStyle name="Heading 2 10 34" xfId="20139" xr:uid="{00000000-0005-0000-0000-0000254C0000}"/>
    <cellStyle name="Heading 2 10 34 2" xfId="20140" xr:uid="{00000000-0005-0000-0000-0000264C0000}"/>
    <cellStyle name="Heading 2 10 35" xfId="20141" xr:uid="{00000000-0005-0000-0000-0000274C0000}"/>
    <cellStyle name="Heading 2 10 35 2" xfId="20142" xr:uid="{00000000-0005-0000-0000-0000284C0000}"/>
    <cellStyle name="Heading 2 10 36" xfId="20143" xr:uid="{00000000-0005-0000-0000-0000294C0000}"/>
    <cellStyle name="Heading 2 10 36 2" xfId="20144" xr:uid="{00000000-0005-0000-0000-00002A4C0000}"/>
    <cellStyle name="Heading 2 10 37" xfId="20145" xr:uid="{00000000-0005-0000-0000-00002B4C0000}"/>
    <cellStyle name="Heading 2 10 37 2" xfId="20146" xr:uid="{00000000-0005-0000-0000-00002C4C0000}"/>
    <cellStyle name="Heading 2 10 38" xfId="20147" xr:uid="{00000000-0005-0000-0000-00002D4C0000}"/>
    <cellStyle name="Heading 2 10 38 2" xfId="20148" xr:uid="{00000000-0005-0000-0000-00002E4C0000}"/>
    <cellStyle name="Heading 2 10 39" xfId="20149" xr:uid="{00000000-0005-0000-0000-00002F4C0000}"/>
    <cellStyle name="Heading 2 10 4" xfId="20150" xr:uid="{00000000-0005-0000-0000-0000304C0000}"/>
    <cellStyle name="Heading 2 10 4 2" xfId="20151" xr:uid="{00000000-0005-0000-0000-0000314C0000}"/>
    <cellStyle name="Heading 2 10 40" xfId="20152" xr:uid="{00000000-0005-0000-0000-0000324C0000}"/>
    <cellStyle name="Heading 2 10 41" xfId="20153" xr:uid="{00000000-0005-0000-0000-0000334C0000}"/>
    <cellStyle name="Heading 2 10 42" xfId="20154" xr:uid="{00000000-0005-0000-0000-0000344C0000}"/>
    <cellStyle name="Heading 2 10 43" xfId="20155" xr:uid="{00000000-0005-0000-0000-0000354C0000}"/>
    <cellStyle name="Heading 2 10 44" xfId="20156" xr:uid="{00000000-0005-0000-0000-0000364C0000}"/>
    <cellStyle name="Heading 2 10 45" xfId="20157" xr:uid="{00000000-0005-0000-0000-0000374C0000}"/>
    <cellStyle name="Heading 2 10 46" xfId="20158" xr:uid="{00000000-0005-0000-0000-0000384C0000}"/>
    <cellStyle name="Heading 2 10 47" xfId="20159" xr:uid="{00000000-0005-0000-0000-0000394C0000}"/>
    <cellStyle name="Heading 2 10 48" xfId="20160" xr:uid="{00000000-0005-0000-0000-00003A4C0000}"/>
    <cellStyle name="Heading 2 10 49" xfId="20161" xr:uid="{00000000-0005-0000-0000-00003B4C0000}"/>
    <cellStyle name="Heading 2 10 5" xfId="20162" xr:uid="{00000000-0005-0000-0000-00003C4C0000}"/>
    <cellStyle name="Heading 2 10 5 2" xfId="20163" xr:uid="{00000000-0005-0000-0000-00003D4C0000}"/>
    <cellStyle name="Heading 2 10 50" xfId="20164" xr:uid="{00000000-0005-0000-0000-00003E4C0000}"/>
    <cellStyle name="Heading 2 10 51" xfId="20165" xr:uid="{00000000-0005-0000-0000-00003F4C0000}"/>
    <cellStyle name="Heading 2 10 52" xfId="20166" xr:uid="{00000000-0005-0000-0000-0000404C0000}"/>
    <cellStyle name="Heading 2 10 53" xfId="20167" xr:uid="{00000000-0005-0000-0000-0000414C0000}"/>
    <cellStyle name="Heading 2 10 54" xfId="20168" xr:uid="{00000000-0005-0000-0000-0000424C0000}"/>
    <cellStyle name="Heading 2 10 55" xfId="20169" xr:uid="{00000000-0005-0000-0000-0000434C0000}"/>
    <cellStyle name="Heading 2 10 56" xfId="20170" xr:uid="{00000000-0005-0000-0000-0000444C0000}"/>
    <cellStyle name="Heading 2 10 57" xfId="20171" xr:uid="{00000000-0005-0000-0000-0000454C0000}"/>
    <cellStyle name="Heading 2 10 58" xfId="20172" xr:uid="{00000000-0005-0000-0000-0000464C0000}"/>
    <cellStyle name="Heading 2 10 59" xfId="20173" xr:uid="{00000000-0005-0000-0000-0000474C0000}"/>
    <cellStyle name="Heading 2 10 6" xfId="20174" xr:uid="{00000000-0005-0000-0000-0000484C0000}"/>
    <cellStyle name="Heading 2 10 6 2" xfId="20175" xr:uid="{00000000-0005-0000-0000-0000494C0000}"/>
    <cellStyle name="Heading 2 10 60" xfId="20176" xr:uid="{00000000-0005-0000-0000-00004A4C0000}"/>
    <cellStyle name="Heading 2 10 61" xfId="20177" xr:uid="{00000000-0005-0000-0000-00004B4C0000}"/>
    <cellStyle name="Heading 2 10 62" xfId="20178" xr:uid="{00000000-0005-0000-0000-00004C4C0000}"/>
    <cellStyle name="Heading 2 10 63" xfId="20179" xr:uid="{00000000-0005-0000-0000-00004D4C0000}"/>
    <cellStyle name="Heading 2 10 64" xfId="20180" xr:uid="{00000000-0005-0000-0000-00004E4C0000}"/>
    <cellStyle name="Heading 2 10 65" xfId="20181" xr:uid="{00000000-0005-0000-0000-00004F4C0000}"/>
    <cellStyle name="Heading 2 10 66" xfId="20182" xr:uid="{00000000-0005-0000-0000-0000504C0000}"/>
    <cellStyle name="Heading 2 10 67" xfId="20183" xr:uid="{00000000-0005-0000-0000-0000514C0000}"/>
    <cellStyle name="Heading 2 10 68" xfId="20184" xr:uid="{00000000-0005-0000-0000-0000524C0000}"/>
    <cellStyle name="Heading 2 10 69" xfId="20185" xr:uid="{00000000-0005-0000-0000-0000534C0000}"/>
    <cellStyle name="Heading 2 10 7" xfId="20186" xr:uid="{00000000-0005-0000-0000-0000544C0000}"/>
    <cellStyle name="Heading 2 10 7 2" xfId="20187" xr:uid="{00000000-0005-0000-0000-0000554C0000}"/>
    <cellStyle name="Heading 2 10 70" xfId="52890" xr:uid="{00000000-0005-0000-0000-0000564C0000}"/>
    <cellStyle name="Heading 2 10 71" xfId="53351" xr:uid="{00000000-0005-0000-0000-0000574C0000}"/>
    <cellStyle name="Heading 2 10 8" xfId="20188" xr:uid="{00000000-0005-0000-0000-0000584C0000}"/>
    <cellStyle name="Heading 2 10 8 2" xfId="20189" xr:uid="{00000000-0005-0000-0000-0000594C0000}"/>
    <cellStyle name="Heading 2 10 9" xfId="20190" xr:uid="{00000000-0005-0000-0000-00005A4C0000}"/>
    <cellStyle name="Heading 2 10 9 2" xfId="20191" xr:uid="{00000000-0005-0000-0000-00005B4C0000}"/>
    <cellStyle name="Heading 2 11" xfId="515" xr:uid="{00000000-0005-0000-0000-00005C4C0000}"/>
    <cellStyle name="Heading 2 11 10" xfId="20192" xr:uid="{00000000-0005-0000-0000-00005D4C0000}"/>
    <cellStyle name="Heading 2 11 10 2" xfId="20193" xr:uid="{00000000-0005-0000-0000-00005E4C0000}"/>
    <cellStyle name="Heading 2 11 11" xfId="20194" xr:uid="{00000000-0005-0000-0000-00005F4C0000}"/>
    <cellStyle name="Heading 2 11 11 2" xfId="20195" xr:uid="{00000000-0005-0000-0000-0000604C0000}"/>
    <cellStyle name="Heading 2 11 12" xfId="20196" xr:uid="{00000000-0005-0000-0000-0000614C0000}"/>
    <cellStyle name="Heading 2 11 12 2" xfId="20197" xr:uid="{00000000-0005-0000-0000-0000624C0000}"/>
    <cellStyle name="Heading 2 11 13" xfId="20198" xr:uid="{00000000-0005-0000-0000-0000634C0000}"/>
    <cellStyle name="Heading 2 11 13 2" xfId="20199" xr:uid="{00000000-0005-0000-0000-0000644C0000}"/>
    <cellStyle name="Heading 2 11 14" xfId="20200" xr:uid="{00000000-0005-0000-0000-0000654C0000}"/>
    <cellStyle name="Heading 2 11 14 2" xfId="20201" xr:uid="{00000000-0005-0000-0000-0000664C0000}"/>
    <cellStyle name="Heading 2 11 15" xfId="20202" xr:uid="{00000000-0005-0000-0000-0000674C0000}"/>
    <cellStyle name="Heading 2 11 15 2" xfId="20203" xr:uid="{00000000-0005-0000-0000-0000684C0000}"/>
    <cellStyle name="Heading 2 11 16" xfId="20204" xr:uid="{00000000-0005-0000-0000-0000694C0000}"/>
    <cellStyle name="Heading 2 11 16 2" xfId="20205" xr:uid="{00000000-0005-0000-0000-00006A4C0000}"/>
    <cellStyle name="Heading 2 11 17" xfId="20206" xr:uid="{00000000-0005-0000-0000-00006B4C0000}"/>
    <cellStyle name="Heading 2 11 17 2" xfId="20207" xr:uid="{00000000-0005-0000-0000-00006C4C0000}"/>
    <cellStyle name="Heading 2 11 18" xfId="20208" xr:uid="{00000000-0005-0000-0000-00006D4C0000}"/>
    <cellStyle name="Heading 2 11 18 2" xfId="20209" xr:uid="{00000000-0005-0000-0000-00006E4C0000}"/>
    <cellStyle name="Heading 2 11 19" xfId="20210" xr:uid="{00000000-0005-0000-0000-00006F4C0000}"/>
    <cellStyle name="Heading 2 11 19 2" xfId="20211" xr:uid="{00000000-0005-0000-0000-0000704C0000}"/>
    <cellStyle name="Heading 2 11 2" xfId="516" xr:uid="{00000000-0005-0000-0000-0000714C0000}"/>
    <cellStyle name="Heading 2 11 2 2" xfId="20212" xr:uid="{00000000-0005-0000-0000-0000724C0000}"/>
    <cellStyle name="Heading 2 11 20" xfId="20213" xr:uid="{00000000-0005-0000-0000-0000734C0000}"/>
    <cellStyle name="Heading 2 11 20 2" xfId="20214" xr:uid="{00000000-0005-0000-0000-0000744C0000}"/>
    <cellStyle name="Heading 2 11 21" xfId="20215" xr:uid="{00000000-0005-0000-0000-0000754C0000}"/>
    <cellStyle name="Heading 2 11 21 2" xfId="20216" xr:uid="{00000000-0005-0000-0000-0000764C0000}"/>
    <cellStyle name="Heading 2 11 22" xfId="20217" xr:uid="{00000000-0005-0000-0000-0000774C0000}"/>
    <cellStyle name="Heading 2 11 22 2" xfId="20218" xr:uid="{00000000-0005-0000-0000-0000784C0000}"/>
    <cellStyle name="Heading 2 11 23" xfId="20219" xr:uid="{00000000-0005-0000-0000-0000794C0000}"/>
    <cellStyle name="Heading 2 11 23 2" xfId="20220" xr:uid="{00000000-0005-0000-0000-00007A4C0000}"/>
    <cellStyle name="Heading 2 11 24" xfId="20221" xr:uid="{00000000-0005-0000-0000-00007B4C0000}"/>
    <cellStyle name="Heading 2 11 24 2" xfId="20222" xr:uid="{00000000-0005-0000-0000-00007C4C0000}"/>
    <cellStyle name="Heading 2 11 25" xfId="20223" xr:uid="{00000000-0005-0000-0000-00007D4C0000}"/>
    <cellStyle name="Heading 2 11 25 2" xfId="20224" xr:uid="{00000000-0005-0000-0000-00007E4C0000}"/>
    <cellStyle name="Heading 2 11 26" xfId="20225" xr:uid="{00000000-0005-0000-0000-00007F4C0000}"/>
    <cellStyle name="Heading 2 11 26 2" xfId="20226" xr:uid="{00000000-0005-0000-0000-0000804C0000}"/>
    <cellStyle name="Heading 2 11 27" xfId="20227" xr:uid="{00000000-0005-0000-0000-0000814C0000}"/>
    <cellStyle name="Heading 2 11 27 2" xfId="20228" xr:uid="{00000000-0005-0000-0000-0000824C0000}"/>
    <cellStyle name="Heading 2 11 28" xfId="20229" xr:uid="{00000000-0005-0000-0000-0000834C0000}"/>
    <cellStyle name="Heading 2 11 28 2" xfId="20230" xr:uid="{00000000-0005-0000-0000-0000844C0000}"/>
    <cellStyle name="Heading 2 11 29" xfId="20231" xr:uid="{00000000-0005-0000-0000-0000854C0000}"/>
    <cellStyle name="Heading 2 11 29 2" xfId="20232" xr:uid="{00000000-0005-0000-0000-0000864C0000}"/>
    <cellStyle name="Heading 2 11 3" xfId="517" xr:uid="{00000000-0005-0000-0000-0000874C0000}"/>
    <cellStyle name="Heading 2 11 3 2" xfId="20233" xr:uid="{00000000-0005-0000-0000-0000884C0000}"/>
    <cellStyle name="Heading 2 11 30" xfId="20234" xr:uid="{00000000-0005-0000-0000-0000894C0000}"/>
    <cellStyle name="Heading 2 11 30 2" xfId="20235" xr:uid="{00000000-0005-0000-0000-00008A4C0000}"/>
    <cellStyle name="Heading 2 11 31" xfId="20236" xr:uid="{00000000-0005-0000-0000-00008B4C0000}"/>
    <cellStyle name="Heading 2 11 31 2" xfId="20237" xr:uid="{00000000-0005-0000-0000-00008C4C0000}"/>
    <cellStyle name="Heading 2 11 32" xfId="20238" xr:uid="{00000000-0005-0000-0000-00008D4C0000}"/>
    <cellStyle name="Heading 2 11 32 2" xfId="20239" xr:uid="{00000000-0005-0000-0000-00008E4C0000}"/>
    <cellStyle name="Heading 2 11 33" xfId="20240" xr:uid="{00000000-0005-0000-0000-00008F4C0000}"/>
    <cellStyle name="Heading 2 11 33 2" xfId="20241" xr:uid="{00000000-0005-0000-0000-0000904C0000}"/>
    <cellStyle name="Heading 2 11 34" xfId="20242" xr:uid="{00000000-0005-0000-0000-0000914C0000}"/>
    <cellStyle name="Heading 2 11 34 2" xfId="20243" xr:uid="{00000000-0005-0000-0000-0000924C0000}"/>
    <cellStyle name="Heading 2 11 35" xfId="20244" xr:uid="{00000000-0005-0000-0000-0000934C0000}"/>
    <cellStyle name="Heading 2 11 35 2" xfId="20245" xr:uid="{00000000-0005-0000-0000-0000944C0000}"/>
    <cellStyle name="Heading 2 11 36" xfId="20246" xr:uid="{00000000-0005-0000-0000-0000954C0000}"/>
    <cellStyle name="Heading 2 11 36 2" xfId="20247" xr:uid="{00000000-0005-0000-0000-0000964C0000}"/>
    <cellStyle name="Heading 2 11 37" xfId="20248" xr:uid="{00000000-0005-0000-0000-0000974C0000}"/>
    <cellStyle name="Heading 2 11 37 2" xfId="20249" xr:uid="{00000000-0005-0000-0000-0000984C0000}"/>
    <cellStyle name="Heading 2 11 38" xfId="20250" xr:uid="{00000000-0005-0000-0000-0000994C0000}"/>
    <cellStyle name="Heading 2 11 38 2" xfId="20251" xr:uid="{00000000-0005-0000-0000-00009A4C0000}"/>
    <cellStyle name="Heading 2 11 39" xfId="20252" xr:uid="{00000000-0005-0000-0000-00009B4C0000}"/>
    <cellStyle name="Heading 2 11 4" xfId="20253" xr:uid="{00000000-0005-0000-0000-00009C4C0000}"/>
    <cellStyle name="Heading 2 11 4 2" xfId="20254" xr:uid="{00000000-0005-0000-0000-00009D4C0000}"/>
    <cellStyle name="Heading 2 11 40" xfId="20255" xr:uid="{00000000-0005-0000-0000-00009E4C0000}"/>
    <cellStyle name="Heading 2 11 41" xfId="20256" xr:uid="{00000000-0005-0000-0000-00009F4C0000}"/>
    <cellStyle name="Heading 2 11 42" xfId="20257" xr:uid="{00000000-0005-0000-0000-0000A04C0000}"/>
    <cellStyle name="Heading 2 11 43" xfId="20258" xr:uid="{00000000-0005-0000-0000-0000A14C0000}"/>
    <cellStyle name="Heading 2 11 44" xfId="20259" xr:uid="{00000000-0005-0000-0000-0000A24C0000}"/>
    <cellStyle name="Heading 2 11 45" xfId="20260" xr:uid="{00000000-0005-0000-0000-0000A34C0000}"/>
    <cellStyle name="Heading 2 11 46" xfId="20261" xr:uid="{00000000-0005-0000-0000-0000A44C0000}"/>
    <cellStyle name="Heading 2 11 47" xfId="20262" xr:uid="{00000000-0005-0000-0000-0000A54C0000}"/>
    <cellStyle name="Heading 2 11 48" xfId="20263" xr:uid="{00000000-0005-0000-0000-0000A64C0000}"/>
    <cellStyle name="Heading 2 11 49" xfId="20264" xr:uid="{00000000-0005-0000-0000-0000A74C0000}"/>
    <cellStyle name="Heading 2 11 5" xfId="20265" xr:uid="{00000000-0005-0000-0000-0000A84C0000}"/>
    <cellStyle name="Heading 2 11 5 2" xfId="20266" xr:uid="{00000000-0005-0000-0000-0000A94C0000}"/>
    <cellStyle name="Heading 2 11 50" xfId="20267" xr:uid="{00000000-0005-0000-0000-0000AA4C0000}"/>
    <cellStyle name="Heading 2 11 51" xfId="20268" xr:uid="{00000000-0005-0000-0000-0000AB4C0000}"/>
    <cellStyle name="Heading 2 11 52" xfId="20269" xr:uid="{00000000-0005-0000-0000-0000AC4C0000}"/>
    <cellStyle name="Heading 2 11 53" xfId="20270" xr:uid="{00000000-0005-0000-0000-0000AD4C0000}"/>
    <cellStyle name="Heading 2 11 54" xfId="20271" xr:uid="{00000000-0005-0000-0000-0000AE4C0000}"/>
    <cellStyle name="Heading 2 11 55" xfId="20272" xr:uid="{00000000-0005-0000-0000-0000AF4C0000}"/>
    <cellStyle name="Heading 2 11 56" xfId="20273" xr:uid="{00000000-0005-0000-0000-0000B04C0000}"/>
    <cellStyle name="Heading 2 11 57" xfId="20274" xr:uid="{00000000-0005-0000-0000-0000B14C0000}"/>
    <cellStyle name="Heading 2 11 58" xfId="20275" xr:uid="{00000000-0005-0000-0000-0000B24C0000}"/>
    <cellStyle name="Heading 2 11 59" xfId="20276" xr:uid="{00000000-0005-0000-0000-0000B34C0000}"/>
    <cellStyle name="Heading 2 11 6" xfId="20277" xr:uid="{00000000-0005-0000-0000-0000B44C0000}"/>
    <cellStyle name="Heading 2 11 6 2" xfId="20278" xr:uid="{00000000-0005-0000-0000-0000B54C0000}"/>
    <cellStyle name="Heading 2 11 60" xfId="20279" xr:uid="{00000000-0005-0000-0000-0000B64C0000}"/>
    <cellStyle name="Heading 2 11 61" xfId="20280" xr:uid="{00000000-0005-0000-0000-0000B74C0000}"/>
    <cellStyle name="Heading 2 11 62" xfId="20281" xr:uid="{00000000-0005-0000-0000-0000B84C0000}"/>
    <cellStyle name="Heading 2 11 63" xfId="20282" xr:uid="{00000000-0005-0000-0000-0000B94C0000}"/>
    <cellStyle name="Heading 2 11 64" xfId="20283" xr:uid="{00000000-0005-0000-0000-0000BA4C0000}"/>
    <cellStyle name="Heading 2 11 65" xfId="20284" xr:uid="{00000000-0005-0000-0000-0000BB4C0000}"/>
    <cellStyle name="Heading 2 11 66" xfId="20285" xr:uid="{00000000-0005-0000-0000-0000BC4C0000}"/>
    <cellStyle name="Heading 2 11 67" xfId="20286" xr:uid="{00000000-0005-0000-0000-0000BD4C0000}"/>
    <cellStyle name="Heading 2 11 68" xfId="20287" xr:uid="{00000000-0005-0000-0000-0000BE4C0000}"/>
    <cellStyle name="Heading 2 11 69" xfId="20288" xr:uid="{00000000-0005-0000-0000-0000BF4C0000}"/>
    <cellStyle name="Heading 2 11 7" xfId="20289" xr:uid="{00000000-0005-0000-0000-0000C04C0000}"/>
    <cellStyle name="Heading 2 11 7 2" xfId="20290" xr:uid="{00000000-0005-0000-0000-0000C14C0000}"/>
    <cellStyle name="Heading 2 11 70" xfId="52878" xr:uid="{00000000-0005-0000-0000-0000C24C0000}"/>
    <cellStyle name="Heading 2 11 71" xfId="53339" xr:uid="{00000000-0005-0000-0000-0000C34C0000}"/>
    <cellStyle name="Heading 2 11 8" xfId="20291" xr:uid="{00000000-0005-0000-0000-0000C44C0000}"/>
    <cellStyle name="Heading 2 11 8 2" xfId="20292" xr:uid="{00000000-0005-0000-0000-0000C54C0000}"/>
    <cellStyle name="Heading 2 11 9" xfId="20293" xr:uid="{00000000-0005-0000-0000-0000C64C0000}"/>
    <cellStyle name="Heading 2 11 9 2" xfId="20294" xr:uid="{00000000-0005-0000-0000-0000C74C0000}"/>
    <cellStyle name="Heading 2 12" xfId="518" xr:uid="{00000000-0005-0000-0000-0000C84C0000}"/>
    <cellStyle name="Heading 2 12 10" xfId="20295" xr:uid="{00000000-0005-0000-0000-0000C94C0000}"/>
    <cellStyle name="Heading 2 12 10 2" xfId="20296" xr:uid="{00000000-0005-0000-0000-0000CA4C0000}"/>
    <cellStyle name="Heading 2 12 11" xfId="20297" xr:uid="{00000000-0005-0000-0000-0000CB4C0000}"/>
    <cellStyle name="Heading 2 12 11 2" xfId="20298" xr:uid="{00000000-0005-0000-0000-0000CC4C0000}"/>
    <cellStyle name="Heading 2 12 12" xfId="20299" xr:uid="{00000000-0005-0000-0000-0000CD4C0000}"/>
    <cellStyle name="Heading 2 12 12 2" xfId="20300" xr:uid="{00000000-0005-0000-0000-0000CE4C0000}"/>
    <cellStyle name="Heading 2 12 13" xfId="20301" xr:uid="{00000000-0005-0000-0000-0000CF4C0000}"/>
    <cellStyle name="Heading 2 12 13 2" xfId="20302" xr:uid="{00000000-0005-0000-0000-0000D04C0000}"/>
    <cellStyle name="Heading 2 12 14" xfId="20303" xr:uid="{00000000-0005-0000-0000-0000D14C0000}"/>
    <cellStyle name="Heading 2 12 14 2" xfId="20304" xr:uid="{00000000-0005-0000-0000-0000D24C0000}"/>
    <cellStyle name="Heading 2 12 15" xfId="20305" xr:uid="{00000000-0005-0000-0000-0000D34C0000}"/>
    <cellStyle name="Heading 2 12 15 2" xfId="20306" xr:uid="{00000000-0005-0000-0000-0000D44C0000}"/>
    <cellStyle name="Heading 2 12 16" xfId="20307" xr:uid="{00000000-0005-0000-0000-0000D54C0000}"/>
    <cellStyle name="Heading 2 12 16 2" xfId="20308" xr:uid="{00000000-0005-0000-0000-0000D64C0000}"/>
    <cellStyle name="Heading 2 12 17" xfId="20309" xr:uid="{00000000-0005-0000-0000-0000D74C0000}"/>
    <cellStyle name="Heading 2 12 17 2" xfId="20310" xr:uid="{00000000-0005-0000-0000-0000D84C0000}"/>
    <cellStyle name="Heading 2 12 18" xfId="20311" xr:uid="{00000000-0005-0000-0000-0000D94C0000}"/>
    <cellStyle name="Heading 2 12 18 2" xfId="20312" xr:uid="{00000000-0005-0000-0000-0000DA4C0000}"/>
    <cellStyle name="Heading 2 12 19" xfId="20313" xr:uid="{00000000-0005-0000-0000-0000DB4C0000}"/>
    <cellStyle name="Heading 2 12 19 2" xfId="20314" xr:uid="{00000000-0005-0000-0000-0000DC4C0000}"/>
    <cellStyle name="Heading 2 12 2" xfId="519" xr:uid="{00000000-0005-0000-0000-0000DD4C0000}"/>
    <cellStyle name="Heading 2 12 2 2" xfId="20315" xr:uid="{00000000-0005-0000-0000-0000DE4C0000}"/>
    <cellStyle name="Heading 2 12 20" xfId="20316" xr:uid="{00000000-0005-0000-0000-0000DF4C0000}"/>
    <cellStyle name="Heading 2 12 20 2" xfId="20317" xr:uid="{00000000-0005-0000-0000-0000E04C0000}"/>
    <cellStyle name="Heading 2 12 21" xfId="20318" xr:uid="{00000000-0005-0000-0000-0000E14C0000}"/>
    <cellStyle name="Heading 2 12 21 2" xfId="20319" xr:uid="{00000000-0005-0000-0000-0000E24C0000}"/>
    <cellStyle name="Heading 2 12 22" xfId="20320" xr:uid="{00000000-0005-0000-0000-0000E34C0000}"/>
    <cellStyle name="Heading 2 12 22 2" xfId="20321" xr:uid="{00000000-0005-0000-0000-0000E44C0000}"/>
    <cellStyle name="Heading 2 12 23" xfId="20322" xr:uid="{00000000-0005-0000-0000-0000E54C0000}"/>
    <cellStyle name="Heading 2 12 23 2" xfId="20323" xr:uid="{00000000-0005-0000-0000-0000E64C0000}"/>
    <cellStyle name="Heading 2 12 24" xfId="20324" xr:uid="{00000000-0005-0000-0000-0000E74C0000}"/>
    <cellStyle name="Heading 2 12 24 2" xfId="20325" xr:uid="{00000000-0005-0000-0000-0000E84C0000}"/>
    <cellStyle name="Heading 2 12 25" xfId="20326" xr:uid="{00000000-0005-0000-0000-0000E94C0000}"/>
    <cellStyle name="Heading 2 12 25 2" xfId="20327" xr:uid="{00000000-0005-0000-0000-0000EA4C0000}"/>
    <cellStyle name="Heading 2 12 26" xfId="20328" xr:uid="{00000000-0005-0000-0000-0000EB4C0000}"/>
    <cellStyle name="Heading 2 12 26 2" xfId="20329" xr:uid="{00000000-0005-0000-0000-0000EC4C0000}"/>
    <cellStyle name="Heading 2 12 27" xfId="20330" xr:uid="{00000000-0005-0000-0000-0000ED4C0000}"/>
    <cellStyle name="Heading 2 12 27 2" xfId="20331" xr:uid="{00000000-0005-0000-0000-0000EE4C0000}"/>
    <cellStyle name="Heading 2 12 28" xfId="20332" xr:uid="{00000000-0005-0000-0000-0000EF4C0000}"/>
    <cellStyle name="Heading 2 12 28 2" xfId="20333" xr:uid="{00000000-0005-0000-0000-0000F04C0000}"/>
    <cellStyle name="Heading 2 12 29" xfId="20334" xr:uid="{00000000-0005-0000-0000-0000F14C0000}"/>
    <cellStyle name="Heading 2 12 29 2" xfId="20335" xr:uid="{00000000-0005-0000-0000-0000F24C0000}"/>
    <cellStyle name="Heading 2 12 3" xfId="520" xr:uid="{00000000-0005-0000-0000-0000F34C0000}"/>
    <cellStyle name="Heading 2 12 3 2" xfId="20336" xr:uid="{00000000-0005-0000-0000-0000F44C0000}"/>
    <cellStyle name="Heading 2 12 30" xfId="20337" xr:uid="{00000000-0005-0000-0000-0000F54C0000}"/>
    <cellStyle name="Heading 2 12 30 2" xfId="20338" xr:uid="{00000000-0005-0000-0000-0000F64C0000}"/>
    <cellStyle name="Heading 2 12 31" xfId="20339" xr:uid="{00000000-0005-0000-0000-0000F74C0000}"/>
    <cellStyle name="Heading 2 12 31 2" xfId="20340" xr:uid="{00000000-0005-0000-0000-0000F84C0000}"/>
    <cellStyle name="Heading 2 12 32" xfId="20341" xr:uid="{00000000-0005-0000-0000-0000F94C0000}"/>
    <cellStyle name="Heading 2 12 32 2" xfId="20342" xr:uid="{00000000-0005-0000-0000-0000FA4C0000}"/>
    <cellStyle name="Heading 2 12 33" xfId="20343" xr:uid="{00000000-0005-0000-0000-0000FB4C0000}"/>
    <cellStyle name="Heading 2 12 33 2" xfId="20344" xr:uid="{00000000-0005-0000-0000-0000FC4C0000}"/>
    <cellStyle name="Heading 2 12 34" xfId="20345" xr:uid="{00000000-0005-0000-0000-0000FD4C0000}"/>
    <cellStyle name="Heading 2 12 34 2" xfId="20346" xr:uid="{00000000-0005-0000-0000-0000FE4C0000}"/>
    <cellStyle name="Heading 2 12 35" xfId="20347" xr:uid="{00000000-0005-0000-0000-0000FF4C0000}"/>
    <cellStyle name="Heading 2 12 35 2" xfId="20348" xr:uid="{00000000-0005-0000-0000-0000004D0000}"/>
    <cellStyle name="Heading 2 12 36" xfId="20349" xr:uid="{00000000-0005-0000-0000-0000014D0000}"/>
    <cellStyle name="Heading 2 12 36 2" xfId="20350" xr:uid="{00000000-0005-0000-0000-0000024D0000}"/>
    <cellStyle name="Heading 2 12 37" xfId="20351" xr:uid="{00000000-0005-0000-0000-0000034D0000}"/>
    <cellStyle name="Heading 2 12 37 2" xfId="20352" xr:uid="{00000000-0005-0000-0000-0000044D0000}"/>
    <cellStyle name="Heading 2 12 38" xfId="20353" xr:uid="{00000000-0005-0000-0000-0000054D0000}"/>
    <cellStyle name="Heading 2 12 38 2" xfId="20354" xr:uid="{00000000-0005-0000-0000-0000064D0000}"/>
    <cellStyle name="Heading 2 12 39" xfId="20355" xr:uid="{00000000-0005-0000-0000-0000074D0000}"/>
    <cellStyle name="Heading 2 12 4" xfId="20356" xr:uid="{00000000-0005-0000-0000-0000084D0000}"/>
    <cellStyle name="Heading 2 12 4 2" xfId="20357" xr:uid="{00000000-0005-0000-0000-0000094D0000}"/>
    <cellStyle name="Heading 2 12 40" xfId="20358" xr:uid="{00000000-0005-0000-0000-00000A4D0000}"/>
    <cellStyle name="Heading 2 12 41" xfId="20359" xr:uid="{00000000-0005-0000-0000-00000B4D0000}"/>
    <cellStyle name="Heading 2 12 42" xfId="20360" xr:uid="{00000000-0005-0000-0000-00000C4D0000}"/>
    <cellStyle name="Heading 2 12 43" xfId="20361" xr:uid="{00000000-0005-0000-0000-00000D4D0000}"/>
    <cellStyle name="Heading 2 12 44" xfId="20362" xr:uid="{00000000-0005-0000-0000-00000E4D0000}"/>
    <cellStyle name="Heading 2 12 45" xfId="20363" xr:uid="{00000000-0005-0000-0000-00000F4D0000}"/>
    <cellStyle name="Heading 2 12 46" xfId="20364" xr:uid="{00000000-0005-0000-0000-0000104D0000}"/>
    <cellStyle name="Heading 2 12 47" xfId="20365" xr:uid="{00000000-0005-0000-0000-0000114D0000}"/>
    <cellStyle name="Heading 2 12 48" xfId="20366" xr:uid="{00000000-0005-0000-0000-0000124D0000}"/>
    <cellStyle name="Heading 2 12 49" xfId="20367" xr:uid="{00000000-0005-0000-0000-0000134D0000}"/>
    <cellStyle name="Heading 2 12 5" xfId="20368" xr:uid="{00000000-0005-0000-0000-0000144D0000}"/>
    <cellStyle name="Heading 2 12 5 2" xfId="20369" xr:uid="{00000000-0005-0000-0000-0000154D0000}"/>
    <cellStyle name="Heading 2 12 50" xfId="20370" xr:uid="{00000000-0005-0000-0000-0000164D0000}"/>
    <cellStyle name="Heading 2 12 51" xfId="20371" xr:uid="{00000000-0005-0000-0000-0000174D0000}"/>
    <cellStyle name="Heading 2 12 52" xfId="20372" xr:uid="{00000000-0005-0000-0000-0000184D0000}"/>
    <cellStyle name="Heading 2 12 53" xfId="20373" xr:uid="{00000000-0005-0000-0000-0000194D0000}"/>
    <cellStyle name="Heading 2 12 54" xfId="20374" xr:uid="{00000000-0005-0000-0000-00001A4D0000}"/>
    <cellStyle name="Heading 2 12 55" xfId="20375" xr:uid="{00000000-0005-0000-0000-00001B4D0000}"/>
    <cellStyle name="Heading 2 12 56" xfId="20376" xr:uid="{00000000-0005-0000-0000-00001C4D0000}"/>
    <cellStyle name="Heading 2 12 57" xfId="20377" xr:uid="{00000000-0005-0000-0000-00001D4D0000}"/>
    <cellStyle name="Heading 2 12 58" xfId="20378" xr:uid="{00000000-0005-0000-0000-00001E4D0000}"/>
    <cellStyle name="Heading 2 12 59" xfId="20379" xr:uid="{00000000-0005-0000-0000-00001F4D0000}"/>
    <cellStyle name="Heading 2 12 6" xfId="20380" xr:uid="{00000000-0005-0000-0000-0000204D0000}"/>
    <cellStyle name="Heading 2 12 6 2" xfId="20381" xr:uid="{00000000-0005-0000-0000-0000214D0000}"/>
    <cellStyle name="Heading 2 12 60" xfId="20382" xr:uid="{00000000-0005-0000-0000-0000224D0000}"/>
    <cellStyle name="Heading 2 12 61" xfId="20383" xr:uid="{00000000-0005-0000-0000-0000234D0000}"/>
    <cellStyle name="Heading 2 12 62" xfId="20384" xr:uid="{00000000-0005-0000-0000-0000244D0000}"/>
    <cellStyle name="Heading 2 12 63" xfId="20385" xr:uid="{00000000-0005-0000-0000-0000254D0000}"/>
    <cellStyle name="Heading 2 12 64" xfId="20386" xr:uid="{00000000-0005-0000-0000-0000264D0000}"/>
    <cellStyle name="Heading 2 12 65" xfId="20387" xr:uid="{00000000-0005-0000-0000-0000274D0000}"/>
    <cellStyle name="Heading 2 12 66" xfId="20388" xr:uid="{00000000-0005-0000-0000-0000284D0000}"/>
    <cellStyle name="Heading 2 12 67" xfId="20389" xr:uid="{00000000-0005-0000-0000-0000294D0000}"/>
    <cellStyle name="Heading 2 12 68" xfId="20390" xr:uid="{00000000-0005-0000-0000-00002A4D0000}"/>
    <cellStyle name="Heading 2 12 69" xfId="20391" xr:uid="{00000000-0005-0000-0000-00002B4D0000}"/>
    <cellStyle name="Heading 2 12 7" xfId="20392" xr:uid="{00000000-0005-0000-0000-00002C4D0000}"/>
    <cellStyle name="Heading 2 12 7 2" xfId="20393" xr:uid="{00000000-0005-0000-0000-00002D4D0000}"/>
    <cellStyle name="Heading 2 12 70" xfId="52838" xr:uid="{00000000-0005-0000-0000-00002E4D0000}"/>
    <cellStyle name="Heading 2 12 71" xfId="53299" xr:uid="{00000000-0005-0000-0000-00002F4D0000}"/>
    <cellStyle name="Heading 2 12 8" xfId="20394" xr:uid="{00000000-0005-0000-0000-0000304D0000}"/>
    <cellStyle name="Heading 2 12 8 2" xfId="20395" xr:uid="{00000000-0005-0000-0000-0000314D0000}"/>
    <cellStyle name="Heading 2 12 9" xfId="20396" xr:uid="{00000000-0005-0000-0000-0000324D0000}"/>
    <cellStyle name="Heading 2 12 9 2" xfId="20397" xr:uid="{00000000-0005-0000-0000-0000334D0000}"/>
    <cellStyle name="Heading 2 13" xfId="521" xr:uid="{00000000-0005-0000-0000-0000344D0000}"/>
    <cellStyle name="Heading 2 13 10" xfId="20398" xr:uid="{00000000-0005-0000-0000-0000354D0000}"/>
    <cellStyle name="Heading 2 13 10 2" xfId="20399" xr:uid="{00000000-0005-0000-0000-0000364D0000}"/>
    <cellStyle name="Heading 2 13 11" xfId="20400" xr:uid="{00000000-0005-0000-0000-0000374D0000}"/>
    <cellStyle name="Heading 2 13 11 2" xfId="20401" xr:uid="{00000000-0005-0000-0000-0000384D0000}"/>
    <cellStyle name="Heading 2 13 12" xfId="20402" xr:uid="{00000000-0005-0000-0000-0000394D0000}"/>
    <cellStyle name="Heading 2 13 12 2" xfId="20403" xr:uid="{00000000-0005-0000-0000-00003A4D0000}"/>
    <cellStyle name="Heading 2 13 13" xfId="20404" xr:uid="{00000000-0005-0000-0000-00003B4D0000}"/>
    <cellStyle name="Heading 2 13 13 2" xfId="20405" xr:uid="{00000000-0005-0000-0000-00003C4D0000}"/>
    <cellStyle name="Heading 2 13 14" xfId="20406" xr:uid="{00000000-0005-0000-0000-00003D4D0000}"/>
    <cellStyle name="Heading 2 13 14 2" xfId="20407" xr:uid="{00000000-0005-0000-0000-00003E4D0000}"/>
    <cellStyle name="Heading 2 13 15" xfId="20408" xr:uid="{00000000-0005-0000-0000-00003F4D0000}"/>
    <cellStyle name="Heading 2 13 15 2" xfId="20409" xr:uid="{00000000-0005-0000-0000-0000404D0000}"/>
    <cellStyle name="Heading 2 13 16" xfId="20410" xr:uid="{00000000-0005-0000-0000-0000414D0000}"/>
    <cellStyle name="Heading 2 13 16 2" xfId="20411" xr:uid="{00000000-0005-0000-0000-0000424D0000}"/>
    <cellStyle name="Heading 2 13 17" xfId="20412" xr:uid="{00000000-0005-0000-0000-0000434D0000}"/>
    <cellStyle name="Heading 2 13 17 2" xfId="20413" xr:uid="{00000000-0005-0000-0000-0000444D0000}"/>
    <cellStyle name="Heading 2 13 18" xfId="20414" xr:uid="{00000000-0005-0000-0000-0000454D0000}"/>
    <cellStyle name="Heading 2 13 18 2" xfId="20415" xr:uid="{00000000-0005-0000-0000-0000464D0000}"/>
    <cellStyle name="Heading 2 13 19" xfId="20416" xr:uid="{00000000-0005-0000-0000-0000474D0000}"/>
    <cellStyle name="Heading 2 13 19 2" xfId="20417" xr:uid="{00000000-0005-0000-0000-0000484D0000}"/>
    <cellStyle name="Heading 2 13 2" xfId="522" xr:uid="{00000000-0005-0000-0000-0000494D0000}"/>
    <cellStyle name="Heading 2 13 2 2" xfId="20418" xr:uid="{00000000-0005-0000-0000-00004A4D0000}"/>
    <cellStyle name="Heading 2 13 20" xfId="20419" xr:uid="{00000000-0005-0000-0000-00004B4D0000}"/>
    <cellStyle name="Heading 2 13 20 2" xfId="20420" xr:uid="{00000000-0005-0000-0000-00004C4D0000}"/>
    <cellStyle name="Heading 2 13 21" xfId="20421" xr:uid="{00000000-0005-0000-0000-00004D4D0000}"/>
    <cellStyle name="Heading 2 13 21 2" xfId="20422" xr:uid="{00000000-0005-0000-0000-00004E4D0000}"/>
    <cellStyle name="Heading 2 13 22" xfId="20423" xr:uid="{00000000-0005-0000-0000-00004F4D0000}"/>
    <cellStyle name="Heading 2 13 22 2" xfId="20424" xr:uid="{00000000-0005-0000-0000-0000504D0000}"/>
    <cellStyle name="Heading 2 13 23" xfId="20425" xr:uid="{00000000-0005-0000-0000-0000514D0000}"/>
    <cellStyle name="Heading 2 13 23 2" xfId="20426" xr:uid="{00000000-0005-0000-0000-0000524D0000}"/>
    <cellStyle name="Heading 2 13 24" xfId="20427" xr:uid="{00000000-0005-0000-0000-0000534D0000}"/>
    <cellStyle name="Heading 2 13 24 2" xfId="20428" xr:uid="{00000000-0005-0000-0000-0000544D0000}"/>
    <cellStyle name="Heading 2 13 25" xfId="20429" xr:uid="{00000000-0005-0000-0000-0000554D0000}"/>
    <cellStyle name="Heading 2 13 25 2" xfId="20430" xr:uid="{00000000-0005-0000-0000-0000564D0000}"/>
    <cellStyle name="Heading 2 13 26" xfId="20431" xr:uid="{00000000-0005-0000-0000-0000574D0000}"/>
    <cellStyle name="Heading 2 13 26 2" xfId="20432" xr:uid="{00000000-0005-0000-0000-0000584D0000}"/>
    <cellStyle name="Heading 2 13 27" xfId="20433" xr:uid="{00000000-0005-0000-0000-0000594D0000}"/>
    <cellStyle name="Heading 2 13 27 2" xfId="20434" xr:uid="{00000000-0005-0000-0000-00005A4D0000}"/>
    <cellStyle name="Heading 2 13 28" xfId="20435" xr:uid="{00000000-0005-0000-0000-00005B4D0000}"/>
    <cellStyle name="Heading 2 13 28 2" xfId="20436" xr:uid="{00000000-0005-0000-0000-00005C4D0000}"/>
    <cellStyle name="Heading 2 13 29" xfId="20437" xr:uid="{00000000-0005-0000-0000-00005D4D0000}"/>
    <cellStyle name="Heading 2 13 29 2" xfId="20438" xr:uid="{00000000-0005-0000-0000-00005E4D0000}"/>
    <cellStyle name="Heading 2 13 3" xfId="523" xr:uid="{00000000-0005-0000-0000-00005F4D0000}"/>
    <cellStyle name="Heading 2 13 3 2" xfId="20439" xr:uid="{00000000-0005-0000-0000-0000604D0000}"/>
    <cellStyle name="Heading 2 13 30" xfId="20440" xr:uid="{00000000-0005-0000-0000-0000614D0000}"/>
    <cellStyle name="Heading 2 13 30 2" xfId="20441" xr:uid="{00000000-0005-0000-0000-0000624D0000}"/>
    <cellStyle name="Heading 2 13 31" xfId="20442" xr:uid="{00000000-0005-0000-0000-0000634D0000}"/>
    <cellStyle name="Heading 2 13 31 2" xfId="20443" xr:uid="{00000000-0005-0000-0000-0000644D0000}"/>
    <cellStyle name="Heading 2 13 32" xfId="20444" xr:uid="{00000000-0005-0000-0000-0000654D0000}"/>
    <cellStyle name="Heading 2 13 32 2" xfId="20445" xr:uid="{00000000-0005-0000-0000-0000664D0000}"/>
    <cellStyle name="Heading 2 13 33" xfId="20446" xr:uid="{00000000-0005-0000-0000-0000674D0000}"/>
    <cellStyle name="Heading 2 13 33 2" xfId="20447" xr:uid="{00000000-0005-0000-0000-0000684D0000}"/>
    <cellStyle name="Heading 2 13 34" xfId="20448" xr:uid="{00000000-0005-0000-0000-0000694D0000}"/>
    <cellStyle name="Heading 2 13 34 2" xfId="20449" xr:uid="{00000000-0005-0000-0000-00006A4D0000}"/>
    <cellStyle name="Heading 2 13 35" xfId="20450" xr:uid="{00000000-0005-0000-0000-00006B4D0000}"/>
    <cellStyle name="Heading 2 13 35 2" xfId="20451" xr:uid="{00000000-0005-0000-0000-00006C4D0000}"/>
    <cellStyle name="Heading 2 13 36" xfId="20452" xr:uid="{00000000-0005-0000-0000-00006D4D0000}"/>
    <cellStyle name="Heading 2 13 36 2" xfId="20453" xr:uid="{00000000-0005-0000-0000-00006E4D0000}"/>
    <cellStyle name="Heading 2 13 37" xfId="20454" xr:uid="{00000000-0005-0000-0000-00006F4D0000}"/>
    <cellStyle name="Heading 2 13 37 2" xfId="20455" xr:uid="{00000000-0005-0000-0000-0000704D0000}"/>
    <cellStyle name="Heading 2 13 38" xfId="20456" xr:uid="{00000000-0005-0000-0000-0000714D0000}"/>
    <cellStyle name="Heading 2 13 38 2" xfId="20457" xr:uid="{00000000-0005-0000-0000-0000724D0000}"/>
    <cellStyle name="Heading 2 13 39" xfId="20458" xr:uid="{00000000-0005-0000-0000-0000734D0000}"/>
    <cellStyle name="Heading 2 13 4" xfId="20459" xr:uid="{00000000-0005-0000-0000-0000744D0000}"/>
    <cellStyle name="Heading 2 13 4 2" xfId="20460" xr:uid="{00000000-0005-0000-0000-0000754D0000}"/>
    <cellStyle name="Heading 2 13 40" xfId="20461" xr:uid="{00000000-0005-0000-0000-0000764D0000}"/>
    <cellStyle name="Heading 2 13 41" xfId="20462" xr:uid="{00000000-0005-0000-0000-0000774D0000}"/>
    <cellStyle name="Heading 2 13 42" xfId="20463" xr:uid="{00000000-0005-0000-0000-0000784D0000}"/>
    <cellStyle name="Heading 2 13 43" xfId="20464" xr:uid="{00000000-0005-0000-0000-0000794D0000}"/>
    <cellStyle name="Heading 2 13 44" xfId="20465" xr:uid="{00000000-0005-0000-0000-00007A4D0000}"/>
    <cellStyle name="Heading 2 13 45" xfId="20466" xr:uid="{00000000-0005-0000-0000-00007B4D0000}"/>
    <cellStyle name="Heading 2 13 46" xfId="20467" xr:uid="{00000000-0005-0000-0000-00007C4D0000}"/>
    <cellStyle name="Heading 2 13 47" xfId="20468" xr:uid="{00000000-0005-0000-0000-00007D4D0000}"/>
    <cellStyle name="Heading 2 13 48" xfId="20469" xr:uid="{00000000-0005-0000-0000-00007E4D0000}"/>
    <cellStyle name="Heading 2 13 49" xfId="20470" xr:uid="{00000000-0005-0000-0000-00007F4D0000}"/>
    <cellStyle name="Heading 2 13 5" xfId="20471" xr:uid="{00000000-0005-0000-0000-0000804D0000}"/>
    <cellStyle name="Heading 2 13 5 2" xfId="20472" xr:uid="{00000000-0005-0000-0000-0000814D0000}"/>
    <cellStyle name="Heading 2 13 50" xfId="20473" xr:uid="{00000000-0005-0000-0000-0000824D0000}"/>
    <cellStyle name="Heading 2 13 51" xfId="20474" xr:uid="{00000000-0005-0000-0000-0000834D0000}"/>
    <cellStyle name="Heading 2 13 52" xfId="20475" xr:uid="{00000000-0005-0000-0000-0000844D0000}"/>
    <cellStyle name="Heading 2 13 53" xfId="20476" xr:uid="{00000000-0005-0000-0000-0000854D0000}"/>
    <cellStyle name="Heading 2 13 54" xfId="20477" xr:uid="{00000000-0005-0000-0000-0000864D0000}"/>
    <cellStyle name="Heading 2 13 55" xfId="20478" xr:uid="{00000000-0005-0000-0000-0000874D0000}"/>
    <cellStyle name="Heading 2 13 56" xfId="20479" xr:uid="{00000000-0005-0000-0000-0000884D0000}"/>
    <cellStyle name="Heading 2 13 57" xfId="20480" xr:uid="{00000000-0005-0000-0000-0000894D0000}"/>
    <cellStyle name="Heading 2 13 58" xfId="20481" xr:uid="{00000000-0005-0000-0000-00008A4D0000}"/>
    <cellStyle name="Heading 2 13 59" xfId="20482" xr:uid="{00000000-0005-0000-0000-00008B4D0000}"/>
    <cellStyle name="Heading 2 13 6" xfId="20483" xr:uid="{00000000-0005-0000-0000-00008C4D0000}"/>
    <cellStyle name="Heading 2 13 6 2" xfId="20484" xr:uid="{00000000-0005-0000-0000-00008D4D0000}"/>
    <cellStyle name="Heading 2 13 60" xfId="20485" xr:uid="{00000000-0005-0000-0000-00008E4D0000}"/>
    <cellStyle name="Heading 2 13 61" xfId="20486" xr:uid="{00000000-0005-0000-0000-00008F4D0000}"/>
    <cellStyle name="Heading 2 13 62" xfId="20487" xr:uid="{00000000-0005-0000-0000-0000904D0000}"/>
    <cellStyle name="Heading 2 13 63" xfId="20488" xr:uid="{00000000-0005-0000-0000-0000914D0000}"/>
    <cellStyle name="Heading 2 13 64" xfId="20489" xr:uid="{00000000-0005-0000-0000-0000924D0000}"/>
    <cellStyle name="Heading 2 13 65" xfId="20490" xr:uid="{00000000-0005-0000-0000-0000934D0000}"/>
    <cellStyle name="Heading 2 13 66" xfId="20491" xr:uid="{00000000-0005-0000-0000-0000944D0000}"/>
    <cellStyle name="Heading 2 13 67" xfId="20492" xr:uid="{00000000-0005-0000-0000-0000954D0000}"/>
    <cellStyle name="Heading 2 13 68" xfId="20493" xr:uid="{00000000-0005-0000-0000-0000964D0000}"/>
    <cellStyle name="Heading 2 13 69" xfId="20494" xr:uid="{00000000-0005-0000-0000-0000974D0000}"/>
    <cellStyle name="Heading 2 13 7" xfId="20495" xr:uid="{00000000-0005-0000-0000-0000984D0000}"/>
    <cellStyle name="Heading 2 13 7 2" xfId="20496" xr:uid="{00000000-0005-0000-0000-0000994D0000}"/>
    <cellStyle name="Heading 2 13 70" xfId="52979" xr:uid="{00000000-0005-0000-0000-00009A4D0000}"/>
    <cellStyle name="Heading 2 13 71" xfId="53440" xr:uid="{00000000-0005-0000-0000-00009B4D0000}"/>
    <cellStyle name="Heading 2 13 8" xfId="20497" xr:uid="{00000000-0005-0000-0000-00009C4D0000}"/>
    <cellStyle name="Heading 2 13 8 2" xfId="20498" xr:uid="{00000000-0005-0000-0000-00009D4D0000}"/>
    <cellStyle name="Heading 2 13 9" xfId="20499" xr:uid="{00000000-0005-0000-0000-00009E4D0000}"/>
    <cellStyle name="Heading 2 13 9 2" xfId="20500" xr:uid="{00000000-0005-0000-0000-00009F4D0000}"/>
    <cellStyle name="Heading 2 14" xfId="524" xr:uid="{00000000-0005-0000-0000-0000A04D0000}"/>
    <cellStyle name="Heading 2 14 10" xfId="20501" xr:uid="{00000000-0005-0000-0000-0000A14D0000}"/>
    <cellStyle name="Heading 2 14 10 2" xfId="20502" xr:uid="{00000000-0005-0000-0000-0000A24D0000}"/>
    <cellStyle name="Heading 2 14 11" xfId="20503" xr:uid="{00000000-0005-0000-0000-0000A34D0000}"/>
    <cellStyle name="Heading 2 14 11 2" xfId="20504" xr:uid="{00000000-0005-0000-0000-0000A44D0000}"/>
    <cellStyle name="Heading 2 14 12" xfId="20505" xr:uid="{00000000-0005-0000-0000-0000A54D0000}"/>
    <cellStyle name="Heading 2 14 12 2" xfId="20506" xr:uid="{00000000-0005-0000-0000-0000A64D0000}"/>
    <cellStyle name="Heading 2 14 13" xfId="20507" xr:uid="{00000000-0005-0000-0000-0000A74D0000}"/>
    <cellStyle name="Heading 2 14 13 2" xfId="20508" xr:uid="{00000000-0005-0000-0000-0000A84D0000}"/>
    <cellStyle name="Heading 2 14 14" xfId="20509" xr:uid="{00000000-0005-0000-0000-0000A94D0000}"/>
    <cellStyle name="Heading 2 14 14 2" xfId="20510" xr:uid="{00000000-0005-0000-0000-0000AA4D0000}"/>
    <cellStyle name="Heading 2 14 15" xfId="20511" xr:uid="{00000000-0005-0000-0000-0000AB4D0000}"/>
    <cellStyle name="Heading 2 14 15 2" xfId="20512" xr:uid="{00000000-0005-0000-0000-0000AC4D0000}"/>
    <cellStyle name="Heading 2 14 16" xfId="20513" xr:uid="{00000000-0005-0000-0000-0000AD4D0000}"/>
    <cellStyle name="Heading 2 14 16 2" xfId="20514" xr:uid="{00000000-0005-0000-0000-0000AE4D0000}"/>
    <cellStyle name="Heading 2 14 17" xfId="20515" xr:uid="{00000000-0005-0000-0000-0000AF4D0000}"/>
    <cellStyle name="Heading 2 14 17 2" xfId="20516" xr:uid="{00000000-0005-0000-0000-0000B04D0000}"/>
    <cellStyle name="Heading 2 14 18" xfId="20517" xr:uid="{00000000-0005-0000-0000-0000B14D0000}"/>
    <cellStyle name="Heading 2 14 18 2" xfId="20518" xr:uid="{00000000-0005-0000-0000-0000B24D0000}"/>
    <cellStyle name="Heading 2 14 19" xfId="20519" xr:uid="{00000000-0005-0000-0000-0000B34D0000}"/>
    <cellStyle name="Heading 2 14 19 2" xfId="20520" xr:uid="{00000000-0005-0000-0000-0000B44D0000}"/>
    <cellStyle name="Heading 2 14 2" xfId="525" xr:uid="{00000000-0005-0000-0000-0000B54D0000}"/>
    <cellStyle name="Heading 2 14 2 2" xfId="20521" xr:uid="{00000000-0005-0000-0000-0000B64D0000}"/>
    <cellStyle name="Heading 2 14 20" xfId="20522" xr:uid="{00000000-0005-0000-0000-0000B74D0000}"/>
    <cellStyle name="Heading 2 14 20 2" xfId="20523" xr:uid="{00000000-0005-0000-0000-0000B84D0000}"/>
    <cellStyle name="Heading 2 14 21" xfId="20524" xr:uid="{00000000-0005-0000-0000-0000B94D0000}"/>
    <cellStyle name="Heading 2 14 21 2" xfId="20525" xr:uid="{00000000-0005-0000-0000-0000BA4D0000}"/>
    <cellStyle name="Heading 2 14 22" xfId="20526" xr:uid="{00000000-0005-0000-0000-0000BB4D0000}"/>
    <cellStyle name="Heading 2 14 22 2" xfId="20527" xr:uid="{00000000-0005-0000-0000-0000BC4D0000}"/>
    <cellStyle name="Heading 2 14 23" xfId="20528" xr:uid="{00000000-0005-0000-0000-0000BD4D0000}"/>
    <cellStyle name="Heading 2 14 23 2" xfId="20529" xr:uid="{00000000-0005-0000-0000-0000BE4D0000}"/>
    <cellStyle name="Heading 2 14 24" xfId="20530" xr:uid="{00000000-0005-0000-0000-0000BF4D0000}"/>
    <cellStyle name="Heading 2 14 24 2" xfId="20531" xr:uid="{00000000-0005-0000-0000-0000C04D0000}"/>
    <cellStyle name="Heading 2 14 25" xfId="20532" xr:uid="{00000000-0005-0000-0000-0000C14D0000}"/>
    <cellStyle name="Heading 2 14 25 2" xfId="20533" xr:uid="{00000000-0005-0000-0000-0000C24D0000}"/>
    <cellStyle name="Heading 2 14 26" xfId="20534" xr:uid="{00000000-0005-0000-0000-0000C34D0000}"/>
    <cellStyle name="Heading 2 14 26 2" xfId="20535" xr:uid="{00000000-0005-0000-0000-0000C44D0000}"/>
    <cellStyle name="Heading 2 14 27" xfId="20536" xr:uid="{00000000-0005-0000-0000-0000C54D0000}"/>
    <cellStyle name="Heading 2 14 27 2" xfId="20537" xr:uid="{00000000-0005-0000-0000-0000C64D0000}"/>
    <cellStyle name="Heading 2 14 28" xfId="20538" xr:uid="{00000000-0005-0000-0000-0000C74D0000}"/>
    <cellStyle name="Heading 2 14 28 2" xfId="20539" xr:uid="{00000000-0005-0000-0000-0000C84D0000}"/>
    <cellStyle name="Heading 2 14 29" xfId="20540" xr:uid="{00000000-0005-0000-0000-0000C94D0000}"/>
    <cellStyle name="Heading 2 14 29 2" xfId="20541" xr:uid="{00000000-0005-0000-0000-0000CA4D0000}"/>
    <cellStyle name="Heading 2 14 3" xfId="526" xr:uid="{00000000-0005-0000-0000-0000CB4D0000}"/>
    <cellStyle name="Heading 2 14 3 2" xfId="20542" xr:uid="{00000000-0005-0000-0000-0000CC4D0000}"/>
    <cellStyle name="Heading 2 14 30" xfId="20543" xr:uid="{00000000-0005-0000-0000-0000CD4D0000}"/>
    <cellStyle name="Heading 2 14 30 2" xfId="20544" xr:uid="{00000000-0005-0000-0000-0000CE4D0000}"/>
    <cellStyle name="Heading 2 14 31" xfId="20545" xr:uid="{00000000-0005-0000-0000-0000CF4D0000}"/>
    <cellStyle name="Heading 2 14 31 2" xfId="20546" xr:uid="{00000000-0005-0000-0000-0000D04D0000}"/>
    <cellStyle name="Heading 2 14 32" xfId="20547" xr:uid="{00000000-0005-0000-0000-0000D14D0000}"/>
    <cellStyle name="Heading 2 14 32 2" xfId="20548" xr:uid="{00000000-0005-0000-0000-0000D24D0000}"/>
    <cellStyle name="Heading 2 14 33" xfId="20549" xr:uid="{00000000-0005-0000-0000-0000D34D0000}"/>
    <cellStyle name="Heading 2 14 33 2" xfId="20550" xr:uid="{00000000-0005-0000-0000-0000D44D0000}"/>
    <cellStyle name="Heading 2 14 34" xfId="20551" xr:uid="{00000000-0005-0000-0000-0000D54D0000}"/>
    <cellStyle name="Heading 2 14 34 2" xfId="20552" xr:uid="{00000000-0005-0000-0000-0000D64D0000}"/>
    <cellStyle name="Heading 2 14 35" xfId="20553" xr:uid="{00000000-0005-0000-0000-0000D74D0000}"/>
    <cellStyle name="Heading 2 14 35 2" xfId="20554" xr:uid="{00000000-0005-0000-0000-0000D84D0000}"/>
    <cellStyle name="Heading 2 14 36" xfId="20555" xr:uid="{00000000-0005-0000-0000-0000D94D0000}"/>
    <cellStyle name="Heading 2 14 36 2" xfId="20556" xr:uid="{00000000-0005-0000-0000-0000DA4D0000}"/>
    <cellStyle name="Heading 2 14 37" xfId="20557" xr:uid="{00000000-0005-0000-0000-0000DB4D0000}"/>
    <cellStyle name="Heading 2 14 37 2" xfId="20558" xr:uid="{00000000-0005-0000-0000-0000DC4D0000}"/>
    <cellStyle name="Heading 2 14 38" xfId="20559" xr:uid="{00000000-0005-0000-0000-0000DD4D0000}"/>
    <cellStyle name="Heading 2 14 38 2" xfId="20560" xr:uid="{00000000-0005-0000-0000-0000DE4D0000}"/>
    <cellStyle name="Heading 2 14 39" xfId="20561" xr:uid="{00000000-0005-0000-0000-0000DF4D0000}"/>
    <cellStyle name="Heading 2 14 4" xfId="20562" xr:uid="{00000000-0005-0000-0000-0000E04D0000}"/>
    <cellStyle name="Heading 2 14 4 2" xfId="20563" xr:uid="{00000000-0005-0000-0000-0000E14D0000}"/>
    <cellStyle name="Heading 2 14 40" xfId="20564" xr:uid="{00000000-0005-0000-0000-0000E24D0000}"/>
    <cellStyle name="Heading 2 14 41" xfId="20565" xr:uid="{00000000-0005-0000-0000-0000E34D0000}"/>
    <cellStyle name="Heading 2 14 42" xfId="20566" xr:uid="{00000000-0005-0000-0000-0000E44D0000}"/>
    <cellStyle name="Heading 2 14 43" xfId="20567" xr:uid="{00000000-0005-0000-0000-0000E54D0000}"/>
    <cellStyle name="Heading 2 14 44" xfId="20568" xr:uid="{00000000-0005-0000-0000-0000E64D0000}"/>
    <cellStyle name="Heading 2 14 45" xfId="20569" xr:uid="{00000000-0005-0000-0000-0000E74D0000}"/>
    <cellStyle name="Heading 2 14 46" xfId="20570" xr:uid="{00000000-0005-0000-0000-0000E84D0000}"/>
    <cellStyle name="Heading 2 14 47" xfId="20571" xr:uid="{00000000-0005-0000-0000-0000E94D0000}"/>
    <cellStyle name="Heading 2 14 48" xfId="20572" xr:uid="{00000000-0005-0000-0000-0000EA4D0000}"/>
    <cellStyle name="Heading 2 14 49" xfId="20573" xr:uid="{00000000-0005-0000-0000-0000EB4D0000}"/>
    <cellStyle name="Heading 2 14 5" xfId="20574" xr:uid="{00000000-0005-0000-0000-0000EC4D0000}"/>
    <cellStyle name="Heading 2 14 5 2" xfId="20575" xr:uid="{00000000-0005-0000-0000-0000ED4D0000}"/>
    <cellStyle name="Heading 2 14 50" xfId="20576" xr:uid="{00000000-0005-0000-0000-0000EE4D0000}"/>
    <cellStyle name="Heading 2 14 51" xfId="20577" xr:uid="{00000000-0005-0000-0000-0000EF4D0000}"/>
    <cellStyle name="Heading 2 14 52" xfId="20578" xr:uid="{00000000-0005-0000-0000-0000F04D0000}"/>
    <cellStyle name="Heading 2 14 53" xfId="20579" xr:uid="{00000000-0005-0000-0000-0000F14D0000}"/>
    <cellStyle name="Heading 2 14 54" xfId="20580" xr:uid="{00000000-0005-0000-0000-0000F24D0000}"/>
    <cellStyle name="Heading 2 14 55" xfId="20581" xr:uid="{00000000-0005-0000-0000-0000F34D0000}"/>
    <cellStyle name="Heading 2 14 56" xfId="20582" xr:uid="{00000000-0005-0000-0000-0000F44D0000}"/>
    <cellStyle name="Heading 2 14 57" xfId="20583" xr:uid="{00000000-0005-0000-0000-0000F54D0000}"/>
    <cellStyle name="Heading 2 14 58" xfId="20584" xr:uid="{00000000-0005-0000-0000-0000F64D0000}"/>
    <cellStyle name="Heading 2 14 59" xfId="20585" xr:uid="{00000000-0005-0000-0000-0000F74D0000}"/>
    <cellStyle name="Heading 2 14 6" xfId="20586" xr:uid="{00000000-0005-0000-0000-0000F84D0000}"/>
    <cellStyle name="Heading 2 14 6 2" xfId="20587" xr:uid="{00000000-0005-0000-0000-0000F94D0000}"/>
    <cellStyle name="Heading 2 14 60" xfId="20588" xr:uid="{00000000-0005-0000-0000-0000FA4D0000}"/>
    <cellStyle name="Heading 2 14 61" xfId="20589" xr:uid="{00000000-0005-0000-0000-0000FB4D0000}"/>
    <cellStyle name="Heading 2 14 62" xfId="20590" xr:uid="{00000000-0005-0000-0000-0000FC4D0000}"/>
    <cellStyle name="Heading 2 14 63" xfId="20591" xr:uid="{00000000-0005-0000-0000-0000FD4D0000}"/>
    <cellStyle name="Heading 2 14 64" xfId="20592" xr:uid="{00000000-0005-0000-0000-0000FE4D0000}"/>
    <cellStyle name="Heading 2 14 65" xfId="20593" xr:uid="{00000000-0005-0000-0000-0000FF4D0000}"/>
    <cellStyle name="Heading 2 14 66" xfId="20594" xr:uid="{00000000-0005-0000-0000-0000004E0000}"/>
    <cellStyle name="Heading 2 14 67" xfId="20595" xr:uid="{00000000-0005-0000-0000-0000014E0000}"/>
    <cellStyle name="Heading 2 14 68" xfId="20596" xr:uid="{00000000-0005-0000-0000-0000024E0000}"/>
    <cellStyle name="Heading 2 14 69" xfId="20597" xr:uid="{00000000-0005-0000-0000-0000034E0000}"/>
    <cellStyle name="Heading 2 14 7" xfId="20598" xr:uid="{00000000-0005-0000-0000-0000044E0000}"/>
    <cellStyle name="Heading 2 14 7 2" xfId="20599" xr:uid="{00000000-0005-0000-0000-0000054E0000}"/>
    <cellStyle name="Heading 2 14 70" xfId="52801" xr:uid="{00000000-0005-0000-0000-0000064E0000}"/>
    <cellStyle name="Heading 2 14 71" xfId="53262" xr:uid="{00000000-0005-0000-0000-0000074E0000}"/>
    <cellStyle name="Heading 2 14 8" xfId="20600" xr:uid="{00000000-0005-0000-0000-0000084E0000}"/>
    <cellStyle name="Heading 2 14 8 2" xfId="20601" xr:uid="{00000000-0005-0000-0000-0000094E0000}"/>
    <cellStyle name="Heading 2 14 9" xfId="20602" xr:uid="{00000000-0005-0000-0000-00000A4E0000}"/>
    <cellStyle name="Heading 2 14 9 2" xfId="20603" xr:uid="{00000000-0005-0000-0000-00000B4E0000}"/>
    <cellStyle name="Heading 2 15" xfId="527" xr:uid="{00000000-0005-0000-0000-00000C4E0000}"/>
    <cellStyle name="Heading 2 15 10" xfId="20604" xr:uid="{00000000-0005-0000-0000-00000D4E0000}"/>
    <cellStyle name="Heading 2 15 10 2" xfId="20605" xr:uid="{00000000-0005-0000-0000-00000E4E0000}"/>
    <cellStyle name="Heading 2 15 11" xfId="20606" xr:uid="{00000000-0005-0000-0000-00000F4E0000}"/>
    <cellStyle name="Heading 2 15 11 2" xfId="20607" xr:uid="{00000000-0005-0000-0000-0000104E0000}"/>
    <cellStyle name="Heading 2 15 12" xfId="20608" xr:uid="{00000000-0005-0000-0000-0000114E0000}"/>
    <cellStyle name="Heading 2 15 12 2" xfId="20609" xr:uid="{00000000-0005-0000-0000-0000124E0000}"/>
    <cellStyle name="Heading 2 15 13" xfId="20610" xr:uid="{00000000-0005-0000-0000-0000134E0000}"/>
    <cellStyle name="Heading 2 15 13 2" xfId="20611" xr:uid="{00000000-0005-0000-0000-0000144E0000}"/>
    <cellStyle name="Heading 2 15 14" xfId="20612" xr:uid="{00000000-0005-0000-0000-0000154E0000}"/>
    <cellStyle name="Heading 2 15 14 2" xfId="20613" xr:uid="{00000000-0005-0000-0000-0000164E0000}"/>
    <cellStyle name="Heading 2 15 15" xfId="20614" xr:uid="{00000000-0005-0000-0000-0000174E0000}"/>
    <cellStyle name="Heading 2 15 15 2" xfId="20615" xr:uid="{00000000-0005-0000-0000-0000184E0000}"/>
    <cellStyle name="Heading 2 15 16" xfId="20616" xr:uid="{00000000-0005-0000-0000-0000194E0000}"/>
    <cellStyle name="Heading 2 15 16 2" xfId="20617" xr:uid="{00000000-0005-0000-0000-00001A4E0000}"/>
    <cellStyle name="Heading 2 15 17" xfId="20618" xr:uid="{00000000-0005-0000-0000-00001B4E0000}"/>
    <cellStyle name="Heading 2 15 17 2" xfId="20619" xr:uid="{00000000-0005-0000-0000-00001C4E0000}"/>
    <cellStyle name="Heading 2 15 18" xfId="20620" xr:uid="{00000000-0005-0000-0000-00001D4E0000}"/>
    <cellStyle name="Heading 2 15 18 2" xfId="20621" xr:uid="{00000000-0005-0000-0000-00001E4E0000}"/>
    <cellStyle name="Heading 2 15 19" xfId="20622" xr:uid="{00000000-0005-0000-0000-00001F4E0000}"/>
    <cellStyle name="Heading 2 15 19 2" xfId="20623" xr:uid="{00000000-0005-0000-0000-0000204E0000}"/>
    <cellStyle name="Heading 2 15 2" xfId="528" xr:uid="{00000000-0005-0000-0000-0000214E0000}"/>
    <cellStyle name="Heading 2 15 2 2" xfId="20624" xr:uid="{00000000-0005-0000-0000-0000224E0000}"/>
    <cellStyle name="Heading 2 15 20" xfId="20625" xr:uid="{00000000-0005-0000-0000-0000234E0000}"/>
    <cellStyle name="Heading 2 15 20 2" xfId="20626" xr:uid="{00000000-0005-0000-0000-0000244E0000}"/>
    <cellStyle name="Heading 2 15 21" xfId="20627" xr:uid="{00000000-0005-0000-0000-0000254E0000}"/>
    <cellStyle name="Heading 2 15 21 2" xfId="20628" xr:uid="{00000000-0005-0000-0000-0000264E0000}"/>
    <cellStyle name="Heading 2 15 22" xfId="20629" xr:uid="{00000000-0005-0000-0000-0000274E0000}"/>
    <cellStyle name="Heading 2 15 22 2" xfId="20630" xr:uid="{00000000-0005-0000-0000-0000284E0000}"/>
    <cellStyle name="Heading 2 15 23" xfId="20631" xr:uid="{00000000-0005-0000-0000-0000294E0000}"/>
    <cellStyle name="Heading 2 15 23 2" xfId="20632" xr:uid="{00000000-0005-0000-0000-00002A4E0000}"/>
    <cellStyle name="Heading 2 15 24" xfId="20633" xr:uid="{00000000-0005-0000-0000-00002B4E0000}"/>
    <cellStyle name="Heading 2 15 24 2" xfId="20634" xr:uid="{00000000-0005-0000-0000-00002C4E0000}"/>
    <cellStyle name="Heading 2 15 25" xfId="20635" xr:uid="{00000000-0005-0000-0000-00002D4E0000}"/>
    <cellStyle name="Heading 2 15 25 2" xfId="20636" xr:uid="{00000000-0005-0000-0000-00002E4E0000}"/>
    <cellStyle name="Heading 2 15 26" xfId="20637" xr:uid="{00000000-0005-0000-0000-00002F4E0000}"/>
    <cellStyle name="Heading 2 15 26 2" xfId="20638" xr:uid="{00000000-0005-0000-0000-0000304E0000}"/>
    <cellStyle name="Heading 2 15 27" xfId="20639" xr:uid="{00000000-0005-0000-0000-0000314E0000}"/>
    <cellStyle name="Heading 2 15 27 2" xfId="20640" xr:uid="{00000000-0005-0000-0000-0000324E0000}"/>
    <cellStyle name="Heading 2 15 28" xfId="20641" xr:uid="{00000000-0005-0000-0000-0000334E0000}"/>
    <cellStyle name="Heading 2 15 28 2" xfId="20642" xr:uid="{00000000-0005-0000-0000-0000344E0000}"/>
    <cellStyle name="Heading 2 15 29" xfId="20643" xr:uid="{00000000-0005-0000-0000-0000354E0000}"/>
    <cellStyle name="Heading 2 15 29 2" xfId="20644" xr:uid="{00000000-0005-0000-0000-0000364E0000}"/>
    <cellStyle name="Heading 2 15 3" xfId="529" xr:uid="{00000000-0005-0000-0000-0000374E0000}"/>
    <cellStyle name="Heading 2 15 3 2" xfId="20645" xr:uid="{00000000-0005-0000-0000-0000384E0000}"/>
    <cellStyle name="Heading 2 15 30" xfId="20646" xr:uid="{00000000-0005-0000-0000-0000394E0000}"/>
    <cellStyle name="Heading 2 15 30 2" xfId="20647" xr:uid="{00000000-0005-0000-0000-00003A4E0000}"/>
    <cellStyle name="Heading 2 15 31" xfId="20648" xr:uid="{00000000-0005-0000-0000-00003B4E0000}"/>
    <cellStyle name="Heading 2 15 31 2" xfId="20649" xr:uid="{00000000-0005-0000-0000-00003C4E0000}"/>
    <cellStyle name="Heading 2 15 32" xfId="20650" xr:uid="{00000000-0005-0000-0000-00003D4E0000}"/>
    <cellStyle name="Heading 2 15 32 2" xfId="20651" xr:uid="{00000000-0005-0000-0000-00003E4E0000}"/>
    <cellStyle name="Heading 2 15 33" xfId="20652" xr:uid="{00000000-0005-0000-0000-00003F4E0000}"/>
    <cellStyle name="Heading 2 15 33 2" xfId="20653" xr:uid="{00000000-0005-0000-0000-0000404E0000}"/>
    <cellStyle name="Heading 2 15 34" xfId="20654" xr:uid="{00000000-0005-0000-0000-0000414E0000}"/>
    <cellStyle name="Heading 2 15 34 2" xfId="20655" xr:uid="{00000000-0005-0000-0000-0000424E0000}"/>
    <cellStyle name="Heading 2 15 35" xfId="20656" xr:uid="{00000000-0005-0000-0000-0000434E0000}"/>
    <cellStyle name="Heading 2 15 35 2" xfId="20657" xr:uid="{00000000-0005-0000-0000-0000444E0000}"/>
    <cellStyle name="Heading 2 15 36" xfId="20658" xr:uid="{00000000-0005-0000-0000-0000454E0000}"/>
    <cellStyle name="Heading 2 15 36 2" xfId="20659" xr:uid="{00000000-0005-0000-0000-0000464E0000}"/>
    <cellStyle name="Heading 2 15 37" xfId="20660" xr:uid="{00000000-0005-0000-0000-0000474E0000}"/>
    <cellStyle name="Heading 2 15 37 2" xfId="20661" xr:uid="{00000000-0005-0000-0000-0000484E0000}"/>
    <cellStyle name="Heading 2 15 38" xfId="20662" xr:uid="{00000000-0005-0000-0000-0000494E0000}"/>
    <cellStyle name="Heading 2 15 38 2" xfId="20663" xr:uid="{00000000-0005-0000-0000-00004A4E0000}"/>
    <cellStyle name="Heading 2 15 39" xfId="20664" xr:uid="{00000000-0005-0000-0000-00004B4E0000}"/>
    <cellStyle name="Heading 2 15 4" xfId="20665" xr:uid="{00000000-0005-0000-0000-00004C4E0000}"/>
    <cellStyle name="Heading 2 15 4 2" xfId="20666" xr:uid="{00000000-0005-0000-0000-00004D4E0000}"/>
    <cellStyle name="Heading 2 15 40" xfId="20667" xr:uid="{00000000-0005-0000-0000-00004E4E0000}"/>
    <cellStyle name="Heading 2 15 41" xfId="20668" xr:uid="{00000000-0005-0000-0000-00004F4E0000}"/>
    <cellStyle name="Heading 2 15 42" xfId="20669" xr:uid="{00000000-0005-0000-0000-0000504E0000}"/>
    <cellStyle name="Heading 2 15 43" xfId="20670" xr:uid="{00000000-0005-0000-0000-0000514E0000}"/>
    <cellStyle name="Heading 2 15 44" xfId="20671" xr:uid="{00000000-0005-0000-0000-0000524E0000}"/>
    <cellStyle name="Heading 2 15 45" xfId="20672" xr:uid="{00000000-0005-0000-0000-0000534E0000}"/>
    <cellStyle name="Heading 2 15 46" xfId="20673" xr:uid="{00000000-0005-0000-0000-0000544E0000}"/>
    <cellStyle name="Heading 2 15 47" xfId="20674" xr:uid="{00000000-0005-0000-0000-0000554E0000}"/>
    <cellStyle name="Heading 2 15 48" xfId="20675" xr:uid="{00000000-0005-0000-0000-0000564E0000}"/>
    <cellStyle name="Heading 2 15 49" xfId="20676" xr:uid="{00000000-0005-0000-0000-0000574E0000}"/>
    <cellStyle name="Heading 2 15 5" xfId="20677" xr:uid="{00000000-0005-0000-0000-0000584E0000}"/>
    <cellStyle name="Heading 2 15 5 2" xfId="20678" xr:uid="{00000000-0005-0000-0000-0000594E0000}"/>
    <cellStyle name="Heading 2 15 50" xfId="20679" xr:uid="{00000000-0005-0000-0000-00005A4E0000}"/>
    <cellStyle name="Heading 2 15 51" xfId="20680" xr:uid="{00000000-0005-0000-0000-00005B4E0000}"/>
    <cellStyle name="Heading 2 15 52" xfId="20681" xr:uid="{00000000-0005-0000-0000-00005C4E0000}"/>
    <cellStyle name="Heading 2 15 53" xfId="20682" xr:uid="{00000000-0005-0000-0000-00005D4E0000}"/>
    <cellStyle name="Heading 2 15 54" xfId="20683" xr:uid="{00000000-0005-0000-0000-00005E4E0000}"/>
    <cellStyle name="Heading 2 15 55" xfId="20684" xr:uid="{00000000-0005-0000-0000-00005F4E0000}"/>
    <cellStyle name="Heading 2 15 56" xfId="20685" xr:uid="{00000000-0005-0000-0000-0000604E0000}"/>
    <cellStyle name="Heading 2 15 57" xfId="20686" xr:uid="{00000000-0005-0000-0000-0000614E0000}"/>
    <cellStyle name="Heading 2 15 58" xfId="20687" xr:uid="{00000000-0005-0000-0000-0000624E0000}"/>
    <cellStyle name="Heading 2 15 59" xfId="20688" xr:uid="{00000000-0005-0000-0000-0000634E0000}"/>
    <cellStyle name="Heading 2 15 6" xfId="20689" xr:uid="{00000000-0005-0000-0000-0000644E0000}"/>
    <cellStyle name="Heading 2 15 6 2" xfId="20690" xr:uid="{00000000-0005-0000-0000-0000654E0000}"/>
    <cellStyle name="Heading 2 15 60" xfId="20691" xr:uid="{00000000-0005-0000-0000-0000664E0000}"/>
    <cellStyle name="Heading 2 15 61" xfId="20692" xr:uid="{00000000-0005-0000-0000-0000674E0000}"/>
    <cellStyle name="Heading 2 15 62" xfId="20693" xr:uid="{00000000-0005-0000-0000-0000684E0000}"/>
    <cellStyle name="Heading 2 15 63" xfId="20694" xr:uid="{00000000-0005-0000-0000-0000694E0000}"/>
    <cellStyle name="Heading 2 15 64" xfId="20695" xr:uid="{00000000-0005-0000-0000-00006A4E0000}"/>
    <cellStyle name="Heading 2 15 65" xfId="20696" xr:uid="{00000000-0005-0000-0000-00006B4E0000}"/>
    <cellStyle name="Heading 2 15 66" xfId="20697" xr:uid="{00000000-0005-0000-0000-00006C4E0000}"/>
    <cellStyle name="Heading 2 15 67" xfId="20698" xr:uid="{00000000-0005-0000-0000-00006D4E0000}"/>
    <cellStyle name="Heading 2 15 68" xfId="20699" xr:uid="{00000000-0005-0000-0000-00006E4E0000}"/>
    <cellStyle name="Heading 2 15 69" xfId="20700" xr:uid="{00000000-0005-0000-0000-00006F4E0000}"/>
    <cellStyle name="Heading 2 15 7" xfId="20701" xr:uid="{00000000-0005-0000-0000-0000704E0000}"/>
    <cellStyle name="Heading 2 15 7 2" xfId="20702" xr:uid="{00000000-0005-0000-0000-0000714E0000}"/>
    <cellStyle name="Heading 2 15 70" xfId="52346" xr:uid="{00000000-0005-0000-0000-0000724E0000}"/>
    <cellStyle name="Heading 2 15 71" xfId="53105" xr:uid="{00000000-0005-0000-0000-0000734E0000}"/>
    <cellStyle name="Heading 2 15 8" xfId="20703" xr:uid="{00000000-0005-0000-0000-0000744E0000}"/>
    <cellStyle name="Heading 2 15 8 2" xfId="20704" xr:uid="{00000000-0005-0000-0000-0000754E0000}"/>
    <cellStyle name="Heading 2 15 9" xfId="20705" xr:uid="{00000000-0005-0000-0000-0000764E0000}"/>
    <cellStyle name="Heading 2 15 9 2" xfId="20706" xr:uid="{00000000-0005-0000-0000-0000774E0000}"/>
    <cellStyle name="Heading 2 16" xfId="530" xr:uid="{00000000-0005-0000-0000-0000784E0000}"/>
    <cellStyle name="Heading 2 16 10" xfId="20707" xr:uid="{00000000-0005-0000-0000-0000794E0000}"/>
    <cellStyle name="Heading 2 16 10 2" xfId="20708" xr:uid="{00000000-0005-0000-0000-00007A4E0000}"/>
    <cellStyle name="Heading 2 16 11" xfId="20709" xr:uid="{00000000-0005-0000-0000-00007B4E0000}"/>
    <cellStyle name="Heading 2 16 11 2" xfId="20710" xr:uid="{00000000-0005-0000-0000-00007C4E0000}"/>
    <cellStyle name="Heading 2 16 12" xfId="20711" xr:uid="{00000000-0005-0000-0000-00007D4E0000}"/>
    <cellStyle name="Heading 2 16 12 2" xfId="20712" xr:uid="{00000000-0005-0000-0000-00007E4E0000}"/>
    <cellStyle name="Heading 2 16 13" xfId="20713" xr:uid="{00000000-0005-0000-0000-00007F4E0000}"/>
    <cellStyle name="Heading 2 16 13 2" xfId="20714" xr:uid="{00000000-0005-0000-0000-0000804E0000}"/>
    <cellStyle name="Heading 2 16 14" xfId="20715" xr:uid="{00000000-0005-0000-0000-0000814E0000}"/>
    <cellStyle name="Heading 2 16 14 2" xfId="20716" xr:uid="{00000000-0005-0000-0000-0000824E0000}"/>
    <cellStyle name="Heading 2 16 15" xfId="20717" xr:uid="{00000000-0005-0000-0000-0000834E0000}"/>
    <cellStyle name="Heading 2 16 15 2" xfId="20718" xr:uid="{00000000-0005-0000-0000-0000844E0000}"/>
    <cellStyle name="Heading 2 16 16" xfId="20719" xr:uid="{00000000-0005-0000-0000-0000854E0000}"/>
    <cellStyle name="Heading 2 16 16 2" xfId="20720" xr:uid="{00000000-0005-0000-0000-0000864E0000}"/>
    <cellStyle name="Heading 2 16 17" xfId="20721" xr:uid="{00000000-0005-0000-0000-0000874E0000}"/>
    <cellStyle name="Heading 2 16 17 2" xfId="20722" xr:uid="{00000000-0005-0000-0000-0000884E0000}"/>
    <cellStyle name="Heading 2 16 18" xfId="20723" xr:uid="{00000000-0005-0000-0000-0000894E0000}"/>
    <cellStyle name="Heading 2 16 18 2" xfId="20724" xr:uid="{00000000-0005-0000-0000-00008A4E0000}"/>
    <cellStyle name="Heading 2 16 19" xfId="20725" xr:uid="{00000000-0005-0000-0000-00008B4E0000}"/>
    <cellStyle name="Heading 2 16 19 2" xfId="20726" xr:uid="{00000000-0005-0000-0000-00008C4E0000}"/>
    <cellStyle name="Heading 2 16 2" xfId="531" xr:uid="{00000000-0005-0000-0000-00008D4E0000}"/>
    <cellStyle name="Heading 2 16 2 2" xfId="20727" xr:uid="{00000000-0005-0000-0000-00008E4E0000}"/>
    <cellStyle name="Heading 2 16 20" xfId="20728" xr:uid="{00000000-0005-0000-0000-00008F4E0000}"/>
    <cellStyle name="Heading 2 16 20 2" xfId="20729" xr:uid="{00000000-0005-0000-0000-0000904E0000}"/>
    <cellStyle name="Heading 2 16 21" xfId="20730" xr:uid="{00000000-0005-0000-0000-0000914E0000}"/>
    <cellStyle name="Heading 2 16 21 2" xfId="20731" xr:uid="{00000000-0005-0000-0000-0000924E0000}"/>
    <cellStyle name="Heading 2 16 22" xfId="20732" xr:uid="{00000000-0005-0000-0000-0000934E0000}"/>
    <cellStyle name="Heading 2 16 22 2" xfId="20733" xr:uid="{00000000-0005-0000-0000-0000944E0000}"/>
    <cellStyle name="Heading 2 16 23" xfId="20734" xr:uid="{00000000-0005-0000-0000-0000954E0000}"/>
    <cellStyle name="Heading 2 16 23 2" xfId="20735" xr:uid="{00000000-0005-0000-0000-0000964E0000}"/>
    <cellStyle name="Heading 2 16 24" xfId="20736" xr:uid="{00000000-0005-0000-0000-0000974E0000}"/>
    <cellStyle name="Heading 2 16 24 2" xfId="20737" xr:uid="{00000000-0005-0000-0000-0000984E0000}"/>
    <cellStyle name="Heading 2 16 25" xfId="20738" xr:uid="{00000000-0005-0000-0000-0000994E0000}"/>
    <cellStyle name="Heading 2 16 25 2" xfId="20739" xr:uid="{00000000-0005-0000-0000-00009A4E0000}"/>
    <cellStyle name="Heading 2 16 26" xfId="20740" xr:uid="{00000000-0005-0000-0000-00009B4E0000}"/>
    <cellStyle name="Heading 2 16 26 2" xfId="20741" xr:uid="{00000000-0005-0000-0000-00009C4E0000}"/>
    <cellStyle name="Heading 2 16 27" xfId="20742" xr:uid="{00000000-0005-0000-0000-00009D4E0000}"/>
    <cellStyle name="Heading 2 16 27 2" xfId="20743" xr:uid="{00000000-0005-0000-0000-00009E4E0000}"/>
    <cellStyle name="Heading 2 16 28" xfId="20744" xr:uid="{00000000-0005-0000-0000-00009F4E0000}"/>
    <cellStyle name="Heading 2 16 28 2" xfId="20745" xr:uid="{00000000-0005-0000-0000-0000A04E0000}"/>
    <cellStyle name="Heading 2 16 29" xfId="20746" xr:uid="{00000000-0005-0000-0000-0000A14E0000}"/>
    <cellStyle name="Heading 2 16 29 2" xfId="20747" xr:uid="{00000000-0005-0000-0000-0000A24E0000}"/>
    <cellStyle name="Heading 2 16 3" xfId="532" xr:uid="{00000000-0005-0000-0000-0000A34E0000}"/>
    <cellStyle name="Heading 2 16 3 2" xfId="20748" xr:uid="{00000000-0005-0000-0000-0000A44E0000}"/>
    <cellStyle name="Heading 2 16 30" xfId="20749" xr:uid="{00000000-0005-0000-0000-0000A54E0000}"/>
    <cellStyle name="Heading 2 16 30 2" xfId="20750" xr:uid="{00000000-0005-0000-0000-0000A64E0000}"/>
    <cellStyle name="Heading 2 16 31" xfId="20751" xr:uid="{00000000-0005-0000-0000-0000A74E0000}"/>
    <cellStyle name="Heading 2 16 31 2" xfId="20752" xr:uid="{00000000-0005-0000-0000-0000A84E0000}"/>
    <cellStyle name="Heading 2 16 32" xfId="20753" xr:uid="{00000000-0005-0000-0000-0000A94E0000}"/>
    <cellStyle name="Heading 2 16 32 2" xfId="20754" xr:uid="{00000000-0005-0000-0000-0000AA4E0000}"/>
    <cellStyle name="Heading 2 16 33" xfId="20755" xr:uid="{00000000-0005-0000-0000-0000AB4E0000}"/>
    <cellStyle name="Heading 2 16 33 2" xfId="20756" xr:uid="{00000000-0005-0000-0000-0000AC4E0000}"/>
    <cellStyle name="Heading 2 16 34" xfId="20757" xr:uid="{00000000-0005-0000-0000-0000AD4E0000}"/>
    <cellStyle name="Heading 2 16 34 2" xfId="20758" xr:uid="{00000000-0005-0000-0000-0000AE4E0000}"/>
    <cellStyle name="Heading 2 16 35" xfId="20759" xr:uid="{00000000-0005-0000-0000-0000AF4E0000}"/>
    <cellStyle name="Heading 2 16 35 2" xfId="20760" xr:uid="{00000000-0005-0000-0000-0000B04E0000}"/>
    <cellStyle name="Heading 2 16 36" xfId="20761" xr:uid="{00000000-0005-0000-0000-0000B14E0000}"/>
    <cellStyle name="Heading 2 16 36 2" xfId="20762" xr:uid="{00000000-0005-0000-0000-0000B24E0000}"/>
    <cellStyle name="Heading 2 16 37" xfId="20763" xr:uid="{00000000-0005-0000-0000-0000B34E0000}"/>
    <cellStyle name="Heading 2 16 37 2" xfId="20764" xr:uid="{00000000-0005-0000-0000-0000B44E0000}"/>
    <cellStyle name="Heading 2 16 38" xfId="20765" xr:uid="{00000000-0005-0000-0000-0000B54E0000}"/>
    <cellStyle name="Heading 2 16 38 2" xfId="20766" xr:uid="{00000000-0005-0000-0000-0000B64E0000}"/>
    <cellStyle name="Heading 2 16 39" xfId="20767" xr:uid="{00000000-0005-0000-0000-0000B74E0000}"/>
    <cellStyle name="Heading 2 16 4" xfId="20768" xr:uid="{00000000-0005-0000-0000-0000B84E0000}"/>
    <cellStyle name="Heading 2 16 4 2" xfId="20769" xr:uid="{00000000-0005-0000-0000-0000B94E0000}"/>
    <cellStyle name="Heading 2 16 40" xfId="20770" xr:uid="{00000000-0005-0000-0000-0000BA4E0000}"/>
    <cellStyle name="Heading 2 16 41" xfId="20771" xr:uid="{00000000-0005-0000-0000-0000BB4E0000}"/>
    <cellStyle name="Heading 2 16 42" xfId="20772" xr:uid="{00000000-0005-0000-0000-0000BC4E0000}"/>
    <cellStyle name="Heading 2 16 43" xfId="20773" xr:uid="{00000000-0005-0000-0000-0000BD4E0000}"/>
    <cellStyle name="Heading 2 16 44" xfId="20774" xr:uid="{00000000-0005-0000-0000-0000BE4E0000}"/>
    <cellStyle name="Heading 2 16 45" xfId="20775" xr:uid="{00000000-0005-0000-0000-0000BF4E0000}"/>
    <cellStyle name="Heading 2 16 46" xfId="20776" xr:uid="{00000000-0005-0000-0000-0000C04E0000}"/>
    <cellStyle name="Heading 2 16 47" xfId="20777" xr:uid="{00000000-0005-0000-0000-0000C14E0000}"/>
    <cellStyle name="Heading 2 16 48" xfId="20778" xr:uid="{00000000-0005-0000-0000-0000C24E0000}"/>
    <cellStyle name="Heading 2 16 49" xfId="20779" xr:uid="{00000000-0005-0000-0000-0000C34E0000}"/>
    <cellStyle name="Heading 2 16 5" xfId="20780" xr:uid="{00000000-0005-0000-0000-0000C44E0000}"/>
    <cellStyle name="Heading 2 16 5 2" xfId="20781" xr:uid="{00000000-0005-0000-0000-0000C54E0000}"/>
    <cellStyle name="Heading 2 16 50" xfId="20782" xr:uid="{00000000-0005-0000-0000-0000C64E0000}"/>
    <cellStyle name="Heading 2 16 51" xfId="20783" xr:uid="{00000000-0005-0000-0000-0000C74E0000}"/>
    <cellStyle name="Heading 2 16 52" xfId="20784" xr:uid="{00000000-0005-0000-0000-0000C84E0000}"/>
    <cellStyle name="Heading 2 16 53" xfId="20785" xr:uid="{00000000-0005-0000-0000-0000C94E0000}"/>
    <cellStyle name="Heading 2 16 54" xfId="20786" xr:uid="{00000000-0005-0000-0000-0000CA4E0000}"/>
    <cellStyle name="Heading 2 16 55" xfId="20787" xr:uid="{00000000-0005-0000-0000-0000CB4E0000}"/>
    <cellStyle name="Heading 2 16 56" xfId="20788" xr:uid="{00000000-0005-0000-0000-0000CC4E0000}"/>
    <cellStyle name="Heading 2 16 57" xfId="20789" xr:uid="{00000000-0005-0000-0000-0000CD4E0000}"/>
    <cellStyle name="Heading 2 16 58" xfId="20790" xr:uid="{00000000-0005-0000-0000-0000CE4E0000}"/>
    <cellStyle name="Heading 2 16 59" xfId="20791" xr:uid="{00000000-0005-0000-0000-0000CF4E0000}"/>
    <cellStyle name="Heading 2 16 6" xfId="20792" xr:uid="{00000000-0005-0000-0000-0000D04E0000}"/>
    <cellStyle name="Heading 2 16 6 2" xfId="20793" xr:uid="{00000000-0005-0000-0000-0000D14E0000}"/>
    <cellStyle name="Heading 2 16 60" xfId="20794" xr:uid="{00000000-0005-0000-0000-0000D24E0000}"/>
    <cellStyle name="Heading 2 16 61" xfId="20795" xr:uid="{00000000-0005-0000-0000-0000D34E0000}"/>
    <cellStyle name="Heading 2 16 62" xfId="20796" xr:uid="{00000000-0005-0000-0000-0000D44E0000}"/>
    <cellStyle name="Heading 2 16 63" xfId="20797" xr:uid="{00000000-0005-0000-0000-0000D54E0000}"/>
    <cellStyle name="Heading 2 16 64" xfId="20798" xr:uid="{00000000-0005-0000-0000-0000D64E0000}"/>
    <cellStyle name="Heading 2 16 65" xfId="20799" xr:uid="{00000000-0005-0000-0000-0000D74E0000}"/>
    <cellStyle name="Heading 2 16 66" xfId="20800" xr:uid="{00000000-0005-0000-0000-0000D84E0000}"/>
    <cellStyle name="Heading 2 16 67" xfId="20801" xr:uid="{00000000-0005-0000-0000-0000D94E0000}"/>
    <cellStyle name="Heading 2 16 68" xfId="20802" xr:uid="{00000000-0005-0000-0000-0000DA4E0000}"/>
    <cellStyle name="Heading 2 16 69" xfId="20803" xr:uid="{00000000-0005-0000-0000-0000DB4E0000}"/>
    <cellStyle name="Heading 2 16 7" xfId="20804" xr:uid="{00000000-0005-0000-0000-0000DC4E0000}"/>
    <cellStyle name="Heading 2 16 7 2" xfId="20805" xr:uid="{00000000-0005-0000-0000-0000DD4E0000}"/>
    <cellStyle name="Heading 2 16 70" xfId="53020" xr:uid="{00000000-0005-0000-0000-0000DE4E0000}"/>
    <cellStyle name="Heading 2 16 71" xfId="53481" xr:uid="{00000000-0005-0000-0000-0000DF4E0000}"/>
    <cellStyle name="Heading 2 16 8" xfId="20806" xr:uid="{00000000-0005-0000-0000-0000E04E0000}"/>
    <cellStyle name="Heading 2 16 8 2" xfId="20807" xr:uid="{00000000-0005-0000-0000-0000E14E0000}"/>
    <cellStyle name="Heading 2 16 9" xfId="20808" xr:uid="{00000000-0005-0000-0000-0000E24E0000}"/>
    <cellStyle name="Heading 2 16 9 2" xfId="20809" xr:uid="{00000000-0005-0000-0000-0000E34E0000}"/>
    <cellStyle name="Heading 2 17" xfId="533" xr:uid="{00000000-0005-0000-0000-0000E44E0000}"/>
    <cellStyle name="Heading 2 17 10" xfId="20810" xr:uid="{00000000-0005-0000-0000-0000E54E0000}"/>
    <cellStyle name="Heading 2 17 10 2" xfId="20811" xr:uid="{00000000-0005-0000-0000-0000E64E0000}"/>
    <cellStyle name="Heading 2 17 11" xfId="20812" xr:uid="{00000000-0005-0000-0000-0000E74E0000}"/>
    <cellStyle name="Heading 2 17 11 2" xfId="20813" xr:uid="{00000000-0005-0000-0000-0000E84E0000}"/>
    <cellStyle name="Heading 2 17 12" xfId="20814" xr:uid="{00000000-0005-0000-0000-0000E94E0000}"/>
    <cellStyle name="Heading 2 17 12 2" xfId="20815" xr:uid="{00000000-0005-0000-0000-0000EA4E0000}"/>
    <cellStyle name="Heading 2 17 13" xfId="20816" xr:uid="{00000000-0005-0000-0000-0000EB4E0000}"/>
    <cellStyle name="Heading 2 17 13 2" xfId="20817" xr:uid="{00000000-0005-0000-0000-0000EC4E0000}"/>
    <cellStyle name="Heading 2 17 14" xfId="20818" xr:uid="{00000000-0005-0000-0000-0000ED4E0000}"/>
    <cellStyle name="Heading 2 17 14 2" xfId="20819" xr:uid="{00000000-0005-0000-0000-0000EE4E0000}"/>
    <cellStyle name="Heading 2 17 15" xfId="20820" xr:uid="{00000000-0005-0000-0000-0000EF4E0000}"/>
    <cellStyle name="Heading 2 17 15 2" xfId="20821" xr:uid="{00000000-0005-0000-0000-0000F04E0000}"/>
    <cellStyle name="Heading 2 17 16" xfId="20822" xr:uid="{00000000-0005-0000-0000-0000F14E0000}"/>
    <cellStyle name="Heading 2 17 16 2" xfId="20823" xr:uid="{00000000-0005-0000-0000-0000F24E0000}"/>
    <cellStyle name="Heading 2 17 17" xfId="20824" xr:uid="{00000000-0005-0000-0000-0000F34E0000}"/>
    <cellStyle name="Heading 2 17 17 2" xfId="20825" xr:uid="{00000000-0005-0000-0000-0000F44E0000}"/>
    <cellStyle name="Heading 2 17 18" xfId="20826" xr:uid="{00000000-0005-0000-0000-0000F54E0000}"/>
    <cellStyle name="Heading 2 17 18 2" xfId="20827" xr:uid="{00000000-0005-0000-0000-0000F64E0000}"/>
    <cellStyle name="Heading 2 17 19" xfId="20828" xr:uid="{00000000-0005-0000-0000-0000F74E0000}"/>
    <cellStyle name="Heading 2 17 19 2" xfId="20829" xr:uid="{00000000-0005-0000-0000-0000F84E0000}"/>
    <cellStyle name="Heading 2 17 2" xfId="534" xr:uid="{00000000-0005-0000-0000-0000F94E0000}"/>
    <cellStyle name="Heading 2 17 2 2" xfId="20830" xr:uid="{00000000-0005-0000-0000-0000FA4E0000}"/>
    <cellStyle name="Heading 2 17 20" xfId="20831" xr:uid="{00000000-0005-0000-0000-0000FB4E0000}"/>
    <cellStyle name="Heading 2 17 20 2" xfId="20832" xr:uid="{00000000-0005-0000-0000-0000FC4E0000}"/>
    <cellStyle name="Heading 2 17 21" xfId="20833" xr:uid="{00000000-0005-0000-0000-0000FD4E0000}"/>
    <cellStyle name="Heading 2 17 21 2" xfId="20834" xr:uid="{00000000-0005-0000-0000-0000FE4E0000}"/>
    <cellStyle name="Heading 2 17 22" xfId="20835" xr:uid="{00000000-0005-0000-0000-0000FF4E0000}"/>
    <cellStyle name="Heading 2 17 22 2" xfId="20836" xr:uid="{00000000-0005-0000-0000-0000004F0000}"/>
    <cellStyle name="Heading 2 17 23" xfId="20837" xr:uid="{00000000-0005-0000-0000-0000014F0000}"/>
    <cellStyle name="Heading 2 17 23 2" xfId="20838" xr:uid="{00000000-0005-0000-0000-0000024F0000}"/>
    <cellStyle name="Heading 2 17 24" xfId="20839" xr:uid="{00000000-0005-0000-0000-0000034F0000}"/>
    <cellStyle name="Heading 2 17 24 2" xfId="20840" xr:uid="{00000000-0005-0000-0000-0000044F0000}"/>
    <cellStyle name="Heading 2 17 25" xfId="20841" xr:uid="{00000000-0005-0000-0000-0000054F0000}"/>
    <cellStyle name="Heading 2 17 25 2" xfId="20842" xr:uid="{00000000-0005-0000-0000-0000064F0000}"/>
    <cellStyle name="Heading 2 17 26" xfId="20843" xr:uid="{00000000-0005-0000-0000-0000074F0000}"/>
    <cellStyle name="Heading 2 17 26 2" xfId="20844" xr:uid="{00000000-0005-0000-0000-0000084F0000}"/>
    <cellStyle name="Heading 2 17 27" xfId="20845" xr:uid="{00000000-0005-0000-0000-0000094F0000}"/>
    <cellStyle name="Heading 2 17 27 2" xfId="20846" xr:uid="{00000000-0005-0000-0000-00000A4F0000}"/>
    <cellStyle name="Heading 2 17 28" xfId="20847" xr:uid="{00000000-0005-0000-0000-00000B4F0000}"/>
    <cellStyle name="Heading 2 17 28 2" xfId="20848" xr:uid="{00000000-0005-0000-0000-00000C4F0000}"/>
    <cellStyle name="Heading 2 17 29" xfId="20849" xr:uid="{00000000-0005-0000-0000-00000D4F0000}"/>
    <cellStyle name="Heading 2 17 29 2" xfId="20850" xr:uid="{00000000-0005-0000-0000-00000E4F0000}"/>
    <cellStyle name="Heading 2 17 3" xfId="535" xr:uid="{00000000-0005-0000-0000-00000F4F0000}"/>
    <cellStyle name="Heading 2 17 3 2" xfId="20851" xr:uid="{00000000-0005-0000-0000-0000104F0000}"/>
    <cellStyle name="Heading 2 17 30" xfId="20852" xr:uid="{00000000-0005-0000-0000-0000114F0000}"/>
    <cellStyle name="Heading 2 17 30 2" xfId="20853" xr:uid="{00000000-0005-0000-0000-0000124F0000}"/>
    <cellStyle name="Heading 2 17 31" xfId="20854" xr:uid="{00000000-0005-0000-0000-0000134F0000}"/>
    <cellStyle name="Heading 2 17 31 2" xfId="20855" xr:uid="{00000000-0005-0000-0000-0000144F0000}"/>
    <cellStyle name="Heading 2 17 32" xfId="20856" xr:uid="{00000000-0005-0000-0000-0000154F0000}"/>
    <cellStyle name="Heading 2 17 32 2" xfId="20857" xr:uid="{00000000-0005-0000-0000-0000164F0000}"/>
    <cellStyle name="Heading 2 17 33" xfId="20858" xr:uid="{00000000-0005-0000-0000-0000174F0000}"/>
    <cellStyle name="Heading 2 17 33 2" xfId="20859" xr:uid="{00000000-0005-0000-0000-0000184F0000}"/>
    <cellStyle name="Heading 2 17 34" xfId="20860" xr:uid="{00000000-0005-0000-0000-0000194F0000}"/>
    <cellStyle name="Heading 2 17 34 2" xfId="20861" xr:uid="{00000000-0005-0000-0000-00001A4F0000}"/>
    <cellStyle name="Heading 2 17 35" xfId="20862" xr:uid="{00000000-0005-0000-0000-00001B4F0000}"/>
    <cellStyle name="Heading 2 17 35 2" xfId="20863" xr:uid="{00000000-0005-0000-0000-00001C4F0000}"/>
    <cellStyle name="Heading 2 17 36" xfId="20864" xr:uid="{00000000-0005-0000-0000-00001D4F0000}"/>
    <cellStyle name="Heading 2 17 36 2" xfId="20865" xr:uid="{00000000-0005-0000-0000-00001E4F0000}"/>
    <cellStyle name="Heading 2 17 37" xfId="20866" xr:uid="{00000000-0005-0000-0000-00001F4F0000}"/>
    <cellStyle name="Heading 2 17 37 2" xfId="20867" xr:uid="{00000000-0005-0000-0000-0000204F0000}"/>
    <cellStyle name="Heading 2 17 38" xfId="20868" xr:uid="{00000000-0005-0000-0000-0000214F0000}"/>
    <cellStyle name="Heading 2 17 38 2" xfId="20869" xr:uid="{00000000-0005-0000-0000-0000224F0000}"/>
    <cellStyle name="Heading 2 17 39" xfId="20870" xr:uid="{00000000-0005-0000-0000-0000234F0000}"/>
    <cellStyle name="Heading 2 17 4" xfId="20871" xr:uid="{00000000-0005-0000-0000-0000244F0000}"/>
    <cellStyle name="Heading 2 17 4 2" xfId="20872" xr:uid="{00000000-0005-0000-0000-0000254F0000}"/>
    <cellStyle name="Heading 2 17 40" xfId="20873" xr:uid="{00000000-0005-0000-0000-0000264F0000}"/>
    <cellStyle name="Heading 2 17 41" xfId="20874" xr:uid="{00000000-0005-0000-0000-0000274F0000}"/>
    <cellStyle name="Heading 2 17 42" xfId="20875" xr:uid="{00000000-0005-0000-0000-0000284F0000}"/>
    <cellStyle name="Heading 2 17 43" xfId="20876" xr:uid="{00000000-0005-0000-0000-0000294F0000}"/>
    <cellStyle name="Heading 2 17 44" xfId="20877" xr:uid="{00000000-0005-0000-0000-00002A4F0000}"/>
    <cellStyle name="Heading 2 17 45" xfId="20878" xr:uid="{00000000-0005-0000-0000-00002B4F0000}"/>
    <cellStyle name="Heading 2 17 46" xfId="20879" xr:uid="{00000000-0005-0000-0000-00002C4F0000}"/>
    <cellStyle name="Heading 2 17 47" xfId="20880" xr:uid="{00000000-0005-0000-0000-00002D4F0000}"/>
    <cellStyle name="Heading 2 17 48" xfId="20881" xr:uid="{00000000-0005-0000-0000-00002E4F0000}"/>
    <cellStyle name="Heading 2 17 49" xfId="20882" xr:uid="{00000000-0005-0000-0000-00002F4F0000}"/>
    <cellStyle name="Heading 2 17 5" xfId="20883" xr:uid="{00000000-0005-0000-0000-0000304F0000}"/>
    <cellStyle name="Heading 2 17 5 2" xfId="20884" xr:uid="{00000000-0005-0000-0000-0000314F0000}"/>
    <cellStyle name="Heading 2 17 50" xfId="20885" xr:uid="{00000000-0005-0000-0000-0000324F0000}"/>
    <cellStyle name="Heading 2 17 51" xfId="20886" xr:uid="{00000000-0005-0000-0000-0000334F0000}"/>
    <cellStyle name="Heading 2 17 52" xfId="20887" xr:uid="{00000000-0005-0000-0000-0000344F0000}"/>
    <cellStyle name="Heading 2 17 53" xfId="20888" xr:uid="{00000000-0005-0000-0000-0000354F0000}"/>
    <cellStyle name="Heading 2 17 54" xfId="20889" xr:uid="{00000000-0005-0000-0000-0000364F0000}"/>
    <cellStyle name="Heading 2 17 55" xfId="20890" xr:uid="{00000000-0005-0000-0000-0000374F0000}"/>
    <cellStyle name="Heading 2 17 56" xfId="20891" xr:uid="{00000000-0005-0000-0000-0000384F0000}"/>
    <cellStyle name="Heading 2 17 57" xfId="20892" xr:uid="{00000000-0005-0000-0000-0000394F0000}"/>
    <cellStyle name="Heading 2 17 58" xfId="20893" xr:uid="{00000000-0005-0000-0000-00003A4F0000}"/>
    <cellStyle name="Heading 2 17 59" xfId="20894" xr:uid="{00000000-0005-0000-0000-00003B4F0000}"/>
    <cellStyle name="Heading 2 17 6" xfId="20895" xr:uid="{00000000-0005-0000-0000-00003C4F0000}"/>
    <cellStyle name="Heading 2 17 6 2" xfId="20896" xr:uid="{00000000-0005-0000-0000-00003D4F0000}"/>
    <cellStyle name="Heading 2 17 60" xfId="20897" xr:uid="{00000000-0005-0000-0000-00003E4F0000}"/>
    <cellStyle name="Heading 2 17 61" xfId="20898" xr:uid="{00000000-0005-0000-0000-00003F4F0000}"/>
    <cellStyle name="Heading 2 17 62" xfId="20899" xr:uid="{00000000-0005-0000-0000-0000404F0000}"/>
    <cellStyle name="Heading 2 17 63" xfId="20900" xr:uid="{00000000-0005-0000-0000-0000414F0000}"/>
    <cellStyle name="Heading 2 17 64" xfId="20901" xr:uid="{00000000-0005-0000-0000-0000424F0000}"/>
    <cellStyle name="Heading 2 17 65" xfId="20902" xr:uid="{00000000-0005-0000-0000-0000434F0000}"/>
    <cellStyle name="Heading 2 17 66" xfId="20903" xr:uid="{00000000-0005-0000-0000-0000444F0000}"/>
    <cellStyle name="Heading 2 17 67" xfId="20904" xr:uid="{00000000-0005-0000-0000-0000454F0000}"/>
    <cellStyle name="Heading 2 17 68" xfId="20905" xr:uid="{00000000-0005-0000-0000-0000464F0000}"/>
    <cellStyle name="Heading 2 17 69" xfId="20906" xr:uid="{00000000-0005-0000-0000-0000474F0000}"/>
    <cellStyle name="Heading 2 17 7" xfId="20907" xr:uid="{00000000-0005-0000-0000-0000484F0000}"/>
    <cellStyle name="Heading 2 17 7 2" xfId="20908" xr:uid="{00000000-0005-0000-0000-0000494F0000}"/>
    <cellStyle name="Heading 2 17 70" xfId="52964" xr:uid="{00000000-0005-0000-0000-00004A4F0000}"/>
    <cellStyle name="Heading 2 17 71" xfId="53425" xr:uid="{00000000-0005-0000-0000-00004B4F0000}"/>
    <cellStyle name="Heading 2 17 8" xfId="20909" xr:uid="{00000000-0005-0000-0000-00004C4F0000}"/>
    <cellStyle name="Heading 2 17 8 2" xfId="20910" xr:uid="{00000000-0005-0000-0000-00004D4F0000}"/>
    <cellStyle name="Heading 2 17 9" xfId="20911" xr:uid="{00000000-0005-0000-0000-00004E4F0000}"/>
    <cellStyle name="Heading 2 17 9 2" xfId="20912" xr:uid="{00000000-0005-0000-0000-00004F4F0000}"/>
    <cellStyle name="Heading 2 18" xfId="536" xr:uid="{00000000-0005-0000-0000-0000504F0000}"/>
    <cellStyle name="Heading 2 18 10" xfId="20913" xr:uid="{00000000-0005-0000-0000-0000514F0000}"/>
    <cellStyle name="Heading 2 18 10 2" xfId="20914" xr:uid="{00000000-0005-0000-0000-0000524F0000}"/>
    <cellStyle name="Heading 2 18 11" xfId="20915" xr:uid="{00000000-0005-0000-0000-0000534F0000}"/>
    <cellStyle name="Heading 2 18 11 2" xfId="20916" xr:uid="{00000000-0005-0000-0000-0000544F0000}"/>
    <cellStyle name="Heading 2 18 12" xfId="20917" xr:uid="{00000000-0005-0000-0000-0000554F0000}"/>
    <cellStyle name="Heading 2 18 12 2" xfId="20918" xr:uid="{00000000-0005-0000-0000-0000564F0000}"/>
    <cellStyle name="Heading 2 18 13" xfId="20919" xr:uid="{00000000-0005-0000-0000-0000574F0000}"/>
    <cellStyle name="Heading 2 18 13 2" xfId="20920" xr:uid="{00000000-0005-0000-0000-0000584F0000}"/>
    <cellStyle name="Heading 2 18 14" xfId="20921" xr:uid="{00000000-0005-0000-0000-0000594F0000}"/>
    <cellStyle name="Heading 2 18 14 2" xfId="20922" xr:uid="{00000000-0005-0000-0000-00005A4F0000}"/>
    <cellStyle name="Heading 2 18 15" xfId="20923" xr:uid="{00000000-0005-0000-0000-00005B4F0000}"/>
    <cellStyle name="Heading 2 18 15 2" xfId="20924" xr:uid="{00000000-0005-0000-0000-00005C4F0000}"/>
    <cellStyle name="Heading 2 18 16" xfId="20925" xr:uid="{00000000-0005-0000-0000-00005D4F0000}"/>
    <cellStyle name="Heading 2 18 16 2" xfId="20926" xr:uid="{00000000-0005-0000-0000-00005E4F0000}"/>
    <cellStyle name="Heading 2 18 17" xfId="20927" xr:uid="{00000000-0005-0000-0000-00005F4F0000}"/>
    <cellStyle name="Heading 2 18 17 2" xfId="20928" xr:uid="{00000000-0005-0000-0000-0000604F0000}"/>
    <cellStyle name="Heading 2 18 18" xfId="20929" xr:uid="{00000000-0005-0000-0000-0000614F0000}"/>
    <cellStyle name="Heading 2 18 18 2" xfId="20930" xr:uid="{00000000-0005-0000-0000-0000624F0000}"/>
    <cellStyle name="Heading 2 18 19" xfId="20931" xr:uid="{00000000-0005-0000-0000-0000634F0000}"/>
    <cellStyle name="Heading 2 18 19 2" xfId="20932" xr:uid="{00000000-0005-0000-0000-0000644F0000}"/>
    <cellStyle name="Heading 2 18 2" xfId="537" xr:uid="{00000000-0005-0000-0000-0000654F0000}"/>
    <cellStyle name="Heading 2 18 2 2" xfId="20933" xr:uid="{00000000-0005-0000-0000-0000664F0000}"/>
    <cellStyle name="Heading 2 18 20" xfId="20934" xr:uid="{00000000-0005-0000-0000-0000674F0000}"/>
    <cellStyle name="Heading 2 18 20 2" xfId="20935" xr:uid="{00000000-0005-0000-0000-0000684F0000}"/>
    <cellStyle name="Heading 2 18 21" xfId="20936" xr:uid="{00000000-0005-0000-0000-0000694F0000}"/>
    <cellStyle name="Heading 2 18 21 2" xfId="20937" xr:uid="{00000000-0005-0000-0000-00006A4F0000}"/>
    <cellStyle name="Heading 2 18 22" xfId="20938" xr:uid="{00000000-0005-0000-0000-00006B4F0000}"/>
    <cellStyle name="Heading 2 18 22 2" xfId="20939" xr:uid="{00000000-0005-0000-0000-00006C4F0000}"/>
    <cellStyle name="Heading 2 18 23" xfId="20940" xr:uid="{00000000-0005-0000-0000-00006D4F0000}"/>
    <cellStyle name="Heading 2 18 23 2" xfId="20941" xr:uid="{00000000-0005-0000-0000-00006E4F0000}"/>
    <cellStyle name="Heading 2 18 24" xfId="20942" xr:uid="{00000000-0005-0000-0000-00006F4F0000}"/>
    <cellStyle name="Heading 2 18 24 2" xfId="20943" xr:uid="{00000000-0005-0000-0000-0000704F0000}"/>
    <cellStyle name="Heading 2 18 25" xfId="20944" xr:uid="{00000000-0005-0000-0000-0000714F0000}"/>
    <cellStyle name="Heading 2 18 25 2" xfId="20945" xr:uid="{00000000-0005-0000-0000-0000724F0000}"/>
    <cellStyle name="Heading 2 18 26" xfId="20946" xr:uid="{00000000-0005-0000-0000-0000734F0000}"/>
    <cellStyle name="Heading 2 18 26 2" xfId="20947" xr:uid="{00000000-0005-0000-0000-0000744F0000}"/>
    <cellStyle name="Heading 2 18 27" xfId="20948" xr:uid="{00000000-0005-0000-0000-0000754F0000}"/>
    <cellStyle name="Heading 2 18 27 2" xfId="20949" xr:uid="{00000000-0005-0000-0000-0000764F0000}"/>
    <cellStyle name="Heading 2 18 28" xfId="20950" xr:uid="{00000000-0005-0000-0000-0000774F0000}"/>
    <cellStyle name="Heading 2 18 28 2" xfId="20951" xr:uid="{00000000-0005-0000-0000-0000784F0000}"/>
    <cellStyle name="Heading 2 18 29" xfId="20952" xr:uid="{00000000-0005-0000-0000-0000794F0000}"/>
    <cellStyle name="Heading 2 18 29 2" xfId="20953" xr:uid="{00000000-0005-0000-0000-00007A4F0000}"/>
    <cellStyle name="Heading 2 18 3" xfId="538" xr:uid="{00000000-0005-0000-0000-00007B4F0000}"/>
    <cellStyle name="Heading 2 18 3 2" xfId="20954" xr:uid="{00000000-0005-0000-0000-00007C4F0000}"/>
    <cellStyle name="Heading 2 18 30" xfId="20955" xr:uid="{00000000-0005-0000-0000-00007D4F0000}"/>
    <cellStyle name="Heading 2 18 30 2" xfId="20956" xr:uid="{00000000-0005-0000-0000-00007E4F0000}"/>
    <cellStyle name="Heading 2 18 31" xfId="20957" xr:uid="{00000000-0005-0000-0000-00007F4F0000}"/>
    <cellStyle name="Heading 2 18 31 2" xfId="20958" xr:uid="{00000000-0005-0000-0000-0000804F0000}"/>
    <cellStyle name="Heading 2 18 32" xfId="20959" xr:uid="{00000000-0005-0000-0000-0000814F0000}"/>
    <cellStyle name="Heading 2 18 32 2" xfId="20960" xr:uid="{00000000-0005-0000-0000-0000824F0000}"/>
    <cellStyle name="Heading 2 18 33" xfId="20961" xr:uid="{00000000-0005-0000-0000-0000834F0000}"/>
    <cellStyle name="Heading 2 18 33 2" xfId="20962" xr:uid="{00000000-0005-0000-0000-0000844F0000}"/>
    <cellStyle name="Heading 2 18 34" xfId="20963" xr:uid="{00000000-0005-0000-0000-0000854F0000}"/>
    <cellStyle name="Heading 2 18 34 2" xfId="20964" xr:uid="{00000000-0005-0000-0000-0000864F0000}"/>
    <cellStyle name="Heading 2 18 35" xfId="20965" xr:uid="{00000000-0005-0000-0000-0000874F0000}"/>
    <cellStyle name="Heading 2 18 35 2" xfId="20966" xr:uid="{00000000-0005-0000-0000-0000884F0000}"/>
    <cellStyle name="Heading 2 18 36" xfId="20967" xr:uid="{00000000-0005-0000-0000-0000894F0000}"/>
    <cellStyle name="Heading 2 18 36 2" xfId="20968" xr:uid="{00000000-0005-0000-0000-00008A4F0000}"/>
    <cellStyle name="Heading 2 18 37" xfId="20969" xr:uid="{00000000-0005-0000-0000-00008B4F0000}"/>
    <cellStyle name="Heading 2 18 37 2" xfId="20970" xr:uid="{00000000-0005-0000-0000-00008C4F0000}"/>
    <cellStyle name="Heading 2 18 38" xfId="20971" xr:uid="{00000000-0005-0000-0000-00008D4F0000}"/>
    <cellStyle name="Heading 2 18 38 2" xfId="20972" xr:uid="{00000000-0005-0000-0000-00008E4F0000}"/>
    <cellStyle name="Heading 2 18 39" xfId="20973" xr:uid="{00000000-0005-0000-0000-00008F4F0000}"/>
    <cellStyle name="Heading 2 18 4" xfId="20974" xr:uid="{00000000-0005-0000-0000-0000904F0000}"/>
    <cellStyle name="Heading 2 18 4 2" xfId="20975" xr:uid="{00000000-0005-0000-0000-0000914F0000}"/>
    <cellStyle name="Heading 2 18 40" xfId="20976" xr:uid="{00000000-0005-0000-0000-0000924F0000}"/>
    <cellStyle name="Heading 2 18 41" xfId="20977" xr:uid="{00000000-0005-0000-0000-0000934F0000}"/>
    <cellStyle name="Heading 2 18 42" xfId="20978" xr:uid="{00000000-0005-0000-0000-0000944F0000}"/>
    <cellStyle name="Heading 2 18 43" xfId="20979" xr:uid="{00000000-0005-0000-0000-0000954F0000}"/>
    <cellStyle name="Heading 2 18 44" xfId="20980" xr:uid="{00000000-0005-0000-0000-0000964F0000}"/>
    <cellStyle name="Heading 2 18 45" xfId="20981" xr:uid="{00000000-0005-0000-0000-0000974F0000}"/>
    <cellStyle name="Heading 2 18 46" xfId="20982" xr:uid="{00000000-0005-0000-0000-0000984F0000}"/>
    <cellStyle name="Heading 2 18 47" xfId="20983" xr:uid="{00000000-0005-0000-0000-0000994F0000}"/>
    <cellStyle name="Heading 2 18 48" xfId="20984" xr:uid="{00000000-0005-0000-0000-00009A4F0000}"/>
    <cellStyle name="Heading 2 18 49" xfId="20985" xr:uid="{00000000-0005-0000-0000-00009B4F0000}"/>
    <cellStyle name="Heading 2 18 5" xfId="20986" xr:uid="{00000000-0005-0000-0000-00009C4F0000}"/>
    <cellStyle name="Heading 2 18 5 2" xfId="20987" xr:uid="{00000000-0005-0000-0000-00009D4F0000}"/>
    <cellStyle name="Heading 2 18 50" xfId="20988" xr:uid="{00000000-0005-0000-0000-00009E4F0000}"/>
    <cellStyle name="Heading 2 18 51" xfId="20989" xr:uid="{00000000-0005-0000-0000-00009F4F0000}"/>
    <cellStyle name="Heading 2 18 52" xfId="20990" xr:uid="{00000000-0005-0000-0000-0000A04F0000}"/>
    <cellStyle name="Heading 2 18 53" xfId="20991" xr:uid="{00000000-0005-0000-0000-0000A14F0000}"/>
    <cellStyle name="Heading 2 18 54" xfId="20992" xr:uid="{00000000-0005-0000-0000-0000A24F0000}"/>
    <cellStyle name="Heading 2 18 55" xfId="20993" xr:uid="{00000000-0005-0000-0000-0000A34F0000}"/>
    <cellStyle name="Heading 2 18 56" xfId="20994" xr:uid="{00000000-0005-0000-0000-0000A44F0000}"/>
    <cellStyle name="Heading 2 18 57" xfId="20995" xr:uid="{00000000-0005-0000-0000-0000A54F0000}"/>
    <cellStyle name="Heading 2 18 58" xfId="20996" xr:uid="{00000000-0005-0000-0000-0000A64F0000}"/>
    <cellStyle name="Heading 2 18 59" xfId="20997" xr:uid="{00000000-0005-0000-0000-0000A74F0000}"/>
    <cellStyle name="Heading 2 18 6" xfId="20998" xr:uid="{00000000-0005-0000-0000-0000A84F0000}"/>
    <cellStyle name="Heading 2 18 6 2" xfId="20999" xr:uid="{00000000-0005-0000-0000-0000A94F0000}"/>
    <cellStyle name="Heading 2 18 60" xfId="21000" xr:uid="{00000000-0005-0000-0000-0000AA4F0000}"/>
    <cellStyle name="Heading 2 18 61" xfId="21001" xr:uid="{00000000-0005-0000-0000-0000AB4F0000}"/>
    <cellStyle name="Heading 2 18 62" xfId="21002" xr:uid="{00000000-0005-0000-0000-0000AC4F0000}"/>
    <cellStyle name="Heading 2 18 63" xfId="21003" xr:uid="{00000000-0005-0000-0000-0000AD4F0000}"/>
    <cellStyle name="Heading 2 18 64" xfId="21004" xr:uid="{00000000-0005-0000-0000-0000AE4F0000}"/>
    <cellStyle name="Heading 2 18 65" xfId="21005" xr:uid="{00000000-0005-0000-0000-0000AF4F0000}"/>
    <cellStyle name="Heading 2 18 66" xfId="21006" xr:uid="{00000000-0005-0000-0000-0000B04F0000}"/>
    <cellStyle name="Heading 2 18 67" xfId="21007" xr:uid="{00000000-0005-0000-0000-0000B14F0000}"/>
    <cellStyle name="Heading 2 18 68" xfId="21008" xr:uid="{00000000-0005-0000-0000-0000B24F0000}"/>
    <cellStyle name="Heading 2 18 69" xfId="21009" xr:uid="{00000000-0005-0000-0000-0000B34F0000}"/>
    <cellStyle name="Heading 2 18 7" xfId="21010" xr:uid="{00000000-0005-0000-0000-0000B44F0000}"/>
    <cellStyle name="Heading 2 18 7 2" xfId="21011" xr:uid="{00000000-0005-0000-0000-0000B54F0000}"/>
    <cellStyle name="Heading 2 18 70" xfId="53030" xr:uid="{00000000-0005-0000-0000-0000B64F0000}"/>
    <cellStyle name="Heading 2 18 71" xfId="53491" xr:uid="{00000000-0005-0000-0000-0000B74F0000}"/>
    <cellStyle name="Heading 2 18 8" xfId="21012" xr:uid="{00000000-0005-0000-0000-0000B84F0000}"/>
    <cellStyle name="Heading 2 18 8 2" xfId="21013" xr:uid="{00000000-0005-0000-0000-0000B94F0000}"/>
    <cellStyle name="Heading 2 18 9" xfId="21014" xr:uid="{00000000-0005-0000-0000-0000BA4F0000}"/>
    <cellStyle name="Heading 2 18 9 2" xfId="21015" xr:uid="{00000000-0005-0000-0000-0000BB4F0000}"/>
    <cellStyle name="Heading 2 19" xfId="539" xr:uid="{00000000-0005-0000-0000-0000BC4F0000}"/>
    <cellStyle name="Heading 2 19 10" xfId="21016" xr:uid="{00000000-0005-0000-0000-0000BD4F0000}"/>
    <cellStyle name="Heading 2 19 10 2" xfId="21017" xr:uid="{00000000-0005-0000-0000-0000BE4F0000}"/>
    <cellStyle name="Heading 2 19 11" xfId="21018" xr:uid="{00000000-0005-0000-0000-0000BF4F0000}"/>
    <cellStyle name="Heading 2 19 11 2" xfId="21019" xr:uid="{00000000-0005-0000-0000-0000C04F0000}"/>
    <cellStyle name="Heading 2 19 12" xfId="21020" xr:uid="{00000000-0005-0000-0000-0000C14F0000}"/>
    <cellStyle name="Heading 2 19 12 2" xfId="21021" xr:uid="{00000000-0005-0000-0000-0000C24F0000}"/>
    <cellStyle name="Heading 2 19 13" xfId="21022" xr:uid="{00000000-0005-0000-0000-0000C34F0000}"/>
    <cellStyle name="Heading 2 19 13 2" xfId="21023" xr:uid="{00000000-0005-0000-0000-0000C44F0000}"/>
    <cellStyle name="Heading 2 19 14" xfId="21024" xr:uid="{00000000-0005-0000-0000-0000C54F0000}"/>
    <cellStyle name="Heading 2 19 14 2" xfId="21025" xr:uid="{00000000-0005-0000-0000-0000C64F0000}"/>
    <cellStyle name="Heading 2 19 15" xfId="21026" xr:uid="{00000000-0005-0000-0000-0000C74F0000}"/>
    <cellStyle name="Heading 2 19 15 2" xfId="21027" xr:uid="{00000000-0005-0000-0000-0000C84F0000}"/>
    <cellStyle name="Heading 2 19 16" xfId="21028" xr:uid="{00000000-0005-0000-0000-0000C94F0000}"/>
    <cellStyle name="Heading 2 19 16 2" xfId="21029" xr:uid="{00000000-0005-0000-0000-0000CA4F0000}"/>
    <cellStyle name="Heading 2 19 17" xfId="21030" xr:uid="{00000000-0005-0000-0000-0000CB4F0000}"/>
    <cellStyle name="Heading 2 19 17 2" xfId="21031" xr:uid="{00000000-0005-0000-0000-0000CC4F0000}"/>
    <cellStyle name="Heading 2 19 18" xfId="21032" xr:uid="{00000000-0005-0000-0000-0000CD4F0000}"/>
    <cellStyle name="Heading 2 19 18 2" xfId="21033" xr:uid="{00000000-0005-0000-0000-0000CE4F0000}"/>
    <cellStyle name="Heading 2 19 19" xfId="21034" xr:uid="{00000000-0005-0000-0000-0000CF4F0000}"/>
    <cellStyle name="Heading 2 19 19 2" xfId="21035" xr:uid="{00000000-0005-0000-0000-0000D04F0000}"/>
    <cellStyle name="Heading 2 19 2" xfId="540" xr:uid="{00000000-0005-0000-0000-0000D14F0000}"/>
    <cellStyle name="Heading 2 19 2 2" xfId="21036" xr:uid="{00000000-0005-0000-0000-0000D24F0000}"/>
    <cellStyle name="Heading 2 19 20" xfId="21037" xr:uid="{00000000-0005-0000-0000-0000D34F0000}"/>
    <cellStyle name="Heading 2 19 20 2" xfId="21038" xr:uid="{00000000-0005-0000-0000-0000D44F0000}"/>
    <cellStyle name="Heading 2 19 21" xfId="21039" xr:uid="{00000000-0005-0000-0000-0000D54F0000}"/>
    <cellStyle name="Heading 2 19 21 2" xfId="21040" xr:uid="{00000000-0005-0000-0000-0000D64F0000}"/>
    <cellStyle name="Heading 2 19 22" xfId="21041" xr:uid="{00000000-0005-0000-0000-0000D74F0000}"/>
    <cellStyle name="Heading 2 19 22 2" xfId="21042" xr:uid="{00000000-0005-0000-0000-0000D84F0000}"/>
    <cellStyle name="Heading 2 19 23" xfId="21043" xr:uid="{00000000-0005-0000-0000-0000D94F0000}"/>
    <cellStyle name="Heading 2 19 23 2" xfId="21044" xr:uid="{00000000-0005-0000-0000-0000DA4F0000}"/>
    <cellStyle name="Heading 2 19 24" xfId="21045" xr:uid="{00000000-0005-0000-0000-0000DB4F0000}"/>
    <cellStyle name="Heading 2 19 24 2" xfId="21046" xr:uid="{00000000-0005-0000-0000-0000DC4F0000}"/>
    <cellStyle name="Heading 2 19 25" xfId="21047" xr:uid="{00000000-0005-0000-0000-0000DD4F0000}"/>
    <cellStyle name="Heading 2 19 25 2" xfId="21048" xr:uid="{00000000-0005-0000-0000-0000DE4F0000}"/>
    <cellStyle name="Heading 2 19 26" xfId="21049" xr:uid="{00000000-0005-0000-0000-0000DF4F0000}"/>
    <cellStyle name="Heading 2 19 26 2" xfId="21050" xr:uid="{00000000-0005-0000-0000-0000E04F0000}"/>
    <cellStyle name="Heading 2 19 27" xfId="21051" xr:uid="{00000000-0005-0000-0000-0000E14F0000}"/>
    <cellStyle name="Heading 2 19 27 2" xfId="21052" xr:uid="{00000000-0005-0000-0000-0000E24F0000}"/>
    <cellStyle name="Heading 2 19 28" xfId="21053" xr:uid="{00000000-0005-0000-0000-0000E34F0000}"/>
    <cellStyle name="Heading 2 19 28 2" xfId="21054" xr:uid="{00000000-0005-0000-0000-0000E44F0000}"/>
    <cellStyle name="Heading 2 19 29" xfId="21055" xr:uid="{00000000-0005-0000-0000-0000E54F0000}"/>
    <cellStyle name="Heading 2 19 29 2" xfId="21056" xr:uid="{00000000-0005-0000-0000-0000E64F0000}"/>
    <cellStyle name="Heading 2 19 3" xfId="541" xr:uid="{00000000-0005-0000-0000-0000E74F0000}"/>
    <cellStyle name="Heading 2 19 3 2" xfId="21057" xr:uid="{00000000-0005-0000-0000-0000E84F0000}"/>
    <cellStyle name="Heading 2 19 30" xfId="21058" xr:uid="{00000000-0005-0000-0000-0000E94F0000}"/>
    <cellStyle name="Heading 2 19 30 2" xfId="21059" xr:uid="{00000000-0005-0000-0000-0000EA4F0000}"/>
    <cellStyle name="Heading 2 19 31" xfId="21060" xr:uid="{00000000-0005-0000-0000-0000EB4F0000}"/>
    <cellStyle name="Heading 2 19 31 2" xfId="21061" xr:uid="{00000000-0005-0000-0000-0000EC4F0000}"/>
    <cellStyle name="Heading 2 19 32" xfId="21062" xr:uid="{00000000-0005-0000-0000-0000ED4F0000}"/>
    <cellStyle name="Heading 2 19 32 2" xfId="21063" xr:uid="{00000000-0005-0000-0000-0000EE4F0000}"/>
    <cellStyle name="Heading 2 19 33" xfId="21064" xr:uid="{00000000-0005-0000-0000-0000EF4F0000}"/>
    <cellStyle name="Heading 2 19 33 2" xfId="21065" xr:uid="{00000000-0005-0000-0000-0000F04F0000}"/>
    <cellStyle name="Heading 2 19 34" xfId="21066" xr:uid="{00000000-0005-0000-0000-0000F14F0000}"/>
    <cellStyle name="Heading 2 19 34 2" xfId="21067" xr:uid="{00000000-0005-0000-0000-0000F24F0000}"/>
    <cellStyle name="Heading 2 19 35" xfId="21068" xr:uid="{00000000-0005-0000-0000-0000F34F0000}"/>
    <cellStyle name="Heading 2 19 35 2" xfId="21069" xr:uid="{00000000-0005-0000-0000-0000F44F0000}"/>
    <cellStyle name="Heading 2 19 36" xfId="21070" xr:uid="{00000000-0005-0000-0000-0000F54F0000}"/>
    <cellStyle name="Heading 2 19 36 2" xfId="21071" xr:uid="{00000000-0005-0000-0000-0000F64F0000}"/>
    <cellStyle name="Heading 2 19 37" xfId="21072" xr:uid="{00000000-0005-0000-0000-0000F74F0000}"/>
    <cellStyle name="Heading 2 19 37 2" xfId="21073" xr:uid="{00000000-0005-0000-0000-0000F84F0000}"/>
    <cellStyle name="Heading 2 19 38" xfId="21074" xr:uid="{00000000-0005-0000-0000-0000F94F0000}"/>
    <cellStyle name="Heading 2 19 38 2" xfId="21075" xr:uid="{00000000-0005-0000-0000-0000FA4F0000}"/>
    <cellStyle name="Heading 2 19 39" xfId="21076" xr:uid="{00000000-0005-0000-0000-0000FB4F0000}"/>
    <cellStyle name="Heading 2 19 4" xfId="21077" xr:uid="{00000000-0005-0000-0000-0000FC4F0000}"/>
    <cellStyle name="Heading 2 19 4 2" xfId="21078" xr:uid="{00000000-0005-0000-0000-0000FD4F0000}"/>
    <cellStyle name="Heading 2 19 40" xfId="21079" xr:uid="{00000000-0005-0000-0000-0000FE4F0000}"/>
    <cellStyle name="Heading 2 19 41" xfId="21080" xr:uid="{00000000-0005-0000-0000-0000FF4F0000}"/>
    <cellStyle name="Heading 2 19 42" xfId="21081" xr:uid="{00000000-0005-0000-0000-000000500000}"/>
    <cellStyle name="Heading 2 19 43" xfId="21082" xr:uid="{00000000-0005-0000-0000-000001500000}"/>
    <cellStyle name="Heading 2 19 44" xfId="21083" xr:uid="{00000000-0005-0000-0000-000002500000}"/>
    <cellStyle name="Heading 2 19 45" xfId="21084" xr:uid="{00000000-0005-0000-0000-000003500000}"/>
    <cellStyle name="Heading 2 19 46" xfId="21085" xr:uid="{00000000-0005-0000-0000-000004500000}"/>
    <cellStyle name="Heading 2 19 47" xfId="21086" xr:uid="{00000000-0005-0000-0000-000005500000}"/>
    <cellStyle name="Heading 2 19 48" xfId="21087" xr:uid="{00000000-0005-0000-0000-000006500000}"/>
    <cellStyle name="Heading 2 19 49" xfId="21088" xr:uid="{00000000-0005-0000-0000-000007500000}"/>
    <cellStyle name="Heading 2 19 5" xfId="21089" xr:uid="{00000000-0005-0000-0000-000008500000}"/>
    <cellStyle name="Heading 2 19 5 2" xfId="21090" xr:uid="{00000000-0005-0000-0000-000009500000}"/>
    <cellStyle name="Heading 2 19 50" xfId="21091" xr:uid="{00000000-0005-0000-0000-00000A500000}"/>
    <cellStyle name="Heading 2 19 51" xfId="21092" xr:uid="{00000000-0005-0000-0000-00000B500000}"/>
    <cellStyle name="Heading 2 19 52" xfId="21093" xr:uid="{00000000-0005-0000-0000-00000C500000}"/>
    <cellStyle name="Heading 2 19 53" xfId="21094" xr:uid="{00000000-0005-0000-0000-00000D500000}"/>
    <cellStyle name="Heading 2 19 54" xfId="21095" xr:uid="{00000000-0005-0000-0000-00000E500000}"/>
    <cellStyle name="Heading 2 19 55" xfId="21096" xr:uid="{00000000-0005-0000-0000-00000F500000}"/>
    <cellStyle name="Heading 2 19 56" xfId="21097" xr:uid="{00000000-0005-0000-0000-000010500000}"/>
    <cellStyle name="Heading 2 19 57" xfId="21098" xr:uid="{00000000-0005-0000-0000-000011500000}"/>
    <cellStyle name="Heading 2 19 58" xfId="21099" xr:uid="{00000000-0005-0000-0000-000012500000}"/>
    <cellStyle name="Heading 2 19 59" xfId="21100" xr:uid="{00000000-0005-0000-0000-000013500000}"/>
    <cellStyle name="Heading 2 19 6" xfId="21101" xr:uid="{00000000-0005-0000-0000-000014500000}"/>
    <cellStyle name="Heading 2 19 6 2" xfId="21102" xr:uid="{00000000-0005-0000-0000-000015500000}"/>
    <cellStyle name="Heading 2 19 60" xfId="21103" xr:uid="{00000000-0005-0000-0000-000016500000}"/>
    <cellStyle name="Heading 2 19 61" xfId="21104" xr:uid="{00000000-0005-0000-0000-000017500000}"/>
    <cellStyle name="Heading 2 19 62" xfId="21105" xr:uid="{00000000-0005-0000-0000-000018500000}"/>
    <cellStyle name="Heading 2 19 63" xfId="21106" xr:uid="{00000000-0005-0000-0000-000019500000}"/>
    <cellStyle name="Heading 2 19 64" xfId="21107" xr:uid="{00000000-0005-0000-0000-00001A500000}"/>
    <cellStyle name="Heading 2 19 65" xfId="21108" xr:uid="{00000000-0005-0000-0000-00001B500000}"/>
    <cellStyle name="Heading 2 19 66" xfId="21109" xr:uid="{00000000-0005-0000-0000-00001C500000}"/>
    <cellStyle name="Heading 2 19 67" xfId="21110" xr:uid="{00000000-0005-0000-0000-00001D500000}"/>
    <cellStyle name="Heading 2 19 68" xfId="21111" xr:uid="{00000000-0005-0000-0000-00001E500000}"/>
    <cellStyle name="Heading 2 19 69" xfId="21112" xr:uid="{00000000-0005-0000-0000-00001F500000}"/>
    <cellStyle name="Heading 2 19 7" xfId="21113" xr:uid="{00000000-0005-0000-0000-000020500000}"/>
    <cellStyle name="Heading 2 19 7 2" xfId="21114" xr:uid="{00000000-0005-0000-0000-000021500000}"/>
    <cellStyle name="Heading 2 19 70" xfId="52990" xr:uid="{00000000-0005-0000-0000-000022500000}"/>
    <cellStyle name="Heading 2 19 71" xfId="53451" xr:uid="{00000000-0005-0000-0000-000023500000}"/>
    <cellStyle name="Heading 2 19 8" xfId="21115" xr:uid="{00000000-0005-0000-0000-000024500000}"/>
    <cellStyle name="Heading 2 19 8 2" xfId="21116" xr:uid="{00000000-0005-0000-0000-000025500000}"/>
    <cellStyle name="Heading 2 19 9" xfId="21117" xr:uid="{00000000-0005-0000-0000-000026500000}"/>
    <cellStyle name="Heading 2 19 9 2" xfId="21118" xr:uid="{00000000-0005-0000-0000-000027500000}"/>
    <cellStyle name="Heading 2 2" xfId="542" xr:uid="{00000000-0005-0000-0000-000028500000}"/>
    <cellStyle name="Heading 2 2 10" xfId="21119" xr:uid="{00000000-0005-0000-0000-000029500000}"/>
    <cellStyle name="Heading 2 2 10 2" xfId="21120" xr:uid="{00000000-0005-0000-0000-00002A500000}"/>
    <cellStyle name="Heading 2 2 11" xfId="21121" xr:uid="{00000000-0005-0000-0000-00002B500000}"/>
    <cellStyle name="Heading 2 2 11 2" xfId="21122" xr:uid="{00000000-0005-0000-0000-00002C500000}"/>
    <cellStyle name="Heading 2 2 12" xfId="21123" xr:uid="{00000000-0005-0000-0000-00002D500000}"/>
    <cellStyle name="Heading 2 2 12 2" xfId="21124" xr:uid="{00000000-0005-0000-0000-00002E500000}"/>
    <cellStyle name="Heading 2 2 13" xfId="21125" xr:uid="{00000000-0005-0000-0000-00002F500000}"/>
    <cellStyle name="Heading 2 2 13 2" xfId="21126" xr:uid="{00000000-0005-0000-0000-000030500000}"/>
    <cellStyle name="Heading 2 2 14" xfId="21127" xr:uid="{00000000-0005-0000-0000-000031500000}"/>
    <cellStyle name="Heading 2 2 14 2" xfId="21128" xr:uid="{00000000-0005-0000-0000-000032500000}"/>
    <cellStyle name="Heading 2 2 15" xfId="21129" xr:uid="{00000000-0005-0000-0000-000033500000}"/>
    <cellStyle name="Heading 2 2 15 2" xfId="21130" xr:uid="{00000000-0005-0000-0000-000034500000}"/>
    <cellStyle name="Heading 2 2 16" xfId="21131" xr:uid="{00000000-0005-0000-0000-000035500000}"/>
    <cellStyle name="Heading 2 2 16 2" xfId="21132" xr:uid="{00000000-0005-0000-0000-000036500000}"/>
    <cellStyle name="Heading 2 2 17" xfId="21133" xr:uid="{00000000-0005-0000-0000-000037500000}"/>
    <cellStyle name="Heading 2 2 17 2" xfId="21134" xr:uid="{00000000-0005-0000-0000-000038500000}"/>
    <cellStyle name="Heading 2 2 18" xfId="21135" xr:uid="{00000000-0005-0000-0000-000039500000}"/>
    <cellStyle name="Heading 2 2 18 2" xfId="21136" xr:uid="{00000000-0005-0000-0000-00003A500000}"/>
    <cellStyle name="Heading 2 2 19" xfId="21137" xr:uid="{00000000-0005-0000-0000-00003B500000}"/>
    <cellStyle name="Heading 2 2 19 2" xfId="21138" xr:uid="{00000000-0005-0000-0000-00003C500000}"/>
    <cellStyle name="Heading 2 2 2" xfId="543" xr:uid="{00000000-0005-0000-0000-00003D500000}"/>
    <cellStyle name="Heading 2 2 2 2" xfId="21139" xr:uid="{00000000-0005-0000-0000-00003E500000}"/>
    <cellStyle name="Heading 2 2 20" xfId="21140" xr:uid="{00000000-0005-0000-0000-00003F500000}"/>
    <cellStyle name="Heading 2 2 20 2" xfId="21141" xr:uid="{00000000-0005-0000-0000-000040500000}"/>
    <cellStyle name="Heading 2 2 21" xfId="21142" xr:uid="{00000000-0005-0000-0000-000041500000}"/>
    <cellStyle name="Heading 2 2 21 2" xfId="21143" xr:uid="{00000000-0005-0000-0000-000042500000}"/>
    <cellStyle name="Heading 2 2 22" xfId="21144" xr:uid="{00000000-0005-0000-0000-000043500000}"/>
    <cellStyle name="Heading 2 2 22 2" xfId="21145" xr:uid="{00000000-0005-0000-0000-000044500000}"/>
    <cellStyle name="Heading 2 2 23" xfId="21146" xr:uid="{00000000-0005-0000-0000-000045500000}"/>
    <cellStyle name="Heading 2 2 23 2" xfId="21147" xr:uid="{00000000-0005-0000-0000-000046500000}"/>
    <cellStyle name="Heading 2 2 24" xfId="21148" xr:uid="{00000000-0005-0000-0000-000047500000}"/>
    <cellStyle name="Heading 2 2 24 2" xfId="21149" xr:uid="{00000000-0005-0000-0000-000048500000}"/>
    <cellStyle name="Heading 2 2 25" xfId="21150" xr:uid="{00000000-0005-0000-0000-000049500000}"/>
    <cellStyle name="Heading 2 2 25 2" xfId="21151" xr:uid="{00000000-0005-0000-0000-00004A500000}"/>
    <cellStyle name="Heading 2 2 26" xfId="21152" xr:uid="{00000000-0005-0000-0000-00004B500000}"/>
    <cellStyle name="Heading 2 2 26 2" xfId="21153" xr:uid="{00000000-0005-0000-0000-00004C500000}"/>
    <cellStyle name="Heading 2 2 27" xfId="21154" xr:uid="{00000000-0005-0000-0000-00004D500000}"/>
    <cellStyle name="Heading 2 2 27 2" xfId="21155" xr:uid="{00000000-0005-0000-0000-00004E500000}"/>
    <cellStyle name="Heading 2 2 28" xfId="21156" xr:uid="{00000000-0005-0000-0000-00004F500000}"/>
    <cellStyle name="Heading 2 2 28 2" xfId="21157" xr:uid="{00000000-0005-0000-0000-000050500000}"/>
    <cellStyle name="Heading 2 2 29" xfId="21158" xr:uid="{00000000-0005-0000-0000-000051500000}"/>
    <cellStyle name="Heading 2 2 29 2" xfId="21159" xr:uid="{00000000-0005-0000-0000-000052500000}"/>
    <cellStyle name="Heading 2 2 3" xfId="544" xr:uid="{00000000-0005-0000-0000-000053500000}"/>
    <cellStyle name="Heading 2 2 3 2" xfId="21160" xr:uid="{00000000-0005-0000-0000-000054500000}"/>
    <cellStyle name="Heading 2 2 30" xfId="21161" xr:uid="{00000000-0005-0000-0000-000055500000}"/>
    <cellStyle name="Heading 2 2 30 2" xfId="21162" xr:uid="{00000000-0005-0000-0000-000056500000}"/>
    <cellStyle name="Heading 2 2 31" xfId="21163" xr:uid="{00000000-0005-0000-0000-000057500000}"/>
    <cellStyle name="Heading 2 2 31 2" xfId="21164" xr:uid="{00000000-0005-0000-0000-000058500000}"/>
    <cellStyle name="Heading 2 2 32" xfId="21165" xr:uid="{00000000-0005-0000-0000-000059500000}"/>
    <cellStyle name="Heading 2 2 32 2" xfId="21166" xr:uid="{00000000-0005-0000-0000-00005A500000}"/>
    <cellStyle name="Heading 2 2 33" xfId="21167" xr:uid="{00000000-0005-0000-0000-00005B500000}"/>
    <cellStyle name="Heading 2 2 33 2" xfId="21168" xr:uid="{00000000-0005-0000-0000-00005C500000}"/>
    <cellStyle name="Heading 2 2 34" xfId="21169" xr:uid="{00000000-0005-0000-0000-00005D500000}"/>
    <cellStyle name="Heading 2 2 34 2" xfId="21170" xr:uid="{00000000-0005-0000-0000-00005E500000}"/>
    <cellStyle name="Heading 2 2 35" xfId="21171" xr:uid="{00000000-0005-0000-0000-00005F500000}"/>
    <cellStyle name="Heading 2 2 35 2" xfId="21172" xr:uid="{00000000-0005-0000-0000-000060500000}"/>
    <cellStyle name="Heading 2 2 36" xfId="21173" xr:uid="{00000000-0005-0000-0000-000061500000}"/>
    <cellStyle name="Heading 2 2 36 2" xfId="21174" xr:uid="{00000000-0005-0000-0000-000062500000}"/>
    <cellStyle name="Heading 2 2 37" xfId="21175" xr:uid="{00000000-0005-0000-0000-000063500000}"/>
    <cellStyle name="Heading 2 2 37 2" xfId="21176" xr:uid="{00000000-0005-0000-0000-000064500000}"/>
    <cellStyle name="Heading 2 2 38" xfId="21177" xr:uid="{00000000-0005-0000-0000-000065500000}"/>
    <cellStyle name="Heading 2 2 38 2" xfId="21178" xr:uid="{00000000-0005-0000-0000-000066500000}"/>
    <cellStyle name="Heading 2 2 39" xfId="21179" xr:uid="{00000000-0005-0000-0000-000067500000}"/>
    <cellStyle name="Heading 2 2 4" xfId="21180" xr:uid="{00000000-0005-0000-0000-000068500000}"/>
    <cellStyle name="Heading 2 2 4 2" xfId="21181" xr:uid="{00000000-0005-0000-0000-000069500000}"/>
    <cellStyle name="Heading 2 2 40" xfId="21182" xr:uid="{00000000-0005-0000-0000-00006A500000}"/>
    <cellStyle name="Heading 2 2 41" xfId="21183" xr:uid="{00000000-0005-0000-0000-00006B500000}"/>
    <cellStyle name="Heading 2 2 42" xfId="21184" xr:uid="{00000000-0005-0000-0000-00006C500000}"/>
    <cellStyle name="Heading 2 2 43" xfId="21185" xr:uid="{00000000-0005-0000-0000-00006D500000}"/>
    <cellStyle name="Heading 2 2 44" xfId="21186" xr:uid="{00000000-0005-0000-0000-00006E500000}"/>
    <cellStyle name="Heading 2 2 45" xfId="21187" xr:uid="{00000000-0005-0000-0000-00006F500000}"/>
    <cellStyle name="Heading 2 2 46" xfId="21188" xr:uid="{00000000-0005-0000-0000-000070500000}"/>
    <cellStyle name="Heading 2 2 47" xfId="21189" xr:uid="{00000000-0005-0000-0000-000071500000}"/>
    <cellStyle name="Heading 2 2 48" xfId="21190" xr:uid="{00000000-0005-0000-0000-000072500000}"/>
    <cellStyle name="Heading 2 2 49" xfId="21191" xr:uid="{00000000-0005-0000-0000-000073500000}"/>
    <cellStyle name="Heading 2 2 5" xfId="21192" xr:uid="{00000000-0005-0000-0000-000074500000}"/>
    <cellStyle name="Heading 2 2 5 2" xfId="21193" xr:uid="{00000000-0005-0000-0000-000075500000}"/>
    <cellStyle name="Heading 2 2 50" xfId="21194" xr:uid="{00000000-0005-0000-0000-000076500000}"/>
    <cellStyle name="Heading 2 2 51" xfId="21195" xr:uid="{00000000-0005-0000-0000-000077500000}"/>
    <cellStyle name="Heading 2 2 52" xfId="21196" xr:uid="{00000000-0005-0000-0000-000078500000}"/>
    <cellStyle name="Heading 2 2 53" xfId="21197" xr:uid="{00000000-0005-0000-0000-000079500000}"/>
    <cellStyle name="Heading 2 2 54" xfId="21198" xr:uid="{00000000-0005-0000-0000-00007A500000}"/>
    <cellStyle name="Heading 2 2 55" xfId="21199" xr:uid="{00000000-0005-0000-0000-00007B500000}"/>
    <cellStyle name="Heading 2 2 56" xfId="21200" xr:uid="{00000000-0005-0000-0000-00007C500000}"/>
    <cellStyle name="Heading 2 2 57" xfId="21201" xr:uid="{00000000-0005-0000-0000-00007D500000}"/>
    <cellStyle name="Heading 2 2 58" xfId="21202" xr:uid="{00000000-0005-0000-0000-00007E500000}"/>
    <cellStyle name="Heading 2 2 59" xfId="21203" xr:uid="{00000000-0005-0000-0000-00007F500000}"/>
    <cellStyle name="Heading 2 2 6" xfId="21204" xr:uid="{00000000-0005-0000-0000-000080500000}"/>
    <cellStyle name="Heading 2 2 6 2" xfId="21205" xr:uid="{00000000-0005-0000-0000-000081500000}"/>
    <cellStyle name="Heading 2 2 60" xfId="21206" xr:uid="{00000000-0005-0000-0000-000082500000}"/>
    <cellStyle name="Heading 2 2 61" xfId="21207" xr:uid="{00000000-0005-0000-0000-000083500000}"/>
    <cellStyle name="Heading 2 2 62" xfId="21208" xr:uid="{00000000-0005-0000-0000-000084500000}"/>
    <cellStyle name="Heading 2 2 63" xfId="21209" xr:uid="{00000000-0005-0000-0000-000085500000}"/>
    <cellStyle name="Heading 2 2 64" xfId="21210" xr:uid="{00000000-0005-0000-0000-000086500000}"/>
    <cellStyle name="Heading 2 2 65" xfId="21211" xr:uid="{00000000-0005-0000-0000-000087500000}"/>
    <cellStyle name="Heading 2 2 66" xfId="21212" xr:uid="{00000000-0005-0000-0000-000088500000}"/>
    <cellStyle name="Heading 2 2 67" xfId="21213" xr:uid="{00000000-0005-0000-0000-000089500000}"/>
    <cellStyle name="Heading 2 2 68" xfId="21214" xr:uid="{00000000-0005-0000-0000-00008A500000}"/>
    <cellStyle name="Heading 2 2 69" xfId="21215" xr:uid="{00000000-0005-0000-0000-00008B500000}"/>
    <cellStyle name="Heading 2 2 7" xfId="21216" xr:uid="{00000000-0005-0000-0000-00008C500000}"/>
    <cellStyle name="Heading 2 2 7 2" xfId="21217" xr:uid="{00000000-0005-0000-0000-00008D500000}"/>
    <cellStyle name="Heading 2 2 70" xfId="52294" xr:uid="{00000000-0005-0000-0000-00008E500000}"/>
    <cellStyle name="Heading 2 2 71" xfId="53167" xr:uid="{00000000-0005-0000-0000-00008F500000}"/>
    <cellStyle name="Heading 2 2 8" xfId="21218" xr:uid="{00000000-0005-0000-0000-000090500000}"/>
    <cellStyle name="Heading 2 2 8 2" xfId="21219" xr:uid="{00000000-0005-0000-0000-000091500000}"/>
    <cellStyle name="Heading 2 2 9" xfId="21220" xr:uid="{00000000-0005-0000-0000-000092500000}"/>
    <cellStyle name="Heading 2 2 9 2" xfId="21221" xr:uid="{00000000-0005-0000-0000-000093500000}"/>
    <cellStyle name="Heading 2 20" xfId="545" xr:uid="{00000000-0005-0000-0000-000094500000}"/>
    <cellStyle name="Heading 2 20 10" xfId="21222" xr:uid="{00000000-0005-0000-0000-000095500000}"/>
    <cellStyle name="Heading 2 20 10 2" xfId="21223" xr:uid="{00000000-0005-0000-0000-000096500000}"/>
    <cellStyle name="Heading 2 20 11" xfId="21224" xr:uid="{00000000-0005-0000-0000-000097500000}"/>
    <cellStyle name="Heading 2 20 11 2" xfId="21225" xr:uid="{00000000-0005-0000-0000-000098500000}"/>
    <cellStyle name="Heading 2 20 12" xfId="21226" xr:uid="{00000000-0005-0000-0000-000099500000}"/>
    <cellStyle name="Heading 2 20 12 2" xfId="21227" xr:uid="{00000000-0005-0000-0000-00009A500000}"/>
    <cellStyle name="Heading 2 20 13" xfId="21228" xr:uid="{00000000-0005-0000-0000-00009B500000}"/>
    <cellStyle name="Heading 2 20 13 2" xfId="21229" xr:uid="{00000000-0005-0000-0000-00009C500000}"/>
    <cellStyle name="Heading 2 20 14" xfId="21230" xr:uid="{00000000-0005-0000-0000-00009D500000}"/>
    <cellStyle name="Heading 2 20 14 2" xfId="21231" xr:uid="{00000000-0005-0000-0000-00009E500000}"/>
    <cellStyle name="Heading 2 20 15" xfId="21232" xr:uid="{00000000-0005-0000-0000-00009F500000}"/>
    <cellStyle name="Heading 2 20 15 2" xfId="21233" xr:uid="{00000000-0005-0000-0000-0000A0500000}"/>
    <cellStyle name="Heading 2 20 16" xfId="21234" xr:uid="{00000000-0005-0000-0000-0000A1500000}"/>
    <cellStyle name="Heading 2 20 16 2" xfId="21235" xr:uid="{00000000-0005-0000-0000-0000A2500000}"/>
    <cellStyle name="Heading 2 20 17" xfId="21236" xr:uid="{00000000-0005-0000-0000-0000A3500000}"/>
    <cellStyle name="Heading 2 20 17 2" xfId="21237" xr:uid="{00000000-0005-0000-0000-0000A4500000}"/>
    <cellStyle name="Heading 2 20 18" xfId="21238" xr:uid="{00000000-0005-0000-0000-0000A5500000}"/>
    <cellStyle name="Heading 2 20 18 2" xfId="21239" xr:uid="{00000000-0005-0000-0000-0000A6500000}"/>
    <cellStyle name="Heading 2 20 19" xfId="21240" xr:uid="{00000000-0005-0000-0000-0000A7500000}"/>
    <cellStyle name="Heading 2 20 19 2" xfId="21241" xr:uid="{00000000-0005-0000-0000-0000A8500000}"/>
    <cellStyle name="Heading 2 20 2" xfId="546" xr:uid="{00000000-0005-0000-0000-0000A9500000}"/>
    <cellStyle name="Heading 2 20 2 2" xfId="21242" xr:uid="{00000000-0005-0000-0000-0000AA500000}"/>
    <cellStyle name="Heading 2 20 20" xfId="21243" xr:uid="{00000000-0005-0000-0000-0000AB500000}"/>
    <cellStyle name="Heading 2 20 20 2" xfId="21244" xr:uid="{00000000-0005-0000-0000-0000AC500000}"/>
    <cellStyle name="Heading 2 20 21" xfId="21245" xr:uid="{00000000-0005-0000-0000-0000AD500000}"/>
    <cellStyle name="Heading 2 20 21 2" xfId="21246" xr:uid="{00000000-0005-0000-0000-0000AE500000}"/>
    <cellStyle name="Heading 2 20 22" xfId="21247" xr:uid="{00000000-0005-0000-0000-0000AF500000}"/>
    <cellStyle name="Heading 2 20 22 2" xfId="21248" xr:uid="{00000000-0005-0000-0000-0000B0500000}"/>
    <cellStyle name="Heading 2 20 23" xfId="21249" xr:uid="{00000000-0005-0000-0000-0000B1500000}"/>
    <cellStyle name="Heading 2 20 23 2" xfId="21250" xr:uid="{00000000-0005-0000-0000-0000B2500000}"/>
    <cellStyle name="Heading 2 20 24" xfId="21251" xr:uid="{00000000-0005-0000-0000-0000B3500000}"/>
    <cellStyle name="Heading 2 20 24 2" xfId="21252" xr:uid="{00000000-0005-0000-0000-0000B4500000}"/>
    <cellStyle name="Heading 2 20 25" xfId="21253" xr:uid="{00000000-0005-0000-0000-0000B5500000}"/>
    <cellStyle name="Heading 2 20 25 2" xfId="21254" xr:uid="{00000000-0005-0000-0000-0000B6500000}"/>
    <cellStyle name="Heading 2 20 26" xfId="21255" xr:uid="{00000000-0005-0000-0000-0000B7500000}"/>
    <cellStyle name="Heading 2 20 26 2" xfId="21256" xr:uid="{00000000-0005-0000-0000-0000B8500000}"/>
    <cellStyle name="Heading 2 20 27" xfId="21257" xr:uid="{00000000-0005-0000-0000-0000B9500000}"/>
    <cellStyle name="Heading 2 20 27 2" xfId="21258" xr:uid="{00000000-0005-0000-0000-0000BA500000}"/>
    <cellStyle name="Heading 2 20 28" xfId="21259" xr:uid="{00000000-0005-0000-0000-0000BB500000}"/>
    <cellStyle name="Heading 2 20 28 2" xfId="21260" xr:uid="{00000000-0005-0000-0000-0000BC500000}"/>
    <cellStyle name="Heading 2 20 29" xfId="21261" xr:uid="{00000000-0005-0000-0000-0000BD500000}"/>
    <cellStyle name="Heading 2 20 29 2" xfId="21262" xr:uid="{00000000-0005-0000-0000-0000BE500000}"/>
    <cellStyle name="Heading 2 20 3" xfId="547" xr:uid="{00000000-0005-0000-0000-0000BF500000}"/>
    <cellStyle name="Heading 2 20 3 2" xfId="21263" xr:uid="{00000000-0005-0000-0000-0000C0500000}"/>
    <cellStyle name="Heading 2 20 30" xfId="21264" xr:uid="{00000000-0005-0000-0000-0000C1500000}"/>
    <cellStyle name="Heading 2 20 30 2" xfId="21265" xr:uid="{00000000-0005-0000-0000-0000C2500000}"/>
    <cellStyle name="Heading 2 20 31" xfId="21266" xr:uid="{00000000-0005-0000-0000-0000C3500000}"/>
    <cellStyle name="Heading 2 20 31 2" xfId="21267" xr:uid="{00000000-0005-0000-0000-0000C4500000}"/>
    <cellStyle name="Heading 2 20 32" xfId="21268" xr:uid="{00000000-0005-0000-0000-0000C5500000}"/>
    <cellStyle name="Heading 2 20 32 2" xfId="21269" xr:uid="{00000000-0005-0000-0000-0000C6500000}"/>
    <cellStyle name="Heading 2 20 33" xfId="21270" xr:uid="{00000000-0005-0000-0000-0000C7500000}"/>
    <cellStyle name="Heading 2 20 33 2" xfId="21271" xr:uid="{00000000-0005-0000-0000-0000C8500000}"/>
    <cellStyle name="Heading 2 20 34" xfId="21272" xr:uid="{00000000-0005-0000-0000-0000C9500000}"/>
    <cellStyle name="Heading 2 20 34 2" xfId="21273" xr:uid="{00000000-0005-0000-0000-0000CA500000}"/>
    <cellStyle name="Heading 2 20 35" xfId="21274" xr:uid="{00000000-0005-0000-0000-0000CB500000}"/>
    <cellStyle name="Heading 2 20 35 2" xfId="21275" xr:uid="{00000000-0005-0000-0000-0000CC500000}"/>
    <cellStyle name="Heading 2 20 36" xfId="21276" xr:uid="{00000000-0005-0000-0000-0000CD500000}"/>
    <cellStyle name="Heading 2 20 36 2" xfId="21277" xr:uid="{00000000-0005-0000-0000-0000CE500000}"/>
    <cellStyle name="Heading 2 20 37" xfId="21278" xr:uid="{00000000-0005-0000-0000-0000CF500000}"/>
    <cellStyle name="Heading 2 20 37 2" xfId="21279" xr:uid="{00000000-0005-0000-0000-0000D0500000}"/>
    <cellStyle name="Heading 2 20 38" xfId="21280" xr:uid="{00000000-0005-0000-0000-0000D1500000}"/>
    <cellStyle name="Heading 2 20 38 2" xfId="21281" xr:uid="{00000000-0005-0000-0000-0000D2500000}"/>
    <cellStyle name="Heading 2 20 39" xfId="21282" xr:uid="{00000000-0005-0000-0000-0000D3500000}"/>
    <cellStyle name="Heading 2 20 4" xfId="21283" xr:uid="{00000000-0005-0000-0000-0000D4500000}"/>
    <cellStyle name="Heading 2 20 4 2" xfId="21284" xr:uid="{00000000-0005-0000-0000-0000D5500000}"/>
    <cellStyle name="Heading 2 20 40" xfId="21285" xr:uid="{00000000-0005-0000-0000-0000D6500000}"/>
    <cellStyle name="Heading 2 20 41" xfId="21286" xr:uid="{00000000-0005-0000-0000-0000D7500000}"/>
    <cellStyle name="Heading 2 20 42" xfId="21287" xr:uid="{00000000-0005-0000-0000-0000D8500000}"/>
    <cellStyle name="Heading 2 20 43" xfId="21288" xr:uid="{00000000-0005-0000-0000-0000D9500000}"/>
    <cellStyle name="Heading 2 20 44" xfId="21289" xr:uid="{00000000-0005-0000-0000-0000DA500000}"/>
    <cellStyle name="Heading 2 20 45" xfId="21290" xr:uid="{00000000-0005-0000-0000-0000DB500000}"/>
    <cellStyle name="Heading 2 20 46" xfId="21291" xr:uid="{00000000-0005-0000-0000-0000DC500000}"/>
    <cellStyle name="Heading 2 20 47" xfId="21292" xr:uid="{00000000-0005-0000-0000-0000DD500000}"/>
    <cellStyle name="Heading 2 20 48" xfId="21293" xr:uid="{00000000-0005-0000-0000-0000DE500000}"/>
    <cellStyle name="Heading 2 20 49" xfId="21294" xr:uid="{00000000-0005-0000-0000-0000DF500000}"/>
    <cellStyle name="Heading 2 20 5" xfId="21295" xr:uid="{00000000-0005-0000-0000-0000E0500000}"/>
    <cellStyle name="Heading 2 20 5 2" xfId="21296" xr:uid="{00000000-0005-0000-0000-0000E1500000}"/>
    <cellStyle name="Heading 2 20 50" xfId="21297" xr:uid="{00000000-0005-0000-0000-0000E2500000}"/>
    <cellStyle name="Heading 2 20 51" xfId="21298" xr:uid="{00000000-0005-0000-0000-0000E3500000}"/>
    <cellStyle name="Heading 2 20 52" xfId="21299" xr:uid="{00000000-0005-0000-0000-0000E4500000}"/>
    <cellStyle name="Heading 2 20 53" xfId="21300" xr:uid="{00000000-0005-0000-0000-0000E5500000}"/>
    <cellStyle name="Heading 2 20 54" xfId="21301" xr:uid="{00000000-0005-0000-0000-0000E6500000}"/>
    <cellStyle name="Heading 2 20 55" xfId="21302" xr:uid="{00000000-0005-0000-0000-0000E7500000}"/>
    <cellStyle name="Heading 2 20 56" xfId="21303" xr:uid="{00000000-0005-0000-0000-0000E8500000}"/>
    <cellStyle name="Heading 2 20 57" xfId="21304" xr:uid="{00000000-0005-0000-0000-0000E9500000}"/>
    <cellStyle name="Heading 2 20 58" xfId="21305" xr:uid="{00000000-0005-0000-0000-0000EA500000}"/>
    <cellStyle name="Heading 2 20 59" xfId="21306" xr:uid="{00000000-0005-0000-0000-0000EB500000}"/>
    <cellStyle name="Heading 2 20 6" xfId="21307" xr:uid="{00000000-0005-0000-0000-0000EC500000}"/>
    <cellStyle name="Heading 2 20 6 2" xfId="21308" xr:uid="{00000000-0005-0000-0000-0000ED500000}"/>
    <cellStyle name="Heading 2 20 60" xfId="21309" xr:uid="{00000000-0005-0000-0000-0000EE500000}"/>
    <cellStyle name="Heading 2 20 61" xfId="21310" xr:uid="{00000000-0005-0000-0000-0000EF500000}"/>
    <cellStyle name="Heading 2 20 62" xfId="21311" xr:uid="{00000000-0005-0000-0000-0000F0500000}"/>
    <cellStyle name="Heading 2 20 63" xfId="21312" xr:uid="{00000000-0005-0000-0000-0000F1500000}"/>
    <cellStyle name="Heading 2 20 64" xfId="21313" xr:uid="{00000000-0005-0000-0000-0000F2500000}"/>
    <cellStyle name="Heading 2 20 65" xfId="21314" xr:uid="{00000000-0005-0000-0000-0000F3500000}"/>
    <cellStyle name="Heading 2 20 66" xfId="21315" xr:uid="{00000000-0005-0000-0000-0000F4500000}"/>
    <cellStyle name="Heading 2 20 67" xfId="21316" xr:uid="{00000000-0005-0000-0000-0000F5500000}"/>
    <cellStyle name="Heading 2 20 68" xfId="21317" xr:uid="{00000000-0005-0000-0000-0000F6500000}"/>
    <cellStyle name="Heading 2 20 69" xfId="21318" xr:uid="{00000000-0005-0000-0000-0000F7500000}"/>
    <cellStyle name="Heading 2 20 7" xfId="21319" xr:uid="{00000000-0005-0000-0000-0000F8500000}"/>
    <cellStyle name="Heading 2 20 7 2" xfId="21320" xr:uid="{00000000-0005-0000-0000-0000F9500000}"/>
    <cellStyle name="Heading 2 20 70" xfId="53031" xr:uid="{00000000-0005-0000-0000-0000FA500000}"/>
    <cellStyle name="Heading 2 20 71" xfId="53492" xr:uid="{00000000-0005-0000-0000-0000FB500000}"/>
    <cellStyle name="Heading 2 20 8" xfId="21321" xr:uid="{00000000-0005-0000-0000-0000FC500000}"/>
    <cellStyle name="Heading 2 20 8 2" xfId="21322" xr:uid="{00000000-0005-0000-0000-0000FD500000}"/>
    <cellStyle name="Heading 2 20 9" xfId="21323" xr:uid="{00000000-0005-0000-0000-0000FE500000}"/>
    <cellStyle name="Heading 2 20 9 2" xfId="21324" xr:uid="{00000000-0005-0000-0000-0000FF500000}"/>
    <cellStyle name="Heading 2 21" xfId="548" xr:uid="{00000000-0005-0000-0000-000000510000}"/>
    <cellStyle name="Heading 2 21 10" xfId="21325" xr:uid="{00000000-0005-0000-0000-000001510000}"/>
    <cellStyle name="Heading 2 21 10 2" xfId="21326" xr:uid="{00000000-0005-0000-0000-000002510000}"/>
    <cellStyle name="Heading 2 21 11" xfId="21327" xr:uid="{00000000-0005-0000-0000-000003510000}"/>
    <cellStyle name="Heading 2 21 11 2" xfId="21328" xr:uid="{00000000-0005-0000-0000-000004510000}"/>
    <cellStyle name="Heading 2 21 12" xfId="21329" xr:uid="{00000000-0005-0000-0000-000005510000}"/>
    <cellStyle name="Heading 2 21 12 2" xfId="21330" xr:uid="{00000000-0005-0000-0000-000006510000}"/>
    <cellStyle name="Heading 2 21 13" xfId="21331" xr:uid="{00000000-0005-0000-0000-000007510000}"/>
    <cellStyle name="Heading 2 21 13 2" xfId="21332" xr:uid="{00000000-0005-0000-0000-000008510000}"/>
    <cellStyle name="Heading 2 21 14" xfId="21333" xr:uid="{00000000-0005-0000-0000-000009510000}"/>
    <cellStyle name="Heading 2 21 14 2" xfId="21334" xr:uid="{00000000-0005-0000-0000-00000A510000}"/>
    <cellStyle name="Heading 2 21 15" xfId="21335" xr:uid="{00000000-0005-0000-0000-00000B510000}"/>
    <cellStyle name="Heading 2 21 15 2" xfId="21336" xr:uid="{00000000-0005-0000-0000-00000C510000}"/>
    <cellStyle name="Heading 2 21 16" xfId="21337" xr:uid="{00000000-0005-0000-0000-00000D510000}"/>
    <cellStyle name="Heading 2 21 16 2" xfId="21338" xr:uid="{00000000-0005-0000-0000-00000E510000}"/>
    <cellStyle name="Heading 2 21 17" xfId="21339" xr:uid="{00000000-0005-0000-0000-00000F510000}"/>
    <cellStyle name="Heading 2 21 17 2" xfId="21340" xr:uid="{00000000-0005-0000-0000-000010510000}"/>
    <cellStyle name="Heading 2 21 18" xfId="21341" xr:uid="{00000000-0005-0000-0000-000011510000}"/>
    <cellStyle name="Heading 2 21 18 2" xfId="21342" xr:uid="{00000000-0005-0000-0000-000012510000}"/>
    <cellStyle name="Heading 2 21 19" xfId="21343" xr:uid="{00000000-0005-0000-0000-000013510000}"/>
    <cellStyle name="Heading 2 21 19 2" xfId="21344" xr:uid="{00000000-0005-0000-0000-000014510000}"/>
    <cellStyle name="Heading 2 21 2" xfId="549" xr:uid="{00000000-0005-0000-0000-000015510000}"/>
    <cellStyle name="Heading 2 21 2 2" xfId="21345" xr:uid="{00000000-0005-0000-0000-000016510000}"/>
    <cellStyle name="Heading 2 21 20" xfId="21346" xr:uid="{00000000-0005-0000-0000-000017510000}"/>
    <cellStyle name="Heading 2 21 20 2" xfId="21347" xr:uid="{00000000-0005-0000-0000-000018510000}"/>
    <cellStyle name="Heading 2 21 21" xfId="21348" xr:uid="{00000000-0005-0000-0000-000019510000}"/>
    <cellStyle name="Heading 2 21 21 2" xfId="21349" xr:uid="{00000000-0005-0000-0000-00001A510000}"/>
    <cellStyle name="Heading 2 21 22" xfId="21350" xr:uid="{00000000-0005-0000-0000-00001B510000}"/>
    <cellStyle name="Heading 2 21 22 2" xfId="21351" xr:uid="{00000000-0005-0000-0000-00001C510000}"/>
    <cellStyle name="Heading 2 21 23" xfId="21352" xr:uid="{00000000-0005-0000-0000-00001D510000}"/>
    <cellStyle name="Heading 2 21 23 2" xfId="21353" xr:uid="{00000000-0005-0000-0000-00001E510000}"/>
    <cellStyle name="Heading 2 21 24" xfId="21354" xr:uid="{00000000-0005-0000-0000-00001F510000}"/>
    <cellStyle name="Heading 2 21 24 2" xfId="21355" xr:uid="{00000000-0005-0000-0000-000020510000}"/>
    <cellStyle name="Heading 2 21 25" xfId="21356" xr:uid="{00000000-0005-0000-0000-000021510000}"/>
    <cellStyle name="Heading 2 21 25 2" xfId="21357" xr:uid="{00000000-0005-0000-0000-000022510000}"/>
    <cellStyle name="Heading 2 21 26" xfId="21358" xr:uid="{00000000-0005-0000-0000-000023510000}"/>
    <cellStyle name="Heading 2 21 26 2" xfId="21359" xr:uid="{00000000-0005-0000-0000-000024510000}"/>
    <cellStyle name="Heading 2 21 27" xfId="21360" xr:uid="{00000000-0005-0000-0000-000025510000}"/>
    <cellStyle name="Heading 2 21 27 2" xfId="21361" xr:uid="{00000000-0005-0000-0000-000026510000}"/>
    <cellStyle name="Heading 2 21 28" xfId="21362" xr:uid="{00000000-0005-0000-0000-000027510000}"/>
    <cellStyle name="Heading 2 21 28 2" xfId="21363" xr:uid="{00000000-0005-0000-0000-000028510000}"/>
    <cellStyle name="Heading 2 21 29" xfId="21364" xr:uid="{00000000-0005-0000-0000-000029510000}"/>
    <cellStyle name="Heading 2 21 29 2" xfId="21365" xr:uid="{00000000-0005-0000-0000-00002A510000}"/>
    <cellStyle name="Heading 2 21 3" xfId="550" xr:uid="{00000000-0005-0000-0000-00002B510000}"/>
    <cellStyle name="Heading 2 21 3 2" xfId="21366" xr:uid="{00000000-0005-0000-0000-00002C510000}"/>
    <cellStyle name="Heading 2 21 30" xfId="21367" xr:uid="{00000000-0005-0000-0000-00002D510000}"/>
    <cellStyle name="Heading 2 21 30 2" xfId="21368" xr:uid="{00000000-0005-0000-0000-00002E510000}"/>
    <cellStyle name="Heading 2 21 31" xfId="21369" xr:uid="{00000000-0005-0000-0000-00002F510000}"/>
    <cellStyle name="Heading 2 21 31 2" xfId="21370" xr:uid="{00000000-0005-0000-0000-000030510000}"/>
    <cellStyle name="Heading 2 21 32" xfId="21371" xr:uid="{00000000-0005-0000-0000-000031510000}"/>
    <cellStyle name="Heading 2 21 32 2" xfId="21372" xr:uid="{00000000-0005-0000-0000-000032510000}"/>
    <cellStyle name="Heading 2 21 33" xfId="21373" xr:uid="{00000000-0005-0000-0000-000033510000}"/>
    <cellStyle name="Heading 2 21 33 2" xfId="21374" xr:uid="{00000000-0005-0000-0000-000034510000}"/>
    <cellStyle name="Heading 2 21 34" xfId="21375" xr:uid="{00000000-0005-0000-0000-000035510000}"/>
    <cellStyle name="Heading 2 21 34 2" xfId="21376" xr:uid="{00000000-0005-0000-0000-000036510000}"/>
    <cellStyle name="Heading 2 21 35" xfId="21377" xr:uid="{00000000-0005-0000-0000-000037510000}"/>
    <cellStyle name="Heading 2 21 35 2" xfId="21378" xr:uid="{00000000-0005-0000-0000-000038510000}"/>
    <cellStyle name="Heading 2 21 36" xfId="21379" xr:uid="{00000000-0005-0000-0000-000039510000}"/>
    <cellStyle name="Heading 2 21 36 2" xfId="21380" xr:uid="{00000000-0005-0000-0000-00003A510000}"/>
    <cellStyle name="Heading 2 21 37" xfId="21381" xr:uid="{00000000-0005-0000-0000-00003B510000}"/>
    <cellStyle name="Heading 2 21 37 2" xfId="21382" xr:uid="{00000000-0005-0000-0000-00003C510000}"/>
    <cellStyle name="Heading 2 21 38" xfId="21383" xr:uid="{00000000-0005-0000-0000-00003D510000}"/>
    <cellStyle name="Heading 2 21 39" xfId="21384" xr:uid="{00000000-0005-0000-0000-00003E510000}"/>
    <cellStyle name="Heading 2 21 4" xfId="21385" xr:uid="{00000000-0005-0000-0000-00003F510000}"/>
    <cellStyle name="Heading 2 21 4 2" xfId="21386" xr:uid="{00000000-0005-0000-0000-000040510000}"/>
    <cellStyle name="Heading 2 21 40" xfId="21387" xr:uid="{00000000-0005-0000-0000-000041510000}"/>
    <cellStyle name="Heading 2 21 41" xfId="21388" xr:uid="{00000000-0005-0000-0000-000042510000}"/>
    <cellStyle name="Heading 2 21 42" xfId="21389" xr:uid="{00000000-0005-0000-0000-000043510000}"/>
    <cellStyle name="Heading 2 21 43" xfId="21390" xr:uid="{00000000-0005-0000-0000-000044510000}"/>
    <cellStyle name="Heading 2 21 44" xfId="21391" xr:uid="{00000000-0005-0000-0000-000045510000}"/>
    <cellStyle name="Heading 2 21 45" xfId="21392" xr:uid="{00000000-0005-0000-0000-000046510000}"/>
    <cellStyle name="Heading 2 21 46" xfId="21393" xr:uid="{00000000-0005-0000-0000-000047510000}"/>
    <cellStyle name="Heading 2 21 47" xfId="21394" xr:uid="{00000000-0005-0000-0000-000048510000}"/>
    <cellStyle name="Heading 2 21 48" xfId="21395" xr:uid="{00000000-0005-0000-0000-000049510000}"/>
    <cellStyle name="Heading 2 21 49" xfId="21396" xr:uid="{00000000-0005-0000-0000-00004A510000}"/>
    <cellStyle name="Heading 2 21 5" xfId="21397" xr:uid="{00000000-0005-0000-0000-00004B510000}"/>
    <cellStyle name="Heading 2 21 5 2" xfId="21398" xr:uid="{00000000-0005-0000-0000-00004C510000}"/>
    <cellStyle name="Heading 2 21 50" xfId="21399" xr:uid="{00000000-0005-0000-0000-00004D510000}"/>
    <cellStyle name="Heading 2 21 51" xfId="21400" xr:uid="{00000000-0005-0000-0000-00004E510000}"/>
    <cellStyle name="Heading 2 21 52" xfId="21401" xr:uid="{00000000-0005-0000-0000-00004F510000}"/>
    <cellStyle name="Heading 2 21 53" xfId="21402" xr:uid="{00000000-0005-0000-0000-000050510000}"/>
    <cellStyle name="Heading 2 21 54" xfId="21403" xr:uid="{00000000-0005-0000-0000-000051510000}"/>
    <cellStyle name="Heading 2 21 55" xfId="21404" xr:uid="{00000000-0005-0000-0000-000052510000}"/>
    <cellStyle name="Heading 2 21 56" xfId="21405" xr:uid="{00000000-0005-0000-0000-000053510000}"/>
    <cellStyle name="Heading 2 21 57" xfId="21406" xr:uid="{00000000-0005-0000-0000-000054510000}"/>
    <cellStyle name="Heading 2 21 58" xfId="21407" xr:uid="{00000000-0005-0000-0000-000055510000}"/>
    <cellStyle name="Heading 2 21 59" xfId="21408" xr:uid="{00000000-0005-0000-0000-000056510000}"/>
    <cellStyle name="Heading 2 21 6" xfId="21409" xr:uid="{00000000-0005-0000-0000-000057510000}"/>
    <cellStyle name="Heading 2 21 6 2" xfId="21410" xr:uid="{00000000-0005-0000-0000-000058510000}"/>
    <cellStyle name="Heading 2 21 60" xfId="21411" xr:uid="{00000000-0005-0000-0000-000059510000}"/>
    <cellStyle name="Heading 2 21 61" xfId="21412" xr:uid="{00000000-0005-0000-0000-00005A510000}"/>
    <cellStyle name="Heading 2 21 62" xfId="21413" xr:uid="{00000000-0005-0000-0000-00005B510000}"/>
    <cellStyle name="Heading 2 21 63" xfId="21414" xr:uid="{00000000-0005-0000-0000-00005C510000}"/>
    <cellStyle name="Heading 2 21 64" xfId="21415" xr:uid="{00000000-0005-0000-0000-00005D510000}"/>
    <cellStyle name="Heading 2 21 65" xfId="21416" xr:uid="{00000000-0005-0000-0000-00005E510000}"/>
    <cellStyle name="Heading 2 21 66" xfId="21417" xr:uid="{00000000-0005-0000-0000-00005F510000}"/>
    <cellStyle name="Heading 2 21 67" xfId="21418" xr:uid="{00000000-0005-0000-0000-000060510000}"/>
    <cellStyle name="Heading 2 21 68" xfId="21419" xr:uid="{00000000-0005-0000-0000-000061510000}"/>
    <cellStyle name="Heading 2 21 69" xfId="52976" xr:uid="{00000000-0005-0000-0000-000062510000}"/>
    <cellStyle name="Heading 2 21 7" xfId="21420" xr:uid="{00000000-0005-0000-0000-000063510000}"/>
    <cellStyle name="Heading 2 21 7 2" xfId="21421" xr:uid="{00000000-0005-0000-0000-000064510000}"/>
    <cellStyle name="Heading 2 21 70" xfId="53437" xr:uid="{00000000-0005-0000-0000-000065510000}"/>
    <cellStyle name="Heading 2 21 8" xfId="21422" xr:uid="{00000000-0005-0000-0000-000066510000}"/>
    <cellStyle name="Heading 2 21 8 2" xfId="21423" xr:uid="{00000000-0005-0000-0000-000067510000}"/>
    <cellStyle name="Heading 2 21 9" xfId="21424" xr:uid="{00000000-0005-0000-0000-000068510000}"/>
    <cellStyle name="Heading 2 21 9 2" xfId="21425" xr:uid="{00000000-0005-0000-0000-000069510000}"/>
    <cellStyle name="Heading 2 22" xfId="551" xr:uid="{00000000-0005-0000-0000-00006A510000}"/>
    <cellStyle name="Heading 2 22 2" xfId="21426" xr:uid="{00000000-0005-0000-0000-00006B510000}"/>
    <cellStyle name="Heading 2 23" xfId="552" xr:uid="{00000000-0005-0000-0000-00006C510000}"/>
    <cellStyle name="Heading 2 23 2" xfId="21427" xr:uid="{00000000-0005-0000-0000-00006D510000}"/>
    <cellStyle name="Heading 2 24" xfId="21428" xr:uid="{00000000-0005-0000-0000-00006E510000}"/>
    <cellStyle name="Heading 2 24 2" xfId="21429" xr:uid="{00000000-0005-0000-0000-00006F510000}"/>
    <cellStyle name="Heading 2 25" xfId="21430" xr:uid="{00000000-0005-0000-0000-000070510000}"/>
    <cellStyle name="Heading 2 25 2" xfId="21431" xr:uid="{00000000-0005-0000-0000-000071510000}"/>
    <cellStyle name="Heading 2 26" xfId="21432" xr:uid="{00000000-0005-0000-0000-000072510000}"/>
    <cellStyle name="Heading 2 26 2" xfId="21433" xr:uid="{00000000-0005-0000-0000-000073510000}"/>
    <cellStyle name="Heading 2 27" xfId="21434" xr:uid="{00000000-0005-0000-0000-000074510000}"/>
    <cellStyle name="Heading 2 27 2" xfId="21435" xr:uid="{00000000-0005-0000-0000-000075510000}"/>
    <cellStyle name="Heading 2 28" xfId="21436" xr:uid="{00000000-0005-0000-0000-000076510000}"/>
    <cellStyle name="Heading 2 28 2" xfId="21437" xr:uid="{00000000-0005-0000-0000-000077510000}"/>
    <cellStyle name="Heading 2 29" xfId="21438" xr:uid="{00000000-0005-0000-0000-000078510000}"/>
    <cellStyle name="Heading 2 29 2" xfId="21439" xr:uid="{00000000-0005-0000-0000-000079510000}"/>
    <cellStyle name="Heading 2 3" xfId="553" xr:uid="{00000000-0005-0000-0000-00007A510000}"/>
    <cellStyle name="Heading 2 3 10" xfId="21440" xr:uid="{00000000-0005-0000-0000-00007B510000}"/>
    <cellStyle name="Heading 2 3 10 2" xfId="21441" xr:uid="{00000000-0005-0000-0000-00007C510000}"/>
    <cellStyle name="Heading 2 3 11" xfId="21442" xr:uid="{00000000-0005-0000-0000-00007D510000}"/>
    <cellStyle name="Heading 2 3 11 2" xfId="21443" xr:uid="{00000000-0005-0000-0000-00007E510000}"/>
    <cellStyle name="Heading 2 3 12" xfId="21444" xr:uid="{00000000-0005-0000-0000-00007F510000}"/>
    <cellStyle name="Heading 2 3 12 2" xfId="21445" xr:uid="{00000000-0005-0000-0000-000080510000}"/>
    <cellStyle name="Heading 2 3 13" xfId="21446" xr:uid="{00000000-0005-0000-0000-000081510000}"/>
    <cellStyle name="Heading 2 3 13 2" xfId="21447" xr:uid="{00000000-0005-0000-0000-000082510000}"/>
    <cellStyle name="Heading 2 3 14" xfId="21448" xr:uid="{00000000-0005-0000-0000-000083510000}"/>
    <cellStyle name="Heading 2 3 14 2" xfId="21449" xr:uid="{00000000-0005-0000-0000-000084510000}"/>
    <cellStyle name="Heading 2 3 15" xfId="21450" xr:uid="{00000000-0005-0000-0000-000085510000}"/>
    <cellStyle name="Heading 2 3 15 2" xfId="21451" xr:uid="{00000000-0005-0000-0000-000086510000}"/>
    <cellStyle name="Heading 2 3 16" xfId="21452" xr:uid="{00000000-0005-0000-0000-000087510000}"/>
    <cellStyle name="Heading 2 3 16 2" xfId="21453" xr:uid="{00000000-0005-0000-0000-000088510000}"/>
    <cellStyle name="Heading 2 3 17" xfId="21454" xr:uid="{00000000-0005-0000-0000-000089510000}"/>
    <cellStyle name="Heading 2 3 17 2" xfId="21455" xr:uid="{00000000-0005-0000-0000-00008A510000}"/>
    <cellStyle name="Heading 2 3 18" xfId="21456" xr:uid="{00000000-0005-0000-0000-00008B510000}"/>
    <cellStyle name="Heading 2 3 18 2" xfId="21457" xr:uid="{00000000-0005-0000-0000-00008C510000}"/>
    <cellStyle name="Heading 2 3 19" xfId="21458" xr:uid="{00000000-0005-0000-0000-00008D510000}"/>
    <cellStyle name="Heading 2 3 19 2" xfId="21459" xr:uid="{00000000-0005-0000-0000-00008E510000}"/>
    <cellStyle name="Heading 2 3 2" xfId="554" xr:uid="{00000000-0005-0000-0000-00008F510000}"/>
    <cellStyle name="Heading 2 3 2 2" xfId="21460" xr:uid="{00000000-0005-0000-0000-000090510000}"/>
    <cellStyle name="Heading 2 3 20" xfId="21461" xr:uid="{00000000-0005-0000-0000-000091510000}"/>
    <cellStyle name="Heading 2 3 20 2" xfId="21462" xr:uid="{00000000-0005-0000-0000-000092510000}"/>
    <cellStyle name="Heading 2 3 21" xfId="21463" xr:uid="{00000000-0005-0000-0000-000093510000}"/>
    <cellStyle name="Heading 2 3 21 2" xfId="21464" xr:uid="{00000000-0005-0000-0000-000094510000}"/>
    <cellStyle name="Heading 2 3 22" xfId="21465" xr:uid="{00000000-0005-0000-0000-000095510000}"/>
    <cellStyle name="Heading 2 3 22 2" xfId="21466" xr:uid="{00000000-0005-0000-0000-000096510000}"/>
    <cellStyle name="Heading 2 3 23" xfId="21467" xr:uid="{00000000-0005-0000-0000-000097510000}"/>
    <cellStyle name="Heading 2 3 23 2" xfId="21468" xr:uid="{00000000-0005-0000-0000-000098510000}"/>
    <cellStyle name="Heading 2 3 24" xfId="21469" xr:uid="{00000000-0005-0000-0000-000099510000}"/>
    <cellStyle name="Heading 2 3 24 2" xfId="21470" xr:uid="{00000000-0005-0000-0000-00009A510000}"/>
    <cellStyle name="Heading 2 3 25" xfId="21471" xr:uid="{00000000-0005-0000-0000-00009B510000}"/>
    <cellStyle name="Heading 2 3 25 2" xfId="21472" xr:uid="{00000000-0005-0000-0000-00009C510000}"/>
    <cellStyle name="Heading 2 3 26" xfId="21473" xr:uid="{00000000-0005-0000-0000-00009D510000}"/>
    <cellStyle name="Heading 2 3 26 2" xfId="21474" xr:uid="{00000000-0005-0000-0000-00009E510000}"/>
    <cellStyle name="Heading 2 3 27" xfId="21475" xr:uid="{00000000-0005-0000-0000-00009F510000}"/>
    <cellStyle name="Heading 2 3 27 2" xfId="21476" xr:uid="{00000000-0005-0000-0000-0000A0510000}"/>
    <cellStyle name="Heading 2 3 28" xfId="21477" xr:uid="{00000000-0005-0000-0000-0000A1510000}"/>
    <cellStyle name="Heading 2 3 28 2" xfId="21478" xr:uid="{00000000-0005-0000-0000-0000A2510000}"/>
    <cellStyle name="Heading 2 3 29" xfId="21479" xr:uid="{00000000-0005-0000-0000-0000A3510000}"/>
    <cellStyle name="Heading 2 3 29 2" xfId="21480" xr:uid="{00000000-0005-0000-0000-0000A4510000}"/>
    <cellStyle name="Heading 2 3 3" xfId="555" xr:uid="{00000000-0005-0000-0000-0000A5510000}"/>
    <cellStyle name="Heading 2 3 3 2" xfId="21481" xr:uid="{00000000-0005-0000-0000-0000A6510000}"/>
    <cellStyle name="Heading 2 3 30" xfId="21482" xr:uid="{00000000-0005-0000-0000-0000A7510000}"/>
    <cellStyle name="Heading 2 3 30 2" xfId="21483" xr:uid="{00000000-0005-0000-0000-0000A8510000}"/>
    <cellStyle name="Heading 2 3 31" xfId="21484" xr:uid="{00000000-0005-0000-0000-0000A9510000}"/>
    <cellStyle name="Heading 2 3 31 2" xfId="21485" xr:uid="{00000000-0005-0000-0000-0000AA510000}"/>
    <cellStyle name="Heading 2 3 32" xfId="21486" xr:uid="{00000000-0005-0000-0000-0000AB510000}"/>
    <cellStyle name="Heading 2 3 32 2" xfId="21487" xr:uid="{00000000-0005-0000-0000-0000AC510000}"/>
    <cellStyle name="Heading 2 3 33" xfId="21488" xr:uid="{00000000-0005-0000-0000-0000AD510000}"/>
    <cellStyle name="Heading 2 3 33 2" xfId="21489" xr:uid="{00000000-0005-0000-0000-0000AE510000}"/>
    <cellStyle name="Heading 2 3 34" xfId="21490" xr:uid="{00000000-0005-0000-0000-0000AF510000}"/>
    <cellStyle name="Heading 2 3 34 2" xfId="21491" xr:uid="{00000000-0005-0000-0000-0000B0510000}"/>
    <cellStyle name="Heading 2 3 35" xfId="21492" xr:uid="{00000000-0005-0000-0000-0000B1510000}"/>
    <cellStyle name="Heading 2 3 35 2" xfId="21493" xr:uid="{00000000-0005-0000-0000-0000B2510000}"/>
    <cellStyle name="Heading 2 3 36" xfId="21494" xr:uid="{00000000-0005-0000-0000-0000B3510000}"/>
    <cellStyle name="Heading 2 3 36 2" xfId="21495" xr:uid="{00000000-0005-0000-0000-0000B4510000}"/>
    <cellStyle name="Heading 2 3 37" xfId="21496" xr:uid="{00000000-0005-0000-0000-0000B5510000}"/>
    <cellStyle name="Heading 2 3 37 2" xfId="21497" xr:uid="{00000000-0005-0000-0000-0000B6510000}"/>
    <cellStyle name="Heading 2 3 38" xfId="21498" xr:uid="{00000000-0005-0000-0000-0000B7510000}"/>
    <cellStyle name="Heading 2 3 38 2" xfId="21499" xr:uid="{00000000-0005-0000-0000-0000B8510000}"/>
    <cellStyle name="Heading 2 3 39" xfId="21500" xr:uid="{00000000-0005-0000-0000-0000B9510000}"/>
    <cellStyle name="Heading 2 3 4" xfId="21501" xr:uid="{00000000-0005-0000-0000-0000BA510000}"/>
    <cellStyle name="Heading 2 3 4 2" xfId="21502" xr:uid="{00000000-0005-0000-0000-0000BB510000}"/>
    <cellStyle name="Heading 2 3 40" xfId="21503" xr:uid="{00000000-0005-0000-0000-0000BC510000}"/>
    <cellStyle name="Heading 2 3 41" xfId="21504" xr:uid="{00000000-0005-0000-0000-0000BD510000}"/>
    <cellStyle name="Heading 2 3 42" xfId="21505" xr:uid="{00000000-0005-0000-0000-0000BE510000}"/>
    <cellStyle name="Heading 2 3 43" xfId="21506" xr:uid="{00000000-0005-0000-0000-0000BF510000}"/>
    <cellStyle name="Heading 2 3 44" xfId="21507" xr:uid="{00000000-0005-0000-0000-0000C0510000}"/>
    <cellStyle name="Heading 2 3 45" xfId="21508" xr:uid="{00000000-0005-0000-0000-0000C1510000}"/>
    <cellStyle name="Heading 2 3 46" xfId="21509" xr:uid="{00000000-0005-0000-0000-0000C2510000}"/>
    <cellStyle name="Heading 2 3 47" xfId="21510" xr:uid="{00000000-0005-0000-0000-0000C3510000}"/>
    <cellStyle name="Heading 2 3 48" xfId="21511" xr:uid="{00000000-0005-0000-0000-0000C4510000}"/>
    <cellStyle name="Heading 2 3 49" xfId="21512" xr:uid="{00000000-0005-0000-0000-0000C5510000}"/>
    <cellStyle name="Heading 2 3 5" xfId="21513" xr:uid="{00000000-0005-0000-0000-0000C6510000}"/>
    <cellStyle name="Heading 2 3 5 2" xfId="21514" xr:uid="{00000000-0005-0000-0000-0000C7510000}"/>
    <cellStyle name="Heading 2 3 50" xfId="21515" xr:uid="{00000000-0005-0000-0000-0000C8510000}"/>
    <cellStyle name="Heading 2 3 51" xfId="21516" xr:uid="{00000000-0005-0000-0000-0000C9510000}"/>
    <cellStyle name="Heading 2 3 52" xfId="21517" xr:uid="{00000000-0005-0000-0000-0000CA510000}"/>
    <cellStyle name="Heading 2 3 53" xfId="21518" xr:uid="{00000000-0005-0000-0000-0000CB510000}"/>
    <cellStyle name="Heading 2 3 54" xfId="21519" xr:uid="{00000000-0005-0000-0000-0000CC510000}"/>
    <cellStyle name="Heading 2 3 55" xfId="21520" xr:uid="{00000000-0005-0000-0000-0000CD510000}"/>
    <cellStyle name="Heading 2 3 56" xfId="21521" xr:uid="{00000000-0005-0000-0000-0000CE510000}"/>
    <cellStyle name="Heading 2 3 57" xfId="21522" xr:uid="{00000000-0005-0000-0000-0000CF510000}"/>
    <cellStyle name="Heading 2 3 58" xfId="21523" xr:uid="{00000000-0005-0000-0000-0000D0510000}"/>
    <cellStyle name="Heading 2 3 59" xfId="21524" xr:uid="{00000000-0005-0000-0000-0000D1510000}"/>
    <cellStyle name="Heading 2 3 6" xfId="21525" xr:uid="{00000000-0005-0000-0000-0000D2510000}"/>
    <cellStyle name="Heading 2 3 6 2" xfId="21526" xr:uid="{00000000-0005-0000-0000-0000D3510000}"/>
    <cellStyle name="Heading 2 3 60" xfId="21527" xr:uid="{00000000-0005-0000-0000-0000D4510000}"/>
    <cellStyle name="Heading 2 3 61" xfId="21528" xr:uid="{00000000-0005-0000-0000-0000D5510000}"/>
    <cellStyle name="Heading 2 3 62" xfId="21529" xr:uid="{00000000-0005-0000-0000-0000D6510000}"/>
    <cellStyle name="Heading 2 3 63" xfId="21530" xr:uid="{00000000-0005-0000-0000-0000D7510000}"/>
    <cellStyle name="Heading 2 3 64" xfId="21531" xr:uid="{00000000-0005-0000-0000-0000D8510000}"/>
    <cellStyle name="Heading 2 3 65" xfId="21532" xr:uid="{00000000-0005-0000-0000-0000D9510000}"/>
    <cellStyle name="Heading 2 3 66" xfId="21533" xr:uid="{00000000-0005-0000-0000-0000DA510000}"/>
    <cellStyle name="Heading 2 3 67" xfId="21534" xr:uid="{00000000-0005-0000-0000-0000DB510000}"/>
    <cellStyle name="Heading 2 3 68" xfId="21535" xr:uid="{00000000-0005-0000-0000-0000DC510000}"/>
    <cellStyle name="Heading 2 3 69" xfId="21536" xr:uid="{00000000-0005-0000-0000-0000DD510000}"/>
    <cellStyle name="Heading 2 3 7" xfId="21537" xr:uid="{00000000-0005-0000-0000-0000DE510000}"/>
    <cellStyle name="Heading 2 3 7 2" xfId="21538" xr:uid="{00000000-0005-0000-0000-0000DF510000}"/>
    <cellStyle name="Heading 2 3 70" xfId="52302" xr:uid="{00000000-0005-0000-0000-0000E0510000}"/>
    <cellStyle name="Heading 2 3 71" xfId="53157" xr:uid="{00000000-0005-0000-0000-0000E1510000}"/>
    <cellStyle name="Heading 2 3 8" xfId="21539" xr:uid="{00000000-0005-0000-0000-0000E2510000}"/>
    <cellStyle name="Heading 2 3 8 2" xfId="21540" xr:uid="{00000000-0005-0000-0000-0000E3510000}"/>
    <cellStyle name="Heading 2 3 9" xfId="21541" xr:uid="{00000000-0005-0000-0000-0000E4510000}"/>
    <cellStyle name="Heading 2 3 9 2" xfId="21542" xr:uid="{00000000-0005-0000-0000-0000E5510000}"/>
    <cellStyle name="Heading 2 30" xfId="21543" xr:uid="{00000000-0005-0000-0000-0000E6510000}"/>
    <cellStyle name="Heading 2 30 2" xfId="21544" xr:uid="{00000000-0005-0000-0000-0000E7510000}"/>
    <cellStyle name="Heading 2 31" xfId="21545" xr:uid="{00000000-0005-0000-0000-0000E8510000}"/>
    <cellStyle name="Heading 2 31 2" xfId="21546" xr:uid="{00000000-0005-0000-0000-0000E9510000}"/>
    <cellStyle name="Heading 2 32" xfId="21547" xr:uid="{00000000-0005-0000-0000-0000EA510000}"/>
    <cellStyle name="Heading 2 32 2" xfId="21548" xr:uid="{00000000-0005-0000-0000-0000EB510000}"/>
    <cellStyle name="Heading 2 33" xfId="21549" xr:uid="{00000000-0005-0000-0000-0000EC510000}"/>
    <cellStyle name="Heading 2 33 2" xfId="21550" xr:uid="{00000000-0005-0000-0000-0000ED510000}"/>
    <cellStyle name="Heading 2 34" xfId="21551" xr:uid="{00000000-0005-0000-0000-0000EE510000}"/>
    <cellStyle name="Heading 2 34 2" xfId="21552" xr:uid="{00000000-0005-0000-0000-0000EF510000}"/>
    <cellStyle name="Heading 2 35" xfId="21553" xr:uid="{00000000-0005-0000-0000-0000F0510000}"/>
    <cellStyle name="Heading 2 35 2" xfId="21554" xr:uid="{00000000-0005-0000-0000-0000F1510000}"/>
    <cellStyle name="Heading 2 36" xfId="21555" xr:uid="{00000000-0005-0000-0000-0000F2510000}"/>
    <cellStyle name="Heading 2 36 2" xfId="21556" xr:uid="{00000000-0005-0000-0000-0000F3510000}"/>
    <cellStyle name="Heading 2 37" xfId="21557" xr:uid="{00000000-0005-0000-0000-0000F4510000}"/>
    <cellStyle name="Heading 2 37 2" xfId="21558" xr:uid="{00000000-0005-0000-0000-0000F5510000}"/>
    <cellStyle name="Heading 2 38" xfId="21559" xr:uid="{00000000-0005-0000-0000-0000F6510000}"/>
    <cellStyle name="Heading 2 38 2" xfId="21560" xr:uid="{00000000-0005-0000-0000-0000F7510000}"/>
    <cellStyle name="Heading 2 39" xfId="21561" xr:uid="{00000000-0005-0000-0000-0000F8510000}"/>
    <cellStyle name="Heading 2 39 2" xfId="21562" xr:uid="{00000000-0005-0000-0000-0000F9510000}"/>
    <cellStyle name="Heading 2 4" xfId="556" xr:uid="{00000000-0005-0000-0000-0000FA510000}"/>
    <cellStyle name="Heading 2 4 10" xfId="21563" xr:uid="{00000000-0005-0000-0000-0000FB510000}"/>
    <cellStyle name="Heading 2 4 10 2" xfId="21564" xr:uid="{00000000-0005-0000-0000-0000FC510000}"/>
    <cellStyle name="Heading 2 4 11" xfId="21565" xr:uid="{00000000-0005-0000-0000-0000FD510000}"/>
    <cellStyle name="Heading 2 4 11 2" xfId="21566" xr:uid="{00000000-0005-0000-0000-0000FE510000}"/>
    <cellStyle name="Heading 2 4 12" xfId="21567" xr:uid="{00000000-0005-0000-0000-0000FF510000}"/>
    <cellStyle name="Heading 2 4 12 2" xfId="21568" xr:uid="{00000000-0005-0000-0000-000000520000}"/>
    <cellStyle name="Heading 2 4 13" xfId="21569" xr:uid="{00000000-0005-0000-0000-000001520000}"/>
    <cellStyle name="Heading 2 4 13 2" xfId="21570" xr:uid="{00000000-0005-0000-0000-000002520000}"/>
    <cellStyle name="Heading 2 4 14" xfId="21571" xr:uid="{00000000-0005-0000-0000-000003520000}"/>
    <cellStyle name="Heading 2 4 14 2" xfId="21572" xr:uid="{00000000-0005-0000-0000-000004520000}"/>
    <cellStyle name="Heading 2 4 15" xfId="21573" xr:uid="{00000000-0005-0000-0000-000005520000}"/>
    <cellStyle name="Heading 2 4 15 2" xfId="21574" xr:uid="{00000000-0005-0000-0000-000006520000}"/>
    <cellStyle name="Heading 2 4 16" xfId="21575" xr:uid="{00000000-0005-0000-0000-000007520000}"/>
    <cellStyle name="Heading 2 4 16 2" xfId="21576" xr:uid="{00000000-0005-0000-0000-000008520000}"/>
    <cellStyle name="Heading 2 4 17" xfId="21577" xr:uid="{00000000-0005-0000-0000-000009520000}"/>
    <cellStyle name="Heading 2 4 17 2" xfId="21578" xr:uid="{00000000-0005-0000-0000-00000A520000}"/>
    <cellStyle name="Heading 2 4 18" xfId="21579" xr:uid="{00000000-0005-0000-0000-00000B520000}"/>
    <cellStyle name="Heading 2 4 18 2" xfId="21580" xr:uid="{00000000-0005-0000-0000-00000C520000}"/>
    <cellStyle name="Heading 2 4 19" xfId="21581" xr:uid="{00000000-0005-0000-0000-00000D520000}"/>
    <cellStyle name="Heading 2 4 19 2" xfId="21582" xr:uid="{00000000-0005-0000-0000-00000E520000}"/>
    <cellStyle name="Heading 2 4 2" xfId="557" xr:uid="{00000000-0005-0000-0000-00000F520000}"/>
    <cellStyle name="Heading 2 4 2 2" xfId="21583" xr:uid="{00000000-0005-0000-0000-000010520000}"/>
    <cellStyle name="Heading 2 4 20" xfId="21584" xr:uid="{00000000-0005-0000-0000-000011520000}"/>
    <cellStyle name="Heading 2 4 20 2" xfId="21585" xr:uid="{00000000-0005-0000-0000-000012520000}"/>
    <cellStyle name="Heading 2 4 21" xfId="21586" xr:uid="{00000000-0005-0000-0000-000013520000}"/>
    <cellStyle name="Heading 2 4 21 2" xfId="21587" xr:uid="{00000000-0005-0000-0000-000014520000}"/>
    <cellStyle name="Heading 2 4 22" xfId="21588" xr:uid="{00000000-0005-0000-0000-000015520000}"/>
    <cellStyle name="Heading 2 4 22 2" xfId="21589" xr:uid="{00000000-0005-0000-0000-000016520000}"/>
    <cellStyle name="Heading 2 4 23" xfId="21590" xr:uid="{00000000-0005-0000-0000-000017520000}"/>
    <cellStyle name="Heading 2 4 23 2" xfId="21591" xr:uid="{00000000-0005-0000-0000-000018520000}"/>
    <cellStyle name="Heading 2 4 24" xfId="21592" xr:uid="{00000000-0005-0000-0000-000019520000}"/>
    <cellStyle name="Heading 2 4 24 2" xfId="21593" xr:uid="{00000000-0005-0000-0000-00001A520000}"/>
    <cellStyle name="Heading 2 4 25" xfId="21594" xr:uid="{00000000-0005-0000-0000-00001B520000}"/>
    <cellStyle name="Heading 2 4 25 2" xfId="21595" xr:uid="{00000000-0005-0000-0000-00001C520000}"/>
    <cellStyle name="Heading 2 4 26" xfId="21596" xr:uid="{00000000-0005-0000-0000-00001D520000}"/>
    <cellStyle name="Heading 2 4 26 2" xfId="21597" xr:uid="{00000000-0005-0000-0000-00001E520000}"/>
    <cellStyle name="Heading 2 4 27" xfId="21598" xr:uid="{00000000-0005-0000-0000-00001F520000}"/>
    <cellStyle name="Heading 2 4 27 2" xfId="21599" xr:uid="{00000000-0005-0000-0000-000020520000}"/>
    <cellStyle name="Heading 2 4 28" xfId="21600" xr:uid="{00000000-0005-0000-0000-000021520000}"/>
    <cellStyle name="Heading 2 4 28 2" xfId="21601" xr:uid="{00000000-0005-0000-0000-000022520000}"/>
    <cellStyle name="Heading 2 4 29" xfId="21602" xr:uid="{00000000-0005-0000-0000-000023520000}"/>
    <cellStyle name="Heading 2 4 29 2" xfId="21603" xr:uid="{00000000-0005-0000-0000-000024520000}"/>
    <cellStyle name="Heading 2 4 3" xfId="558" xr:uid="{00000000-0005-0000-0000-000025520000}"/>
    <cellStyle name="Heading 2 4 3 2" xfId="21604" xr:uid="{00000000-0005-0000-0000-000026520000}"/>
    <cellStyle name="Heading 2 4 30" xfId="21605" xr:uid="{00000000-0005-0000-0000-000027520000}"/>
    <cellStyle name="Heading 2 4 30 2" xfId="21606" xr:uid="{00000000-0005-0000-0000-000028520000}"/>
    <cellStyle name="Heading 2 4 31" xfId="21607" xr:uid="{00000000-0005-0000-0000-000029520000}"/>
    <cellStyle name="Heading 2 4 31 2" xfId="21608" xr:uid="{00000000-0005-0000-0000-00002A520000}"/>
    <cellStyle name="Heading 2 4 32" xfId="21609" xr:uid="{00000000-0005-0000-0000-00002B520000}"/>
    <cellStyle name="Heading 2 4 32 2" xfId="21610" xr:uid="{00000000-0005-0000-0000-00002C520000}"/>
    <cellStyle name="Heading 2 4 33" xfId="21611" xr:uid="{00000000-0005-0000-0000-00002D520000}"/>
    <cellStyle name="Heading 2 4 33 2" xfId="21612" xr:uid="{00000000-0005-0000-0000-00002E520000}"/>
    <cellStyle name="Heading 2 4 34" xfId="21613" xr:uid="{00000000-0005-0000-0000-00002F520000}"/>
    <cellStyle name="Heading 2 4 34 2" xfId="21614" xr:uid="{00000000-0005-0000-0000-000030520000}"/>
    <cellStyle name="Heading 2 4 35" xfId="21615" xr:uid="{00000000-0005-0000-0000-000031520000}"/>
    <cellStyle name="Heading 2 4 35 2" xfId="21616" xr:uid="{00000000-0005-0000-0000-000032520000}"/>
    <cellStyle name="Heading 2 4 36" xfId="21617" xr:uid="{00000000-0005-0000-0000-000033520000}"/>
    <cellStyle name="Heading 2 4 36 2" xfId="21618" xr:uid="{00000000-0005-0000-0000-000034520000}"/>
    <cellStyle name="Heading 2 4 37" xfId="21619" xr:uid="{00000000-0005-0000-0000-000035520000}"/>
    <cellStyle name="Heading 2 4 37 2" xfId="21620" xr:uid="{00000000-0005-0000-0000-000036520000}"/>
    <cellStyle name="Heading 2 4 38" xfId="21621" xr:uid="{00000000-0005-0000-0000-000037520000}"/>
    <cellStyle name="Heading 2 4 38 2" xfId="21622" xr:uid="{00000000-0005-0000-0000-000038520000}"/>
    <cellStyle name="Heading 2 4 39" xfId="21623" xr:uid="{00000000-0005-0000-0000-000039520000}"/>
    <cellStyle name="Heading 2 4 4" xfId="21624" xr:uid="{00000000-0005-0000-0000-00003A520000}"/>
    <cellStyle name="Heading 2 4 4 2" xfId="21625" xr:uid="{00000000-0005-0000-0000-00003B520000}"/>
    <cellStyle name="Heading 2 4 40" xfId="21626" xr:uid="{00000000-0005-0000-0000-00003C520000}"/>
    <cellStyle name="Heading 2 4 41" xfId="21627" xr:uid="{00000000-0005-0000-0000-00003D520000}"/>
    <cellStyle name="Heading 2 4 42" xfId="21628" xr:uid="{00000000-0005-0000-0000-00003E520000}"/>
    <cellStyle name="Heading 2 4 43" xfId="21629" xr:uid="{00000000-0005-0000-0000-00003F520000}"/>
    <cellStyle name="Heading 2 4 44" xfId="21630" xr:uid="{00000000-0005-0000-0000-000040520000}"/>
    <cellStyle name="Heading 2 4 45" xfId="21631" xr:uid="{00000000-0005-0000-0000-000041520000}"/>
    <cellStyle name="Heading 2 4 46" xfId="21632" xr:uid="{00000000-0005-0000-0000-000042520000}"/>
    <cellStyle name="Heading 2 4 47" xfId="21633" xr:uid="{00000000-0005-0000-0000-000043520000}"/>
    <cellStyle name="Heading 2 4 48" xfId="21634" xr:uid="{00000000-0005-0000-0000-000044520000}"/>
    <cellStyle name="Heading 2 4 49" xfId="21635" xr:uid="{00000000-0005-0000-0000-000045520000}"/>
    <cellStyle name="Heading 2 4 5" xfId="21636" xr:uid="{00000000-0005-0000-0000-000046520000}"/>
    <cellStyle name="Heading 2 4 5 2" xfId="21637" xr:uid="{00000000-0005-0000-0000-000047520000}"/>
    <cellStyle name="Heading 2 4 50" xfId="21638" xr:uid="{00000000-0005-0000-0000-000048520000}"/>
    <cellStyle name="Heading 2 4 51" xfId="21639" xr:uid="{00000000-0005-0000-0000-000049520000}"/>
    <cellStyle name="Heading 2 4 52" xfId="21640" xr:uid="{00000000-0005-0000-0000-00004A520000}"/>
    <cellStyle name="Heading 2 4 53" xfId="21641" xr:uid="{00000000-0005-0000-0000-00004B520000}"/>
    <cellStyle name="Heading 2 4 54" xfId="21642" xr:uid="{00000000-0005-0000-0000-00004C520000}"/>
    <cellStyle name="Heading 2 4 55" xfId="21643" xr:uid="{00000000-0005-0000-0000-00004D520000}"/>
    <cellStyle name="Heading 2 4 56" xfId="21644" xr:uid="{00000000-0005-0000-0000-00004E520000}"/>
    <cellStyle name="Heading 2 4 57" xfId="21645" xr:uid="{00000000-0005-0000-0000-00004F520000}"/>
    <cellStyle name="Heading 2 4 58" xfId="21646" xr:uid="{00000000-0005-0000-0000-000050520000}"/>
    <cellStyle name="Heading 2 4 59" xfId="21647" xr:uid="{00000000-0005-0000-0000-000051520000}"/>
    <cellStyle name="Heading 2 4 6" xfId="21648" xr:uid="{00000000-0005-0000-0000-000052520000}"/>
    <cellStyle name="Heading 2 4 6 2" xfId="21649" xr:uid="{00000000-0005-0000-0000-000053520000}"/>
    <cellStyle name="Heading 2 4 60" xfId="21650" xr:uid="{00000000-0005-0000-0000-000054520000}"/>
    <cellStyle name="Heading 2 4 61" xfId="21651" xr:uid="{00000000-0005-0000-0000-000055520000}"/>
    <cellStyle name="Heading 2 4 62" xfId="21652" xr:uid="{00000000-0005-0000-0000-000056520000}"/>
    <cellStyle name="Heading 2 4 63" xfId="21653" xr:uid="{00000000-0005-0000-0000-000057520000}"/>
    <cellStyle name="Heading 2 4 64" xfId="21654" xr:uid="{00000000-0005-0000-0000-000058520000}"/>
    <cellStyle name="Heading 2 4 65" xfId="21655" xr:uid="{00000000-0005-0000-0000-000059520000}"/>
    <cellStyle name="Heading 2 4 66" xfId="21656" xr:uid="{00000000-0005-0000-0000-00005A520000}"/>
    <cellStyle name="Heading 2 4 67" xfId="21657" xr:uid="{00000000-0005-0000-0000-00005B520000}"/>
    <cellStyle name="Heading 2 4 68" xfId="21658" xr:uid="{00000000-0005-0000-0000-00005C520000}"/>
    <cellStyle name="Heading 2 4 69" xfId="21659" xr:uid="{00000000-0005-0000-0000-00005D520000}"/>
    <cellStyle name="Heading 2 4 7" xfId="21660" xr:uid="{00000000-0005-0000-0000-00005E520000}"/>
    <cellStyle name="Heading 2 4 7 2" xfId="21661" xr:uid="{00000000-0005-0000-0000-00005F520000}"/>
    <cellStyle name="Heading 2 4 70" xfId="52862" xr:uid="{00000000-0005-0000-0000-000060520000}"/>
    <cellStyle name="Heading 2 4 71" xfId="53323" xr:uid="{00000000-0005-0000-0000-000061520000}"/>
    <cellStyle name="Heading 2 4 8" xfId="21662" xr:uid="{00000000-0005-0000-0000-000062520000}"/>
    <cellStyle name="Heading 2 4 8 2" xfId="21663" xr:uid="{00000000-0005-0000-0000-000063520000}"/>
    <cellStyle name="Heading 2 4 9" xfId="21664" xr:uid="{00000000-0005-0000-0000-000064520000}"/>
    <cellStyle name="Heading 2 4 9 2" xfId="21665" xr:uid="{00000000-0005-0000-0000-000065520000}"/>
    <cellStyle name="Heading 2 40" xfId="21666" xr:uid="{00000000-0005-0000-0000-000066520000}"/>
    <cellStyle name="Heading 2 40 2" xfId="21667" xr:uid="{00000000-0005-0000-0000-000067520000}"/>
    <cellStyle name="Heading 2 41" xfId="21668" xr:uid="{00000000-0005-0000-0000-000068520000}"/>
    <cellStyle name="Heading 2 41 2" xfId="21669" xr:uid="{00000000-0005-0000-0000-000069520000}"/>
    <cellStyle name="Heading 2 42" xfId="21670" xr:uid="{00000000-0005-0000-0000-00006A520000}"/>
    <cellStyle name="Heading 2 42 2" xfId="21671" xr:uid="{00000000-0005-0000-0000-00006B520000}"/>
    <cellStyle name="Heading 2 43" xfId="21672" xr:uid="{00000000-0005-0000-0000-00006C520000}"/>
    <cellStyle name="Heading 2 43 2" xfId="21673" xr:uid="{00000000-0005-0000-0000-00006D520000}"/>
    <cellStyle name="Heading 2 44" xfId="21674" xr:uid="{00000000-0005-0000-0000-00006E520000}"/>
    <cellStyle name="Heading 2 44 2" xfId="21675" xr:uid="{00000000-0005-0000-0000-00006F520000}"/>
    <cellStyle name="Heading 2 45" xfId="21676" xr:uid="{00000000-0005-0000-0000-000070520000}"/>
    <cellStyle name="Heading 2 45 2" xfId="21677" xr:uid="{00000000-0005-0000-0000-000071520000}"/>
    <cellStyle name="Heading 2 46" xfId="21678" xr:uid="{00000000-0005-0000-0000-000072520000}"/>
    <cellStyle name="Heading 2 46 2" xfId="21679" xr:uid="{00000000-0005-0000-0000-000073520000}"/>
    <cellStyle name="Heading 2 47" xfId="21680" xr:uid="{00000000-0005-0000-0000-000074520000}"/>
    <cellStyle name="Heading 2 47 2" xfId="21681" xr:uid="{00000000-0005-0000-0000-000075520000}"/>
    <cellStyle name="Heading 2 48" xfId="21682" xr:uid="{00000000-0005-0000-0000-000076520000}"/>
    <cellStyle name="Heading 2 48 2" xfId="21683" xr:uid="{00000000-0005-0000-0000-000077520000}"/>
    <cellStyle name="Heading 2 49" xfId="21684" xr:uid="{00000000-0005-0000-0000-000078520000}"/>
    <cellStyle name="Heading 2 49 2" xfId="21685" xr:uid="{00000000-0005-0000-0000-000079520000}"/>
    <cellStyle name="Heading 2 5" xfId="559" xr:uid="{00000000-0005-0000-0000-00007A520000}"/>
    <cellStyle name="Heading 2 5 10" xfId="21686" xr:uid="{00000000-0005-0000-0000-00007B520000}"/>
    <cellStyle name="Heading 2 5 10 2" xfId="21687" xr:uid="{00000000-0005-0000-0000-00007C520000}"/>
    <cellStyle name="Heading 2 5 11" xfId="21688" xr:uid="{00000000-0005-0000-0000-00007D520000}"/>
    <cellStyle name="Heading 2 5 11 2" xfId="21689" xr:uid="{00000000-0005-0000-0000-00007E520000}"/>
    <cellStyle name="Heading 2 5 12" xfId="21690" xr:uid="{00000000-0005-0000-0000-00007F520000}"/>
    <cellStyle name="Heading 2 5 12 2" xfId="21691" xr:uid="{00000000-0005-0000-0000-000080520000}"/>
    <cellStyle name="Heading 2 5 13" xfId="21692" xr:uid="{00000000-0005-0000-0000-000081520000}"/>
    <cellStyle name="Heading 2 5 13 2" xfId="21693" xr:uid="{00000000-0005-0000-0000-000082520000}"/>
    <cellStyle name="Heading 2 5 14" xfId="21694" xr:uid="{00000000-0005-0000-0000-000083520000}"/>
    <cellStyle name="Heading 2 5 14 2" xfId="21695" xr:uid="{00000000-0005-0000-0000-000084520000}"/>
    <cellStyle name="Heading 2 5 15" xfId="21696" xr:uid="{00000000-0005-0000-0000-000085520000}"/>
    <cellStyle name="Heading 2 5 15 2" xfId="21697" xr:uid="{00000000-0005-0000-0000-000086520000}"/>
    <cellStyle name="Heading 2 5 16" xfId="21698" xr:uid="{00000000-0005-0000-0000-000087520000}"/>
    <cellStyle name="Heading 2 5 16 2" xfId="21699" xr:uid="{00000000-0005-0000-0000-000088520000}"/>
    <cellStyle name="Heading 2 5 17" xfId="21700" xr:uid="{00000000-0005-0000-0000-000089520000}"/>
    <cellStyle name="Heading 2 5 17 2" xfId="21701" xr:uid="{00000000-0005-0000-0000-00008A520000}"/>
    <cellStyle name="Heading 2 5 18" xfId="21702" xr:uid="{00000000-0005-0000-0000-00008B520000}"/>
    <cellStyle name="Heading 2 5 18 2" xfId="21703" xr:uid="{00000000-0005-0000-0000-00008C520000}"/>
    <cellStyle name="Heading 2 5 19" xfId="21704" xr:uid="{00000000-0005-0000-0000-00008D520000}"/>
    <cellStyle name="Heading 2 5 19 2" xfId="21705" xr:uid="{00000000-0005-0000-0000-00008E520000}"/>
    <cellStyle name="Heading 2 5 2" xfId="560" xr:uid="{00000000-0005-0000-0000-00008F520000}"/>
    <cellStyle name="Heading 2 5 2 2" xfId="21706" xr:uid="{00000000-0005-0000-0000-000090520000}"/>
    <cellStyle name="Heading 2 5 20" xfId="21707" xr:uid="{00000000-0005-0000-0000-000091520000}"/>
    <cellStyle name="Heading 2 5 20 2" xfId="21708" xr:uid="{00000000-0005-0000-0000-000092520000}"/>
    <cellStyle name="Heading 2 5 21" xfId="21709" xr:uid="{00000000-0005-0000-0000-000093520000}"/>
    <cellStyle name="Heading 2 5 21 2" xfId="21710" xr:uid="{00000000-0005-0000-0000-000094520000}"/>
    <cellStyle name="Heading 2 5 22" xfId="21711" xr:uid="{00000000-0005-0000-0000-000095520000}"/>
    <cellStyle name="Heading 2 5 22 2" xfId="21712" xr:uid="{00000000-0005-0000-0000-000096520000}"/>
    <cellStyle name="Heading 2 5 23" xfId="21713" xr:uid="{00000000-0005-0000-0000-000097520000}"/>
    <cellStyle name="Heading 2 5 23 2" xfId="21714" xr:uid="{00000000-0005-0000-0000-000098520000}"/>
    <cellStyle name="Heading 2 5 24" xfId="21715" xr:uid="{00000000-0005-0000-0000-000099520000}"/>
    <cellStyle name="Heading 2 5 24 2" xfId="21716" xr:uid="{00000000-0005-0000-0000-00009A520000}"/>
    <cellStyle name="Heading 2 5 25" xfId="21717" xr:uid="{00000000-0005-0000-0000-00009B520000}"/>
    <cellStyle name="Heading 2 5 25 2" xfId="21718" xr:uid="{00000000-0005-0000-0000-00009C520000}"/>
    <cellStyle name="Heading 2 5 26" xfId="21719" xr:uid="{00000000-0005-0000-0000-00009D520000}"/>
    <cellStyle name="Heading 2 5 26 2" xfId="21720" xr:uid="{00000000-0005-0000-0000-00009E520000}"/>
    <cellStyle name="Heading 2 5 27" xfId="21721" xr:uid="{00000000-0005-0000-0000-00009F520000}"/>
    <cellStyle name="Heading 2 5 27 2" xfId="21722" xr:uid="{00000000-0005-0000-0000-0000A0520000}"/>
    <cellStyle name="Heading 2 5 28" xfId="21723" xr:uid="{00000000-0005-0000-0000-0000A1520000}"/>
    <cellStyle name="Heading 2 5 28 2" xfId="21724" xr:uid="{00000000-0005-0000-0000-0000A2520000}"/>
    <cellStyle name="Heading 2 5 29" xfId="21725" xr:uid="{00000000-0005-0000-0000-0000A3520000}"/>
    <cellStyle name="Heading 2 5 29 2" xfId="21726" xr:uid="{00000000-0005-0000-0000-0000A4520000}"/>
    <cellStyle name="Heading 2 5 3" xfId="561" xr:uid="{00000000-0005-0000-0000-0000A5520000}"/>
    <cellStyle name="Heading 2 5 3 2" xfId="21727" xr:uid="{00000000-0005-0000-0000-0000A6520000}"/>
    <cellStyle name="Heading 2 5 30" xfId="21728" xr:uid="{00000000-0005-0000-0000-0000A7520000}"/>
    <cellStyle name="Heading 2 5 30 2" xfId="21729" xr:uid="{00000000-0005-0000-0000-0000A8520000}"/>
    <cellStyle name="Heading 2 5 31" xfId="21730" xr:uid="{00000000-0005-0000-0000-0000A9520000}"/>
    <cellStyle name="Heading 2 5 31 2" xfId="21731" xr:uid="{00000000-0005-0000-0000-0000AA520000}"/>
    <cellStyle name="Heading 2 5 32" xfId="21732" xr:uid="{00000000-0005-0000-0000-0000AB520000}"/>
    <cellStyle name="Heading 2 5 32 2" xfId="21733" xr:uid="{00000000-0005-0000-0000-0000AC520000}"/>
    <cellStyle name="Heading 2 5 33" xfId="21734" xr:uid="{00000000-0005-0000-0000-0000AD520000}"/>
    <cellStyle name="Heading 2 5 33 2" xfId="21735" xr:uid="{00000000-0005-0000-0000-0000AE520000}"/>
    <cellStyle name="Heading 2 5 34" xfId="21736" xr:uid="{00000000-0005-0000-0000-0000AF520000}"/>
    <cellStyle name="Heading 2 5 34 2" xfId="21737" xr:uid="{00000000-0005-0000-0000-0000B0520000}"/>
    <cellStyle name="Heading 2 5 35" xfId="21738" xr:uid="{00000000-0005-0000-0000-0000B1520000}"/>
    <cellStyle name="Heading 2 5 35 2" xfId="21739" xr:uid="{00000000-0005-0000-0000-0000B2520000}"/>
    <cellStyle name="Heading 2 5 36" xfId="21740" xr:uid="{00000000-0005-0000-0000-0000B3520000}"/>
    <cellStyle name="Heading 2 5 36 2" xfId="21741" xr:uid="{00000000-0005-0000-0000-0000B4520000}"/>
    <cellStyle name="Heading 2 5 37" xfId="21742" xr:uid="{00000000-0005-0000-0000-0000B5520000}"/>
    <cellStyle name="Heading 2 5 37 2" xfId="21743" xr:uid="{00000000-0005-0000-0000-0000B6520000}"/>
    <cellStyle name="Heading 2 5 38" xfId="21744" xr:uid="{00000000-0005-0000-0000-0000B7520000}"/>
    <cellStyle name="Heading 2 5 38 2" xfId="21745" xr:uid="{00000000-0005-0000-0000-0000B8520000}"/>
    <cellStyle name="Heading 2 5 39" xfId="21746" xr:uid="{00000000-0005-0000-0000-0000B9520000}"/>
    <cellStyle name="Heading 2 5 4" xfId="21747" xr:uid="{00000000-0005-0000-0000-0000BA520000}"/>
    <cellStyle name="Heading 2 5 4 2" xfId="21748" xr:uid="{00000000-0005-0000-0000-0000BB520000}"/>
    <cellStyle name="Heading 2 5 40" xfId="21749" xr:uid="{00000000-0005-0000-0000-0000BC520000}"/>
    <cellStyle name="Heading 2 5 41" xfId="21750" xr:uid="{00000000-0005-0000-0000-0000BD520000}"/>
    <cellStyle name="Heading 2 5 42" xfId="21751" xr:uid="{00000000-0005-0000-0000-0000BE520000}"/>
    <cellStyle name="Heading 2 5 43" xfId="21752" xr:uid="{00000000-0005-0000-0000-0000BF520000}"/>
    <cellStyle name="Heading 2 5 44" xfId="21753" xr:uid="{00000000-0005-0000-0000-0000C0520000}"/>
    <cellStyle name="Heading 2 5 45" xfId="21754" xr:uid="{00000000-0005-0000-0000-0000C1520000}"/>
    <cellStyle name="Heading 2 5 46" xfId="21755" xr:uid="{00000000-0005-0000-0000-0000C2520000}"/>
    <cellStyle name="Heading 2 5 47" xfId="21756" xr:uid="{00000000-0005-0000-0000-0000C3520000}"/>
    <cellStyle name="Heading 2 5 48" xfId="21757" xr:uid="{00000000-0005-0000-0000-0000C4520000}"/>
    <cellStyle name="Heading 2 5 49" xfId="21758" xr:uid="{00000000-0005-0000-0000-0000C5520000}"/>
    <cellStyle name="Heading 2 5 5" xfId="21759" xr:uid="{00000000-0005-0000-0000-0000C6520000}"/>
    <cellStyle name="Heading 2 5 5 2" xfId="21760" xr:uid="{00000000-0005-0000-0000-0000C7520000}"/>
    <cellStyle name="Heading 2 5 50" xfId="21761" xr:uid="{00000000-0005-0000-0000-0000C8520000}"/>
    <cellStyle name="Heading 2 5 51" xfId="21762" xr:uid="{00000000-0005-0000-0000-0000C9520000}"/>
    <cellStyle name="Heading 2 5 52" xfId="21763" xr:uid="{00000000-0005-0000-0000-0000CA520000}"/>
    <cellStyle name="Heading 2 5 53" xfId="21764" xr:uid="{00000000-0005-0000-0000-0000CB520000}"/>
    <cellStyle name="Heading 2 5 54" xfId="21765" xr:uid="{00000000-0005-0000-0000-0000CC520000}"/>
    <cellStyle name="Heading 2 5 55" xfId="21766" xr:uid="{00000000-0005-0000-0000-0000CD520000}"/>
    <cellStyle name="Heading 2 5 56" xfId="21767" xr:uid="{00000000-0005-0000-0000-0000CE520000}"/>
    <cellStyle name="Heading 2 5 57" xfId="21768" xr:uid="{00000000-0005-0000-0000-0000CF520000}"/>
    <cellStyle name="Heading 2 5 58" xfId="21769" xr:uid="{00000000-0005-0000-0000-0000D0520000}"/>
    <cellStyle name="Heading 2 5 59" xfId="21770" xr:uid="{00000000-0005-0000-0000-0000D1520000}"/>
    <cellStyle name="Heading 2 5 6" xfId="21771" xr:uid="{00000000-0005-0000-0000-0000D2520000}"/>
    <cellStyle name="Heading 2 5 6 2" xfId="21772" xr:uid="{00000000-0005-0000-0000-0000D3520000}"/>
    <cellStyle name="Heading 2 5 60" xfId="21773" xr:uid="{00000000-0005-0000-0000-0000D4520000}"/>
    <cellStyle name="Heading 2 5 61" xfId="21774" xr:uid="{00000000-0005-0000-0000-0000D5520000}"/>
    <cellStyle name="Heading 2 5 62" xfId="21775" xr:uid="{00000000-0005-0000-0000-0000D6520000}"/>
    <cellStyle name="Heading 2 5 63" xfId="21776" xr:uid="{00000000-0005-0000-0000-0000D7520000}"/>
    <cellStyle name="Heading 2 5 64" xfId="21777" xr:uid="{00000000-0005-0000-0000-0000D8520000}"/>
    <cellStyle name="Heading 2 5 65" xfId="21778" xr:uid="{00000000-0005-0000-0000-0000D9520000}"/>
    <cellStyle name="Heading 2 5 66" xfId="21779" xr:uid="{00000000-0005-0000-0000-0000DA520000}"/>
    <cellStyle name="Heading 2 5 67" xfId="21780" xr:uid="{00000000-0005-0000-0000-0000DB520000}"/>
    <cellStyle name="Heading 2 5 68" xfId="21781" xr:uid="{00000000-0005-0000-0000-0000DC520000}"/>
    <cellStyle name="Heading 2 5 69" xfId="21782" xr:uid="{00000000-0005-0000-0000-0000DD520000}"/>
    <cellStyle name="Heading 2 5 7" xfId="21783" xr:uid="{00000000-0005-0000-0000-0000DE520000}"/>
    <cellStyle name="Heading 2 5 7 2" xfId="21784" xr:uid="{00000000-0005-0000-0000-0000DF520000}"/>
    <cellStyle name="Heading 2 5 70" xfId="52345" xr:uid="{00000000-0005-0000-0000-0000E0520000}"/>
    <cellStyle name="Heading 2 5 71" xfId="53106" xr:uid="{00000000-0005-0000-0000-0000E1520000}"/>
    <cellStyle name="Heading 2 5 8" xfId="21785" xr:uid="{00000000-0005-0000-0000-0000E2520000}"/>
    <cellStyle name="Heading 2 5 8 2" xfId="21786" xr:uid="{00000000-0005-0000-0000-0000E3520000}"/>
    <cellStyle name="Heading 2 5 9" xfId="21787" xr:uid="{00000000-0005-0000-0000-0000E4520000}"/>
    <cellStyle name="Heading 2 5 9 2" xfId="21788" xr:uid="{00000000-0005-0000-0000-0000E5520000}"/>
    <cellStyle name="Heading 2 50" xfId="21789" xr:uid="{00000000-0005-0000-0000-0000E6520000}"/>
    <cellStyle name="Heading 2 50 2" xfId="21790" xr:uid="{00000000-0005-0000-0000-0000E7520000}"/>
    <cellStyle name="Heading 2 51" xfId="21791" xr:uid="{00000000-0005-0000-0000-0000E8520000}"/>
    <cellStyle name="Heading 2 51 2" xfId="21792" xr:uid="{00000000-0005-0000-0000-0000E9520000}"/>
    <cellStyle name="Heading 2 52" xfId="21793" xr:uid="{00000000-0005-0000-0000-0000EA520000}"/>
    <cellStyle name="Heading 2 52 2" xfId="21794" xr:uid="{00000000-0005-0000-0000-0000EB520000}"/>
    <cellStyle name="Heading 2 53" xfId="21795" xr:uid="{00000000-0005-0000-0000-0000EC520000}"/>
    <cellStyle name="Heading 2 53 2" xfId="21796" xr:uid="{00000000-0005-0000-0000-0000ED520000}"/>
    <cellStyle name="Heading 2 54" xfId="21797" xr:uid="{00000000-0005-0000-0000-0000EE520000}"/>
    <cellStyle name="Heading 2 54 2" xfId="21798" xr:uid="{00000000-0005-0000-0000-0000EF520000}"/>
    <cellStyle name="Heading 2 55" xfId="21799" xr:uid="{00000000-0005-0000-0000-0000F0520000}"/>
    <cellStyle name="Heading 2 55 2" xfId="21800" xr:uid="{00000000-0005-0000-0000-0000F1520000}"/>
    <cellStyle name="Heading 2 56" xfId="21801" xr:uid="{00000000-0005-0000-0000-0000F2520000}"/>
    <cellStyle name="Heading 2 56 2" xfId="21802" xr:uid="{00000000-0005-0000-0000-0000F3520000}"/>
    <cellStyle name="Heading 2 57" xfId="21803" xr:uid="{00000000-0005-0000-0000-0000F4520000}"/>
    <cellStyle name="Heading 2 57 2" xfId="21804" xr:uid="{00000000-0005-0000-0000-0000F5520000}"/>
    <cellStyle name="Heading 2 58" xfId="21805" xr:uid="{00000000-0005-0000-0000-0000F6520000}"/>
    <cellStyle name="Heading 2 59" xfId="21806" xr:uid="{00000000-0005-0000-0000-0000F7520000}"/>
    <cellStyle name="Heading 2 6" xfId="562" xr:uid="{00000000-0005-0000-0000-0000F8520000}"/>
    <cellStyle name="Heading 2 6 10" xfId="21807" xr:uid="{00000000-0005-0000-0000-0000F9520000}"/>
    <cellStyle name="Heading 2 6 10 2" xfId="21808" xr:uid="{00000000-0005-0000-0000-0000FA520000}"/>
    <cellStyle name="Heading 2 6 11" xfId="21809" xr:uid="{00000000-0005-0000-0000-0000FB520000}"/>
    <cellStyle name="Heading 2 6 11 2" xfId="21810" xr:uid="{00000000-0005-0000-0000-0000FC520000}"/>
    <cellStyle name="Heading 2 6 12" xfId="21811" xr:uid="{00000000-0005-0000-0000-0000FD520000}"/>
    <cellStyle name="Heading 2 6 12 2" xfId="21812" xr:uid="{00000000-0005-0000-0000-0000FE520000}"/>
    <cellStyle name="Heading 2 6 13" xfId="21813" xr:uid="{00000000-0005-0000-0000-0000FF520000}"/>
    <cellStyle name="Heading 2 6 13 2" xfId="21814" xr:uid="{00000000-0005-0000-0000-000000530000}"/>
    <cellStyle name="Heading 2 6 14" xfId="21815" xr:uid="{00000000-0005-0000-0000-000001530000}"/>
    <cellStyle name="Heading 2 6 14 2" xfId="21816" xr:uid="{00000000-0005-0000-0000-000002530000}"/>
    <cellStyle name="Heading 2 6 15" xfId="21817" xr:uid="{00000000-0005-0000-0000-000003530000}"/>
    <cellStyle name="Heading 2 6 15 2" xfId="21818" xr:uid="{00000000-0005-0000-0000-000004530000}"/>
    <cellStyle name="Heading 2 6 16" xfId="21819" xr:uid="{00000000-0005-0000-0000-000005530000}"/>
    <cellStyle name="Heading 2 6 16 2" xfId="21820" xr:uid="{00000000-0005-0000-0000-000006530000}"/>
    <cellStyle name="Heading 2 6 17" xfId="21821" xr:uid="{00000000-0005-0000-0000-000007530000}"/>
    <cellStyle name="Heading 2 6 17 2" xfId="21822" xr:uid="{00000000-0005-0000-0000-000008530000}"/>
    <cellStyle name="Heading 2 6 18" xfId="21823" xr:uid="{00000000-0005-0000-0000-000009530000}"/>
    <cellStyle name="Heading 2 6 18 2" xfId="21824" xr:uid="{00000000-0005-0000-0000-00000A530000}"/>
    <cellStyle name="Heading 2 6 19" xfId="21825" xr:uid="{00000000-0005-0000-0000-00000B530000}"/>
    <cellStyle name="Heading 2 6 19 2" xfId="21826" xr:uid="{00000000-0005-0000-0000-00000C530000}"/>
    <cellStyle name="Heading 2 6 2" xfId="563" xr:uid="{00000000-0005-0000-0000-00000D530000}"/>
    <cellStyle name="Heading 2 6 2 2" xfId="21827" xr:uid="{00000000-0005-0000-0000-00000E530000}"/>
    <cellStyle name="Heading 2 6 20" xfId="21828" xr:uid="{00000000-0005-0000-0000-00000F530000}"/>
    <cellStyle name="Heading 2 6 20 2" xfId="21829" xr:uid="{00000000-0005-0000-0000-000010530000}"/>
    <cellStyle name="Heading 2 6 21" xfId="21830" xr:uid="{00000000-0005-0000-0000-000011530000}"/>
    <cellStyle name="Heading 2 6 21 2" xfId="21831" xr:uid="{00000000-0005-0000-0000-000012530000}"/>
    <cellStyle name="Heading 2 6 22" xfId="21832" xr:uid="{00000000-0005-0000-0000-000013530000}"/>
    <cellStyle name="Heading 2 6 22 2" xfId="21833" xr:uid="{00000000-0005-0000-0000-000014530000}"/>
    <cellStyle name="Heading 2 6 23" xfId="21834" xr:uid="{00000000-0005-0000-0000-000015530000}"/>
    <cellStyle name="Heading 2 6 23 2" xfId="21835" xr:uid="{00000000-0005-0000-0000-000016530000}"/>
    <cellStyle name="Heading 2 6 24" xfId="21836" xr:uid="{00000000-0005-0000-0000-000017530000}"/>
    <cellStyle name="Heading 2 6 24 2" xfId="21837" xr:uid="{00000000-0005-0000-0000-000018530000}"/>
    <cellStyle name="Heading 2 6 25" xfId="21838" xr:uid="{00000000-0005-0000-0000-000019530000}"/>
    <cellStyle name="Heading 2 6 25 2" xfId="21839" xr:uid="{00000000-0005-0000-0000-00001A530000}"/>
    <cellStyle name="Heading 2 6 26" xfId="21840" xr:uid="{00000000-0005-0000-0000-00001B530000}"/>
    <cellStyle name="Heading 2 6 26 2" xfId="21841" xr:uid="{00000000-0005-0000-0000-00001C530000}"/>
    <cellStyle name="Heading 2 6 27" xfId="21842" xr:uid="{00000000-0005-0000-0000-00001D530000}"/>
    <cellStyle name="Heading 2 6 27 2" xfId="21843" xr:uid="{00000000-0005-0000-0000-00001E530000}"/>
    <cellStyle name="Heading 2 6 28" xfId="21844" xr:uid="{00000000-0005-0000-0000-00001F530000}"/>
    <cellStyle name="Heading 2 6 28 2" xfId="21845" xr:uid="{00000000-0005-0000-0000-000020530000}"/>
    <cellStyle name="Heading 2 6 29" xfId="21846" xr:uid="{00000000-0005-0000-0000-000021530000}"/>
    <cellStyle name="Heading 2 6 29 2" xfId="21847" xr:uid="{00000000-0005-0000-0000-000022530000}"/>
    <cellStyle name="Heading 2 6 3" xfId="564" xr:uid="{00000000-0005-0000-0000-000023530000}"/>
    <cellStyle name="Heading 2 6 3 2" xfId="21848" xr:uid="{00000000-0005-0000-0000-000024530000}"/>
    <cellStyle name="Heading 2 6 30" xfId="21849" xr:uid="{00000000-0005-0000-0000-000025530000}"/>
    <cellStyle name="Heading 2 6 30 2" xfId="21850" xr:uid="{00000000-0005-0000-0000-000026530000}"/>
    <cellStyle name="Heading 2 6 31" xfId="21851" xr:uid="{00000000-0005-0000-0000-000027530000}"/>
    <cellStyle name="Heading 2 6 31 2" xfId="21852" xr:uid="{00000000-0005-0000-0000-000028530000}"/>
    <cellStyle name="Heading 2 6 32" xfId="21853" xr:uid="{00000000-0005-0000-0000-000029530000}"/>
    <cellStyle name="Heading 2 6 32 2" xfId="21854" xr:uid="{00000000-0005-0000-0000-00002A530000}"/>
    <cellStyle name="Heading 2 6 33" xfId="21855" xr:uid="{00000000-0005-0000-0000-00002B530000}"/>
    <cellStyle name="Heading 2 6 33 2" xfId="21856" xr:uid="{00000000-0005-0000-0000-00002C530000}"/>
    <cellStyle name="Heading 2 6 34" xfId="21857" xr:uid="{00000000-0005-0000-0000-00002D530000}"/>
    <cellStyle name="Heading 2 6 34 2" xfId="21858" xr:uid="{00000000-0005-0000-0000-00002E530000}"/>
    <cellStyle name="Heading 2 6 35" xfId="21859" xr:uid="{00000000-0005-0000-0000-00002F530000}"/>
    <cellStyle name="Heading 2 6 35 2" xfId="21860" xr:uid="{00000000-0005-0000-0000-000030530000}"/>
    <cellStyle name="Heading 2 6 36" xfId="21861" xr:uid="{00000000-0005-0000-0000-000031530000}"/>
    <cellStyle name="Heading 2 6 36 2" xfId="21862" xr:uid="{00000000-0005-0000-0000-000032530000}"/>
    <cellStyle name="Heading 2 6 37" xfId="21863" xr:uid="{00000000-0005-0000-0000-000033530000}"/>
    <cellStyle name="Heading 2 6 37 2" xfId="21864" xr:uid="{00000000-0005-0000-0000-000034530000}"/>
    <cellStyle name="Heading 2 6 38" xfId="21865" xr:uid="{00000000-0005-0000-0000-000035530000}"/>
    <cellStyle name="Heading 2 6 38 2" xfId="21866" xr:uid="{00000000-0005-0000-0000-000036530000}"/>
    <cellStyle name="Heading 2 6 39" xfId="21867" xr:uid="{00000000-0005-0000-0000-000037530000}"/>
    <cellStyle name="Heading 2 6 4" xfId="21868" xr:uid="{00000000-0005-0000-0000-000038530000}"/>
    <cellStyle name="Heading 2 6 4 2" xfId="21869" xr:uid="{00000000-0005-0000-0000-000039530000}"/>
    <cellStyle name="Heading 2 6 40" xfId="21870" xr:uid="{00000000-0005-0000-0000-00003A530000}"/>
    <cellStyle name="Heading 2 6 41" xfId="21871" xr:uid="{00000000-0005-0000-0000-00003B530000}"/>
    <cellStyle name="Heading 2 6 42" xfId="21872" xr:uid="{00000000-0005-0000-0000-00003C530000}"/>
    <cellStyle name="Heading 2 6 43" xfId="21873" xr:uid="{00000000-0005-0000-0000-00003D530000}"/>
    <cellStyle name="Heading 2 6 44" xfId="21874" xr:uid="{00000000-0005-0000-0000-00003E530000}"/>
    <cellStyle name="Heading 2 6 45" xfId="21875" xr:uid="{00000000-0005-0000-0000-00003F530000}"/>
    <cellStyle name="Heading 2 6 46" xfId="21876" xr:uid="{00000000-0005-0000-0000-000040530000}"/>
    <cellStyle name="Heading 2 6 47" xfId="21877" xr:uid="{00000000-0005-0000-0000-000041530000}"/>
    <cellStyle name="Heading 2 6 48" xfId="21878" xr:uid="{00000000-0005-0000-0000-000042530000}"/>
    <cellStyle name="Heading 2 6 49" xfId="21879" xr:uid="{00000000-0005-0000-0000-000043530000}"/>
    <cellStyle name="Heading 2 6 5" xfId="21880" xr:uid="{00000000-0005-0000-0000-000044530000}"/>
    <cellStyle name="Heading 2 6 5 2" xfId="21881" xr:uid="{00000000-0005-0000-0000-000045530000}"/>
    <cellStyle name="Heading 2 6 50" xfId="21882" xr:uid="{00000000-0005-0000-0000-000046530000}"/>
    <cellStyle name="Heading 2 6 51" xfId="21883" xr:uid="{00000000-0005-0000-0000-000047530000}"/>
    <cellStyle name="Heading 2 6 52" xfId="21884" xr:uid="{00000000-0005-0000-0000-000048530000}"/>
    <cellStyle name="Heading 2 6 53" xfId="21885" xr:uid="{00000000-0005-0000-0000-000049530000}"/>
    <cellStyle name="Heading 2 6 54" xfId="21886" xr:uid="{00000000-0005-0000-0000-00004A530000}"/>
    <cellStyle name="Heading 2 6 55" xfId="21887" xr:uid="{00000000-0005-0000-0000-00004B530000}"/>
    <cellStyle name="Heading 2 6 56" xfId="21888" xr:uid="{00000000-0005-0000-0000-00004C530000}"/>
    <cellStyle name="Heading 2 6 57" xfId="21889" xr:uid="{00000000-0005-0000-0000-00004D530000}"/>
    <cellStyle name="Heading 2 6 58" xfId="21890" xr:uid="{00000000-0005-0000-0000-00004E530000}"/>
    <cellStyle name="Heading 2 6 59" xfId="21891" xr:uid="{00000000-0005-0000-0000-00004F530000}"/>
    <cellStyle name="Heading 2 6 6" xfId="21892" xr:uid="{00000000-0005-0000-0000-000050530000}"/>
    <cellStyle name="Heading 2 6 6 2" xfId="21893" xr:uid="{00000000-0005-0000-0000-000051530000}"/>
    <cellStyle name="Heading 2 6 60" xfId="21894" xr:uid="{00000000-0005-0000-0000-000052530000}"/>
    <cellStyle name="Heading 2 6 61" xfId="21895" xr:uid="{00000000-0005-0000-0000-000053530000}"/>
    <cellStyle name="Heading 2 6 62" xfId="21896" xr:uid="{00000000-0005-0000-0000-000054530000}"/>
    <cellStyle name="Heading 2 6 63" xfId="21897" xr:uid="{00000000-0005-0000-0000-000055530000}"/>
    <cellStyle name="Heading 2 6 64" xfId="21898" xr:uid="{00000000-0005-0000-0000-000056530000}"/>
    <cellStyle name="Heading 2 6 65" xfId="21899" xr:uid="{00000000-0005-0000-0000-000057530000}"/>
    <cellStyle name="Heading 2 6 66" xfId="21900" xr:uid="{00000000-0005-0000-0000-000058530000}"/>
    <cellStyle name="Heading 2 6 67" xfId="21901" xr:uid="{00000000-0005-0000-0000-000059530000}"/>
    <cellStyle name="Heading 2 6 68" xfId="21902" xr:uid="{00000000-0005-0000-0000-00005A530000}"/>
    <cellStyle name="Heading 2 6 69" xfId="21903" xr:uid="{00000000-0005-0000-0000-00005B530000}"/>
    <cellStyle name="Heading 2 6 7" xfId="21904" xr:uid="{00000000-0005-0000-0000-00005C530000}"/>
    <cellStyle name="Heading 2 6 7 2" xfId="21905" xr:uid="{00000000-0005-0000-0000-00005D530000}"/>
    <cellStyle name="Heading 2 6 70" xfId="52930" xr:uid="{00000000-0005-0000-0000-00005E530000}"/>
    <cellStyle name="Heading 2 6 71" xfId="53391" xr:uid="{00000000-0005-0000-0000-00005F530000}"/>
    <cellStyle name="Heading 2 6 8" xfId="21906" xr:uid="{00000000-0005-0000-0000-000060530000}"/>
    <cellStyle name="Heading 2 6 8 2" xfId="21907" xr:uid="{00000000-0005-0000-0000-000061530000}"/>
    <cellStyle name="Heading 2 6 9" xfId="21908" xr:uid="{00000000-0005-0000-0000-000062530000}"/>
    <cellStyle name="Heading 2 6 9 2" xfId="21909" xr:uid="{00000000-0005-0000-0000-000063530000}"/>
    <cellStyle name="Heading 2 60" xfId="21910" xr:uid="{00000000-0005-0000-0000-000064530000}"/>
    <cellStyle name="Heading 2 61" xfId="21911" xr:uid="{00000000-0005-0000-0000-000065530000}"/>
    <cellStyle name="Heading 2 62" xfId="21912" xr:uid="{00000000-0005-0000-0000-000066530000}"/>
    <cellStyle name="Heading 2 63" xfId="21913" xr:uid="{00000000-0005-0000-0000-000067530000}"/>
    <cellStyle name="Heading 2 64" xfId="21914" xr:uid="{00000000-0005-0000-0000-000068530000}"/>
    <cellStyle name="Heading 2 65" xfId="21915" xr:uid="{00000000-0005-0000-0000-000069530000}"/>
    <cellStyle name="Heading 2 66" xfId="21916" xr:uid="{00000000-0005-0000-0000-00006A530000}"/>
    <cellStyle name="Heading 2 67" xfId="21917" xr:uid="{00000000-0005-0000-0000-00006B530000}"/>
    <cellStyle name="Heading 2 68" xfId="21918" xr:uid="{00000000-0005-0000-0000-00006C530000}"/>
    <cellStyle name="Heading 2 69" xfId="21919" xr:uid="{00000000-0005-0000-0000-00006D530000}"/>
    <cellStyle name="Heading 2 7" xfId="565" xr:uid="{00000000-0005-0000-0000-00006E530000}"/>
    <cellStyle name="Heading 2 7 10" xfId="21920" xr:uid="{00000000-0005-0000-0000-00006F530000}"/>
    <cellStyle name="Heading 2 7 10 2" xfId="21921" xr:uid="{00000000-0005-0000-0000-000070530000}"/>
    <cellStyle name="Heading 2 7 11" xfId="21922" xr:uid="{00000000-0005-0000-0000-000071530000}"/>
    <cellStyle name="Heading 2 7 11 2" xfId="21923" xr:uid="{00000000-0005-0000-0000-000072530000}"/>
    <cellStyle name="Heading 2 7 12" xfId="21924" xr:uid="{00000000-0005-0000-0000-000073530000}"/>
    <cellStyle name="Heading 2 7 12 2" xfId="21925" xr:uid="{00000000-0005-0000-0000-000074530000}"/>
    <cellStyle name="Heading 2 7 13" xfId="21926" xr:uid="{00000000-0005-0000-0000-000075530000}"/>
    <cellStyle name="Heading 2 7 13 2" xfId="21927" xr:uid="{00000000-0005-0000-0000-000076530000}"/>
    <cellStyle name="Heading 2 7 14" xfId="21928" xr:uid="{00000000-0005-0000-0000-000077530000}"/>
    <cellStyle name="Heading 2 7 14 2" xfId="21929" xr:uid="{00000000-0005-0000-0000-000078530000}"/>
    <cellStyle name="Heading 2 7 15" xfId="21930" xr:uid="{00000000-0005-0000-0000-000079530000}"/>
    <cellStyle name="Heading 2 7 15 2" xfId="21931" xr:uid="{00000000-0005-0000-0000-00007A530000}"/>
    <cellStyle name="Heading 2 7 16" xfId="21932" xr:uid="{00000000-0005-0000-0000-00007B530000}"/>
    <cellStyle name="Heading 2 7 16 2" xfId="21933" xr:uid="{00000000-0005-0000-0000-00007C530000}"/>
    <cellStyle name="Heading 2 7 17" xfId="21934" xr:uid="{00000000-0005-0000-0000-00007D530000}"/>
    <cellStyle name="Heading 2 7 17 2" xfId="21935" xr:uid="{00000000-0005-0000-0000-00007E530000}"/>
    <cellStyle name="Heading 2 7 18" xfId="21936" xr:uid="{00000000-0005-0000-0000-00007F530000}"/>
    <cellStyle name="Heading 2 7 18 2" xfId="21937" xr:uid="{00000000-0005-0000-0000-000080530000}"/>
    <cellStyle name="Heading 2 7 19" xfId="21938" xr:uid="{00000000-0005-0000-0000-000081530000}"/>
    <cellStyle name="Heading 2 7 19 2" xfId="21939" xr:uid="{00000000-0005-0000-0000-000082530000}"/>
    <cellStyle name="Heading 2 7 2" xfId="566" xr:uid="{00000000-0005-0000-0000-000083530000}"/>
    <cellStyle name="Heading 2 7 2 2" xfId="21940" xr:uid="{00000000-0005-0000-0000-000084530000}"/>
    <cellStyle name="Heading 2 7 20" xfId="21941" xr:uid="{00000000-0005-0000-0000-000085530000}"/>
    <cellStyle name="Heading 2 7 20 2" xfId="21942" xr:uid="{00000000-0005-0000-0000-000086530000}"/>
    <cellStyle name="Heading 2 7 21" xfId="21943" xr:uid="{00000000-0005-0000-0000-000087530000}"/>
    <cellStyle name="Heading 2 7 21 2" xfId="21944" xr:uid="{00000000-0005-0000-0000-000088530000}"/>
    <cellStyle name="Heading 2 7 22" xfId="21945" xr:uid="{00000000-0005-0000-0000-000089530000}"/>
    <cellStyle name="Heading 2 7 22 2" xfId="21946" xr:uid="{00000000-0005-0000-0000-00008A530000}"/>
    <cellStyle name="Heading 2 7 23" xfId="21947" xr:uid="{00000000-0005-0000-0000-00008B530000}"/>
    <cellStyle name="Heading 2 7 23 2" xfId="21948" xr:uid="{00000000-0005-0000-0000-00008C530000}"/>
    <cellStyle name="Heading 2 7 24" xfId="21949" xr:uid="{00000000-0005-0000-0000-00008D530000}"/>
    <cellStyle name="Heading 2 7 24 2" xfId="21950" xr:uid="{00000000-0005-0000-0000-00008E530000}"/>
    <cellStyle name="Heading 2 7 25" xfId="21951" xr:uid="{00000000-0005-0000-0000-00008F530000}"/>
    <cellStyle name="Heading 2 7 25 2" xfId="21952" xr:uid="{00000000-0005-0000-0000-000090530000}"/>
    <cellStyle name="Heading 2 7 26" xfId="21953" xr:uid="{00000000-0005-0000-0000-000091530000}"/>
    <cellStyle name="Heading 2 7 26 2" xfId="21954" xr:uid="{00000000-0005-0000-0000-000092530000}"/>
    <cellStyle name="Heading 2 7 27" xfId="21955" xr:uid="{00000000-0005-0000-0000-000093530000}"/>
    <cellStyle name="Heading 2 7 27 2" xfId="21956" xr:uid="{00000000-0005-0000-0000-000094530000}"/>
    <cellStyle name="Heading 2 7 28" xfId="21957" xr:uid="{00000000-0005-0000-0000-000095530000}"/>
    <cellStyle name="Heading 2 7 28 2" xfId="21958" xr:uid="{00000000-0005-0000-0000-000096530000}"/>
    <cellStyle name="Heading 2 7 29" xfId="21959" xr:uid="{00000000-0005-0000-0000-000097530000}"/>
    <cellStyle name="Heading 2 7 29 2" xfId="21960" xr:uid="{00000000-0005-0000-0000-000098530000}"/>
    <cellStyle name="Heading 2 7 3" xfId="567" xr:uid="{00000000-0005-0000-0000-000099530000}"/>
    <cellStyle name="Heading 2 7 3 2" xfId="21961" xr:uid="{00000000-0005-0000-0000-00009A530000}"/>
    <cellStyle name="Heading 2 7 30" xfId="21962" xr:uid="{00000000-0005-0000-0000-00009B530000}"/>
    <cellStyle name="Heading 2 7 30 2" xfId="21963" xr:uid="{00000000-0005-0000-0000-00009C530000}"/>
    <cellStyle name="Heading 2 7 31" xfId="21964" xr:uid="{00000000-0005-0000-0000-00009D530000}"/>
    <cellStyle name="Heading 2 7 31 2" xfId="21965" xr:uid="{00000000-0005-0000-0000-00009E530000}"/>
    <cellStyle name="Heading 2 7 32" xfId="21966" xr:uid="{00000000-0005-0000-0000-00009F530000}"/>
    <cellStyle name="Heading 2 7 32 2" xfId="21967" xr:uid="{00000000-0005-0000-0000-0000A0530000}"/>
    <cellStyle name="Heading 2 7 33" xfId="21968" xr:uid="{00000000-0005-0000-0000-0000A1530000}"/>
    <cellStyle name="Heading 2 7 33 2" xfId="21969" xr:uid="{00000000-0005-0000-0000-0000A2530000}"/>
    <cellStyle name="Heading 2 7 34" xfId="21970" xr:uid="{00000000-0005-0000-0000-0000A3530000}"/>
    <cellStyle name="Heading 2 7 34 2" xfId="21971" xr:uid="{00000000-0005-0000-0000-0000A4530000}"/>
    <cellStyle name="Heading 2 7 35" xfId="21972" xr:uid="{00000000-0005-0000-0000-0000A5530000}"/>
    <cellStyle name="Heading 2 7 35 2" xfId="21973" xr:uid="{00000000-0005-0000-0000-0000A6530000}"/>
    <cellStyle name="Heading 2 7 36" xfId="21974" xr:uid="{00000000-0005-0000-0000-0000A7530000}"/>
    <cellStyle name="Heading 2 7 36 2" xfId="21975" xr:uid="{00000000-0005-0000-0000-0000A8530000}"/>
    <cellStyle name="Heading 2 7 37" xfId="21976" xr:uid="{00000000-0005-0000-0000-0000A9530000}"/>
    <cellStyle name="Heading 2 7 37 2" xfId="21977" xr:uid="{00000000-0005-0000-0000-0000AA530000}"/>
    <cellStyle name="Heading 2 7 38" xfId="21978" xr:uid="{00000000-0005-0000-0000-0000AB530000}"/>
    <cellStyle name="Heading 2 7 38 2" xfId="21979" xr:uid="{00000000-0005-0000-0000-0000AC530000}"/>
    <cellStyle name="Heading 2 7 39" xfId="21980" xr:uid="{00000000-0005-0000-0000-0000AD530000}"/>
    <cellStyle name="Heading 2 7 4" xfId="21981" xr:uid="{00000000-0005-0000-0000-0000AE530000}"/>
    <cellStyle name="Heading 2 7 4 2" xfId="21982" xr:uid="{00000000-0005-0000-0000-0000AF530000}"/>
    <cellStyle name="Heading 2 7 40" xfId="21983" xr:uid="{00000000-0005-0000-0000-0000B0530000}"/>
    <cellStyle name="Heading 2 7 41" xfId="21984" xr:uid="{00000000-0005-0000-0000-0000B1530000}"/>
    <cellStyle name="Heading 2 7 42" xfId="21985" xr:uid="{00000000-0005-0000-0000-0000B2530000}"/>
    <cellStyle name="Heading 2 7 43" xfId="21986" xr:uid="{00000000-0005-0000-0000-0000B3530000}"/>
    <cellStyle name="Heading 2 7 44" xfId="21987" xr:uid="{00000000-0005-0000-0000-0000B4530000}"/>
    <cellStyle name="Heading 2 7 45" xfId="21988" xr:uid="{00000000-0005-0000-0000-0000B5530000}"/>
    <cellStyle name="Heading 2 7 46" xfId="21989" xr:uid="{00000000-0005-0000-0000-0000B6530000}"/>
    <cellStyle name="Heading 2 7 47" xfId="21990" xr:uid="{00000000-0005-0000-0000-0000B7530000}"/>
    <cellStyle name="Heading 2 7 48" xfId="21991" xr:uid="{00000000-0005-0000-0000-0000B8530000}"/>
    <cellStyle name="Heading 2 7 49" xfId="21992" xr:uid="{00000000-0005-0000-0000-0000B9530000}"/>
    <cellStyle name="Heading 2 7 5" xfId="21993" xr:uid="{00000000-0005-0000-0000-0000BA530000}"/>
    <cellStyle name="Heading 2 7 5 2" xfId="21994" xr:uid="{00000000-0005-0000-0000-0000BB530000}"/>
    <cellStyle name="Heading 2 7 50" xfId="21995" xr:uid="{00000000-0005-0000-0000-0000BC530000}"/>
    <cellStyle name="Heading 2 7 51" xfId="21996" xr:uid="{00000000-0005-0000-0000-0000BD530000}"/>
    <cellStyle name="Heading 2 7 52" xfId="21997" xr:uid="{00000000-0005-0000-0000-0000BE530000}"/>
    <cellStyle name="Heading 2 7 53" xfId="21998" xr:uid="{00000000-0005-0000-0000-0000BF530000}"/>
    <cellStyle name="Heading 2 7 54" xfId="21999" xr:uid="{00000000-0005-0000-0000-0000C0530000}"/>
    <cellStyle name="Heading 2 7 55" xfId="22000" xr:uid="{00000000-0005-0000-0000-0000C1530000}"/>
    <cellStyle name="Heading 2 7 56" xfId="22001" xr:uid="{00000000-0005-0000-0000-0000C2530000}"/>
    <cellStyle name="Heading 2 7 57" xfId="22002" xr:uid="{00000000-0005-0000-0000-0000C3530000}"/>
    <cellStyle name="Heading 2 7 58" xfId="22003" xr:uid="{00000000-0005-0000-0000-0000C4530000}"/>
    <cellStyle name="Heading 2 7 59" xfId="22004" xr:uid="{00000000-0005-0000-0000-0000C5530000}"/>
    <cellStyle name="Heading 2 7 6" xfId="22005" xr:uid="{00000000-0005-0000-0000-0000C6530000}"/>
    <cellStyle name="Heading 2 7 6 2" xfId="22006" xr:uid="{00000000-0005-0000-0000-0000C7530000}"/>
    <cellStyle name="Heading 2 7 60" xfId="22007" xr:uid="{00000000-0005-0000-0000-0000C8530000}"/>
    <cellStyle name="Heading 2 7 61" xfId="22008" xr:uid="{00000000-0005-0000-0000-0000C9530000}"/>
    <cellStyle name="Heading 2 7 62" xfId="22009" xr:uid="{00000000-0005-0000-0000-0000CA530000}"/>
    <cellStyle name="Heading 2 7 63" xfId="22010" xr:uid="{00000000-0005-0000-0000-0000CB530000}"/>
    <cellStyle name="Heading 2 7 64" xfId="22011" xr:uid="{00000000-0005-0000-0000-0000CC530000}"/>
    <cellStyle name="Heading 2 7 65" xfId="22012" xr:uid="{00000000-0005-0000-0000-0000CD530000}"/>
    <cellStyle name="Heading 2 7 66" xfId="22013" xr:uid="{00000000-0005-0000-0000-0000CE530000}"/>
    <cellStyle name="Heading 2 7 67" xfId="22014" xr:uid="{00000000-0005-0000-0000-0000CF530000}"/>
    <cellStyle name="Heading 2 7 68" xfId="22015" xr:uid="{00000000-0005-0000-0000-0000D0530000}"/>
    <cellStyle name="Heading 2 7 69" xfId="22016" xr:uid="{00000000-0005-0000-0000-0000D1530000}"/>
    <cellStyle name="Heading 2 7 7" xfId="22017" xr:uid="{00000000-0005-0000-0000-0000D2530000}"/>
    <cellStyle name="Heading 2 7 7 2" xfId="22018" xr:uid="{00000000-0005-0000-0000-0000D3530000}"/>
    <cellStyle name="Heading 2 7 70" xfId="52806" xr:uid="{00000000-0005-0000-0000-0000D4530000}"/>
    <cellStyle name="Heading 2 7 71" xfId="53267" xr:uid="{00000000-0005-0000-0000-0000D5530000}"/>
    <cellStyle name="Heading 2 7 8" xfId="22019" xr:uid="{00000000-0005-0000-0000-0000D6530000}"/>
    <cellStyle name="Heading 2 7 8 2" xfId="22020" xr:uid="{00000000-0005-0000-0000-0000D7530000}"/>
    <cellStyle name="Heading 2 7 9" xfId="22021" xr:uid="{00000000-0005-0000-0000-0000D8530000}"/>
    <cellStyle name="Heading 2 7 9 2" xfId="22022" xr:uid="{00000000-0005-0000-0000-0000D9530000}"/>
    <cellStyle name="Heading 2 70" xfId="22023" xr:uid="{00000000-0005-0000-0000-0000DA530000}"/>
    <cellStyle name="Heading 2 71" xfId="22024" xr:uid="{00000000-0005-0000-0000-0000DB530000}"/>
    <cellStyle name="Heading 2 72" xfId="22025" xr:uid="{00000000-0005-0000-0000-0000DC530000}"/>
    <cellStyle name="Heading 2 73" xfId="22026" xr:uid="{00000000-0005-0000-0000-0000DD530000}"/>
    <cellStyle name="Heading 2 74" xfId="22027" xr:uid="{00000000-0005-0000-0000-0000DE530000}"/>
    <cellStyle name="Heading 2 75" xfId="22028" xr:uid="{00000000-0005-0000-0000-0000DF530000}"/>
    <cellStyle name="Heading 2 76" xfId="22029" xr:uid="{00000000-0005-0000-0000-0000E0530000}"/>
    <cellStyle name="Heading 2 77" xfId="22030" xr:uid="{00000000-0005-0000-0000-0000E1530000}"/>
    <cellStyle name="Heading 2 78" xfId="22031" xr:uid="{00000000-0005-0000-0000-0000E2530000}"/>
    <cellStyle name="Heading 2 79" xfId="22032" xr:uid="{00000000-0005-0000-0000-0000E3530000}"/>
    <cellStyle name="Heading 2 8" xfId="568" xr:uid="{00000000-0005-0000-0000-0000E4530000}"/>
    <cellStyle name="Heading 2 8 10" xfId="22033" xr:uid="{00000000-0005-0000-0000-0000E5530000}"/>
    <cellStyle name="Heading 2 8 10 2" xfId="22034" xr:uid="{00000000-0005-0000-0000-0000E6530000}"/>
    <cellStyle name="Heading 2 8 11" xfId="22035" xr:uid="{00000000-0005-0000-0000-0000E7530000}"/>
    <cellStyle name="Heading 2 8 11 2" xfId="22036" xr:uid="{00000000-0005-0000-0000-0000E8530000}"/>
    <cellStyle name="Heading 2 8 12" xfId="22037" xr:uid="{00000000-0005-0000-0000-0000E9530000}"/>
    <cellStyle name="Heading 2 8 12 2" xfId="22038" xr:uid="{00000000-0005-0000-0000-0000EA530000}"/>
    <cellStyle name="Heading 2 8 13" xfId="22039" xr:uid="{00000000-0005-0000-0000-0000EB530000}"/>
    <cellStyle name="Heading 2 8 13 2" xfId="22040" xr:uid="{00000000-0005-0000-0000-0000EC530000}"/>
    <cellStyle name="Heading 2 8 14" xfId="22041" xr:uid="{00000000-0005-0000-0000-0000ED530000}"/>
    <cellStyle name="Heading 2 8 14 2" xfId="22042" xr:uid="{00000000-0005-0000-0000-0000EE530000}"/>
    <cellStyle name="Heading 2 8 15" xfId="22043" xr:uid="{00000000-0005-0000-0000-0000EF530000}"/>
    <cellStyle name="Heading 2 8 15 2" xfId="22044" xr:uid="{00000000-0005-0000-0000-0000F0530000}"/>
    <cellStyle name="Heading 2 8 16" xfId="22045" xr:uid="{00000000-0005-0000-0000-0000F1530000}"/>
    <cellStyle name="Heading 2 8 16 2" xfId="22046" xr:uid="{00000000-0005-0000-0000-0000F2530000}"/>
    <cellStyle name="Heading 2 8 17" xfId="22047" xr:uid="{00000000-0005-0000-0000-0000F3530000}"/>
    <cellStyle name="Heading 2 8 17 2" xfId="22048" xr:uid="{00000000-0005-0000-0000-0000F4530000}"/>
    <cellStyle name="Heading 2 8 18" xfId="22049" xr:uid="{00000000-0005-0000-0000-0000F5530000}"/>
    <cellStyle name="Heading 2 8 18 2" xfId="22050" xr:uid="{00000000-0005-0000-0000-0000F6530000}"/>
    <cellStyle name="Heading 2 8 19" xfId="22051" xr:uid="{00000000-0005-0000-0000-0000F7530000}"/>
    <cellStyle name="Heading 2 8 19 2" xfId="22052" xr:uid="{00000000-0005-0000-0000-0000F8530000}"/>
    <cellStyle name="Heading 2 8 2" xfId="569" xr:uid="{00000000-0005-0000-0000-0000F9530000}"/>
    <cellStyle name="Heading 2 8 2 2" xfId="22053" xr:uid="{00000000-0005-0000-0000-0000FA530000}"/>
    <cellStyle name="Heading 2 8 20" xfId="22054" xr:uid="{00000000-0005-0000-0000-0000FB530000}"/>
    <cellStyle name="Heading 2 8 20 2" xfId="22055" xr:uid="{00000000-0005-0000-0000-0000FC530000}"/>
    <cellStyle name="Heading 2 8 21" xfId="22056" xr:uid="{00000000-0005-0000-0000-0000FD530000}"/>
    <cellStyle name="Heading 2 8 21 2" xfId="22057" xr:uid="{00000000-0005-0000-0000-0000FE530000}"/>
    <cellStyle name="Heading 2 8 22" xfId="22058" xr:uid="{00000000-0005-0000-0000-0000FF530000}"/>
    <cellStyle name="Heading 2 8 22 2" xfId="22059" xr:uid="{00000000-0005-0000-0000-000000540000}"/>
    <cellStyle name="Heading 2 8 23" xfId="22060" xr:uid="{00000000-0005-0000-0000-000001540000}"/>
    <cellStyle name="Heading 2 8 23 2" xfId="22061" xr:uid="{00000000-0005-0000-0000-000002540000}"/>
    <cellStyle name="Heading 2 8 24" xfId="22062" xr:uid="{00000000-0005-0000-0000-000003540000}"/>
    <cellStyle name="Heading 2 8 24 2" xfId="22063" xr:uid="{00000000-0005-0000-0000-000004540000}"/>
    <cellStyle name="Heading 2 8 25" xfId="22064" xr:uid="{00000000-0005-0000-0000-000005540000}"/>
    <cellStyle name="Heading 2 8 25 2" xfId="22065" xr:uid="{00000000-0005-0000-0000-000006540000}"/>
    <cellStyle name="Heading 2 8 26" xfId="22066" xr:uid="{00000000-0005-0000-0000-000007540000}"/>
    <cellStyle name="Heading 2 8 26 2" xfId="22067" xr:uid="{00000000-0005-0000-0000-000008540000}"/>
    <cellStyle name="Heading 2 8 27" xfId="22068" xr:uid="{00000000-0005-0000-0000-000009540000}"/>
    <cellStyle name="Heading 2 8 27 2" xfId="22069" xr:uid="{00000000-0005-0000-0000-00000A540000}"/>
    <cellStyle name="Heading 2 8 28" xfId="22070" xr:uid="{00000000-0005-0000-0000-00000B540000}"/>
    <cellStyle name="Heading 2 8 28 2" xfId="22071" xr:uid="{00000000-0005-0000-0000-00000C540000}"/>
    <cellStyle name="Heading 2 8 29" xfId="22072" xr:uid="{00000000-0005-0000-0000-00000D540000}"/>
    <cellStyle name="Heading 2 8 29 2" xfId="22073" xr:uid="{00000000-0005-0000-0000-00000E540000}"/>
    <cellStyle name="Heading 2 8 3" xfId="570" xr:uid="{00000000-0005-0000-0000-00000F540000}"/>
    <cellStyle name="Heading 2 8 3 2" xfId="22074" xr:uid="{00000000-0005-0000-0000-000010540000}"/>
    <cellStyle name="Heading 2 8 30" xfId="22075" xr:uid="{00000000-0005-0000-0000-000011540000}"/>
    <cellStyle name="Heading 2 8 30 2" xfId="22076" xr:uid="{00000000-0005-0000-0000-000012540000}"/>
    <cellStyle name="Heading 2 8 31" xfId="22077" xr:uid="{00000000-0005-0000-0000-000013540000}"/>
    <cellStyle name="Heading 2 8 31 2" xfId="22078" xr:uid="{00000000-0005-0000-0000-000014540000}"/>
    <cellStyle name="Heading 2 8 32" xfId="22079" xr:uid="{00000000-0005-0000-0000-000015540000}"/>
    <cellStyle name="Heading 2 8 32 2" xfId="22080" xr:uid="{00000000-0005-0000-0000-000016540000}"/>
    <cellStyle name="Heading 2 8 33" xfId="22081" xr:uid="{00000000-0005-0000-0000-000017540000}"/>
    <cellStyle name="Heading 2 8 33 2" xfId="22082" xr:uid="{00000000-0005-0000-0000-000018540000}"/>
    <cellStyle name="Heading 2 8 34" xfId="22083" xr:uid="{00000000-0005-0000-0000-000019540000}"/>
    <cellStyle name="Heading 2 8 34 2" xfId="22084" xr:uid="{00000000-0005-0000-0000-00001A540000}"/>
    <cellStyle name="Heading 2 8 35" xfId="22085" xr:uid="{00000000-0005-0000-0000-00001B540000}"/>
    <cellStyle name="Heading 2 8 35 2" xfId="22086" xr:uid="{00000000-0005-0000-0000-00001C540000}"/>
    <cellStyle name="Heading 2 8 36" xfId="22087" xr:uid="{00000000-0005-0000-0000-00001D540000}"/>
    <cellStyle name="Heading 2 8 36 2" xfId="22088" xr:uid="{00000000-0005-0000-0000-00001E540000}"/>
    <cellStyle name="Heading 2 8 37" xfId="22089" xr:uid="{00000000-0005-0000-0000-00001F540000}"/>
    <cellStyle name="Heading 2 8 37 2" xfId="22090" xr:uid="{00000000-0005-0000-0000-000020540000}"/>
    <cellStyle name="Heading 2 8 38" xfId="22091" xr:uid="{00000000-0005-0000-0000-000021540000}"/>
    <cellStyle name="Heading 2 8 38 2" xfId="22092" xr:uid="{00000000-0005-0000-0000-000022540000}"/>
    <cellStyle name="Heading 2 8 39" xfId="22093" xr:uid="{00000000-0005-0000-0000-000023540000}"/>
    <cellStyle name="Heading 2 8 4" xfId="22094" xr:uid="{00000000-0005-0000-0000-000024540000}"/>
    <cellStyle name="Heading 2 8 4 2" xfId="22095" xr:uid="{00000000-0005-0000-0000-000025540000}"/>
    <cellStyle name="Heading 2 8 40" xfId="22096" xr:uid="{00000000-0005-0000-0000-000026540000}"/>
    <cellStyle name="Heading 2 8 41" xfId="22097" xr:uid="{00000000-0005-0000-0000-000027540000}"/>
    <cellStyle name="Heading 2 8 42" xfId="22098" xr:uid="{00000000-0005-0000-0000-000028540000}"/>
    <cellStyle name="Heading 2 8 43" xfId="22099" xr:uid="{00000000-0005-0000-0000-000029540000}"/>
    <cellStyle name="Heading 2 8 44" xfId="22100" xr:uid="{00000000-0005-0000-0000-00002A540000}"/>
    <cellStyle name="Heading 2 8 45" xfId="22101" xr:uid="{00000000-0005-0000-0000-00002B540000}"/>
    <cellStyle name="Heading 2 8 46" xfId="22102" xr:uid="{00000000-0005-0000-0000-00002C540000}"/>
    <cellStyle name="Heading 2 8 47" xfId="22103" xr:uid="{00000000-0005-0000-0000-00002D540000}"/>
    <cellStyle name="Heading 2 8 48" xfId="22104" xr:uid="{00000000-0005-0000-0000-00002E540000}"/>
    <cellStyle name="Heading 2 8 49" xfId="22105" xr:uid="{00000000-0005-0000-0000-00002F540000}"/>
    <cellStyle name="Heading 2 8 5" xfId="22106" xr:uid="{00000000-0005-0000-0000-000030540000}"/>
    <cellStyle name="Heading 2 8 5 2" xfId="22107" xr:uid="{00000000-0005-0000-0000-000031540000}"/>
    <cellStyle name="Heading 2 8 50" xfId="22108" xr:uid="{00000000-0005-0000-0000-000032540000}"/>
    <cellStyle name="Heading 2 8 51" xfId="22109" xr:uid="{00000000-0005-0000-0000-000033540000}"/>
    <cellStyle name="Heading 2 8 52" xfId="22110" xr:uid="{00000000-0005-0000-0000-000034540000}"/>
    <cellStyle name="Heading 2 8 53" xfId="22111" xr:uid="{00000000-0005-0000-0000-000035540000}"/>
    <cellStyle name="Heading 2 8 54" xfId="22112" xr:uid="{00000000-0005-0000-0000-000036540000}"/>
    <cellStyle name="Heading 2 8 55" xfId="22113" xr:uid="{00000000-0005-0000-0000-000037540000}"/>
    <cellStyle name="Heading 2 8 56" xfId="22114" xr:uid="{00000000-0005-0000-0000-000038540000}"/>
    <cellStyle name="Heading 2 8 57" xfId="22115" xr:uid="{00000000-0005-0000-0000-000039540000}"/>
    <cellStyle name="Heading 2 8 58" xfId="22116" xr:uid="{00000000-0005-0000-0000-00003A540000}"/>
    <cellStyle name="Heading 2 8 59" xfId="22117" xr:uid="{00000000-0005-0000-0000-00003B540000}"/>
    <cellStyle name="Heading 2 8 6" xfId="22118" xr:uid="{00000000-0005-0000-0000-00003C540000}"/>
    <cellStyle name="Heading 2 8 6 2" xfId="22119" xr:uid="{00000000-0005-0000-0000-00003D540000}"/>
    <cellStyle name="Heading 2 8 60" xfId="22120" xr:uid="{00000000-0005-0000-0000-00003E540000}"/>
    <cellStyle name="Heading 2 8 61" xfId="22121" xr:uid="{00000000-0005-0000-0000-00003F540000}"/>
    <cellStyle name="Heading 2 8 62" xfId="22122" xr:uid="{00000000-0005-0000-0000-000040540000}"/>
    <cellStyle name="Heading 2 8 63" xfId="22123" xr:uid="{00000000-0005-0000-0000-000041540000}"/>
    <cellStyle name="Heading 2 8 64" xfId="22124" xr:uid="{00000000-0005-0000-0000-000042540000}"/>
    <cellStyle name="Heading 2 8 65" xfId="22125" xr:uid="{00000000-0005-0000-0000-000043540000}"/>
    <cellStyle name="Heading 2 8 66" xfId="22126" xr:uid="{00000000-0005-0000-0000-000044540000}"/>
    <cellStyle name="Heading 2 8 67" xfId="22127" xr:uid="{00000000-0005-0000-0000-000045540000}"/>
    <cellStyle name="Heading 2 8 68" xfId="22128" xr:uid="{00000000-0005-0000-0000-000046540000}"/>
    <cellStyle name="Heading 2 8 69" xfId="22129" xr:uid="{00000000-0005-0000-0000-000047540000}"/>
    <cellStyle name="Heading 2 8 7" xfId="22130" xr:uid="{00000000-0005-0000-0000-000048540000}"/>
    <cellStyle name="Heading 2 8 7 2" xfId="22131" xr:uid="{00000000-0005-0000-0000-000049540000}"/>
    <cellStyle name="Heading 2 8 70" xfId="52338" xr:uid="{00000000-0005-0000-0000-00004A540000}"/>
    <cellStyle name="Heading 2 8 71" xfId="53116" xr:uid="{00000000-0005-0000-0000-00004B540000}"/>
    <cellStyle name="Heading 2 8 8" xfId="22132" xr:uid="{00000000-0005-0000-0000-00004C540000}"/>
    <cellStyle name="Heading 2 8 8 2" xfId="22133" xr:uid="{00000000-0005-0000-0000-00004D540000}"/>
    <cellStyle name="Heading 2 8 9" xfId="22134" xr:uid="{00000000-0005-0000-0000-00004E540000}"/>
    <cellStyle name="Heading 2 8 9 2" xfId="22135" xr:uid="{00000000-0005-0000-0000-00004F540000}"/>
    <cellStyle name="Heading 2 80" xfId="22136" xr:uid="{00000000-0005-0000-0000-000050540000}"/>
    <cellStyle name="Heading 2 81" xfId="22137" xr:uid="{00000000-0005-0000-0000-000051540000}"/>
    <cellStyle name="Heading 2 82" xfId="22138" xr:uid="{00000000-0005-0000-0000-000052540000}"/>
    <cellStyle name="Heading 2 83" xfId="22139" xr:uid="{00000000-0005-0000-0000-000053540000}"/>
    <cellStyle name="Heading 2 84" xfId="22140" xr:uid="{00000000-0005-0000-0000-000054540000}"/>
    <cellStyle name="Heading 2 85" xfId="22141" xr:uid="{00000000-0005-0000-0000-000055540000}"/>
    <cellStyle name="Heading 2 86" xfId="22142" xr:uid="{00000000-0005-0000-0000-000056540000}"/>
    <cellStyle name="Heading 2 87" xfId="22143" xr:uid="{00000000-0005-0000-0000-000057540000}"/>
    <cellStyle name="Heading 2 88" xfId="22144" xr:uid="{00000000-0005-0000-0000-000058540000}"/>
    <cellStyle name="Heading 2 89" xfId="52603" xr:uid="{00000000-0005-0000-0000-000059540000}"/>
    <cellStyle name="Heading 2 9" xfId="571" xr:uid="{00000000-0005-0000-0000-00005A540000}"/>
    <cellStyle name="Heading 2 9 10" xfId="22145" xr:uid="{00000000-0005-0000-0000-00005B540000}"/>
    <cellStyle name="Heading 2 9 10 2" xfId="22146" xr:uid="{00000000-0005-0000-0000-00005C540000}"/>
    <cellStyle name="Heading 2 9 11" xfId="22147" xr:uid="{00000000-0005-0000-0000-00005D540000}"/>
    <cellStyle name="Heading 2 9 11 2" xfId="22148" xr:uid="{00000000-0005-0000-0000-00005E540000}"/>
    <cellStyle name="Heading 2 9 12" xfId="22149" xr:uid="{00000000-0005-0000-0000-00005F540000}"/>
    <cellStyle name="Heading 2 9 12 2" xfId="22150" xr:uid="{00000000-0005-0000-0000-000060540000}"/>
    <cellStyle name="Heading 2 9 13" xfId="22151" xr:uid="{00000000-0005-0000-0000-000061540000}"/>
    <cellStyle name="Heading 2 9 13 2" xfId="22152" xr:uid="{00000000-0005-0000-0000-000062540000}"/>
    <cellStyle name="Heading 2 9 14" xfId="22153" xr:uid="{00000000-0005-0000-0000-000063540000}"/>
    <cellStyle name="Heading 2 9 14 2" xfId="22154" xr:uid="{00000000-0005-0000-0000-000064540000}"/>
    <cellStyle name="Heading 2 9 15" xfId="22155" xr:uid="{00000000-0005-0000-0000-000065540000}"/>
    <cellStyle name="Heading 2 9 15 2" xfId="22156" xr:uid="{00000000-0005-0000-0000-000066540000}"/>
    <cellStyle name="Heading 2 9 16" xfId="22157" xr:uid="{00000000-0005-0000-0000-000067540000}"/>
    <cellStyle name="Heading 2 9 16 2" xfId="22158" xr:uid="{00000000-0005-0000-0000-000068540000}"/>
    <cellStyle name="Heading 2 9 17" xfId="22159" xr:uid="{00000000-0005-0000-0000-000069540000}"/>
    <cellStyle name="Heading 2 9 17 2" xfId="22160" xr:uid="{00000000-0005-0000-0000-00006A540000}"/>
    <cellStyle name="Heading 2 9 18" xfId="22161" xr:uid="{00000000-0005-0000-0000-00006B540000}"/>
    <cellStyle name="Heading 2 9 18 2" xfId="22162" xr:uid="{00000000-0005-0000-0000-00006C540000}"/>
    <cellStyle name="Heading 2 9 19" xfId="22163" xr:uid="{00000000-0005-0000-0000-00006D540000}"/>
    <cellStyle name="Heading 2 9 19 2" xfId="22164" xr:uid="{00000000-0005-0000-0000-00006E540000}"/>
    <cellStyle name="Heading 2 9 2" xfId="572" xr:uid="{00000000-0005-0000-0000-00006F540000}"/>
    <cellStyle name="Heading 2 9 2 2" xfId="22165" xr:uid="{00000000-0005-0000-0000-000070540000}"/>
    <cellStyle name="Heading 2 9 20" xfId="22166" xr:uid="{00000000-0005-0000-0000-000071540000}"/>
    <cellStyle name="Heading 2 9 20 2" xfId="22167" xr:uid="{00000000-0005-0000-0000-000072540000}"/>
    <cellStyle name="Heading 2 9 21" xfId="22168" xr:uid="{00000000-0005-0000-0000-000073540000}"/>
    <cellStyle name="Heading 2 9 21 2" xfId="22169" xr:uid="{00000000-0005-0000-0000-000074540000}"/>
    <cellStyle name="Heading 2 9 22" xfId="22170" xr:uid="{00000000-0005-0000-0000-000075540000}"/>
    <cellStyle name="Heading 2 9 22 2" xfId="22171" xr:uid="{00000000-0005-0000-0000-000076540000}"/>
    <cellStyle name="Heading 2 9 23" xfId="22172" xr:uid="{00000000-0005-0000-0000-000077540000}"/>
    <cellStyle name="Heading 2 9 23 2" xfId="22173" xr:uid="{00000000-0005-0000-0000-000078540000}"/>
    <cellStyle name="Heading 2 9 24" xfId="22174" xr:uid="{00000000-0005-0000-0000-000079540000}"/>
    <cellStyle name="Heading 2 9 24 2" xfId="22175" xr:uid="{00000000-0005-0000-0000-00007A540000}"/>
    <cellStyle name="Heading 2 9 25" xfId="22176" xr:uid="{00000000-0005-0000-0000-00007B540000}"/>
    <cellStyle name="Heading 2 9 25 2" xfId="22177" xr:uid="{00000000-0005-0000-0000-00007C540000}"/>
    <cellStyle name="Heading 2 9 26" xfId="22178" xr:uid="{00000000-0005-0000-0000-00007D540000}"/>
    <cellStyle name="Heading 2 9 26 2" xfId="22179" xr:uid="{00000000-0005-0000-0000-00007E540000}"/>
    <cellStyle name="Heading 2 9 27" xfId="22180" xr:uid="{00000000-0005-0000-0000-00007F540000}"/>
    <cellStyle name="Heading 2 9 27 2" xfId="22181" xr:uid="{00000000-0005-0000-0000-000080540000}"/>
    <cellStyle name="Heading 2 9 28" xfId="22182" xr:uid="{00000000-0005-0000-0000-000081540000}"/>
    <cellStyle name="Heading 2 9 28 2" xfId="22183" xr:uid="{00000000-0005-0000-0000-000082540000}"/>
    <cellStyle name="Heading 2 9 29" xfId="22184" xr:uid="{00000000-0005-0000-0000-000083540000}"/>
    <cellStyle name="Heading 2 9 29 2" xfId="22185" xr:uid="{00000000-0005-0000-0000-000084540000}"/>
    <cellStyle name="Heading 2 9 3" xfId="573" xr:uid="{00000000-0005-0000-0000-000085540000}"/>
    <cellStyle name="Heading 2 9 3 2" xfId="22186" xr:uid="{00000000-0005-0000-0000-000086540000}"/>
    <cellStyle name="Heading 2 9 30" xfId="22187" xr:uid="{00000000-0005-0000-0000-000087540000}"/>
    <cellStyle name="Heading 2 9 30 2" xfId="22188" xr:uid="{00000000-0005-0000-0000-000088540000}"/>
    <cellStyle name="Heading 2 9 31" xfId="22189" xr:uid="{00000000-0005-0000-0000-000089540000}"/>
    <cellStyle name="Heading 2 9 31 2" xfId="22190" xr:uid="{00000000-0005-0000-0000-00008A540000}"/>
    <cellStyle name="Heading 2 9 32" xfId="22191" xr:uid="{00000000-0005-0000-0000-00008B540000}"/>
    <cellStyle name="Heading 2 9 32 2" xfId="22192" xr:uid="{00000000-0005-0000-0000-00008C540000}"/>
    <cellStyle name="Heading 2 9 33" xfId="22193" xr:uid="{00000000-0005-0000-0000-00008D540000}"/>
    <cellStyle name="Heading 2 9 33 2" xfId="22194" xr:uid="{00000000-0005-0000-0000-00008E540000}"/>
    <cellStyle name="Heading 2 9 34" xfId="22195" xr:uid="{00000000-0005-0000-0000-00008F540000}"/>
    <cellStyle name="Heading 2 9 34 2" xfId="22196" xr:uid="{00000000-0005-0000-0000-000090540000}"/>
    <cellStyle name="Heading 2 9 35" xfId="22197" xr:uid="{00000000-0005-0000-0000-000091540000}"/>
    <cellStyle name="Heading 2 9 35 2" xfId="22198" xr:uid="{00000000-0005-0000-0000-000092540000}"/>
    <cellStyle name="Heading 2 9 36" xfId="22199" xr:uid="{00000000-0005-0000-0000-000093540000}"/>
    <cellStyle name="Heading 2 9 36 2" xfId="22200" xr:uid="{00000000-0005-0000-0000-000094540000}"/>
    <cellStyle name="Heading 2 9 37" xfId="22201" xr:uid="{00000000-0005-0000-0000-000095540000}"/>
    <cellStyle name="Heading 2 9 37 2" xfId="22202" xr:uid="{00000000-0005-0000-0000-000096540000}"/>
    <cellStyle name="Heading 2 9 38" xfId="22203" xr:uid="{00000000-0005-0000-0000-000097540000}"/>
    <cellStyle name="Heading 2 9 38 2" xfId="22204" xr:uid="{00000000-0005-0000-0000-000098540000}"/>
    <cellStyle name="Heading 2 9 39" xfId="22205" xr:uid="{00000000-0005-0000-0000-000099540000}"/>
    <cellStyle name="Heading 2 9 4" xfId="22206" xr:uid="{00000000-0005-0000-0000-00009A540000}"/>
    <cellStyle name="Heading 2 9 4 2" xfId="22207" xr:uid="{00000000-0005-0000-0000-00009B540000}"/>
    <cellStyle name="Heading 2 9 40" xfId="22208" xr:uid="{00000000-0005-0000-0000-00009C540000}"/>
    <cellStyle name="Heading 2 9 41" xfId="22209" xr:uid="{00000000-0005-0000-0000-00009D540000}"/>
    <cellStyle name="Heading 2 9 42" xfId="22210" xr:uid="{00000000-0005-0000-0000-00009E540000}"/>
    <cellStyle name="Heading 2 9 43" xfId="22211" xr:uid="{00000000-0005-0000-0000-00009F540000}"/>
    <cellStyle name="Heading 2 9 44" xfId="22212" xr:uid="{00000000-0005-0000-0000-0000A0540000}"/>
    <cellStyle name="Heading 2 9 45" xfId="22213" xr:uid="{00000000-0005-0000-0000-0000A1540000}"/>
    <cellStyle name="Heading 2 9 46" xfId="22214" xr:uid="{00000000-0005-0000-0000-0000A2540000}"/>
    <cellStyle name="Heading 2 9 47" xfId="22215" xr:uid="{00000000-0005-0000-0000-0000A3540000}"/>
    <cellStyle name="Heading 2 9 48" xfId="22216" xr:uid="{00000000-0005-0000-0000-0000A4540000}"/>
    <cellStyle name="Heading 2 9 49" xfId="22217" xr:uid="{00000000-0005-0000-0000-0000A5540000}"/>
    <cellStyle name="Heading 2 9 5" xfId="22218" xr:uid="{00000000-0005-0000-0000-0000A6540000}"/>
    <cellStyle name="Heading 2 9 5 2" xfId="22219" xr:uid="{00000000-0005-0000-0000-0000A7540000}"/>
    <cellStyle name="Heading 2 9 50" xfId="22220" xr:uid="{00000000-0005-0000-0000-0000A8540000}"/>
    <cellStyle name="Heading 2 9 51" xfId="22221" xr:uid="{00000000-0005-0000-0000-0000A9540000}"/>
    <cellStyle name="Heading 2 9 52" xfId="22222" xr:uid="{00000000-0005-0000-0000-0000AA540000}"/>
    <cellStyle name="Heading 2 9 53" xfId="22223" xr:uid="{00000000-0005-0000-0000-0000AB540000}"/>
    <cellStyle name="Heading 2 9 54" xfId="22224" xr:uid="{00000000-0005-0000-0000-0000AC540000}"/>
    <cellStyle name="Heading 2 9 55" xfId="22225" xr:uid="{00000000-0005-0000-0000-0000AD540000}"/>
    <cellStyle name="Heading 2 9 56" xfId="22226" xr:uid="{00000000-0005-0000-0000-0000AE540000}"/>
    <cellStyle name="Heading 2 9 57" xfId="22227" xr:uid="{00000000-0005-0000-0000-0000AF540000}"/>
    <cellStyle name="Heading 2 9 58" xfId="22228" xr:uid="{00000000-0005-0000-0000-0000B0540000}"/>
    <cellStyle name="Heading 2 9 59" xfId="22229" xr:uid="{00000000-0005-0000-0000-0000B1540000}"/>
    <cellStyle name="Heading 2 9 6" xfId="22230" xr:uid="{00000000-0005-0000-0000-0000B2540000}"/>
    <cellStyle name="Heading 2 9 6 2" xfId="22231" xr:uid="{00000000-0005-0000-0000-0000B3540000}"/>
    <cellStyle name="Heading 2 9 60" xfId="22232" xr:uid="{00000000-0005-0000-0000-0000B4540000}"/>
    <cellStyle name="Heading 2 9 61" xfId="22233" xr:uid="{00000000-0005-0000-0000-0000B5540000}"/>
    <cellStyle name="Heading 2 9 62" xfId="22234" xr:uid="{00000000-0005-0000-0000-0000B6540000}"/>
    <cellStyle name="Heading 2 9 63" xfId="22235" xr:uid="{00000000-0005-0000-0000-0000B7540000}"/>
    <cellStyle name="Heading 2 9 64" xfId="22236" xr:uid="{00000000-0005-0000-0000-0000B8540000}"/>
    <cellStyle name="Heading 2 9 65" xfId="22237" xr:uid="{00000000-0005-0000-0000-0000B9540000}"/>
    <cellStyle name="Heading 2 9 66" xfId="22238" xr:uid="{00000000-0005-0000-0000-0000BA540000}"/>
    <cellStyle name="Heading 2 9 67" xfId="22239" xr:uid="{00000000-0005-0000-0000-0000BB540000}"/>
    <cellStyle name="Heading 2 9 68" xfId="22240" xr:uid="{00000000-0005-0000-0000-0000BC540000}"/>
    <cellStyle name="Heading 2 9 69" xfId="22241" xr:uid="{00000000-0005-0000-0000-0000BD540000}"/>
    <cellStyle name="Heading 2 9 7" xfId="22242" xr:uid="{00000000-0005-0000-0000-0000BE540000}"/>
    <cellStyle name="Heading 2 9 7 2" xfId="22243" xr:uid="{00000000-0005-0000-0000-0000BF540000}"/>
    <cellStyle name="Heading 2 9 70" xfId="52811" xr:uid="{00000000-0005-0000-0000-0000C0540000}"/>
    <cellStyle name="Heading 2 9 71" xfId="53272" xr:uid="{00000000-0005-0000-0000-0000C1540000}"/>
    <cellStyle name="Heading 2 9 8" xfId="22244" xr:uid="{00000000-0005-0000-0000-0000C2540000}"/>
    <cellStyle name="Heading 2 9 8 2" xfId="22245" xr:uid="{00000000-0005-0000-0000-0000C3540000}"/>
    <cellStyle name="Heading 2 9 9" xfId="22246" xr:uid="{00000000-0005-0000-0000-0000C4540000}"/>
    <cellStyle name="Heading 2 9 9 2" xfId="22247" xr:uid="{00000000-0005-0000-0000-0000C5540000}"/>
    <cellStyle name="Heading 2 90" xfId="53047" xr:uid="{00000000-0005-0000-0000-0000C6540000}"/>
    <cellStyle name="Heading 2 91" xfId="53534" xr:uid="{00000000-0005-0000-0000-0000C7540000}"/>
    <cellStyle name="Heading 3" xfId="574" xr:uid="{00000000-0005-0000-0000-0000C8540000}"/>
    <cellStyle name="Heading 3 10" xfId="575" xr:uid="{00000000-0005-0000-0000-0000C9540000}"/>
    <cellStyle name="Heading 3 10 10" xfId="22248" xr:uid="{00000000-0005-0000-0000-0000CA540000}"/>
    <cellStyle name="Heading 3 10 10 2" xfId="22249" xr:uid="{00000000-0005-0000-0000-0000CB540000}"/>
    <cellStyle name="Heading 3 10 11" xfId="22250" xr:uid="{00000000-0005-0000-0000-0000CC540000}"/>
    <cellStyle name="Heading 3 10 11 2" xfId="22251" xr:uid="{00000000-0005-0000-0000-0000CD540000}"/>
    <cellStyle name="Heading 3 10 12" xfId="22252" xr:uid="{00000000-0005-0000-0000-0000CE540000}"/>
    <cellStyle name="Heading 3 10 12 2" xfId="22253" xr:uid="{00000000-0005-0000-0000-0000CF540000}"/>
    <cellStyle name="Heading 3 10 13" xfId="22254" xr:uid="{00000000-0005-0000-0000-0000D0540000}"/>
    <cellStyle name="Heading 3 10 13 2" xfId="22255" xr:uid="{00000000-0005-0000-0000-0000D1540000}"/>
    <cellStyle name="Heading 3 10 14" xfId="22256" xr:uid="{00000000-0005-0000-0000-0000D2540000}"/>
    <cellStyle name="Heading 3 10 14 2" xfId="22257" xr:uid="{00000000-0005-0000-0000-0000D3540000}"/>
    <cellStyle name="Heading 3 10 15" xfId="22258" xr:uid="{00000000-0005-0000-0000-0000D4540000}"/>
    <cellStyle name="Heading 3 10 15 2" xfId="22259" xr:uid="{00000000-0005-0000-0000-0000D5540000}"/>
    <cellStyle name="Heading 3 10 16" xfId="22260" xr:uid="{00000000-0005-0000-0000-0000D6540000}"/>
    <cellStyle name="Heading 3 10 16 2" xfId="22261" xr:uid="{00000000-0005-0000-0000-0000D7540000}"/>
    <cellStyle name="Heading 3 10 17" xfId="22262" xr:uid="{00000000-0005-0000-0000-0000D8540000}"/>
    <cellStyle name="Heading 3 10 17 2" xfId="22263" xr:uid="{00000000-0005-0000-0000-0000D9540000}"/>
    <cellStyle name="Heading 3 10 18" xfId="22264" xr:uid="{00000000-0005-0000-0000-0000DA540000}"/>
    <cellStyle name="Heading 3 10 18 2" xfId="22265" xr:uid="{00000000-0005-0000-0000-0000DB540000}"/>
    <cellStyle name="Heading 3 10 19" xfId="22266" xr:uid="{00000000-0005-0000-0000-0000DC540000}"/>
    <cellStyle name="Heading 3 10 19 2" xfId="22267" xr:uid="{00000000-0005-0000-0000-0000DD540000}"/>
    <cellStyle name="Heading 3 10 2" xfId="576" xr:uid="{00000000-0005-0000-0000-0000DE540000}"/>
    <cellStyle name="Heading 3 10 2 2" xfId="22268" xr:uid="{00000000-0005-0000-0000-0000DF540000}"/>
    <cellStyle name="Heading 3 10 20" xfId="22269" xr:uid="{00000000-0005-0000-0000-0000E0540000}"/>
    <cellStyle name="Heading 3 10 20 2" xfId="22270" xr:uid="{00000000-0005-0000-0000-0000E1540000}"/>
    <cellStyle name="Heading 3 10 21" xfId="22271" xr:uid="{00000000-0005-0000-0000-0000E2540000}"/>
    <cellStyle name="Heading 3 10 21 2" xfId="22272" xr:uid="{00000000-0005-0000-0000-0000E3540000}"/>
    <cellStyle name="Heading 3 10 22" xfId="22273" xr:uid="{00000000-0005-0000-0000-0000E4540000}"/>
    <cellStyle name="Heading 3 10 22 2" xfId="22274" xr:uid="{00000000-0005-0000-0000-0000E5540000}"/>
    <cellStyle name="Heading 3 10 23" xfId="22275" xr:uid="{00000000-0005-0000-0000-0000E6540000}"/>
    <cellStyle name="Heading 3 10 23 2" xfId="22276" xr:uid="{00000000-0005-0000-0000-0000E7540000}"/>
    <cellStyle name="Heading 3 10 24" xfId="22277" xr:uid="{00000000-0005-0000-0000-0000E8540000}"/>
    <cellStyle name="Heading 3 10 24 2" xfId="22278" xr:uid="{00000000-0005-0000-0000-0000E9540000}"/>
    <cellStyle name="Heading 3 10 25" xfId="22279" xr:uid="{00000000-0005-0000-0000-0000EA540000}"/>
    <cellStyle name="Heading 3 10 25 2" xfId="22280" xr:uid="{00000000-0005-0000-0000-0000EB540000}"/>
    <cellStyle name="Heading 3 10 26" xfId="22281" xr:uid="{00000000-0005-0000-0000-0000EC540000}"/>
    <cellStyle name="Heading 3 10 26 2" xfId="22282" xr:uid="{00000000-0005-0000-0000-0000ED540000}"/>
    <cellStyle name="Heading 3 10 27" xfId="22283" xr:uid="{00000000-0005-0000-0000-0000EE540000}"/>
    <cellStyle name="Heading 3 10 27 2" xfId="22284" xr:uid="{00000000-0005-0000-0000-0000EF540000}"/>
    <cellStyle name="Heading 3 10 28" xfId="22285" xr:uid="{00000000-0005-0000-0000-0000F0540000}"/>
    <cellStyle name="Heading 3 10 28 2" xfId="22286" xr:uid="{00000000-0005-0000-0000-0000F1540000}"/>
    <cellStyle name="Heading 3 10 29" xfId="22287" xr:uid="{00000000-0005-0000-0000-0000F2540000}"/>
    <cellStyle name="Heading 3 10 29 2" xfId="22288" xr:uid="{00000000-0005-0000-0000-0000F3540000}"/>
    <cellStyle name="Heading 3 10 3" xfId="577" xr:uid="{00000000-0005-0000-0000-0000F4540000}"/>
    <cellStyle name="Heading 3 10 3 2" xfId="22289" xr:uid="{00000000-0005-0000-0000-0000F5540000}"/>
    <cellStyle name="Heading 3 10 30" xfId="22290" xr:uid="{00000000-0005-0000-0000-0000F6540000}"/>
    <cellStyle name="Heading 3 10 30 2" xfId="22291" xr:uid="{00000000-0005-0000-0000-0000F7540000}"/>
    <cellStyle name="Heading 3 10 31" xfId="22292" xr:uid="{00000000-0005-0000-0000-0000F8540000}"/>
    <cellStyle name="Heading 3 10 31 2" xfId="22293" xr:uid="{00000000-0005-0000-0000-0000F9540000}"/>
    <cellStyle name="Heading 3 10 32" xfId="22294" xr:uid="{00000000-0005-0000-0000-0000FA540000}"/>
    <cellStyle name="Heading 3 10 32 2" xfId="22295" xr:uid="{00000000-0005-0000-0000-0000FB540000}"/>
    <cellStyle name="Heading 3 10 33" xfId="22296" xr:uid="{00000000-0005-0000-0000-0000FC540000}"/>
    <cellStyle name="Heading 3 10 33 2" xfId="22297" xr:uid="{00000000-0005-0000-0000-0000FD540000}"/>
    <cellStyle name="Heading 3 10 34" xfId="22298" xr:uid="{00000000-0005-0000-0000-0000FE540000}"/>
    <cellStyle name="Heading 3 10 34 2" xfId="22299" xr:uid="{00000000-0005-0000-0000-0000FF540000}"/>
    <cellStyle name="Heading 3 10 35" xfId="22300" xr:uid="{00000000-0005-0000-0000-000000550000}"/>
    <cellStyle name="Heading 3 10 35 2" xfId="22301" xr:uid="{00000000-0005-0000-0000-000001550000}"/>
    <cellStyle name="Heading 3 10 36" xfId="22302" xr:uid="{00000000-0005-0000-0000-000002550000}"/>
    <cellStyle name="Heading 3 10 36 2" xfId="22303" xr:uid="{00000000-0005-0000-0000-000003550000}"/>
    <cellStyle name="Heading 3 10 37" xfId="22304" xr:uid="{00000000-0005-0000-0000-000004550000}"/>
    <cellStyle name="Heading 3 10 37 2" xfId="22305" xr:uid="{00000000-0005-0000-0000-000005550000}"/>
    <cellStyle name="Heading 3 10 38" xfId="22306" xr:uid="{00000000-0005-0000-0000-000006550000}"/>
    <cellStyle name="Heading 3 10 38 2" xfId="22307" xr:uid="{00000000-0005-0000-0000-000007550000}"/>
    <cellStyle name="Heading 3 10 39" xfId="22308" xr:uid="{00000000-0005-0000-0000-000008550000}"/>
    <cellStyle name="Heading 3 10 4" xfId="22309" xr:uid="{00000000-0005-0000-0000-000009550000}"/>
    <cellStyle name="Heading 3 10 4 2" xfId="22310" xr:uid="{00000000-0005-0000-0000-00000A550000}"/>
    <cellStyle name="Heading 3 10 40" xfId="22311" xr:uid="{00000000-0005-0000-0000-00000B550000}"/>
    <cellStyle name="Heading 3 10 41" xfId="22312" xr:uid="{00000000-0005-0000-0000-00000C550000}"/>
    <cellStyle name="Heading 3 10 42" xfId="22313" xr:uid="{00000000-0005-0000-0000-00000D550000}"/>
    <cellStyle name="Heading 3 10 43" xfId="22314" xr:uid="{00000000-0005-0000-0000-00000E550000}"/>
    <cellStyle name="Heading 3 10 44" xfId="22315" xr:uid="{00000000-0005-0000-0000-00000F550000}"/>
    <cellStyle name="Heading 3 10 45" xfId="22316" xr:uid="{00000000-0005-0000-0000-000010550000}"/>
    <cellStyle name="Heading 3 10 46" xfId="22317" xr:uid="{00000000-0005-0000-0000-000011550000}"/>
    <cellStyle name="Heading 3 10 47" xfId="22318" xr:uid="{00000000-0005-0000-0000-000012550000}"/>
    <cellStyle name="Heading 3 10 48" xfId="22319" xr:uid="{00000000-0005-0000-0000-000013550000}"/>
    <cellStyle name="Heading 3 10 49" xfId="22320" xr:uid="{00000000-0005-0000-0000-000014550000}"/>
    <cellStyle name="Heading 3 10 5" xfId="22321" xr:uid="{00000000-0005-0000-0000-000015550000}"/>
    <cellStyle name="Heading 3 10 5 2" xfId="22322" xr:uid="{00000000-0005-0000-0000-000016550000}"/>
    <cellStyle name="Heading 3 10 50" xfId="22323" xr:uid="{00000000-0005-0000-0000-000017550000}"/>
    <cellStyle name="Heading 3 10 51" xfId="22324" xr:uid="{00000000-0005-0000-0000-000018550000}"/>
    <cellStyle name="Heading 3 10 52" xfId="22325" xr:uid="{00000000-0005-0000-0000-000019550000}"/>
    <cellStyle name="Heading 3 10 53" xfId="22326" xr:uid="{00000000-0005-0000-0000-00001A550000}"/>
    <cellStyle name="Heading 3 10 54" xfId="22327" xr:uid="{00000000-0005-0000-0000-00001B550000}"/>
    <cellStyle name="Heading 3 10 55" xfId="22328" xr:uid="{00000000-0005-0000-0000-00001C550000}"/>
    <cellStyle name="Heading 3 10 56" xfId="22329" xr:uid="{00000000-0005-0000-0000-00001D550000}"/>
    <cellStyle name="Heading 3 10 57" xfId="22330" xr:uid="{00000000-0005-0000-0000-00001E550000}"/>
    <cellStyle name="Heading 3 10 58" xfId="22331" xr:uid="{00000000-0005-0000-0000-00001F550000}"/>
    <cellStyle name="Heading 3 10 59" xfId="22332" xr:uid="{00000000-0005-0000-0000-000020550000}"/>
    <cellStyle name="Heading 3 10 6" xfId="22333" xr:uid="{00000000-0005-0000-0000-000021550000}"/>
    <cellStyle name="Heading 3 10 6 2" xfId="22334" xr:uid="{00000000-0005-0000-0000-000022550000}"/>
    <cellStyle name="Heading 3 10 60" xfId="22335" xr:uid="{00000000-0005-0000-0000-000023550000}"/>
    <cellStyle name="Heading 3 10 61" xfId="22336" xr:uid="{00000000-0005-0000-0000-000024550000}"/>
    <cellStyle name="Heading 3 10 62" xfId="22337" xr:uid="{00000000-0005-0000-0000-000025550000}"/>
    <cellStyle name="Heading 3 10 63" xfId="22338" xr:uid="{00000000-0005-0000-0000-000026550000}"/>
    <cellStyle name="Heading 3 10 64" xfId="22339" xr:uid="{00000000-0005-0000-0000-000027550000}"/>
    <cellStyle name="Heading 3 10 65" xfId="22340" xr:uid="{00000000-0005-0000-0000-000028550000}"/>
    <cellStyle name="Heading 3 10 66" xfId="22341" xr:uid="{00000000-0005-0000-0000-000029550000}"/>
    <cellStyle name="Heading 3 10 67" xfId="22342" xr:uid="{00000000-0005-0000-0000-00002A550000}"/>
    <cellStyle name="Heading 3 10 68" xfId="22343" xr:uid="{00000000-0005-0000-0000-00002B550000}"/>
    <cellStyle name="Heading 3 10 69" xfId="22344" xr:uid="{00000000-0005-0000-0000-00002C550000}"/>
    <cellStyle name="Heading 3 10 7" xfId="22345" xr:uid="{00000000-0005-0000-0000-00002D550000}"/>
    <cellStyle name="Heading 3 10 7 2" xfId="22346" xr:uid="{00000000-0005-0000-0000-00002E550000}"/>
    <cellStyle name="Heading 3 10 70" xfId="52918" xr:uid="{00000000-0005-0000-0000-00002F550000}"/>
    <cellStyle name="Heading 3 10 71" xfId="53379" xr:uid="{00000000-0005-0000-0000-000030550000}"/>
    <cellStyle name="Heading 3 10 8" xfId="22347" xr:uid="{00000000-0005-0000-0000-000031550000}"/>
    <cellStyle name="Heading 3 10 8 2" xfId="22348" xr:uid="{00000000-0005-0000-0000-000032550000}"/>
    <cellStyle name="Heading 3 10 9" xfId="22349" xr:uid="{00000000-0005-0000-0000-000033550000}"/>
    <cellStyle name="Heading 3 10 9 2" xfId="22350" xr:uid="{00000000-0005-0000-0000-000034550000}"/>
    <cellStyle name="Heading 3 11" xfId="578" xr:uid="{00000000-0005-0000-0000-000035550000}"/>
    <cellStyle name="Heading 3 11 10" xfId="22351" xr:uid="{00000000-0005-0000-0000-000036550000}"/>
    <cellStyle name="Heading 3 11 10 2" xfId="22352" xr:uid="{00000000-0005-0000-0000-000037550000}"/>
    <cellStyle name="Heading 3 11 11" xfId="22353" xr:uid="{00000000-0005-0000-0000-000038550000}"/>
    <cellStyle name="Heading 3 11 11 2" xfId="22354" xr:uid="{00000000-0005-0000-0000-000039550000}"/>
    <cellStyle name="Heading 3 11 12" xfId="22355" xr:uid="{00000000-0005-0000-0000-00003A550000}"/>
    <cellStyle name="Heading 3 11 12 2" xfId="22356" xr:uid="{00000000-0005-0000-0000-00003B550000}"/>
    <cellStyle name="Heading 3 11 13" xfId="22357" xr:uid="{00000000-0005-0000-0000-00003C550000}"/>
    <cellStyle name="Heading 3 11 13 2" xfId="22358" xr:uid="{00000000-0005-0000-0000-00003D550000}"/>
    <cellStyle name="Heading 3 11 14" xfId="22359" xr:uid="{00000000-0005-0000-0000-00003E550000}"/>
    <cellStyle name="Heading 3 11 14 2" xfId="22360" xr:uid="{00000000-0005-0000-0000-00003F550000}"/>
    <cellStyle name="Heading 3 11 15" xfId="22361" xr:uid="{00000000-0005-0000-0000-000040550000}"/>
    <cellStyle name="Heading 3 11 15 2" xfId="22362" xr:uid="{00000000-0005-0000-0000-000041550000}"/>
    <cellStyle name="Heading 3 11 16" xfId="22363" xr:uid="{00000000-0005-0000-0000-000042550000}"/>
    <cellStyle name="Heading 3 11 16 2" xfId="22364" xr:uid="{00000000-0005-0000-0000-000043550000}"/>
    <cellStyle name="Heading 3 11 17" xfId="22365" xr:uid="{00000000-0005-0000-0000-000044550000}"/>
    <cellStyle name="Heading 3 11 17 2" xfId="22366" xr:uid="{00000000-0005-0000-0000-000045550000}"/>
    <cellStyle name="Heading 3 11 18" xfId="22367" xr:uid="{00000000-0005-0000-0000-000046550000}"/>
    <cellStyle name="Heading 3 11 18 2" xfId="22368" xr:uid="{00000000-0005-0000-0000-000047550000}"/>
    <cellStyle name="Heading 3 11 19" xfId="22369" xr:uid="{00000000-0005-0000-0000-000048550000}"/>
    <cellStyle name="Heading 3 11 19 2" xfId="22370" xr:uid="{00000000-0005-0000-0000-000049550000}"/>
    <cellStyle name="Heading 3 11 2" xfId="579" xr:uid="{00000000-0005-0000-0000-00004A550000}"/>
    <cellStyle name="Heading 3 11 2 2" xfId="22371" xr:uid="{00000000-0005-0000-0000-00004B550000}"/>
    <cellStyle name="Heading 3 11 20" xfId="22372" xr:uid="{00000000-0005-0000-0000-00004C550000}"/>
    <cellStyle name="Heading 3 11 20 2" xfId="22373" xr:uid="{00000000-0005-0000-0000-00004D550000}"/>
    <cellStyle name="Heading 3 11 21" xfId="22374" xr:uid="{00000000-0005-0000-0000-00004E550000}"/>
    <cellStyle name="Heading 3 11 21 2" xfId="22375" xr:uid="{00000000-0005-0000-0000-00004F550000}"/>
    <cellStyle name="Heading 3 11 22" xfId="22376" xr:uid="{00000000-0005-0000-0000-000050550000}"/>
    <cellStyle name="Heading 3 11 22 2" xfId="22377" xr:uid="{00000000-0005-0000-0000-000051550000}"/>
    <cellStyle name="Heading 3 11 23" xfId="22378" xr:uid="{00000000-0005-0000-0000-000052550000}"/>
    <cellStyle name="Heading 3 11 23 2" xfId="22379" xr:uid="{00000000-0005-0000-0000-000053550000}"/>
    <cellStyle name="Heading 3 11 24" xfId="22380" xr:uid="{00000000-0005-0000-0000-000054550000}"/>
    <cellStyle name="Heading 3 11 24 2" xfId="22381" xr:uid="{00000000-0005-0000-0000-000055550000}"/>
    <cellStyle name="Heading 3 11 25" xfId="22382" xr:uid="{00000000-0005-0000-0000-000056550000}"/>
    <cellStyle name="Heading 3 11 25 2" xfId="22383" xr:uid="{00000000-0005-0000-0000-000057550000}"/>
    <cellStyle name="Heading 3 11 26" xfId="22384" xr:uid="{00000000-0005-0000-0000-000058550000}"/>
    <cellStyle name="Heading 3 11 26 2" xfId="22385" xr:uid="{00000000-0005-0000-0000-000059550000}"/>
    <cellStyle name="Heading 3 11 27" xfId="22386" xr:uid="{00000000-0005-0000-0000-00005A550000}"/>
    <cellStyle name="Heading 3 11 27 2" xfId="22387" xr:uid="{00000000-0005-0000-0000-00005B550000}"/>
    <cellStyle name="Heading 3 11 28" xfId="22388" xr:uid="{00000000-0005-0000-0000-00005C550000}"/>
    <cellStyle name="Heading 3 11 28 2" xfId="22389" xr:uid="{00000000-0005-0000-0000-00005D550000}"/>
    <cellStyle name="Heading 3 11 29" xfId="22390" xr:uid="{00000000-0005-0000-0000-00005E550000}"/>
    <cellStyle name="Heading 3 11 29 2" xfId="22391" xr:uid="{00000000-0005-0000-0000-00005F550000}"/>
    <cellStyle name="Heading 3 11 3" xfId="580" xr:uid="{00000000-0005-0000-0000-000060550000}"/>
    <cellStyle name="Heading 3 11 3 2" xfId="22392" xr:uid="{00000000-0005-0000-0000-000061550000}"/>
    <cellStyle name="Heading 3 11 30" xfId="22393" xr:uid="{00000000-0005-0000-0000-000062550000}"/>
    <cellStyle name="Heading 3 11 30 2" xfId="22394" xr:uid="{00000000-0005-0000-0000-000063550000}"/>
    <cellStyle name="Heading 3 11 31" xfId="22395" xr:uid="{00000000-0005-0000-0000-000064550000}"/>
    <cellStyle name="Heading 3 11 31 2" xfId="22396" xr:uid="{00000000-0005-0000-0000-000065550000}"/>
    <cellStyle name="Heading 3 11 32" xfId="22397" xr:uid="{00000000-0005-0000-0000-000066550000}"/>
    <cellStyle name="Heading 3 11 32 2" xfId="22398" xr:uid="{00000000-0005-0000-0000-000067550000}"/>
    <cellStyle name="Heading 3 11 33" xfId="22399" xr:uid="{00000000-0005-0000-0000-000068550000}"/>
    <cellStyle name="Heading 3 11 33 2" xfId="22400" xr:uid="{00000000-0005-0000-0000-000069550000}"/>
    <cellStyle name="Heading 3 11 34" xfId="22401" xr:uid="{00000000-0005-0000-0000-00006A550000}"/>
    <cellStyle name="Heading 3 11 34 2" xfId="22402" xr:uid="{00000000-0005-0000-0000-00006B550000}"/>
    <cellStyle name="Heading 3 11 35" xfId="22403" xr:uid="{00000000-0005-0000-0000-00006C550000}"/>
    <cellStyle name="Heading 3 11 35 2" xfId="22404" xr:uid="{00000000-0005-0000-0000-00006D550000}"/>
    <cellStyle name="Heading 3 11 36" xfId="22405" xr:uid="{00000000-0005-0000-0000-00006E550000}"/>
    <cellStyle name="Heading 3 11 36 2" xfId="22406" xr:uid="{00000000-0005-0000-0000-00006F550000}"/>
    <cellStyle name="Heading 3 11 37" xfId="22407" xr:uid="{00000000-0005-0000-0000-000070550000}"/>
    <cellStyle name="Heading 3 11 37 2" xfId="22408" xr:uid="{00000000-0005-0000-0000-000071550000}"/>
    <cellStyle name="Heading 3 11 38" xfId="22409" xr:uid="{00000000-0005-0000-0000-000072550000}"/>
    <cellStyle name="Heading 3 11 38 2" xfId="22410" xr:uid="{00000000-0005-0000-0000-000073550000}"/>
    <cellStyle name="Heading 3 11 39" xfId="22411" xr:uid="{00000000-0005-0000-0000-000074550000}"/>
    <cellStyle name="Heading 3 11 4" xfId="22412" xr:uid="{00000000-0005-0000-0000-000075550000}"/>
    <cellStyle name="Heading 3 11 4 2" xfId="22413" xr:uid="{00000000-0005-0000-0000-000076550000}"/>
    <cellStyle name="Heading 3 11 40" xfId="22414" xr:uid="{00000000-0005-0000-0000-000077550000}"/>
    <cellStyle name="Heading 3 11 41" xfId="22415" xr:uid="{00000000-0005-0000-0000-000078550000}"/>
    <cellStyle name="Heading 3 11 42" xfId="22416" xr:uid="{00000000-0005-0000-0000-000079550000}"/>
    <cellStyle name="Heading 3 11 43" xfId="22417" xr:uid="{00000000-0005-0000-0000-00007A550000}"/>
    <cellStyle name="Heading 3 11 44" xfId="22418" xr:uid="{00000000-0005-0000-0000-00007B550000}"/>
    <cellStyle name="Heading 3 11 45" xfId="22419" xr:uid="{00000000-0005-0000-0000-00007C550000}"/>
    <cellStyle name="Heading 3 11 46" xfId="22420" xr:uid="{00000000-0005-0000-0000-00007D550000}"/>
    <cellStyle name="Heading 3 11 47" xfId="22421" xr:uid="{00000000-0005-0000-0000-00007E550000}"/>
    <cellStyle name="Heading 3 11 48" xfId="22422" xr:uid="{00000000-0005-0000-0000-00007F550000}"/>
    <cellStyle name="Heading 3 11 49" xfId="22423" xr:uid="{00000000-0005-0000-0000-000080550000}"/>
    <cellStyle name="Heading 3 11 5" xfId="22424" xr:uid="{00000000-0005-0000-0000-000081550000}"/>
    <cellStyle name="Heading 3 11 5 2" xfId="22425" xr:uid="{00000000-0005-0000-0000-000082550000}"/>
    <cellStyle name="Heading 3 11 50" xfId="22426" xr:uid="{00000000-0005-0000-0000-000083550000}"/>
    <cellStyle name="Heading 3 11 51" xfId="22427" xr:uid="{00000000-0005-0000-0000-000084550000}"/>
    <cellStyle name="Heading 3 11 52" xfId="22428" xr:uid="{00000000-0005-0000-0000-000085550000}"/>
    <cellStyle name="Heading 3 11 53" xfId="22429" xr:uid="{00000000-0005-0000-0000-000086550000}"/>
    <cellStyle name="Heading 3 11 54" xfId="22430" xr:uid="{00000000-0005-0000-0000-000087550000}"/>
    <cellStyle name="Heading 3 11 55" xfId="22431" xr:uid="{00000000-0005-0000-0000-000088550000}"/>
    <cellStyle name="Heading 3 11 56" xfId="22432" xr:uid="{00000000-0005-0000-0000-000089550000}"/>
    <cellStyle name="Heading 3 11 57" xfId="22433" xr:uid="{00000000-0005-0000-0000-00008A550000}"/>
    <cellStyle name="Heading 3 11 58" xfId="22434" xr:uid="{00000000-0005-0000-0000-00008B550000}"/>
    <cellStyle name="Heading 3 11 59" xfId="22435" xr:uid="{00000000-0005-0000-0000-00008C550000}"/>
    <cellStyle name="Heading 3 11 6" xfId="22436" xr:uid="{00000000-0005-0000-0000-00008D550000}"/>
    <cellStyle name="Heading 3 11 6 2" xfId="22437" xr:uid="{00000000-0005-0000-0000-00008E550000}"/>
    <cellStyle name="Heading 3 11 60" xfId="22438" xr:uid="{00000000-0005-0000-0000-00008F550000}"/>
    <cellStyle name="Heading 3 11 61" xfId="22439" xr:uid="{00000000-0005-0000-0000-000090550000}"/>
    <cellStyle name="Heading 3 11 62" xfId="22440" xr:uid="{00000000-0005-0000-0000-000091550000}"/>
    <cellStyle name="Heading 3 11 63" xfId="22441" xr:uid="{00000000-0005-0000-0000-000092550000}"/>
    <cellStyle name="Heading 3 11 64" xfId="22442" xr:uid="{00000000-0005-0000-0000-000093550000}"/>
    <cellStyle name="Heading 3 11 65" xfId="22443" xr:uid="{00000000-0005-0000-0000-000094550000}"/>
    <cellStyle name="Heading 3 11 66" xfId="22444" xr:uid="{00000000-0005-0000-0000-000095550000}"/>
    <cellStyle name="Heading 3 11 67" xfId="22445" xr:uid="{00000000-0005-0000-0000-000096550000}"/>
    <cellStyle name="Heading 3 11 68" xfId="22446" xr:uid="{00000000-0005-0000-0000-000097550000}"/>
    <cellStyle name="Heading 3 11 69" xfId="22447" xr:uid="{00000000-0005-0000-0000-000098550000}"/>
    <cellStyle name="Heading 3 11 7" xfId="22448" xr:uid="{00000000-0005-0000-0000-000099550000}"/>
    <cellStyle name="Heading 3 11 7 2" xfId="22449" xr:uid="{00000000-0005-0000-0000-00009A550000}"/>
    <cellStyle name="Heading 3 11 70" xfId="52849" xr:uid="{00000000-0005-0000-0000-00009B550000}"/>
    <cellStyle name="Heading 3 11 71" xfId="53310" xr:uid="{00000000-0005-0000-0000-00009C550000}"/>
    <cellStyle name="Heading 3 11 8" xfId="22450" xr:uid="{00000000-0005-0000-0000-00009D550000}"/>
    <cellStyle name="Heading 3 11 8 2" xfId="22451" xr:uid="{00000000-0005-0000-0000-00009E550000}"/>
    <cellStyle name="Heading 3 11 9" xfId="22452" xr:uid="{00000000-0005-0000-0000-00009F550000}"/>
    <cellStyle name="Heading 3 11 9 2" xfId="22453" xr:uid="{00000000-0005-0000-0000-0000A0550000}"/>
    <cellStyle name="Heading 3 12" xfId="581" xr:uid="{00000000-0005-0000-0000-0000A1550000}"/>
    <cellStyle name="Heading 3 12 10" xfId="22454" xr:uid="{00000000-0005-0000-0000-0000A2550000}"/>
    <cellStyle name="Heading 3 12 10 2" xfId="22455" xr:uid="{00000000-0005-0000-0000-0000A3550000}"/>
    <cellStyle name="Heading 3 12 11" xfId="22456" xr:uid="{00000000-0005-0000-0000-0000A4550000}"/>
    <cellStyle name="Heading 3 12 11 2" xfId="22457" xr:uid="{00000000-0005-0000-0000-0000A5550000}"/>
    <cellStyle name="Heading 3 12 12" xfId="22458" xr:uid="{00000000-0005-0000-0000-0000A6550000}"/>
    <cellStyle name="Heading 3 12 12 2" xfId="22459" xr:uid="{00000000-0005-0000-0000-0000A7550000}"/>
    <cellStyle name="Heading 3 12 13" xfId="22460" xr:uid="{00000000-0005-0000-0000-0000A8550000}"/>
    <cellStyle name="Heading 3 12 13 2" xfId="22461" xr:uid="{00000000-0005-0000-0000-0000A9550000}"/>
    <cellStyle name="Heading 3 12 14" xfId="22462" xr:uid="{00000000-0005-0000-0000-0000AA550000}"/>
    <cellStyle name="Heading 3 12 14 2" xfId="22463" xr:uid="{00000000-0005-0000-0000-0000AB550000}"/>
    <cellStyle name="Heading 3 12 15" xfId="22464" xr:uid="{00000000-0005-0000-0000-0000AC550000}"/>
    <cellStyle name="Heading 3 12 15 2" xfId="22465" xr:uid="{00000000-0005-0000-0000-0000AD550000}"/>
    <cellStyle name="Heading 3 12 16" xfId="22466" xr:uid="{00000000-0005-0000-0000-0000AE550000}"/>
    <cellStyle name="Heading 3 12 16 2" xfId="22467" xr:uid="{00000000-0005-0000-0000-0000AF550000}"/>
    <cellStyle name="Heading 3 12 17" xfId="22468" xr:uid="{00000000-0005-0000-0000-0000B0550000}"/>
    <cellStyle name="Heading 3 12 17 2" xfId="22469" xr:uid="{00000000-0005-0000-0000-0000B1550000}"/>
    <cellStyle name="Heading 3 12 18" xfId="22470" xr:uid="{00000000-0005-0000-0000-0000B2550000}"/>
    <cellStyle name="Heading 3 12 18 2" xfId="22471" xr:uid="{00000000-0005-0000-0000-0000B3550000}"/>
    <cellStyle name="Heading 3 12 19" xfId="22472" xr:uid="{00000000-0005-0000-0000-0000B4550000}"/>
    <cellStyle name="Heading 3 12 19 2" xfId="22473" xr:uid="{00000000-0005-0000-0000-0000B5550000}"/>
    <cellStyle name="Heading 3 12 2" xfId="582" xr:uid="{00000000-0005-0000-0000-0000B6550000}"/>
    <cellStyle name="Heading 3 12 2 2" xfId="22474" xr:uid="{00000000-0005-0000-0000-0000B7550000}"/>
    <cellStyle name="Heading 3 12 20" xfId="22475" xr:uid="{00000000-0005-0000-0000-0000B8550000}"/>
    <cellStyle name="Heading 3 12 20 2" xfId="22476" xr:uid="{00000000-0005-0000-0000-0000B9550000}"/>
    <cellStyle name="Heading 3 12 21" xfId="22477" xr:uid="{00000000-0005-0000-0000-0000BA550000}"/>
    <cellStyle name="Heading 3 12 21 2" xfId="22478" xr:uid="{00000000-0005-0000-0000-0000BB550000}"/>
    <cellStyle name="Heading 3 12 22" xfId="22479" xr:uid="{00000000-0005-0000-0000-0000BC550000}"/>
    <cellStyle name="Heading 3 12 22 2" xfId="22480" xr:uid="{00000000-0005-0000-0000-0000BD550000}"/>
    <cellStyle name="Heading 3 12 23" xfId="22481" xr:uid="{00000000-0005-0000-0000-0000BE550000}"/>
    <cellStyle name="Heading 3 12 23 2" xfId="22482" xr:uid="{00000000-0005-0000-0000-0000BF550000}"/>
    <cellStyle name="Heading 3 12 24" xfId="22483" xr:uid="{00000000-0005-0000-0000-0000C0550000}"/>
    <cellStyle name="Heading 3 12 24 2" xfId="22484" xr:uid="{00000000-0005-0000-0000-0000C1550000}"/>
    <cellStyle name="Heading 3 12 25" xfId="22485" xr:uid="{00000000-0005-0000-0000-0000C2550000}"/>
    <cellStyle name="Heading 3 12 25 2" xfId="22486" xr:uid="{00000000-0005-0000-0000-0000C3550000}"/>
    <cellStyle name="Heading 3 12 26" xfId="22487" xr:uid="{00000000-0005-0000-0000-0000C4550000}"/>
    <cellStyle name="Heading 3 12 26 2" xfId="22488" xr:uid="{00000000-0005-0000-0000-0000C5550000}"/>
    <cellStyle name="Heading 3 12 27" xfId="22489" xr:uid="{00000000-0005-0000-0000-0000C6550000}"/>
    <cellStyle name="Heading 3 12 27 2" xfId="22490" xr:uid="{00000000-0005-0000-0000-0000C7550000}"/>
    <cellStyle name="Heading 3 12 28" xfId="22491" xr:uid="{00000000-0005-0000-0000-0000C8550000}"/>
    <cellStyle name="Heading 3 12 28 2" xfId="22492" xr:uid="{00000000-0005-0000-0000-0000C9550000}"/>
    <cellStyle name="Heading 3 12 29" xfId="22493" xr:uid="{00000000-0005-0000-0000-0000CA550000}"/>
    <cellStyle name="Heading 3 12 29 2" xfId="22494" xr:uid="{00000000-0005-0000-0000-0000CB550000}"/>
    <cellStyle name="Heading 3 12 3" xfId="583" xr:uid="{00000000-0005-0000-0000-0000CC550000}"/>
    <cellStyle name="Heading 3 12 3 2" xfId="22495" xr:uid="{00000000-0005-0000-0000-0000CD550000}"/>
    <cellStyle name="Heading 3 12 30" xfId="22496" xr:uid="{00000000-0005-0000-0000-0000CE550000}"/>
    <cellStyle name="Heading 3 12 30 2" xfId="22497" xr:uid="{00000000-0005-0000-0000-0000CF550000}"/>
    <cellStyle name="Heading 3 12 31" xfId="22498" xr:uid="{00000000-0005-0000-0000-0000D0550000}"/>
    <cellStyle name="Heading 3 12 31 2" xfId="22499" xr:uid="{00000000-0005-0000-0000-0000D1550000}"/>
    <cellStyle name="Heading 3 12 32" xfId="22500" xr:uid="{00000000-0005-0000-0000-0000D2550000}"/>
    <cellStyle name="Heading 3 12 32 2" xfId="22501" xr:uid="{00000000-0005-0000-0000-0000D3550000}"/>
    <cellStyle name="Heading 3 12 33" xfId="22502" xr:uid="{00000000-0005-0000-0000-0000D4550000}"/>
    <cellStyle name="Heading 3 12 33 2" xfId="22503" xr:uid="{00000000-0005-0000-0000-0000D5550000}"/>
    <cellStyle name="Heading 3 12 34" xfId="22504" xr:uid="{00000000-0005-0000-0000-0000D6550000}"/>
    <cellStyle name="Heading 3 12 34 2" xfId="22505" xr:uid="{00000000-0005-0000-0000-0000D7550000}"/>
    <cellStyle name="Heading 3 12 35" xfId="22506" xr:uid="{00000000-0005-0000-0000-0000D8550000}"/>
    <cellStyle name="Heading 3 12 35 2" xfId="22507" xr:uid="{00000000-0005-0000-0000-0000D9550000}"/>
    <cellStyle name="Heading 3 12 36" xfId="22508" xr:uid="{00000000-0005-0000-0000-0000DA550000}"/>
    <cellStyle name="Heading 3 12 36 2" xfId="22509" xr:uid="{00000000-0005-0000-0000-0000DB550000}"/>
    <cellStyle name="Heading 3 12 37" xfId="22510" xr:uid="{00000000-0005-0000-0000-0000DC550000}"/>
    <cellStyle name="Heading 3 12 37 2" xfId="22511" xr:uid="{00000000-0005-0000-0000-0000DD550000}"/>
    <cellStyle name="Heading 3 12 38" xfId="22512" xr:uid="{00000000-0005-0000-0000-0000DE550000}"/>
    <cellStyle name="Heading 3 12 38 2" xfId="22513" xr:uid="{00000000-0005-0000-0000-0000DF550000}"/>
    <cellStyle name="Heading 3 12 39" xfId="22514" xr:uid="{00000000-0005-0000-0000-0000E0550000}"/>
    <cellStyle name="Heading 3 12 4" xfId="22515" xr:uid="{00000000-0005-0000-0000-0000E1550000}"/>
    <cellStyle name="Heading 3 12 4 2" xfId="22516" xr:uid="{00000000-0005-0000-0000-0000E2550000}"/>
    <cellStyle name="Heading 3 12 40" xfId="22517" xr:uid="{00000000-0005-0000-0000-0000E3550000}"/>
    <cellStyle name="Heading 3 12 41" xfId="22518" xr:uid="{00000000-0005-0000-0000-0000E4550000}"/>
    <cellStyle name="Heading 3 12 42" xfId="22519" xr:uid="{00000000-0005-0000-0000-0000E5550000}"/>
    <cellStyle name="Heading 3 12 43" xfId="22520" xr:uid="{00000000-0005-0000-0000-0000E6550000}"/>
    <cellStyle name="Heading 3 12 44" xfId="22521" xr:uid="{00000000-0005-0000-0000-0000E7550000}"/>
    <cellStyle name="Heading 3 12 45" xfId="22522" xr:uid="{00000000-0005-0000-0000-0000E8550000}"/>
    <cellStyle name="Heading 3 12 46" xfId="22523" xr:uid="{00000000-0005-0000-0000-0000E9550000}"/>
    <cellStyle name="Heading 3 12 47" xfId="22524" xr:uid="{00000000-0005-0000-0000-0000EA550000}"/>
    <cellStyle name="Heading 3 12 48" xfId="22525" xr:uid="{00000000-0005-0000-0000-0000EB550000}"/>
    <cellStyle name="Heading 3 12 49" xfId="22526" xr:uid="{00000000-0005-0000-0000-0000EC550000}"/>
    <cellStyle name="Heading 3 12 5" xfId="22527" xr:uid="{00000000-0005-0000-0000-0000ED550000}"/>
    <cellStyle name="Heading 3 12 5 2" xfId="22528" xr:uid="{00000000-0005-0000-0000-0000EE550000}"/>
    <cellStyle name="Heading 3 12 50" xfId="22529" xr:uid="{00000000-0005-0000-0000-0000EF550000}"/>
    <cellStyle name="Heading 3 12 51" xfId="22530" xr:uid="{00000000-0005-0000-0000-0000F0550000}"/>
    <cellStyle name="Heading 3 12 52" xfId="22531" xr:uid="{00000000-0005-0000-0000-0000F1550000}"/>
    <cellStyle name="Heading 3 12 53" xfId="22532" xr:uid="{00000000-0005-0000-0000-0000F2550000}"/>
    <cellStyle name="Heading 3 12 54" xfId="22533" xr:uid="{00000000-0005-0000-0000-0000F3550000}"/>
    <cellStyle name="Heading 3 12 55" xfId="22534" xr:uid="{00000000-0005-0000-0000-0000F4550000}"/>
    <cellStyle name="Heading 3 12 56" xfId="22535" xr:uid="{00000000-0005-0000-0000-0000F5550000}"/>
    <cellStyle name="Heading 3 12 57" xfId="22536" xr:uid="{00000000-0005-0000-0000-0000F6550000}"/>
    <cellStyle name="Heading 3 12 58" xfId="22537" xr:uid="{00000000-0005-0000-0000-0000F7550000}"/>
    <cellStyle name="Heading 3 12 59" xfId="22538" xr:uid="{00000000-0005-0000-0000-0000F8550000}"/>
    <cellStyle name="Heading 3 12 6" xfId="22539" xr:uid="{00000000-0005-0000-0000-0000F9550000}"/>
    <cellStyle name="Heading 3 12 6 2" xfId="22540" xr:uid="{00000000-0005-0000-0000-0000FA550000}"/>
    <cellStyle name="Heading 3 12 60" xfId="22541" xr:uid="{00000000-0005-0000-0000-0000FB550000}"/>
    <cellStyle name="Heading 3 12 61" xfId="22542" xr:uid="{00000000-0005-0000-0000-0000FC550000}"/>
    <cellStyle name="Heading 3 12 62" xfId="22543" xr:uid="{00000000-0005-0000-0000-0000FD550000}"/>
    <cellStyle name="Heading 3 12 63" xfId="22544" xr:uid="{00000000-0005-0000-0000-0000FE550000}"/>
    <cellStyle name="Heading 3 12 64" xfId="22545" xr:uid="{00000000-0005-0000-0000-0000FF550000}"/>
    <cellStyle name="Heading 3 12 65" xfId="22546" xr:uid="{00000000-0005-0000-0000-000000560000}"/>
    <cellStyle name="Heading 3 12 66" xfId="22547" xr:uid="{00000000-0005-0000-0000-000001560000}"/>
    <cellStyle name="Heading 3 12 67" xfId="22548" xr:uid="{00000000-0005-0000-0000-000002560000}"/>
    <cellStyle name="Heading 3 12 68" xfId="22549" xr:uid="{00000000-0005-0000-0000-000003560000}"/>
    <cellStyle name="Heading 3 12 69" xfId="22550" xr:uid="{00000000-0005-0000-0000-000004560000}"/>
    <cellStyle name="Heading 3 12 7" xfId="22551" xr:uid="{00000000-0005-0000-0000-000005560000}"/>
    <cellStyle name="Heading 3 12 7 2" xfId="22552" xr:uid="{00000000-0005-0000-0000-000006560000}"/>
    <cellStyle name="Heading 3 12 70" xfId="53001" xr:uid="{00000000-0005-0000-0000-000007560000}"/>
    <cellStyle name="Heading 3 12 71" xfId="53462" xr:uid="{00000000-0005-0000-0000-000008560000}"/>
    <cellStyle name="Heading 3 12 8" xfId="22553" xr:uid="{00000000-0005-0000-0000-000009560000}"/>
    <cellStyle name="Heading 3 12 8 2" xfId="22554" xr:uid="{00000000-0005-0000-0000-00000A560000}"/>
    <cellStyle name="Heading 3 12 9" xfId="22555" xr:uid="{00000000-0005-0000-0000-00000B560000}"/>
    <cellStyle name="Heading 3 12 9 2" xfId="22556" xr:uid="{00000000-0005-0000-0000-00000C560000}"/>
    <cellStyle name="Heading 3 13" xfId="584" xr:uid="{00000000-0005-0000-0000-00000D560000}"/>
    <cellStyle name="Heading 3 13 10" xfId="22557" xr:uid="{00000000-0005-0000-0000-00000E560000}"/>
    <cellStyle name="Heading 3 13 10 2" xfId="22558" xr:uid="{00000000-0005-0000-0000-00000F560000}"/>
    <cellStyle name="Heading 3 13 11" xfId="22559" xr:uid="{00000000-0005-0000-0000-000010560000}"/>
    <cellStyle name="Heading 3 13 11 2" xfId="22560" xr:uid="{00000000-0005-0000-0000-000011560000}"/>
    <cellStyle name="Heading 3 13 12" xfId="22561" xr:uid="{00000000-0005-0000-0000-000012560000}"/>
    <cellStyle name="Heading 3 13 12 2" xfId="22562" xr:uid="{00000000-0005-0000-0000-000013560000}"/>
    <cellStyle name="Heading 3 13 13" xfId="22563" xr:uid="{00000000-0005-0000-0000-000014560000}"/>
    <cellStyle name="Heading 3 13 13 2" xfId="22564" xr:uid="{00000000-0005-0000-0000-000015560000}"/>
    <cellStyle name="Heading 3 13 14" xfId="22565" xr:uid="{00000000-0005-0000-0000-000016560000}"/>
    <cellStyle name="Heading 3 13 14 2" xfId="22566" xr:uid="{00000000-0005-0000-0000-000017560000}"/>
    <cellStyle name="Heading 3 13 15" xfId="22567" xr:uid="{00000000-0005-0000-0000-000018560000}"/>
    <cellStyle name="Heading 3 13 15 2" xfId="22568" xr:uid="{00000000-0005-0000-0000-000019560000}"/>
    <cellStyle name="Heading 3 13 16" xfId="22569" xr:uid="{00000000-0005-0000-0000-00001A560000}"/>
    <cellStyle name="Heading 3 13 16 2" xfId="22570" xr:uid="{00000000-0005-0000-0000-00001B560000}"/>
    <cellStyle name="Heading 3 13 17" xfId="22571" xr:uid="{00000000-0005-0000-0000-00001C560000}"/>
    <cellStyle name="Heading 3 13 17 2" xfId="22572" xr:uid="{00000000-0005-0000-0000-00001D560000}"/>
    <cellStyle name="Heading 3 13 18" xfId="22573" xr:uid="{00000000-0005-0000-0000-00001E560000}"/>
    <cellStyle name="Heading 3 13 18 2" xfId="22574" xr:uid="{00000000-0005-0000-0000-00001F560000}"/>
    <cellStyle name="Heading 3 13 19" xfId="22575" xr:uid="{00000000-0005-0000-0000-000020560000}"/>
    <cellStyle name="Heading 3 13 19 2" xfId="22576" xr:uid="{00000000-0005-0000-0000-000021560000}"/>
    <cellStyle name="Heading 3 13 2" xfId="585" xr:uid="{00000000-0005-0000-0000-000022560000}"/>
    <cellStyle name="Heading 3 13 2 2" xfId="22577" xr:uid="{00000000-0005-0000-0000-000023560000}"/>
    <cellStyle name="Heading 3 13 20" xfId="22578" xr:uid="{00000000-0005-0000-0000-000024560000}"/>
    <cellStyle name="Heading 3 13 20 2" xfId="22579" xr:uid="{00000000-0005-0000-0000-000025560000}"/>
    <cellStyle name="Heading 3 13 21" xfId="22580" xr:uid="{00000000-0005-0000-0000-000026560000}"/>
    <cellStyle name="Heading 3 13 21 2" xfId="22581" xr:uid="{00000000-0005-0000-0000-000027560000}"/>
    <cellStyle name="Heading 3 13 22" xfId="22582" xr:uid="{00000000-0005-0000-0000-000028560000}"/>
    <cellStyle name="Heading 3 13 22 2" xfId="22583" xr:uid="{00000000-0005-0000-0000-000029560000}"/>
    <cellStyle name="Heading 3 13 23" xfId="22584" xr:uid="{00000000-0005-0000-0000-00002A560000}"/>
    <cellStyle name="Heading 3 13 23 2" xfId="22585" xr:uid="{00000000-0005-0000-0000-00002B560000}"/>
    <cellStyle name="Heading 3 13 24" xfId="22586" xr:uid="{00000000-0005-0000-0000-00002C560000}"/>
    <cellStyle name="Heading 3 13 24 2" xfId="22587" xr:uid="{00000000-0005-0000-0000-00002D560000}"/>
    <cellStyle name="Heading 3 13 25" xfId="22588" xr:uid="{00000000-0005-0000-0000-00002E560000}"/>
    <cellStyle name="Heading 3 13 25 2" xfId="22589" xr:uid="{00000000-0005-0000-0000-00002F560000}"/>
    <cellStyle name="Heading 3 13 26" xfId="22590" xr:uid="{00000000-0005-0000-0000-000030560000}"/>
    <cellStyle name="Heading 3 13 26 2" xfId="22591" xr:uid="{00000000-0005-0000-0000-000031560000}"/>
    <cellStyle name="Heading 3 13 27" xfId="22592" xr:uid="{00000000-0005-0000-0000-000032560000}"/>
    <cellStyle name="Heading 3 13 27 2" xfId="22593" xr:uid="{00000000-0005-0000-0000-000033560000}"/>
    <cellStyle name="Heading 3 13 28" xfId="22594" xr:uid="{00000000-0005-0000-0000-000034560000}"/>
    <cellStyle name="Heading 3 13 28 2" xfId="22595" xr:uid="{00000000-0005-0000-0000-000035560000}"/>
    <cellStyle name="Heading 3 13 29" xfId="22596" xr:uid="{00000000-0005-0000-0000-000036560000}"/>
    <cellStyle name="Heading 3 13 29 2" xfId="22597" xr:uid="{00000000-0005-0000-0000-000037560000}"/>
    <cellStyle name="Heading 3 13 3" xfId="586" xr:uid="{00000000-0005-0000-0000-000038560000}"/>
    <cellStyle name="Heading 3 13 3 2" xfId="22598" xr:uid="{00000000-0005-0000-0000-000039560000}"/>
    <cellStyle name="Heading 3 13 30" xfId="22599" xr:uid="{00000000-0005-0000-0000-00003A560000}"/>
    <cellStyle name="Heading 3 13 30 2" xfId="22600" xr:uid="{00000000-0005-0000-0000-00003B560000}"/>
    <cellStyle name="Heading 3 13 31" xfId="22601" xr:uid="{00000000-0005-0000-0000-00003C560000}"/>
    <cellStyle name="Heading 3 13 31 2" xfId="22602" xr:uid="{00000000-0005-0000-0000-00003D560000}"/>
    <cellStyle name="Heading 3 13 32" xfId="22603" xr:uid="{00000000-0005-0000-0000-00003E560000}"/>
    <cellStyle name="Heading 3 13 32 2" xfId="22604" xr:uid="{00000000-0005-0000-0000-00003F560000}"/>
    <cellStyle name="Heading 3 13 33" xfId="22605" xr:uid="{00000000-0005-0000-0000-000040560000}"/>
    <cellStyle name="Heading 3 13 33 2" xfId="22606" xr:uid="{00000000-0005-0000-0000-000041560000}"/>
    <cellStyle name="Heading 3 13 34" xfId="22607" xr:uid="{00000000-0005-0000-0000-000042560000}"/>
    <cellStyle name="Heading 3 13 34 2" xfId="22608" xr:uid="{00000000-0005-0000-0000-000043560000}"/>
    <cellStyle name="Heading 3 13 35" xfId="22609" xr:uid="{00000000-0005-0000-0000-000044560000}"/>
    <cellStyle name="Heading 3 13 35 2" xfId="22610" xr:uid="{00000000-0005-0000-0000-000045560000}"/>
    <cellStyle name="Heading 3 13 36" xfId="22611" xr:uid="{00000000-0005-0000-0000-000046560000}"/>
    <cellStyle name="Heading 3 13 36 2" xfId="22612" xr:uid="{00000000-0005-0000-0000-000047560000}"/>
    <cellStyle name="Heading 3 13 37" xfId="22613" xr:uid="{00000000-0005-0000-0000-000048560000}"/>
    <cellStyle name="Heading 3 13 37 2" xfId="22614" xr:uid="{00000000-0005-0000-0000-000049560000}"/>
    <cellStyle name="Heading 3 13 38" xfId="22615" xr:uid="{00000000-0005-0000-0000-00004A560000}"/>
    <cellStyle name="Heading 3 13 38 2" xfId="22616" xr:uid="{00000000-0005-0000-0000-00004B560000}"/>
    <cellStyle name="Heading 3 13 39" xfId="22617" xr:uid="{00000000-0005-0000-0000-00004C560000}"/>
    <cellStyle name="Heading 3 13 4" xfId="22618" xr:uid="{00000000-0005-0000-0000-00004D560000}"/>
    <cellStyle name="Heading 3 13 4 2" xfId="22619" xr:uid="{00000000-0005-0000-0000-00004E560000}"/>
    <cellStyle name="Heading 3 13 40" xfId="22620" xr:uid="{00000000-0005-0000-0000-00004F560000}"/>
    <cellStyle name="Heading 3 13 41" xfId="22621" xr:uid="{00000000-0005-0000-0000-000050560000}"/>
    <cellStyle name="Heading 3 13 42" xfId="22622" xr:uid="{00000000-0005-0000-0000-000051560000}"/>
    <cellStyle name="Heading 3 13 43" xfId="22623" xr:uid="{00000000-0005-0000-0000-000052560000}"/>
    <cellStyle name="Heading 3 13 44" xfId="22624" xr:uid="{00000000-0005-0000-0000-000053560000}"/>
    <cellStyle name="Heading 3 13 45" xfId="22625" xr:uid="{00000000-0005-0000-0000-000054560000}"/>
    <cellStyle name="Heading 3 13 46" xfId="22626" xr:uid="{00000000-0005-0000-0000-000055560000}"/>
    <cellStyle name="Heading 3 13 47" xfId="22627" xr:uid="{00000000-0005-0000-0000-000056560000}"/>
    <cellStyle name="Heading 3 13 48" xfId="22628" xr:uid="{00000000-0005-0000-0000-000057560000}"/>
    <cellStyle name="Heading 3 13 49" xfId="22629" xr:uid="{00000000-0005-0000-0000-000058560000}"/>
    <cellStyle name="Heading 3 13 5" xfId="22630" xr:uid="{00000000-0005-0000-0000-000059560000}"/>
    <cellStyle name="Heading 3 13 5 2" xfId="22631" xr:uid="{00000000-0005-0000-0000-00005A560000}"/>
    <cellStyle name="Heading 3 13 50" xfId="22632" xr:uid="{00000000-0005-0000-0000-00005B560000}"/>
    <cellStyle name="Heading 3 13 51" xfId="22633" xr:uid="{00000000-0005-0000-0000-00005C560000}"/>
    <cellStyle name="Heading 3 13 52" xfId="22634" xr:uid="{00000000-0005-0000-0000-00005D560000}"/>
    <cellStyle name="Heading 3 13 53" xfId="22635" xr:uid="{00000000-0005-0000-0000-00005E560000}"/>
    <cellStyle name="Heading 3 13 54" xfId="22636" xr:uid="{00000000-0005-0000-0000-00005F560000}"/>
    <cellStyle name="Heading 3 13 55" xfId="22637" xr:uid="{00000000-0005-0000-0000-000060560000}"/>
    <cellStyle name="Heading 3 13 56" xfId="22638" xr:uid="{00000000-0005-0000-0000-000061560000}"/>
    <cellStyle name="Heading 3 13 57" xfId="22639" xr:uid="{00000000-0005-0000-0000-000062560000}"/>
    <cellStyle name="Heading 3 13 58" xfId="22640" xr:uid="{00000000-0005-0000-0000-000063560000}"/>
    <cellStyle name="Heading 3 13 59" xfId="22641" xr:uid="{00000000-0005-0000-0000-000064560000}"/>
    <cellStyle name="Heading 3 13 6" xfId="22642" xr:uid="{00000000-0005-0000-0000-000065560000}"/>
    <cellStyle name="Heading 3 13 6 2" xfId="22643" xr:uid="{00000000-0005-0000-0000-000066560000}"/>
    <cellStyle name="Heading 3 13 60" xfId="22644" xr:uid="{00000000-0005-0000-0000-000067560000}"/>
    <cellStyle name="Heading 3 13 61" xfId="22645" xr:uid="{00000000-0005-0000-0000-000068560000}"/>
    <cellStyle name="Heading 3 13 62" xfId="22646" xr:uid="{00000000-0005-0000-0000-000069560000}"/>
    <cellStyle name="Heading 3 13 63" xfId="22647" xr:uid="{00000000-0005-0000-0000-00006A560000}"/>
    <cellStyle name="Heading 3 13 64" xfId="22648" xr:uid="{00000000-0005-0000-0000-00006B560000}"/>
    <cellStyle name="Heading 3 13 65" xfId="22649" xr:uid="{00000000-0005-0000-0000-00006C560000}"/>
    <cellStyle name="Heading 3 13 66" xfId="22650" xr:uid="{00000000-0005-0000-0000-00006D560000}"/>
    <cellStyle name="Heading 3 13 67" xfId="22651" xr:uid="{00000000-0005-0000-0000-00006E560000}"/>
    <cellStyle name="Heading 3 13 68" xfId="22652" xr:uid="{00000000-0005-0000-0000-00006F560000}"/>
    <cellStyle name="Heading 3 13 69" xfId="22653" xr:uid="{00000000-0005-0000-0000-000070560000}"/>
    <cellStyle name="Heading 3 13 7" xfId="22654" xr:uid="{00000000-0005-0000-0000-000071560000}"/>
    <cellStyle name="Heading 3 13 7 2" xfId="22655" xr:uid="{00000000-0005-0000-0000-000072560000}"/>
    <cellStyle name="Heading 3 13 70" xfId="52825" xr:uid="{00000000-0005-0000-0000-000073560000}"/>
    <cellStyle name="Heading 3 13 71" xfId="53286" xr:uid="{00000000-0005-0000-0000-000074560000}"/>
    <cellStyle name="Heading 3 13 8" xfId="22656" xr:uid="{00000000-0005-0000-0000-000075560000}"/>
    <cellStyle name="Heading 3 13 8 2" xfId="22657" xr:uid="{00000000-0005-0000-0000-000076560000}"/>
    <cellStyle name="Heading 3 13 9" xfId="22658" xr:uid="{00000000-0005-0000-0000-000077560000}"/>
    <cellStyle name="Heading 3 13 9 2" xfId="22659" xr:uid="{00000000-0005-0000-0000-000078560000}"/>
    <cellStyle name="Heading 3 14" xfId="587" xr:uid="{00000000-0005-0000-0000-000079560000}"/>
    <cellStyle name="Heading 3 14 10" xfId="22660" xr:uid="{00000000-0005-0000-0000-00007A560000}"/>
    <cellStyle name="Heading 3 14 10 2" xfId="22661" xr:uid="{00000000-0005-0000-0000-00007B560000}"/>
    <cellStyle name="Heading 3 14 11" xfId="22662" xr:uid="{00000000-0005-0000-0000-00007C560000}"/>
    <cellStyle name="Heading 3 14 11 2" xfId="22663" xr:uid="{00000000-0005-0000-0000-00007D560000}"/>
    <cellStyle name="Heading 3 14 12" xfId="22664" xr:uid="{00000000-0005-0000-0000-00007E560000}"/>
    <cellStyle name="Heading 3 14 12 2" xfId="22665" xr:uid="{00000000-0005-0000-0000-00007F560000}"/>
    <cellStyle name="Heading 3 14 13" xfId="22666" xr:uid="{00000000-0005-0000-0000-000080560000}"/>
    <cellStyle name="Heading 3 14 13 2" xfId="22667" xr:uid="{00000000-0005-0000-0000-000081560000}"/>
    <cellStyle name="Heading 3 14 14" xfId="22668" xr:uid="{00000000-0005-0000-0000-000082560000}"/>
    <cellStyle name="Heading 3 14 14 2" xfId="22669" xr:uid="{00000000-0005-0000-0000-000083560000}"/>
    <cellStyle name="Heading 3 14 15" xfId="22670" xr:uid="{00000000-0005-0000-0000-000084560000}"/>
    <cellStyle name="Heading 3 14 15 2" xfId="22671" xr:uid="{00000000-0005-0000-0000-000085560000}"/>
    <cellStyle name="Heading 3 14 16" xfId="22672" xr:uid="{00000000-0005-0000-0000-000086560000}"/>
    <cellStyle name="Heading 3 14 16 2" xfId="22673" xr:uid="{00000000-0005-0000-0000-000087560000}"/>
    <cellStyle name="Heading 3 14 17" xfId="22674" xr:uid="{00000000-0005-0000-0000-000088560000}"/>
    <cellStyle name="Heading 3 14 17 2" xfId="22675" xr:uid="{00000000-0005-0000-0000-000089560000}"/>
    <cellStyle name="Heading 3 14 18" xfId="22676" xr:uid="{00000000-0005-0000-0000-00008A560000}"/>
    <cellStyle name="Heading 3 14 18 2" xfId="22677" xr:uid="{00000000-0005-0000-0000-00008B560000}"/>
    <cellStyle name="Heading 3 14 19" xfId="22678" xr:uid="{00000000-0005-0000-0000-00008C560000}"/>
    <cellStyle name="Heading 3 14 19 2" xfId="22679" xr:uid="{00000000-0005-0000-0000-00008D560000}"/>
    <cellStyle name="Heading 3 14 2" xfId="588" xr:uid="{00000000-0005-0000-0000-00008E560000}"/>
    <cellStyle name="Heading 3 14 2 2" xfId="22680" xr:uid="{00000000-0005-0000-0000-00008F560000}"/>
    <cellStyle name="Heading 3 14 20" xfId="22681" xr:uid="{00000000-0005-0000-0000-000090560000}"/>
    <cellStyle name="Heading 3 14 20 2" xfId="22682" xr:uid="{00000000-0005-0000-0000-000091560000}"/>
    <cellStyle name="Heading 3 14 21" xfId="22683" xr:uid="{00000000-0005-0000-0000-000092560000}"/>
    <cellStyle name="Heading 3 14 21 2" xfId="22684" xr:uid="{00000000-0005-0000-0000-000093560000}"/>
    <cellStyle name="Heading 3 14 22" xfId="22685" xr:uid="{00000000-0005-0000-0000-000094560000}"/>
    <cellStyle name="Heading 3 14 22 2" xfId="22686" xr:uid="{00000000-0005-0000-0000-000095560000}"/>
    <cellStyle name="Heading 3 14 23" xfId="22687" xr:uid="{00000000-0005-0000-0000-000096560000}"/>
    <cellStyle name="Heading 3 14 23 2" xfId="22688" xr:uid="{00000000-0005-0000-0000-000097560000}"/>
    <cellStyle name="Heading 3 14 24" xfId="22689" xr:uid="{00000000-0005-0000-0000-000098560000}"/>
    <cellStyle name="Heading 3 14 24 2" xfId="22690" xr:uid="{00000000-0005-0000-0000-000099560000}"/>
    <cellStyle name="Heading 3 14 25" xfId="22691" xr:uid="{00000000-0005-0000-0000-00009A560000}"/>
    <cellStyle name="Heading 3 14 25 2" xfId="22692" xr:uid="{00000000-0005-0000-0000-00009B560000}"/>
    <cellStyle name="Heading 3 14 26" xfId="22693" xr:uid="{00000000-0005-0000-0000-00009C560000}"/>
    <cellStyle name="Heading 3 14 26 2" xfId="22694" xr:uid="{00000000-0005-0000-0000-00009D560000}"/>
    <cellStyle name="Heading 3 14 27" xfId="22695" xr:uid="{00000000-0005-0000-0000-00009E560000}"/>
    <cellStyle name="Heading 3 14 27 2" xfId="22696" xr:uid="{00000000-0005-0000-0000-00009F560000}"/>
    <cellStyle name="Heading 3 14 28" xfId="22697" xr:uid="{00000000-0005-0000-0000-0000A0560000}"/>
    <cellStyle name="Heading 3 14 28 2" xfId="22698" xr:uid="{00000000-0005-0000-0000-0000A1560000}"/>
    <cellStyle name="Heading 3 14 29" xfId="22699" xr:uid="{00000000-0005-0000-0000-0000A2560000}"/>
    <cellStyle name="Heading 3 14 29 2" xfId="22700" xr:uid="{00000000-0005-0000-0000-0000A3560000}"/>
    <cellStyle name="Heading 3 14 3" xfId="589" xr:uid="{00000000-0005-0000-0000-0000A4560000}"/>
    <cellStyle name="Heading 3 14 3 2" xfId="22701" xr:uid="{00000000-0005-0000-0000-0000A5560000}"/>
    <cellStyle name="Heading 3 14 30" xfId="22702" xr:uid="{00000000-0005-0000-0000-0000A6560000}"/>
    <cellStyle name="Heading 3 14 30 2" xfId="22703" xr:uid="{00000000-0005-0000-0000-0000A7560000}"/>
    <cellStyle name="Heading 3 14 31" xfId="22704" xr:uid="{00000000-0005-0000-0000-0000A8560000}"/>
    <cellStyle name="Heading 3 14 31 2" xfId="22705" xr:uid="{00000000-0005-0000-0000-0000A9560000}"/>
    <cellStyle name="Heading 3 14 32" xfId="22706" xr:uid="{00000000-0005-0000-0000-0000AA560000}"/>
    <cellStyle name="Heading 3 14 32 2" xfId="22707" xr:uid="{00000000-0005-0000-0000-0000AB560000}"/>
    <cellStyle name="Heading 3 14 33" xfId="22708" xr:uid="{00000000-0005-0000-0000-0000AC560000}"/>
    <cellStyle name="Heading 3 14 33 2" xfId="22709" xr:uid="{00000000-0005-0000-0000-0000AD560000}"/>
    <cellStyle name="Heading 3 14 34" xfId="22710" xr:uid="{00000000-0005-0000-0000-0000AE560000}"/>
    <cellStyle name="Heading 3 14 34 2" xfId="22711" xr:uid="{00000000-0005-0000-0000-0000AF560000}"/>
    <cellStyle name="Heading 3 14 35" xfId="22712" xr:uid="{00000000-0005-0000-0000-0000B0560000}"/>
    <cellStyle name="Heading 3 14 35 2" xfId="22713" xr:uid="{00000000-0005-0000-0000-0000B1560000}"/>
    <cellStyle name="Heading 3 14 36" xfId="22714" xr:uid="{00000000-0005-0000-0000-0000B2560000}"/>
    <cellStyle name="Heading 3 14 36 2" xfId="22715" xr:uid="{00000000-0005-0000-0000-0000B3560000}"/>
    <cellStyle name="Heading 3 14 37" xfId="22716" xr:uid="{00000000-0005-0000-0000-0000B4560000}"/>
    <cellStyle name="Heading 3 14 37 2" xfId="22717" xr:uid="{00000000-0005-0000-0000-0000B5560000}"/>
    <cellStyle name="Heading 3 14 38" xfId="22718" xr:uid="{00000000-0005-0000-0000-0000B6560000}"/>
    <cellStyle name="Heading 3 14 38 2" xfId="22719" xr:uid="{00000000-0005-0000-0000-0000B7560000}"/>
    <cellStyle name="Heading 3 14 39" xfId="22720" xr:uid="{00000000-0005-0000-0000-0000B8560000}"/>
    <cellStyle name="Heading 3 14 4" xfId="22721" xr:uid="{00000000-0005-0000-0000-0000B9560000}"/>
    <cellStyle name="Heading 3 14 4 2" xfId="22722" xr:uid="{00000000-0005-0000-0000-0000BA560000}"/>
    <cellStyle name="Heading 3 14 40" xfId="22723" xr:uid="{00000000-0005-0000-0000-0000BB560000}"/>
    <cellStyle name="Heading 3 14 41" xfId="22724" xr:uid="{00000000-0005-0000-0000-0000BC560000}"/>
    <cellStyle name="Heading 3 14 42" xfId="22725" xr:uid="{00000000-0005-0000-0000-0000BD560000}"/>
    <cellStyle name="Heading 3 14 43" xfId="22726" xr:uid="{00000000-0005-0000-0000-0000BE560000}"/>
    <cellStyle name="Heading 3 14 44" xfId="22727" xr:uid="{00000000-0005-0000-0000-0000BF560000}"/>
    <cellStyle name="Heading 3 14 45" xfId="22728" xr:uid="{00000000-0005-0000-0000-0000C0560000}"/>
    <cellStyle name="Heading 3 14 46" xfId="22729" xr:uid="{00000000-0005-0000-0000-0000C1560000}"/>
    <cellStyle name="Heading 3 14 47" xfId="22730" xr:uid="{00000000-0005-0000-0000-0000C2560000}"/>
    <cellStyle name="Heading 3 14 48" xfId="22731" xr:uid="{00000000-0005-0000-0000-0000C3560000}"/>
    <cellStyle name="Heading 3 14 49" xfId="22732" xr:uid="{00000000-0005-0000-0000-0000C4560000}"/>
    <cellStyle name="Heading 3 14 5" xfId="22733" xr:uid="{00000000-0005-0000-0000-0000C5560000}"/>
    <cellStyle name="Heading 3 14 5 2" xfId="22734" xr:uid="{00000000-0005-0000-0000-0000C6560000}"/>
    <cellStyle name="Heading 3 14 50" xfId="22735" xr:uid="{00000000-0005-0000-0000-0000C7560000}"/>
    <cellStyle name="Heading 3 14 51" xfId="22736" xr:uid="{00000000-0005-0000-0000-0000C8560000}"/>
    <cellStyle name="Heading 3 14 52" xfId="22737" xr:uid="{00000000-0005-0000-0000-0000C9560000}"/>
    <cellStyle name="Heading 3 14 53" xfId="22738" xr:uid="{00000000-0005-0000-0000-0000CA560000}"/>
    <cellStyle name="Heading 3 14 54" xfId="22739" xr:uid="{00000000-0005-0000-0000-0000CB560000}"/>
    <cellStyle name="Heading 3 14 55" xfId="22740" xr:uid="{00000000-0005-0000-0000-0000CC560000}"/>
    <cellStyle name="Heading 3 14 56" xfId="22741" xr:uid="{00000000-0005-0000-0000-0000CD560000}"/>
    <cellStyle name="Heading 3 14 57" xfId="22742" xr:uid="{00000000-0005-0000-0000-0000CE560000}"/>
    <cellStyle name="Heading 3 14 58" xfId="22743" xr:uid="{00000000-0005-0000-0000-0000CF560000}"/>
    <cellStyle name="Heading 3 14 59" xfId="22744" xr:uid="{00000000-0005-0000-0000-0000D0560000}"/>
    <cellStyle name="Heading 3 14 6" xfId="22745" xr:uid="{00000000-0005-0000-0000-0000D1560000}"/>
    <cellStyle name="Heading 3 14 6 2" xfId="22746" xr:uid="{00000000-0005-0000-0000-0000D2560000}"/>
    <cellStyle name="Heading 3 14 60" xfId="22747" xr:uid="{00000000-0005-0000-0000-0000D3560000}"/>
    <cellStyle name="Heading 3 14 61" xfId="22748" xr:uid="{00000000-0005-0000-0000-0000D4560000}"/>
    <cellStyle name="Heading 3 14 62" xfId="22749" xr:uid="{00000000-0005-0000-0000-0000D5560000}"/>
    <cellStyle name="Heading 3 14 63" xfId="22750" xr:uid="{00000000-0005-0000-0000-0000D6560000}"/>
    <cellStyle name="Heading 3 14 64" xfId="22751" xr:uid="{00000000-0005-0000-0000-0000D7560000}"/>
    <cellStyle name="Heading 3 14 65" xfId="22752" xr:uid="{00000000-0005-0000-0000-0000D8560000}"/>
    <cellStyle name="Heading 3 14 66" xfId="22753" xr:uid="{00000000-0005-0000-0000-0000D9560000}"/>
    <cellStyle name="Heading 3 14 67" xfId="22754" xr:uid="{00000000-0005-0000-0000-0000DA560000}"/>
    <cellStyle name="Heading 3 14 68" xfId="22755" xr:uid="{00000000-0005-0000-0000-0000DB560000}"/>
    <cellStyle name="Heading 3 14 69" xfId="22756" xr:uid="{00000000-0005-0000-0000-0000DC560000}"/>
    <cellStyle name="Heading 3 14 7" xfId="22757" xr:uid="{00000000-0005-0000-0000-0000DD560000}"/>
    <cellStyle name="Heading 3 14 7 2" xfId="22758" xr:uid="{00000000-0005-0000-0000-0000DE560000}"/>
    <cellStyle name="Heading 3 14 70" xfId="52936" xr:uid="{00000000-0005-0000-0000-0000DF560000}"/>
    <cellStyle name="Heading 3 14 71" xfId="53397" xr:uid="{00000000-0005-0000-0000-0000E0560000}"/>
    <cellStyle name="Heading 3 14 8" xfId="22759" xr:uid="{00000000-0005-0000-0000-0000E1560000}"/>
    <cellStyle name="Heading 3 14 8 2" xfId="22760" xr:uid="{00000000-0005-0000-0000-0000E2560000}"/>
    <cellStyle name="Heading 3 14 9" xfId="22761" xr:uid="{00000000-0005-0000-0000-0000E3560000}"/>
    <cellStyle name="Heading 3 14 9 2" xfId="22762" xr:uid="{00000000-0005-0000-0000-0000E4560000}"/>
    <cellStyle name="Heading 3 15" xfId="590" xr:uid="{00000000-0005-0000-0000-0000E5560000}"/>
    <cellStyle name="Heading 3 15 10" xfId="22763" xr:uid="{00000000-0005-0000-0000-0000E6560000}"/>
    <cellStyle name="Heading 3 15 10 2" xfId="22764" xr:uid="{00000000-0005-0000-0000-0000E7560000}"/>
    <cellStyle name="Heading 3 15 11" xfId="22765" xr:uid="{00000000-0005-0000-0000-0000E8560000}"/>
    <cellStyle name="Heading 3 15 11 2" xfId="22766" xr:uid="{00000000-0005-0000-0000-0000E9560000}"/>
    <cellStyle name="Heading 3 15 12" xfId="22767" xr:uid="{00000000-0005-0000-0000-0000EA560000}"/>
    <cellStyle name="Heading 3 15 12 2" xfId="22768" xr:uid="{00000000-0005-0000-0000-0000EB560000}"/>
    <cellStyle name="Heading 3 15 13" xfId="22769" xr:uid="{00000000-0005-0000-0000-0000EC560000}"/>
    <cellStyle name="Heading 3 15 13 2" xfId="22770" xr:uid="{00000000-0005-0000-0000-0000ED560000}"/>
    <cellStyle name="Heading 3 15 14" xfId="22771" xr:uid="{00000000-0005-0000-0000-0000EE560000}"/>
    <cellStyle name="Heading 3 15 14 2" xfId="22772" xr:uid="{00000000-0005-0000-0000-0000EF560000}"/>
    <cellStyle name="Heading 3 15 15" xfId="22773" xr:uid="{00000000-0005-0000-0000-0000F0560000}"/>
    <cellStyle name="Heading 3 15 15 2" xfId="22774" xr:uid="{00000000-0005-0000-0000-0000F1560000}"/>
    <cellStyle name="Heading 3 15 16" xfId="22775" xr:uid="{00000000-0005-0000-0000-0000F2560000}"/>
    <cellStyle name="Heading 3 15 16 2" xfId="22776" xr:uid="{00000000-0005-0000-0000-0000F3560000}"/>
    <cellStyle name="Heading 3 15 17" xfId="22777" xr:uid="{00000000-0005-0000-0000-0000F4560000}"/>
    <cellStyle name="Heading 3 15 17 2" xfId="22778" xr:uid="{00000000-0005-0000-0000-0000F5560000}"/>
    <cellStyle name="Heading 3 15 18" xfId="22779" xr:uid="{00000000-0005-0000-0000-0000F6560000}"/>
    <cellStyle name="Heading 3 15 18 2" xfId="22780" xr:uid="{00000000-0005-0000-0000-0000F7560000}"/>
    <cellStyle name="Heading 3 15 19" xfId="22781" xr:uid="{00000000-0005-0000-0000-0000F8560000}"/>
    <cellStyle name="Heading 3 15 19 2" xfId="22782" xr:uid="{00000000-0005-0000-0000-0000F9560000}"/>
    <cellStyle name="Heading 3 15 2" xfId="591" xr:uid="{00000000-0005-0000-0000-0000FA560000}"/>
    <cellStyle name="Heading 3 15 2 2" xfId="22783" xr:uid="{00000000-0005-0000-0000-0000FB560000}"/>
    <cellStyle name="Heading 3 15 20" xfId="22784" xr:uid="{00000000-0005-0000-0000-0000FC560000}"/>
    <cellStyle name="Heading 3 15 20 2" xfId="22785" xr:uid="{00000000-0005-0000-0000-0000FD560000}"/>
    <cellStyle name="Heading 3 15 21" xfId="22786" xr:uid="{00000000-0005-0000-0000-0000FE560000}"/>
    <cellStyle name="Heading 3 15 21 2" xfId="22787" xr:uid="{00000000-0005-0000-0000-0000FF560000}"/>
    <cellStyle name="Heading 3 15 22" xfId="22788" xr:uid="{00000000-0005-0000-0000-000000570000}"/>
    <cellStyle name="Heading 3 15 22 2" xfId="22789" xr:uid="{00000000-0005-0000-0000-000001570000}"/>
    <cellStyle name="Heading 3 15 23" xfId="22790" xr:uid="{00000000-0005-0000-0000-000002570000}"/>
    <cellStyle name="Heading 3 15 23 2" xfId="22791" xr:uid="{00000000-0005-0000-0000-000003570000}"/>
    <cellStyle name="Heading 3 15 24" xfId="22792" xr:uid="{00000000-0005-0000-0000-000004570000}"/>
    <cellStyle name="Heading 3 15 24 2" xfId="22793" xr:uid="{00000000-0005-0000-0000-000005570000}"/>
    <cellStyle name="Heading 3 15 25" xfId="22794" xr:uid="{00000000-0005-0000-0000-000006570000}"/>
    <cellStyle name="Heading 3 15 25 2" xfId="22795" xr:uid="{00000000-0005-0000-0000-000007570000}"/>
    <cellStyle name="Heading 3 15 26" xfId="22796" xr:uid="{00000000-0005-0000-0000-000008570000}"/>
    <cellStyle name="Heading 3 15 26 2" xfId="22797" xr:uid="{00000000-0005-0000-0000-000009570000}"/>
    <cellStyle name="Heading 3 15 27" xfId="22798" xr:uid="{00000000-0005-0000-0000-00000A570000}"/>
    <cellStyle name="Heading 3 15 27 2" xfId="22799" xr:uid="{00000000-0005-0000-0000-00000B570000}"/>
    <cellStyle name="Heading 3 15 28" xfId="22800" xr:uid="{00000000-0005-0000-0000-00000C570000}"/>
    <cellStyle name="Heading 3 15 28 2" xfId="22801" xr:uid="{00000000-0005-0000-0000-00000D570000}"/>
    <cellStyle name="Heading 3 15 29" xfId="22802" xr:uid="{00000000-0005-0000-0000-00000E570000}"/>
    <cellStyle name="Heading 3 15 29 2" xfId="22803" xr:uid="{00000000-0005-0000-0000-00000F570000}"/>
    <cellStyle name="Heading 3 15 3" xfId="592" xr:uid="{00000000-0005-0000-0000-000010570000}"/>
    <cellStyle name="Heading 3 15 3 2" xfId="22804" xr:uid="{00000000-0005-0000-0000-000011570000}"/>
    <cellStyle name="Heading 3 15 30" xfId="22805" xr:uid="{00000000-0005-0000-0000-000012570000}"/>
    <cellStyle name="Heading 3 15 30 2" xfId="22806" xr:uid="{00000000-0005-0000-0000-000013570000}"/>
    <cellStyle name="Heading 3 15 31" xfId="22807" xr:uid="{00000000-0005-0000-0000-000014570000}"/>
    <cellStyle name="Heading 3 15 31 2" xfId="22808" xr:uid="{00000000-0005-0000-0000-000015570000}"/>
    <cellStyle name="Heading 3 15 32" xfId="22809" xr:uid="{00000000-0005-0000-0000-000016570000}"/>
    <cellStyle name="Heading 3 15 32 2" xfId="22810" xr:uid="{00000000-0005-0000-0000-000017570000}"/>
    <cellStyle name="Heading 3 15 33" xfId="22811" xr:uid="{00000000-0005-0000-0000-000018570000}"/>
    <cellStyle name="Heading 3 15 33 2" xfId="22812" xr:uid="{00000000-0005-0000-0000-000019570000}"/>
    <cellStyle name="Heading 3 15 34" xfId="22813" xr:uid="{00000000-0005-0000-0000-00001A570000}"/>
    <cellStyle name="Heading 3 15 34 2" xfId="22814" xr:uid="{00000000-0005-0000-0000-00001B570000}"/>
    <cellStyle name="Heading 3 15 35" xfId="22815" xr:uid="{00000000-0005-0000-0000-00001C570000}"/>
    <cellStyle name="Heading 3 15 35 2" xfId="22816" xr:uid="{00000000-0005-0000-0000-00001D570000}"/>
    <cellStyle name="Heading 3 15 36" xfId="22817" xr:uid="{00000000-0005-0000-0000-00001E570000}"/>
    <cellStyle name="Heading 3 15 36 2" xfId="22818" xr:uid="{00000000-0005-0000-0000-00001F570000}"/>
    <cellStyle name="Heading 3 15 37" xfId="22819" xr:uid="{00000000-0005-0000-0000-000020570000}"/>
    <cellStyle name="Heading 3 15 37 2" xfId="22820" xr:uid="{00000000-0005-0000-0000-000021570000}"/>
    <cellStyle name="Heading 3 15 38" xfId="22821" xr:uid="{00000000-0005-0000-0000-000022570000}"/>
    <cellStyle name="Heading 3 15 38 2" xfId="22822" xr:uid="{00000000-0005-0000-0000-000023570000}"/>
    <cellStyle name="Heading 3 15 39" xfId="22823" xr:uid="{00000000-0005-0000-0000-000024570000}"/>
    <cellStyle name="Heading 3 15 4" xfId="22824" xr:uid="{00000000-0005-0000-0000-000025570000}"/>
    <cellStyle name="Heading 3 15 4 2" xfId="22825" xr:uid="{00000000-0005-0000-0000-000026570000}"/>
    <cellStyle name="Heading 3 15 40" xfId="22826" xr:uid="{00000000-0005-0000-0000-000027570000}"/>
    <cellStyle name="Heading 3 15 41" xfId="22827" xr:uid="{00000000-0005-0000-0000-000028570000}"/>
    <cellStyle name="Heading 3 15 42" xfId="22828" xr:uid="{00000000-0005-0000-0000-000029570000}"/>
    <cellStyle name="Heading 3 15 43" xfId="22829" xr:uid="{00000000-0005-0000-0000-00002A570000}"/>
    <cellStyle name="Heading 3 15 44" xfId="22830" xr:uid="{00000000-0005-0000-0000-00002B570000}"/>
    <cellStyle name="Heading 3 15 45" xfId="22831" xr:uid="{00000000-0005-0000-0000-00002C570000}"/>
    <cellStyle name="Heading 3 15 46" xfId="22832" xr:uid="{00000000-0005-0000-0000-00002D570000}"/>
    <cellStyle name="Heading 3 15 47" xfId="22833" xr:uid="{00000000-0005-0000-0000-00002E570000}"/>
    <cellStyle name="Heading 3 15 48" xfId="22834" xr:uid="{00000000-0005-0000-0000-00002F570000}"/>
    <cellStyle name="Heading 3 15 49" xfId="22835" xr:uid="{00000000-0005-0000-0000-000030570000}"/>
    <cellStyle name="Heading 3 15 5" xfId="22836" xr:uid="{00000000-0005-0000-0000-000031570000}"/>
    <cellStyle name="Heading 3 15 5 2" xfId="22837" xr:uid="{00000000-0005-0000-0000-000032570000}"/>
    <cellStyle name="Heading 3 15 50" xfId="22838" xr:uid="{00000000-0005-0000-0000-000033570000}"/>
    <cellStyle name="Heading 3 15 51" xfId="22839" xr:uid="{00000000-0005-0000-0000-000034570000}"/>
    <cellStyle name="Heading 3 15 52" xfId="22840" xr:uid="{00000000-0005-0000-0000-000035570000}"/>
    <cellStyle name="Heading 3 15 53" xfId="22841" xr:uid="{00000000-0005-0000-0000-000036570000}"/>
    <cellStyle name="Heading 3 15 54" xfId="22842" xr:uid="{00000000-0005-0000-0000-000037570000}"/>
    <cellStyle name="Heading 3 15 55" xfId="22843" xr:uid="{00000000-0005-0000-0000-000038570000}"/>
    <cellStyle name="Heading 3 15 56" xfId="22844" xr:uid="{00000000-0005-0000-0000-000039570000}"/>
    <cellStyle name="Heading 3 15 57" xfId="22845" xr:uid="{00000000-0005-0000-0000-00003A570000}"/>
    <cellStyle name="Heading 3 15 58" xfId="22846" xr:uid="{00000000-0005-0000-0000-00003B570000}"/>
    <cellStyle name="Heading 3 15 59" xfId="22847" xr:uid="{00000000-0005-0000-0000-00003C570000}"/>
    <cellStyle name="Heading 3 15 6" xfId="22848" xr:uid="{00000000-0005-0000-0000-00003D570000}"/>
    <cellStyle name="Heading 3 15 6 2" xfId="22849" xr:uid="{00000000-0005-0000-0000-00003E570000}"/>
    <cellStyle name="Heading 3 15 60" xfId="22850" xr:uid="{00000000-0005-0000-0000-00003F570000}"/>
    <cellStyle name="Heading 3 15 61" xfId="22851" xr:uid="{00000000-0005-0000-0000-000040570000}"/>
    <cellStyle name="Heading 3 15 62" xfId="22852" xr:uid="{00000000-0005-0000-0000-000041570000}"/>
    <cellStyle name="Heading 3 15 63" xfId="22853" xr:uid="{00000000-0005-0000-0000-000042570000}"/>
    <cellStyle name="Heading 3 15 64" xfId="22854" xr:uid="{00000000-0005-0000-0000-000043570000}"/>
    <cellStyle name="Heading 3 15 65" xfId="22855" xr:uid="{00000000-0005-0000-0000-000044570000}"/>
    <cellStyle name="Heading 3 15 66" xfId="22856" xr:uid="{00000000-0005-0000-0000-000045570000}"/>
    <cellStyle name="Heading 3 15 67" xfId="22857" xr:uid="{00000000-0005-0000-0000-000046570000}"/>
    <cellStyle name="Heading 3 15 68" xfId="22858" xr:uid="{00000000-0005-0000-0000-000047570000}"/>
    <cellStyle name="Heading 3 15 69" xfId="22859" xr:uid="{00000000-0005-0000-0000-000048570000}"/>
    <cellStyle name="Heading 3 15 7" xfId="22860" xr:uid="{00000000-0005-0000-0000-000049570000}"/>
    <cellStyle name="Heading 3 15 7 2" xfId="22861" xr:uid="{00000000-0005-0000-0000-00004A570000}"/>
    <cellStyle name="Heading 3 15 70" xfId="52810" xr:uid="{00000000-0005-0000-0000-00004B570000}"/>
    <cellStyle name="Heading 3 15 71" xfId="53271" xr:uid="{00000000-0005-0000-0000-00004C570000}"/>
    <cellStyle name="Heading 3 15 8" xfId="22862" xr:uid="{00000000-0005-0000-0000-00004D570000}"/>
    <cellStyle name="Heading 3 15 8 2" xfId="22863" xr:uid="{00000000-0005-0000-0000-00004E570000}"/>
    <cellStyle name="Heading 3 15 9" xfId="22864" xr:uid="{00000000-0005-0000-0000-00004F570000}"/>
    <cellStyle name="Heading 3 15 9 2" xfId="22865" xr:uid="{00000000-0005-0000-0000-000050570000}"/>
    <cellStyle name="Heading 3 16" xfId="593" xr:uid="{00000000-0005-0000-0000-000051570000}"/>
    <cellStyle name="Heading 3 16 10" xfId="22866" xr:uid="{00000000-0005-0000-0000-000052570000}"/>
    <cellStyle name="Heading 3 16 10 2" xfId="22867" xr:uid="{00000000-0005-0000-0000-000053570000}"/>
    <cellStyle name="Heading 3 16 11" xfId="22868" xr:uid="{00000000-0005-0000-0000-000054570000}"/>
    <cellStyle name="Heading 3 16 11 2" xfId="22869" xr:uid="{00000000-0005-0000-0000-000055570000}"/>
    <cellStyle name="Heading 3 16 12" xfId="22870" xr:uid="{00000000-0005-0000-0000-000056570000}"/>
    <cellStyle name="Heading 3 16 12 2" xfId="22871" xr:uid="{00000000-0005-0000-0000-000057570000}"/>
    <cellStyle name="Heading 3 16 13" xfId="22872" xr:uid="{00000000-0005-0000-0000-000058570000}"/>
    <cellStyle name="Heading 3 16 13 2" xfId="22873" xr:uid="{00000000-0005-0000-0000-000059570000}"/>
    <cellStyle name="Heading 3 16 14" xfId="22874" xr:uid="{00000000-0005-0000-0000-00005A570000}"/>
    <cellStyle name="Heading 3 16 14 2" xfId="22875" xr:uid="{00000000-0005-0000-0000-00005B570000}"/>
    <cellStyle name="Heading 3 16 15" xfId="22876" xr:uid="{00000000-0005-0000-0000-00005C570000}"/>
    <cellStyle name="Heading 3 16 15 2" xfId="22877" xr:uid="{00000000-0005-0000-0000-00005D570000}"/>
    <cellStyle name="Heading 3 16 16" xfId="22878" xr:uid="{00000000-0005-0000-0000-00005E570000}"/>
    <cellStyle name="Heading 3 16 16 2" xfId="22879" xr:uid="{00000000-0005-0000-0000-00005F570000}"/>
    <cellStyle name="Heading 3 16 17" xfId="22880" xr:uid="{00000000-0005-0000-0000-000060570000}"/>
    <cellStyle name="Heading 3 16 17 2" xfId="22881" xr:uid="{00000000-0005-0000-0000-000061570000}"/>
    <cellStyle name="Heading 3 16 18" xfId="22882" xr:uid="{00000000-0005-0000-0000-000062570000}"/>
    <cellStyle name="Heading 3 16 18 2" xfId="22883" xr:uid="{00000000-0005-0000-0000-000063570000}"/>
    <cellStyle name="Heading 3 16 19" xfId="22884" xr:uid="{00000000-0005-0000-0000-000064570000}"/>
    <cellStyle name="Heading 3 16 19 2" xfId="22885" xr:uid="{00000000-0005-0000-0000-000065570000}"/>
    <cellStyle name="Heading 3 16 2" xfId="594" xr:uid="{00000000-0005-0000-0000-000066570000}"/>
    <cellStyle name="Heading 3 16 2 2" xfId="22886" xr:uid="{00000000-0005-0000-0000-000067570000}"/>
    <cellStyle name="Heading 3 16 20" xfId="22887" xr:uid="{00000000-0005-0000-0000-000068570000}"/>
    <cellStyle name="Heading 3 16 20 2" xfId="22888" xr:uid="{00000000-0005-0000-0000-000069570000}"/>
    <cellStyle name="Heading 3 16 21" xfId="22889" xr:uid="{00000000-0005-0000-0000-00006A570000}"/>
    <cellStyle name="Heading 3 16 21 2" xfId="22890" xr:uid="{00000000-0005-0000-0000-00006B570000}"/>
    <cellStyle name="Heading 3 16 22" xfId="22891" xr:uid="{00000000-0005-0000-0000-00006C570000}"/>
    <cellStyle name="Heading 3 16 22 2" xfId="22892" xr:uid="{00000000-0005-0000-0000-00006D570000}"/>
    <cellStyle name="Heading 3 16 23" xfId="22893" xr:uid="{00000000-0005-0000-0000-00006E570000}"/>
    <cellStyle name="Heading 3 16 23 2" xfId="22894" xr:uid="{00000000-0005-0000-0000-00006F570000}"/>
    <cellStyle name="Heading 3 16 24" xfId="22895" xr:uid="{00000000-0005-0000-0000-000070570000}"/>
    <cellStyle name="Heading 3 16 24 2" xfId="22896" xr:uid="{00000000-0005-0000-0000-000071570000}"/>
    <cellStyle name="Heading 3 16 25" xfId="22897" xr:uid="{00000000-0005-0000-0000-000072570000}"/>
    <cellStyle name="Heading 3 16 25 2" xfId="22898" xr:uid="{00000000-0005-0000-0000-000073570000}"/>
    <cellStyle name="Heading 3 16 26" xfId="22899" xr:uid="{00000000-0005-0000-0000-000074570000}"/>
    <cellStyle name="Heading 3 16 26 2" xfId="22900" xr:uid="{00000000-0005-0000-0000-000075570000}"/>
    <cellStyle name="Heading 3 16 27" xfId="22901" xr:uid="{00000000-0005-0000-0000-000076570000}"/>
    <cellStyle name="Heading 3 16 27 2" xfId="22902" xr:uid="{00000000-0005-0000-0000-000077570000}"/>
    <cellStyle name="Heading 3 16 28" xfId="22903" xr:uid="{00000000-0005-0000-0000-000078570000}"/>
    <cellStyle name="Heading 3 16 28 2" xfId="22904" xr:uid="{00000000-0005-0000-0000-000079570000}"/>
    <cellStyle name="Heading 3 16 29" xfId="22905" xr:uid="{00000000-0005-0000-0000-00007A570000}"/>
    <cellStyle name="Heading 3 16 29 2" xfId="22906" xr:uid="{00000000-0005-0000-0000-00007B570000}"/>
    <cellStyle name="Heading 3 16 3" xfId="595" xr:uid="{00000000-0005-0000-0000-00007C570000}"/>
    <cellStyle name="Heading 3 16 3 2" xfId="22907" xr:uid="{00000000-0005-0000-0000-00007D570000}"/>
    <cellStyle name="Heading 3 16 30" xfId="22908" xr:uid="{00000000-0005-0000-0000-00007E570000}"/>
    <cellStyle name="Heading 3 16 30 2" xfId="22909" xr:uid="{00000000-0005-0000-0000-00007F570000}"/>
    <cellStyle name="Heading 3 16 31" xfId="22910" xr:uid="{00000000-0005-0000-0000-000080570000}"/>
    <cellStyle name="Heading 3 16 31 2" xfId="22911" xr:uid="{00000000-0005-0000-0000-000081570000}"/>
    <cellStyle name="Heading 3 16 32" xfId="22912" xr:uid="{00000000-0005-0000-0000-000082570000}"/>
    <cellStyle name="Heading 3 16 32 2" xfId="22913" xr:uid="{00000000-0005-0000-0000-000083570000}"/>
    <cellStyle name="Heading 3 16 33" xfId="22914" xr:uid="{00000000-0005-0000-0000-000084570000}"/>
    <cellStyle name="Heading 3 16 33 2" xfId="22915" xr:uid="{00000000-0005-0000-0000-000085570000}"/>
    <cellStyle name="Heading 3 16 34" xfId="22916" xr:uid="{00000000-0005-0000-0000-000086570000}"/>
    <cellStyle name="Heading 3 16 34 2" xfId="22917" xr:uid="{00000000-0005-0000-0000-000087570000}"/>
    <cellStyle name="Heading 3 16 35" xfId="22918" xr:uid="{00000000-0005-0000-0000-000088570000}"/>
    <cellStyle name="Heading 3 16 35 2" xfId="22919" xr:uid="{00000000-0005-0000-0000-000089570000}"/>
    <cellStyle name="Heading 3 16 36" xfId="22920" xr:uid="{00000000-0005-0000-0000-00008A570000}"/>
    <cellStyle name="Heading 3 16 36 2" xfId="22921" xr:uid="{00000000-0005-0000-0000-00008B570000}"/>
    <cellStyle name="Heading 3 16 37" xfId="22922" xr:uid="{00000000-0005-0000-0000-00008C570000}"/>
    <cellStyle name="Heading 3 16 37 2" xfId="22923" xr:uid="{00000000-0005-0000-0000-00008D570000}"/>
    <cellStyle name="Heading 3 16 38" xfId="22924" xr:uid="{00000000-0005-0000-0000-00008E570000}"/>
    <cellStyle name="Heading 3 16 38 2" xfId="22925" xr:uid="{00000000-0005-0000-0000-00008F570000}"/>
    <cellStyle name="Heading 3 16 39" xfId="22926" xr:uid="{00000000-0005-0000-0000-000090570000}"/>
    <cellStyle name="Heading 3 16 4" xfId="22927" xr:uid="{00000000-0005-0000-0000-000091570000}"/>
    <cellStyle name="Heading 3 16 4 2" xfId="22928" xr:uid="{00000000-0005-0000-0000-000092570000}"/>
    <cellStyle name="Heading 3 16 40" xfId="22929" xr:uid="{00000000-0005-0000-0000-000093570000}"/>
    <cellStyle name="Heading 3 16 41" xfId="22930" xr:uid="{00000000-0005-0000-0000-000094570000}"/>
    <cellStyle name="Heading 3 16 42" xfId="22931" xr:uid="{00000000-0005-0000-0000-000095570000}"/>
    <cellStyle name="Heading 3 16 43" xfId="22932" xr:uid="{00000000-0005-0000-0000-000096570000}"/>
    <cellStyle name="Heading 3 16 44" xfId="22933" xr:uid="{00000000-0005-0000-0000-000097570000}"/>
    <cellStyle name="Heading 3 16 45" xfId="22934" xr:uid="{00000000-0005-0000-0000-000098570000}"/>
    <cellStyle name="Heading 3 16 46" xfId="22935" xr:uid="{00000000-0005-0000-0000-000099570000}"/>
    <cellStyle name="Heading 3 16 47" xfId="22936" xr:uid="{00000000-0005-0000-0000-00009A570000}"/>
    <cellStyle name="Heading 3 16 48" xfId="22937" xr:uid="{00000000-0005-0000-0000-00009B570000}"/>
    <cellStyle name="Heading 3 16 49" xfId="22938" xr:uid="{00000000-0005-0000-0000-00009C570000}"/>
    <cellStyle name="Heading 3 16 5" xfId="22939" xr:uid="{00000000-0005-0000-0000-00009D570000}"/>
    <cellStyle name="Heading 3 16 5 2" xfId="22940" xr:uid="{00000000-0005-0000-0000-00009E570000}"/>
    <cellStyle name="Heading 3 16 50" xfId="22941" xr:uid="{00000000-0005-0000-0000-00009F570000}"/>
    <cellStyle name="Heading 3 16 51" xfId="22942" xr:uid="{00000000-0005-0000-0000-0000A0570000}"/>
    <cellStyle name="Heading 3 16 52" xfId="22943" xr:uid="{00000000-0005-0000-0000-0000A1570000}"/>
    <cellStyle name="Heading 3 16 53" xfId="22944" xr:uid="{00000000-0005-0000-0000-0000A2570000}"/>
    <cellStyle name="Heading 3 16 54" xfId="22945" xr:uid="{00000000-0005-0000-0000-0000A3570000}"/>
    <cellStyle name="Heading 3 16 55" xfId="22946" xr:uid="{00000000-0005-0000-0000-0000A4570000}"/>
    <cellStyle name="Heading 3 16 56" xfId="22947" xr:uid="{00000000-0005-0000-0000-0000A5570000}"/>
    <cellStyle name="Heading 3 16 57" xfId="22948" xr:uid="{00000000-0005-0000-0000-0000A6570000}"/>
    <cellStyle name="Heading 3 16 58" xfId="22949" xr:uid="{00000000-0005-0000-0000-0000A7570000}"/>
    <cellStyle name="Heading 3 16 59" xfId="22950" xr:uid="{00000000-0005-0000-0000-0000A8570000}"/>
    <cellStyle name="Heading 3 16 6" xfId="22951" xr:uid="{00000000-0005-0000-0000-0000A9570000}"/>
    <cellStyle name="Heading 3 16 6 2" xfId="22952" xr:uid="{00000000-0005-0000-0000-0000AA570000}"/>
    <cellStyle name="Heading 3 16 60" xfId="22953" xr:uid="{00000000-0005-0000-0000-0000AB570000}"/>
    <cellStyle name="Heading 3 16 61" xfId="22954" xr:uid="{00000000-0005-0000-0000-0000AC570000}"/>
    <cellStyle name="Heading 3 16 62" xfId="22955" xr:uid="{00000000-0005-0000-0000-0000AD570000}"/>
    <cellStyle name="Heading 3 16 63" xfId="22956" xr:uid="{00000000-0005-0000-0000-0000AE570000}"/>
    <cellStyle name="Heading 3 16 64" xfId="22957" xr:uid="{00000000-0005-0000-0000-0000AF570000}"/>
    <cellStyle name="Heading 3 16 65" xfId="22958" xr:uid="{00000000-0005-0000-0000-0000B0570000}"/>
    <cellStyle name="Heading 3 16 66" xfId="22959" xr:uid="{00000000-0005-0000-0000-0000B1570000}"/>
    <cellStyle name="Heading 3 16 67" xfId="22960" xr:uid="{00000000-0005-0000-0000-0000B2570000}"/>
    <cellStyle name="Heading 3 16 68" xfId="22961" xr:uid="{00000000-0005-0000-0000-0000B3570000}"/>
    <cellStyle name="Heading 3 16 69" xfId="22962" xr:uid="{00000000-0005-0000-0000-0000B4570000}"/>
    <cellStyle name="Heading 3 16 7" xfId="22963" xr:uid="{00000000-0005-0000-0000-0000B5570000}"/>
    <cellStyle name="Heading 3 16 7 2" xfId="22964" xr:uid="{00000000-0005-0000-0000-0000B6570000}"/>
    <cellStyle name="Heading 3 16 70" xfId="52978" xr:uid="{00000000-0005-0000-0000-0000B7570000}"/>
    <cellStyle name="Heading 3 16 71" xfId="53439" xr:uid="{00000000-0005-0000-0000-0000B8570000}"/>
    <cellStyle name="Heading 3 16 8" xfId="22965" xr:uid="{00000000-0005-0000-0000-0000B9570000}"/>
    <cellStyle name="Heading 3 16 8 2" xfId="22966" xr:uid="{00000000-0005-0000-0000-0000BA570000}"/>
    <cellStyle name="Heading 3 16 9" xfId="22967" xr:uid="{00000000-0005-0000-0000-0000BB570000}"/>
    <cellStyle name="Heading 3 16 9 2" xfId="22968" xr:uid="{00000000-0005-0000-0000-0000BC570000}"/>
    <cellStyle name="Heading 3 17" xfId="596" xr:uid="{00000000-0005-0000-0000-0000BD570000}"/>
    <cellStyle name="Heading 3 17 10" xfId="22969" xr:uid="{00000000-0005-0000-0000-0000BE570000}"/>
    <cellStyle name="Heading 3 17 10 2" xfId="22970" xr:uid="{00000000-0005-0000-0000-0000BF570000}"/>
    <cellStyle name="Heading 3 17 11" xfId="22971" xr:uid="{00000000-0005-0000-0000-0000C0570000}"/>
    <cellStyle name="Heading 3 17 11 2" xfId="22972" xr:uid="{00000000-0005-0000-0000-0000C1570000}"/>
    <cellStyle name="Heading 3 17 12" xfId="22973" xr:uid="{00000000-0005-0000-0000-0000C2570000}"/>
    <cellStyle name="Heading 3 17 12 2" xfId="22974" xr:uid="{00000000-0005-0000-0000-0000C3570000}"/>
    <cellStyle name="Heading 3 17 13" xfId="22975" xr:uid="{00000000-0005-0000-0000-0000C4570000}"/>
    <cellStyle name="Heading 3 17 13 2" xfId="22976" xr:uid="{00000000-0005-0000-0000-0000C5570000}"/>
    <cellStyle name="Heading 3 17 14" xfId="22977" xr:uid="{00000000-0005-0000-0000-0000C6570000}"/>
    <cellStyle name="Heading 3 17 14 2" xfId="22978" xr:uid="{00000000-0005-0000-0000-0000C7570000}"/>
    <cellStyle name="Heading 3 17 15" xfId="22979" xr:uid="{00000000-0005-0000-0000-0000C8570000}"/>
    <cellStyle name="Heading 3 17 15 2" xfId="22980" xr:uid="{00000000-0005-0000-0000-0000C9570000}"/>
    <cellStyle name="Heading 3 17 16" xfId="22981" xr:uid="{00000000-0005-0000-0000-0000CA570000}"/>
    <cellStyle name="Heading 3 17 16 2" xfId="22982" xr:uid="{00000000-0005-0000-0000-0000CB570000}"/>
    <cellStyle name="Heading 3 17 17" xfId="22983" xr:uid="{00000000-0005-0000-0000-0000CC570000}"/>
    <cellStyle name="Heading 3 17 17 2" xfId="22984" xr:uid="{00000000-0005-0000-0000-0000CD570000}"/>
    <cellStyle name="Heading 3 17 18" xfId="22985" xr:uid="{00000000-0005-0000-0000-0000CE570000}"/>
    <cellStyle name="Heading 3 17 18 2" xfId="22986" xr:uid="{00000000-0005-0000-0000-0000CF570000}"/>
    <cellStyle name="Heading 3 17 19" xfId="22987" xr:uid="{00000000-0005-0000-0000-0000D0570000}"/>
    <cellStyle name="Heading 3 17 19 2" xfId="22988" xr:uid="{00000000-0005-0000-0000-0000D1570000}"/>
    <cellStyle name="Heading 3 17 2" xfId="597" xr:uid="{00000000-0005-0000-0000-0000D2570000}"/>
    <cellStyle name="Heading 3 17 2 2" xfId="22989" xr:uid="{00000000-0005-0000-0000-0000D3570000}"/>
    <cellStyle name="Heading 3 17 20" xfId="22990" xr:uid="{00000000-0005-0000-0000-0000D4570000}"/>
    <cellStyle name="Heading 3 17 20 2" xfId="22991" xr:uid="{00000000-0005-0000-0000-0000D5570000}"/>
    <cellStyle name="Heading 3 17 21" xfId="22992" xr:uid="{00000000-0005-0000-0000-0000D6570000}"/>
    <cellStyle name="Heading 3 17 21 2" xfId="22993" xr:uid="{00000000-0005-0000-0000-0000D7570000}"/>
    <cellStyle name="Heading 3 17 22" xfId="22994" xr:uid="{00000000-0005-0000-0000-0000D8570000}"/>
    <cellStyle name="Heading 3 17 22 2" xfId="22995" xr:uid="{00000000-0005-0000-0000-0000D9570000}"/>
    <cellStyle name="Heading 3 17 23" xfId="22996" xr:uid="{00000000-0005-0000-0000-0000DA570000}"/>
    <cellStyle name="Heading 3 17 23 2" xfId="22997" xr:uid="{00000000-0005-0000-0000-0000DB570000}"/>
    <cellStyle name="Heading 3 17 24" xfId="22998" xr:uid="{00000000-0005-0000-0000-0000DC570000}"/>
    <cellStyle name="Heading 3 17 24 2" xfId="22999" xr:uid="{00000000-0005-0000-0000-0000DD570000}"/>
    <cellStyle name="Heading 3 17 25" xfId="23000" xr:uid="{00000000-0005-0000-0000-0000DE570000}"/>
    <cellStyle name="Heading 3 17 25 2" xfId="23001" xr:uid="{00000000-0005-0000-0000-0000DF570000}"/>
    <cellStyle name="Heading 3 17 26" xfId="23002" xr:uid="{00000000-0005-0000-0000-0000E0570000}"/>
    <cellStyle name="Heading 3 17 26 2" xfId="23003" xr:uid="{00000000-0005-0000-0000-0000E1570000}"/>
    <cellStyle name="Heading 3 17 27" xfId="23004" xr:uid="{00000000-0005-0000-0000-0000E2570000}"/>
    <cellStyle name="Heading 3 17 27 2" xfId="23005" xr:uid="{00000000-0005-0000-0000-0000E3570000}"/>
    <cellStyle name="Heading 3 17 28" xfId="23006" xr:uid="{00000000-0005-0000-0000-0000E4570000}"/>
    <cellStyle name="Heading 3 17 28 2" xfId="23007" xr:uid="{00000000-0005-0000-0000-0000E5570000}"/>
    <cellStyle name="Heading 3 17 29" xfId="23008" xr:uid="{00000000-0005-0000-0000-0000E6570000}"/>
    <cellStyle name="Heading 3 17 29 2" xfId="23009" xr:uid="{00000000-0005-0000-0000-0000E7570000}"/>
    <cellStyle name="Heading 3 17 3" xfId="598" xr:uid="{00000000-0005-0000-0000-0000E8570000}"/>
    <cellStyle name="Heading 3 17 3 2" xfId="23010" xr:uid="{00000000-0005-0000-0000-0000E9570000}"/>
    <cellStyle name="Heading 3 17 30" xfId="23011" xr:uid="{00000000-0005-0000-0000-0000EA570000}"/>
    <cellStyle name="Heading 3 17 30 2" xfId="23012" xr:uid="{00000000-0005-0000-0000-0000EB570000}"/>
    <cellStyle name="Heading 3 17 31" xfId="23013" xr:uid="{00000000-0005-0000-0000-0000EC570000}"/>
    <cellStyle name="Heading 3 17 31 2" xfId="23014" xr:uid="{00000000-0005-0000-0000-0000ED570000}"/>
    <cellStyle name="Heading 3 17 32" xfId="23015" xr:uid="{00000000-0005-0000-0000-0000EE570000}"/>
    <cellStyle name="Heading 3 17 32 2" xfId="23016" xr:uid="{00000000-0005-0000-0000-0000EF570000}"/>
    <cellStyle name="Heading 3 17 33" xfId="23017" xr:uid="{00000000-0005-0000-0000-0000F0570000}"/>
    <cellStyle name="Heading 3 17 33 2" xfId="23018" xr:uid="{00000000-0005-0000-0000-0000F1570000}"/>
    <cellStyle name="Heading 3 17 34" xfId="23019" xr:uid="{00000000-0005-0000-0000-0000F2570000}"/>
    <cellStyle name="Heading 3 17 34 2" xfId="23020" xr:uid="{00000000-0005-0000-0000-0000F3570000}"/>
    <cellStyle name="Heading 3 17 35" xfId="23021" xr:uid="{00000000-0005-0000-0000-0000F4570000}"/>
    <cellStyle name="Heading 3 17 35 2" xfId="23022" xr:uid="{00000000-0005-0000-0000-0000F5570000}"/>
    <cellStyle name="Heading 3 17 36" xfId="23023" xr:uid="{00000000-0005-0000-0000-0000F6570000}"/>
    <cellStyle name="Heading 3 17 36 2" xfId="23024" xr:uid="{00000000-0005-0000-0000-0000F7570000}"/>
    <cellStyle name="Heading 3 17 37" xfId="23025" xr:uid="{00000000-0005-0000-0000-0000F8570000}"/>
    <cellStyle name="Heading 3 17 37 2" xfId="23026" xr:uid="{00000000-0005-0000-0000-0000F9570000}"/>
    <cellStyle name="Heading 3 17 38" xfId="23027" xr:uid="{00000000-0005-0000-0000-0000FA570000}"/>
    <cellStyle name="Heading 3 17 38 2" xfId="23028" xr:uid="{00000000-0005-0000-0000-0000FB570000}"/>
    <cellStyle name="Heading 3 17 39" xfId="23029" xr:uid="{00000000-0005-0000-0000-0000FC570000}"/>
    <cellStyle name="Heading 3 17 4" xfId="23030" xr:uid="{00000000-0005-0000-0000-0000FD570000}"/>
    <cellStyle name="Heading 3 17 4 2" xfId="23031" xr:uid="{00000000-0005-0000-0000-0000FE570000}"/>
    <cellStyle name="Heading 3 17 40" xfId="23032" xr:uid="{00000000-0005-0000-0000-0000FF570000}"/>
    <cellStyle name="Heading 3 17 41" xfId="23033" xr:uid="{00000000-0005-0000-0000-000000580000}"/>
    <cellStyle name="Heading 3 17 42" xfId="23034" xr:uid="{00000000-0005-0000-0000-000001580000}"/>
    <cellStyle name="Heading 3 17 43" xfId="23035" xr:uid="{00000000-0005-0000-0000-000002580000}"/>
    <cellStyle name="Heading 3 17 44" xfId="23036" xr:uid="{00000000-0005-0000-0000-000003580000}"/>
    <cellStyle name="Heading 3 17 45" xfId="23037" xr:uid="{00000000-0005-0000-0000-000004580000}"/>
    <cellStyle name="Heading 3 17 46" xfId="23038" xr:uid="{00000000-0005-0000-0000-000005580000}"/>
    <cellStyle name="Heading 3 17 47" xfId="23039" xr:uid="{00000000-0005-0000-0000-000006580000}"/>
    <cellStyle name="Heading 3 17 48" xfId="23040" xr:uid="{00000000-0005-0000-0000-000007580000}"/>
    <cellStyle name="Heading 3 17 49" xfId="23041" xr:uid="{00000000-0005-0000-0000-000008580000}"/>
    <cellStyle name="Heading 3 17 5" xfId="23042" xr:uid="{00000000-0005-0000-0000-000009580000}"/>
    <cellStyle name="Heading 3 17 5 2" xfId="23043" xr:uid="{00000000-0005-0000-0000-00000A580000}"/>
    <cellStyle name="Heading 3 17 50" xfId="23044" xr:uid="{00000000-0005-0000-0000-00000B580000}"/>
    <cellStyle name="Heading 3 17 51" xfId="23045" xr:uid="{00000000-0005-0000-0000-00000C580000}"/>
    <cellStyle name="Heading 3 17 52" xfId="23046" xr:uid="{00000000-0005-0000-0000-00000D580000}"/>
    <cellStyle name="Heading 3 17 53" xfId="23047" xr:uid="{00000000-0005-0000-0000-00000E580000}"/>
    <cellStyle name="Heading 3 17 54" xfId="23048" xr:uid="{00000000-0005-0000-0000-00000F580000}"/>
    <cellStyle name="Heading 3 17 55" xfId="23049" xr:uid="{00000000-0005-0000-0000-000010580000}"/>
    <cellStyle name="Heading 3 17 56" xfId="23050" xr:uid="{00000000-0005-0000-0000-000011580000}"/>
    <cellStyle name="Heading 3 17 57" xfId="23051" xr:uid="{00000000-0005-0000-0000-000012580000}"/>
    <cellStyle name="Heading 3 17 58" xfId="23052" xr:uid="{00000000-0005-0000-0000-000013580000}"/>
    <cellStyle name="Heading 3 17 59" xfId="23053" xr:uid="{00000000-0005-0000-0000-000014580000}"/>
    <cellStyle name="Heading 3 17 6" xfId="23054" xr:uid="{00000000-0005-0000-0000-000015580000}"/>
    <cellStyle name="Heading 3 17 6 2" xfId="23055" xr:uid="{00000000-0005-0000-0000-000016580000}"/>
    <cellStyle name="Heading 3 17 60" xfId="23056" xr:uid="{00000000-0005-0000-0000-000017580000}"/>
    <cellStyle name="Heading 3 17 61" xfId="23057" xr:uid="{00000000-0005-0000-0000-000018580000}"/>
    <cellStyle name="Heading 3 17 62" xfId="23058" xr:uid="{00000000-0005-0000-0000-000019580000}"/>
    <cellStyle name="Heading 3 17 63" xfId="23059" xr:uid="{00000000-0005-0000-0000-00001A580000}"/>
    <cellStyle name="Heading 3 17 64" xfId="23060" xr:uid="{00000000-0005-0000-0000-00001B580000}"/>
    <cellStyle name="Heading 3 17 65" xfId="23061" xr:uid="{00000000-0005-0000-0000-00001C580000}"/>
    <cellStyle name="Heading 3 17 66" xfId="23062" xr:uid="{00000000-0005-0000-0000-00001D580000}"/>
    <cellStyle name="Heading 3 17 67" xfId="23063" xr:uid="{00000000-0005-0000-0000-00001E580000}"/>
    <cellStyle name="Heading 3 17 68" xfId="23064" xr:uid="{00000000-0005-0000-0000-00001F580000}"/>
    <cellStyle name="Heading 3 17 69" xfId="23065" xr:uid="{00000000-0005-0000-0000-000020580000}"/>
    <cellStyle name="Heading 3 17 7" xfId="23066" xr:uid="{00000000-0005-0000-0000-000021580000}"/>
    <cellStyle name="Heading 3 17 7 2" xfId="23067" xr:uid="{00000000-0005-0000-0000-000022580000}"/>
    <cellStyle name="Heading 3 17 70" xfId="53029" xr:uid="{00000000-0005-0000-0000-000023580000}"/>
    <cellStyle name="Heading 3 17 71" xfId="53490" xr:uid="{00000000-0005-0000-0000-000024580000}"/>
    <cellStyle name="Heading 3 17 8" xfId="23068" xr:uid="{00000000-0005-0000-0000-000025580000}"/>
    <cellStyle name="Heading 3 17 8 2" xfId="23069" xr:uid="{00000000-0005-0000-0000-000026580000}"/>
    <cellStyle name="Heading 3 17 9" xfId="23070" xr:uid="{00000000-0005-0000-0000-000027580000}"/>
    <cellStyle name="Heading 3 17 9 2" xfId="23071" xr:uid="{00000000-0005-0000-0000-000028580000}"/>
    <cellStyle name="Heading 3 18" xfId="599" xr:uid="{00000000-0005-0000-0000-000029580000}"/>
    <cellStyle name="Heading 3 18 10" xfId="23072" xr:uid="{00000000-0005-0000-0000-00002A580000}"/>
    <cellStyle name="Heading 3 18 10 2" xfId="23073" xr:uid="{00000000-0005-0000-0000-00002B580000}"/>
    <cellStyle name="Heading 3 18 11" xfId="23074" xr:uid="{00000000-0005-0000-0000-00002C580000}"/>
    <cellStyle name="Heading 3 18 11 2" xfId="23075" xr:uid="{00000000-0005-0000-0000-00002D580000}"/>
    <cellStyle name="Heading 3 18 12" xfId="23076" xr:uid="{00000000-0005-0000-0000-00002E580000}"/>
    <cellStyle name="Heading 3 18 12 2" xfId="23077" xr:uid="{00000000-0005-0000-0000-00002F580000}"/>
    <cellStyle name="Heading 3 18 13" xfId="23078" xr:uid="{00000000-0005-0000-0000-000030580000}"/>
    <cellStyle name="Heading 3 18 13 2" xfId="23079" xr:uid="{00000000-0005-0000-0000-000031580000}"/>
    <cellStyle name="Heading 3 18 14" xfId="23080" xr:uid="{00000000-0005-0000-0000-000032580000}"/>
    <cellStyle name="Heading 3 18 14 2" xfId="23081" xr:uid="{00000000-0005-0000-0000-000033580000}"/>
    <cellStyle name="Heading 3 18 15" xfId="23082" xr:uid="{00000000-0005-0000-0000-000034580000}"/>
    <cellStyle name="Heading 3 18 15 2" xfId="23083" xr:uid="{00000000-0005-0000-0000-000035580000}"/>
    <cellStyle name="Heading 3 18 16" xfId="23084" xr:uid="{00000000-0005-0000-0000-000036580000}"/>
    <cellStyle name="Heading 3 18 16 2" xfId="23085" xr:uid="{00000000-0005-0000-0000-000037580000}"/>
    <cellStyle name="Heading 3 18 17" xfId="23086" xr:uid="{00000000-0005-0000-0000-000038580000}"/>
    <cellStyle name="Heading 3 18 17 2" xfId="23087" xr:uid="{00000000-0005-0000-0000-000039580000}"/>
    <cellStyle name="Heading 3 18 18" xfId="23088" xr:uid="{00000000-0005-0000-0000-00003A580000}"/>
    <cellStyle name="Heading 3 18 18 2" xfId="23089" xr:uid="{00000000-0005-0000-0000-00003B580000}"/>
    <cellStyle name="Heading 3 18 19" xfId="23090" xr:uid="{00000000-0005-0000-0000-00003C580000}"/>
    <cellStyle name="Heading 3 18 19 2" xfId="23091" xr:uid="{00000000-0005-0000-0000-00003D580000}"/>
    <cellStyle name="Heading 3 18 2" xfId="600" xr:uid="{00000000-0005-0000-0000-00003E580000}"/>
    <cellStyle name="Heading 3 18 2 2" xfId="23092" xr:uid="{00000000-0005-0000-0000-00003F580000}"/>
    <cellStyle name="Heading 3 18 20" xfId="23093" xr:uid="{00000000-0005-0000-0000-000040580000}"/>
    <cellStyle name="Heading 3 18 20 2" xfId="23094" xr:uid="{00000000-0005-0000-0000-000041580000}"/>
    <cellStyle name="Heading 3 18 21" xfId="23095" xr:uid="{00000000-0005-0000-0000-000042580000}"/>
    <cellStyle name="Heading 3 18 21 2" xfId="23096" xr:uid="{00000000-0005-0000-0000-000043580000}"/>
    <cellStyle name="Heading 3 18 22" xfId="23097" xr:uid="{00000000-0005-0000-0000-000044580000}"/>
    <cellStyle name="Heading 3 18 22 2" xfId="23098" xr:uid="{00000000-0005-0000-0000-000045580000}"/>
    <cellStyle name="Heading 3 18 23" xfId="23099" xr:uid="{00000000-0005-0000-0000-000046580000}"/>
    <cellStyle name="Heading 3 18 23 2" xfId="23100" xr:uid="{00000000-0005-0000-0000-000047580000}"/>
    <cellStyle name="Heading 3 18 24" xfId="23101" xr:uid="{00000000-0005-0000-0000-000048580000}"/>
    <cellStyle name="Heading 3 18 24 2" xfId="23102" xr:uid="{00000000-0005-0000-0000-000049580000}"/>
    <cellStyle name="Heading 3 18 25" xfId="23103" xr:uid="{00000000-0005-0000-0000-00004A580000}"/>
    <cellStyle name="Heading 3 18 25 2" xfId="23104" xr:uid="{00000000-0005-0000-0000-00004B580000}"/>
    <cellStyle name="Heading 3 18 26" xfId="23105" xr:uid="{00000000-0005-0000-0000-00004C580000}"/>
    <cellStyle name="Heading 3 18 26 2" xfId="23106" xr:uid="{00000000-0005-0000-0000-00004D580000}"/>
    <cellStyle name="Heading 3 18 27" xfId="23107" xr:uid="{00000000-0005-0000-0000-00004E580000}"/>
    <cellStyle name="Heading 3 18 27 2" xfId="23108" xr:uid="{00000000-0005-0000-0000-00004F580000}"/>
    <cellStyle name="Heading 3 18 28" xfId="23109" xr:uid="{00000000-0005-0000-0000-000050580000}"/>
    <cellStyle name="Heading 3 18 28 2" xfId="23110" xr:uid="{00000000-0005-0000-0000-000051580000}"/>
    <cellStyle name="Heading 3 18 29" xfId="23111" xr:uid="{00000000-0005-0000-0000-000052580000}"/>
    <cellStyle name="Heading 3 18 29 2" xfId="23112" xr:uid="{00000000-0005-0000-0000-000053580000}"/>
    <cellStyle name="Heading 3 18 3" xfId="601" xr:uid="{00000000-0005-0000-0000-000054580000}"/>
    <cellStyle name="Heading 3 18 3 2" xfId="23113" xr:uid="{00000000-0005-0000-0000-000055580000}"/>
    <cellStyle name="Heading 3 18 30" xfId="23114" xr:uid="{00000000-0005-0000-0000-000056580000}"/>
    <cellStyle name="Heading 3 18 30 2" xfId="23115" xr:uid="{00000000-0005-0000-0000-000057580000}"/>
    <cellStyle name="Heading 3 18 31" xfId="23116" xr:uid="{00000000-0005-0000-0000-000058580000}"/>
    <cellStyle name="Heading 3 18 31 2" xfId="23117" xr:uid="{00000000-0005-0000-0000-000059580000}"/>
    <cellStyle name="Heading 3 18 32" xfId="23118" xr:uid="{00000000-0005-0000-0000-00005A580000}"/>
    <cellStyle name="Heading 3 18 32 2" xfId="23119" xr:uid="{00000000-0005-0000-0000-00005B580000}"/>
    <cellStyle name="Heading 3 18 33" xfId="23120" xr:uid="{00000000-0005-0000-0000-00005C580000}"/>
    <cellStyle name="Heading 3 18 33 2" xfId="23121" xr:uid="{00000000-0005-0000-0000-00005D580000}"/>
    <cellStyle name="Heading 3 18 34" xfId="23122" xr:uid="{00000000-0005-0000-0000-00005E580000}"/>
    <cellStyle name="Heading 3 18 34 2" xfId="23123" xr:uid="{00000000-0005-0000-0000-00005F580000}"/>
    <cellStyle name="Heading 3 18 35" xfId="23124" xr:uid="{00000000-0005-0000-0000-000060580000}"/>
    <cellStyle name="Heading 3 18 35 2" xfId="23125" xr:uid="{00000000-0005-0000-0000-000061580000}"/>
    <cellStyle name="Heading 3 18 36" xfId="23126" xr:uid="{00000000-0005-0000-0000-000062580000}"/>
    <cellStyle name="Heading 3 18 36 2" xfId="23127" xr:uid="{00000000-0005-0000-0000-000063580000}"/>
    <cellStyle name="Heading 3 18 37" xfId="23128" xr:uid="{00000000-0005-0000-0000-000064580000}"/>
    <cellStyle name="Heading 3 18 37 2" xfId="23129" xr:uid="{00000000-0005-0000-0000-000065580000}"/>
    <cellStyle name="Heading 3 18 38" xfId="23130" xr:uid="{00000000-0005-0000-0000-000066580000}"/>
    <cellStyle name="Heading 3 18 38 2" xfId="23131" xr:uid="{00000000-0005-0000-0000-000067580000}"/>
    <cellStyle name="Heading 3 18 39" xfId="23132" xr:uid="{00000000-0005-0000-0000-000068580000}"/>
    <cellStyle name="Heading 3 18 4" xfId="23133" xr:uid="{00000000-0005-0000-0000-000069580000}"/>
    <cellStyle name="Heading 3 18 4 2" xfId="23134" xr:uid="{00000000-0005-0000-0000-00006A580000}"/>
    <cellStyle name="Heading 3 18 40" xfId="23135" xr:uid="{00000000-0005-0000-0000-00006B580000}"/>
    <cellStyle name="Heading 3 18 41" xfId="23136" xr:uid="{00000000-0005-0000-0000-00006C580000}"/>
    <cellStyle name="Heading 3 18 42" xfId="23137" xr:uid="{00000000-0005-0000-0000-00006D580000}"/>
    <cellStyle name="Heading 3 18 43" xfId="23138" xr:uid="{00000000-0005-0000-0000-00006E580000}"/>
    <cellStyle name="Heading 3 18 44" xfId="23139" xr:uid="{00000000-0005-0000-0000-00006F580000}"/>
    <cellStyle name="Heading 3 18 45" xfId="23140" xr:uid="{00000000-0005-0000-0000-000070580000}"/>
    <cellStyle name="Heading 3 18 46" xfId="23141" xr:uid="{00000000-0005-0000-0000-000071580000}"/>
    <cellStyle name="Heading 3 18 47" xfId="23142" xr:uid="{00000000-0005-0000-0000-000072580000}"/>
    <cellStyle name="Heading 3 18 48" xfId="23143" xr:uid="{00000000-0005-0000-0000-000073580000}"/>
    <cellStyle name="Heading 3 18 49" xfId="23144" xr:uid="{00000000-0005-0000-0000-000074580000}"/>
    <cellStyle name="Heading 3 18 5" xfId="23145" xr:uid="{00000000-0005-0000-0000-000075580000}"/>
    <cellStyle name="Heading 3 18 5 2" xfId="23146" xr:uid="{00000000-0005-0000-0000-000076580000}"/>
    <cellStyle name="Heading 3 18 50" xfId="23147" xr:uid="{00000000-0005-0000-0000-000077580000}"/>
    <cellStyle name="Heading 3 18 51" xfId="23148" xr:uid="{00000000-0005-0000-0000-000078580000}"/>
    <cellStyle name="Heading 3 18 52" xfId="23149" xr:uid="{00000000-0005-0000-0000-000079580000}"/>
    <cellStyle name="Heading 3 18 53" xfId="23150" xr:uid="{00000000-0005-0000-0000-00007A580000}"/>
    <cellStyle name="Heading 3 18 54" xfId="23151" xr:uid="{00000000-0005-0000-0000-00007B580000}"/>
    <cellStyle name="Heading 3 18 55" xfId="23152" xr:uid="{00000000-0005-0000-0000-00007C580000}"/>
    <cellStyle name="Heading 3 18 56" xfId="23153" xr:uid="{00000000-0005-0000-0000-00007D580000}"/>
    <cellStyle name="Heading 3 18 57" xfId="23154" xr:uid="{00000000-0005-0000-0000-00007E580000}"/>
    <cellStyle name="Heading 3 18 58" xfId="23155" xr:uid="{00000000-0005-0000-0000-00007F580000}"/>
    <cellStyle name="Heading 3 18 59" xfId="23156" xr:uid="{00000000-0005-0000-0000-000080580000}"/>
    <cellStyle name="Heading 3 18 6" xfId="23157" xr:uid="{00000000-0005-0000-0000-000081580000}"/>
    <cellStyle name="Heading 3 18 6 2" xfId="23158" xr:uid="{00000000-0005-0000-0000-000082580000}"/>
    <cellStyle name="Heading 3 18 60" xfId="23159" xr:uid="{00000000-0005-0000-0000-000083580000}"/>
    <cellStyle name="Heading 3 18 61" xfId="23160" xr:uid="{00000000-0005-0000-0000-000084580000}"/>
    <cellStyle name="Heading 3 18 62" xfId="23161" xr:uid="{00000000-0005-0000-0000-000085580000}"/>
    <cellStyle name="Heading 3 18 63" xfId="23162" xr:uid="{00000000-0005-0000-0000-000086580000}"/>
    <cellStyle name="Heading 3 18 64" xfId="23163" xr:uid="{00000000-0005-0000-0000-000087580000}"/>
    <cellStyle name="Heading 3 18 65" xfId="23164" xr:uid="{00000000-0005-0000-0000-000088580000}"/>
    <cellStyle name="Heading 3 18 66" xfId="23165" xr:uid="{00000000-0005-0000-0000-000089580000}"/>
    <cellStyle name="Heading 3 18 67" xfId="23166" xr:uid="{00000000-0005-0000-0000-00008A580000}"/>
    <cellStyle name="Heading 3 18 68" xfId="23167" xr:uid="{00000000-0005-0000-0000-00008B580000}"/>
    <cellStyle name="Heading 3 18 69" xfId="23168" xr:uid="{00000000-0005-0000-0000-00008C580000}"/>
    <cellStyle name="Heading 3 18 7" xfId="23169" xr:uid="{00000000-0005-0000-0000-00008D580000}"/>
    <cellStyle name="Heading 3 18 7 2" xfId="23170" xr:uid="{00000000-0005-0000-0000-00008E580000}"/>
    <cellStyle name="Heading 3 18 70" xfId="52987" xr:uid="{00000000-0005-0000-0000-00008F580000}"/>
    <cellStyle name="Heading 3 18 71" xfId="53448" xr:uid="{00000000-0005-0000-0000-000090580000}"/>
    <cellStyle name="Heading 3 18 8" xfId="23171" xr:uid="{00000000-0005-0000-0000-000091580000}"/>
    <cellStyle name="Heading 3 18 8 2" xfId="23172" xr:uid="{00000000-0005-0000-0000-000092580000}"/>
    <cellStyle name="Heading 3 18 9" xfId="23173" xr:uid="{00000000-0005-0000-0000-000093580000}"/>
    <cellStyle name="Heading 3 18 9 2" xfId="23174" xr:uid="{00000000-0005-0000-0000-000094580000}"/>
    <cellStyle name="Heading 3 19" xfId="602" xr:uid="{00000000-0005-0000-0000-000095580000}"/>
    <cellStyle name="Heading 3 19 10" xfId="23175" xr:uid="{00000000-0005-0000-0000-000096580000}"/>
    <cellStyle name="Heading 3 19 10 2" xfId="23176" xr:uid="{00000000-0005-0000-0000-000097580000}"/>
    <cellStyle name="Heading 3 19 11" xfId="23177" xr:uid="{00000000-0005-0000-0000-000098580000}"/>
    <cellStyle name="Heading 3 19 11 2" xfId="23178" xr:uid="{00000000-0005-0000-0000-000099580000}"/>
    <cellStyle name="Heading 3 19 12" xfId="23179" xr:uid="{00000000-0005-0000-0000-00009A580000}"/>
    <cellStyle name="Heading 3 19 12 2" xfId="23180" xr:uid="{00000000-0005-0000-0000-00009B580000}"/>
    <cellStyle name="Heading 3 19 13" xfId="23181" xr:uid="{00000000-0005-0000-0000-00009C580000}"/>
    <cellStyle name="Heading 3 19 13 2" xfId="23182" xr:uid="{00000000-0005-0000-0000-00009D580000}"/>
    <cellStyle name="Heading 3 19 14" xfId="23183" xr:uid="{00000000-0005-0000-0000-00009E580000}"/>
    <cellStyle name="Heading 3 19 14 2" xfId="23184" xr:uid="{00000000-0005-0000-0000-00009F580000}"/>
    <cellStyle name="Heading 3 19 15" xfId="23185" xr:uid="{00000000-0005-0000-0000-0000A0580000}"/>
    <cellStyle name="Heading 3 19 15 2" xfId="23186" xr:uid="{00000000-0005-0000-0000-0000A1580000}"/>
    <cellStyle name="Heading 3 19 16" xfId="23187" xr:uid="{00000000-0005-0000-0000-0000A2580000}"/>
    <cellStyle name="Heading 3 19 16 2" xfId="23188" xr:uid="{00000000-0005-0000-0000-0000A3580000}"/>
    <cellStyle name="Heading 3 19 17" xfId="23189" xr:uid="{00000000-0005-0000-0000-0000A4580000}"/>
    <cellStyle name="Heading 3 19 17 2" xfId="23190" xr:uid="{00000000-0005-0000-0000-0000A5580000}"/>
    <cellStyle name="Heading 3 19 18" xfId="23191" xr:uid="{00000000-0005-0000-0000-0000A6580000}"/>
    <cellStyle name="Heading 3 19 18 2" xfId="23192" xr:uid="{00000000-0005-0000-0000-0000A7580000}"/>
    <cellStyle name="Heading 3 19 19" xfId="23193" xr:uid="{00000000-0005-0000-0000-0000A8580000}"/>
    <cellStyle name="Heading 3 19 19 2" xfId="23194" xr:uid="{00000000-0005-0000-0000-0000A9580000}"/>
    <cellStyle name="Heading 3 19 2" xfId="603" xr:uid="{00000000-0005-0000-0000-0000AA580000}"/>
    <cellStyle name="Heading 3 19 2 2" xfId="23195" xr:uid="{00000000-0005-0000-0000-0000AB580000}"/>
    <cellStyle name="Heading 3 19 20" xfId="23196" xr:uid="{00000000-0005-0000-0000-0000AC580000}"/>
    <cellStyle name="Heading 3 19 20 2" xfId="23197" xr:uid="{00000000-0005-0000-0000-0000AD580000}"/>
    <cellStyle name="Heading 3 19 21" xfId="23198" xr:uid="{00000000-0005-0000-0000-0000AE580000}"/>
    <cellStyle name="Heading 3 19 21 2" xfId="23199" xr:uid="{00000000-0005-0000-0000-0000AF580000}"/>
    <cellStyle name="Heading 3 19 22" xfId="23200" xr:uid="{00000000-0005-0000-0000-0000B0580000}"/>
    <cellStyle name="Heading 3 19 22 2" xfId="23201" xr:uid="{00000000-0005-0000-0000-0000B1580000}"/>
    <cellStyle name="Heading 3 19 23" xfId="23202" xr:uid="{00000000-0005-0000-0000-0000B2580000}"/>
    <cellStyle name="Heading 3 19 23 2" xfId="23203" xr:uid="{00000000-0005-0000-0000-0000B3580000}"/>
    <cellStyle name="Heading 3 19 24" xfId="23204" xr:uid="{00000000-0005-0000-0000-0000B4580000}"/>
    <cellStyle name="Heading 3 19 24 2" xfId="23205" xr:uid="{00000000-0005-0000-0000-0000B5580000}"/>
    <cellStyle name="Heading 3 19 25" xfId="23206" xr:uid="{00000000-0005-0000-0000-0000B6580000}"/>
    <cellStyle name="Heading 3 19 25 2" xfId="23207" xr:uid="{00000000-0005-0000-0000-0000B7580000}"/>
    <cellStyle name="Heading 3 19 26" xfId="23208" xr:uid="{00000000-0005-0000-0000-0000B8580000}"/>
    <cellStyle name="Heading 3 19 26 2" xfId="23209" xr:uid="{00000000-0005-0000-0000-0000B9580000}"/>
    <cellStyle name="Heading 3 19 27" xfId="23210" xr:uid="{00000000-0005-0000-0000-0000BA580000}"/>
    <cellStyle name="Heading 3 19 27 2" xfId="23211" xr:uid="{00000000-0005-0000-0000-0000BB580000}"/>
    <cellStyle name="Heading 3 19 28" xfId="23212" xr:uid="{00000000-0005-0000-0000-0000BC580000}"/>
    <cellStyle name="Heading 3 19 28 2" xfId="23213" xr:uid="{00000000-0005-0000-0000-0000BD580000}"/>
    <cellStyle name="Heading 3 19 29" xfId="23214" xr:uid="{00000000-0005-0000-0000-0000BE580000}"/>
    <cellStyle name="Heading 3 19 29 2" xfId="23215" xr:uid="{00000000-0005-0000-0000-0000BF580000}"/>
    <cellStyle name="Heading 3 19 3" xfId="604" xr:uid="{00000000-0005-0000-0000-0000C0580000}"/>
    <cellStyle name="Heading 3 19 3 2" xfId="23216" xr:uid="{00000000-0005-0000-0000-0000C1580000}"/>
    <cellStyle name="Heading 3 19 30" xfId="23217" xr:uid="{00000000-0005-0000-0000-0000C2580000}"/>
    <cellStyle name="Heading 3 19 30 2" xfId="23218" xr:uid="{00000000-0005-0000-0000-0000C3580000}"/>
    <cellStyle name="Heading 3 19 31" xfId="23219" xr:uid="{00000000-0005-0000-0000-0000C4580000}"/>
    <cellStyle name="Heading 3 19 31 2" xfId="23220" xr:uid="{00000000-0005-0000-0000-0000C5580000}"/>
    <cellStyle name="Heading 3 19 32" xfId="23221" xr:uid="{00000000-0005-0000-0000-0000C6580000}"/>
    <cellStyle name="Heading 3 19 32 2" xfId="23222" xr:uid="{00000000-0005-0000-0000-0000C7580000}"/>
    <cellStyle name="Heading 3 19 33" xfId="23223" xr:uid="{00000000-0005-0000-0000-0000C8580000}"/>
    <cellStyle name="Heading 3 19 33 2" xfId="23224" xr:uid="{00000000-0005-0000-0000-0000C9580000}"/>
    <cellStyle name="Heading 3 19 34" xfId="23225" xr:uid="{00000000-0005-0000-0000-0000CA580000}"/>
    <cellStyle name="Heading 3 19 34 2" xfId="23226" xr:uid="{00000000-0005-0000-0000-0000CB580000}"/>
    <cellStyle name="Heading 3 19 35" xfId="23227" xr:uid="{00000000-0005-0000-0000-0000CC580000}"/>
    <cellStyle name="Heading 3 19 35 2" xfId="23228" xr:uid="{00000000-0005-0000-0000-0000CD580000}"/>
    <cellStyle name="Heading 3 19 36" xfId="23229" xr:uid="{00000000-0005-0000-0000-0000CE580000}"/>
    <cellStyle name="Heading 3 19 36 2" xfId="23230" xr:uid="{00000000-0005-0000-0000-0000CF580000}"/>
    <cellStyle name="Heading 3 19 37" xfId="23231" xr:uid="{00000000-0005-0000-0000-0000D0580000}"/>
    <cellStyle name="Heading 3 19 37 2" xfId="23232" xr:uid="{00000000-0005-0000-0000-0000D1580000}"/>
    <cellStyle name="Heading 3 19 38" xfId="23233" xr:uid="{00000000-0005-0000-0000-0000D2580000}"/>
    <cellStyle name="Heading 3 19 38 2" xfId="23234" xr:uid="{00000000-0005-0000-0000-0000D3580000}"/>
    <cellStyle name="Heading 3 19 39" xfId="23235" xr:uid="{00000000-0005-0000-0000-0000D4580000}"/>
    <cellStyle name="Heading 3 19 4" xfId="23236" xr:uid="{00000000-0005-0000-0000-0000D5580000}"/>
    <cellStyle name="Heading 3 19 4 2" xfId="23237" xr:uid="{00000000-0005-0000-0000-0000D6580000}"/>
    <cellStyle name="Heading 3 19 40" xfId="23238" xr:uid="{00000000-0005-0000-0000-0000D7580000}"/>
    <cellStyle name="Heading 3 19 41" xfId="23239" xr:uid="{00000000-0005-0000-0000-0000D8580000}"/>
    <cellStyle name="Heading 3 19 42" xfId="23240" xr:uid="{00000000-0005-0000-0000-0000D9580000}"/>
    <cellStyle name="Heading 3 19 43" xfId="23241" xr:uid="{00000000-0005-0000-0000-0000DA580000}"/>
    <cellStyle name="Heading 3 19 44" xfId="23242" xr:uid="{00000000-0005-0000-0000-0000DB580000}"/>
    <cellStyle name="Heading 3 19 45" xfId="23243" xr:uid="{00000000-0005-0000-0000-0000DC580000}"/>
    <cellStyle name="Heading 3 19 46" xfId="23244" xr:uid="{00000000-0005-0000-0000-0000DD580000}"/>
    <cellStyle name="Heading 3 19 47" xfId="23245" xr:uid="{00000000-0005-0000-0000-0000DE580000}"/>
    <cellStyle name="Heading 3 19 48" xfId="23246" xr:uid="{00000000-0005-0000-0000-0000DF580000}"/>
    <cellStyle name="Heading 3 19 49" xfId="23247" xr:uid="{00000000-0005-0000-0000-0000E0580000}"/>
    <cellStyle name="Heading 3 19 5" xfId="23248" xr:uid="{00000000-0005-0000-0000-0000E1580000}"/>
    <cellStyle name="Heading 3 19 5 2" xfId="23249" xr:uid="{00000000-0005-0000-0000-0000E2580000}"/>
    <cellStyle name="Heading 3 19 50" xfId="23250" xr:uid="{00000000-0005-0000-0000-0000E3580000}"/>
    <cellStyle name="Heading 3 19 51" xfId="23251" xr:uid="{00000000-0005-0000-0000-0000E4580000}"/>
    <cellStyle name="Heading 3 19 52" xfId="23252" xr:uid="{00000000-0005-0000-0000-0000E5580000}"/>
    <cellStyle name="Heading 3 19 53" xfId="23253" xr:uid="{00000000-0005-0000-0000-0000E6580000}"/>
    <cellStyle name="Heading 3 19 54" xfId="23254" xr:uid="{00000000-0005-0000-0000-0000E7580000}"/>
    <cellStyle name="Heading 3 19 55" xfId="23255" xr:uid="{00000000-0005-0000-0000-0000E8580000}"/>
    <cellStyle name="Heading 3 19 56" xfId="23256" xr:uid="{00000000-0005-0000-0000-0000E9580000}"/>
    <cellStyle name="Heading 3 19 57" xfId="23257" xr:uid="{00000000-0005-0000-0000-0000EA580000}"/>
    <cellStyle name="Heading 3 19 58" xfId="23258" xr:uid="{00000000-0005-0000-0000-0000EB580000}"/>
    <cellStyle name="Heading 3 19 59" xfId="23259" xr:uid="{00000000-0005-0000-0000-0000EC580000}"/>
    <cellStyle name="Heading 3 19 6" xfId="23260" xr:uid="{00000000-0005-0000-0000-0000ED580000}"/>
    <cellStyle name="Heading 3 19 6 2" xfId="23261" xr:uid="{00000000-0005-0000-0000-0000EE580000}"/>
    <cellStyle name="Heading 3 19 60" xfId="23262" xr:uid="{00000000-0005-0000-0000-0000EF580000}"/>
    <cellStyle name="Heading 3 19 61" xfId="23263" xr:uid="{00000000-0005-0000-0000-0000F0580000}"/>
    <cellStyle name="Heading 3 19 62" xfId="23264" xr:uid="{00000000-0005-0000-0000-0000F1580000}"/>
    <cellStyle name="Heading 3 19 63" xfId="23265" xr:uid="{00000000-0005-0000-0000-0000F2580000}"/>
    <cellStyle name="Heading 3 19 64" xfId="23266" xr:uid="{00000000-0005-0000-0000-0000F3580000}"/>
    <cellStyle name="Heading 3 19 65" xfId="23267" xr:uid="{00000000-0005-0000-0000-0000F4580000}"/>
    <cellStyle name="Heading 3 19 66" xfId="23268" xr:uid="{00000000-0005-0000-0000-0000F5580000}"/>
    <cellStyle name="Heading 3 19 67" xfId="23269" xr:uid="{00000000-0005-0000-0000-0000F6580000}"/>
    <cellStyle name="Heading 3 19 68" xfId="23270" xr:uid="{00000000-0005-0000-0000-0000F7580000}"/>
    <cellStyle name="Heading 3 19 69" xfId="23271" xr:uid="{00000000-0005-0000-0000-0000F8580000}"/>
    <cellStyle name="Heading 3 19 7" xfId="23272" xr:uid="{00000000-0005-0000-0000-0000F9580000}"/>
    <cellStyle name="Heading 3 19 7 2" xfId="23273" xr:uid="{00000000-0005-0000-0000-0000FA580000}"/>
    <cellStyle name="Heading 3 19 70" xfId="53036" xr:uid="{00000000-0005-0000-0000-0000FB580000}"/>
    <cellStyle name="Heading 3 19 71" xfId="53497" xr:uid="{00000000-0005-0000-0000-0000FC580000}"/>
    <cellStyle name="Heading 3 19 8" xfId="23274" xr:uid="{00000000-0005-0000-0000-0000FD580000}"/>
    <cellStyle name="Heading 3 19 8 2" xfId="23275" xr:uid="{00000000-0005-0000-0000-0000FE580000}"/>
    <cellStyle name="Heading 3 19 9" xfId="23276" xr:uid="{00000000-0005-0000-0000-0000FF580000}"/>
    <cellStyle name="Heading 3 19 9 2" xfId="23277" xr:uid="{00000000-0005-0000-0000-000000590000}"/>
    <cellStyle name="Heading 3 2" xfId="605" xr:uid="{00000000-0005-0000-0000-000001590000}"/>
    <cellStyle name="Heading 3 2 10" xfId="23278" xr:uid="{00000000-0005-0000-0000-000002590000}"/>
    <cellStyle name="Heading 3 2 10 2" xfId="23279" xr:uid="{00000000-0005-0000-0000-000003590000}"/>
    <cellStyle name="Heading 3 2 11" xfId="23280" xr:uid="{00000000-0005-0000-0000-000004590000}"/>
    <cellStyle name="Heading 3 2 11 2" xfId="23281" xr:uid="{00000000-0005-0000-0000-000005590000}"/>
    <cellStyle name="Heading 3 2 12" xfId="23282" xr:uid="{00000000-0005-0000-0000-000006590000}"/>
    <cellStyle name="Heading 3 2 12 2" xfId="23283" xr:uid="{00000000-0005-0000-0000-000007590000}"/>
    <cellStyle name="Heading 3 2 13" xfId="23284" xr:uid="{00000000-0005-0000-0000-000008590000}"/>
    <cellStyle name="Heading 3 2 13 2" xfId="23285" xr:uid="{00000000-0005-0000-0000-000009590000}"/>
    <cellStyle name="Heading 3 2 14" xfId="23286" xr:uid="{00000000-0005-0000-0000-00000A590000}"/>
    <cellStyle name="Heading 3 2 14 2" xfId="23287" xr:uid="{00000000-0005-0000-0000-00000B590000}"/>
    <cellStyle name="Heading 3 2 15" xfId="23288" xr:uid="{00000000-0005-0000-0000-00000C590000}"/>
    <cellStyle name="Heading 3 2 15 2" xfId="23289" xr:uid="{00000000-0005-0000-0000-00000D590000}"/>
    <cellStyle name="Heading 3 2 16" xfId="23290" xr:uid="{00000000-0005-0000-0000-00000E590000}"/>
    <cellStyle name="Heading 3 2 16 2" xfId="23291" xr:uid="{00000000-0005-0000-0000-00000F590000}"/>
    <cellStyle name="Heading 3 2 17" xfId="23292" xr:uid="{00000000-0005-0000-0000-000010590000}"/>
    <cellStyle name="Heading 3 2 17 2" xfId="23293" xr:uid="{00000000-0005-0000-0000-000011590000}"/>
    <cellStyle name="Heading 3 2 18" xfId="23294" xr:uid="{00000000-0005-0000-0000-000012590000}"/>
    <cellStyle name="Heading 3 2 18 2" xfId="23295" xr:uid="{00000000-0005-0000-0000-000013590000}"/>
    <cellStyle name="Heading 3 2 19" xfId="23296" xr:uid="{00000000-0005-0000-0000-000014590000}"/>
    <cellStyle name="Heading 3 2 19 2" xfId="23297" xr:uid="{00000000-0005-0000-0000-000015590000}"/>
    <cellStyle name="Heading 3 2 2" xfId="606" xr:uid="{00000000-0005-0000-0000-000016590000}"/>
    <cellStyle name="Heading 3 2 2 2" xfId="23298" xr:uid="{00000000-0005-0000-0000-000017590000}"/>
    <cellStyle name="Heading 3 2 20" xfId="23299" xr:uid="{00000000-0005-0000-0000-000018590000}"/>
    <cellStyle name="Heading 3 2 20 2" xfId="23300" xr:uid="{00000000-0005-0000-0000-000019590000}"/>
    <cellStyle name="Heading 3 2 21" xfId="23301" xr:uid="{00000000-0005-0000-0000-00001A590000}"/>
    <cellStyle name="Heading 3 2 21 2" xfId="23302" xr:uid="{00000000-0005-0000-0000-00001B590000}"/>
    <cellStyle name="Heading 3 2 22" xfId="23303" xr:uid="{00000000-0005-0000-0000-00001C590000}"/>
    <cellStyle name="Heading 3 2 22 2" xfId="23304" xr:uid="{00000000-0005-0000-0000-00001D590000}"/>
    <cellStyle name="Heading 3 2 23" xfId="23305" xr:uid="{00000000-0005-0000-0000-00001E590000}"/>
    <cellStyle name="Heading 3 2 23 2" xfId="23306" xr:uid="{00000000-0005-0000-0000-00001F590000}"/>
    <cellStyle name="Heading 3 2 24" xfId="23307" xr:uid="{00000000-0005-0000-0000-000020590000}"/>
    <cellStyle name="Heading 3 2 24 2" xfId="23308" xr:uid="{00000000-0005-0000-0000-000021590000}"/>
    <cellStyle name="Heading 3 2 25" xfId="23309" xr:uid="{00000000-0005-0000-0000-000022590000}"/>
    <cellStyle name="Heading 3 2 25 2" xfId="23310" xr:uid="{00000000-0005-0000-0000-000023590000}"/>
    <cellStyle name="Heading 3 2 26" xfId="23311" xr:uid="{00000000-0005-0000-0000-000024590000}"/>
    <cellStyle name="Heading 3 2 26 2" xfId="23312" xr:uid="{00000000-0005-0000-0000-000025590000}"/>
    <cellStyle name="Heading 3 2 27" xfId="23313" xr:uid="{00000000-0005-0000-0000-000026590000}"/>
    <cellStyle name="Heading 3 2 27 2" xfId="23314" xr:uid="{00000000-0005-0000-0000-000027590000}"/>
    <cellStyle name="Heading 3 2 28" xfId="23315" xr:uid="{00000000-0005-0000-0000-000028590000}"/>
    <cellStyle name="Heading 3 2 28 2" xfId="23316" xr:uid="{00000000-0005-0000-0000-000029590000}"/>
    <cellStyle name="Heading 3 2 29" xfId="23317" xr:uid="{00000000-0005-0000-0000-00002A590000}"/>
    <cellStyle name="Heading 3 2 29 2" xfId="23318" xr:uid="{00000000-0005-0000-0000-00002B590000}"/>
    <cellStyle name="Heading 3 2 3" xfId="607" xr:uid="{00000000-0005-0000-0000-00002C590000}"/>
    <cellStyle name="Heading 3 2 3 2" xfId="23319" xr:uid="{00000000-0005-0000-0000-00002D590000}"/>
    <cellStyle name="Heading 3 2 30" xfId="23320" xr:uid="{00000000-0005-0000-0000-00002E590000}"/>
    <cellStyle name="Heading 3 2 30 2" xfId="23321" xr:uid="{00000000-0005-0000-0000-00002F590000}"/>
    <cellStyle name="Heading 3 2 31" xfId="23322" xr:uid="{00000000-0005-0000-0000-000030590000}"/>
    <cellStyle name="Heading 3 2 31 2" xfId="23323" xr:uid="{00000000-0005-0000-0000-000031590000}"/>
    <cellStyle name="Heading 3 2 32" xfId="23324" xr:uid="{00000000-0005-0000-0000-000032590000}"/>
    <cellStyle name="Heading 3 2 32 2" xfId="23325" xr:uid="{00000000-0005-0000-0000-000033590000}"/>
    <cellStyle name="Heading 3 2 33" xfId="23326" xr:uid="{00000000-0005-0000-0000-000034590000}"/>
    <cellStyle name="Heading 3 2 33 2" xfId="23327" xr:uid="{00000000-0005-0000-0000-000035590000}"/>
    <cellStyle name="Heading 3 2 34" xfId="23328" xr:uid="{00000000-0005-0000-0000-000036590000}"/>
    <cellStyle name="Heading 3 2 34 2" xfId="23329" xr:uid="{00000000-0005-0000-0000-000037590000}"/>
    <cellStyle name="Heading 3 2 35" xfId="23330" xr:uid="{00000000-0005-0000-0000-000038590000}"/>
    <cellStyle name="Heading 3 2 35 2" xfId="23331" xr:uid="{00000000-0005-0000-0000-000039590000}"/>
    <cellStyle name="Heading 3 2 36" xfId="23332" xr:uid="{00000000-0005-0000-0000-00003A590000}"/>
    <cellStyle name="Heading 3 2 36 2" xfId="23333" xr:uid="{00000000-0005-0000-0000-00003B590000}"/>
    <cellStyle name="Heading 3 2 37" xfId="23334" xr:uid="{00000000-0005-0000-0000-00003C590000}"/>
    <cellStyle name="Heading 3 2 37 2" xfId="23335" xr:uid="{00000000-0005-0000-0000-00003D590000}"/>
    <cellStyle name="Heading 3 2 38" xfId="23336" xr:uid="{00000000-0005-0000-0000-00003E590000}"/>
    <cellStyle name="Heading 3 2 38 2" xfId="23337" xr:uid="{00000000-0005-0000-0000-00003F590000}"/>
    <cellStyle name="Heading 3 2 39" xfId="23338" xr:uid="{00000000-0005-0000-0000-000040590000}"/>
    <cellStyle name="Heading 3 2 4" xfId="23339" xr:uid="{00000000-0005-0000-0000-000041590000}"/>
    <cellStyle name="Heading 3 2 4 2" xfId="23340" xr:uid="{00000000-0005-0000-0000-000042590000}"/>
    <cellStyle name="Heading 3 2 40" xfId="23341" xr:uid="{00000000-0005-0000-0000-000043590000}"/>
    <cellStyle name="Heading 3 2 41" xfId="23342" xr:uid="{00000000-0005-0000-0000-000044590000}"/>
    <cellStyle name="Heading 3 2 42" xfId="23343" xr:uid="{00000000-0005-0000-0000-000045590000}"/>
    <cellStyle name="Heading 3 2 43" xfId="23344" xr:uid="{00000000-0005-0000-0000-000046590000}"/>
    <cellStyle name="Heading 3 2 44" xfId="23345" xr:uid="{00000000-0005-0000-0000-000047590000}"/>
    <cellStyle name="Heading 3 2 45" xfId="23346" xr:uid="{00000000-0005-0000-0000-000048590000}"/>
    <cellStyle name="Heading 3 2 46" xfId="23347" xr:uid="{00000000-0005-0000-0000-000049590000}"/>
    <cellStyle name="Heading 3 2 47" xfId="23348" xr:uid="{00000000-0005-0000-0000-00004A590000}"/>
    <cellStyle name="Heading 3 2 48" xfId="23349" xr:uid="{00000000-0005-0000-0000-00004B590000}"/>
    <cellStyle name="Heading 3 2 49" xfId="23350" xr:uid="{00000000-0005-0000-0000-00004C590000}"/>
    <cellStyle name="Heading 3 2 5" xfId="23351" xr:uid="{00000000-0005-0000-0000-00004D590000}"/>
    <cellStyle name="Heading 3 2 5 2" xfId="23352" xr:uid="{00000000-0005-0000-0000-00004E590000}"/>
    <cellStyle name="Heading 3 2 50" xfId="23353" xr:uid="{00000000-0005-0000-0000-00004F590000}"/>
    <cellStyle name="Heading 3 2 51" xfId="23354" xr:uid="{00000000-0005-0000-0000-000050590000}"/>
    <cellStyle name="Heading 3 2 52" xfId="23355" xr:uid="{00000000-0005-0000-0000-000051590000}"/>
    <cellStyle name="Heading 3 2 53" xfId="23356" xr:uid="{00000000-0005-0000-0000-000052590000}"/>
    <cellStyle name="Heading 3 2 54" xfId="23357" xr:uid="{00000000-0005-0000-0000-000053590000}"/>
    <cellStyle name="Heading 3 2 55" xfId="23358" xr:uid="{00000000-0005-0000-0000-000054590000}"/>
    <cellStyle name="Heading 3 2 56" xfId="23359" xr:uid="{00000000-0005-0000-0000-000055590000}"/>
    <cellStyle name="Heading 3 2 57" xfId="23360" xr:uid="{00000000-0005-0000-0000-000056590000}"/>
    <cellStyle name="Heading 3 2 58" xfId="23361" xr:uid="{00000000-0005-0000-0000-000057590000}"/>
    <cellStyle name="Heading 3 2 59" xfId="23362" xr:uid="{00000000-0005-0000-0000-000058590000}"/>
    <cellStyle name="Heading 3 2 6" xfId="23363" xr:uid="{00000000-0005-0000-0000-000059590000}"/>
    <cellStyle name="Heading 3 2 6 2" xfId="23364" xr:uid="{00000000-0005-0000-0000-00005A590000}"/>
    <cellStyle name="Heading 3 2 60" xfId="23365" xr:uid="{00000000-0005-0000-0000-00005B590000}"/>
    <cellStyle name="Heading 3 2 61" xfId="23366" xr:uid="{00000000-0005-0000-0000-00005C590000}"/>
    <cellStyle name="Heading 3 2 62" xfId="23367" xr:uid="{00000000-0005-0000-0000-00005D590000}"/>
    <cellStyle name="Heading 3 2 63" xfId="23368" xr:uid="{00000000-0005-0000-0000-00005E590000}"/>
    <cellStyle name="Heading 3 2 64" xfId="23369" xr:uid="{00000000-0005-0000-0000-00005F590000}"/>
    <cellStyle name="Heading 3 2 65" xfId="23370" xr:uid="{00000000-0005-0000-0000-000060590000}"/>
    <cellStyle name="Heading 3 2 66" xfId="23371" xr:uid="{00000000-0005-0000-0000-000061590000}"/>
    <cellStyle name="Heading 3 2 67" xfId="23372" xr:uid="{00000000-0005-0000-0000-000062590000}"/>
    <cellStyle name="Heading 3 2 68" xfId="23373" xr:uid="{00000000-0005-0000-0000-000063590000}"/>
    <cellStyle name="Heading 3 2 69" xfId="23374" xr:uid="{00000000-0005-0000-0000-000064590000}"/>
    <cellStyle name="Heading 3 2 7" xfId="23375" xr:uid="{00000000-0005-0000-0000-000065590000}"/>
    <cellStyle name="Heading 3 2 7 2" xfId="23376" xr:uid="{00000000-0005-0000-0000-000066590000}"/>
    <cellStyle name="Heading 3 2 70" xfId="52884" xr:uid="{00000000-0005-0000-0000-000067590000}"/>
    <cellStyle name="Heading 3 2 71" xfId="53345" xr:uid="{00000000-0005-0000-0000-000068590000}"/>
    <cellStyle name="Heading 3 2 8" xfId="23377" xr:uid="{00000000-0005-0000-0000-000069590000}"/>
    <cellStyle name="Heading 3 2 8 2" xfId="23378" xr:uid="{00000000-0005-0000-0000-00006A590000}"/>
    <cellStyle name="Heading 3 2 9" xfId="23379" xr:uid="{00000000-0005-0000-0000-00006B590000}"/>
    <cellStyle name="Heading 3 2 9 2" xfId="23380" xr:uid="{00000000-0005-0000-0000-00006C590000}"/>
    <cellStyle name="Heading 3 20" xfId="608" xr:uid="{00000000-0005-0000-0000-00006D590000}"/>
    <cellStyle name="Heading 3 20 10" xfId="23381" xr:uid="{00000000-0005-0000-0000-00006E590000}"/>
    <cellStyle name="Heading 3 20 10 2" xfId="23382" xr:uid="{00000000-0005-0000-0000-00006F590000}"/>
    <cellStyle name="Heading 3 20 11" xfId="23383" xr:uid="{00000000-0005-0000-0000-000070590000}"/>
    <cellStyle name="Heading 3 20 11 2" xfId="23384" xr:uid="{00000000-0005-0000-0000-000071590000}"/>
    <cellStyle name="Heading 3 20 12" xfId="23385" xr:uid="{00000000-0005-0000-0000-000072590000}"/>
    <cellStyle name="Heading 3 20 12 2" xfId="23386" xr:uid="{00000000-0005-0000-0000-000073590000}"/>
    <cellStyle name="Heading 3 20 13" xfId="23387" xr:uid="{00000000-0005-0000-0000-000074590000}"/>
    <cellStyle name="Heading 3 20 13 2" xfId="23388" xr:uid="{00000000-0005-0000-0000-000075590000}"/>
    <cellStyle name="Heading 3 20 14" xfId="23389" xr:uid="{00000000-0005-0000-0000-000076590000}"/>
    <cellStyle name="Heading 3 20 14 2" xfId="23390" xr:uid="{00000000-0005-0000-0000-000077590000}"/>
    <cellStyle name="Heading 3 20 15" xfId="23391" xr:uid="{00000000-0005-0000-0000-000078590000}"/>
    <cellStyle name="Heading 3 20 15 2" xfId="23392" xr:uid="{00000000-0005-0000-0000-000079590000}"/>
    <cellStyle name="Heading 3 20 16" xfId="23393" xr:uid="{00000000-0005-0000-0000-00007A590000}"/>
    <cellStyle name="Heading 3 20 16 2" xfId="23394" xr:uid="{00000000-0005-0000-0000-00007B590000}"/>
    <cellStyle name="Heading 3 20 17" xfId="23395" xr:uid="{00000000-0005-0000-0000-00007C590000}"/>
    <cellStyle name="Heading 3 20 17 2" xfId="23396" xr:uid="{00000000-0005-0000-0000-00007D590000}"/>
    <cellStyle name="Heading 3 20 18" xfId="23397" xr:uid="{00000000-0005-0000-0000-00007E590000}"/>
    <cellStyle name="Heading 3 20 18 2" xfId="23398" xr:uid="{00000000-0005-0000-0000-00007F590000}"/>
    <cellStyle name="Heading 3 20 19" xfId="23399" xr:uid="{00000000-0005-0000-0000-000080590000}"/>
    <cellStyle name="Heading 3 20 19 2" xfId="23400" xr:uid="{00000000-0005-0000-0000-000081590000}"/>
    <cellStyle name="Heading 3 20 2" xfId="609" xr:uid="{00000000-0005-0000-0000-000082590000}"/>
    <cellStyle name="Heading 3 20 2 2" xfId="23401" xr:uid="{00000000-0005-0000-0000-000083590000}"/>
    <cellStyle name="Heading 3 20 20" xfId="23402" xr:uid="{00000000-0005-0000-0000-000084590000}"/>
    <cellStyle name="Heading 3 20 20 2" xfId="23403" xr:uid="{00000000-0005-0000-0000-000085590000}"/>
    <cellStyle name="Heading 3 20 21" xfId="23404" xr:uid="{00000000-0005-0000-0000-000086590000}"/>
    <cellStyle name="Heading 3 20 21 2" xfId="23405" xr:uid="{00000000-0005-0000-0000-000087590000}"/>
    <cellStyle name="Heading 3 20 22" xfId="23406" xr:uid="{00000000-0005-0000-0000-000088590000}"/>
    <cellStyle name="Heading 3 20 22 2" xfId="23407" xr:uid="{00000000-0005-0000-0000-000089590000}"/>
    <cellStyle name="Heading 3 20 23" xfId="23408" xr:uid="{00000000-0005-0000-0000-00008A590000}"/>
    <cellStyle name="Heading 3 20 23 2" xfId="23409" xr:uid="{00000000-0005-0000-0000-00008B590000}"/>
    <cellStyle name="Heading 3 20 24" xfId="23410" xr:uid="{00000000-0005-0000-0000-00008C590000}"/>
    <cellStyle name="Heading 3 20 24 2" xfId="23411" xr:uid="{00000000-0005-0000-0000-00008D590000}"/>
    <cellStyle name="Heading 3 20 25" xfId="23412" xr:uid="{00000000-0005-0000-0000-00008E590000}"/>
    <cellStyle name="Heading 3 20 25 2" xfId="23413" xr:uid="{00000000-0005-0000-0000-00008F590000}"/>
    <cellStyle name="Heading 3 20 26" xfId="23414" xr:uid="{00000000-0005-0000-0000-000090590000}"/>
    <cellStyle name="Heading 3 20 26 2" xfId="23415" xr:uid="{00000000-0005-0000-0000-000091590000}"/>
    <cellStyle name="Heading 3 20 27" xfId="23416" xr:uid="{00000000-0005-0000-0000-000092590000}"/>
    <cellStyle name="Heading 3 20 27 2" xfId="23417" xr:uid="{00000000-0005-0000-0000-000093590000}"/>
    <cellStyle name="Heading 3 20 28" xfId="23418" xr:uid="{00000000-0005-0000-0000-000094590000}"/>
    <cellStyle name="Heading 3 20 28 2" xfId="23419" xr:uid="{00000000-0005-0000-0000-000095590000}"/>
    <cellStyle name="Heading 3 20 29" xfId="23420" xr:uid="{00000000-0005-0000-0000-000096590000}"/>
    <cellStyle name="Heading 3 20 29 2" xfId="23421" xr:uid="{00000000-0005-0000-0000-000097590000}"/>
    <cellStyle name="Heading 3 20 3" xfId="610" xr:uid="{00000000-0005-0000-0000-000098590000}"/>
    <cellStyle name="Heading 3 20 3 2" xfId="23422" xr:uid="{00000000-0005-0000-0000-000099590000}"/>
    <cellStyle name="Heading 3 20 30" xfId="23423" xr:uid="{00000000-0005-0000-0000-00009A590000}"/>
    <cellStyle name="Heading 3 20 30 2" xfId="23424" xr:uid="{00000000-0005-0000-0000-00009B590000}"/>
    <cellStyle name="Heading 3 20 31" xfId="23425" xr:uid="{00000000-0005-0000-0000-00009C590000}"/>
    <cellStyle name="Heading 3 20 31 2" xfId="23426" xr:uid="{00000000-0005-0000-0000-00009D590000}"/>
    <cellStyle name="Heading 3 20 32" xfId="23427" xr:uid="{00000000-0005-0000-0000-00009E590000}"/>
    <cellStyle name="Heading 3 20 32 2" xfId="23428" xr:uid="{00000000-0005-0000-0000-00009F590000}"/>
    <cellStyle name="Heading 3 20 33" xfId="23429" xr:uid="{00000000-0005-0000-0000-0000A0590000}"/>
    <cellStyle name="Heading 3 20 33 2" xfId="23430" xr:uid="{00000000-0005-0000-0000-0000A1590000}"/>
    <cellStyle name="Heading 3 20 34" xfId="23431" xr:uid="{00000000-0005-0000-0000-0000A2590000}"/>
    <cellStyle name="Heading 3 20 34 2" xfId="23432" xr:uid="{00000000-0005-0000-0000-0000A3590000}"/>
    <cellStyle name="Heading 3 20 35" xfId="23433" xr:uid="{00000000-0005-0000-0000-0000A4590000}"/>
    <cellStyle name="Heading 3 20 35 2" xfId="23434" xr:uid="{00000000-0005-0000-0000-0000A5590000}"/>
    <cellStyle name="Heading 3 20 36" xfId="23435" xr:uid="{00000000-0005-0000-0000-0000A6590000}"/>
    <cellStyle name="Heading 3 20 36 2" xfId="23436" xr:uid="{00000000-0005-0000-0000-0000A7590000}"/>
    <cellStyle name="Heading 3 20 37" xfId="23437" xr:uid="{00000000-0005-0000-0000-0000A8590000}"/>
    <cellStyle name="Heading 3 20 37 2" xfId="23438" xr:uid="{00000000-0005-0000-0000-0000A9590000}"/>
    <cellStyle name="Heading 3 20 38" xfId="23439" xr:uid="{00000000-0005-0000-0000-0000AA590000}"/>
    <cellStyle name="Heading 3 20 38 2" xfId="23440" xr:uid="{00000000-0005-0000-0000-0000AB590000}"/>
    <cellStyle name="Heading 3 20 39" xfId="23441" xr:uid="{00000000-0005-0000-0000-0000AC590000}"/>
    <cellStyle name="Heading 3 20 4" xfId="23442" xr:uid="{00000000-0005-0000-0000-0000AD590000}"/>
    <cellStyle name="Heading 3 20 4 2" xfId="23443" xr:uid="{00000000-0005-0000-0000-0000AE590000}"/>
    <cellStyle name="Heading 3 20 40" xfId="23444" xr:uid="{00000000-0005-0000-0000-0000AF590000}"/>
    <cellStyle name="Heading 3 20 41" xfId="23445" xr:uid="{00000000-0005-0000-0000-0000B0590000}"/>
    <cellStyle name="Heading 3 20 42" xfId="23446" xr:uid="{00000000-0005-0000-0000-0000B1590000}"/>
    <cellStyle name="Heading 3 20 43" xfId="23447" xr:uid="{00000000-0005-0000-0000-0000B2590000}"/>
    <cellStyle name="Heading 3 20 44" xfId="23448" xr:uid="{00000000-0005-0000-0000-0000B3590000}"/>
    <cellStyle name="Heading 3 20 45" xfId="23449" xr:uid="{00000000-0005-0000-0000-0000B4590000}"/>
    <cellStyle name="Heading 3 20 46" xfId="23450" xr:uid="{00000000-0005-0000-0000-0000B5590000}"/>
    <cellStyle name="Heading 3 20 47" xfId="23451" xr:uid="{00000000-0005-0000-0000-0000B6590000}"/>
    <cellStyle name="Heading 3 20 48" xfId="23452" xr:uid="{00000000-0005-0000-0000-0000B7590000}"/>
    <cellStyle name="Heading 3 20 49" xfId="23453" xr:uid="{00000000-0005-0000-0000-0000B8590000}"/>
    <cellStyle name="Heading 3 20 5" xfId="23454" xr:uid="{00000000-0005-0000-0000-0000B9590000}"/>
    <cellStyle name="Heading 3 20 5 2" xfId="23455" xr:uid="{00000000-0005-0000-0000-0000BA590000}"/>
    <cellStyle name="Heading 3 20 50" xfId="23456" xr:uid="{00000000-0005-0000-0000-0000BB590000}"/>
    <cellStyle name="Heading 3 20 51" xfId="23457" xr:uid="{00000000-0005-0000-0000-0000BC590000}"/>
    <cellStyle name="Heading 3 20 52" xfId="23458" xr:uid="{00000000-0005-0000-0000-0000BD590000}"/>
    <cellStyle name="Heading 3 20 53" xfId="23459" xr:uid="{00000000-0005-0000-0000-0000BE590000}"/>
    <cellStyle name="Heading 3 20 54" xfId="23460" xr:uid="{00000000-0005-0000-0000-0000BF590000}"/>
    <cellStyle name="Heading 3 20 55" xfId="23461" xr:uid="{00000000-0005-0000-0000-0000C0590000}"/>
    <cellStyle name="Heading 3 20 56" xfId="23462" xr:uid="{00000000-0005-0000-0000-0000C1590000}"/>
    <cellStyle name="Heading 3 20 57" xfId="23463" xr:uid="{00000000-0005-0000-0000-0000C2590000}"/>
    <cellStyle name="Heading 3 20 58" xfId="23464" xr:uid="{00000000-0005-0000-0000-0000C3590000}"/>
    <cellStyle name="Heading 3 20 59" xfId="23465" xr:uid="{00000000-0005-0000-0000-0000C4590000}"/>
    <cellStyle name="Heading 3 20 6" xfId="23466" xr:uid="{00000000-0005-0000-0000-0000C5590000}"/>
    <cellStyle name="Heading 3 20 6 2" xfId="23467" xr:uid="{00000000-0005-0000-0000-0000C6590000}"/>
    <cellStyle name="Heading 3 20 60" xfId="23468" xr:uid="{00000000-0005-0000-0000-0000C7590000}"/>
    <cellStyle name="Heading 3 20 61" xfId="23469" xr:uid="{00000000-0005-0000-0000-0000C8590000}"/>
    <cellStyle name="Heading 3 20 62" xfId="23470" xr:uid="{00000000-0005-0000-0000-0000C9590000}"/>
    <cellStyle name="Heading 3 20 63" xfId="23471" xr:uid="{00000000-0005-0000-0000-0000CA590000}"/>
    <cellStyle name="Heading 3 20 64" xfId="23472" xr:uid="{00000000-0005-0000-0000-0000CB590000}"/>
    <cellStyle name="Heading 3 20 65" xfId="23473" xr:uid="{00000000-0005-0000-0000-0000CC590000}"/>
    <cellStyle name="Heading 3 20 66" xfId="23474" xr:uid="{00000000-0005-0000-0000-0000CD590000}"/>
    <cellStyle name="Heading 3 20 67" xfId="23475" xr:uid="{00000000-0005-0000-0000-0000CE590000}"/>
    <cellStyle name="Heading 3 20 68" xfId="23476" xr:uid="{00000000-0005-0000-0000-0000CF590000}"/>
    <cellStyle name="Heading 3 20 69" xfId="23477" xr:uid="{00000000-0005-0000-0000-0000D0590000}"/>
    <cellStyle name="Heading 3 20 7" xfId="23478" xr:uid="{00000000-0005-0000-0000-0000D1590000}"/>
    <cellStyle name="Heading 3 20 7 2" xfId="23479" xr:uid="{00000000-0005-0000-0000-0000D2590000}"/>
    <cellStyle name="Heading 3 20 70" xfId="52982" xr:uid="{00000000-0005-0000-0000-0000D3590000}"/>
    <cellStyle name="Heading 3 20 71" xfId="53443" xr:uid="{00000000-0005-0000-0000-0000D4590000}"/>
    <cellStyle name="Heading 3 20 8" xfId="23480" xr:uid="{00000000-0005-0000-0000-0000D5590000}"/>
    <cellStyle name="Heading 3 20 8 2" xfId="23481" xr:uid="{00000000-0005-0000-0000-0000D6590000}"/>
    <cellStyle name="Heading 3 20 9" xfId="23482" xr:uid="{00000000-0005-0000-0000-0000D7590000}"/>
    <cellStyle name="Heading 3 20 9 2" xfId="23483" xr:uid="{00000000-0005-0000-0000-0000D8590000}"/>
    <cellStyle name="Heading 3 21" xfId="611" xr:uid="{00000000-0005-0000-0000-0000D9590000}"/>
    <cellStyle name="Heading 3 21 10" xfId="23484" xr:uid="{00000000-0005-0000-0000-0000DA590000}"/>
    <cellStyle name="Heading 3 21 10 2" xfId="23485" xr:uid="{00000000-0005-0000-0000-0000DB590000}"/>
    <cellStyle name="Heading 3 21 11" xfId="23486" xr:uid="{00000000-0005-0000-0000-0000DC590000}"/>
    <cellStyle name="Heading 3 21 11 2" xfId="23487" xr:uid="{00000000-0005-0000-0000-0000DD590000}"/>
    <cellStyle name="Heading 3 21 12" xfId="23488" xr:uid="{00000000-0005-0000-0000-0000DE590000}"/>
    <cellStyle name="Heading 3 21 12 2" xfId="23489" xr:uid="{00000000-0005-0000-0000-0000DF590000}"/>
    <cellStyle name="Heading 3 21 13" xfId="23490" xr:uid="{00000000-0005-0000-0000-0000E0590000}"/>
    <cellStyle name="Heading 3 21 13 2" xfId="23491" xr:uid="{00000000-0005-0000-0000-0000E1590000}"/>
    <cellStyle name="Heading 3 21 14" xfId="23492" xr:uid="{00000000-0005-0000-0000-0000E2590000}"/>
    <cellStyle name="Heading 3 21 14 2" xfId="23493" xr:uid="{00000000-0005-0000-0000-0000E3590000}"/>
    <cellStyle name="Heading 3 21 15" xfId="23494" xr:uid="{00000000-0005-0000-0000-0000E4590000}"/>
    <cellStyle name="Heading 3 21 15 2" xfId="23495" xr:uid="{00000000-0005-0000-0000-0000E5590000}"/>
    <cellStyle name="Heading 3 21 16" xfId="23496" xr:uid="{00000000-0005-0000-0000-0000E6590000}"/>
    <cellStyle name="Heading 3 21 16 2" xfId="23497" xr:uid="{00000000-0005-0000-0000-0000E7590000}"/>
    <cellStyle name="Heading 3 21 17" xfId="23498" xr:uid="{00000000-0005-0000-0000-0000E8590000}"/>
    <cellStyle name="Heading 3 21 17 2" xfId="23499" xr:uid="{00000000-0005-0000-0000-0000E9590000}"/>
    <cellStyle name="Heading 3 21 18" xfId="23500" xr:uid="{00000000-0005-0000-0000-0000EA590000}"/>
    <cellStyle name="Heading 3 21 18 2" xfId="23501" xr:uid="{00000000-0005-0000-0000-0000EB590000}"/>
    <cellStyle name="Heading 3 21 19" xfId="23502" xr:uid="{00000000-0005-0000-0000-0000EC590000}"/>
    <cellStyle name="Heading 3 21 19 2" xfId="23503" xr:uid="{00000000-0005-0000-0000-0000ED590000}"/>
    <cellStyle name="Heading 3 21 2" xfId="612" xr:uid="{00000000-0005-0000-0000-0000EE590000}"/>
    <cellStyle name="Heading 3 21 2 2" xfId="23504" xr:uid="{00000000-0005-0000-0000-0000EF590000}"/>
    <cellStyle name="Heading 3 21 20" xfId="23505" xr:uid="{00000000-0005-0000-0000-0000F0590000}"/>
    <cellStyle name="Heading 3 21 20 2" xfId="23506" xr:uid="{00000000-0005-0000-0000-0000F1590000}"/>
    <cellStyle name="Heading 3 21 21" xfId="23507" xr:uid="{00000000-0005-0000-0000-0000F2590000}"/>
    <cellStyle name="Heading 3 21 21 2" xfId="23508" xr:uid="{00000000-0005-0000-0000-0000F3590000}"/>
    <cellStyle name="Heading 3 21 22" xfId="23509" xr:uid="{00000000-0005-0000-0000-0000F4590000}"/>
    <cellStyle name="Heading 3 21 22 2" xfId="23510" xr:uid="{00000000-0005-0000-0000-0000F5590000}"/>
    <cellStyle name="Heading 3 21 23" xfId="23511" xr:uid="{00000000-0005-0000-0000-0000F6590000}"/>
    <cellStyle name="Heading 3 21 23 2" xfId="23512" xr:uid="{00000000-0005-0000-0000-0000F7590000}"/>
    <cellStyle name="Heading 3 21 24" xfId="23513" xr:uid="{00000000-0005-0000-0000-0000F8590000}"/>
    <cellStyle name="Heading 3 21 24 2" xfId="23514" xr:uid="{00000000-0005-0000-0000-0000F9590000}"/>
    <cellStyle name="Heading 3 21 25" xfId="23515" xr:uid="{00000000-0005-0000-0000-0000FA590000}"/>
    <cellStyle name="Heading 3 21 25 2" xfId="23516" xr:uid="{00000000-0005-0000-0000-0000FB590000}"/>
    <cellStyle name="Heading 3 21 26" xfId="23517" xr:uid="{00000000-0005-0000-0000-0000FC590000}"/>
    <cellStyle name="Heading 3 21 26 2" xfId="23518" xr:uid="{00000000-0005-0000-0000-0000FD590000}"/>
    <cellStyle name="Heading 3 21 27" xfId="23519" xr:uid="{00000000-0005-0000-0000-0000FE590000}"/>
    <cellStyle name="Heading 3 21 27 2" xfId="23520" xr:uid="{00000000-0005-0000-0000-0000FF590000}"/>
    <cellStyle name="Heading 3 21 28" xfId="23521" xr:uid="{00000000-0005-0000-0000-0000005A0000}"/>
    <cellStyle name="Heading 3 21 28 2" xfId="23522" xr:uid="{00000000-0005-0000-0000-0000015A0000}"/>
    <cellStyle name="Heading 3 21 29" xfId="23523" xr:uid="{00000000-0005-0000-0000-0000025A0000}"/>
    <cellStyle name="Heading 3 21 29 2" xfId="23524" xr:uid="{00000000-0005-0000-0000-0000035A0000}"/>
    <cellStyle name="Heading 3 21 3" xfId="613" xr:uid="{00000000-0005-0000-0000-0000045A0000}"/>
    <cellStyle name="Heading 3 21 3 2" xfId="23525" xr:uid="{00000000-0005-0000-0000-0000055A0000}"/>
    <cellStyle name="Heading 3 21 30" xfId="23526" xr:uid="{00000000-0005-0000-0000-0000065A0000}"/>
    <cellStyle name="Heading 3 21 30 2" xfId="23527" xr:uid="{00000000-0005-0000-0000-0000075A0000}"/>
    <cellStyle name="Heading 3 21 31" xfId="23528" xr:uid="{00000000-0005-0000-0000-0000085A0000}"/>
    <cellStyle name="Heading 3 21 31 2" xfId="23529" xr:uid="{00000000-0005-0000-0000-0000095A0000}"/>
    <cellStyle name="Heading 3 21 32" xfId="23530" xr:uid="{00000000-0005-0000-0000-00000A5A0000}"/>
    <cellStyle name="Heading 3 21 32 2" xfId="23531" xr:uid="{00000000-0005-0000-0000-00000B5A0000}"/>
    <cellStyle name="Heading 3 21 33" xfId="23532" xr:uid="{00000000-0005-0000-0000-00000C5A0000}"/>
    <cellStyle name="Heading 3 21 33 2" xfId="23533" xr:uid="{00000000-0005-0000-0000-00000D5A0000}"/>
    <cellStyle name="Heading 3 21 34" xfId="23534" xr:uid="{00000000-0005-0000-0000-00000E5A0000}"/>
    <cellStyle name="Heading 3 21 34 2" xfId="23535" xr:uid="{00000000-0005-0000-0000-00000F5A0000}"/>
    <cellStyle name="Heading 3 21 35" xfId="23536" xr:uid="{00000000-0005-0000-0000-0000105A0000}"/>
    <cellStyle name="Heading 3 21 35 2" xfId="23537" xr:uid="{00000000-0005-0000-0000-0000115A0000}"/>
    <cellStyle name="Heading 3 21 36" xfId="23538" xr:uid="{00000000-0005-0000-0000-0000125A0000}"/>
    <cellStyle name="Heading 3 21 36 2" xfId="23539" xr:uid="{00000000-0005-0000-0000-0000135A0000}"/>
    <cellStyle name="Heading 3 21 37" xfId="23540" xr:uid="{00000000-0005-0000-0000-0000145A0000}"/>
    <cellStyle name="Heading 3 21 37 2" xfId="23541" xr:uid="{00000000-0005-0000-0000-0000155A0000}"/>
    <cellStyle name="Heading 3 21 38" xfId="23542" xr:uid="{00000000-0005-0000-0000-0000165A0000}"/>
    <cellStyle name="Heading 3 21 39" xfId="23543" xr:uid="{00000000-0005-0000-0000-0000175A0000}"/>
    <cellStyle name="Heading 3 21 4" xfId="23544" xr:uid="{00000000-0005-0000-0000-0000185A0000}"/>
    <cellStyle name="Heading 3 21 4 2" xfId="23545" xr:uid="{00000000-0005-0000-0000-0000195A0000}"/>
    <cellStyle name="Heading 3 21 40" xfId="23546" xr:uid="{00000000-0005-0000-0000-00001A5A0000}"/>
    <cellStyle name="Heading 3 21 41" xfId="23547" xr:uid="{00000000-0005-0000-0000-00001B5A0000}"/>
    <cellStyle name="Heading 3 21 42" xfId="23548" xr:uid="{00000000-0005-0000-0000-00001C5A0000}"/>
    <cellStyle name="Heading 3 21 43" xfId="23549" xr:uid="{00000000-0005-0000-0000-00001D5A0000}"/>
    <cellStyle name="Heading 3 21 44" xfId="23550" xr:uid="{00000000-0005-0000-0000-00001E5A0000}"/>
    <cellStyle name="Heading 3 21 45" xfId="23551" xr:uid="{00000000-0005-0000-0000-00001F5A0000}"/>
    <cellStyle name="Heading 3 21 46" xfId="23552" xr:uid="{00000000-0005-0000-0000-0000205A0000}"/>
    <cellStyle name="Heading 3 21 47" xfId="23553" xr:uid="{00000000-0005-0000-0000-0000215A0000}"/>
    <cellStyle name="Heading 3 21 48" xfId="23554" xr:uid="{00000000-0005-0000-0000-0000225A0000}"/>
    <cellStyle name="Heading 3 21 49" xfId="23555" xr:uid="{00000000-0005-0000-0000-0000235A0000}"/>
    <cellStyle name="Heading 3 21 5" xfId="23556" xr:uid="{00000000-0005-0000-0000-0000245A0000}"/>
    <cellStyle name="Heading 3 21 5 2" xfId="23557" xr:uid="{00000000-0005-0000-0000-0000255A0000}"/>
    <cellStyle name="Heading 3 21 50" xfId="23558" xr:uid="{00000000-0005-0000-0000-0000265A0000}"/>
    <cellStyle name="Heading 3 21 51" xfId="23559" xr:uid="{00000000-0005-0000-0000-0000275A0000}"/>
    <cellStyle name="Heading 3 21 52" xfId="23560" xr:uid="{00000000-0005-0000-0000-0000285A0000}"/>
    <cellStyle name="Heading 3 21 53" xfId="23561" xr:uid="{00000000-0005-0000-0000-0000295A0000}"/>
    <cellStyle name="Heading 3 21 54" xfId="23562" xr:uid="{00000000-0005-0000-0000-00002A5A0000}"/>
    <cellStyle name="Heading 3 21 55" xfId="23563" xr:uid="{00000000-0005-0000-0000-00002B5A0000}"/>
    <cellStyle name="Heading 3 21 56" xfId="23564" xr:uid="{00000000-0005-0000-0000-00002C5A0000}"/>
    <cellStyle name="Heading 3 21 57" xfId="23565" xr:uid="{00000000-0005-0000-0000-00002D5A0000}"/>
    <cellStyle name="Heading 3 21 58" xfId="23566" xr:uid="{00000000-0005-0000-0000-00002E5A0000}"/>
    <cellStyle name="Heading 3 21 59" xfId="23567" xr:uid="{00000000-0005-0000-0000-00002F5A0000}"/>
    <cellStyle name="Heading 3 21 6" xfId="23568" xr:uid="{00000000-0005-0000-0000-0000305A0000}"/>
    <cellStyle name="Heading 3 21 6 2" xfId="23569" xr:uid="{00000000-0005-0000-0000-0000315A0000}"/>
    <cellStyle name="Heading 3 21 60" xfId="23570" xr:uid="{00000000-0005-0000-0000-0000325A0000}"/>
    <cellStyle name="Heading 3 21 61" xfId="23571" xr:uid="{00000000-0005-0000-0000-0000335A0000}"/>
    <cellStyle name="Heading 3 21 62" xfId="23572" xr:uid="{00000000-0005-0000-0000-0000345A0000}"/>
    <cellStyle name="Heading 3 21 63" xfId="23573" xr:uid="{00000000-0005-0000-0000-0000355A0000}"/>
    <cellStyle name="Heading 3 21 64" xfId="23574" xr:uid="{00000000-0005-0000-0000-0000365A0000}"/>
    <cellStyle name="Heading 3 21 65" xfId="23575" xr:uid="{00000000-0005-0000-0000-0000375A0000}"/>
    <cellStyle name="Heading 3 21 66" xfId="23576" xr:uid="{00000000-0005-0000-0000-0000385A0000}"/>
    <cellStyle name="Heading 3 21 67" xfId="23577" xr:uid="{00000000-0005-0000-0000-0000395A0000}"/>
    <cellStyle name="Heading 3 21 68" xfId="23578" xr:uid="{00000000-0005-0000-0000-00003A5A0000}"/>
    <cellStyle name="Heading 3 21 69" xfId="52962" xr:uid="{00000000-0005-0000-0000-00003B5A0000}"/>
    <cellStyle name="Heading 3 21 7" xfId="23579" xr:uid="{00000000-0005-0000-0000-00003C5A0000}"/>
    <cellStyle name="Heading 3 21 7 2" xfId="23580" xr:uid="{00000000-0005-0000-0000-00003D5A0000}"/>
    <cellStyle name="Heading 3 21 70" xfId="53423" xr:uid="{00000000-0005-0000-0000-00003E5A0000}"/>
    <cellStyle name="Heading 3 21 8" xfId="23581" xr:uid="{00000000-0005-0000-0000-00003F5A0000}"/>
    <cellStyle name="Heading 3 21 8 2" xfId="23582" xr:uid="{00000000-0005-0000-0000-0000405A0000}"/>
    <cellStyle name="Heading 3 21 9" xfId="23583" xr:uid="{00000000-0005-0000-0000-0000415A0000}"/>
    <cellStyle name="Heading 3 21 9 2" xfId="23584" xr:uid="{00000000-0005-0000-0000-0000425A0000}"/>
    <cellStyle name="Heading 3 22" xfId="614" xr:uid="{00000000-0005-0000-0000-0000435A0000}"/>
    <cellStyle name="Heading 3 22 2" xfId="23585" xr:uid="{00000000-0005-0000-0000-0000445A0000}"/>
    <cellStyle name="Heading 3 23" xfId="615" xr:uid="{00000000-0005-0000-0000-0000455A0000}"/>
    <cellStyle name="Heading 3 23 2" xfId="23586" xr:uid="{00000000-0005-0000-0000-0000465A0000}"/>
    <cellStyle name="Heading 3 24" xfId="23587" xr:uid="{00000000-0005-0000-0000-0000475A0000}"/>
    <cellStyle name="Heading 3 24 2" xfId="23588" xr:uid="{00000000-0005-0000-0000-0000485A0000}"/>
    <cellStyle name="Heading 3 25" xfId="23589" xr:uid="{00000000-0005-0000-0000-0000495A0000}"/>
    <cellStyle name="Heading 3 25 2" xfId="23590" xr:uid="{00000000-0005-0000-0000-00004A5A0000}"/>
    <cellStyle name="Heading 3 26" xfId="23591" xr:uid="{00000000-0005-0000-0000-00004B5A0000}"/>
    <cellStyle name="Heading 3 26 2" xfId="23592" xr:uid="{00000000-0005-0000-0000-00004C5A0000}"/>
    <cellStyle name="Heading 3 27" xfId="23593" xr:uid="{00000000-0005-0000-0000-00004D5A0000}"/>
    <cellStyle name="Heading 3 27 2" xfId="23594" xr:uid="{00000000-0005-0000-0000-00004E5A0000}"/>
    <cellStyle name="Heading 3 28" xfId="23595" xr:uid="{00000000-0005-0000-0000-00004F5A0000}"/>
    <cellStyle name="Heading 3 28 2" xfId="23596" xr:uid="{00000000-0005-0000-0000-0000505A0000}"/>
    <cellStyle name="Heading 3 29" xfId="23597" xr:uid="{00000000-0005-0000-0000-0000515A0000}"/>
    <cellStyle name="Heading 3 29 2" xfId="23598" xr:uid="{00000000-0005-0000-0000-0000525A0000}"/>
    <cellStyle name="Heading 3 3" xfId="616" xr:uid="{00000000-0005-0000-0000-0000535A0000}"/>
    <cellStyle name="Heading 3 3 10" xfId="23599" xr:uid="{00000000-0005-0000-0000-0000545A0000}"/>
    <cellStyle name="Heading 3 3 10 2" xfId="23600" xr:uid="{00000000-0005-0000-0000-0000555A0000}"/>
    <cellStyle name="Heading 3 3 11" xfId="23601" xr:uid="{00000000-0005-0000-0000-0000565A0000}"/>
    <cellStyle name="Heading 3 3 11 2" xfId="23602" xr:uid="{00000000-0005-0000-0000-0000575A0000}"/>
    <cellStyle name="Heading 3 3 12" xfId="23603" xr:uid="{00000000-0005-0000-0000-0000585A0000}"/>
    <cellStyle name="Heading 3 3 12 2" xfId="23604" xr:uid="{00000000-0005-0000-0000-0000595A0000}"/>
    <cellStyle name="Heading 3 3 13" xfId="23605" xr:uid="{00000000-0005-0000-0000-00005A5A0000}"/>
    <cellStyle name="Heading 3 3 13 2" xfId="23606" xr:uid="{00000000-0005-0000-0000-00005B5A0000}"/>
    <cellStyle name="Heading 3 3 14" xfId="23607" xr:uid="{00000000-0005-0000-0000-00005C5A0000}"/>
    <cellStyle name="Heading 3 3 14 2" xfId="23608" xr:uid="{00000000-0005-0000-0000-00005D5A0000}"/>
    <cellStyle name="Heading 3 3 15" xfId="23609" xr:uid="{00000000-0005-0000-0000-00005E5A0000}"/>
    <cellStyle name="Heading 3 3 15 2" xfId="23610" xr:uid="{00000000-0005-0000-0000-00005F5A0000}"/>
    <cellStyle name="Heading 3 3 16" xfId="23611" xr:uid="{00000000-0005-0000-0000-0000605A0000}"/>
    <cellStyle name="Heading 3 3 16 2" xfId="23612" xr:uid="{00000000-0005-0000-0000-0000615A0000}"/>
    <cellStyle name="Heading 3 3 17" xfId="23613" xr:uid="{00000000-0005-0000-0000-0000625A0000}"/>
    <cellStyle name="Heading 3 3 17 2" xfId="23614" xr:uid="{00000000-0005-0000-0000-0000635A0000}"/>
    <cellStyle name="Heading 3 3 18" xfId="23615" xr:uid="{00000000-0005-0000-0000-0000645A0000}"/>
    <cellStyle name="Heading 3 3 18 2" xfId="23616" xr:uid="{00000000-0005-0000-0000-0000655A0000}"/>
    <cellStyle name="Heading 3 3 19" xfId="23617" xr:uid="{00000000-0005-0000-0000-0000665A0000}"/>
    <cellStyle name="Heading 3 3 19 2" xfId="23618" xr:uid="{00000000-0005-0000-0000-0000675A0000}"/>
    <cellStyle name="Heading 3 3 2" xfId="617" xr:uid="{00000000-0005-0000-0000-0000685A0000}"/>
    <cellStyle name="Heading 3 3 2 2" xfId="23619" xr:uid="{00000000-0005-0000-0000-0000695A0000}"/>
    <cellStyle name="Heading 3 3 20" xfId="23620" xr:uid="{00000000-0005-0000-0000-00006A5A0000}"/>
    <cellStyle name="Heading 3 3 20 2" xfId="23621" xr:uid="{00000000-0005-0000-0000-00006B5A0000}"/>
    <cellStyle name="Heading 3 3 21" xfId="23622" xr:uid="{00000000-0005-0000-0000-00006C5A0000}"/>
    <cellStyle name="Heading 3 3 21 2" xfId="23623" xr:uid="{00000000-0005-0000-0000-00006D5A0000}"/>
    <cellStyle name="Heading 3 3 22" xfId="23624" xr:uid="{00000000-0005-0000-0000-00006E5A0000}"/>
    <cellStyle name="Heading 3 3 22 2" xfId="23625" xr:uid="{00000000-0005-0000-0000-00006F5A0000}"/>
    <cellStyle name="Heading 3 3 23" xfId="23626" xr:uid="{00000000-0005-0000-0000-0000705A0000}"/>
    <cellStyle name="Heading 3 3 23 2" xfId="23627" xr:uid="{00000000-0005-0000-0000-0000715A0000}"/>
    <cellStyle name="Heading 3 3 24" xfId="23628" xr:uid="{00000000-0005-0000-0000-0000725A0000}"/>
    <cellStyle name="Heading 3 3 24 2" xfId="23629" xr:uid="{00000000-0005-0000-0000-0000735A0000}"/>
    <cellStyle name="Heading 3 3 25" xfId="23630" xr:uid="{00000000-0005-0000-0000-0000745A0000}"/>
    <cellStyle name="Heading 3 3 25 2" xfId="23631" xr:uid="{00000000-0005-0000-0000-0000755A0000}"/>
    <cellStyle name="Heading 3 3 26" xfId="23632" xr:uid="{00000000-0005-0000-0000-0000765A0000}"/>
    <cellStyle name="Heading 3 3 26 2" xfId="23633" xr:uid="{00000000-0005-0000-0000-0000775A0000}"/>
    <cellStyle name="Heading 3 3 27" xfId="23634" xr:uid="{00000000-0005-0000-0000-0000785A0000}"/>
    <cellStyle name="Heading 3 3 27 2" xfId="23635" xr:uid="{00000000-0005-0000-0000-0000795A0000}"/>
    <cellStyle name="Heading 3 3 28" xfId="23636" xr:uid="{00000000-0005-0000-0000-00007A5A0000}"/>
    <cellStyle name="Heading 3 3 28 2" xfId="23637" xr:uid="{00000000-0005-0000-0000-00007B5A0000}"/>
    <cellStyle name="Heading 3 3 29" xfId="23638" xr:uid="{00000000-0005-0000-0000-00007C5A0000}"/>
    <cellStyle name="Heading 3 3 29 2" xfId="23639" xr:uid="{00000000-0005-0000-0000-00007D5A0000}"/>
    <cellStyle name="Heading 3 3 3" xfId="618" xr:uid="{00000000-0005-0000-0000-00007E5A0000}"/>
    <cellStyle name="Heading 3 3 3 2" xfId="23640" xr:uid="{00000000-0005-0000-0000-00007F5A0000}"/>
    <cellStyle name="Heading 3 3 30" xfId="23641" xr:uid="{00000000-0005-0000-0000-0000805A0000}"/>
    <cellStyle name="Heading 3 3 30 2" xfId="23642" xr:uid="{00000000-0005-0000-0000-0000815A0000}"/>
    <cellStyle name="Heading 3 3 31" xfId="23643" xr:uid="{00000000-0005-0000-0000-0000825A0000}"/>
    <cellStyle name="Heading 3 3 31 2" xfId="23644" xr:uid="{00000000-0005-0000-0000-0000835A0000}"/>
    <cellStyle name="Heading 3 3 32" xfId="23645" xr:uid="{00000000-0005-0000-0000-0000845A0000}"/>
    <cellStyle name="Heading 3 3 32 2" xfId="23646" xr:uid="{00000000-0005-0000-0000-0000855A0000}"/>
    <cellStyle name="Heading 3 3 33" xfId="23647" xr:uid="{00000000-0005-0000-0000-0000865A0000}"/>
    <cellStyle name="Heading 3 3 33 2" xfId="23648" xr:uid="{00000000-0005-0000-0000-0000875A0000}"/>
    <cellStyle name="Heading 3 3 34" xfId="23649" xr:uid="{00000000-0005-0000-0000-0000885A0000}"/>
    <cellStyle name="Heading 3 3 34 2" xfId="23650" xr:uid="{00000000-0005-0000-0000-0000895A0000}"/>
    <cellStyle name="Heading 3 3 35" xfId="23651" xr:uid="{00000000-0005-0000-0000-00008A5A0000}"/>
    <cellStyle name="Heading 3 3 35 2" xfId="23652" xr:uid="{00000000-0005-0000-0000-00008B5A0000}"/>
    <cellStyle name="Heading 3 3 36" xfId="23653" xr:uid="{00000000-0005-0000-0000-00008C5A0000}"/>
    <cellStyle name="Heading 3 3 36 2" xfId="23654" xr:uid="{00000000-0005-0000-0000-00008D5A0000}"/>
    <cellStyle name="Heading 3 3 37" xfId="23655" xr:uid="{00000000-0005-0000-0000-00008E5A0000}"/>
    <cellStyle name="Heading 3 3 37 2" xfId="23656" xr:uid="{00000000-0005-0000-0000-00008F5A0000}"/>
    <cellStyle name="Heading 3 3 38" xfId="23657" xr:uid="{00000000-0005-0000-0000-0000905A0000}"/>
    <cellStyle name="Heading 3 3 38 2" xfId="23658" xr:uid="{00000000-0005-0000-0000-0000915A0000}"/>
    <cellStyle name="Heading 3 3 39" xfId="23659" xr:uid="{00000000-0005-0000-0000-0000925A0000}"/>
    <cellStyle name="Heading 3 3 4" xfId="23660" xr:uid="{00000000-0005-0000-0000-0000935A0000}"/>
    <cellStyle name="Heading 3 3 4 2" xfId="23661" xr:uid="{00000000-0005-0000-0000-0000945A0000}"/>
    <cellStyle name="Heading 3 3 40" xfId="23662" xr:uid="{00000000-0005-0000-0000-0000955A0000}"/>
    <cellStyle name="Heading 3 3 41" xfId="23663" xr:uid="{00000000-0005-0000-0000-0000965A0000}"/>
    <cellStyle name="Heading 3 3 42" xfId="23664" xr:uid="{00000000-0005-0000-0000-0000975A0000}"/>
    <cellStyle name="Heading 3 3 43" xfId="23665" xr:uid="{00000000-0005-0000-0000-0000985A0000}"/>
    <cellStyle name="Heading 3 3 44" xfId="23666" xr:uid="{00000000-0005-0000-0000-0000995A0000}"/>
    <cellStyle name="Heading 3 3 45" xfId="23667" xr:uid="{00000000-0005-0000-0000-00009A5A0000}"/>
    <cellStyle name="Heading 3 3 46" xfId="23668" xr:uid="{00000000-0005-0000-0000-00009B5A0000}"/>
    <cellStyle name="Heading 3 3 47" xfId="23669" xr:uid="{00000000-0005-0000-0000-00009C5A0000}"/>
    <cellStyle name="Heading 3 3 48" xfId="23670" xr:uid="{00000000-0005-0000-0000-00009D5A0000}"/>
    <cellStyle name="Heading 3 3 49" xfId="23671" xr:uid="{00000000-0005-0000-0000-00009E5A0000}"/>
    <cellStyle name="Heading 3 3 5" xfId="23672" xr:uid="{00000000-0005-0000-0000-00009F5A0000}"/>
    <cellStyle name="Heading 3 3 5 2" xfId="23673" xr:uid="{00000000-0005-0000-0000-0000A05A0000}"/>
    <cellStyle name="Heading 3 3 50" xfId="23674" xr:uid="{00000000-0005-0000-0000-0000A15A0000}"/>
    <cellStyle name="Heading 3 3 51" xfId="23675" xr:uid="{00000000-0005-0000-0000-0000A25A0000}"/>
    <cellStyle name="Heading 3 3 52" xfId="23676" xr:uid="{00000000-0005-0000-0000-0000A35A0000}"/>
    <cellStyle name="Heading 3 3 53" xfId="23677" xr:uid="{00000000-0005-0000-0000-0000A45A0000}"/>
    <cellStyle name="Heading 3 3 54" xfId="23678" xr:uid="{00000000-0005-0000-0000-0000A55A0000}"/>
    <cellStyle name="Heading 3 3 55" xfId="23679" xr:uid="{00000000-0005-0000-0000-0000A65A0000}"/>
    <cellStyle name="Heading 3 3 56" xfId="23680" xr:uid="{00000000-0005-0000-0000-0000A75A0000}"/>
    <cellStyle name="Heading 3 3 57" xfId="23681" xr:uid="{00000000-0005-0000-0000-0000A85A0000}"/>
    <cellStyle name="Heading 3 3 58" xfId="23682" xr:uid="{00000000-0005-0000-0000-0000A95A0000}"/>
    <cellStyle name="Heading 3 3 59" xfId="23683" xr:uid="{00000000-0005-0000-0000-0000AA5A0000}"/>
    <cellStyle name="Heading 3 3 6" xfId="23684" xr:uid="{00000000-0005-0000-0000-0000AB5A0000}"/>
    <cellStyle name="Heading 3 3 6 2" xfId="23685" xr:uid="{00000000-0005-0000-0000-0000AC5A0000}"/>
    <cellStyle name="Heading 3 3 60" xfId="23686" xr:uid="{00000000-0005-0000-0000-0000AD5A0000}"/>
    <cellStyle name="Heading 3 3 61" xfId="23687" xr:uid="{00000000-0005-0000-0000-0000AE5A0000}"/>
    <cellStyle name="Heading 3 3 62" xfId="23688" xr:uid="{00000000-0005-0000-0000-0000AF5A0000}"/>
    <cellStyle name="Heading 3 3 63" xfId="23689" xr:uid="{00000000-0005-0000-0000-0000B05A0000}"/>
    <cellStyle name="Heading 3 3 64" xfId="23690" xr:uid="{00000000-0005-0000-0000-0000B15A0000}"/>
    <cellStyle name="Heading 3 3 65" xfId="23691" xr:uid="{00000000-0005-0000-0000-0000B25A0000}"/>
    <cellStyle name="Heading 3 3 66" xfId="23692" xr:uid="{00000000-0005-0000-0000-0000B35A0000}"/>
    <cellStyle name="Heading 3 3 67" xfId="23693" xr:uid="{00000000-0005-0000-0000-0000B45A0000}"/>
    <cellStyle name="Heading 3 3 68" xfId="23694" xr:uid="{00000000-0005-0000-0000-0000B55A0000}"/>
    <cellStyle name="Heading 3 3 69" xfId="23695" xr:uid="{00000000-0005-0000-0000-0000B65A0000}"/>
    <cellStyle name="Heading 3 3 7" xfId="23696" xr:uid="{00000000-0005-0000-0000-0000B75A0000}"/>
    <cellStyle name="Heading 3 3 7 2" xfId="23697" xr:uid="{00000000-0005-0000-0000-0000B85A0000}"/>
    <cellStyle name="Heading 3 3 70" xfId="52611" xr:uid="{00000000-0005-0000-0000-0000B95A0000}"/>
    <cellStyle name="Heading 3 3 71" xfId="53088" xr:uid="{00000000-0005-0000-0000-0000BA5A0000}"/>
    <cellStyle name="Heading 3 3 8" xfId="23698" xr:uid="{00000000-0005-0000-0000-0000BB5A0000}"/>
    <cellStyle name="Heading 3 3 8 2" xfId="23699" xr:uid="{00000000-0005-0000-0000-0000BC5A0000}"/>
    <cellStyle name="Heading 3 3 9" xfId="23700" xr:uid="{00000000-0005-0000-0000-0000BD5A0000}"/>
    <cellStyle name="Heading 3 3 9 2" xfId="23701" xr:uid="{00000000-0005-0000-0000-0000BE5A0000}"/>
    <cellStyle name="Heading 3 30" xfId="23702" xr:uid="{00000000-0005-0000-0000-0000BF5A0000}"/>
    <cellStyle name="Heading 3 30 2" xfId="23703" xr:uid="{00000000-0005-0000-0000-0000C05A0000}"/>
    <cellStyle name="Heading 3 31" xfId="23704" xr:uid="{00000000-0005-0000-0000-0000C15A0000}"/>
    <cellStyle name="Heading 3 31 2" xfId="23705" xr:uid="{00000000-0005-0000-0000-0000C25A0000}"/>
    <cellStyle name="Heading 3 32" xfId="23706" xr:uid="{00000000-0005-0000-0000-0000C35A0000}"/>
    <cellStyle name="Heading 3 32 2" xfId="23707" xr:uid="{00000000-0005-0000-0000-0000C45A0000}"/>
    <cellStyle name="Heading 3 33" xfId="23708" xr:uid="{00000000-0005-0000-0000-0000C55A0000}"/>
    <cellStyle name="Heading 3 33 2" xfId="23709" xr:uid="{00000000-0005-0000-0000-0000C65A0000}"/>
    <cellStyle name="Heading 3 34" xfId="23710" xr:uid="{00000000-0005-0000-0000-0000C75A0000}"/>
    <cellStyle name="Heading 3 34 2" xfId="23711" xr:uid="{00000000-0005-0000-0000-0000C85A0000}"/>
    <cellStyle name="Heading 3 35" xfId="23712" xr:uid="{00000000-0005-0000-0000-0000C95A0000}"/>
    <cellStyle name="Heading 3 35 2" xfId="23713" xr:uid="{00000000-0005-0000-0000-0000CA5A0000}"/>
    <cellStyle name="Heading 3 36" xfId="23714" xr:uid="{00000000-0005-0000-0000-0000CB5A0000}"/>
    <cellStyle name="Heading 3 36 2" xfId="23715" xr:uid="{00000000-0005-0000-0000-0000CC5A0000}"/>
    <cellStyle name="Heading 3 37" xfId="23716" xr:uid="{00000000-0005-0000-0000-0000CD5A0000}"/>
    <cellStyle name="Heading 3 37 2" xfId="23717" xr:uid="{00000000-0005-0000-0000-0000CE5A0000}"/>
    <cellStyle name="Heading 3 38" xfId="23718" xr:uid="{00000000-0005-0000-0000-0000CF5A0000}"/>
    <cellStyle name="Heading 3 38 2" xfId="23719" xr:uid="{00000000-0005-0000-0000-0000D05A0000}"/>
    <cellStyle name="Heading 3 39" xfId="23720" xr:uid="{00000000-0005-0000-0000-0000D15A0000}"/>
    <cellStyle name="Heading 3 39 2" xfId="23721" xr:uid="{00000000-0005-0000-0000-0000D25A0000}"/>
    <cellStyle name="Heading 3 4" xfId="619" xr:uid="{00000000-0005-0000-0000-0000D35A0000}"/>
    <cellStyle name="Heading 3 4 10" xfId="23722" xr:uid="{00000000-0005-0000-0000-0000D45A0000}"/>
    <cellStyle name="Heading 3 4 10 2" xfId="23723" xr:uid="{00000000-0005-0000-0000-0000D55A0000}"/>
    <cellStyle name="Heading 3 4 11" xfId="23724" xr:uid="{00000000-0005-0000-0000-0000D65A0000}"/>
    <cellStyle name="Heading 3 4 11 2" xfId="23725" xr:uid="{00000000-0005-0000-0000-0000D75A0000}"/>
    <cellStyle name="Heading 3 4 12" xfId="23726" xr:uid="{00000000-0005-0000-0000-0000D85A0000}"/>
    <cellStyle name="Heading 3 4 12 2" xfId="23727" xr:uid="{00000000-0005-0000-0000-0000D95A0000}"/>
    <cellStyle name="Heading 3 4 13" xfId="23728" xr:uid="{00000000-0005-0000-0000-0000DA5A0000}"/>
    <cellStyle name="Heading 3 4 13 2" xfId="23729" xr:uid="{00000000-0005-0000-0000-0000DB5A0000}"/>
    <cellStyle name="Heading 3 4 14" xfId="23730" xr:uid="{00000000-0005-0000-0000-0000DC5A0000}"/>
    <cellStyle name="Heading 3 4 14 2" xfId="23731" xr:uid="{00000000-0005-0000-0000-0000DD5A0000}"/>
    <cellStyle name="Heading 3 4 15" xfId="23732" xr:uid="{00000000-0005-0000-0000-0000DE5A0000}"/>
    <cellStyle name="Heading 3 4 15 2" xfId="23733" xr:uid="{00000000-0005-0000-0000-0000DF5A0000}"/>
    <cellStyle name="Heading 3 4 16" xfId="23734" xr:uid="{00000000-0005-0000-0000-0000E05A0000}"/>
    <cellStyle name="Heading 3 4 16 2" xfId="23735" xr:uid="{00000000-0005-0000-0000-0000E15A0000}"/>
    <cellStyle name="Heading 3 4 17" xfId="23736" xr:uid="{00000000-0005-0000-0000-0000E25A0000}"/>
    <cellStyle name="Heading 3 4 17 2" xfId="23737" xr:uid="{00000000-0005-0000-0000-0000E35A0000}"/>
    <cellStyle name="Heading 3 4 18" xfId="23738" xr:uid="{00000000-0005-0000-0000-0000E45A0000}"/>
    <cellStyle name="Heading 3 4 18 2" xfId="23739" xr:uid="{00000000-0005-0000-0000-0000E55A0000}"/>
    <cellStyle name="Heading 3 4 19" xfId="23740" xr:uid="{00000000-0005-0000-0000-0000E65A0000}"/>
    <cellStyle name="Heading 3 4 19 2" xfId="23741" xr:uid="{00000000-0005-0000-0000-0000E75A0000}"/>
    <cellStyle name="Heading 3 4 2" xfId="620" xr:uid="{00000000-0005-0000-0000-0000E85A0000}"/>
    <cellStyle name="Heading 3 4 2 2" xfId="23742" xr:uid="{00000000-0005-0000-0000-0000E95A0000}"/>
    <cellStyle name="Heading 3 4 20" xfId="23743" xr:uid="{00000000-0005-0000-0000-0000EA5A0000}"/>
    <cellStyle name="Heading 3 4 20 2" xfId="23744" xr:uid="{00000000-0005-0000-0000-0000EB5A0000}"/>
    <cellStyle name="Heading 3 4 21" xfId="23745" xr:uid="{00000000-0005-0000-0000-0000EC5A0000}"/>
    <cellStyle name="Heading 3 4 21 2" xfId="23746" xr:uid="{00000000-0005-0000-0000-0000ED5A0000}"/>
    <cellStyle name="Heading 3 4 22" xfId="23747" xr:uid="{00000000-0005-0000-0000-0000EE5A0000}"/>
    <cellStyle name="Heading 3 4 22 2" xfId="23748" xr:uid="{00000000-0005-0000-0000-0000EF5A0000}"/>
    <cellStyle name="Heading 3 4 23" xfId="23749" xr:uid="{00000000-0005-0000-0000-0000F05A0000}"/>
    <cellStyle name="Heading 3 4 23 2" xfId="23750" xr:uid="{00000000-0005-0000-0000-0000F15A0000}"/>
    <cellStyle name="Heading 3 4 24" xfId="23751" xr:uid="{00000000-0005-0000-0000-0000F25A0000}"/>
    <cellStyle name="Heading 3 4 24 2" xfId="23752" xr:uid="{00000000-0005-0000-0000-0000F35A0000}"/>
    <cellStyle name="Heading 3 4 25" xfId="23753" xr:uid="{00000000-0005-0000-0000-0000F45A0000}"/>
    <cellStyle name="Heading 3 4 25 2" xfId="23754" xr:uid="{00000000-0005-0000-0000-0000F55A0000}"/>
    <cellStyle name="Heading 3 4 26" xfId="23755" xr:uid="{00000000-0005-0000-0000-0000F65A0000}"/>
    <cellStyle name="Heading 3 4 26 2" xfId="23756" xr:uid="{00000000-0005-0000-0000-0000F75A0000}"/>
    <cellStyle name="Heading 3 4 27" xfId="23757" xr:uid="{00000000-0005-0000-0000-0000F85A0000}"/>
    <cellStyle name="Heading 3 4 27 2" xfId="23758" xr:uid="{00000000-0005-0000-0000-0000F95A0000}"/>
    <cellStyle name="Heading 3 4 28" xfId="23759" xr:uid="{00000000-0005-0000-0000-0000FA5A0000}"/>
    <cellStyle name="Heading 3 4 28 2" xfId="23760" xr:uid="{00000000-0005-0000-0000-0000FB5A0000}"/>
    <cellStyle name="Heading 3 4 29" xfId="23761" xr:uid="{00000000-0005-0000-0000-0000FC5A0000}"/>
    <cellStyle name="Heading 3 4 29 2" xfId="23762" xr:uid="{00000000-0005-0000-0000-0000FD5A0000}"/>
    <cellStyle name="Heading 3 4 3" xfId="621" xr:uid="{00000000-0005-0000-0000-0000FE5A0000}"/>
    <cellStyle name="Heading 3 4 3 2" xfId="23763" xr:uid="{00000000-0005-0000-0000-0000FF5A0000}"/>
    <cellStyle name="Heading 3 4 30" xfId="23764" xr:uid="{00000000-0005-0000-0000-0000005B0000}"/>
    <cellStyle name="Heading 3 4 30 2" xfId="23765" xr:uid="{00000000-0005-0000-0000-0000015B0000}"/>
    <cellStyle name="Heading 3 4 31" xfId="23766" xr:uid="{00000000-0005-0000-0000-0000025B0000}"/>
    <cellStyle name="Heading 3 4 31 2" xfId="23767" xr:uid="{00000000-0005-0000-0000-0000035B0000}"/>
    <cellStyle name="Heading 3 4 32" xfId="23768" xr:uid="{00000000-0005-0000-0000-0000045B0000}"/>
    <cellStyle name="Heading 3 4 32 2" xfId="23769" xr:uid="{00000000-0005-0000-0000-0000055B0000}"/>
    <cellStyle name="Heading 3 4 33" xfId="23770" xr:uid="{00000000-0005-0000-0000-0000065B0000}"/>
    <cellStyle name="Heading 3 4 33 2" xfId="23771" xr:uid="{00000000-0005-0000-0000-0000075B0000}"/>
    <cellStyle name="Heading 3 4 34" xfId="23772" xr:uid="{00000000-0005-0000-0000-0000085B0000}"/>
    <cellStyle name="Heading 3 4 34 2" xfId="23773" xr:uid="{00000000-0005-0000-0000-0000095B0000}"/>
    <cellStyle name="Heading 3 4 35" xfId="23774" xr:uid="{00000000-0005-0000-0000-00000A5B0000}"/>
    <cellStyle name="Heading 3 4 35 2" xfId="23775" xr:uid="{00000000-0005-0000-0000-00000B5B0000}"/>
    <cellStyle name="Heading 3 4 36" xfId="23776" xr:uid="{00000000-0005-0000-0000-00000C5B0000}"/>
    <cellStyle name="Heading 3 4 36 2" xfId="23777" xr:uid="{00000000-0005-0000-0000-00000D5B0000}"/>
    <cellStyle name="Heading 3 4 37" xfId="23778" xr:uid="{00000000-0005-0000-0000-00000E5B0000}"/>
    <cellStyle name="Heading 3 4 37 2" xfId="23779" xr:uid="{00000000-0005-0000-0000-00000F5B0000}"/>
    <cellStyle name="Heading 3 4 38" xfId="23780" xr:uid="{00000000-0005-0000-0000-0000105B0000}"/>
    <cellStyle name="Heading 3 4 38 2" xfId="23781" xr:uid="{00000000-0005-0000-0000-0000115B0000}"/>
    <cellStyle name="Heading 3 4 39" xfId="23782" xr:uid="{00000000-0005-0000-0000-0000125B0000}"/>
    <cellStyle name="Heading 3 4 4" xfId="23783" xr:uid="{00000000-0005-0000-0000-0000135B0000}"/>
    <cellStyle name="Heading 3 4 4 2" xfId="23784" xr:uid="{00000000-0005-0000-0000-0000145B0000}"/>
    <cellStyle name="Heading 3 4 40" xfId="23785" xr:uid="{00000000-0005-0000-0000-0000155B0000}"/>
    <cellStyle name="Heading 3 4 41" xfId="23786" xr:uid="{00000000-0005-0000-0000-0000165B0000}"/>
    <cellStyle name="Heading 3 4 42" xfId="23787" xr:uid="{00000000-0005-0000-0000-0000175B0000}"/>
    <cellStyle name="Heading 3 4 43" xfId="23788" xr:uid="{00000000-0005-0000-0000-0000185B0000}"/>
    <cellStyle name="Heading 3 4 44" xfId="23789" xr:uid="{00000000-0005-0000-0000-0000195B0000}"/>
    <cellStyle name="Heading 3 4 45" xfId="23790" xr:uid="{00000000-0005-0000-0000-00001A5B0000}"/>
    <cellStyle name="Heading 3 4 46" xfId="23791" xr:uid="{00000000-0005-0000-0000-00001B5B0000}"/>
    <cellStyle name="Heading 3 4 47" xfId="23792" xr:uid="{00000000-0005-0000-0000-00001C5B0000}"/>
    <cellStyle name="Heading 3 4 48" xfId="23793" xr:uid="{00000000-0005-0000-0000-00001D5B0000}"/>
    <cellStyle name="Heading 3 4 49" xfId="23794" xr:uid="{00000000-0005-0000-0000-00001E5B0000}"/>
    <cellStyle name="Heading 3 4 5" xfId="23795" xr:uid="{00000000-0005-0000-0000-00001F5B0000}"/>
    <cellStyle name="Heading 3 4 5 2" xfId="23796" xr:uid="{00000000-0005-0000-0000-0000205B0000}"/>
    <cellStyle name="Heading 3 4 50" xfId="23797" xr:uid="{00000000-0005-0000-0000-0000215B0000}"/>
    <cellStyle name="Heading 3 4 51" xfId="23798" xr:uid="{00000000-0005-0000-0000-0000225B0000}"/>
    <cellStyle name="Heading 3 4 52" xfId="23799" xr:uid="{00000000-0005-0000-0000-0000235B0000}"/>
    <cellStyle name="Heading 3 4 53" xfId="23800" xr:uid="{00000000-0005-0000-0000-0000245B0000}"/>
    <cellStyle name="Heading 3 4 54" xfId="23801" xr:uid="{00000000-0005-0000-0000-0000255B0000}"/>
    <cellStyle name="Heading 3 4 55" xfId="23802" xr:uid="{00000000-0005-0000-0000-0000265B0000}"/>
    <cellStyle name="Heading 3 4 56" xfId="23803" xr:uid="{00000000-0005-0000-0000-0000275B0000}"/>
    <cellStyle name="Heading 3 4 57" xfId="23804" xr:uid="{00000000-0005-0000-0000-0000285B0000}"/>
    <cellStyle name="Heading 3 4 58" xfId="23805" xr:uid="{00000000-0005-0000-0000-0000295B0000}"/>
    <cellStyle name="Heading 3 4 59" xfId="23806" xr:uid="{00000000-0005-0000-0000-00002A5B0000}"/>
    <cellStyle name="Heading 3 4 6" xfId="23807" xr:uid="{00000000-0005-0000-0000-00002B5B0000}"/>
    <cellStyle name="Heading 3 4 6 2" xfId="23808" xr:uid="{00000000-0005-0000-0000-00002C5B0000}"/>
    <cellStyle name="Heading 3 4 60" xfId="23809" xr:uid="{00000000-0005-0000-0000-00002D5B0000}"/>
    <cellStyle name="Heading 3 4 61" xfId="23810" xr:uid="{00000000-0005-0000-0000-00002E5B0000}"/>
    <cellStyle name="Heading 3 4 62" xfId="23811" xr:uid="{00000000-0005-0000-0000-00002F5B0000}"/>
    <cellStyle name="Heading 3 4 63" xfId="23812" xr:uid="{00000000-0005-0000-0000-0000305B0000}"/>
    <cellStyle name="Heading 3 4 64" xfId="23813" xr:uid="{00000000-0005-0000-0000-0000315B0000}"/>
    <cellStyle name="Heading 3 4 65" xfId="23814" xr:uid="{00000000-0005-0000-0000-0000325B0000}"/>
    <cellStyle name="Heading 3 4 66" xfId="23815" xr:uid="{00000000-0005-0000-0000-0000335B0000}"/>
    <cellStyle name="Heading 3 4 67" xfId="23816" xr:uid="{00000000-0005-0000-0000-0000345B0000}"/>
    <cellStyle name="Heading 3 4 68" xfId="23817" xr:uid="{00000000-0005-0000-0000-0000355B0000}"/>
    <cellStyle name="Heading 3 4 69" xfId="23818" xr:uid="{00000000-0005-0000-0000-0000365B0000}"/>
    <cellStyle name="Heading 3 4 7" xfId="23819" xr:uid="{00000000-0005-0000-0000-0000375B0000}"/>
    <cellStyle name="Heading 3 4 7 2" xfId="23820" xr:uid="{00000000-0005-0000-0000-0000385B0000}"/>
    <cellStyle name="Heading 3 4 70" xfId="52796" xr:uid="{00000000-0005-0000-0000-0000395B0000}"/>
    <cellStyle name="Heading 3 4 71" xfId="53257" xr:uid="{00000000-0005-0000-0000-00003A5B0000}"/>
    <cellStyle name="Heading 3 4 8" xfId="23821" xr:uid="{00000000-0005-0000-0000-00003B5B0000}"/>
    <cellStyle name="Heading 3 4 8 2" xfId="23822" xr:uid="{00000000-0005-0000-0000-00003C5B0000}"/>
    <cellStyle name="Heading 3 4 9" xfId="23823" xr:uid="{00000000-0005-0000-0000-00003D5B0000}"/>
    <cellStyle name="Heading 3 4 9 2" xfId="23824" xr:uid="{00000000-0005-0000-0000-00003E5B0000}"/>
    <cellStyle name="Heading 3 40" xfId="23825" xr:uid="{00000000-0005-0000-0000-00003F5B0000}"/>
    <cellStyle name="Heading 3 40 2" xfId="23826" xr:uid="{00000000-0005-0000-0000-0000405B0000}"/>
    <cellStyle name="Heading 3 41" xfId="23827" xr:uid="{00000000-0005-0000-0000-0000415B0000}"/>
    <cellStyle name="Heading 3 41 2" xfId="23828" xr:uid="{00000000-0005-0000-0000-0000425B0000}"/>
    <cellStyle name="Heading 3 42" xfId="23829" xr:uid="{00000000-0005-0000-0000-0000435B0000}"/>
    <cellStyle name="Heading 3 42 2" xfId="23830" xr:uid="{00000000-0005-0000-0000-0000445B0000}"/>
    <cellStyle name="Heading 3 43" xfId="23831" xr:uid="{00000000-0005-0000-0000-0000455B0000}"/>
    <cellStyle name="Heading 3 43 2" xfId="23832" xr:uid="{00000000-0005-0000-0000-0000465B0000}"/>
    <cellStyle name="Heading 3 44" xfId="23833" xr:uid="{00000000-0005-0000-0000-0000475B0000}"/>
    <cellStyle name="Heading 3 44 2" xfId="23834" xr:uid="{00000000-0005-0000-0000-0000485B0000}"/>
    <cellStyle name="Heading 3 45" xfId="23835" xr:uid="{00000000-0005-0000-0000-0000495B0000}"/>
    <cellStyle name="Heading 3 45 2" xfId="23836" xr:uid="{00000000-0005-0000-0000-00004A5B0000}"/>
    <cellStyle name="Heading 3 46" xfId="23837" xr:uid="{00000000-0005-0000-0000-00004B5B0000}"/>
    <cellStyle name="Heading 3 46 2" xfId="23838" xr:uid="{00000000-0005-0000-0000-00004C5B0000}"/>
    <cellStyle name="Heading 3 47" xfId="23839" xr:uid="{00000000-0005-0000-0000-00004D5B0000}"/>
    <cellStyle name="Heading 3 47 2" xfId="23840" xr:uid="{00000000-0005-0000-0000-00004E5B0000}"/>
    <cellStyle name="Heading 3 48" xfId="23841" xr:uid="{00000000-0005-0000-0000-00004F5B0000}"/>
    <cellStyle name="Heading 3 48 2" xfId="23842" xr:uid="{00000000-0005-0000-0000-0000505B0000}"/>
    <cellStyle name="Heading 3 49" xfId="23843" xr:uid="{00000000-0005-0000-0000-0000515B0000}"/>
    <cellStyle name="Heading 3 49 2" xfId="23844" xr:uid="{00000000-0005-0000-0000-0000525B0000}"/>
    <cellStyle name="Heading 3 5" xfId="622" xr:uid="{00000000-0005-0000-0000-0000535B0000}"/>
    <cellStyle name="Heading 3 5 10" xfId="23845" xr:uid="{00000000-0005-0000-0000-0000545B0000}"/>
    <cellStyle name="Heading 3 5 10 2" xfId="23846" xr:uid="{00000000-0005-0000-0000-0000555B0000}"/>
    <cellStyle name="Heading 3 5 11" xfId="23847" xr:uid="{00000000-0005-0000-0000-0000565B0000}"/>
    <cellStyle name="Heading 3 5 11 2" xfId="23848" xr:uid="{00000000-0005-0000-0000-0000575B0000}"/>
    <cellStyle name="Heading 3 5 12" xfId="23849" xr:uid="{00000000-0005-0000-0000-0000585B0000}"/>
    <cellStyle name="Heading 3 5 12 2" xfId="23850" xr:uid="{00000000-0005-0000-0000-0000595B0000}"/>
    <cellStyle name="Heading 3 5 13" xfId="23851" xr:uid="{00000000-0005-0000-0000-00005A5B0000}"/>
    <cellStyle name="Heading 3 5 13 2" xfId="23852" xr:uid="{00000000-0005-0000-0000-00005B5B0000}"/>
    <cellStyle name="Heading 3 5 14" xfId="23853" xr:uid="{00000000-0005-0000-0000-00005C5B0000}"/>
    <cellStyle name="Heading 3 5 14 2" xfId="23854" xr:uid="{00000000-0005-0000-0000-00005D5B0000}"/>
    <cellStyle name="Heading 3 5 15" xfId="23855" xr:uid="{00000000-0005-0000-0000-00005E5B0000}"/>
    <cellStyle name="Heading 3 5 15 2" xfId="23856" xr:uid="{00000000-0005-0000-0000-00005F5B0000}"/>
    <cellStyle name="Heading 3 5 16" xfId="23857" xr:uid="{00000000-0005-0000-0000-0000605B0000}"/>
    <cellStyle name="Heading 3 5 16 2" xfId="23858" xr:uid="{00000000-0005-0000-0000-0000615B0000}"/>
    <cellStyle name="Heading 3 5 17" xfId="23859" xr:uid="{00000000-0005-0000-0000-0000625B0000}"/>
    <cellStyle name="Heading 3 5 17 2" xfId="23860" xr:uid="{00000000-0005-0000-0000-0000635B0000}"/>
    <cellStyle name="Heading 3 5 18" xfId="23861" xr:uid="{00000000-0005-0000-0000-0000645B0000}"/>
    <cellStyle name="Heading 3 5 18 2" xfId="23862" xr:uid="{00000000-0005-0000-0000-0000655B0000}"/>
    <cellStyle name="Heading 3 5 19" xfId="23863" xr:uid="{00000000-0005-0000-0000-0000665B0000}"/>
    <cellStyle name="Heading 3 5 19 2" xfId="23864" xr:uid="{00000000-0005-0000-0000-0000675B0000}"/>
    <cellStyle name="Heading 3 5 2" xfId="623" xr:uid="{00000000-0005-0000-0000-0000685B0000}"/>
    <cellStyle name="Heading 3 5 2 2" xfId="23865" xr:uid="{00000000-0005-0000-0000-0000695B0000}"/>
    <cellStyle name="Heading 3 5 20" xfId="23866" xr:uid="{00000000-0005-0000-0000-00006A5B0000}"/>
    <cellStyle name="Heading 3 5 20 2" xfId="23867" xr:uid="{00000000-0005-0000-0000-00006B5B0000}"/>
    <cellStyle name="Heading 3 5 21" xfId="23868" xr:uid="{00000000-0005-0000-0000-00006C5B0000}"/>
    <cellStyle name="Heading 3 5 21 2" xfId="23869" xr:uid="{00000000-0005-0000-0000-00006D5B0000}"/>
    <cellStyle name="Heading 3 5 22" xfId="23870" xr:uid="{00000000-0005-0000-0000-00006E5B0000}"/>
    <cellStyle name="Heading 3 5 22 2" xfId="23871" xr:uid="{00000000-0005-0000-0000-00006F5B0000}"/>
    <cellStyle name="Heading 3 5 23" xfId="23872" xr:uid="{00000000-0005-0000-0000-0000705B0000}"/>
    <cellStyle name="Heading 3 5 23 2" xfId="23873" xr:uid="{00000000-0005-0000-0000-0000715B0000}"/>
    <cellStyle name="Heading 3 5 24" xfId="23874" xr:uid="{00000000-0005-0000-0000-0000725B0000}"/>
    <cellStyle name="Heading 3 5 24 2" xfId="23875" xr:uid="{00000000-0005-0000-0000-0000735B0000}"/>
    <cellStyle name="Heading 3 5 25" xfId="23876" xr:uid="{00000000-0005-0000-0000-0000745B0000}"/>
    <cellStyle name="Heading 3 5 25 2" xfId="23877" xr:uid="{00000000-0005-0000-0000-0000755B0000}"/>
    <cellStyle name="Heading 3 5 26" xfId="23878" xr:uid="{00000000-0005-0000-0000-0000765B0000}"/>
    <cellStyle name="Heading 3 5 26 2" xfId="23879" xr:uid="{00000000-0005-0000-0000-0000775B0000}"/>
    <cellStyle name="Heading 3 5 27" xfId="23880" xr:uid="{00000000-0005-0000-0000-0000785B0000}"/>
    <cellStyle name="Heading 3 5 27 2" xfId="23881" xr:uid="{00000000-0005-0000-0000-0000795B0000}"/>
    <cellStyle name="Heading 3 5 28" xfId="23882" xr:uid="{00000000-0005-0000-0000-00007A5B0000}"/>
    <cellStyle name="Heading 3 5 28 2" xfId="23883" xr:uid="{00000000-0005-0000-0000-00007B5B0000}"/>
    <cellStyle name="Heading 3 5 29" xfId="23884" xr:uid="{00000000-0005-0000-0000-00007C5B0000}"/>
    <cellStyle name="Heading 3 5 29 2" xfId="23885" xr:uid="{00000000-0005-0000-0000-00007D5B0000}"/>
    <cellStyle name="Heading 3 5 3" xfId="624" xr:uid="{00000000-0005-0000-0000-00007E5B0000}"/>
    <cellStyle name="Heading 3 5 3 2" xfId="23886" xr:uid="{00000000-0005-0000-0000-00007F5B0000}"/>
    <cellStyle name="Heading 3 5 30" xfId="23887" xr:uid="{00000000-0005-0000-0000-0000805B0000}"/>
    <cellStyle name="Heading 3 5 30 2" xfId="23888" xr:uid="{00000000-0005-0000-0000-0000815B0000}"/>
    <cellStyle name="Heading 3 5 31" xfId="23889" xr:uid="{00000000-0005-0000-0000-0000825B0000}"/>
    <cellStyle name="Heading 3 5 31 2" xfId="23890" xr:uid="{00000000-0005-0000-0000-0000835B0000}"/>
    <cellStyle name="Heading 3 5 32" xfId="23891" xr:uid="{00000000-0005-0000-0000-0000845B0000}"/>
    <cellStyle name="Heading 3 5 32 2" xfId="23892" xr:uid="{00000000-0005-0000-0000-0000855B0000}"/>
    <cellStyle name="Heading 3 5 33" xfId="23893" xr:uid="{00000000-0005-0000-0000-0000865B0000}"/>
    <cellStyle name="Heading 3 5 33 2" xfId="23894" xr:uid="{00000000-0005-0000-0000-0000875B0000}"/>
    <cellStyle name="Heading 3 5 34" xfId="23895" xr:uid="{00000000-0005-0000-0000-0000885B0000}"/>
    <cellStyle name="Heading 3 5 34 2" xfId="23896" xr:uid="{00000000-0005-0000-0000-0000895B0000}"/>
    <cellStyle name="Heading 3 5 35" xfId="23897" xr:uid="{00000000-0005-0000-0000-00008A5B0000}"/>
    <cellStyle name="Heading 3 5 35 2" xfId="23898" xr:uid="{00000000-0005-0000-0000-00008B5B0000}"/>
    <cellStyle name="Heading 3 5 36" xfId="23899" xr:uid="{00000000-0005-0000-0000-00008C5B0000}"/>
    <cellStyle name="Heading 3 5 36 2" xfId="23900" xr:uid="{00000000-0005-0000-0000-00008D5B0000}"/>
    <cellStyle name="Heading 3 5 37" xfId="23901" xr:uid="{00000000-0005-0000-0000-00008E5B0000}"/>
    <cellStyle name="Heading 3 5 37 2" xfId="23902" xr:uid="{00000000-0005-0000-0000-00008F5B0000}"/>
    <cellStyle name="Heading 3 5 38" xfId="23903" xr:uid="{00000000-0005-0000-0000-0000905B0000}"/>
    <cellStyle name="Heading 3 5 38 2" xfId="23904" xr:uid="{00000000-0005-0000-0000-0000915B0000}"/>
    <cellStyle name="Heading 3 5 39" xfId="23905" xr:uid="{00000000-0005-0000-0000-0000925B0000}"/>
    <cellStyle name="Heading 3 5 4" xfId="23906" xr:uid="{00000000-0005-0000-0000-0000935B0000}"/>
    <cellStyle name="Heading 3 5 4 2" xfId="23907" xr:uid="{00000000-0005-0000-0000-0000945B0000}"/>
    <cellStyle name="Heading 3 5 40" xfId="23908" xr:uid="{00000000-0005-0000-0000-0000955B0000}"/>
    <cellStyle name="Heading 3 5 41" xfId="23909" xr:uid="{00000000-0005-0000-0000-0000965B0000}"/>
    <cellStyle name="Heading 3 5 42" xfId="23910" xr:uid="{00000000-0005-0000-0000-0000975B0000}"/>
    <cellStyle name="Heading 3 5 43" xfId="23911" xr:uid="{00000000-0005-0000-0000-0000985B0000}"/>
    <cellStyle name="Heading 3 5 44" xfId="23912" xr:uid="{00000000-0005-0000-0000-0000995B0000}"/>
    <cellStyle name="Heading 3 5 45" xfId="23913" xr:uid="{00000000-0005-0000-0000-00009A5B0000}"/>
    <cellStyle name="Heading 3 5 46" xfId="23914" xr:uid="{00000000-0005-0000-0000-00009B5B0000}"/>
    <cellStyle name="Heading 3 5 47" xfId="23915" xr:uid="{00000000-0005-0000-0000-00009C5B0000}"/>
    <cellStyle name="Heading 3 5 48" xfId="23916" xr:uid="{00000000-0005-0000-0000-00009D5B0000}"/>
    <cellStyle name="Heading 3 5 49" xfId="23917" xr:uid="{00000000-0005-0000-0000-00009E5B0000}"/>
    <cellStyle name="Heading 3 5 5" xfId="23918" xr:uid="{00000000-0005-0000-0000-00009F5B0000}"/>
    <cellStyle name="Heading 3 5 5 2" xfId="23919" xr:uid="{00000000-0005-0000-0000-0000A05B0000}"/>
    <cellStyle name="Heading 3 5 50" xfId="23920" xr:uid="{00000000-0005-0000-0000-0000A15B0000}"/>
    <cellStyle name="Heading 3 5 51" xfId="23921" xr:uid="{00000000-0005-0000-0000-0000A25B0000}"/>
    <cellStyle name="Heading 3 5 52" xfId="23922" xr:uid="{00000000-0005-0000-0000-0000A35B0000}"/>
    <cellStyle name="Heading 3 5 53" xfId="23923" xr:uid="{00000000-0005-0000-0000-0000A45B0000}"/>
    <cellStyle name="Heading 3 5 54" xfId="23924" xr:uid="{00000000-0005-0000-0000-0000A55B0000}"/>
    <cellStyle name="Heading 3 5 55" xfId="23925" xr:uid="{00000000-0005-0000-0000-0000A65B0000}"/>
    <cellStyle name="Heading 3 5 56" xfId="23926" xr:uid="{00000000-0005-0000-0000-0000A75B0000}"/>
    <cellStyle name="Heading 3 5 57" xfId="23927" xr:uid="{00000000-0005-0000-0000-0000A85B0000}"/>
    <cellStyle name="Heading 3 5 58" xfId="23928" xr:uid="{00000000-0005-0000-0000-0000A95B0000}"/>
    <cellStyle name="Heading 3 5 59" xfId="23929" xr:uid="{00000000-0005-0000-0000-0000AA5B0000}"/>
    <cellStyle name="Heading 3 5 6" xfId="23930" xr:uid="{00000000-0005-0000-0000-0000AB5B0000}"/>
    <cellStyle name="Heading 3 5 6 2" xfId="23931" xr:uid="{00000000-0005-0000-0000-0000AC5B0000}"/>
    <cellStyle name="Heading 3 5 60" xfId="23932" xr:uid="{00000000-0005-0000-0000-0000AD5B0000}"/>
    <cellStyle name="Heading 3 5 61" xfId="23933" xr:uid="{00000000-0005-0000-0000-0000AE5B0000}"/>
    <cellStyle name="Heading 3 5 62" xfId="23934" xr:uid="{00000000-0005-0000-0000-0000AF5B0000}"/>
    <cellStyle name="Heading 3 5 63" xfId="23935" xr:uid="{00000000-0005-0000-0000-0000B05B0000}"/>
    <cellStyle name="Heading 3 5 64" xfId="23936" xr:uid="{00000000-0005-0000-0000-0000B15B0000}"/>
    <cellStyle name="Heading 3 5 65" xfId="23937" xr:uid="{00000000-0005-0000-0000-0000B25B0000}"/>
    <cellStyle name="Heading 3 5 66" xfId="23938" xr:uid="{00000000-0005-0000-0000-0000B35B0000}"/>
    <cellStyle name="Heading 3 5 67" xfId="23939" xr:uid="{00000000-0005-0000-0000-0000B45B0000}"/>
    <cellStyle name="Heading 3 5 68" xfId="23940" xr:uid="{00000000-0005-0000-0000-0000B55B0000}"/>
    <cellStyle name="Heading 3 5 69" xfId="23941" xr:uid="{00000000-0005-0000-0000-0000B65B0000}"/>
    <cellStyle name="Heading 3 5 7" xfId="23942" xr:uid="{00000000-0005-0000-0000-0000B75B0000}"/>
    <cellStyle name="Heading 3 5 7 2" xfId="23943" xr:uid="{00000000-0005-0000-0000-0000B85B0000}"/>
    <cellStyle name="Heading 3 5 70" xfId="52305" xr:uid="{00000000-0005-0000-0000-0000B95B0000}"/>
    <cellStyle name="Heading 3 5 71" xfId="53151" xr:uid="{00000000-0005-0000-0000-0000BA5B0000}"/>
    <cellStyle name="Heading 3 5 8" xfId="23944" xr:uid="{00000000-0005-0000-0000-0000BB5B0000}"/>
    <cellStyle name="Heading 3 5 8 2" xfId="23945" xr:uid="{00000000-0005-0000-0000-0000BC5B0000}"/>
    <cellStyle name="Heading 3 5 9" xfId="23946" xr:uid="{00000000-0005-0000-0000-0000BD5B0000}"/>
    <cellStyle name="Heading 3 5 9 2" xfId="23947" xr:uid="{00000000-0005-0000-0000-0000BE5B0000}"/>
    <cellStyle name="Heading 3 50" xfId="23948" xr:uid="{00000000-0005-0000-0000-0000BF5B0000}"/>
    <cellStyle name="Heading 3 50 2" xfId="23949" xr:uid="{00000000-0005-0000-0000-0000C05B0000}"/>
    <cellStyle name="Heading 3 51" xfId="23950" xr:uid="{00000000-0005-0000-0000-0000C15B0000}"/>
    <cellStyle name="Heading 3 51 2" xfId="23951" xr:uid="{00000000-0005-0000-0000-0000C25B0000}"/>
    <cellStyle name="Heading 3 52" xfId="23952" xr:uid="{00000000-0005-0000-0000-0000C35B0000}"/>
    <cellStyle name="Heading 3 52 2" xfId="23953" xr:uid="{00000000-0005-0000-0000-0000C45B0000}"/>
    <cellStyle name="Heading 3 53" xfId="23954" xr:uid="{00000000-0005-0000-0000-0000C55B0000}"/>
    <cellStyle name="Heading 3 53 2" xfId="23955" xr:uid="{00000000-0005-0000-0000-0000C65B0000}"/>
    <cellStyle name="Heading 3 54" xfId="23956" xr:uid="{00000000-0005-0000-0000-0000C75B0000}"/>
    <cellStyle name="Heading 3 54 2" xfId="23957" xr:uid="{00000000-0005-0000-0000-0000C85B0000}"/>
    <cellStyle name="Heading 3 55" xfId="23958" xr:uid="{00000000-0005-0000-0000-0000C95B0000}"/>
    <cellStyle name="Heading 3 55 2" xfId="23959" xr:uid="{00000000-0005-0000-0000-0000CA5B0000}"/>
    <cellStyle name="Heading 3 56" xfId="23960" xr:uid="{00000000-0005-0000-0000-0000CB5B0000}"/>
    <cellStyle name="Heading 3 56 2" xfId="23961" xr:uid="{00000000-0005-0000-0000-0000CC5B0000}"/>
    <cellStyle name="Heading 3 57" xfId="23962" xr:uid="{00000000-0005-0000-0000-0000CD5B0000}"/>
    <cellStyle name="Heading 3 57 2" xfId="23963" xr:uid="{00000000-0005-0000-0000-0000CE5B0000}"/>
    <cellStyle name="Heading 3 58" xfId="23964" xr:uid="{00000000-0005-0000-0000-0000CF5B0000}"/>
    <cellStyle name="Heading 3 59" xfId="23965" xr:uid="{00000000-0005-0000-0000-0000D05B0000}"/>
    <cellStyle name="Heading 3 6" xfId="625" xr:uid="{00000000-0005-0000-0000-0000D15B0000}"/>
    <cellStyle name="Heading 3 6 10" xfId="23966" xr:uid="{00000000-0005-0000-0000-0000D25B0000}"/>
    <cellStyle name="Heading 3 6 10 2" xfId="23967" xr:uid="{00000000-0005-0000-0000-0000D35B0000}"/>
    <cellStyle name="Heading 3 6 11" xfId="23968" xr:uid="{00000000-0005-0000-0000-0000D45B0000}"/>
    <cellStyle name="Heading 3 6 11 2" xfId="23969" xr:uid="{00000000-0005-0000-0000-0000D55B0000}"/>
    <cellStyle name="Heading 3 6 12" xfId="23970" xr:uid="{00000000-0005-0000-0000-0000D65B0000}"/>
    <cellStyle name="Heading 3 6 12 2" xfId="23971" xr:uid="{00000000-0005-0000-0000-0000D75B0000}"/>
    <cellStyle name="Heading 3 6 13" xfId="23972" xr:uid="{00000000-0005-0000-0000-0000D85B0000}"/>
    <cellStyle name="Heading 3 6 13 2" xfId="23973" xr:uid="{00000000-0005-0000-0000-0000D95B0000}"/>
    <cellStyle name="Heading 3 6 14" xfId="23974" xr:uid="{00000000-0005-0000-0000-0000DA5B0000}"/>
    <cellStyle name="Heading 3 6 14 2" xfId="23975" xr:uid="{00000000-0005-0000-0000-0000DB5B0000}"/>
    <cellStyle name="Heading 3 6 15" xfId="23976" xr:uid="{00000000-0005-0000-0000-0000DC5B0000}"/>
    <cellStyle name="Heading 3 6 15 2" xfId="23977" xr:uid="{00000000-0005-0000-0000-0000DD5B0000}"/>
    <cellStyle name="Heading 3 6 16" xfId="23978" xr:uid="{00000000-0005-0000-0000-0000DE5B0000}"/>
    <cellStyle name="Heading 3 6 16 2" xfId="23979" xr:uid="{00000000-0005-0000-0000-0000DF5B0000}"/>
    <cellStyle name="Heading 3 6 17" xfId="23980" xr:uid="{00000000-0005-0000-0000-0000E05B0000}"/>
    <cellStyle name="Heading 3 6 17 2" xfId="23981" xr:uid="{00000000-0005-0000-0000-0000E15B0000}"/>
    <cellStyle name="Heading 3 6 18" xfId="23982" xr:uid="{00000000-0005-0000-0000-0000E25B0000}"/>
    <cellStyle name="Heading 3 6 18 2" xfId="23983" xr:uid="{00000000-0005-0000-0000-0000E35B0000}"/>
    <cellStyle name="Heading 3 6 19" xfId="23984" xr:uid="{00000000-0005-0000-0000-0000E45B0000}"/>
    <cellStyle name="Heading 3 6 19 2" xfId="23985" xr:uid="{00000000-0005-0000-0000-0000E55B0000}"/>
    <cellStyle name="Heading 3 6 2" xfId="626" xr:uid="{00000000-0005-0000-0000-0000E65B0000}"/>
    <cellStyle name="Heading 3 6 2 2" xfId="23986" xr:uid="{00000000-0005-0000-0000-0000E75B0000}"/>
    <cellStyle name="Heading 3 6 20" xfId="23987" xr:uid="{00000000-0005-0000-0000-0000E85B0000}"/>
    <cellStyle name="Heading 3 6 20 2" xfId="23988" xr:uid="{00000000-0005-0000-0000-0000E95B0000}"/>
    <cellStyle name="Heading 3 6 21" xfId="23989" xr:uid="{00000000-0005-0000-0000-0000EA5B0000}"/>
    <cellStyle name="Heading 3 6 21 2" xfId="23990" xr:uid="{00000000-0005-0000-0000-0000EB5B0000}"/>
    <cellStyle name="Heading 3 6 22" xfId="23991" xr:uid="{00000000-0005-0000-0000-0000EC5B0000}"/>
    <cellStyle name="Heading 3 6 22 2" xfId="23992" xr:uid="{00000000-0005-0000-0000-0000ED5B0000}"/>
    <cellStyle name="Heading 3 6 23" xfId="23993" xr:uid="{00000000-0005-0000-0000-0000EE5B0000}"/>
    <cellStyle name="Heading 3 6 23 2" xfId="23994" xr:uid="{00000000-0005-0000-0000-0000EF5B0000}"/>
    <cellStyle name="Heading 3 6 24" xfId="23995" xr:uid="{00000000-0005-0000-0000-0000F05B0000}"/>
    <cellStyle name="Heading 3 6 24 2" xfId="23996" xr:uid="{00000000-0005-0000-0000-0000F15B0000}"/>
    <cellStyle name="Heading 3 6 25" xfId="23997" xr:uid="{00000000-0005-0000-0000-0000F25B0000}"/>
    <cellStyle name="Heading 3 6 25 2" xfId="23998" xr:uid="{00000000-0005-0000-0000-0000F35B0000}"/>
    <cellStyle name="Heading 3 6 26" xfId="23999" xr:uid="{00000000-0005-0000-0000-0000F45B0000}"/>
    <cellStyle name="Heading 3 6 26 2" xfId="24000" xr:uid="{00000000-0005-0000-0000-0000F55B0000}"/>
    <cellStyle name="Heading 3 6 27" xfId="24001" xr:uid="{00000000-0005-0000-0000-0000F65B0000}"/>
    <cellStyle name="Heading 3 6 27 2" xfId="24002" xr:uid="{00000000-0005-0000-0000-0000F75B0000}"/>
    <cellStyle name="Heading 3 6 28" xfId="24003" xr:uid="{00000000-0005-0000-0000-0000F85B0000}"/>
    <cellStyle name="Heading 3 6 28 2" xfId="24004" xr:uid="{00000000-0005-0000-0000-0000F95B0000}"/>
    <cellStyle name="Heading 3 6 29" xfId="24005" xr:uid="{00000000-0005-0000-0000-0000FA5B0000}"/>
    <cellStyle name="Heading 3 6 29 2" xfId="24006" xr:uid="{00000000-0005-0000-0000-0000FB5B0000}"/>
    <cellStyle name="Heading 3 6 3" xfId="627" xr:uid="{00000000-0005-0000-0000-0000FC5B0000}"/>
    <cellStyle name="Heading 3 6 3 2" xfId="24007" xr:uid="{00000000-0005-0000-0000-0000FD5B0000}"/>
    <cellStyle name="Heading 3 6 30" xfId="24008" xr:uid="{00000000-0005-0000-0000-0000FE5B0000}"/>
    <cellStyle name="Heading 3 6 30 2" xfId="24009" xr:uid="{00000000-0005-0000-0000-0000FF5B0000}"/>
    <cellStyle name="Heading 3 6 31" xfId="24010" xr:uid="{00000000-0005-0000-0000-0000005C0000}"/>
    <cellStyle name="Heading 3 6 31 2" xfId="24011" xr:uid="{00000000-0005-0000-0000-0000015C0000}"/>
    <cellStyle name="Heading 3 6 32" xfId="24012" xr:uid="{00000000-0005-0000-0000-0000025C0000}"/>
    <cellStyle name="Heading 3 6 32 2" xfId="24013" xr:uid="{00000000-0005-0000-0000-0000035C0000}"/>
    <cellStyle name="Heading 3 6 33" xfId="24014" xr:uid="{00000000-0005-0000-0000-0000045C0000}"/>
    <cellStyle name="Heading 3 6 33 2" xfId="24015" xr:uid="{00000000-0005-0000-0000-0000055C0000}"/>
    <cellStyle name="Heading 3 6 34" xfId="24016" xr:uid="{00000000-0005-0000-0000-0000065C0000}"/>
    <cellStyle name="Heading 3 6 34 2" xfId="24017" xr:uid="{00000000-0005-0000-0000-0000075C0000}"/>
    <cellStyle name="Heading 3 6 35" xfId="24018" xr:uid="{00000000-0005-0000-0000-0000085C0000}"/>
    <cellStyle name="Heading 3 6 35 2" xfId="24019" xr:uid="{00000000-0005-0000-0000-0000095C0000}"/>
    <cellStyle name="Heading 3 6 36" xfId="24020" xr:uid="{00000000-0005-0000-0000-00000A5C0000}"/>
    <cellStyle name="Heading 3 6 36 2" xfId="24021" xr:uid="{00000000-0005-0000-0000-00000B5C0000}"/>
    <cellStyle name="Heading 3 6 37" xfId="24022" xr:uid="{00000000-0005-0000-0000-00000C5C0000}"/>
    <cellStyle name="Heading 3 6 37 2" xfId="24023" xr:uid="{00000000-0005-0000-0000-00000D5C0000}"/>
    <cellStyle name="Heading 3 6 38" xfId="24024" xr:uid="{00000000-0005-0000-0000-00000E5C0000}"/>
    <cellStyle name="Heading 3 6 38 2" xfId="24025" xr:uid="{00000000-0005-0000-0000-00000F5C0000}"/>
    <cellStyle name="Heading 3 6 39" xfId="24026" xr:uid="{00000000-0005-0000-0000-0000105C0000}"/>
    <cellStyle name="Heading 3 6 4" xfId="24027" xr:uid="{00000000-0005-0000-0000-0000115C0000}"/>
    <cellStyle name="Heading 3 6 4 2" xfId="24028" xr:uid="{00000000-0005-0000-0000-0000125C0000}"/>
    <cellStyle name="Heading 3 6 40" xfId="24029" xr:uid="{00000000-0005-0000-0000-0000135C0000}"/>
    <cellStyle name="Heading 3 6 41" xfId="24030" xr:uid="{00000000-0005-0000-0000-0000145C0000}"/>
    <cellStyle name="Heading 3 6 42" xfId="24031" xr:uid="{00000000-0005-0000-0000-0000155C0000}"/>
    <cellStyle name="Heading 3 6 43" xfId="24032" xr:uid="{00000000-0005-0000-0000-0000165C0000}"/>
    <cellStyle name="Heading 3 6 44" xfId="24033" xr:uid="{00000000-0005-0000-0000-0000175C0000}"/>
    <cellStyle name="Heading 3 6 45" xfId="24034" xr:uid="{00000000-0005-0000-0000-0000185C0000}"/>
    <cellStyle name="Heading 3 6 46" xfId="24035" xr:uid="{00000000-0005-0000-0000-0000195C0000}"/>
    <cellStyle name="Heading 3 6 47" xfId="24036" xr:uid="{00000000-0005-0000-0000-00001A5C0000}"/>
    <cellStyle name="Heading 3 6 48" xfId="24037" xr:uid="{00000000-0005-0000-0000-00001B5C0000}"/>
    <cellStyle name="Heading 3 6 49" xfId="24038" xr:uid="{00000000-0005-0000-0000-00001C5C0000}"/>
    <cellStyle name="Heading 3 6 5" xfId="24039" xr:uid="{00000000-0005-0000-0000-00001D5C0000}"/>
    <cellStyle name="Heading 3 6 5 2" xfId="24040" xr:uid="{00000000-0005-0000-0000-00001E5C0000}"/>
    <cellStyle name="Heading 3 6 50" xfId="24041" xr:uid="{00000000-0005-0000-0000-00001F5C0000}"/>
    <cellStyle name="Heading 3 6 51" xfId="24042" xr:uid="{00000000-0005-0000-0000-0000205C0000}"/>
    <cellStyle name="Heading 3 6 52" xfId="24043" xr:uid="{00000000-0005-0000-0000-0000215C0000}"/>
    <cellStyle name="Heading 3 6 53" xfId="24044" xr:uid="{00000000-0005-0000-0000-0000225C0000}"/>
    <cellStyle name="Heading 3 6 54" xfId="24045" xr:uid="{00000000-0005-0000-0000-0000235C0000}"/>
    <cellStyle name="Heading 3 6 55" xfId="24046" xr:uid="{00000000-0005-0000-0000-0000245C0000}"/>
    <cellStyle name="Heading 3 6 56" xfId="24047" xr:uid="{00000000-0005-0000-0000-0000255C0000}"/>
    <cellStyle name="Heading 3 6 57" xfId="24048" xr:uid="{00000000-0005-0000-0000-0000265C0000}"/>
    <cellStyle name="Heading 3 6 58" xfId="24049" xr:uid="{00000000-0005-0000-0000-0000275C0000}"/>
    <cellStyle name="Heading 3 6 59" xfId="24050" xr:uid="{00000000-0005-0000-0000-0000285C0000}"/>
    <cellStyle name="Heading 3 6 6" xfId="24051" xr:uid="{00000000-0005-0000-0000-0000295C0000}"/>
    <cellStyle name="Heading 3 6 6 2" xfId="24052" xr:uid="{00000000-0005-0000-0000-00002A5C0000}"/>
    <cellStyle name="Heading 3 6 60" xfId="24053" xr:uid="{00000000-0005-0000-0000-00002B5C0000}"/>
    <cellStyle name="Heading 3 6 61" xfId="24054" xr:uid="{00000000-0005-0000-0000-00002C5C0000}"/>
    <cellStyle name="Heading 3 6 62" xfId="24055" xr:uid="{00000000-0005-0000-0000-00002D5C0000}"/>
    <cellStyle name="Heading 3 6 63" xfId="24056" xr:uid="{00000000-0005-0000-0000-00002E5C0000}"/>
    <cellStyle name="Heading 3 6 64" xfId="24057" xr:uid="{00000000-0005-0000-0000-00002F5C0000}"/>
    <cellStyle name="Heading 3 6 65" xfId="24058" xr:uid="{00000000-0005-0000-0000-0000305C0000}"/>
    <cellStyle name="Heading 3 6 66" xfId="24059" xr:uid="{00000000-0005-0000-0000-0000315C0000}"/>
    <cellStyle name="Heading 3 6 67" xfId="24060" xr:uid="{00000000-0005-0000-0000-0000325C0000}"/>
    <cellStyle name="Heading 3 6 68" xfId="24061" xr:uid="{00000000-0005-0000-0000-0000335C0000}"/>
    <cellStyle name="Heading 3 6 69" xfId="24062" xr:uid="{00000000-0005-0000-0000-0000345C0000}"/>
    <cellStyle name="Heading 3 6 7" xfId="24063" xr:uid="{00000000-0005-0000-0000-0000355C0000}"/>
    <cellStyle name="Heading 3 6 7 2" xfId="24064" xr:uid="{00000000-0005-0000-0000-0000365C0000}"/>
    <cellStyle name="Heading 3 6 70" xfId="52732" xr:uid="{00000000-0005-0000-0000-0000375C0000}"/>
    <cellStyle name="Heading 3 6 71" xfId="53092" xr:uid="{00000000-0005-0000-0000-0000385C0000}"/>
    <cellStyle name="Heading 3 6 8" xfId="24065" xr:uid="{00000000-0005-0000-0000-0000395C0000}"/>
    <cellStyle name="Heading 3 6 8 2" xfId="24066" xr:uid="{00000000-0005-0000-0000-00003A5C0000}"/>
    <cellStyle name="Heading 3 6 9" xfId="24067" xr:uid="{00000000-0005-0000-0000-00003B5C0000}"/>
    <cellStyle name="Heading 3 6 9 2" xfId="24068" xr:uid="{00000000-0005-0000-0000-00003C5C0000}"/>
    <cellStyle name="Heading 3 60" xfId="24069" xr:uid="{00000000-0005-0000-0000-00003D5C0000}"/>
    <cellStyle name="Heading 3 61" xfId="24070" xr:uid="{00000000-0005-0000-0000-00003E5C0000}"/>
    <cellStyle name="Heading 3 62" xfId="24071" xr:uid="{00000000-0005-0000-0000-00003F5C0000}"/>
    <cellStyle name="Heading 3 63" xfId="24072" xr:uid="{00000000-0005-0000-0000-0000405C0000}"/>
    <cellStyle name="Heading 3 64" xfId="24073" xr:uid="{00000000-0005-0000-0000-0000415C0000}"/>
    <cellStyle name="Heading 3 65" xfId="24074" xr:uid="{00000000-0005-0000-0000-0000425C0000}"/>
    <cellStyle name="Heading 3 66" xfId="24075" xr:uid="{00000000-0005-0000-0000-0000435C0000}"/>
    <cellStyle name="Heading 3 67" xfId="24076" xr:uid="{00000000-0005-0000-0000-0000445C0000}"/>
    <cellStyle name="Heading 3 68" xfId="24077" xr:uid="{00000000-0005-0000-0000-0000455C0000}"/>
    <cellStyle name="Heading 3 69" xfId="24078" xr:uid="{00000000-0005-0000-0000-0000465C0000}"/>
    <cellStyle name="Heading 3 7" xfId="628" xr:uid="{00000000-0005-0000-0000-0000475C0000}"/>
    <cellStyle name="Heading 3 7 10" xfId="24079" xr:uid="{00000000-0005-0000-0000-0000485C0000}"/>
    <cellStyle name="Heading 3 7 10 2" xfId="24080" xr:uid="{00000000-0005-0000-0000-0000495C0000}"/>
    <cellStyle name="Heading 3 7 11" xfId="24081" xr:uid="{00000000-0005-0000-0000-00004A5C0000}"/>
    <cellStyle name="Heading 3 7 11 2" xfId="24082" xr:uid="{00000000-0005-0000-0000-00004B5C0000}"/>
    <cellStyle name="Heading 3 7 12" xfId="24083" xr:uid="{00000000-0005-0000-0000-00004C5C0000}"/>
    <cellStyle name="Heading 3 7 12 2" xfId="24084" xr:uid="{00000000-0005-0000-0000-00004D5C0000}"/>
    <cellStyle name="Heading 3 7 13" xfId="24085" xr:uid="{00000000-0005-0000-0000-00004E5C0000}"/>
    <cellStyle name="Heading 3 7 13 2" xfId="24086" xr:uid="{00000000-0005-0000-0000-00004F5C0000}"/>
    <cellStyle name="Heading 3 7 14" xfId="24087" xr:uid="{00000000-0005-0000-0000-0000505C0000}"/>
    <cellStyle name="Heading 3 7 14 2" xfId="24088" xr:uid="{00000000-0005-0000-0000-0000515C0000}"/>
    <cellStyle name="Heading 3 7 15" xfId="24089" xr:uid="{00000000-0005-0000-0000-0000525C0000}"/>
    <cellStyle name="Heading 3 7 15 2" xfId="24090" xr:uid="{00000000-0005-0000-0000-0000535C0000}"/>
    <cellStyle name="Heading 3 7 16" xfId="24091" xr:uid="{00000000-0005-0000-0000-0000545C0000}"/>
    <cellStyle name="Heading 3 7 16 2" xfId="24092" xr:uid="{00000000-0005-0000-0000-0000555C0000}"/>
    <cellStyle name="Heading 3 7 17" xfId="24093" xr:uid="{00000000-0005-0000-0000-0000565C0000}"/>
    <cellStyle name="Heading 3 7 17 2" xfId="24094" xr:uid="{00000000-0005-0000-0000-0000575C0000}"/>
    <cellStyle name="Heading 3 7 18" xfId="24095" xr:uid="{00000000-0005-0000-0000-0000585C0000}"/>
    <cellStyle name="Heading 3 7 18 2" xfId="24096" xr:uid="{00000000-0005-0000-0000-0000595C0000}"/>
    <cellStyle name="Heading 3 7 19" xfId="24097" xr:uid="{00000000-0005-0000-0000-00005A5C0000}"/>
    <cellStyle name="Heading 3 7 19 2" xfId="24098" xr:uid="{00000000-0005-0000-0000-00005B5C0000}"/>
    <cellStyle name="Heading 3 7 2" xfId="629" xr:uid="{00000000-0005-0000-0000-00005C5C0000}"/>
    <cellStyle name="Heading 3 7 2 2" xfId="24099" xr:uid="{00000000-0005-0000-0000-00005D5C0000}"/>
    <cellStyle name="Heading 3 7 20" xfId="24100" xr:uid="{00000000-0005-0000-0000-00005E5C0000}"/>
    <cellStyle name="Heading 3 7 20 2" xfId="24101" xr:uid="{00000000-0005-0000-0000-00005F5C0000}"/>
    <cellStyle name="Heading 3 7 21" xfId="24102" xr:uid="{00000000-0005-0000-0000-0000605C0000}"/>
    <cellStyle name="Heading 3 7 21 2" xfId="24103" xr:uid="{00000000-0005-0000-0000-0000615C0000}"/>
    <cellStyle name="Heading 3 7 22" xfId="24104" xr:uid="{00000000-0005-0000-0000-0000625C0000}"/>
    <cellStyle name="Heading 3 7 22 2" xfId="24105" xr:uid="{00000000-0005-0000-0000-0000635C0000}"/>
    <cellStyle name="Heading 3 7 23" xfId="24106" xr:uid="{00000000-0005-0000-0000-0000645C0000}"/>
    <cellStyle name="Heading 3 7 23 2" xfId="24107" xr:uid="{00000000-0005-0000-0000-0000655C0000}"/>
    <cellStyle name="Heading 3 7 24" xfId="24108" xr:uid="{00000000-0005-0000-0000-0000665C0000}"/>
    <cellStyle name="Heading 3 7 24 2" xfId="24109" xr:uid="{00000000-0005-0000-0000-0000675C0000}"/>
    <cellStyle name="Heading 3 7 25" xfId="24110" xr:uid="{00000000-0005-0000-0000-0000685C0000}"/>
    <cellStyle name="Heading 3 7 25 2" xfId="24111" xr:uid="{00000000-0005-0000-0000-0000695C0000}"/>
    <cellStyle name="Heading 3 7 26" xfId="24112" xr:uid="{00000000-0005-0000-0000-00006A5C0000}"/>
    <cellStyle name="Heading 3 7 26 2" xfId="24113" xr:uid="{00000000-0005-0000-0000-00006B5C0000}"/>
    <cellStyle name="Heading 3 7 27" xfId="24114" xr:uid="{00000000-0005-0000-0000-00006C5C0000}"/>
    <cellStyle name="Heading 3 7 27 2" xfId="24115" xr:uid="{00000000-0005-0000-0000-00006D5C0000}"/>
    <cellStyle name="Heading 3 7 28" xfId="24116" xr:uid="{00000000-0005-0000-0000-00006E5C0000}"/>
    <cellStyle name="Heading 3 7 28 2" xfId="24117" xr:uid="{00000000-0005-0000-0000-00006F5C0000}"/>
    <cellStyle name="Heading 3 7 29" xfId="24118" xr:uid="{00000000-0005-0000-0000-0000705C0000}"/>
    <cellStyle name="Heading 3 7 29 2" xfId="24119" xr:uid="{00000000-0005-0000-0000-0000715C0000}"/>
    <cellStyle name="Heading 3 7 3" xfId="630" xr:uid="{00000000-0005-0000-0000-0000725C0000}"/>
    <cellStyle name="Heading 3 7 3 2" xfId="24120" xr:uid="{00000000-0005-0000-0000-0000735C0000}"/>
    <cellStyle name="Heading 3 7 30" xfId="24121" xr:uid="{00000000-0005-0000-0000-0000745C0000}"/>
    <cellStyle name="Heading 3 7 30 2" xfId="24122" xr:uid="{00000000-0005-0000-0000-0000755C0000}"/>
    <cellStyle name="Heading 3 7 31" xfId="24123" xr:uid="{00000000-0005-0000-0000-0000765C0000}"/>
    <cellStyle name="Heading 3 7 31 2" xfId="24124" xr:uid="{00000000-0005-0000-0000-0000775C0000}"/>
    <cellStyle name="Heading 3 7 32" xfId="24125" xr:uid="{00000000-0005-0000-0000-0000785C0000}"/>
    <cellStyle name="Heading 3 7 32 2" xfId="24126" xr:uid="{00000000-0005-0000-0000-0000795C0000}"/>
    <cellStyle name="Heading 3 7 33" xfId="24127" xr:uid="{00000000-0005-0000-0000-00007A5C0000}"/>
    <cellStyle name="Heading 3 7 33 2" xfId="24128" xr:uid="{00000000-0005-0000-0000-00007B5C0000}"/>
    <cellStyle name="Heading 3 7 34" xfId="24129" xr:uid="{00000000-0005-0000-0000-00007C5C0000}"/>
    <cellStyle name="Heading 3 7 34 2" xfId="24130" xr:uid="{00000000-0005-0000-0000-00007D5C0000}"/>
    <cellStyle name="Heading 3 7 35" xfId="24131" xr:uid="{00000000-0005-0000-0000-00007E5C0000}"/>
    <cellStyle name="Heading 3 7 35 2" xfId="24132" xr:uid="{00000000-0005-0000-0000-00007F5C0000}"/>
    <cellStyle name="Heading 3 7 36" xfId="24133" xr:uid="{00000000-0005-0000-0000-0000805C0000}"/>
    <cellStyle name="Heading 3 7 36 2" xfId="24134" xr:uid="{00000000-0005-0000-0000-0000815C0000}"/>
    <cellStyle name="Heading 3 7 37" xfId="24135" xr:uid="{00000000-0005-0000-0000-0000825C0000}"/>
    <cellStyle name="Heading 3 7 37 2" xfId="24136" xr:uid="{00000000-0005-0000-0000-0000835C0000}"/>
    <cellStyle name="Heading 3 7 38" xfId="24137" xr:uid="{00000000-0005-0000-0000-0000845C0000}"/>
    <cellStyle name="Heading 3 7 38 2" xfId="24138" xr:uid="{00000000-0005-0000-0000-0000855C0000}"/>
    <cellStyle name="Heading 3 7 39" xfId="24139" xr:uid="{00000000-0005-0000-0000-0000865C0000}"/>
    <cellStyle name="Heading 3 7 4" xfId="24140" xr:uid="{00000000-0005-0000-0000-0000875C0000}"/>
    <cellStyle name="Heading 3 7 4 2" xfId="24141" xr:uid="{00000000-0005-0000-0000-0000885C0000}"/>
    <cellStyle name="Heading 3 7 40" xfId="24142" xr:uid="{00000000-0005-0000-0000-0000895C0000}"/>
    <cellStyle name="Heading 3 7 41" xfId="24143" xr:uid="{00000000-0005-0000-0000-00008A5C0000}"/>
    <cellStyle name="Heading 3 7 42" xfId="24144" xr:uid="{00000000-0005-0000-0000-00008B5C0000}"/>
    <cellStyle name="Heading 3 7 43" xfId="24145" xr:uid="{00000000-0005-0000-0000-00008C5C0000}"/>
    <cellStyle name="Heading 3 7 44" xfId="24146" xr:uid="{00000000-0005-0000-0000-00008D5C0000}"/>
    <cellStyle name="Heading 3 7 45" xfId="24147" xr:uid="{00000000-0005-0000-0000-00008E5C0000}"/>
    <cellStyle name="Heading 3 7 46" xfId="24148" xr:uid="{00000000-0005-0000-0000-00008F5C0000}"/>
    <cellStyle name="Heading 3 7 47" xfId="24149" xr:uid="{00000000-0005-0000-0000-0000905C0000}"/>
    <cellStyle name="Heading 3 7 48" xfId="24150" xr:uid="{00000000-0005-0000-0000-0000915C0000}"/>
    <cellStyle name="Heading 3 7 49" xfId="24151" xr:uid="{00000000-0005-0000-0000-0000925C0000}"/>
    <cellStyle name="Heading 3 7 5" xfId="24152" xr:uid="{00000000-0005-0000-0000-0000935C0000}"/>
    <cellStyle name="Heading 3 7 5 2" xfId="24153" xr:uid="{00000000-0005-0000-0000-0000945C0000}"/>
    <cellStyle name="Heading 3 7 50" xfId="24154" xr:uid="{00000000-0005-0000-0000-0000955C0000}"/>
    <cellStyle name="Heading 3 7 51" xfId="24155" xr:uid="{00000000-0005-0000-0000-0000965C0000}"/>
    <cellStyle name="Heading 3 7 52" xfId="24156" xr:uid="{00000000-0005-0000-0000-0000975C0000}"/>
    <cellStyle name="Heading 3 7 53" xfId="24157" xr:uid="{00000000-0005-0000-0000-0000985C0000}"/>
    <cellStyle name="Heading 3 7 54" xfId="24158" xr:uid="{00000000-0005-0000-0000-0000995C0000}"/>
    <cellStyle name="Heading 3 7 55" xfId="24159" xr:uid="{00000000-0005-0000-0000-00009A5C0000}"/>
    <cellStyle name="Heading 3 7 56" xfId="24160" xr:uid="{00000000-0005-0000-0000-00009B5C0000}"/>
    <cellStyle name="Heading 3 7 57" xfId="24161" xr:uid="{00000000-0005-0000-0000-00009C5C0000}"/>
    <cellStyle name="Heading 3 7 58" xfId="24162" xr:uid="{00000000-0005-0000-0000-00009D5C0000}"/>
    <cellStyle name="Heading 3 7 59" xfId="24163" xr:uid="{00000000-0005-0000-0000-00009E5C0000}"/>
    <cellStyle name="Heading 3 7 6" xfId="24164" xr:uid="{00000000-0005-0000-0000-00009F5C0000}"/>
    <cellStyle name="Heading 3 7 6 2" xfId="24165" xr:uid="{00000000-0005-0000-0000-0000A05C0000}"/>
    <cellStyle name="Heading 3 7 60" xfId="24166" xr:uid="{00000000-0005-0000-0000-0000A15C0000}"/>
    <cellStyle name="Heading 3 7 61" xfId="24167" xr:uid="{00000000-0005-0000-0000-0000A25C0000}"/>
    <cellStyle name="Heading 3 7 62" xfId="24168" xr:uid="{00000000-0005-0000-0000-0000A35C0000}"/>
    <cellStyle name="Heading 3 7 63" xfId="24169" xr:uid="{00000000-0005-0000-0000-0000A45C0000}"/>
    <cellStyle name="Heading 3 7 64" xfId="24170" xr:uid="{00000000-0005-0000-0000-0000A55C0000}"/>
    <cellStyle name="Heading 3 7 65" xfId="24171" xr:uid="{00000000-0005-0000-0000-0000A65C0000}"/>
    <cellStyle name="Heading 3 7 66" xfId="24172" xr:uid="{00000000-0005-0000-0000-0000A75C0000}"/>
    <cellStyle name="Heading 3 7 67" xfId="24173" xr:uid="{00000000-0005-0000-0000-0000A85C0000}"/>
    <cellStyle name="Heading 3 7 68" xfId="24174" xr:uid="{00000000-0005-0000-0000-0000A95C0000}"/>
    <cellStyle name="Heading 3 7 69" xfId="24175" xr:uid="{00000000-0005-0000-0000-0000AA5C0000}"/>
    <cellStyle name="Heading 3 7 7" xfId="24176" xr:uid="{00000000-0005-0000-0000-0000AB5C0000}"/>
    <cellStyle name="Heading 3 7 7 2" xfId="24177" xr:uid="{00000000-0005-0000-0000-0000AC5C0000}"/>
    <cellStyle name="Heading 3 7 70" xfId="52805" xr:uid="{00000000-0005-0000-0000-0000AD5C0000}"/>
    <cellStyle name="Heading 3 7 71" xfId="53266" xr:uid="{00000000-0005-0000-0000-0000AE5C0000}"/>
    <cellStyle name="Heading 3 7 8" xfId="24178" xr:uid="{00000000-0005-0000-0000-0000AF5C0000}"/>
    <cellStyle name="Heading 3 7 8 2" xfId="24179" xr:uid="{00000000-0005-0000-0000-0000B05C0000}"/>
    <cellStyle name="Heading 3 7 9" xfId="24180" xr:uid="{00000000-0005-0000-0000-0000B15C0000}"/>
    <cellStyle name="Heading 3 7 9 2" xfId="24181" xr:uid="{00000000-0005-0000-0000-0000B25C0000}"/>
    <cellStyle name="Heading 3 70" xfId="24182" xr:uid="{00000000-0005-0000-0000-0000B35C0000}"/>
    <cellStyle name="Heading 3 71" xfId="24183" xr:uid="{00000000-0005-0000-0000-0000B45C0000}"/>
    <cellStyle name="Heading 3 72" xfId="24184" xr:uid="{00000000-0005-0000-0000-0000B55C0000}"/>
    <cellStyle name="Heading 3 73" xfId="24185" xr:uid="{00000000-0005-0000-0000-0000B65C0000}"/>
    <cellStyle name="Heading 3 74" xfId="24186" xr:uid="{00000000-0005-0000-0000-0000B75C0000}"/>
    <cellStyle name="Heading 3 75" xfId="24187" xr:uid="{00000000-0005-0000-0000-0000B85C0000}"/>
    <cellStyle name="Heading 3 76" xfId="24188" xr:uid="{00000000-0005-0000-0000-0000B95C0000}"/>
    <cellStyle name="Heading 3 77" xfId="24189" xr:uid="{00000000-0005-0000-0000-0000BA5C0000}"/>
    <cellStyle name="Heading 3 78" xfId="24190" xr:uid="{00000000-0005-0000-0000-0000BB5C0000}"/>
    <cellStyle name="Heading 3 79" xfId="24191" xr:uid="{00000000-0005-0000-0000-0000BC5C0000}"/>
    <cellStyle name="Heading 3 8" xfId="631" xr:uid="{00000000-0005-0000-0000-0000BD5C0000}"/>
    <cellStyle name="Heading 3 8 10" xfId="24192" xr:uid="{00000000-0005-0000-0000-0000BE5C0000}"/>
    <cellStyle name="Heading 3 8 10 2" xfId="24193" xr:uid="{00000000-0005-0000-0000-0000BF5C0000}"/>
    <cellStyle name="Heading 3 8 11" xfId="24194" xr:uid="{00000000-0005-0000-0000-0000C05C0000}"/>
    <cellStyle name="Heading 3 8 11 2" xfId="24195" xr:uid="{00000000-0005-0000-0000-0000C15C0000}"/>
    <cellStyle name="Heading 3 8 12" xfId="24196" xr:uid="{00000000-0005-0000-0000-0000C25C0000}"/>
    <cellStyle name="Heading 3 8 12 2" xfId="24197" xr:uid="{00000000-0005-0000-0000-0000C35C0000}"/>
    <cellStyle name="Heading 3 8 13" xfId="24198" xr:uid="{00000000-0005-0000-0000-0000C45C0000}"/>
    <cellStyle name="Heading 3 8 13 2" xfId="24199" xr:uid="{00000000-0005-0000-0000-0000C55C0000}"/>
    <cellStyle name="Heading 3 8 14" xfId="24200" xr:uid="{00000000-0005-0000-0000-0000C65C0000}"/>
    <cellStyle name="Heading 3 8 14 2" xfId="24201" xr:uid="{00000000-0005-0000-0000-0000C75C0000}"/>
    <cellStyle name="Heading 3 8 15" xfId="24202" xr:uid="{00000000-0005-0000-0000-0000C85C0000}"/>
    <cellStyle name="Heading 3 8 15 2" xfId="24203" xr:uid="{00000000-0005-0000-0000-0000C95C0000}"/>
    <cellStyle name="Heading 3 8 16" xfId="24204" xr:uid="{00000000-0005-0000-0000-0000CA5C0000}"/>
    <cellStyle name="Heading 3 8 16 2" xfId="24205" xr:uid="{00000000-0005-0000-0000-0000CB5C0000}"/>
    <cellStyle name="Heading 3 8 17" xfId="24206" xr:uid="{00000000-0005-0000-0000-0000CC5C0000}"/>
    <cellStyle name="Heading 3 8 17 2" xfId="24207" xr:uid="{00000000-0005-0000-0000-0000CD5C0000}"/>
    <cellStyle name="Heading 3 8 18" xfId="24208" xr:uid="{00000000-0005-0000-0000-0000CE5C0000}"/>
    <cellStyle name="Heading 3 8 18 2" xfId="24209" xr:uid="{00000000-0005-0000-0000-0000CF5C0000}"/>
    <cellStyle name="Heading 3 8 19" xfId="24210" xr:uid="{00000000-0005-0000-0000-0000D05C0000}"/>
    <cellStyle name="Heading 3 8 19 2" xfId="24211" xr:uid="{00000000-0005-0000-0000-0000D15C0000}"/>
    <cellStyle name="Heading 3 8 2" xfId="632" xr:uid="{00000000-0005-0000-0000-0000D25C0000}"/>
    <cellStyle name="Heading 3 8 2 2" xfId="24212" xr:uid="{00000000-0005-0000-0000-0000D35C0000}"/>
    <cellStyle name="Heading 3 8 20" xfId="24213" xr:uid="{00000000-0005-0000-0000-0000D45C0000}"/>
    <cellStyle name="Heading 3 8 20 2" xfId="24214" xr:uid="{00000000-0005-0000-0000-0000D55C0000}"/>
    <cellStyle name="Heading 3 8 21" xfId="24215" xr:uid="{00000000-0005-0000-0000-0000D65C0000}"/>
    <cellStyle name="Heading 3 8 21 2" xfId="24216" xr:uid="{00000000-0005-0000-0000-0000D75C0000}"/>
    <cellStyle name="Heading 3 8 22" xfId="24217" xr:uid="{00000000-0005-0000-0000-0000D85C0000}"/>
    <cellStyle name="Heading 3 8 22 2" xfId="24218" xr:uid="{00000000-0005-0000-0000-0000D95C0000}"/>
    <cellStyle name="Heading 3 8 23" xfId="24219" xr:uid="{00000000-0005-0000-0000-0000DA5C0000}"/>
    <cellStyle name="Heading 3 8 23 2" xfId="24220" xr:uid="{00000000-0005-0000-0000-0000DB5C0000}"/>
    <cellStyle name="Heading 3 8 24" xfId="24221" xr:uid="{00000000-0005-0000-0000-0000DC5C0000}"/>
    <cellStyle name="Heading 3 8 24 2" xfId="24222" xr:uid="{00000000-0005-0000-0000-0000DD5C0000}"/>
    <cellStyle name="Heading 3 8 25" xfId="24223" xr:uid="{00000000-0005-0000-0000-0000DE5C0000}"/>
    <cellStyle name="Heading 3 8 25 2" xfId="24224" xr:uid="{00000000-0005-0000-0000-0000DF5C0000}"/>
    <cellStyle name="Heading 3 8 26" xfId="24225" xr:uid="{00000000-0005-0000-0000-0000E05C0000}"/>
    <cellStyle name="Heading 3 8 26 2" xfId="24226" xr:uid="{00000000-0005-0000-0000-0000E15C0000}"/>
    <cellStyle name="Heading 3 8 27" xfId="24227" xr:uid="{00000000-0005-0000-0000-0000E25C0000}"/>
    <cellStyle name="Heading 3 8 27 2" xfId="24228" xr:uid="{00000000-0005-0000-0000-0000E35C0000}"/>
    <cellStyle name="Heading 3 8 28" xfId="24229" xr:uid="{00000000-0005-0000-0000-0000E45C0000}"/>
    <cellStyle name="Heading 3 8 28 2" xfId="24230" xr:uid="{00000000-0005-0000-0000-0000E55C0000}"/>
    <cellStyle name="Heading 3 8 29" xfId="24231" xr:uid="{00000000-0005-0000-0000-0000E65C0000}"/>
    <cellStyle name="Heading 3 8 29 2" xfId="24232" xr:uid="{00000000-0005-0000-0000-0000E75C0000}"/>
    <cellStyle name="Heading 3 8 3" xfId="633" xr:uid="{00000000-0005-0000-0000-0000E85C0000}"/>
    <cellStyle name="Heading 3 8 3 2" xfId="24233" xr:uid="{00000000-0005-0000-0000-0000E95C0000}"/>
    <cellStyle name="Heading 3 8 30" xfId="24234" xr:uid="{00000000-0005-0000-0000-0000EA5C0000}"/>
    <cellStyle name="Heading 3 8 30 2" xfId="24235" xr:uid="{00000000-0005-0000-0000-0000EB5C0000}"/>
    <cellStyle name="Heading 3 8 31" xfId="24236" xr:uid="{00000000-0005-0000-0000-0000EC5C0000}"/>
    <cellStyle name="Heading 3 8 31 2" xfId="24237" xr:uid="{00000000-0005-0000-0000-0000ED5C0000}"/>
    <cellStyle name="Heading 3 8 32" xfId="24238" xr:uid="{00000000-0005-0000-0000-0000EE5C0000}"/>
    <cellStyle name="Heading 3 8 32 2" xfId="24239" xr:uid="{00000000-0005-0000-0000-0000EF5C0000}"/>
    <cellStyle name="Heading 3 8 33" xfId="24240" xr:uid="{00000000-0005-0000-0000-0000F05C0000}"/>
    <cellStyle name="Heading 3 8 33 2" xfId="24241" xr:uid="{00000000-0005-0000-0000-0000F15C0000}"/>
    <cellStyle name="Heading 3 8 34" xfId="24242" xr:uid="{00000000-0005-0000-0000-0000F25C0000}"/>
    <cellStyle name="Heading 3 8 34 2" xfId="24243" xr:uid="{00000000-0005-0000-0000-0000F35C0000}"/>
    <cellStyle name="Heading 3 8 35" xfId="24244" xr:uid="{00000000-0005-0000-0000-0000F45C0000}"/>
    <cellStyle name="Heading 3 8 35 2" xfId="24245" xr:uid="{00000000-0005-0000-0000-0000F55C0000}"/>
    <cellStyle name="Heading 3 8 36" xfId="24246" xr:uid="{00000000-0005-0000-0000-0000F65C0000}"/>
    <cellStyle name="Heading 3 8 36 2" xfId="24247" xr:uid="{00000000-0005-0000-0000-0000F75C0000}"/>
    <cellStyle name="Heading 3 8 37" xfId="24248" xr:uid="{00000000-0005-0000-0000-0000F85C0000}"/>
    <cellStyle name="Heading 3 8 37 2" xfId="24249" xr:uid="{00000000-0005-0000-0000-0000F95C0000}"/>
    <cellStyle name="Heading 3 8 38" xfId="24250" xr:uid="{00000000-0005-0000-0000-0000FA5C0000}"/>
    <cellStyle name="Heading 3 8 38 2" xfId="24251" xr:uid="{00000000-0005-0000-0000-0000FB5C0000}"/>
    <cellStyle name="Heading 3 8 39" xfId="24252" xr:uid="{00000000-0005-0000-0000-0000FC5C0000}"/>
    <cellStyle name="Heading 3 8 4" xfId="24253" xr:uid="{00000000-0005-0000-0000-0000FD5C0000}"/>
    <cellStyle name="Heading 3 8 4 2" xfId="24254" xr:uid="{00000000-0005-0000-0000-0000FE5C0000}"/>
    <cellStyle name="Heading 3 8 40" xfId="24255" xr:uid="{00000000-0005-0000-0000-0000FF5C0000}"/>
    <cellStyle name="Heading 3 8 41" xfId="24256" xr:uid="{00000000-0005-0000-0000-0000005D0000}"/>
    <cellStyle name="Heading 3 8 42" xfId="24257" xr:uid="{00000000-0005-0000-0000-0000015D0000}"/>
    <cellStyle name="Heading 3 8 43" xfId="24258" xr:uid="{00000000-0005-0000-0000-0000025D0000}"/>
    <cellStyle name="Heading 3 8 44" xfId="24259" xr:uid="{00000000-0005-0000-0000-0000035D0000}"/>
    <cellStyle name="Heading 3 8 45" xfId="24260" xr:uid="{00000000-0005-0000-0000-0000045D0000}"/>
    <cellStyle name="Heading 3 8 46" xfId="24261" xr:uid="{00000000-0005-0000-0000-0000055D0000}"/>
    <cellStyle name="Heading 3 8 47" xfId="24262" xr:uid="{00000000-0005-0000-0000-0000065D0000}"/>
    <cellStyle name="Heading 3 8 48" xfId="24263" xr:uid="{00000000-0005-0000-0000-0000075D0000}"/>
    <cellStyle name="Heading 3 8 49" xfId="24264" xr:uid="{00000000-0005-0000-0000-0000085D0000}"/>
    <cellStyle name="Heading 3 8 5" xfId="24265" xr:uid="{00000000-0005-0000-0000-0000095D0000}"/>
    <cellStyle name="Heading 3 8 5 2" xfId="24266" xr:uid="{00000000-0005-0000-0000-00000A5D0000}"/>
    <cellStyle name="Heading 3 8 50" xfId="24267" xr:uid="{00000000-0005-0000-0000-00000B5D0000}"/>
    <cellStyle name="Heading 3 8 51" xfId="24268" xr:uid="{00000000-0005-0000-0000-00000C5D0000}"/>
    <cellStyle name="Heading 3 8 52" xfId="24269" xr:uid="{00000000-0005-0000-0000-00000D5D0000}"/>
    <cellStyle name="Heading 3 8 53" xfId="24270" xr:uid="{00000000-0005-0000-0000-00000E5D0000}"/>
    <cellStyle name="Heading 3 8 54" xfId="24271" xr:uid="{00000000-0005-0000-0000-00000F5D0000}"/>
    <cellStyle name="Heading 3 8 55" xfId="24272" xr:uid="{00000000-0005-0000-0000-0000105D0000}"/>
    <cellStyle name="Heading 3 8 56" xfId="24273" xr:uid="{00000000-0005-0000-0000-0000115D0000}"/>
    <cellStyle name="Heading 3 8 57" xfId="24274" xr:uid="{00000000-0005-0000-0000-0000125D0000}"/>
    <cellStyle name="Heading 3 8 58" xfId="24275" xr:uid="{00000000-0005-0000-0000-0000135D0000}"/>
    <cellStyle name="Heading 3 8 59" xfId="24276" xr:uid="{00000000-0005-0000-0000-0000145D0000}"/>
    <cellStyle name="Heading 3 8 6" xfId="24277" xr:uid="{00000000-0005-0000-0000-0000155D0000}"/>
    <cellStyle name="Heading 3 8 6 2" xfId="24278" xr:uid="{00000000-0005-0000-0000-0000165D0000}"/>
    <cellStyle name="Heading 3 8 60" xfId="24279" xr:uid="{00000000-0005-0000-0000-0000175D0000}"/>
    <cellStyle name="Heading 3 8 61" xfId="24280" xr:uid="{00000000-0005-0000-0000-0000185D0000}"/>
    <cellStyle name="Heading 3 8 62" xfId="24281" xr:uid="{00000000-0005-0000-0000-0000195D0000}"/>
    <cellStyle name="Heading 3 8 63" xfId="24282" xr:uid="{00000000-0005-0000-0000-00001A5D0000}"/>
    <cellStyle name="Heading 3 8 64" xfId="24283" xr:uid="{00000000-0005-0000-0000-00001B5D0000}"/>
    <cellStyle name="Heading 3 8 65" xfId="24284" xr:uid="{00000000-0005-0000-0000-00001C5D0000}"/>
    <cellStyle name="Heading 3 8 66" xfId="24285" xr:uid="{00000000-0005-0000-0000-00001D5D0000}"/>
    <cellStyle name="Heading 3 8 67" xfId="24286" xr:uid="{00000000-0005-0000-0000-00001E5D0000}"/>
    <cellStyle name="Heading 3 8 68" xfId="24287" xr:uid="{00000000-0005-0000-0000-00001F5D0000}"/>
    <cellStyle name="Heading 3 8 69" xfId="24288" xr:uid="{00000000-0005-0000-0000-0000205D0000}"/>
    <cellStyle name="Heading 3 8 7" xfId="24289" xr:uid="{00000000-0005-0000-0000-0000215D0000}"/>
    <cellStyle name="Heading 3 8 7 2" xfId="24290" xr:uid="{00000000-0005-0000-0000-0000225D0000}"/>
    <cellStyle name="Heading 3 8 70" xfId="52306" xr:uid="{00000000-0005-0000-0000-0000235D0000}"/>
    <cellStyle name="Heading 3 8 71" xfId="53149" xr:uid="{00000000-0005-0000-0000-0000245D0000}"/>
    <cellStyle name="Heading 3 8 8" xfId="24291" xr:uid="{00000000-0005-0000-0000-0000255D0000}"/>
    <cellStyle name="Heading 3 8 8 2" xfId="24292" xr:uid="{00000000-0005-0000-0000-0000265D0000}"/>
    <cellStyle name="Heading 3 8 9" xfId="24293" xr:uid="{00000000-0005-0000-0000-0000275D0000}"/>
    <cellStyle name="Heading 3 8 9 2" xfId="24294" xr:uid="{00000000-0005-0000-0000-0000285D0000}"/>
    <cellStyle name="Heading 3 80" xfId="24295" xr:uid="{00000000-0005-0000-0000-0000295D0000}"/>
    <cellStyle name="Heading 3 81" xfId="24296" xr:uid="{00000000-0005-0000-0000-00002A5D0000}"/>
    <cellStyle name="Heading 3 82" xfId="24297" xr:uid="{00000000-0005-0000-0000-00002B5D0000}"/>
    <cellStyle name="Heading 3 83" xfId="24298" xr:uid="{00000000-0005-0000-0000-00002C5D0000}"/>
    <cellStyle name="Heading 3 84" xfId="24299" xr:uid="{00000000-0005-0000-0000-00002D5D0000}"/>
    <cellStyle name="Heading 3 85" xfId="24300" xr:uid="{00000000-0005-0000-0000-00002E5D0000}"/>
    <cellStyle name="Heading 3 86" xfId="24301" xr:uid="{00000000-0005-0000-0000-00002F5D0000}"/>
    <cellStyle name="Heading 3 87" xfId="24302" xr:uid="{00000000-0005-0000-0000-0000305D0000}"/>
    <cellStyle name="Heading 3 88" xfId="24303" xr:uid="{00000000-0005-0000-0000-0000315D0000}"/>
    <cellStyle name="Heading 3 89" xfId="52654" xr:uid="{00000000-0005-0000-0000-0000325D0000}"/>
    <cellStyle name="Heading 3 9" xfId="634" xr:uid="{00000000-0005-0000-0000-0000335D0000}"/>
    <cellStyle name="Heading 3 9 10" xfId="24304" xr:uid="{00000000-0005-0000-0000-0000345D0000}"/>
    <cellStyle name="Heading 3 9 10 2" xfId="24305" xr:uid="{00000000-0005-0000-0000-0000355D0000}"/>
    <cellStyle name="Heading 3 9 11" xfId="24306" xr:uid="{00000000-0005-0000-0000-0000365D0000}"/>
    <cellStyle name="Heading 3 9 11 2" xfId="24307" xr:uid="{00000000-0005-0000-0000-0000375D0000}"/>
    <cellStyle name="Heading 3 9 12" xfId="24308" xr:uid="{00000000-0005-0000-0000-0000385D0000}"/>
    <cellStyle name="Heading 3 9 12 2" xfId="24309" xr:uid="{00000000-0005-0000-0000-0000395D0000}"/>
    <cellStyle name="Heading 3 9 13" xfId="24310" xr:uid="{00000000-0005-0000-0000-00003A5D0000}"/>
    <cellStyle name="Heading 3 9 13 2" xfId="24311" xr:uid="{00000000-0005-0000-0000-00003B5D0000}"/>
    <cellStyle name="Heading 3 9 14" xfId="24312" xr:uid="{00000000-0005-0000-0000-00003C5D0000}"/>
    <cellStyle name="Heading 3 9 14 2" xfId="24313" xr:uid="{00000000-0005-0000-0000-00003D5D0000}"/>
    <cellStyle name="Heading 3 9 15" xfId="24314" xr:uid="{00000000-0005-0000-0000-00003E5D0000}"/>
    <cellStyle name="Heading 3 9 15 2" xfId="24315" xr:uid="{00000000-0005-0000-0000-00003F5D0000}"/>
    <cellStyle name="Heading 3 9 16" xfId="24316" xr:uid="{00000000-0005-0000-0000-0000405D0000}"/>
    <cellStyle name="Heading 3 9 16 2" xfId="24317" xr:uid="{00000000-0005-0000-0000-0000415D0000}"/>
    <cellStyle name="Heading 3 9 17" xfId="24318" xr:uid="{00000000-0005-0000-0000-0000425D0000}"/>
    <cellStyle name="Heading 3 9 17 2" xfId="24319" xr:uid="{00000000-0005-0000-0000-0000435D0000}"/>
    <cellStyle name="Heading 3 9 18" xfId="24320" xr:uid="{00000000-0005-0000-0000-0000445D0000}"/>
    <cellStyle name="Heading 3 9 18 2" xfId="24321" xr:uid="{00000000-0005-0000-0000-0000455D0000}"/>
    <cellStyle name="Heading 3 9 19" xfId="24322" xr:uid="{00000000-0005-0000-0000-0000465D0000}"/>
    <cellStyle name="Heading 3 9 19 2" xfId="24323" xr:uid="{00000000-0005-0000-0000-0000475D0000}"/>
    <cellStyle name="Heading 3 9 2" xfId="635" xr:uid="{00000000-0005-0000-0000-0000485D0000}"/>
    <cellStyle name="Heading 3 9 2 2" xfId="24324" xr:uid="{00000000-0005-0000-0000-0000495D0000}"/>
    <cellStyle name="Heading 3 9 20" xfId="24325" xr:uid="{00000000-0005-0000-0000-00004A5D0000}"/>
    <cellStyle name="Heading 3 9 20 2" xfId="24326" xr:uid="{00000000-0005-0000-0000-00004B5D0000}"/>
    <cellStyle name="Heading 3 9 21" xfId="24327" xr:uid="{00000000-0005-0000-0000-00004C5D0000}"/>
    <cellStyle name="Heading 3 9 21 2" xfId="24328" xr:uid="{00000000-0005-0000-0000-00004D5D0000}"/>
    <cellStyle name="Heading 3 9 22" xfId="24329" xr:uid="{00000000-0005-0000-0000-00004E5D0000}"/>
    <cellStyle name="Heading 3 9 22 2" xfId="24330" xr:uid="{00000000-0005-0000-0000-00004F5D0000}"/>
    <cellStyle name="Heading 3 9 23" xfId="24331" xr:uid="{00000000-0005-0000-0000-0000505D0000}"/>
    <cellStyle name="Heading 3 9 23 2" xfId="24332" xr:uid="{00000000-0005-0000-0000-0000515D0000}"/>
    <cellStyle name="Heading 3 9 24" xfId="24333" xr:uid="{00000000-0005-0000-0000-0000525D0000}"/>
    <cellStyle name="Heading 3 9 24 2" xfId="24334" xr:uid="{00000000-0005-0000-0000-0000535D0000}"/>
    <cellStyle name="Heading 3 9 25" xfId="24335" xr:uid="{00000000-0005-0000-0000-0000545D0000}"/>
    <cellStyle name="Heading 3 9 25 2" xfId="24336" xr:uid="{00000000-0005-0000-0000-0000555D0000}"/>
    <cellStyle name="Heading 3 9 26" xfId="24337" xr:uid="{00000000-0005-0000-0000-0000565D0000}"/>
    <cellStyle name="Heading 3 9 26 2" xfId="24338" xr:uid="{00000000-0005-0000-0000-0000575D0000}"/>
    <cellStyle name="Heading 3 9 27" xfId="24339" xr:uid="{00000000-0005-0000-0000-0000585D0000}"/>
    <cellStyle name="Heading 3 9 27 2" xfId="24340" xr:uid="{00000000-0005-0000-0000-0000595D0000}"/>
    <cellStyle name="Heading 3 9 28" xfId="24341" xr:uid="{00000000-0005-0000-0000-00005A5D0000}"/>
    <cellStyle name="Heading 3 9 28 2" xfId="24342" xr:uid="{00000000-0005-0000-0000-00005B5D0000}"/>
    <cellStyle name="Heading 3 9 29" xfId="24343" xr:uid="{00000000-0005-0000-0000-00005C5D0000}"/>
    <cellStyle name="Heading 3 9 29 2" xfId="24344" xr:uid="{00000000-0005-0000-0000-00005D5D0000}"/>
    <cellStyle name="Heading 3 9 3" xfId="636" xr:uid="{00000000-0005-0000-0000-00005E5D0000}"/>
    <cellStyle name="Heading 3 9 3 2" xfId="24345" xr:uid="{00000000-0005-0000-0000-00005F5D0000}"/>
    <cellStyle name="Heading 3 9 30" xfId="24346" xr:uid="{00000000-0005-0000-0000-0000605D0000}"/>
    <cellStyle name="Heading 3 9 30 2" xfId="24347" xr:uid="{00000000-0005-0000-0000-0000615D0000}"/>
    <cellStyle name="Heading 3 9 31" xfId="24348" xr:uid="{00000000-0005-0000-0000-0000625D0000}"/>
    <cellStyle name="Heading 3 9 31 2" xfId="24349" xr:uid="{00000000-0005-0000-0000-0000635D0000}"/>
    <cellStyle name="Heading 3 9 32" xfId="24350" xr:uid="{00000000-0005-0000-0000-0000645D0000}"/>
    <cellStyle name="Heading 3 9 32 2" xfId="24351" xr:uid="{00000000-0005-0000-0000-0000655D0000}"/>
    <cellStyle name="Heading 3 9 33" xfId="24352" xr:uid="{00000000-0005-0000-0000-0000665D0000}"/>
    <cellStyle name="Heading 3 9 33 2" xfId="24353" xr:uid="{00000000-0005-0000-0000-0000675D0000}"/>
    <cellStyle name="Heading 3 9 34" xfId="24354" xr:uid="{00000000-0005-0000-0000-0000685D0000}"/>
    <cellStyle name="Heading 3 9 34 2" xfId="24355" xr:uid="{00000000-0005-0000-0000-0000695D0000}"/>
    <cellStyle name="Heading 3 9 35" xfId="24356" xr:uid="{00000000-0005-0000-0000-00006A5D0000}"/>
    <cellStyle name="Heading 3 9 35 2" xfId="24357" xr:uid="{00000000-0005-0000-0000-00006B5D0000}"/>
    <cellStyle name="Heading 3 9 36" xfId="24358" xr:uid="{00000000-0005-0000-0000-00006C5D0000}"/>
    <cellStyle name="Heading 3 9 36 2" xfId="24359" xr:uid="{00000000-0005-0000-0000-00006D5D0000}"/>
    <cellStyle name="Heading 3 9 37" xfId="24360" xr:uid="{00000000-0005-0000-0000-00006E5D0000}"/>
    <cellStyle name="Heading 3 9 37 2" xfId="24361" xr:uid="{00000000-0005-0000-0000-00006F5D0000}"/>
    <cellStyle name="Heading 3 9 38" xfId="24362" xr:uid="{00000000-0005-0000-0000-0000705D0000}"/>
    <cellStyle name="Heading 3 9 38 2" xfId="24363" xr:uid="{00000000-0005-0000-0000-0000715D0000}"/>
    <cellStyle name="Heading 3 9 39" xfId="24364" xr:uid="{00000000-0005-0000-0000-0000725D0000}"/>
    <cellStyle name="Heading 3 9 4" xfId="24365" xr:uid="{00000000-0005-0000-0000-0000735D0000}"/>
    <cellStyle name="Heading 3 9 4 2" xfId="24366" xr:uid="{00000000-0005-0000-0000-0000745D0000}"/>
    <cellStyle name="Heading 3 9 40" xfId="24367" xr:uid="{00000000-0005-0000-0000-0000755D0000}"/>
    <cellStyle name="Heading 3 9 41" xfId="24368" xr:uid="{00000000-0005-0000-0000-0000765D0000}"/>
    <cellStyle name="Heading 3 9 42" xfId="24369" xr:uid="{00000000-0005-0000-0000-0000775D0000}"/>
    <cellStyle name="Heading 3 9 43" xfId="24370" xr:uid="{00000000-0005-0000-0000-0000785D0000}"/>
    <cellStyle name="Heading 3 9 44" xfId="24371" xr:uid="{00000000-0005-0000-0000-0000795D0000}"/>
    <cellStyle name="Heading 3 9 45" xfId="24372" xr:uid="{00000000-0005-0000-0000-00007A5D0000}"/>
    <cellStyle name="Heading 3 9 46" xfId="24373" xr:uid="{00000000-0005-0000-0000-00007B5D0000}"/>
    <cellStyle name="Heading 3 9 47" xfId="24374" xr:uid="{00000000-0005-0000-0000-00007C5D0000}"/>
    <cellStyle name="Heading 3 9 48" xfId="24375" xr:uid="{00000000-0005-0000-0000-00007D5D0000}"/>
    <cellStyle name="Heading 3 9 49" xfId="24376" xr:uid="{00000000-0005-0000-0000-00007E5D0000}"/>
    <cellStyle name="Heading 3 9 5" xfId="24377" xr:uid="{00000000-0005-0000-0000-00007F5D0000}"/>
    <cellStyle name="Heading 3 9 5 2" xfId="24378" xr:uid="{00000000-0005-0000-0000-0000805D0000}"/>
    <cellStyle name="Heading 3 9 50" xfId="24379" xr:uid="{00000000-0005-0000-0000-0000815D0000}"/>
    <cellStyle name="Heading 3 9 51" xfId="24380" xr:uid="{00000000-0005-0000-0000-0000825D0000}"/>
    <cellStyle name="Heading 3 9 52" xfId="24381" xr:uid="{00000000-0005-0000-0000-0000835D0000}"/>
    <cellStyle name="Heading 3 9 53" xfId="24382" xr:uid="{00000000-0005-0000-0000-0000845D0000}"/>
    <cellStyle name="Heading 3 9 54" xfId="24383" xr:uid="{00000000-0005-0000-0000-0000855D0000}"/>
    <cellStyle name="Heading 3 9 55" xfId="24384" xr:uid="{00000000-0005-0000-0000-0000865D0000}"/>
    <cellStyle name="Heading 3 9 56" xfId="24385" xr:uid="{00000000-0005-0000-0000-0000875D0000}"/>
    <cellStyle name="Heading 3 9 57" xfId="24386" xr:uid="{00000000-0005-0000-0000-0000885D0000}"/>
    <cellStyle name="Heading 3 9 58" xfId="24387" xr:uid="{00000000-0005-0000-0000-0000895D0000}"/>
    <cellStyle name="Heading 3 9 59" xfId="24388" xr:uid="{00000000-0005-0000-0000-00008A5D0000}"/>
    <cellStyle name="Heading 3 9 6" xfId="24389" xr:uid="{00000000-0005-0000-0000-00008B5D0000}"/>
    <cellStyle name="Heading 3 9 6 2" xfId="24390" xr:uid="{00000000-0005-0000-0000-00008C5D0000}"/>
    <cellStyle name="Heading 3 9 60" xfId="24391" xr:uid="{00000000-0005-0000-0000-00008D5D0000}"/>
    <cellStyle name="Heading 3 9 61" xfId="24392" xr:uid="{00000000-0005-0000-0000-00008E5D0000}"/>
    <cellStyle name="Heading 3 9 62" xfId="24393" xr:uid="{00000000-0005-0000-0000-00008F5D0000}"/>
    <cellStyle name="Heading 3 9 63" xfId="24394" xr:uid="{00000000-0005-0000-0000-0000905D0000}"/>
    <cellStyle name="Heading 3 9 64" xfId="24395" xr:uid="{00000000-0005-0000-0000-0000915D0000}"/>
    <cellStyle name="Heading 3 9 65" xfId="24396" xr:uid="{00000000-0005-0000-0000-0000925D0000}"/>
    <cellStyle name="Heading 3 9 66" xfId="24397" xr:uid="{00000000-0005-0000-0000-0000935D0000}"/>
    <cellStyle name="Heading 3 9 67" xfId="24398" xr:uid="{00000000-0005-0000-0000-0000945D0000}"/>
    <cellStyle name="Heading 3 9 68" xfId="24399" xr:uid="{00000000-0005-0000-0000-0000955D0000}"/>
    <cellStyle name="Heading 3 9 69" xfId="24400" xr:uid="{00000000-0005-0000-0000-0000965D0000}"/>
    <cellStyle name="Heading 3 9 7" xfId="24401" xr:uid="{00000000-0005-0000-0000-0000975D0000}"/>
    <cellStyle name="Heading 3 9 7 2" xfId="24402" xr:uid="{00000000-0005-0000-0000-0000985D0000}"/>
    <cellStyle name="Heading 3 9 70" xfId="52892" xr:uid="{00000000-0005-0000-0000-0000995D0000}"/>
    <cellStyle name="Heading 3 9 71" xfId="53353" xr:uid="{00000000-0005-0000-0000-00009A5D0000}"/>
    <cellStyle name="Heading 3 9 8" xfId="24403" xr:uid="{00000000-0005-0000-0000-00009B5D0000}"/>
    <cellStyle name="Heading 3 9 8 2" xfId="24404" xr:uid="{00000000-0005-0000-0000-00009C5D0000}"/>
    <cellStyle name="Heading 3 9 9" xfId="24405" xr:uid="{00000000-0005-0000-0000-00009D5D0000}"/>
    <cellStyle name="Heading 3 9 9 2" xfId="24406" xr:uid="{00000000-0005-0000-0000-00009E5D0000}"/>
    <cellStyle name="Heading 3 90" xfId="53048" xr:uid="{00000000-0005-0000-0000-00009F5D0000}"/>
    <cellStyle name="Heading 4" xfId="637" xr:uid="{00000000-0005-0000-0000-0000A05D0000}"/>
    <cellStyle name="Heading1" xfId="638" xr:uid="{00000000-0005-0000-0000-0000A15D0000}"/>
    <cellStyle name="Hiperlink" xfId="53576" builtinId="8"/>
    <cellStyle name="Hiperlink 2" xfId="639" xr:uid="{00000000-0005-0000-0000-0000A25D0000}"/>
    <cellStyle name="Hiperlink 2 2" xfId="53506" xr:uid="{00000000-0005-0000-0000-0000A35D0000}"/>
    <cellStyle name="Hiperlink 3" xfId="640" xr:uid="{00000000-0005-0000-0000-0000A45D0000}"/>
    <cellStyle name="Hiperlink 4" xfId="641" xr:uid="{00000000-0005-0000-0000-0000A55D0000}"/>
    <cellStyle name="Incorreto 2" xfId="642" xr:uid="{00000000-0005-0000-0000-0000A75D0000}"/>
    <cellStyle name="Indefinido" xfId="643" xr:uid="{00000000-0005-0000-0000-0000A85D0000}"/>
    <cellStyle name="Input" xfId="644" xr:uid="{00000000-0005-0000-0000-0000A95D0000}"/>
    <cellStyle name="Input [yellow]" xfId="52201" xr:uid="{00000000-0005-0000-0000-0000AA5D0000}"/>
    <cellStyle name="Input [yellow] 2" xfId="53535" xr:uid="{00000000-0005-0000-0000-0000AB5D0000}"/>
    <cellStyle name="Input 10" xfId="645" xr:uid="{00000000-0005-0000-0000-0000AC5D0000}"/>
    <cellStyle name="Input 10 10" xfId="24407" xr:uid="{00000000-0005-0000-0000-0000AD5D0000}"/>
    <cellStyle name="Input 10 10 2" xfId="24408" xr:uid="{00000000-0005-0000-0000-0000AE5D0000}"/>
    <cellStyle name="Input 10 11" xfId="24409" xr:uid="{00000000-0005-0000-0000-0000AF5D0000}"/>
    <cellStyle name="Input 10 11 2" xfId="24410" xr:uid="{00000000-0005-0000-0000-0000B05D0000}"/>
    <cellStyle name="Input 10 12" xfId="24411" xr:uid="{00000000-0005-0000-0000-0000B15D0000}"/>
    <cellStyle name="Input 10 12 2" xfId="24412" xr:uid="{00000000-0005-0000-0000-0000B25D0000}"/>
    <cellStyle name="Input 10 13" xfId="24413" xr:uid="{00000000-0005-0000-0000-0000B35D0000}"/>
    <cellStyle name="Input 10 13 2" xfId="24414" xr:uid="{00000000-0005-0000-0000-0000B45D0000}"/>
    <cellStyle name="Input 10 14" xfId="24415" xr:uid="{00000000-0005-0000-0000-0000B55D0000}"/>
    <cellStyle name="Input 10 14 2" xfId="24416" xr:uid="{00000000-0005-0000-0000-0000B65D0000}"/>
    <cellStyle name="Input 10 15" xfId="24417" xr:uid="{00000000-0005-0000-0000-0000B75D0000}"/>
    <cellStyle name="Input 10 15 2" xfId="24418" xr:uid="{00000000-0005-0000-0000-0000B85D0000}"/>
    <cellStyle name="Input 10 16" xfId="24419" xr:uid="{00000000-0005-0000-0000-0000B95D0000}"/>
    <cellStyle name="Input 10 16 2" xfId="24420" xr:uid="{00000000-0005-0000-0000-0000BA5D0000}"/>
    <cellStyle name="Input 10 17" xfId="24421" xr:uid="{00000000-0005-0000-0000-0000BB5D0000}"/>
    <cellStyle name="Input 10 17 2" xfId="24422" xr:uid="{00000000-0005-0000-0000-0000BC5D0000}"/>
    <cellStyle name="Input 10 18" xfId="24423" xr:uid="{00000000-0005-0000-0000-0000BD5D0000}"/>
    <cellStyle name="Input 10 18 2" xfId="24424" xr:uid="{00000000-0005-0000-0000-0000BE5D0000}"/>
    <cellStyle name="Input 10 19" xfId="24425" xr:uid="{00000000-0005-0000-0000-0000BF5D0000}"/>
    <cellStyle name="Input 10 19 2" xfId="24426" xr:uid="{00000000-0005-0000-0000-0000C05D0000}"/>
    <cellStyle name="Input 10 2" xfId="646" xr:uid="{00000000-0005-0000-0000-0000C15D0000}"/>
    <cellStyle name="Input 10 2 2" xfId="24427" xr:uid="{00000000-0005-0000-0000-0000C25D0000}"/>
    <cellStyle name="Input 10 20" xfId="24428" xr:uid="{00000000-0005-0000-0000-0000C35D0000}"/>
    <cellStyle name="Input 10 20 2" xfId="24429" xr:uid="{00000000-0005-0000-0000-0000C45D0000}"/>
    <cellStyle name="Input 10 21" xfId="24430" xr:uid="{00000000-0005-0000-0000-0000C55D0000}"/>
    <cellStyle name="Input 10 21 2" xfId="24431" xr:uid="{00000000-0005-0000-0000-0000C65D0000}"/>
    <cellStyle name="Input 10 22" xfId="24432" xr:uid="{00000000-0005-0000-0000-0000C75D0000}"/>
    <cellStyle name="Input 10 22 2" xfId="24433" xr:uid="{00000000-0005-0000-0000-0000C85D0000}"/>
    <cellStyle name="Input 10 23" xfId="24434" xr:uid="{00000000-0005-0000-0000-0000C95D0000}"/>
    <cellStyle name="Input 10 23 2" xfId="24435" xr:uid="{00000000-0005-0000-0000-0000CA5D0000}"/>
    <cellStyle name="Input 10 24" xfId="24436" xr:uid="{00000000-0005-0000-0000-0000CB5D0000}"/>
    <cellStyle name="Input 10 24 2" xfId="24437" xr:uid="{00000000-0005-0000-0000-0000CC5D0000}"/>
    <cellStyle name="Input 10 25" xfId="24438" xr:uid="{00000000-0005-0000-0000-0000CD5D0000}"/>
    <cellStyle name="Input 10 25 2" xfId="24439" xr:uid="{00000000-0005-0000-0000-0000CE5D0000}"/>
    <cellStyle name="Input 10 26" xfId="24440" xr:uid="{00000000-0005-0000-0000-0000CF5D0000}"/>
    <cellStyle name="Input 10 26 2" xfId="24441" xr:uid="{00000000-0005-0000-0000-0000D05D0000}"/>
    <cellStyle name="Input 10 27" xfId="24442" xr:uid="{00000000-0005-0000-0000-0000D15D0000}"/>
    <cellStyle name="Input 10 27 2" xfId="24443" xr:uid="{00000000-0005-0000-0000-0000D25D0000}"/>
    <cellStyle name="Input 10 28" xfId="24444" xr:uid="{00000000-0005-0000-0000-0000D35D0000}"/>
    <cellStyle name="Input 10 28 2" xfId="24445" xr:uid="{00000000-0005-0000-0000-0000D45D0000}"/>
    <cellStyle name="Input 10 29" xfId="24446" xr:uid="{00000000-0005-0000-0000-0000D55D0000}"/>
    <cellStyle name="Input 10 29 2" xfId="24447" xr:uid="{00000000-0005-0000-0000-0000D65D0000}"/>
    <cellStyle name="Input 10 3" xfId="24448" xr:uid="{00000000-0005-0000-0000-0000D75D0000}"/>
    <cellStyle name="Input 10 3 2" xfId="24449" xr:uid="{00000000-0005-0000-0000-0000D85D0000}"/>
    <cellStyle name="Input 10 30" xfId="24450" xr:uid="{00000000-0005-0000-0000-0000D95D0000}"/>
    <cellStyle name="Input 10 30 2" xfId="24451" xr:uid="{00000000-0005-0000-0000-0000DA5D0000}"/>
    <cellStyle name="Input 10 31" xfId="24452" xr:uid="{00000000-0005-0000-0000-0000DB5D0000}"/>
    <cellStyle name="Input 10 31 2" xfId="24453" xr:uid="{00000000-0005-0000-0000-0000DC5D0000}"/>
    <cellStyle name="Input 10 32" xfId="24454" xr:uid="{00000000-0005-0000-0000-0000DD5D0000}"/>
    <cellStyle name="Input 10 32 2" xfId="24455" xr:uid="{00000000-0005-0000-0000-0000DE5D0000}"/>
    <cellStyle name="Input 10 33" xfId="24456" xr:uid="{00000000-0005-0000-0000-0000DF5D0000}"/>
    <cellStyle name="Input 10 33 2" xfId="24457" xr:uid="{00000000-0005-0000-0000-0000E05D0000}"/>
    <cellStyle name="Input 10 34" xfId="24458" xr:uid="{00000000-0005-0000-0000-0000E15D0000}"/>
    <cellStyle name="Input 10 34 2" xfId="24459" xr:uid="{00000000-0005-0000-0000-0000E25D0000}"/>
    <cellStyle name="Input 10 35" xfId="24460" xr:uid="{00000000-0005-0000-0000-0000E35D0000}"/>
    <cellStyle name="Input 10 35 2" xfId="24461" xr:uid="{00000000-0005-0000-0000-0000E45D0000}"/>
    <cellStyle name="Input 10 36" xfId="24462" xr:uid="{00000000-0005-0000-0000-0000E55D0000}"/>
    <cellStyle name="Input 10 36 2" xfId="24463" xr:uid="{00000000-0005-0000-0000-0000E65D0000}"/>
    <cellStyle name="Input 10 37" xfId="24464" xr:uid="{00000000-0005-0000-0000-0000E75D0000}"/>
    <cellStyle name="Input 10 37 2" xfId="24465" xr:uid="{00000000-0005-0000-0000-0000E85D0000}"/>
    <cellStyle name="Input 10 38" xfId="24466" xr:uid="{00000000-0005-0000-0000-0000E95D0000}"/>
    <cellStyle name="Input 10 38 2" xfId="24467" xr:uid="{00000000-0005-0000-0000-0000EA5D0000}"/>
    <cellStyle name="Input 10 39" xfId="24468" xr:uid="{00000000-0005-0000-0000-0000EB5D0000}"/>
    <cellStyle name="Input 10 39 2" xfId="24469" xr:uid="{00000000-0005-0000-0000-0000EC5D0000}"/>
    <cellStyle name="Input 10 4" xfId="24470" xr:uid="{00000000-0005-0000-0000-0000ED5D0000}"/>
    <cellStyle name="Input 10 4 2" xfId="24471" xr:uid="{00000000-0005-0000-0000-0000EE5D0000}"/>
    <cellStyle name="Input 10 40" xfId="24472" xr:uid="{00000000-0005-0000-0000-0000EF5D0000}"/>
    <cellStyle name="Input 10 41" xfId="24473" xr:uid="{00000000-0005-0000-0000-0000F05D0000}"/>
    <cellStyle name="Input 10 42" xfId="24474" xr:uid="{00000000-0005-0000-0000-0000F15D0000}"/>
    <cellStyle name="Input 10 43" xfId="24475" xr:uid="{00000000-0005-0000-0000-0000F25D0000}"/>
    <cellStyle name="Input 10 44" xfId="24476" xr:uid="{00000000-0005-0000-0000-0000F35D0000}"/>
    <cellStyle name="Input 10 45" xfId="24477" xr:uid="{00000000-0005-0000-0000-0000F45D0000}"/>
    <cellStyle name="Input 10 46" xfId="24478" xr:uid="{00000000-0005-0000-0000-0000F55D0000}"/>
    <cellStyle name="Input 10 47" xfId="24479" xr:uid="{00000000-0005-0000-0000-0000F65D0000}"/>
    <cellStyle name="Input 10 48" xfId="24480" xr:uid="{00000000-0005-0000-0000-0000F75D0000}"/>
    <cellStyle name="Input 10 49" xfId="24481" xr:uid="{00000000-0005-0000-0000-0000F85D0000}"/>
    <cellStyle name="Input 10 5" xfId="24482" xr:uid="{00000000-0005-0000-0000-0000F95D0000}"/>
    <cellStyle name="Input 10 5 2" xfId="24483" xr:uid="{00000000-0005-0000-0000-0000FA5D0000}"/>
    <cellStyle name="Input 10 50" xfId="24484" xr:uid="{00000000-0005-0000-0000-0000FB5D0000}"/>
    <cellStyle name="Input 10 51" xfId="24485" xr:uid="{00000000-0005-0000-0000-0000FC5D0000}"/>
    <cellStyle name="Input 10 52" xfId="24486" xr:uid="{00000000-0005-0000-0000-0000FD5D0000}"/>
    <cellStyle name="Input 10 53" xfId="24487" xr:uid="{00000000-0005-0000-0000-0000FE5D0000}"/>
    <cellStyle name="Input 10 54" xfId="24488" xr:uid="{00000000-0005-0000-0000-0000FF5D0000}"/>
    <cellStyle name="Input 10 55" xfId="24489" xr:uid="{00000000-0005-0000-0000-0000005E0000}"/>
    <cellStyle name="Input 10 56" xfId="24490" xr:uid="{00000000-0005-0000-0000-0000015E0000}"/>
    <cellStyle name="Input 10 57" xfId="24491" xr:uid="{00000000-0005-0000-0000-0000025E0000}"/>
    <cellStyle name="Input 10 58" xfId="24492" xr:uid="{00000000-0005-0000-0000-0000035E0000}"/>
    <cellStyle name="Input 10 59" xfId="24493" xr:uid="{00000000-0005-0000-0000-0000045E0000}"/>
    <cellStyle name="Input 10 6" xfId="24494" xr:uid="{00000000-0005-0000-0000-0000055E0000}"/>
    <cellStyle name="Input 10 6 2" xfId="24495" xr:uid="{00000000-0005-0000-0000-0000065E0000}"/>
    <cellStyle name="Input 10 60" xfId="24496" xr:uid="{00000000-0005-0000-0000-0000075E0000}"/>
    <cellStyle name="Input 10 61" xfId="24497" xr:uid="{00000000-0005-0000-0000-0000085E0000}"/>
    <cellStyle name="Input 10 62" xfId="24498" xr:uid="{00000000-0005-0000-0000-0000095E0000}"/>
    <cellStyle name="Input 10 63" xfId="24499" xr:uid="{00000000-0005-0000-0000-00000A5E0000}"/>
    <cellStyle name="Input 10 64" xfId="24500" xr:uid="{00000000-0005-0000-0000-00000B5E0000}"/>
    <cellStyle name="Input 10 65" xfId="24501" xr:uid="{00000000-0005-0000-0000-00000C5E0000}"/>
    <cellStyle name="Input 10 66" xfId="24502" xr:uid="{00000000-0005-0000-0000-00000D5E0000}"/>
    <cellStyle name="Input 10 67" xfId="24503" xr:uid="{00000000-0005-0000-0000-00000E5E0000}"/>
    <cellStyle name="Input 10 68" xfId="24504" xr:uid="{00000000-0005-0000-0000-00000F5E0000}"/>
    <cellStyle name="Input 10 69" xfId="24505" xr:uid="{00000000-0005-0000-0000-0000105E0000}"/>
    <cellStyle name="Input 10 7" xfId="24506" xr:uid="{00000000-0005-0000-0000-0000115E0000}"/>
    <cellStyle name="Input 10 7 2" xfId="24507" xr:uid="{00000000-0005-0000-0000-0000125E0000}"/>
    <cellStyle name="Input 10 70" xfId="24508" xr:uid="{00000000-0005-0000-0000-0000135E0000}"/>
    <cellStyle name="Input 10 71" xfId="24509" xr:uid="{00000000-0005-0000-0000-0000145E0000}"/>
    <cellStyle name="Input 10 72" xfId="24510" xr:uid="{00000000-0005-0000-0000-0000155E0000}"/>
    <cellStyle name="Input 10 73" xfId="24511" xr:uid="{00000000-0005-0000-0000-0000165E0000}"/>
    <cellStyle name="Input 10 74" xfId="24512" xr:uid="{00000000-0005-0000-0000-0000175E0000}"/>
    <cellStyle name="Input 10 75" xfId="24513" xr:uid="{00000000-0005-0000-0000-0000185E0000}"/>
    <cellStyle name="Input 10 76" xfId="24514" xr:uid="{00000000-0005-0000-0000-0000195E0000}"/>
    <cellStyle name="Input 10 77" xfId="52570" xr:uid="{00000000-0005-0000-0000-00001A5E0000}"/>
    <cellStyle name="Input 10 78" xfId="52803" xr:uid="{00000000-0005-0000-0000-00001B5E0000}"/>
    <cellStyle name="Input 10 79" xfId="53264" xr:uid="{00000000-0005-0000-0000-00001C5E0000}"/>
    <cellStyle name="Input 10 8" xfId="24515" xr:uid="{00000000-0005-0000-0000-00001D5E0000}"/>
    <cellStyle name="Input 10 8 2" xfId="24516" xr:uid="{00000000-0005-0000-0000-00001E5E0000}"/>
    <cellStyle name="Input 10 9" xfId="24517" xr:uid="{00000000-0005-0000-0000-00001F5E0000}"/>
    <cellStyle name="Input 10 9 2" xfId="24518" xr:uid="{00000000-0005-0000-0000-0000205E0000}"/>
    <cellStyle name="Input 11" xfId="647" xr:uid="{00000000-0005-0000-0000-0000215E0000}"/>
    <cellStyle name="Input 11 10" xfId="24519" xr:uid="{00000000-0005-0000-0000-0000225E0000}"/>
    <cellStyle name="Input 11 10 2" xfId="24520" xr:uid="{00000000-0005-0000-0000-0000235E0000}"/>
    <cellStyle name="Input 11 11" xfId="24521" xr:uid="{00000000-0005-0000-0000-0000245E0000}"/>
    <cellStyle name="Input 11 11 2" xfId="24522" xr:uid="{00000000-0005-0000-0000-0000255E0000}"/>
    <cellStyle name="Input 11 12" xfId="24523" xr:uid="{00000000-0005-0000-0000-0000265E0000}"/>
    <cellStyle name="Input 11 12 2" xfId="24524" xr:uid="{00000000-0005-0000-0000-0000275E0000}"/>
    <cellStyle name="Input 11 13" xfId="24525" xr:uid="{00000000-0005-0000-0000-0000285E0000}"/>
    <cellStyle name="Input 11 13 2" xfId="24526" xr:uid="{00000000-0005-0000-0000-0000295E0000}"/>
    <cellStyle name="Input 11 14" xfId="24527" xr:uid="{00000000-0005-0000-0000-00002A5E0000}"/>
    <cellStyle name="Input 11 14 2" xfId="24528" xr:uid="{00000000-0005-0000-0000-00002B5E0000}"/>
    <cellStyle name="Input 11 15" xfId="24529" xr:uid="{00000000-0005-0000-0000-00002C5E0000}"/>
    <cellStyle name="Input 11 15 2" xfId="24530" xr:uid="{00000000-0005-0000-0000-00002D5E0000}"/>
    <cellStyle name="Input 11 16" xfId="24531" xr:uid="{00000000-0005-0000-0000-00002E5E0000}"/>
    <cellStyle name="Input 11 16 2" xfId="24532" xr:uid="{00000000-0005-0000-0000-00002F5E0000}"/>
    <cellStyle name="Input 11 17" xfId="24533" xr:uid="{00000000-0005-0000-0000-0000305E0000}"/>
    <cellStyle name="Input 11 17 2" xfId="24534" xr:uid="{00000000-0005-0000-0000-0000315E0000}"/>
    <cellStyle name="Input 11 18" xfId="24535" xr:uid="{00000000-0005-0000-0000-0000325E0000}"/>
    <cellStyle name="Input 11 18 2" xfId="24536" xr:uid="{00000000-0005-0000-0000-0000335E0000}"/>
    <cellStyle name="Input 11 19" xfId="24537" xr:uid="{00000000-0005-0000-0000-0000345E0000}"/>
    <cellStyle name="Input 11 19 2" xfId="24538" xr:uid="{00000000-0005-0000-0000-0000355E0000}"/>
    <cellStyle name="Input 11 2" xfId="648" xr:uid="{00000000-0005-0000-0000-0000365E0000}"/>
    <cellStyle name="Input 11 2 2" xfId="24539" xr:uid="{00000000-0005-0000-0000-0000375E0000}"/>
    <cellStyle name="Input 11 20" xfId="24540" xr:uid="{00000000-0005-0000-0000-0000385E0000}"/>
    <cellStyle name="Input 11 20 2" xfId="24541" xr:uid="{00000000-0005-0000-0000-0000395E0000}"/>
    <cellStyle name="Input 11 21" xfId="24542" xr:uid="{00000000-0005-0000-0000-00003A5E0000}"/>
    <cellStyle name="Input 11 21 2" xfId="24543" xr:uid="{00000000-0005-0000-0000-00003B5E0000}"/>
    <cellStyle name="Input 11 22" xfId="24544" xr:uid="{00000000-0005-0000-0000-00003C5E0000}"/>
    <cellStyle name="Input 11 22 2" xfId="24545" xr:uid="{00000000-0005-0000-0000-00003D5E0000}"/>
    <cellStyle name="Input 11 23" xfId="24546" xr:uid="{00000000-0005-0000-0000-00003E5E0000}"/>
    <cellStyle name="Input 11 23 2" xfId="24547" xr:uid="{00000000-0005-0000-0000-00003F5E0000}"/>
    <cellStyle name="Input 11 24" xfId="24548" xr:uid="{00000000-0005-0000-0000-0000405E0000}"/>
    <cellStyle name="Input 11 24 2" xfId="24549" xr:uid="{00000000-0005-0000-0000-0000415E0000}"/>
    <cellStyle name="Input 11 25" xfId="24550" xr:uid="{00000000-0005-0000-0000-0000425E0000}"/>
    <cellStyle name="Input 11 25 2" xfId="24551" xr:uid="{00000000-0005-0000-0000-0000435E0000}"/>
    <cellStyle name="Input 11 26" xfId="24552" xr:uid="{00000000-0005-0000-0000-0000445E0000}"/>
    <cellStyle name="Input 11 26 2" xfId="24553" xr:uid="{00000000-0005-0000-0000-0000455E0000}"/>
    <cellStyle name="Input 11 27" xfId="24554" xr:uid="{00000000-0005-0000-0000-0000465E0000}"/>
    <cellStyle name="Input 11 27 2" xfId="24555" xr:uid="{00000000-0005-0000-0000-0000475E0000}"/>
    <cellStyle name="Input 11 28" xfId="24556" xr:uid="{00000000-0005-0000-0000-0000485E0000}"/>
    <cellStyle name="Input 11 28 2" xfId="24557" xr:uid="{00000000-0005-0000-0000-0000495E0000}"/>
    <cellStyle name="Input 11 29" xfId="24558" xr:uid="{00000000-0005-0000-0000-00004A5E0000}"/>
    <cellStyle name="Input 11 29 2" xfId="24559" xr:uid="{00000000-0005-0000-0000-00004B5E0000}"/>
    <cellStyle name="Input 11 3" xfId="24560" xr:uid="{00000000-0005-0000-0000-00004C5E0000}"/>
    <cellStyle name="Input 11 3 2" xfId="24561" xr:uid="{00000000-0005-0000-0000-00004D5E0000}"/>
    <cellStyle name="Input 11 30" xfId="24562" xr:uid="{00000000-0005-0000-0000-00004E5E0000}"/>
    <cellStyle name="Input 11 30 2" xfId="24563" xr:uid="{00000000-0005-0000-0000-00004F5E0000}"/>
    <cellStyle name="Input 11 31" xfId="24564" xr:uid="{00000000-0005-0000-0000-0000505E0000}"/>
    <cellStyle name="Input 11 31 2" xfId="24565" xr:uid="{00000000-0005-0000-0000-0000515E0000}"/>
    <cellStyle name="Input 11 32" xfId="24566" xr:uid="{00000000-0005-0000-0000-0000525E0000}"/>
    <cellStyle name="Input 11 32 2" xfId="24567" xr:uid="{00000000-0005-0000-0000-0000535E0000}"/>
    <cellStyle name="Input 11 33" xfId="24568" xr:uid="{00000000-0005-0000-0000-0000545E0000}"/>
    <cellStyle name="Input 11 33 2" xfId="24569" xr:uid="{00000000-0005-0000-0000-0000555E0000}"/>
    <cellStyle name="Input 11 34" xfId="24570" xr:uid="{00000000-0005-0000-0000-0000565E0000}"/>
    <cellStyle name="Input 11 34 2" xfId="24571" xr:uid="{00000000-0005-0000-0000-0000575E0000}"/>
    <cellStyle name="Input 11 35" xfId="24572" xr:uid="{00000000-0005-0000-0000-0000585E0000}"/>
    <cellStyle name="Input 11 35 2" xfId="24573" xr:uid="{00000000-0005-0000-0000-0000595E0000}"/>
    <cellStyle name="Input 11 36" xfId="24574" xr:uid="{00000000-0005-0000-0000-00005A5E0000}"/>
    <cellStyle name="Input 11 36 2" xfId="24575" xr:uid="{00000000-0005-0000-0000-00005B5E0000}"/>
    <cellStyle name="Input 11 37" xfId="24576" xr:uid="{00000000-0005-0000-0000-00005C5E0000}"/>
    <cellStyle name="Input 11 37 2" xfId="24577" xr:uid="{00000000-0005-0000-0000-00005D5E0000}"/>
    <cellStyle name="Input 11 38" xfId="24578" xr:uid="{00000000-0005-0000-0000-00005E5E0000}"/>
    <cellStyle name="Input 11 38 2" xfId="24579" xr:uid="{00000000-0005-0000-0000-00005F5E0000}"/>
    <cellStyle name="Input 11 39" xfId="24580" xr:uid="{00000000-0005-0000-0000-0000605E0000}"/>
    <cellStyle name="Input 11 39 2" xfId="24581" xr:uid="{00000000-0005-0000-0000-0000615E0000}"/>
    <cellStyle name="Input 11 4" xfId="24582" xr:uid="{00000000-0005-0000-0000-0000625E0000}"/>
    <cellStyle name="Input 11 4 2" xfId="24583" xr:uid="{00000000-0005-0000-0000-0000635E0000}"/>
    <cellStyle name="Input 11 40" xfId="24584" xr:uid="{00000000-0005-0000-0000-0000645E0000}"/>
    <cellStyle name="Input 11 41" xfId="24585" xr:uid="{00000000-0005-0000-0000-0000655E0000}"/>
    <cellStyle name="Input 11 42" xfId="24586" xr:uid="{00000000-0005-0000-0000-0000665E0000}"/>
    <cellStyle name="Input 11 43" xfId="24587" xr:uid="{00000000-0005-0000-0000-0000675E0000}"/>
    <cellStyle name="Input 11 44" xfId="24588" xr:uid="{00000000-0005-0000-0000-0000685E0000}"/>
    <cellStyle name="Input 11 45" xfId="24589" xr:uid="{00000000-0005-0000-0000-0000695E0000}"/>
    <cellStyle name="Input 11 46" xfId="24590" xr:uid="{00000000-0005-0000-0000-00006A5E0000}"/>
    <cellStyle name="Input 11 47" xfId="24591" xr:uid="{00000000-0005-0000-0000-00006B5E0000}"/>
    <cellStyle name="Input 11 48" xfId="24592" xr:uid="{00000000-0005-0000-0000-00006C5E0000}"/>
    <cellStyle name="Input 11 49" xfId="24593" xr:uid="{00000000-0005-0000-0000-00006D5E0000}"/>
    <cellStyle name="Input 11 5" xfId="24594" xr:uid="{00000000-0005-0000-0000-00006E5E0000}"/>
    <cellStyle name="Input 11 5 2" xfId="24595" xr:uid="{00000000-0005-0000-0000-00006F5E0000}"/>
    <cellStyle name="Input 11 50" xfId="24596" xr:uid="{00000000-0005-0000-0000-0000705E0000}"/>
    <cellStyle name="Input 11 51" xfId="24597" xr:uid="{00000000-0005-0000-0000-0000715E0000}"/>
    <cellStyle name="Input 11 52" xfId="24598" xr:uid="{00000000-0005-0000-0000-0000725E0000}"/>
    <cellStyle name="Input 11 53" xfId="24599" xr:uid="{00000000-0005-0000-0000-0000735E0000}"/>
    <cellStyle name="Input 11 54" xfId="24600" xr:uid="{00000000-0005-0000-0000-0000745E0000}"/>
    <cellStyle name="Input 11 55" xfId="24601" xr:uid="{00000000-0005-0000-0000-0000755E0000}"/>
    <cellStyle name="Input 11 56" xfId="24602" xr:uid="{00000000-0005-0000-0000-0000765E0000}"/>
    <cellStyle name="Input 11 57" xfId="24603" xr:uid="{00000000-0005-0000-0000-0000775E0000}"/>
    <cellStyle name="Input 11 58" xfId="24604" xr:uid="{00000000-0005-0000-0000-0000785E0000}"/>
    <cellStyle name="Input 11 59" xfId="24605" xr:uid="{00000000-0005-0000-0000-0000795E0000}"/>
    <cellStyle name="Input 11 6" xfId="24606" xr:uid="{00000000-0005-0000-0000-00007A5E0000}"/>
    <cellStyle name="Input 11 6 2" xfId="24607" xr:uid="{00000000-0005-0000-0000-00007B5E0000}"/>
    <cellStyle name="Input 11 60" xfId="24608" xr:uid="{00000000-0005-0000-0000-00007C5E0000}"/>
    <cellStyle name="Input 11 61" xfId="24609" xr:uid="{00000000-0005-0000-0000-00007D5E0000}"/>
    <cellStyle name="Input 11 62" xfId="24610" xr:uid="{00000000-0005-0000-0000-00007E5E0000}"/>
    <cellStyle name="Input 11 63" xfId="24611" xr:uid="{00000000-0005-0000-0000-00007F5E0000}"/>
    <cellStyle name="Input 11 64" xfId="24612" xr:uid="{00000000-0005-0000-0000-0000805E0000}"/>
    <cellStyle name="Input 11 65" xfId="24613" xr:uid="{00000000-0005-0000-0000-0000815E0000}"/>
    <cellStyle name="Input 11 66" xfId="24614" xr:uid="{00000000-0005-0000-0000-0000825E0000}"/>
    <cellStyle name="Input 11 67" xfId="24615" xr:uid="{00000000-0005-0000-0000-0000835E0000}"/>
    <cellStyle name="Input 11 68" xfId="24616" xr:uid="{00000000-0005-0000-0000-0000845E0000}"/>
    <cellStyle name="Input 11 69" xfId="24617" xr:uid="{00000000-0005-0000-0000-0000855E0000}"/>
    <cellStyle name="Input 11 7" xfId="24618" xr:uid="{00000000-0005-0000-0000-0000865E0000}"/>
    <cellStyle name="Input 11 7 2" xfId="24619" xr:uid="{00000000-0005-0000-0000-0000875E0000}"/>
    <cellStyle name="Input 11 70" xfId="24620" xr:uid="{00000000-0005-0000-0000-0000885E0000}"/>
    <cellStyle name="Input 11 71" xfId="24621" xr:uid="{00000000-0005-0000-0000-0000895E0000}"/>
    <cellStyle name="Input 11 72" xfId="24622" xr:uid="{00000000-0005-0000-0000-00008A5E0000}"/>
    <cellStyle name="Input 11 73" xfId="24623" xr:uid="{00000000-0005-0000-0000-00008B5E0000}"/>
    <cellStyle name="Input 11 74" xfId="24624" xr:uid="{00000000-0005-0000-0000-00008C5E0000}"/>
    <cellStyle name="Input 11 75" xfId="24625" xr:uid="{00000000-0005-0000-0000-00008D5E0000}"/>
    <cellStyle name="Input 11 76" xfId="24626" xr:uid="{00000000-0005-0000-0000-00008E5E0000}"/>
    <cellStyle name="Input 11 77" xfId="52397" xr:uid="{00000000-0005-0000-0000-00008F5E0000}"/>
    <cellStyle name="Input 11 78" xfId="52419" xr:uid="{00000000-0005-0000-0000-0000905E0000}"/>
    <cellStyle name="Input 11 79" xfId="53081" xr:uid="{00000000-0005-0000-0000-0000915E0000}"/>
    <cellStyle name="Input 11 8" xfId="24627" xr:uid="{00000000-0005-0000-0000-0000925E0000}"/>
    <cellStyle name="Input 11 8 2" xfId="24628" xr:uid="{00000000-0005-0000-0000-0000935E0000}"/>
    <cellStyle name="Input 11 9" xfId="24629" xr:uid="{00000000-0005-0000-0000-0000945E0000}"/>
    <cellStyle name="Input 11 9 2" xfId="24630" xr:uid="{00000000-0005-0000-0000-0000955E0000}"/>
    <cellStyle name="Input 12" xfId="649" xr:uid="{00000000-0005-0000-0000-0000965E0000}"/>
    <cellStyle name="Input 12 10" xfId="24631" xr:uid="{00000000-0005-0000-0000-0000975E0000}"/>
    <cellStyle name="Input 12 10 2" xfId="24632" xr:uid="{00000000-0005-0000-0000-0000985E0000}"/>
    <cellStyle name="Input 12 11" xfId="24633" xr:uid="{00000000-0005-0000-0000-0000995E0000}"/>
    <cellStyle name="Input 12 11 2" xfId="24634" xr:uid="{00000000-0005-0000-0000-00009A5E0000}"/>
    <cellStyle name="Input 12 12" xfId="24635" xr:uid="{00000000-0005-0000-0000-00009B5E0000}"/>
    <cellStyle name="Input 12 12 2" xfId="24636" xr:uid="{00000000-0005-0000-0000-00009C5E0000}"/>
    <cellStyle name="Input 12 13" xfId="24637" xr:uid="{00000000-0005-0000-0000-00009D5E0000}"/>
    <cellStyle name="Input 12 13 2" xfId="24638" xr:uid="{00000000-0005-0000-0000-00009E5E0000}"/>
    <cellStyle name="Input 12 14" xfId="24639" xr:uid="{00000000-0005-0000-0000-00009F5E0000}"/>
    <cellStyle name="Input 12 14 2" xfId="24640" xr:uid="{00000000-0005-0000-0000-0000A05E0000}"/>
    <cellStyle name="Input 12 15" xfId="24641" xr:uid="{00000000-0005-0000-0000-0000A15E0000}"/>
    <cellStyle name="Input 12 15 2" xfId="24642" xr:uid="{00000000-0005-0000-0000-0000A25E0000}"/>
    <cellStyle name="Input 12 16" xfId="24643" xr:uid="{00000000-0005-0000-0000-0000A35E0000}"/>
    <cellStyle name="Input 12 16 2" xfId="24644" xr:uid="{00000000-0005-0000-0000-0000A45E0000}"/>
    <cellStyle name="Input 12 17" xfId="24645" xr:uid="{00000000-0005-0000-0000-0000A55E0000}"/>
    <cellStyle name="Input 12 17 2" xfId="24646" xr:uid="{00000000-0005-0000-0000-0000A65E0000}"/>
    <cellStyle name="Input 12 18" xfId="24647" xr:uid="{00000000-0005-0000-0000-0000A75E0000}"/>
    <cellStyle name="Input 12 18 2" xfId="24648" xr:uid="{00000000-0005-0000-0000-0000A85E0000}"/>
    <cellStyle name="Input 12 19" xfId="24649" xr:uid="{00000000-0005-0000-0000-0000A95E0000}"/>
    <cellStyle name="Input 12 19 2" xfId="24650" xr:uid="{00000000-0005-0000-0000-0000AA5E0000}"/>
    <cellStyle name="Input 12 2" xfId="650" xr:uid="{00000000-0005-0000-0000-0000AB5E0000}"/>
    <cellStyle name="Input 12 2 2" xfId="24651" xr:uid="{00000000-0005-0000-0000-0000AC5E0000}"/>
    <cellStyle name="Input 12 20" xfId="24652" xr:uid="{00000000-0005-0000-0000-0000AD5E0000}"/>
    <cellStyle name="Input 12 20 2" xfId="24653" xr:uid="{00000000-0005-0000-0000-0000AE5E0000}"/>
    <cellStyle name="Input 12 21" xfId="24654" xr:uid="{00000000-0005-0000-0000-0000AF5E0000}"/>
    <cellStyle name="Input 12 21 2" xfId="24655" xr:uid="{00000000-0005-0000-0000-0000B05E0000}"/>
    <cellStyle name="Input 12 22" xfId="24656" xr:uid="{00000000-0005-0000-0000-0000B15E0000}"/>
    <cellStyle name="Input 12 22 2" xfId="24657" xr:uid="{00000000-0005-0000-0000-0000B25E0000}"/>
    <cellStyle name="Input 12 23" xfId="24658" xr:uid="{00000000-0005-0000-0000-0000B35E0000}"/>
    <cellStyle name="Input 12 23 2" xfId="24659" xr:uid="{00000000-0005-0000-0000-0000B45E0000}"/>
    <cellStyle name="Input 12 24" xfId="24660" xr:uid="{00000000-0005-0000-0000-0000B55E0000}"/>
    <cellStyle name="Input 12 24 2" xfId="24661" xr:uid="{00000000-0005-0000-0000-0000B65E0000}"/>
    <cellStyle name="Input 12 25" xfId="24662" xr:uid="{00000000-0005-0000-0000-0000B75E0000}"/>
    <cellStyle name="Input 12 25 2" xfId="24663" xr:uid="{00000000-0005-0000-0000-0000B85E0000}"/>
    <cellStyle name="Input 12 26" xfId="24664" xr:uid="{00000000-0005-0000-0000-0000B95E0000}"/>
    <cellStyle name="Input 12 26 2" xfId="24665" xr:uid="{00000000-0005-0000-0000-0000BA5E0000}"/>
    <cellStyle name="Input 12 27" xfId="24666" xr:uid="{00000000-0005-0000-0000-0000BB5E0000}"/>
    <cellStyle name="Input 12 27 2" xfId="24667" xr:uid="{00000000-0005-0000-0000-0000BC5E0000}"/>
    <cellStyle name="Input 12 28" xfId="24668" xr:uid="{00000000-0005-0000-0000-0000BD5E0000}"/>
    <cellStyle name="Input 12 28 2" xfId="24669" xr:uid="{00000000-0005-0000-0000-0000BE5E0000}"/>
    <cellStyle name="Input 12 29" xfId="24670" xr:uid="{00000000-0005-0000-0000-0000BF5E0000}"/>
    <cellStyle name="Input 12 29 2" xfId="24671" xr:uid="{00000000-0005-0000-0000-0000C05E0000}"/>
    <cellStyle name="Input 12 3" xfId="24672" xr:uid="{00000000-0005-0000-0000-0000C15E0000}"/>
    <cellStyle name="Input 12 3 2" xfId="24673" xr:uid="{00000000-0005-0000-0000-0000C25E0000}"/>
    <cellStyle name="Input 12 30" xfId="24674" xr:uid="{00000000-0005-0000-0000-0000C35E0000}"/>
    <cellStyle name="Input 12 30 2" xfId="24675" xr:uid="{00000000-0005-0000-0000-0000C45E0000}"/>
    <cellStyle name="Input 12 31" xfId="24676" xr:uid="{00000000-0005-0000-0000-0000C55E0000}"/>
    <cellStyle name="Input 12 31 2" xfId="24677" xr:uid="{00000000-0005-0000-0000-0000C65E0000}"/>
    <cellStyle name="Input 12 32" xfId="24678" xr:uid="{00000000-0005-0000-0000-0000C75E0000}"/>
    <cellStyle name="Input 12 32 2" xfId="24679" xr:uid="{00000000-0005-0000-0000-0000C85E0000}"/>
    <cellStyle name="Input 12 33" xfId="24680" xr:uid="{00000000-0005-0000-0000-0000C95E0000}"/>
    <cellStyle name="Input 12 33 2" xfId="24681" xr:uid="{00000000-0005-0000-0000-0000CA5E0000}"/>
    <cellStyle name="Input 12 34" xfId="24682" xr:uid="{00000000-0005-0000-0000-0000CB5E0000}"/>
    <cellStyle name="Input 12 34 2" xfId="24683" xr:uid="{00000000-0005-0000-0000-0000CC5E0000}"/>
    <cellStyle name="Input 12 35" xfId="24684" xr:uid="{00000000-0005-0000-0000-0000CD5E0000}"/>
    <cellStyle name="Input 12 35 2" xfId="24685" xr:uid="{00000000-0005-0000-0000-0000CE5E0000}"/>
    <cellStyle name="Input 12 36" xfId="24686" xr:uid="{00000000-0005-0000-0000-0000CF5E0000}"/>
    <cellStyle name="Input 12 36 2" xfId="24687" xr:uid="{00000000-0005-0000-0000-0000D05E0000}"/>
    <cellStyle name="Input 12 37" xfId="24688" xr:uid="{00000000-0005-0000-0000-0000D15E0000}"/>
    <cellStyle name="Input 12 37 2" xfId="24689" xr:uid="{00000000-0005-0000-0000-0000D25E0000}"/>
    <cellStyle name="Input 12 38" xfId="24690" xr:uid="{00000000-0005-0000-0000-0000D35E0000}"/>
    <cellStyle name="Input 12 38 2" xfId="24691" xr:uid="{00000000-0005-0000-0000-0000D45E0000}"/>
    <cellStyle name="Input 12 39" xfId="24692" xr:uid="{00000000-0005-0000-0000-0000D55E0000}"/>
    <cellStyle name="Input 12 39 2" xfId="24693" xr:uid="{00000000-0005-0000-0000-0000D65E0000}"/>
    <cellStyle name="Input 12 4" xfId="24694" xr:uid="{00000000-0005-0000-0000-0000D75E0000}"/>
    <cellStyle name="Input 12 4 2" xfId="24695" xr:uid="{00000000-0005-0000-0000-0000D85E0000}"/>
    <cellStyle name="Input 12 40" xfId="24696" xr:uid="{00000000-0005-0000-0000-0000D95E0000}"/>
    <cellStyle name="Input 12 41" xfId="24697" xr:uid="{00000000-0005-0000-0000-0000DA5E0000}"/>
    <cellStyle name="Input 12 42" xfId="24698" xr:uid="{00000000-0005-0000-0000-0000DB5E0000}"/>
    <cellStyle name="Input 12 43" xfId="24699" xr:uid="{00000000-0005-0000-0000-0000DC5E0000}"/>
    <cellStyle name="Input 12 44" xfId="24700" xr:uid="{00000000-0005-0000-0000-0000DD5E0000}"/>
    <cellStyle name="Input 12 45" xfId="24701" xr:uid="{00000000-0005-0000-0000-0000DE5E0000}"/>
    <cellStyle name="Input 12 46" xfId="24702" xr:uid="{00000000-0005-0000-0000-0000DF5E0000}"/>
    <cellStyle name="Input 12 47" xfId="24703" xr:uid="{00000000-0005-0000-0000-0000E05E0000}"/>
    <cellStyle name="Input 12 48" xfId="24704" xr:uid="{00000000-0005-0000-0000-0000E15E0000}"/>
    <cellStyle name="Input 12 49" xfId="24705" xr:uid="{00000000-0005-0000-0000-0000E25E0000}"/>
    <cellStyle name="Input 12 5" xfId="24706" xr:uid="{00000000-0005-0000-0000-0000E35E0000}"/>
    <cellStyle name="Input 12 5 2" xfId="24707" xr:uid="{00000000-0005-0000-0000-0000E45E0000}"/>
    <cellStyle name="Input 12 50" xfId="24708" xr:uid="{00000000-0005-0000-0000-0000E55E0000}"/>
    <cellStyle name="Input 12 51" xfId="24709" xr:uid="{00000000-0005-0000-0000-0000E65E0000}"/>
    <cellStyle name="Input 12 52" xfId="24710" xr:uid="{00000000-0005-0000-0000-0000E75E0000}"/>
    <cellStyle name="Input 12 53" xfId="24711" xr:uid="{00000000-0005-0000-0000-0000E85E0000}"/>
    <cellStyle name="Input 12 54" xfId="24712" xr:uid="{00000000-0005-0000-0000-0000E95E0000}"/>
    <cellStyle name="Input 12 55" xfId="24713" xr:uid="{00000000-0005-0000-0000-0000EA5E0000}"/>
    <cellStyle name="Input 12 56" xfId="24714" xr:uid="{00000000-0005-0000-0000-0000EB5E0000}"/>
    <cellStyle name="Input 12 57" xfId="24715" xr:uid="{00000000-0005-0000-0000-0000EC5E0000}"/>
    <cellStyle name="Input 12 58" xfId="24716" xr:uid="{00000000-0005-0000-0000-0000ED5E0000}"/>
    <cellStyle name="Input 12 59" xfId="24717" xr:uid="{00000000-0005-0000-0000-0000EE5E0000}"/>
    <cellStyle name="Input 12 6" xfId="24718" xr:uid="{00000000-0005-0000-0000-0000EF5E0000}"/>
    <cellStyle name="Input 12 6 2" xfId="24719" xr:uid="{00000000-0005-0000-0000-0000F05E0000}"/>
    <cellStyle name="Input 12 60" xfId="24720" xr:uid="{00000000-0005-0000-0000-0000F15E0000}"/>
    <cellStyle name="Input 12 61" xfId="24721" xr:uid="{00000000-0005-0000-0000-0000F25E0000}"/>
    <cellStyle name="Input 12 62" xfId="24722" xr:uid="{00000000-0005-0000-0000-0000F35E0000}"/>
    <cellStyle name="Input 12 63" xfId="24723" xr:uid="{00000000-0005-0000-0000-0000F45E0000}"/>
    <cellStyle name="Input 12 64" xfId="24724" xr:uid="{00000000-0005-0000-0000-0000F55E0000}"/>
    <cellStyle name="Input 12 65" xfId="24725" xr:uid="{00000000-0005-0000-0000-0000F65E0000}"/>
    <cellStyle name="Input 12 66" xfId="24726" xr:uid="{00000000-0005-0000-0000-0000F75E0000}"/>
    <cellStyle name="Input 12 67" xfId="24727" xr:uid="{00000000-0005-0000-0000-0000F85E0000}"/>
    <cellStyle name="Input 12 68" xfId="24728" xr:uid="{00000000-0005-0000-0000-0000F95E0000}"/>
    <cellStyle name="Input 12 69" xfId="24729" xr:uid="{00000000-0005-0000-0000-0000FA5E0000}"/>
    <cellStyle name="Input 12 7" xfId="24730" xr:uid="{00000000-0005-0000-0000-0000FB5E0000}"/>
    <cellStyle name="Input 12 7 2" xfId="24731" xr:uid="{00000000-0005-0000-0000-0000FC5E0000}"/>
    <cellStyle name="Input 12 70" xfId="24732" xr:uid="{00000000-0005-0000-0000-0000FD5E0000}"/>
    <cellStyle name="Input 12 71" xfId="24733" xr:uid="{00000000-0005-0000-0000-0000FE5E0000}"/>
    <cellStyle name="Input 12 72" xfId="24734" xr:uid="{00000000-0005-0000-0000-0000FF5E0000}"/>
    <cellStyle name="Input 12 73" xfId="24735" xr:uid="{00000000-0005-0000-0000-0000005F0000}"/>
    <cellStyle name="Input 12 74" xfId="24736" xr:uid="{00000000-0005-0000-0000-0000015F0000}"/>
    <cellStyle name="Input 12 75" xfId="24737" xr:uid="{00000000-0005-0000-0000-0000025F0000}"/>
    <cellStyle name="Input 12 76" xfId="24738" xr:uid="{00000000-0005-0000-0000-0000035F0000}"/>
    <cellStyle name="Input 12 77" xfId="52650" xr:uid="{00000000-0005-0000-0000-0000045F0000}"/>
    <cellStyle name="Input 12 78" xfId="52905" xr:uid="{00000000-0005-0000-0000-0000055F0000}"/>
    <cellStyle name="Input 12 79" xfId="53366" xr:uid="{00000000-0005-0000-0000-0000065F0000}"/>
    <cellStyle name="Input 12 8" xfId="24739" xr:uid="{00000000-0005-0000-0000-0000075F0000}"/>
    <cellStyle name="Input 12 8 2" xfId="24740" xr:uid="{00000000-0005-0000-0000-0000085F0000}"/>
    <cellStyle name="Input 12 9" xfId="24741" xr:uid="{00000000-0005-0000-0000-0000095F0000}"/>
    <cellStyle name="Input 12 9 2" xfId="24742" xr:uid="{00000000-0005-0000-0000-00000A5F0000}"/>
    <cellStyle name="Input 13" xfId="651" xr:uid="{00000000-0005-0000-0000-00000B5F0000}"/>
    <cellStyle name="Input 13 10" xfId="24743" xr:uid="{00000000-0005-0000-0000-00000C5F0000}"/>
    <cellStyle name="Input 13 10 2" xfId="24744" xr:uid="{00000000-0005-0000-0000-00000D5F0000}"/>
    <cellStyle name="Input 13 11" xfId="24745" xr:uid="{00000000-0005-0000-0000-00000E5F0000}"/>
    <cellStyle name="Input 13 11 2" xfId="24746" xr:uid="{00000000-0005-0000-0000-00000F5F0000}"/>
    <cellStyle name="Input 13 12" xfId="24747" xr:uid="{00000000-0005-0000-0000-0000105F0000}"/>
    <cellStyle name="Input 13 12 2" xfId="24748" xr:uid="{00000000-0005-0000-0000-0000115F0000}"/>
    <cellStyle name="Input 13 13" xfId="24749" xr:uid="{00000000-0005-0000-0000-0000125F0000}"/>
    <cellStyle name="Input 13 13 2" xfId="24750" xr:uid="{00000000-0005-0000-0000-0000135F0000}"/>
    <cellStyle name="Input 13 14" xfId="24751" xr:uid="{00000000-0005-0000-0000-0000145F0000}"/>
    <cellStyle name="Input 13 14 2" xfId="24752" xr:uid="{00000000-0005-0000-0000-0000155F0000}"/>
    <cellStyle name="Input 13 15" xfId="24753" xr:uid="{00000000-0005-0000-0000-0000165F0000}"/>
    <cellStyle name="Input 13 15 2" xfId="24754" xr:uid="{00000000-0005-0000-0000-0000175F0000}"/>
    <cellStyle name="Input 13 16" xfId="24755" xr:uid="{00000000-0005-0000-0000-0000185F0000}"/>
    <cellStyle name="Input 13 16 2" xfId="24756" xr:uid="{00000000-0005-0000-0000-0000195F0000}"/>
    <cellStyle name="Input 13 17" xfId="24757" xr:uid="{00000000-0005-0000-0000-00001A5F0000}"/>
    <cellStyle name="Input 13 17 2" xfId="24758" xr:uid="{00000000-0005-0000-0000-00001B5F0000}"/>
    <cellStyle name="Input 13 18" xfId="24759" xr:uid="{00000000-0005-0000-0000-00001C5F0000}"/>
    <cellStyle name="Input 13 18 2" xfId="24760" xr:uid="{00000000-0005-0000-0000-00001D5F0000}"/>
    <cellStyle name="Input 13 19" xfId="24761" xr:uid="{00000000-0005-0000-0000-00001E5F0000}"/>
    <cellStyle name="Input 13 19 2" xfId="24762" xr:uid="{00000000-0005-0000-0000-00001F5F0000}"/>
    <cellStyle name="Input 13 2" xfId="652" xr:uid="{00000000-0005-0000-0000-0000205F0000}"/>
    <cellStyle name="Input 13 2 2" xfId="24763" xr:uid="{00000000-0005-0000-0000-0000215F0000}"/>
    <cellStyle name="Input 13 20" xfId="24764" xr:uid="{00000000-0005-0000-0000-0000225F0000}"/>
    <cellStyle name="Input 13 20 2" xfId="24765" xr:uid="{00000000-0005-0000-0000-0000235F0000}"/>
    <cellStyle name="Input 13 21" xfId="24766" xr:uid="{00000000-0005-0000-0000-0000245F0000}"/>
    <cellStyle name="Input 13 21 2" xfId="24767" xr:uid="{00000000-0005-0000-0000-0000255F0000}"/>
    <cellStyle name="Input 13 22" xfId="24768" xr:uid="{00000000-0005-0000-0000-0000265F0000}"/>
    <cellStyle name="Input 13 22 2" xfId="24769" xr:uid="{00000000-0005-0000-0000-0000275F0000}"/>
    <cellStyle name="Input 13 23" xfId="24770" xr:uid="{00000000-0005-0000-0000-0000285F0000}"/>
    <cellStyle name="Input 13 23 2" xfId="24771" xr:uid="{00000000-0005-0000-0000-0000295F0000}"/>
    <cellStyle name="Input 13 24" xfId="24772" xr:uid="{00000000-0005-0000-0000-00002A5F0000}"/>
    <cellStyle name="Input 13 24 2" xfId="24773" xr:uid="{00000000-0005-0000-0000-00002B5F0000}"/>
    <cellStyle name="Input 13 25" xfId="24774" xr:uid="{00000000-0005-0000-0000-00002C5F0000}"/>
    <cellStyle name="Input 13 25 2" xfId="24775" xr:uid="{00000000-0005-0000-0000-00002D5F0000}"/>
    <cellStyle name="Input 13 26" xfId="24776" xr:uid="{00000000-0005-0000-0000-00002E5F0000}"/>
    <cellStyle name="Input 13 26 2" xfId="24777" xr:uid="{00000000-0005-0000-0000-00002F5F0000}"/>
    <cellStyle name="Input 13 27" xfId="24778" xr:uid="{00000000-0005-0000-0000-0000305F0000}"/>
    <cellStyle name="Input 13 27 2" xfId="24779" xr:uid="{00000000-0005-0000-0000-0000315F0000}"/>
    <cellStyle name="Input 13 28" xfId="24780" xr:uid="{00000000-0005-0000-0000-0000325F0000}"/>
    <cellStyle name="Input 13 28 2" xfId="24781" xr:uid="{00000000-0005-0000-0000-0000335F0000}"/>
    <cellStyle name="Input 13 29" xfId="24782" xr:uid="{00000000-0005-0000-0000-0000345F0000}"/>
    <cellStyle name="Input 13 29 2" xfId="24783" xr:uid="{00000000-0005-0000-0000-0000355F0000}"/>
    <cellStyle name="Input 13 3" xfId="24784" xr:uid="{00000000-0005-0000-0000-0000365F0000}"/>
    <cellStyle name="Input 13 3 2" xfId="24785" xr:uid="{00000000-0005-0000-0000-0000375F0000}"/>
    <cellStyle name="Input 13 30" xfId="24786" xr:uid="{00000000-0005-0000-0000-0000385F0000}"/>
    <cellStyle name="Input 13 30 2" xfId="24787" xr:uid="{00000000-0005-0000-0000-0000395F0000}"/>
    <cellStyle name="Input 13 31" xfId="24788" xr:uid="{00000000-0005-0000-0000-00003A5F0000}"/>
    <cellStyle name="Input 13 31 2" xfId="24789" xr:uid="{00000000-0005-0000-0000-00003B5F0000}"/>
    <cellStyle name="Input 13 32" xfId="24790" xr:uid="{00000000-0005-0000-0000-00003C5F0000}"/>
    <cellStyle name="Input 13 32 2" xfId="24791" xr:uid="{00000000-0005-0000-0000-00003D5F0000}"/>
    <cellStyle name="Input 13 33" xfId="24792" xr:uid="{00000000-0005-0000-0000-00003E5F0000}"/>
    <cellStyle name="Input 13 33 2" xfId="24793" xr:uid="{00000000-0005-0000-0000-00003F5F0000}"/>
    <cellStyle name="Input 13 34" xfId="24794" xr:uid="{00000000-0005-0000-0000-0000405F0000}"/>
    <cellStyle name="Input 13 34 2" xfId="24795" xr:uid="{00000000-0005-0000-0000-0000415F0000}"/>
    <cellStyle name="Input 13 35" xfId="24796" xr:uid="{00000000-0005-0000-0000-0000425F0000}"/>
    <cellStyle name="Input 13 35 2" xfId="24797" xr:uid="{00000000-0005-0000-0000-0000435F0000}"/>
    <cellStyle name="Input 13 36" xfId="24798" xr:uid="{00000000-0005-0000-0000-0000445F0000}"/>
    <cellStyle name="Input 13 36 2" xfId="24799" xr:uid="{00000000-0005-0000-0000-0000455F0000}"/>
    <cellStyle name="Input 13 37" xfId="24800" xr:uid="{00000000-0005-0000-0000-0000465F0000}"/>
    <cellStyle name="Input 13 37 2" xfId="24801" xr:uid="{00000000-0005-0000-0000-0000475F0000}"/>
    <cellStyle name="Input 13 38" xfId="24802" xr:uid="{00000000-0005-0000-0000-0000485F0000}"/>
    <cellStyle name="Input 13 38 2" xfId="24803" xr:uid="{00000000-0005-0000-0000-0000495F0000}"/>
    <cellStyle name="Input 13 39" xfId="24804" xr:uid="{00000000-0005-0000-0000-00004A5F0000}"/>
    <cellStyle name="Input 13 39 2" xfId="24805" xr:uid="{00000000-0005-0000-0000-00004B5F0000}"/>
    <cellStyle name="Input 13 4" xfId="24806" xr:uid="{00000000-0005-0000-0000-00004C5F0000}"/>
    <cellStyle name="Input 13 4 2" xfId="24807" xr:uid="{00000000-0005-0000-0000-00004D5F0000}"/>
    <cellStyle name="Input 13 40" xfId="24808" xr:uid="{00000000-0005-0000-0000-00004E5F0000}"/>
    <cellStyle name="Input 13 41" xfId="24809" xr:uid="{00000000-0005-0000-0000-00004F5F0000}"/>
    <cellStyle name="Input 13 42" xfId="24810" xr:uid="{00000000-0005-0000-0000-0000505F0000}"/>
    <cellStyle name="Input 13 43" xfId="24811" xr:uid="{00000000-0005-0000-0000-0000515F0000}"/>
    <cellStyle name="Input 13 44" xfId="24812" xr:uid="{00000000-0005-0000-0000-0000525F0000}"/>
    <cellStyle name="Input 13 45" xfId="24813" xr:uid="{00000000-0005-0000-0000-0000535F0000}"/>
    <cellStyle name="Input 13 46" xfId="24814" xr:uid="{00000000-0005-0000-0000-0000545F0000}"/>
    <cellStyle name="Input 13 47" xfId="24815" xr:uid="{00000000-0005-0000-0000-0000555F0000}"/>
    <cellStyle name="Input 13 48" xfId="24816" xr:uid="{00000000-0005-0000-0000-0000565F0000}"/>
    <cellStyle name="Input 13 49" xfId="24817" xr:uid="{00000000-0005-0000-0000-0000575F0000}"/>
    <cellStyle name="Input 13 5" xfId="24818" xr:uid="{00000000-0005-0000-0000-0000585F0000}"/>
    <cellStyle name="Input 13 5 2" xfId="24819" xr:uid="{00000000-0005-0000-0000-0000595F0000}"/>
    <cellStyle name="Input 13 50" xfId="24820" xr:uid="{00000000-0005-0000-0000-00005A5F0000}"/>
    <cellStyle name="Input 13 51" xfId="24821" xr:uid="{00000000-0005-0000-0000-00005B5F0000}"/>
    <cellStyle name="Input 13 52" xfId="24822" xr:uid="{00000000-0005-0000-0000-00005C5F0000}"/>
    <cellStyle name="Input 13 53" xfId="24823" xr:uid="{00000000-0005-0000-0000-00005D5F0000}"/>
    <cellStyle name="Input 13 54" xfId="24824" xr:uid="{00000000-0005-0000-0000-00005E5F0000}"/>
    <cellStyle name="Input 13 55" xfId="24825" xr:uid="{00000000-0005-0000-0000-00005F5F0000}"/>
    <cellStyle name="Input 13 56" xfId="24826" xr:uid="{00000000-0005-0000-0000-0000605F0000}"/>
    <cellStyle name="Input 13 57" xfId="24827" xr:uid="{00000000-0005-0000-0000-0000615F0000}"/>
    <cellStyle name="Input 13 58" xfId="24828" xr:uid="{00000000-0005-0000-0000-0000625F0000}"/>
    <cellStyle name="Input 13 59" xfId="24829" xr:uid="{00000000-0005-0000-0000-0000635F0000}"/>
    <cellStyle name="Input 13 6" xfId="24830" xr:uid="{00000000-0005-0000-0000-0000645F0000}"/>
    <cellStyle name="Input 13 6 2" xfId="24831" xr:uid="{00000000-0005-0000-0000-0000655F0000}"/>
    <cellStyle name="Input 13 60" xfId="24832" xr:uid="{00000000-0005-0000-0000-0000665F0000}"/>
    <cellStyle name="Input 13 61" xfId="24833" xr:uid="{00000000-0005-0000-0000-0000675F0000}"/>
    <cellStyle name="Input 13 62" xfId="24834" xr:uid="{00000000-0005-0000-0000-0000685F0000}"/>
    <cellStyle name="Input 13 63" xfId="24835" xr:uid="{00000000-0005-0000-0000-0000695F0000}"/>
    <cellStyle name="Input 13 64" xfId="24836" xr:uid="{00000000-0005-0000-0000-00006A5F0000}"/>
    <cellStyle name="Input 13 65" xfId="24837" xr:uid="{00000000-0005-0000-0000-00006B5F0000}"/>
    <cellStyle name="Input 13 66" xfId="24838" xr:uid="{00000000-0005-0000-0000-00006C5F0000}"/>
    <cellStyle name="Input 13 67" xfId="24839" xr:uid="{00000000-0005-0000-0000-00006D5F0000}"/>
    <cellStyle name="Input 13 68" xfId="24840" xr:uid="{00000000-0005-0000-0000-00006E5F0000}"/>
    <cellStyle name="Input 13 69" xfId="24841" xr:uid="{00000000-0005-0000-0000-00006F5F0000}"/>
    <cellStyle name="Input 13 7" xfId="24842" xr:uid="{00000000-0005-0000-0000-0000705F0000}"/>
    <cellStyle name="Input 13 7 2" xfId="24843" xr:uid="{00000000-0005-0000-0000-0000715F0000}"/>
    <cellStyle name="Input 13 70" xfId="24844" xr:uid="{00000000-0005-0000-0000-0000725F0000}"/>
    <cellStyle name="Input 13 71" xfId="24845" xr:uid="{00000000-0005-0000-0000-0000735F0000}"/>
    <cellStyle name="Input 13 72" xfId="24846" xr:uid="{00000000-0005-0000-0000-0000745F0000}"/>
    <cellStyle name="Input 13 73" xfId="24847" xr:uid="{00000000-0005-0000-0000-0000755F0000}"/>
    <cellStyle name="Input 13 74" xfId="24848" xr:uid="{00000000-0005-0000-0000-0000765F0000}"/>
    <cellStyle name="Input 13 75" xfId="24849" xr:uid="{00000000-0005-0000-0000-0000775F0000}"/>
    <cellStyle name="Input 13 76" xfId="24850" xr:uid="{00000000-0005-0000-0000-0000785F0000}"/>
    <cellStyle name="Input 13 77" xfId="52543" xr:uid="{00000000-0005-0000-0000-0000795F0000}"/>
    <cellStyle name="Input 13 78" xfId="52775" xr:uid="{00000000-0005-0000-0000-00007A5F0000}"/>
    <cellStyle name="Input 13 79" xfId="53236" xr:uid="{00000000-0005-0000-0000-00007B5F0000}"/>
    <cellStyle name="Input 13 8" xfId="24851" xr:uid="{00000000-0005-0000-0000-00007C5F0000}"/>
    <cellStyle name="Input 13 8 2" xfId="24852" xr:uid="{00000000-0005-0000-0000-00007D5F0000}"/>
    <cellStyle name="Input 13 9" xfId="24853" xr:uid="{00000000-0005-0000-0000-00007E5F0000}"/>
    <cellStyle name="Input 13 9 2" xfId="24854" xr:uid="{00000000-0005-0000-0000-00007F5F0000}"/>
    <cellStyle name="Input 14" xfId="653" xr:uid="{00000000-0005-0000-0000-0000805F0000}"/>
    <cellStyle name="Input 14 10" xfId="24855" xr:uid="{00000000-0005-0000-0000-0000815F0000}"/>
    <cellStyle name="Input 14 10 2" xfId="24856" xr:uid="{00000000-0005-0000-0000-0000825F0000}"/>
    <cellStyle name="Input 14 11" xfId="24857" xr:uid="{00000000-0005-0000-0000-0000835F0000}"/>
    <cellStyle name="Input 14 11 2" xfId="24858" xr:uid="{00000000-0005-0000-0000-0000845F0000}"/>
    <cellStyle name="Input 14 12" xfId="24859" xr:uid="{00000000-0005-0000-0000-0000855F0000}"/>
    <cellStyle name="Input 14 12 2" xfId="24860" xr:uid="{00000000-0005-0000-0000-0000865F0000}"/>
    <cellStyle name="Input 14 13" xfId="24861" xr:uid="{00000000-0005-0000-0000-0000875F0000}"/>
    <cellStyle name="Input 14 13 2" xfId="24862" xr:uid="{00000000-0005-0000-0000-0000885F0000}"/>
    <cellStyle name="Input 14 14" xfId="24863" xr:uid="{00000000-0005-0000-0000-0000895F0000}"/>
    <cellStyle name="Input 14 14 2" xfId="24864" xr:uid="{00000000-0005-0000-0000-00008A5F0000}"/>
    <cellStyle name="Input 14 15" xfId="24865" xr:uid="{00000000-0005-0000-0000-00008B5F0000}"/>
    <cellStyle name="Input 14 15 2" xfId="24866" xr:uid="{00000000-0005-0000-0000-00008C5F0000}"/>
    <cellStyle name="Input 14 16" xfId="24867" xr:uid="{00000000-0005-0000-0000-00008D5F0000}"/>
    <cellStyle name="Input 14 16 2" xfId="24868" xr:uid="{00000000-0005-0000-0000-00008E5F0000}"/>
    <cellStyle name="Input 14 17" xfId="24869" xr:uid="{00000000-0005-0000-0000-00008F5F0000}"/>
    <cellStyle name="Input 14 17 2" xfId="24870" xr:uid="{00000000-0005-0000-0000-0000905F0000}"/>
    <cellStyle name="Input 14 18" xfId="24871" xr:uid="{00000000-0005-0000-0000-0000915F0000}"/>
    <cellStyle name="Input 14 18 2" xfId="24872" xr:uid="{00000000-0005-0000-0000-0000925F0000}"/>
    <cellStyle name="Input 14 19" xfId="24873" xr:uid="{00000000-0005-0000-0000-0000935F0000}"/>
    <cellStyle name="Input 14 19 2" xfId="24874" xr:uid="{00000000-0005-0000-0000-0000945F0000}"/>
    <cellStyle name="Input 14 2" xfId="654" xr:uid="{00000000-0005-0000-0000-0000955F0000}"/>
    <cellStyle name="Input 14 2 2" xfId="24875" xr:uid="{00000000-0005-0000-0000-0000965F0000}"/>
    <cellStyle name="Input 14 20" xfId="24876" xr:uid="{00000000-0005-0000-0000-0000975F0000}"/>
    <cellStyle name="Input 14 20 2" xfId="24877" xr:uid="{00000000-0005-0000-0000-0000985F0000}"/>
    <cellStyle name="Input 14 21" xfId="24878" xr:uid="{00000000-0005-0000-0000-0000995F0000}"/>
    <cellStyle name="Input 14 21 2" xfId="24879" xr:uid="{00000000-0005-0000-0000-00009A5F0000}"/>
    <cellStyle name="Input 14 22" xfId="24880" xr:uid="{00000000-0005-0000-0000-00009B5F0000}"/>
    <cellStyle name="Input 14 22 2" xfId="24881" xr:uid="{00000000-0005-0000-0000-00009C5F0000}"/>
    <cellStyle name="Input 14 23" xfId="24882" xr:uid="{00000000-0005-0000-0000-00009D5F0000}"/>
    <cellStyle name="Input 14 23 2" xfId="24883" xr:uid="{00000000-0005-0000-0000-00009E5F0000}"/>
    <cellStyle name="Input 14 24" xfId="24884" xr:uid="{00000000-0005-0000-0000-00009F5F0000}"/>
    <cellStyle name="Input 14 24 2" xfId="24885" xr:uid="{00000000-0005-0000-0000-0000A05F0000}"/>
    <cellStyle name="Input 14 25" xfId="24886" xr:uid="{00000000-0005-0000-0000-0000A15F0000}"/>
    <cellStyle name="Input 14 25 2" xfId="24887" xr:uid="{00000000-0005-0000-0000-0000A25F0000}"/>
    <cellStyle name="Input 14 26" xfId="24888" xr:uid="{00000000-0005-0000-0000-0000A35F0000}"/>
    <cellStyle name="Input 14 26 2" xfId="24889" xr:uid="{00000000-0005-0000-0000-0000A45F0000}"/>
    <cellStyle name="Input 14 27" xfId="24890" xr:uid="{00000000-0005-0000-0000-0000A55F0000}"/>
    <cellStyle name="Input 14 27 2" xfId="24891" xr:uid="{00000000-0005-0000-0000-0000A65F0000}"/>
    <cellStyle name="Input 14 28" xfId="24892" xr:uid="{00000000-0005-0000-0000-0000A75F0000}"/>
    <cellStyle name="Input 14 28 2" xfId="24893" xr:uid="{00000000-0005-0000-0000-0000A85F0000}"/>
    <cellStyle name="Input 14 29" xfId="24894" xr:uid="{00000000-0005-0000-0000-0000A95F0000}"/>
    <cellStyle name="Input 14 29 2" xfId="24895" xr:uid="{00000000-0005-0000-0000-0000AA5F0000}"/>
    <cellStyle name="Input 14 3" xfId="24896" xr:uid="{00000000-0005-0000-0000-0000AB5F0000}"/>
    <cellStyle name="Input 14 3 2" xfId="24897" xr:uid="{00000000-0005-0000-0000-0000AC5F0000}"/>
    <cellStyle name="Input 14 30" xfId="24898" xr:uid="{00000000-0005-0000-0000-0000AD5F0000}"/>
    <cellStyle name="Input 14 30 2" xfId="24899" xr:uid="{00000000-0005-0000-0000-0000AE5F0000}"/>
    <cellStyle name="Input 14 31" xfId="24900" xr:uid="{00000000-0005-0000-0000-0000AF5F0000}"/>
    <cellStyle name="Input 14 31 2" xfId="24901" xr:uid="{00000000-0005-0000-0000-0000B05F0000}"/>
    <cellStyle name="Input 14 32" xfId="24902" xr:uid="{00000000-0005-0000-0000-0000B15F0000}"/>
    <cellStyle name="Input 14 32 2" xfId="24903" xr:uid="{00000000-0005-0000-0000-0000B25F0000}"/>
    <cellStyle name="Input 14 33" xfId="24904" xr:uid="{00000000-0005-0000-0000-0000B35F0000}"/>
    <cellStyle name="Input 14 33 2" xfId="24905" xr:uid="{00000000-0005-0000-0000-0000B45F0000}"/>
    <cellStyle name="Input 14 34" xfId="24906" xr:uid="{00000000-0005-0000-0000-0000B55F0000}"/>
    <cellStyle name="Input 14 34 2" xfId="24907" xr:uid="{00000000-0005-0000-0000-0000B65F0000}"/>
    <cellStyle name="Input 14 35" xfId="24908" xr:uid="{00000000-0005-0000-0000-0000B75F0000}"/>
    <cellStyle name="Input 14 35 2" xfId="24909" xr:uid="{00000000-0005-0000-0000-0000B85F0000}"/>
    <cellStyle name="Input 14 36" xfId="24910" xr:uid="{00000000-0005-0000-0000-0000B95F0000}"/>
    <cellStyle name="Input 14 36 2" xfId="24911" xr:uid="{00000000-0005-0000-0000-0000BA5F0000}"/>
    <cellStyle name="Input 14 37" xfId="24912" xr:uid="{00000000-0005-0000-0000-0000BB5F0000}"/>
    <cellStyle name="Input 14 37 2" xfId="24913" xr:uid="{00000000-0005-0000-0000-0000BC5F0000}"/>
    <cellStyle name="Input 14 38" xfId="24914" xr:uid="{00000000-0005-0000-0000-0000BD5F0000}"/>
    <cellStyle name="Input 14 38 2" xfId="24915" xr:uid="{00000000-0005-0000-0000-0000BE5F0000}"/>
    <cellStyle name="Input 14 39" xfId="24916" xr:uid="{00000000-0005-0000-0000-0000BF5F0000}"/>
    <cellStyle name="Input 14 39 2" xfId="24917" xr:uid="{00000000-0005-0000-0000-0000C05F0000}"/>
    <cellStyle name="Input 14 4" xfId="24918" xr:uid="{00000000-0005-0000-0000-0000C15F0000}"/>
    <cellStyle name="Input 14 4 2" xfId="24919" xr:uid="{00000000-0005-0000-0000-0000C25F0000}"/>
    <cellStyle name="Input 14 40" xfId="24920" xr:uid="{00000000-0005-0000-0000-0000C35F0000}"/>
    <cellStyle name="Input 14 41" xfId="24921" xr:uid="{00000000-0005-0000-0000-0000C45F0000}"/>
    <cellStyle name="Input 14 42" xfId="24922" xr:uid="{00000000-0005-0000-0000-0000C55F0000}"/>
    <cellStyle name="Input 14 43" xfId="24923" xr:uid="{00000000-0005-0000-0000-0000C65F0000}"/>
    <cellStyle name="Input 14 44" xfId="24924" xr:uid="{00000000-0005-0000-0000-0000C75F0000}"/>
    <cellStyle name="Input 14 45" xfId="24925" xr:uid="{00000000-0005-0000-0000-0000C85F0000}"/>
    <cellStyle name="Input 14 46" xfId="24926" xr:uid="{00000000-0005-0000-0000-0000C95F0000}"/>
    <cellStyle name="Input 14 47" xfId="24927" xr:uid="{00000000-0005-0000-0000-0000CA5F0000}"/>
    <cellStyle name="Input 14 48" xfId="24928" xr:uid="{00000000-0005-0000-0000-0000CB5F0000}"/>
    <cellStyle name="Input 14 49" xfId="24929" xr:uid="{00000000-0005-0000-0000-0000CC5F0000}"/>
    <cellStyle name="Input 14 5" xfId="24930" xr:uid="{00000000-0005-0000-0000-0000CD5F0000}"/>
    <cellStyle name="Input 14 5 2" xfId="24931" xr:uid="{00000000-0005-0000-0000-0000CE5F0000}"/>
    <cellStyle name="Input 14 50" xfId="24932" xr:uid="{00000000-0005-0000-0000-0000CF5F0000}"/>
    <cellStyle name="Input 14 51" xfId="24933" xr:uid="{00000000-0005-0000-0000-0000D05F0000}"/>
    <cellStyle name="Input 14 52" xfId="24934" xr:uid="{00000000-0005-0000-0000-0000D15F0000}"/>
    <cellStyle name="Input 14 53" xfId="24935" xr:uid="{00000000-0005-0000-0000-0000D25F0000}"/>
    <cellStyle name="Input 14 54" xfId="24936" xr:uid="{00000000-0005-0000-0000-0000D35F0000}"/>
    <cellStyle name="Input 14 55" xfId="24937" xr:uid="{00000000-0005-0000-0000-0000D45F0000}"/>
    <cellStyle name="Input 14 56" xfId="24938" xr:uid="{00000000-0005-0000-0000-0000D55F0000}"/>
    <cellStyle name="Input 14 57" xfId="24939" xr:uid="{00000000-0005-0000-0000-0000D65F0000}"/>
    <cellStyle name="Input 14 58" xfId="24940" xr:uid="{00000000-0005-0000-0000-0000D75F0000}"/>
    <cellStyle name="Input 14 59" xfId="24941" xr:uid="{00000000-0005-0000-0000-0000D85F0000}"/>
    <cellStyle name="Input 14 6" xfId="24942" xr:uid="{00000000-0005-0000-0000-0000D95F0000}"/>
    <cellStyle name="Input 14 6 2" xfId="24943" xr:uid="{00000000-0005-0000-0000-0000DA5F0000}"/>
    <cellStyle name="Input 14 60" xfId="24944" xr:uid="{00000000-0005-0000-0000-0000DB5F0000}"/>
    <cellStyle name="Input 14 61" xfId="24945" xr:uid="{00000000-0005-0000-0000-0000DC5F0000}"/>
    <cellStyle name="Input 14 62" xfId="24946" xr:uid="{00000000-0005-0000-0000-0000DD5F0000}"/>
    <cellStyle name="Input 14 63" xfId="24947" xr:uid="{00000000-0005-0000-0000-0000DE5F0000}"/>
    <cellStyle name="Input 14 64" xfId="24948" xr:uid="{00000000-0005-0000-0000-0000DF5F0000}"/>
    <cellStyle name="Input 14 65" xfId="24949" xr:uid="{00000000-0005-0000-0000-0000E05F0000}"/>
    <cellStyle name="Input 14 66" xfId="24950" xr:uid="{00000000-0005-0000-0000-0000E15F0000}"/>
    <cellStyle name="Input 14 67" xfId="24951" xr:uid="{00000000-0005-0000-0000-0000E25F0000}"/>
    <cellStyle name="Input 14 68" xfId="24952" xr:uid="{00000000-0005-0000-0000-0000E35F0000}"/>
    <cellStyle name="Input 14 69" xfId="24953" xr:uid="{00000000-0005-0000-0000-0000E45F0000}"/>
    <cellStyle name="Input 14 7" xfId="24954" xr:uid="{00000000-0005-0000-0000-0000E55F0000}"/>
    <cellStyle name="Input 14 7 2" xfId="24955" xr:uid="{00000000-0005-0000-0000-0000E65F0000}"/>
    <cellStyle name="Input 14 70" xfId="24956" xr:uid="{00000000-0005-0000-0000-0000E75F0000}"/>
    <cellStyle name="Input 14 71" xfId="24957" xr:uid="{00000000-0005-0000-0000-0000E85F0000}"/>
    <cellStyle name="Input 14 72" xfId="24958" xr:uid="{00000000-0005-0000-0000-0000E95F0000}"/>
    <cellStyle name="Input 14 73" xfId="24959" xr:uid="{00000000-0005-0000-0000-0000EA5F0000}"/>
    <cellStyle name="Input 14 74" xfId="24960" xr:uid="{00000000-0005-0000-0000-0000EB5F0000}"/>
    <cellStyle name="Input 14 75" xfId="24961" xr:uid="{00000000-0005-0000-0000-0000EC5F0000}"/>
    <cellStyle name="Input 14 76" xfId="24962" xr:uid="{00000000-0005-0000-0000-0000ED5F0000}"/>
    <cellStyle name="Input 14 77" xfId="52620" xr:uid="{00000000-0005-0000-0000-0000EE5F0000}"/>
    <cellStyle name="Input 14 78" xfId="52866" xr:uid="{00000000-0005-0000-0000-0000EF5F0000}"/>
    <cellStyle name="Input 14 79" xfId="53327" xr:uid="{00000000-0005-0000-0000-0000F05F0000}"/>
    <cellStyle name="Input 14 8" xfId="24963" xr:uid="{00000000-0005-0000-0000-0000F15F0000}"/>
    <cellStyle name="Input 14 8 2" xfId="24964" xr:uid="{00000000-0005-0000-0000-0000F25F0000}"/>
    <cellStyle name="Input 14 9" xfId="24965" xr:uid="{00000000-0005-0000-0000-0000F35F0000}"/>
    <cellStyle name="Input 14 9 2" xfId="24966" xr:uid="{00000000-0005-0000-0000-0000F45F0000}"/>
    <cellStyle name="Input 15" xfId="655" xr:uid="{00000000-0005-0000-0000-0000F55F0000}"/>
    <cellStyle name="Input 15 10" xfId="24967" xr:uid="{00000000-0005-0000-0000-0000F65F0000}"/>
    <cellStyle name="Input 15 10 2" xfId="24968" xr:uid="{00000000-0005-0000-0000-0000F75F0000}"/>
    <cellStyle name="Input 15 11" xfId="24969" xr:uid="{00000000-0005-0000-0000-0000F85F0000}"/>
    <cellStyle name="Input 15 11 2" xfId="24970" xr:uid="{00000000-0005-0000-0000-0000F95F0000}"/>
    <cellStyle name="Input 15 12" xfId="24971" xr:uid="{00000000-0005-0000-0000-0000FA5F0000}"/>
    <cellStyle name="Input 15 12 2" xfId="24972" xr:uid="{00000000-0005-0000-0000-0000FB5F0000}"/>
    <cellStyle name="Input 15 13" xfId="24973" xr:uid="{00000000-0005-0000-0000-0000FC5F0000}"/>
    <cellStyle name="Input 15 13 2" xfId="24974" xr:uid="{00000000-0005-0000-0000-0000FD5F0000}"/>
    <cellStyle name="Input 15 14" xfId="24975" xr:uid="{00000000-0005-0000-0000-0000FE5F0000}"/>
    <cellStyle name="Input 15 14 2" xfId="24976" xr:uid="{00000000-0005-0000-0000-0000FF5F0000}"/>
    <cellStyle name="Input 15 15" xfId="24977" xr:uid="{00000000-0005-0000-0000-000000600000}"/>
    <cellStyle name="Input 15 15 2" xfId="24978" xr:uid="{00000000-0005-0000-0000-000001600000}"/>
    <cellStyle name="Input 15 16" xfId="24979" xr:uid="{00000000-0005-0000-0000-000002600000}"/>
    <cellStyle name="Input 15 16 2" xfId="24980" xr:uid="{00000000-0005-0000-0000-000003600000}"/>
    <cellStyle name="Input 15 17" xfId="24981" xr:uid="{00000000-0005-0000-0000-000004600000}"/>
    <cellStyle name="Input 15 17 2" xfId="24982" xr:uid="{00000000-0005-0000-0000-000005600000}"/>
    <cellStyle name="Input 15 18" xfId="24983" xr:uid="{00000000-0005-0000-0000-000006600000}"/>
    <cellStyle name="Input 15 18 2" xfId="24984" xr:uid="{00000000-0005-0000-0000-000007600000}"/>
    <cellStyle name="Input 15 19" xfId="24985" xr:uid="{00000000-0005-0000-0000-000008600000}"/>
    <cellStyle name="Input 15 19 2" xfId="24986" xr:uid="{00000000-0005-0000-0000-000009600000}"/>
    <cellStyle name="Input 15 2" xfId="656" xr:uid="{00000000-0005-0000-0000-00000A600000}"/>
    <cellStyle name="Input 15 2 2" xfId="24987" xr:uid="{00000000-0005-0000-0000-00000B600000}"/>
    <cellStyle name="Input 15 20" xfId="24988" xr:uid="{00000000-0005-0000-0000-00000C600000}"/>
    <cellStyle name="Input 15 20 2" xfId="24989" xr:uid="{00000000-0005-0000-0000-00000D600000}"/>
    <cellStyle name="Input 15 21" xfId="24990" xr:uid="{00000000-0005-0000-0000-00000E600000}"/>
    <cellStyle name="Input 15 21 2" xfId="24991" xr:uid="{00000000-0005-0000-0000-00000F600000}"/>
    <cellStyle name="Input 15 22" xfId="24992" xr:uid="{00000000-0005-0000-0000-000010600000}"/>
    <cellStyle name="Input 15 22 2" xfId="24993" xr:uid="{00000000-0005-0000-0000-000011600000}"/>
    <cellStyle name="Input 15 23" xfId="24994" xr:uid="{00000000-0005-0000-0000-000012600000}"/>
    <cellStyle name="Input 15 23 2" xfId="24995" xr:uid="{00000000-0005-0000-0000-000013600000}"/>
    <cellStyle name="Input 15 24" xfId="24996" xr:uid="{00000000-0005-0000-0000-000014600000}"/>
    <cellStyle name="Input 15 24 2" xfId="24997" xr:uid="{00000000-0005-0000-0000-000015600000}"/>
    <cellStyle name="Input 15 25" xfId="24998" xr:uid="{00000000-0005-0000-0000-000016600000}"/>
    <cellStyle name="Input 15 25 2" xfId="24999" xr:uid="{00000000-0005-0000-0000-000017600000}"/>
    <cellStyle name="Input 15 26" xfId="25000" xr:uid="{00000000-0005-0000-0000-000018600000}"/>
    <cellStyle name="Input 15 26 2" xfId="25001" xr:uid="{00000000-0005-0000-0000-000019600000}"/>
    <cellStyle name="Input 15 27" xfId="25002" xr:uid="{00000000-0005-0000-0000-00001A600000}"/>
    <cellStyle name="Input 15 27 2" xfId="25003" xr:uid="{00000000-0005-0000-0000-00001B600000}"/>
    <cellStyle name="Input 15 28" xfId="25004" xr:uid="{00000000-0005-0000-0000-00001C600000}"/>
    <cellStyle name="Input 15 28 2" xfId="25005" xr:uid="{00000000-0005-0000-0000-00001D600000}"/>
    <cellStyle name="Input 15 29" xfId="25006" xr:uid="{00000000-0005-0000-0000-00001E600000}"/>
    <cellStyle name="Input 15 29 2" xfId="25007" xr:uid="{00000000-0005-0000-0000-00001F600000}"/>
    <cellStyle name="Input 15 3" xfId="25008" xr:uid="{00000000-0005-0000-0000-000020600000}"/>
    <cellStyle name="Input 15 3 2" xfId="25009" xr:uid="{00000000-0005-0000-0000-000021600000}"/>
    <cellStyle name="Input 15 30" xfId="25010" xr:uid="{00000000-0005-0000-0000-000022600000}"/>
    <cellStyle name="Input 15 30 2" xfId="25011" xr:uid="{00000000-0005-0000-0000-000023600000}"/>
    <cellStyle name="Input 15 31" xfId="25012" xr:uid="{00000000-0005-0000-0000-000024600000}"/>
    <cellStyle name="Input 15 31 2" xfId="25013" xr:uid="{00000000-0005-0000-0000-000025600000}"/>
    <cellStyle name="Input 15 32" xfId="25014" xr:uid="{00000000-0005-0000-0000-000026600000}"/>
    <cellStyle name="Input 15 32 2" xfId="25015" xr:uid="{00000000-0005-0000-0000-000027600000}"/>
    <cellStyle name="Input 15 33" xfId="25016" xr:uid="{00000000-0005-0000-0000-000028600000}"/>
    <cellStyle name="Input 15 33 2" xfId="25017" xr:uid="{00000000-0005-0000-0000-000029600000}"/>
    <cellStyle name="Input 15 34" xfId="25018" xr:uid="{00000000-0005-0000-0000-00002A600000}"/>
    <cellStyle name="Input 15 34 2" xfId="25019" xr:uid="{00000000-0005-0000-0000-00002B600000}"/>
    <cellStyle name="Input 15 35" xfId="25020" xr:uid="{00000000-0005-0000-0000-00002C600000}"/>
    <cellStyle name="Input 15 35 2" xfId="25021" xr:uid="{00000000-0005-0000-0000-00002D600000}"/>
    <cellStyle name="Input 15 36" xfId="25022" xr:uid="{00000000-0005-0000-0000-00002E600000}"/>
    <cellStyle name="Input 15 36 2" xfId="25023" xr:uid="{00000000-0005-0000-0000-00002F600000}"/>
    <cellStyle name="Input 15 37" xfId="25024" xr:uid="{00000000-0005-0000-0000-000030600000}"/>
    <cellStyle name="Input 15 37 2" xfId="25025" xr:uid="{00000000-0005-0000-0000-000031600000}"/>
    <cellStyle name="Input 15 38" xfId="25026" xr:uid="{00000000-0005-0000-0000-000032600000}"/>
    <cellStyle name="Input 15 38 2" xfId="25027" xr:uid="{00000000-0005-0000-0000-000033600000}"/>
    <cellStyle name="Input 15 39" xfId="25028" xr:uid="{00000000-0005-0000-0000-000034600000}"/>
    <cellStyle name="Input 15 39 2" xfId="25029" xr:uid="{00000000-0005-0000-0000-000035600000}"/>
    <cellStyle name="Input 15 4" xfId="25030" xr:uid="{00000000-0005-0000-0000-000036600000}"/>
    <cellStyle name="Input 15 4 2" xfId="25031" xr:uid="{00000000-0005-0000-0000-000037600000}"/>
    <cellStyle name="Input 15 40" xfId="25032" xr:uid="{00000000-0005-0000-0000-000038600000}"/>
    <cellStyle name="Input 15 41" xfId="25033" xr:uid="{00000000-0005-0000-0000-000039600000}"/>
    <cellStyle name="Input 15 42" xfId="25034" xr:uid="{00000000-0005-0000-0000-00003A600000}"/>
    <cellStyle name="Input 15 43" xfId="25035" xr:uid="{00000000-0005-0000-0000-00003B600000}"/>
    <cellStyle name="Input 15 44" xfId="25036" xr:uid="{00000000-0005-0000-0000-00003C600000}"/>
    <cellStyle name="Input 15 45" xfId="25037" xr:uid="{00000000-0005-0000-0000-00003D600000}"/>
    <cellStyle name="Input 15 46" xfId="25038" xr:uid="{00000000-0005-0000-0000-00003E600000}"/>
    <cellStyle name="Input 15 47" xfId="25039" xr:uid="{00000000-0005-0000-0000-00003F600000}"/>
    <cellStyle name="Input 15 48" xfId="25040" xr:uid="{00000000-0005-0000-0000-000040600000}"/>
    <cellStyle name="Input 15 49" xfId="25041" xr:uid="{00000000-0005-0000-0000-000041600000}"/>
    <cellStyle name="Input 15 5" xfId="25042" xr:uid="{00000000-0005-0000-0000-000042600000}"/>
    <cellStyle name="Input 15 5 2" xfId="25043" xr:uid="{00000000-0005-0000-0000-000043600000}"/>
    <cellStyle name="Input 15 50" xfId="25044" xr:uid="{00000000-0005-0000-0000-000044600000}"/>
    <cellStyle name="Input 15 51" xfId="25045" xr:uid="{00000000-0005-0000-0000-000045600000}"/>
    <cellStyle name="Input 15 52" xfId="25046" xr:uid="{00000000-0005-0000-0000-000046600000}"/>
    <cellStyle name="Input 15 53" xfId="25047" xr:uid="{00000000-0005-0000-0000-000047600000}"/>
    <cellStyle name="Input 15 54" xfId="25048" xr:uid="{00000000-0005-0000-0000-000048600000}"/>
    <cellStyle name="Input 15 55" xfId="25049" xr:uid="{00000000-0005-0000-0000-000049600000}"/>
    <cellStyle name="Input 15 56" xfId="25050" xr:uid="{00000000-0005-0000-0000-00004A600000}"/>
    <cellStyle name="Input 15 57" xfId="25051" xr:uid="{00000000-0005-0000-0000-00004B600000}"/>
    <cellStyle name="Input 15 58" xfId="25052" xr:uid="{00000000-0005-0000-0000-00004C600000}"/>
    <cellStyle name="Input 15 59" xfId="25053" xr:uid="{00000000-0005-0000-0000-00004D600000}"/>
    <cellStyle name="Input 15 6" xfId="25054" xr:uid="{00000000-0005-0000-0000-00004E600000}"/>
    <cellStyle name="Input 15 6 2" xfId="25055" xr:uid="{00000000-0005-0000-0000-00004F600000}"/>
    <cellStyle name="Input 15 60" xfId="25056" xr:uid="{00000000-0005-0000-0000-000050600000}"/>
    <cellStyle name="Input 15 61" xfId="25057" xr:uid="{00000000-0005-0000-0000-000051600000}"/>
    <cellStyle name="Input 15 62" xfId="25058" xr:uid="{00000000-0005-0000-0000-000052600000}"/>
    <cellStyle name="Input 15 63" xfId="25059" xr:uid="{00000000-0005-0000-0000-000053600000}"/>
    <cellStyle name="Input 15 64" xfId="25060" xr:uid="{00000000-0005-0000-0000-000054600000}"/>
    <cellStyle name="Input 15 65" xfId="25061" xr:uid="{00000000-0005-0000-0000-000055600000}"/>
    <cellStyle name="Input 15 66" xfId="25062" xr:uid="{00000000-0005-0000-0000-000056600000}"/>
    <cellStyle name="Input 15 67" xfId="25063" xr:uid="{00000000-0005-0000-0000-000057600000}"/>
    <cellStyle name="Input 15 68" xfId="25064" xr:uid="{00000000-0005-0000-0000-000058600000}"/>
    <cellStyle name="Input 15 69" xfId="25065" xr:uid="{00000000-0005-0000-0000-000059600000}"/>
    <cellStyle name="Input 15 7" xfId="25066" xr:uid="{00000000-0005-0000-0000-00005A600000}"/>
    <cellStyle name="Input 15 7 2" xfId="25067" xr:uid="{00000000-0005-0000-0000-00005B600000}"/>
    <cellStyle name="Input 15 70" xfId="25068" xr:uid="{00000000-0005-0000-0000-00005C600000}"/>
    <cellStyle name="Input 15 71" xfId="25069" xr:uid="{00000000-0005-0000-0000-00005D600000}"/>
    <cellStyle name="Input 15 72" xfId="25070" xr:uid="{00000000-0005-0000-0000-00005E600000}"/>
    <cellStyle name="Input 15 73" xfId="25071" xr:uid="{00000000-0005-0000-0000-00005F600000}"/>
    <cellStyle name="Input 15 74" xfId="25072" xr:uid="{00000000-0005-0000-0000-000060600000}"/>
    <cellStyle name="Input 15 75" xfId="25073" xr:uid="{00000000-0005-0000-0000-000061600000}"/>
    <cellStyle name="Input 15 76" xfId="25074" xr:uid="{00000000-0005-0000-0000-000062600000}"/>
    <cellStyle name="Input 15 77" xfId="52567" xr:uid="{00000000-0005-0000-0000-000063600000}"/>
    <cellStyle name="Input 15 78" xfId="52800" xr:uid="{00000000-0005-0000-0000-000064600000}"/>
    <cellStyle name="Input 15 79" xfId="53261" xr:uid="{00000000-0005-0000-0000-000065600000}"/>
    <cellStyle name="Input 15 8" xfId="25075" xr:uid="{00000000-0005-0000-0000-000066600000}"/>
    <cellStyle name="Input 15 8 2" xfId="25076" xr:uid="{00000000-0005-0000-0000-000067600000}"/>
    <cellStyle name="Input 15 9" xfId="25077" xr:uid="{00000000-0005-0000-0000-000068600000}"/>
    <cellStyle name="Input 15 9 2" xfId="25078" xr:uid="{00000000-0005-0000-0000-000069600000}"/>
    <cellStyle name="Input 16" xfId="657" xr:uid="{00000000-0005-0000-0000-00006A600000}"/>
    <cellStyle name="Input 16 10" xfId="25079" xr:uid="{00000000-0005-0000-0000-00006B600000}"/>
    <cellStyle name="Input 16 10 2" xfId="25080" xr:uid="{00000000-0005-0000-0000-00006C600000}"/>
    <cellStyle name="Input 16 11" xfId="25081" xr:uid="{00000000-0005-0000-0000-00006D600000}"/>
    <cellStyle name="Input 16 11 2" xfId="25082" xr:uid="{00000000-0005-0000-0000-00006E600000}"/>
    <cellStyle name="Input 16 12" xfId="25083" xr:uid="{00000000-0005-0000-0000-00006F600000}"/>
    <cellStyle name="Input 16 12 2" xfId="25084" xr:uid="{00000000-0005-0000-0000-000070600000}"/>
    <cellStyle name="Input 16 13" xfId="25085" xr:uid="{00000000-0005-0000-0000-000071600000}"/>
    <cellStyle name="Input 16 13 2" xfId="25086" xr:uid="{00000000-0005-0000-0000-000072600000}"/>
    <cellStyle name="Input 16 14" xfId="25087" xr:uid="{00000000-0005-0000-0000-000073600000}"/>
    <cellStyle name="Input 16 14 2" xfId="25088" xr:uid="{00000000-0005-0000-0000-000074600000}"/>
    <cellStyle name="Input 16 15" xfId="25089" xr:uid="{00000000-0005-0000-0000-000075600000}"/>
    <cellStyle name="Input 16 15 2" xfId="25090" xr:uid="{00000000-0005-0000-0000-000076600000}"/>
    <cellStyle name="Input 16 16" xfId="25091" xr:uid="{00000000-0005-0000-0000-000077600000}"/>
    <cellStyle name="Input 16 16 2" xfId="25092" xr:uid="{00000000-0005-0000-0000-000078600000}"/>
    <cellStyle name="Input 16 17" xfId="25093" xr:uid="{00000000-0005-0000-0000-000079600000}"/>
    <cellStyle name="Input 16 17 2" xfId="25094" xr:uid="{00000000-0005-0000-0000-00007A600000}"/>
    <cellStyle name="Input 16 18" xfId="25095" xr:uid="{00000000-0005-0000-0000-00007B600000}"/>
    <cellStyle name="Input 16 18 2" xfId="25096" xr:uid="{00000000-0005-0000-0000-00007C600000}"/>
    <cellStyle name="Input 16 19" xfId="25097" xr:uid="{00000000-0005-0000-0000-00007D600000}"/>
    <cellStyle name="Input 16 19 2" xfId="25098" xr:uid="{00000000-0005-0000-0000-00007E600000}"/>
    <cellStyle name="Input 16 2" xfId="658" xr:uid="{00000000-0005-0000-0000-00007F600000}"/>
    <cellStyle name="Input 16 2 2" xfId="25099" xr:uid="{00000000-0005-0000-0000-000080600000}"/>
    <cellStyle name="Input 16 20" xfId="25100" xr:uid="{00000000-0005-0000-0000-000081600000}"/>
    <cellStyle name="Input 16 20 2" xfId="25101" xr:uid="{00000000-0005-0000-0000-000082600000}"/>
    <cellStyle name="Input 16 21" xfId="25102" xr:uid="{00000000-0005-0000-0000-000083600000}"/>
    <cellStyle name="Input 16 21 2" xfId="25103" xr:uid="{00000000-0005-0000-0000-000084600000}"/>
    <cellStyle name="Input 16 22" xfId="25104" xr:uid="{00000000-0005-0000-0000-000085600000}"/>
    <cellStyle name="Input 16 22 2" xfId="25105" xr:uid="{00000000-0005-0000-0000-000086600000}"/>
    <cellStyle name="Input 16 23" xfId="25106" xr:uid="{00000000-0005-0000-0000-000087600000}"/>
    <cellStyle name="Input 16 23 2" xfId="25107" xr:uid="{00000000-0005-0000-0000-000088600000}"/>
    <cellStyle name="Input 16 24" xfId="25108" xr:uid="{00000000-0005-0000-0000-000089600000}"/>
    <cellStyle name="Input 16 24 2" xfId="25109" xr:uid="{00000000-0005-0000-0000-00008A600000}"/>
    <cellStyle name="Input 16 25" xfId="25110" xr:uid="{00000000-0005-0000-0000-00008B600000}"/>
    <cellStyle name="Input 16 25 2" xfId="25111" xr:uid="{00000000-0005-0000-0000-00008C600000}"/>
    <cellStyle name="Input 16 26" xfId="25112" xr:uid="{00000000-0005-0000-0000-00008D600000}"/>
    <cellStyle name="Input 16 26 2" xfId="25113" xr:uid="{00000000-0005-0000-0000-00008E600000}"/>
    <cellStyle name="Input 16 27" xfId="25114" xr:uid="{00000000-0005-0000-0000-00008F600000}"/>
    <cellStyle name="Input 16 27 2" xfId="25115" xr:uid="{00000000-0005-0000-0000-000090600000}"/>
    <cellStyle name="Input 16 28" xfId="25116" xr:uid="{00000000-0005-0000-0000-000091600000}"/>
    <cellStyle name="Input 16 28 2" xfId="25117" xr:uid="{00000000-0005-0000-0000-000092600000}"/>
    <cellStyle name="Input 16 29" xfId="25118" xr:uid="{00000000-0005-0000-0000-000093600000}"/>
    <cellStyle name="Input 16 29 2" xfId="25119" xr:uid="{00000000-0005-0000-0000-000094600000}"/>
    <cellStyle name="Input 16 3" xfId="25120" xr:uid="{00000000-0005-0000-0000-000095600000}"/>
    <cellStyle name="Input 16 3 2" xfId="25121" xr:uid="{00000000-0005-0000-0000-000096600000}"/>
    <cellStyle name="Input 16 30" xfId="25122" xr:uid="{00000000-0005-0000-0000-000097600000}"/>
    <cellStyle name="Input 16 30 2" xfId="25123" xr:uid="{00000000-0005-0000-0000-000098600000}"/>
    <cellStyle name="Input 16 31" xfId="25124" xr:uid="{00000000-0005-0000-0000-000099600000}"/>
    <cellStyle name="Input 16 31 2" xfId="25125" xr:uid="{00000000-0005-0000-0000-00009A600000}"/>
    <cellStyle name="Input 16 32" xfId="25126" xr:uid="{00000000-0005-0000-0000-00009B600000}"/>
    <cellStyle name="Input 16 32 2" xfId="25127" xr:uid="{00000000-0005-0000-0000-00009C600000}"/>
    <cellStyle name="Input 16 33" xfId="25128" xr:uid="{00000000-0005-0000-0000-00009D600000}"/>
    <cellStyle name="Input 16 33 2" xfId="25129" xr:uid="{00000000-0005-0000-0000-00009E600000}"/>
    <cellStyle name="Input 16 34" xfId="25130" xr:uid="{00000000-0005-0000-0000-00009F600000}"/>
    <cellStyle name="Input 16 34 2" xfId="25131" xr:uid="{00000000-0005-0000-0000-0000A0600000}"/>
    <cellStyle name="Input 16 35" xfId="25132" xr:uid="{00000000-0005-0000-0000-0000A1600000}"/>
    <cellStyle name="Input 16 35 2" xfId="25133" xr:uid="{00000000-0005-0000-0000-0000A2600000}"/>
    <cellStyle name="Input 16 36" xfId="25134" xr:uid="{00000000-0005-0000-0000-0000A3600000}"/>
    <cellStyle name="Input 16 36 2" xfId="25135" xr:uid="{00000000-0005-0000-0000-0000A4600000}"/>
    <cellStyle name="Input 16 37" xfId="25136" xr:uid="{00000000-0005-0000-0000-0000A5600000}"/>
    <cellStyle name="Input 16 37 2" xfId="25137" xr:uid="{00000000-0005-0000-0000-0000A6600000}"/>
    <cellStyle name="Input 16 38" xfId="25138" xr:uid="{00000000-0005-0000-0000-0000A7600000}"/>
    <cellStyle name="Input 16 38 2" xfId="25139" xr:uid="{00000000-0005-0000-0000-0000A8600000}"/>
    <cellStyle name="Input 16 39" xfId="25140" xr:uid="{00000000-0005-0000-0000-0000A9600000}"/>
    <cellStyle name="Input 16 39 2" xfId="25141" xr:uid="{00000000-0005-0000-0000-0000AA600000}"/>
    <cellStyle name="Input 16 4" xfId="25142" xr:uid="{00000000-0005-0000-0000-0000AB600000}"/>
    <cellStyle name="Input 16 4 2" xfId="25143" xr:uid="{00000000-0005-0000-0000-0000AC600000}"/>
    <cellStyle name="Input 16 40" xfId="25144" xr:uid="{00000000-0005-0000-0000-0000AD600000}"/>
    <cellStyle name="Input 16 41" xfId="25145" xr:uid="{00000000-0005-0000-0000-0000AE600000}"/>
    <cellStyle name="Input 16 42" xfId="25146" xr:uid="{00000000-0005-0000-0000-0000AF600000}"/>
    <cellStyle name="Input 16 43" xfId="25147" xr:uid="{00000000-0005-0000-0000-0000B0600000}"/>
    <cellStyle name="Input 16 44" xfId="25148" xr:uid="{00000000-0005-0000-0000-0000B1600000}"/>
    <cellStyle name="Input 16 45" xfId="25149" xr:uid="{00000000-0005-0000-0000-0000B2600000}"/>
    <cellStyle name="Input 16 46" xfId="25150" xr:uid="{00000000-0005-0000-0000-0000B3600000}"/>
    <cellStyle name="Input 16 47" xfId="25151" xr:uid="{00000000-0005-0000-0000-0000B4600000}"/>
    <cellStyle name="Input 16 48" xfId="25152" xr:uid="{00000000-0005-0000-0000-0000B5600000}"/>
    <cellStyle name="Input 16 49" xfId="25153" xr:uid="{00000000-0005-0000-0000-0000B6600000}"/>
    <cellStyle name="Input 16 5" xfId="25154" xr:uid="{00000000-0005-0000-0000-0000B7600000}"/>
    <cellStyle name="Input 16 5 2" xfId="25155" xr:uid="{00000000-0005-0000-0000-0000B8600000}"/>
    <cellStyle name="Input 16 50" xfId="25156" xr:uid="{00000000-0005-0000-0000-0000B9600000}"/>
    <cellStyle name="Input 16 51" xfId="25157" xr:uid="{00000000-0005-0000-0000-0000BA600000}"/>
    <cellStyle name="Input 16 52" xfId="25158" xr:uid="{00000000-0005-0000-0000-0000BB600000}"/>
    <cellStyle name="Input 16 53" xfId="25159" xr:uid="{00000000-0005-0000-0000-0000BC600000}"/>
    <cellStyle name="Input 16 54" xfId="25160" xr:uid="{00000000-0005-0000-0000-0000BD600000}"/>
    <cellStyle name="Input 16 55" xfId="25161" xr:uid="{00000000-0005-0000-0000-0000BE600000}"/>
    <cellStyle name="Input 16 56" xfId="25162" xr:uid="{00000000-0005-0000-0000-0000BF600000}"/>
    <cellStyle name="Input 16 57" xfId="25163" xr:uid="{00000000-0005-0000-0000-0000C0600000}"/>
    <cellStyle name="Input 16 58" xfId="25164" xr:uid="{00000000-0005-0000-0000-0000C1600000}"/>
    <cellStyle name="Input 16 59" xfId="25165" xr:uid="{00000000-0005-0000-0000-0000C2600000}"/>
    <cellStyle name="Input 16 6" xfId="25166" xr:uid="{00000000-0005-0000-0000-0000C3600000}"/>
    <cellStyle name="Input 16 6 2" xfId="25167" xr:uid="{00000000-0005-0000-0000-0000C4600000}"/>
    <cellStyle name="Input 16 60" xfId="25168" xr:uid="{00000000-0005-0000-0000-0000C5600000}"/>
    <cellStyle name="Input 16 61" xfId="25169" xr:uid="{00000000-0005-0000-0000-0000C6600000}"/>
    <cellStyle name="Input 16 62" xfId="25170" xr:uid="{00000000-0005-0000-0000-0000C7600000}"/>
    <cellStyle name="Input 16 63" xfId="25171" xr:uid="{00000000-0005-0000-0000-0000C8600000}"/>
    <cellStyle name="Input 16 64" xfId="25172" xr:uid="{00000000-0005-0000-0000-0000C9600000}"/>
    <cellStyle name="Input 16 65" xfId="25173" xr:uid="{00000000-0005-0000-0000-0000CA600000}"/>
    <cellStyle name="Input 16 66" xfId="25174" xr:uid="{00000000-0005-0000-0000-0000CB600000}"/>
    <cellStyle name="Input 16 67" xfId="25175" xr:uid="{00000000-0005-0000-0000-0000CC600000}"/>
    <cellStyle name="Input 16 68" xfId="25176" xr:uid="{00000000-0005-0000-0000-0000CD600000}"/>
    <cellStyle name="Input 16 69" xfId="25177" xr:uid="{00000000-0005-0000-0000-0000CE600000}"/>
    <cellStyle name="Input 16 7" xfId="25178" xr:uid="{00000000-0005-0000-0000-0000CF600000}"/>
    <cellStyle name="Input 16 7 2" xfId="25179" xr:uid="{00000000-0005-0000-0000-0000D0600000}"/>
    <cellStyle name="Input 16 70" xfId="25180" xr:uid="{00000000-0005-0000-0000-0000D1600000}"/>
    <cellStyle name="Input 16 71" xfId="25181" xr:uid="{00000000-0005-0000-0000-0000D2600000}"/>
    <cellStyle name="Input 16 72" xfId="25182" xr:uid="{00000000-0005-0000-0000-0000D3600000}"/>
    <cellStyle name="Input 16 73" xfId="25183" xr:uid="{00000000-0005-0000-0000-0000D4600000}"/>
    <cellStyle name="Input 16 74" xfId="25184" xr:uid="{00000000-0005-0000-0000-0000D5600000}"/>
    <cellStyle name="Input 16 75" xfId="25185" xr:uid="{00000000-0005-0000-0000-0000D6600000}"/>
    <cellStyle name="Input 16 76" xfId="25186" xr:uid="{00000000-0005-0000-0000-0000D7600000}"/>
    <cellStyle name="Input 16 77" xfId="52695" xr:uid="{00000000-0005-0000-0000-0000D8600000}"/>
    <cellStyle name="Input 16 78" xfId="52958" xr:uid="{00000000-0005-0000-0000-0000D9600000}"/>
    <cellStyle name="Input 16 79" xfId="53419" xr:uid="{00000000-0005-0000-0000-0000DA600000}"/>
    <cellStyle name="Input 16 8" xfId="25187" xr:uid="{00000000-0005-0000-0000-0000DB600000}"/>
    <cellStyle name="Input 16 8 2" xfId="25188" xr:uid="{00000000-0005-0000-0000-0000DC600000}"/>
    <cellStyle name="Input 16 9" xfId="25189" xr:uid="{00000000-0005-0000-0000-0000DD600000}"/>
    <cellStyle name="Input 16 9 2" xfId="25190" xr:uid="{00000000-0005-0000-0000-0000DE600000}"/>
    <cellStyle name="Input 17" xfId="659" xr:uid="{00000000-0005-0000-0000-0000DF600000}"/>
    <cellStyle name="Input 17 10" xfId="25191" xr:uid="{00000000-0005-0000-0000-0000E0600000}"/>
    <cellStyle name="Input 17 10 2" xfId="25192" xr:uid="{00000000-0005-0000-0000-0000E1600000}"/>
    <cellStyle name="Input 17 11" xfId="25193" xr:uid="{00000000-0005-0000-0000-0000E2600000}"/>
    <cellStyle name="Input 17 11 2" xfId="25194" xr:uid="{00000000-0005-0000-0000-0000E3600000}"/>
    <cellStyle name="Input 17 12" xfId="25195" xr:uid="{00000000-0005-0000-0000-0000E4600000}"/>
    <cellStyle name="Input 17 12 2" xfId="25196" xr:uid="{00000000-0005-0000-0000-0000E5600000}"/>
    <cellStyle name="Input 17 13" xfId="25197" xr:uid="{00000000-0005-0000-0000-0000E6600000}"/>
    <cellStyle name="Input 17 13 2" xfId="25198" xr:uid="{00000000-0005-0000-0000-0000E7600000}"/>
    <cellStyle name="Input 17 14" xfId="25199" xr:uid="{00000000-0005-0000-0000-0000E8600000}"/>
    <cellStyle name="Input 17 14 2" xfId="25200" xr:uid="{00000000-0005-0000-0000-0000E9600000}"/>
    <cellStyle name="Input 17 15" xfId="25201" xr:uid="{00000000-0005-0000-0000-0000EA600000}"/>
    <cellStyle name="Input 17 15 2" xfId="25202" xr:uid="{00000000-0005-0000-0000-0000EB600000}"/>
    <cellStyle name="Input 17 16" xfId="25203" xr:uid="{00000000-0005-0000-0000-0000EC600000}"/>
    <cellStyle name="Input 17 16 2" xfId="25204" xr:uid="{00000000-0005-0000-0000-0000ED600000}"/>
    <cellStyle name="Input 17 17" xfId="25205" xr:uid="{00000000-0005-0000-0000-0000EE600000}"/>
    <cellStyle name="Input 17 17 2" xfId="25206" xr:uid="{00000000-0005-0000-0000-0000EF600000}"/>
    <cellStyle name="Input 17 18" xfId="25207" xr:uid="{00000000-0005-0000-0000-0000F0600000}"/>
    <cellStyle name="Input 17 18 2" xfId="25208" xr:uid="{00000000-0005-0000-0000-0000F1600000}"/>
    <cellStyle name="Input 17 19" xfId="25209" xr:uid="{00000000-0005-0000-0000-0000F2600000}"/>
    <cellStyle name="Input 17 19 2" xfId="25210" xr:uid="{00000000-0005-0000-0000-0000F3600000}"/>
    <cellStyle name="Input 17 2" xfId="660" xr:uid="{00000000-0005-0000-0000-0000F4600000}"/>
    <cellStyle name="Input 17 2 2" xfId="25211" xr:uid="{00000000-0005-0000-0000-0000F5600000}"/>
    <cellStyle name="Input 17 20" xfId="25212" xr:uid="{00000000-0005-0000-0000-0000F6600000}"/>
    <cellStyle name="Input 17 20 2" xfId="25213" xr:uid="{00000000-0005-0000-0000-0000F7600000}"/>
    <cellStyle name="Input 17 21" xfId="25214" xr:uid="{00000000-0005-0000-0000-0000F8600000}"/>
    <cellStyle name="Input 17 21 2" xfId="25215" xr:uid="{00000000-0005-0000-0000-0000F9600000}"/>
    <cellStyle name="Input 17 22" xfId="25216" xr:uid="{00000000-0005-0000-0000-0000FA600000}"/>
    <cellStyle name="Input 17 22 2" xfId="25217" xr:uid="{00000000-0005-0000-0000-0000FB600000}"/>
    <cellStyle name="Input 17 23" xfId="25218" xr:uid="{00000000-0005-0000-0000-0000FC600000}"/>
    <cellStyle name="Input 17 23 2" xfId="25219" xr:uid="{00000000-0005-0000-0000-0000FD600000}"/>
    <cellStyle name="Input 17 24" xfId="25220" xr:uid="{00000000-0005-0000-0000-0000FE600000}"/>
    <cellStyle name="Input 17 24 2" xfId="25221" xr:uid="{00000000-0005-0000-0000-0000FF600000}"/>
    <cellStyle name="Input 17 25" xfId="25222" xr:uid="{00000000-0005-0000-0000-000000610000}"/>
    <cellStyle name="Input 17 25 2" xfId="25223" xr:uid="{00000000-0005-0000-0000-000001610000}"/>
    <cellStyle name="Input 17 26" xfId="25224" xr:uid="{00000000-0005-0000-0000-000002610000}"/>
    <cellStyle name="Input 17 26 2" xfId="25225" xr:uid="{00000000-0005-0000-0000-000003610000}"/>
    <cellStyle name="Input 17 27" xfId="25226" xr:uid="{00000000-0005-0000-0000-000004610000}"/>
    <cellStyle name="Input 17 27 2" xfId="25227" xr:uid="{00000000-0005-0000-0000-000005610000}"/>
    <cellStyle name="Input 17 28" xfId="25228" xr:uid="{00000000-0005-0000-0000-000006610000}"/>
    <cellStyle name="Input 17 28 2" xfId="25229" xr:uid="{00000000-0005-0000-0000-000007610000}"/>
    <cellStyle name="Input 17 29" xfId="25230" xr:uid="{00000000-0005-0000-0000-000008610000}"/>
    <cellStyle name="Input 17 29 2" xfId="25231" xr:uid="{00000000-0005-0000-0000-000009610000}"/>
    <cellStyle name="Input 17 3" xfId="25232" xr:uid="{00000000-0005-0000-0000-00000A610000}"/>
    <cellStyle name="Input 17 3 2" xfId="25233" xr:uid="{00000000-0005-0000-0000-00000B610000}"/>
    <cellStyle name="Input 17 30" xfId="25234" xr:uid="{00000000-0005-0000-0000-00000C610000}"/>
    <cellStyle name="Input 17 30 2" xfId="25235" xr:uid="{00000000-0005-0000-0000-00000D610000}"/>
    <cellStyle name="Input 17 31" xfId="25236" xr:uid="{00000000-0005-0000-0000-00000E610000}"/>
    <cellStyle name="Input 17 31 2" xfId="25237" xr:uid="{00000000-0005-0000-0000-00000F610000}"/>
    <cellStyle name="Input 17 32" xfId="25238" xr:uid="{00000000-0005-0000-0000-000010610000}"/>
    <cellStyle name="Input 17 32 2" xfId="25239" xr:uid="{00000000-0005-0000-0000-000011610000}"/>
    <cellStyle name="Input 17 33" xfId="25240" xr:uid="{00000000-0005-0000-0000-000012610000}"/>
    <cellStyle name="Input 17 33 2" xfId="25241" xr:uid="{00000000-0005-0000-0000-000013610000}"/>
    <cellStyle name="Input 17 34" xfId="25242" xr:uid="{00000000-0005-0000-0000-000014610000}"/>
    <cellStyle name="Input 17 34 2" xfId="25243" xr:uid="{00000000-0005-0000-0000-000015610000}"/>
    <cellStyle name="Input 17 35" xfId="25244" xr:uid="{00000000-0005-0000-0000-000016610000}"/>
    <cellStyle name="Input 17 35 2" xfId="25245" xr:uid="{00000000-0005-0000-0000-000017610000}"/>
    <cellStyle name="Input 17 36" xfId="25246" xr:uid="{00000000-0005-0000-0000-000018610000}"/>
    <cellStyle name="Input 17 36 2" xfId="25247" xr:uid="{00000000-0005-0000-0000-000019610000}"/>
    <cellStyle name="Input 17 37" xfId="25248" xr:uid="{00000000-0005-0000-0000-00001A610000}"/>
    <cellStyle name="Input 17 37 2" xfId="25249" xr:uid="{00000000-0005-0000-0000-00001B610000}"/>
    <cellStyle name="Input 17 38" xfId="25250" xr:uid="{00000000-0005-0000-0000-00001C610000}"/>
    <cellStyle name="Input 17 38 2" xfId="25251" xr:uid="{00000000-0005-0000-0000-00001D610000}"/>
    <cellStyle name="Input 17 39" xfId="25252" xr:uid="{00000000-0005-0000-0000-00001E610000}"/>
    <cellStyle name="Input 17 39 2" xfId="25253" xr:uid="{00000000-0005-0000-0000-00001F610000}"/>
    <cellStyle name="Input 17 4" xfId="25254" xr:uid="{00000000-0005-0000-0000-000020610000}"/>
    <cellStyle name="Input 17 4 2" xfId="25255" xr:uid="{00000000-0005-0000-0000-000021610000}"/>
    <cellStyle name="Input 17 40" xfId="25256" xr:uid="{00000000-0005-0000-0000-000022610000}"/>
    <cellStyle name="Input 17 41" xfId="25257" xr:uid="{00000000-0005-0000-0000-000023610000}"/>
    <cellStyle name="Input 17 42" xfId="25258" xr:uid="{00000000-0005-0000-0000-000024610000}"/>
    <cellStyle name="Input 17 43" xfId="25259" xr:uid="{00000000-0005-0000-0000-000025610000}"/>
    <cellStyle name="Input 17 44" xfId="25260" xr:uid="{00000000-0005-0000-0000-000026610000}"/>
    <cellStyle name="Input 17 45" xfId="25261" xr:uid="{00000000-0005-0000-0000-000027610000}"/>
    <cellStyle name="Input 17 46" xfId="25262" xr:uid="{00000000-0005-0000-0000-000028610000}"/>
    <cellStyle name="Input 17 47" xfId="25263" xr:uid="{00000000-0005-0000-0000-000029610000}"/>
    <cellStyle name="Input 17 48" xfId="25264" xr:uid="{00000000-0005-0000-0000-00002A610000}"/>
    <cellStyle name="Input 17 49" xfId="25265" xr:uid="{00000000-0005-0000-0000-00002B610000}"/>
    <cellStyle name="Input 17 5" xfId="25266" xr:uid="{00000000-0005-0000-0000-00002C610000}"/>
    <cellStyle name="Input 17 5 2" xfId="25267" xr:uid="{00000000-0005-0000-0000-00002D610000}"/>
    <cellStyle name="Input 17 50" xfId="25268" xr:uid="{00000000-0005-0000-0000-00002E610000}"/>
    <cellStyle name="Input 17 51" xfId="25269" xr:uid="{00000000-0005-0000-0000-00002F610000}"/>
    <cellStyle name="Input 17 52" xfId="25270" xr:uid="{00000000-0005-0000-0000-000030610000}"/>
    <cellStyle name="Input 17 53" xfId="25271" xr:uid="{00000000-0005-0000-0000-000031610000}"/>
    <cellStyle name="Input 17 54" xfId="25272" xr:uid="{00000000-0005-0000-0000-000032610000}"/>
    <cellStyle name="Input 17 55" xfId="25273" xr:uid="{00000000-0005-0000-0000-000033610000}"/>
    <cellStyle name="Input 17 56" xfId="25274" xr:uid="{00000000-0005-0000-0000-000034610000}"/>
    <cellStyle name="Input 17 57" xfId="25275" xr:uid="{00000000-0005-0000-0000-000035610000}"/>
    <cellStyle name="Input 17 58" xfId="25276" xr:uid="{00000000-0005-0000-0000-000036610000}"/>
    <cellStyle name="Input 17 59" xfId="25277" xr:uid="{00000000-0005-0000-0000-000037610000}"/>
    <cellStyle name="Input 17 6" xfId="25278" xr:uid="{00000000-0005-0000-0000-000038610000}"/>
    <cellStyle name="Input 17 6 2" xfId="25279" xr:uid="{00000000-0005-0000-0000-000039610000}"/>
    <cellStyle name="Input 17 60" xfId="25280" xr:uid="{00000000-0005-0000-0000-00003A610000}"/>
    <cellStyle name="Input 17 61" xfId="25281" xr:uid="{00000000-0005-0000-0000-00003B610000}"/>
    <cellStyle name="Input 17 62" xfId="25282" xr:uid="{00000000-0005-0000-0000-00003C610000}"/>
    <cellStyle name="Input 17 63" xfId="25283" xr:uid="{00000000-0005-0000-0000-00003D610000}"/>
    <cellStyle name="Input 17 64" xfId="25284" xr:uid="{00000000-0005-0000-0000-00003E610000}"/>
    <cellStyle name="Input 17 65" xfId="25285" xr:uid="{00000000-0005-0000-0000-00003F610000}"/>
    <cellStyle name="Input 17 66" xfId="25286" xr:uid="{00000000-0005-0000-0000-000040610000}"/>
    <cellStyle name="Input 17 67" xfId="25287" xr:uid="{00000000-0005-0000-0000-000041610000}"/>
    <cellStyle name="Input 17 68" xfId="25288" xr:uid="{00000000-0005-0000-0000-000042610000}"/>
    <cellStyle name="Input 17 69" xfId="25289" xr:uid="{00000000-0005-0000-0000-000043610000}"/>
    <cellStyle name="Input 17 7" xfId="25290" xr:uid="{00000000-0005-0000-0000-000044610000}"/>
    <cellStyle name="Input 17 7 2" xfId="25291" xr:uid="{00000000-0005-0000-0000-000045610000}"/>
    <cellStyle name="Input 17 70" xfId="25292" xr:uid="{00000000-0005-0000-0000-000046610000}"/>
    <cellStyle name="Input 17 71" xfId="25293" xr:uid="{00000000-0005-0000-0000-000047610000}"/>
    <cellStyle name="Input 17 72" xfId="25294" xr:uid="{00000000-0005-0000-0000-000048610000}"/>
    <cellStyle name="Input 17 73" xfId="25295" xr:uid="{00000000-0005-0000-0000-000049610000}"/>
    <cellStyle name="Input 17 74" xfId="25296" xr:uid="{00000000-0005-0000-0000-00004A610000}"/>
    <cellStyle name="Input 17 75" xfId="25297" xr:uid="{00000000-0005-0000-0000-00004B610000}"/>
    <cellStyle name="Input 17 76" xfId="25298" xr:uid="{00000000-0005-0000-0000-00004C610000}"/>
    <cellStyle name="Input 17 77" xfId="52600" xr:uid="{00000000-0005-0000-0000-00004D610000}"/>
    <cellStyle name="Input 17 78" xfId="52846" xr:uid="{00000000-0005-0000-0000-00004E610000}"/>
    <cellStyle name="Input 17 79" xfId="53307" xr:uid="{00000000-0005-0000-0000-00004F610000}"/>
    <cellStyle name="Input 17 8" xfId="25299" xr:uid="{00000000-0005-0000-0000-000050610000}"/>
    <cellStyle name="Input 17 8 2" xfId="25300" xr:uid="{00000000-0005-0000-0000-000051610000}"/>
    <cellStyle name="Input 17 9" xfId="25301" xr:uid="{00000000-0005-0000-0000-000052610000}"/>
    <cellStyle name="Input 17 9 2" xfId="25302" xr:uid="{00000000-0005-0000-0000-000053610000}"/>
    <cellStyle name="Input 18" xfId="661" xr:uid="{00000000-0005-0000-0000-000054610000}"/>
    <cellStyle name="Input 18 10" xfId="25303" xr:uid="{00000000-0005-0000-0000-000055610000}"/>
    <cellStyle name="Input 18 10 2" xfId="25304" xr:uid="{00000000-0005-0000-0000-000056610000}"/>
    <cellStyle name="Input 18 11" xfId="25305" xr:uid="{00000000-0005-0000-0000-000057610000}"/>
    <cellStyle name="Input 18 11 2" xfId="25306" xr:uid="{00000000-0005-0000-0000-000058610000}"/>
    <cellStyle name="Input 18 12" xfId="25307" xr:uid="{00000000-0005-0000-0000-000059610000}"/>
    <cellStyle name="Input 18 12 2" xfId="25308" xr:uid="{00000000-0005-0000-0000-00005A610000}"/>
    <cellStyle name="Input 18 13" xfId="25309" xr:uid="{00000000-0005-0000-0000-00005B610000}"/>
    <cellStyle name="Input 18 13 2" xfId="25310" xr:uid="{00000000-0005-0000-0000-00005C610000}"/>
    <cellStyle name="Input 18 14" xfId="25311" xr:uid="{00000000-0005-0000-0000-00005D610000}"/>
    <cellStyle name="Input 18 14 2" xfId="25312" xr:uid="{00000000-0005-0000-0000-00005E610000}"/>
    <cellStyle name="Input 18 15" xfId="25313" xr:uid="{00000000-0005-0000-0000-00005F610000}"/>
    <cellStyle name="Input 18 15 2" xfId="25314" xr:uid="{00000000-0005-0000-0000-000060610000}"/>
    <cellStyle name="Input 18 16" xfId="25315" xr:uid="{00000000-0005-0000-0000-000061610000}"/>
    <cellStyle name="Input 18 16 2" xfId="25316" xr:uid="{00000000-0005-0000-0000-000062610000}"/>
    <cellStyle name="Input 18 17" xfId="25317" xr:uid="{00000000-0005-0000-0000-000063610000}"/>
    <cellStyle name="Input 18 17 2" xfId="25318" xr:uid="{00000000-0005-0000-0000-000064610000}"/>
    <cellStyle name="Input 18 18" xfId="25319" xr:uid="{00000000-0005-0000-0000-000065610000}"/>
    <cellStyle name="Input 18 18 2" xfId="25320" xr:uid="{00000000-0005-0000-0000-000066610000}"/>
    <cellStyle name="Input 18 19" xfId="25321" xr:uid="{00000000-0005-0000-0000-000067610000}"/>
    <cellStyle name="Input 18 19 2" xfId="25322" xr:uid="{00000000-0005-0000-0000-000068610000}"/>
    <cellStyle name="Input 18 2" xfId="662" xr:uid="{00000000-0005-0000-0000-000069610000}"/>
    <cellStyle name="Input 18 2 2" xfId="25323" xr:uid="{00000000-0005-0000-0000-00006A610000}"/>
    <cellStyle name="Input 18 20" xfId="25324" xr:uid="{00000000-0005-0000-0000-00006B610000}"/>
    <cellStyle name="Input 18 20 2" xfId="25325" xr:uid="{00000000-0005-0000-0000-00006C610000}"/>
    <cellStyle name="Input 18 21" xfId="25326" xr:uid="{00000000-0005-0000-0000-00006D610000}"/>
    <cellStyle name="Input 18 21 2" xfId="25327" xr:uid="{00000000-0005-0000-0000-00006E610000}"/>
    <cellStyle name="Input 18 22" xfId="25328" xr:uid="{00000000-0005-0000-0000-00006F610000}"/>
    <cellStyle name="Input 18 22 2" xfId="25329" xr:uid="{00000000-0005-0000-0000-000070610000}"/>
    <cellStyle name="Input 18 23" xfId="25330" xr:uid="{00000000-0005-0000-0000-000071610000}"/>
    <cellStyle name="Input 18 23 2" xfId="25331" xr:uid="{00000000-0005-0000-0000-000072610000}"/>
    <cellStyle name="Input 18 24" xfId="25332" xr:uid="{00000000-0005-0000-0000-000073610000}"/>
    <cellStyle name="Input 18 24 2" xfId="25333" xr:uid="{00000000-0005-0000-0000-000074610000}"/>
    <cellStyle name="Input 18 25" xfId="25334" xr:uid="{00000000-0005-0000-0000-000075610000}"/>
    <cellStyle name="Input 18 25 2" xfId="25335" xr:uid="{00000000-0005-0000-0000-000076610000}"/>
    <cellStyle name="Input 18 26" xfId="25336" xr:uid="{00000000-0005-0000-0000-000077610000}"/>
    <cellStyle name="Input 18 26 2" xfId="25337" xr:uid="{00000000-0005-0000-0000-000078610000}"/>
    <cellStyle name="Input 18 27" xfId="25338" xr:uid="{00000000-0005-0000-0000-000079610000}"/>
    <cellStyle name="Input 18 27 2" xfId="25339" xr:uid="{00000000-0005-0000-0000-00007A610000}"/>
    <cellStyle name="Input 18 28" xfId="25340" xr:uid="{00000000-0005-0000-0000-00007B610000}"/>
    <cellStyle name="Input 18 28 2" xfId="25341" xr:uid="{00000000-0005-0000-0000-00007C610000}"/>
    <cellStyle name="Input 18 29" xfId="25342" xr:uid="{00000000-0005-0000-0000-00007D610000}"/>
    <cellStyle name="Input 18 29 2" xfId="25343" xr:uid="{00000000-0005-0000-0000-00007E610000}"/>
    <cellStyle name="Input 18 3" xfId="25344" xr:uid="{00000000-0005-0000-0000-00007F610000}"/>
    <cellStyle name="Input 18 3 2" xfId="25345" xr:uid="{00000000-0005-0000-0000-000080610000}"/>
    <cellStyle name="Input 18 30" xfId="25346" xr:uid="{00000000-0005-0000-0000-000081610000}"/>
    <cellStyle name="Input 18 30 2" xfId="25347" xr:uid="{00000000-0005-0000-0000-000082610000}"/>
    <cellStyle name="Input 18 31" xfId="25348" xr:uid="{00000000-0005-0000-0000-000083610000}"/>
    <cellStyle name="Input 18 31 2" xfId="25349" xr:uid="{00000000-0005-0000-0000-000084610000}"/>
    <cellStyle name="Input 18 32" xfId="25350" xr:uid="{00000000-0005-0000-0000-000085610000}"/>
    <cellStyle name="Input 18 32 2" xfId="25351" xr:uid="{00000000-0005-0000-0000-000086610000}"/>
    <cellStyle name="Input 18 33" xfId="25352" xr:uid="{00000000-0005-0000-0000-000087610000}"/>
    <cellStyle name="Input 18 33 2" xfId="25353" xr:uid="{00000000-0005-0000-0000-000088610000}"/>
    <cellStyle name="Input 18 34" xfId="25354" xr:uid="{00000000-0005-0000-0000-000089610000}"/>
    <cellStyle name="Input 18 34 2" xfId="25355" xr:uid="{00000000-0005-0000-0000-00008A610000}"/>
    <cellStyle name="Input 18 35" xfId="25356" xr:uid="{00000000-0005-0000-0000-00008B610000}"/>
    <cellStyle name="Input 18 35 2" xfId="25357" xr:uid="{00000000-0005-0000-0000-00008C610000}"/>
    <cellStyle name="Input 18 36" xfId="25358" xr:uid="{00000000-0005-0000-0000-00008D610000}"/>
    <cellStyle name="Input 18 36 2" xfId="25359" xr:uid="{00000000-0005-0000-0000-00008E610000}"/>
    <cellStyle name="Input 18 37" xfId="25360" xr:uid="{00000000-0005-0000-0000-00008F610000}"/>
    <cellStyle name="Input 18 37 2" xfId="25361" xr:uid="{00000000-0005-0000-0000-000090610000}"/>
    <cellStyle name="Input 18 38" xfId="25362" xr:uid="{00000000-0005-0000-0000-000091610000}"/>
    <cellStyle name="Input 18 38 2" xfId="25363" xr:uid="{00000000-0005-0000-0000-000092610000}"/>
    <cellStyle name="Input 18 39" xfId="25364" xr:uid="{00000000-0005-0000-0000-000093610000}"/>
    <cellStyle name="Input 18 39 2" xfId="25365" xr:uid="{00000000-0005-0000-0000-000094610000}"/>
    <cellStyle name="Input 18 4" xfId="25366" xr:uid="{00000000-0005-0000-0000-000095610000}"/>
    <cellStyle name="Input 18 4 2" xfId="25367" xr:uid="{00000000-0005-0000-0000-000096610000}"/>
    <cellStyle name="Input 18 40" xfId="25368" xr:uid="{00000000-0005-0000-0000-000097610000}"/>
    <cellStyle name="Input 18 41" xfId="25369" xr:uid="{00000000-0005-0000-0000-000098610000}"/>
    <cellStyle name="Input 18 42" xfId="25370" xr:uid="{00000000-0005-0000-0000-000099610000}"/>
    <cellStyle name="Input 18 43" xfId="25371" xr:uid="{00000000-0005-0000-0000-00009A610000}"/>
    <cellStyle name="Input 18 44" xfId="25372" xr:uid="{00000000-0005-0000-0000-00009B610000}"/>
    <cellStyle name="Input 18 45" xfId="25373" xr:uid="{00000000-0005-0000-0000-00009C610000}"/>
    <cellStyle name="Input 18 46" xfId="25374" xr:uid="{00000000-0005-0000-0000-00009D610000}"/>
    <cellStyle name="Input 18 47" xfId="25375" xr:uid="{00000000-0005-0000-0000-00009E610000}"/>
    <cellStyle name="Input 18 48" xfId="25376" xr:uid="{00000000-0005-0000-0000-00009F610000}"/>
    <cellStyle name="Input 18 49" xfId="25377" xr:uid="{00000000-0005-0000-0000-0000A0610000}"/>
    <cellStyle name="Input 18 5" xfId="25378" xr:uid="{00000000-0005-0000-0000-0000A1610000}"/>
    <cellStyle name="Input 18 5 2" xfId="25379" xr:uid="{00000000-0005-0000-0000-0000A2610000}"/>
    <cellStyle name="Input 18 50" xfId="25380" xr:uid="{00000000-0005-0000-0000-0000A3610000}"/>
    <cellStyle name="Input 18 51" xfId="25381" xr:uid="{00000000-0005-0000-0000-0000A4610000}"/>
    <cellStyle name="Input 18 52" xfId="25382" xr:uid="{00000000-0005-0000-0000-0000A5610000}"/>
    <cellStyle name="Input 18 53" xfId="25383" xr:uid="{00000000-0005-0000-0000-0000A6610000}"/>
    <cellStyle name="Input 18 54" xfId="25384" xr:uid="{00000000-0005-0000-0000-0000A7610000}"/>
    <cellStyle name="Input 18 55" xfId="25385" xr:uid="{00000000-0005-0000-0000-0000A8610000}"/>
    <cellStyle name="Input 18 56" xfId="25386" xr:uid="{00000000-0005-0000-0000-0000A9610000}"/>
    <cellStyle name="Input 18 57" xfId="25387" xr:uid="{00000000-0005-0000-0000-0000AA610000}"/>
    <cellStyle name="Input 18 58" xfId="25388" xr:uid="{00000000-0005-0000-0000-0000AB610000}"/>
    <cellStyle name="Input 18 59" xfId="25389" xr:uid="{00000000-0005-0000-0000-0000AC610000}"/>
    <cellStyle name="Input 18 6" xfId="25390" xr:uid="{00000000-0005-0000-0000-0000AD610000}"/>
    <cellStyle name="Input 18 6 2" xfId="25391" xr:uid="{00000000-0005-0000-0000-0000AE610000}"/>
    <cellStyle name="Input 18 60" xfId="25392" xr:uid="{00000000-0005-0000-0000-0000AF610000}"/>
    <cellStyle name="Input 18 61" xfId="25393" xr:uid="{00000000-0005-0000-0000-0000B0610000}"/>
    <cellStyle name="Input 18 62" xfId="25394" xr:uid="{00000000-0005-0000-0000-0000B1610000}"/>
    <cellStyle name="Input 18 63" xfId="25395" xr:uid="{00000000-0005-0000-0000-0000B2610000}"/>
    <cellStyle name="Input 18 64" xfId="25396" xr:uid="{00000000-0005-0000-0000-0000B3610000}"/>
    <cellStyle name="Input 18 65" xfId="25397" xr:uid="{00000000-0005-0000-0000-0000B4610000}"/>
    <cellStyle name="Input 18 66" xfId="25398" xr:uid="{00000000-0005-0000-0000-0000B5610000}"/>
    <cellStyle name="Input 18 67" xfId="25399" xr:uid="{00000000-0005-0000-0000-0000B6610000}"/>
    <cellStyle name="Input 18 68" xfId="25400" xr:uid="{00000000-0005-0000-0000-0000B7610000}"/>
    <cellStyle name="Input 18 69" xfId="25401" xr:uid="{00000000-0005-0000-0000-0000B8610000}"/>
    <cellStyle name="Input 18 7" xfId="25402" xr:uid="{00000000-0005-0000-0000-0000B9610000}"/>
    <cellStyle name="Input 18 7 2" xfId="25403" xr:uid="{00000000-0005-0000-0000-0000BA610000}"/>
    <cellStyle name="Input 18 70" xfId="25404" xr:uid="{00000000-0005-0000-0000-0000BB610000}"/>
    <cellStyle name="Input 18 71" xfId="25405" xr:uid="{00000000-0005-0000-0000-0000BC610000}"/>
    <cellStyle name="Input 18 72" xfId="25406" xr:uid="{00000000-0005-0000-0000-0000BD610000}"/>
    <cellStyle name="Input 18 73" xfId="25407" xr:uid="{00000000-0005-0000-0000-0000BE610000}"/>
    <cellStyle name="Input 18 74" xfId="25408" xr:uid="{00000000-0005-0000-0000-0000BF610000}"/>
    <cellStyle name="Input 18 75" xfId="25409" xr:uid="{00000000-0005-0000-0000-0000C0610000}"/>
    <cellStyle name="Input 18 76" xfId="25410" xr:uid="{00000000-0005-0000-0000-0000C1610000}"/>
    <cellStyle name="Input 18 77" xfId="52712" xr:uid="{00000000-0005-0000-0000-0000C2610000}"/>
    <cellStyle name="Input 18 78" xfId="52981" xr:uid="{00000000-0005-0000-0000-0000C3610000}"/>
    <cellStyle name="Input 18 79" xfId="53442" xr:uid="{00000000-0005-0000-0000-0000C4610000}"/>
    <cellStyle name="Input 18 8" xfId="25411" xr:uid="{00000000-0005-0000-0000-0000C5610000}"/>
    <cellStyle name="Input 18 8 2" xfId="25412" xr:uid="{00000000-0005-0000-0000-0000C6610000}"/>
    <cellStyle name="Input 18 9" xfId="25413" xr:uid="{00000000-0005-0000-0000-0000C7610000}"/>
    <cellStyle name="Input 18 9 2" xfId="25414" xr:uid="{00000000-0005-0000-0000-0000C8610000}"/>
    <cellStyle name="Input 19" xfId="663" xr:uid="{00000000-0005-0000-0000-0000C9610000}"/>
    <cellStyle name="Input 19 10" xfId="25415" xr:uid="{00000000-0005-0000-0000-0000CA610000}"/>
    <cellStyle name="Input 19 10 2" xfId="25416" xr:uid="{00000000-0005-0000-0000-0000CB610000}"/>
    <cellStyle name="Input 19 11" xfId="25417" xr:uid="{00000000-0005-0000-0000-0000CC610000}"/>
    <cellStyle name="Input 19 11 2" xfId="25418" xr:uid="{00000000-0005-0000-0000-0000CD610000}"/>
    <cellStyle name="Input 19 12" xfId="25419" xr:uid="{00000000-0005-0000-0000-0000CE610000}"/>
    <cellStyle name="Input 19 12 2" xfId="25420" xr:uid="{00000000-0005-0000-0000-0000CF610000}"/>
    <cellStyle name="Input 19 13" xfId="25421" xr:uid="{00000000-0005-0000-0000-0000D0610000}"/>
    <cellStyle name="Input 19 13 2" xfId="25422" xr:uid="{00000000-0005-0000-0000-0000D1610000}"/>
    <cellStyle name="Input 19 14" xfId="25423" xr:uid="{00000000-0005-0000-0000-0000D2610000}"/>
    <cellStyle name="Input 19 14 2" xfId="25424" xr:uid="{00000000-0005-0000-0000-0000D3610000}"/>
    <cellStyle name="Input 19 15" xfId="25425" xr:uid="{00000000-0005-0000-0000-0000D4610000}"/>
    <cellStyle name="Input 19 15 2" xfId="25426" xr:uid="{00000000-0005-0000-0000-0000D5610000}"/>
    <cellStyle name="Input 19 16" xfId="25427" xr:uid="{00000000-0005-0000-0000-0000D6610000}"/>
    <cellStyle name="Input 19 16 2" xfId="25428" xr:uid="{00000000-0005-0000-0000-0000D7610000}"/>
    <cellStyle name="Input 19 17" xfId="25429" xr:uid="{00000000-0005-0000-0000-0000D8610000}"/>
    <cellStyle name="Input 19 17 2" xfId="25430" xr:uid="{00000000-0005-0000-0000-0000D9610000}"/>
    <cellStyle name="Input 19 18" xfId="25431" xr:uid="{00000000-0005-0000-0000-0000DA610000}"/>
    <cellStyle name="Input 19 18 2" xfId="25432" xr:uid="{00000000-0005-0000-0000-0000DB610000}"/>
    <cellStyle name="Input 19 19" xfId="25433" xr:uid="{00000000-0005-0000-0000-0000DC610000}"/>
    <cellStyle name="Input 19 19 2" xfId="25434" xr:uid="{00000000-0005-0000-0000-0000DD610000}"/>
    <cellStyle name="Input 19 2" xfId="664" xr:uid="{00000000-0005-0000-0000-0000DE610000}"/>
    <cellStyle name="Input 19 2 2" xfId="25435" xr:uid="{00000000-0005-0000-0000-0000DF610000}"/>
    <cellStyle name="Input 19 20" xfId="25436" xr:uid="{00000000-0005-0000-0000-0000E0610000}"/>
    <cellStyle name="Input 19 20 2" xfId="25437" xr:uid="{00000000-0005-0000-0000-0000E1610000}"/>
    <cellStyle name="Input 19 21" xfId="25438" xr:uid="{00000000-0005-0000-0000-0000E2610000}"/>
    <cellStyle name="Input 19 21 2" xfId="25439" xr:uid="{00000000-0005-0000-0000-0000E3610000}"/>
    <cellStyle name="Input 19 22" xfId="25440" xr:uid="{00000000-0005-0000-0000-0000E4610000}"/>
    <cellStyle name="Input 19 22 2" xfId="25441" xr:uid="{00000000-0005-0000-0000-0000E5610000}"/>
    <cellStyle name="Input 19 23" xfId="25442" xr:uid="{00000000-0005-0000-0000-0000E6610000}"/>
    <cellStyle name="Input 19 23 2" xfId="25443" xr:uid="{00000000-0005-0000-0000-0000E7610000}"/>
    <cellStyle name="Input 19 24" xfId="25444" xr:uid="{00000000-0005-0000-0000-0000E8610000}"/>
    <cellStyle name="Input 19 24 2" xfId="25445" xr:uid="{00000000-0005-0000-0000-0000E9610000}"/>
    <cellStyle name="Input 19 25" xfId="25446" xr:uid="{00000000-0005-0000-0000-0000EA610000}"/>
    <cellStyle name="Input 19 25 2" xfId="25447" xr:uid="{00000000-0005-0000-0000-0000EB610000}"/>
    <cellStyle name="Input 19 26" xfId="25448" xr:uid="{00000000-0005-0000-0000-0000EC610000}"/>
    <cellStyle name="Input 19 26 2" xfId="25449" xr:uid="{00000000-0005-0000-0000-0000ED610000}"/>
    <cellStyle name="Input 19 27" xfId="25450" xr:uid="{00000000-0005-0000-0000-0000EE610000}"/>
    <cellStyle name="Input 19 27 2" xfId="25451" xr:uid="{00000000-0005-0000-0000-0000EF610000}"/>
    <cellStyle name="Input 19 28" xfId="25452" xr:uid="{00000000-0005-0000-0000-0000F0610000}"/>
    <cellStyle name="Input 19 28 2" xfId="25453" xr:uid="{00000000-0005-0000-0000-0000F1610000}"/>
    <cellStyle name="Input 19 29" xfId="25454" xr:uid="{00000000-0005-0000-0000-0000F2610000}"/>
    <cellStyle name="Input 19 29 2" xfId="25455" xr:uid="{00000000-0005-0000-0000-0000F3610000}"/>
    <cellStyle name="Input 19 3" xfId="25456" xr:uid="{00000000-0005-0000-0000-0000F4610000}"/>
    <cellStyle name="Input 19 3 2" xfId="25457" xr:uid="{00000000-0005-0000-0000-0000F5610000}"/>
    <cellStyle name="Input 19 30" xfId="25458" xr:uid="{00000000-0005-0000-0000-0000F6610000}"/>
    <cellStyle name="Input 19 30 2" xfId="25459" xr:uid="{00000000-0005-0000-0000-0000F7610000}"/>
    <cellStyle name="Input 19 31" xfId="25460" xr:uid="{00000000-0005-0000-0000-0000F8610000}"/>
    <cellStyle name="Input 19 31 2" xfId="25461" xr:uid="{00000000-0005-0000-0000-0000F9610000}"/>
    <cellStyle name="Input 19 32" xfId="25462" xr:uid="{00000000-0005-0000-0000-0000FA610000}"/>
    <cellStyle name="Input 19 32 2" xfId="25463" xr:uid="{00000000-0005-0000-0000-0000FB610000}"/>
    <cellStyle name="Input 19 33" xfId="25464" xr:uid="{00000000-0005-0000-0000-0000FC610000}"/>
    <cellStyle name="Input 19 33 2" xfId="25465" xr:uid="{00000000-0005-0000-0000-0000FD610000}"/>
    <cellStyle name="Input 19 34" xfId="25466" xr:uid="{00000000-0005-0000-0000-0000FE610000}"/>
    <cellStyle name="Input 19 34 2" xfId="25467" xr:uid="{00000000-0005-0000-0000-0000FF610000}"/>
    <cellStyle name="Input 19 35" xfId="25468" xr:uid="{00000000-0005-0000-0000-000000620000}"/>
    <cellStyle name="Input 19 35 2" xfId="25469" xr:uid="{00000000-0005-0000-0000-000001620000}"/>
    <cellStyle name="Input 19 36" xfId="25470" xr:uid="{00000000-0005-0000-0000-000002620000}"/>
    <cellStyle name="Input 19 36 2" xfId="25471" xr:uid="{00000000-0005-0000-0000-000003620000}"/>
    <cellStyle name="Input 19 37" xfId="25472" xr:uid="{00000000-0005-0000-0000-000004620000}"/>
    <cellStyle name="Input 19 37 2" xfId="25473" xr:uid="{00000000-0005-0000-0000-000005620000}"/>
    <cellStyle name="Input 19 38" xfId="25474" xr:uid="{00000000-0005-0000-0000-000006620000}"/>
    <cellStyle name="Input 19 38 2" xfId="25475" xr:uid="{00000000-0005-0000-0000-000007620000}"/>
    <cellStyle name="Input 19 39" xfId="25476" xr:uid="{00000000-0005-0000-0000-000008620000}"/>
    <cellStyle name="Input 19 39 2" xfId="25477" xr:uid="{00000000-0005-0000-0000-000009620000}"/>
    <cellStyle name="Input 19 4" xfId="25478" xr:uid="{00000000-0005-0000-0000-00000A620000}"/>
    <cellStyle name="Input 19 4 2" xfId="25479" xr:uid="{00000000-0005-0000-0000-00000B620000}"/>
    <cellStyle name="Input 19 40" xfId="25480" xr:uid="{00000000-0005-0000-0000-00000C620000}"/>
    <cellStyle name="Input 19 41" xfId="25481" xr:uid="{00000000-0005-0000-0000-00000D620000}"/>
    <cellStyle name="Input 19 42" xfId="25482" xr:uid="{00000000-0005-0000-0000-00000E620000}"/>
    <cellStyle name="Input 19 43" xfId="25483" xr:uid="{00000000-0005-0000-0000-00000F620000}"/>
    <cellStyle name="Input 19 44" xfId="25484" xr:uid="{00000000-0005-0000-0000-000010620000}"/>
    <cellStyle name="Input 19 45" xfId="25485" xr:uid="{00000000-0005-0000-0000-000011620000}"/>
    <cellStyle name="Input 19 46" xfId="25486" xr:uid="{00000000-0005-0000-0000-000012620000}"/>
    <cellStyle name="Input 19 47" xfId="25487" xr:uid="{00000000-0005-0000-0000-000013620000}"/>
    <cellStyle name="Input 19 48" xfId="25488" xr:uid="{00000000-0005-0000-0000-000014620000}"/>
    <cellStyle name="Input 19 49" xfId="25489" xr:uid="{00000000-0005-0000-0000-000015620000}"/>
    <cellStyle name="Input 19 5" xfId="25490" xr:uid="{00000000-0005-0000-0000-000016620000}"/>
    <cellStyle name="Input 19 5 2" xfId="25491" xr:uid="{00000000-0005-0000-0000-000017620000}"/>
    <cellStyle name="Input 19 50" xfId="25492" xr:uid="{00000000-0005-0000-0000-000018620000}"/>
    <cellStyle name="Input 19 51" xfId="25493" xr:uid="{00000000-0005-0000-0000-000019620000}"/>
    <cellStyle name="Input 19 52" xfId="25494" xr:uid="{00000000-0005-0000-0000-00001A620000}"/>
    <cellStyle name="Input 19 53" xfId="25495" xr:uid="{00000000-0005-0000-0000-00001B620000}"/>
    <cellStyle name="Input 19 54" xfId="25496" xr:uid="{00000000-0005-0000-0000-00001C620000}"/>
    <cellStyle name="Input 19 55" xfId="25497" xr:uid="{00000000-0005-0000-0000-00001D620000}"/>
    <cellStyle name="Input 19 56" xfId="25498" xr:uid="{00000000-0005-0000-0000-00001E620000}"/>
    <cellStyle name="Input 19 57" xfId="25499" xr:uid="{00000000-0005-0000-0000-00001F620000}"/>
    <cellStyle name="Input 19 58" xfId="25500" xr:uid="{00000000-0005-0000-0000-000020620000}"/>
    <cellStyle name="Input 19 59" xfId="25501" xr:uid="{00000000-0005-0000-0000-000021620000}"/>
    <cellStyle name="Input 19 6" xfId="25502" xr:uid="{00000000-0005-0000-0000-000022620000}"/>
    <cellStyle name="Input 19 6 2" xfId="25503" xr:uid="{00000000-0005-0000-0000-000023620000}"/>
    <cellStyle name="Input 19 60" xfId="25504" xr:uid="{00000000-0005-0000-0000-000024620000}"/>
    <cellStyle name="Input 19 61" xfId="25505" xr:uid="{00000000-0005-0000-0000-000025620000}"/>
    <cellStyle name="Input 19 62" xfId="25506" xr:uid="{00000000-0005-0000-0000-000026620000}"/>
    <cellStyle name="Input 19 63" xfId="25507" xr:uid="{00000000-0005-0000-0000-000027620000}"/>
    <cellStyle name="Input 19 64" xfId="25508" xr:uid="{00000000-0005-0000-0000-000028620000}"/>
    <cellStyle name="Input 19 65" xfId="25509" xr:uid="{00000000-0005-0000-0000-000029620000}"/>
    <cellStyle name="Input 19 66" xfId="25510" xr:uid="{00000000-0005-0000-0000-00002A620000}"/>
    <cellStyle name="Input 19 67" xfId="25511" xr:uid="{00000000-0005-0000-0000-00002B620000}"/>
    <cellStyle name="Input 19 68" xfId="25512" xr:uid="{00000000-0005-0000-0000-00002C620000}"/>
    <cellStyle name="Input 19 69" xfId="25513" xr:uid="{00000000-0005-0000-0000-00002D620000}"/>
    <cellStyle name="Input 19 7" xfId="25514" xr:uid="{00000000-0005-0000-0000-00002E620000}"/>
    <cellStyle name="Input 19 7 2" xfId="25515" xr:uid="{00000000-0005-0000-0000-00002F620000}"/>
    <cellStyle name="Input 19 70" xfId="25516" xr:uid="{00000000-0005-0000-0000-000030620000}"/>
    <cellStyle name="Input 19 71" xfId="25517" xr:uid="{00000000-0005-0000-0000-000031620000}"/>
    <cellStyle name="Input 19 72" xfId="25518" xr:uid="{00000000-0005-0000-0000-000032620000}"/>
    <cellStyle name="Input 19 73" xfId="25519" xr:uid="{00000000-0005-0000-0000-000033620000}"/>
    <cellStyle name="Input 19 74" xfId="25520" xr:uid="{00000000-0005-0000-0000-000034620000}"/>
    <cellStyle name="Input 19 75" xfId="25521" xr:uid="{00000000-0005-0000-0000-000035620000}"/>
    <cellStyle name="Input 19 76" xfId="25522" xr:uid="{00000000-0005-0000-0000-000036620000}"/>
    <cellStyle name="Input 19 77" xfId="52729" xr:uid="{00000000-0005-0000-0000-000037620000}"/>
    <cellStyle name="Input 19 78" xfId="53003" xr:uid="{00000000-0005-0000-0000-000038620000}"/>
    <cellStyle name="Input 19 79" xfId="53464" xr:uid="{00000000-0005-0000-0000-000039620000}"/>
    <cellStyle name="Input 19 8" xfId="25523" xr:uid="{00000000-0005-0000-0000-00003A620000}"/>
    <cellStyle name="Input 19 8 2" xfId="25524" xr:uid="{00000000-0005-0000-0000-00003B620000}"/>
    <cellStyle name="Input 19 9" xfId="25525" xr:uid="{00000000-0005-0000-0000-00003C620000}"/>
    <cellStyle name="Input 19 9 2" xfId="25526" xr:uid="{00000000-0005-0000-0000-00003D620000}"/>
    <cellStyle name="Input 2" xfId="665" xr:uid="{00000000-0005-0000-0000-00003E620000}"/>
    <cellStyle name="Input 2 10" xfId="666" xr:uid="{00000000-0005-0000-0000-00003F620000}"/>
    <cellStyle name="Input 2 10 10" xfId="25527" xr:uid="{00000000-0005-0000-0000-000040620000}"/>
    <cellStyle name="Input 2 10 10 2" xfId="25528" xr:uid="{00000000-0005-0000-0000-000041620000}"/>
    <cellStyle name="Input 2 10 11" xfId="25529" xr:uid="{00000000-0005-0000-0000-000042620000}"/>
    <cellStyle name="Input 2 10 11 2" xfId="25530" xr:uid="{00000000-0005-0000-0000-000043620000}"/>
    <cellStyle name="Input 2 10 12" xfId="25531" xr:uid="{00000000-0005-0000-0000-000044620000}"/>
    <cellStyle name="Input 2 10 12 2" xfId="25532" xr:uid="{00000000-0005-0000-0000-000045620000}"/>
    <cellStyle name="Input 2 10 13" xfId="25533" xr:uid="{00000000-0005-0000-0000-000046620000}"/>
    <cellStyle name="Input 2 10 13 2" xfId="25534" xr:uid="{00000000-0005-0000-0000-000047620000}"/>
    <cellStyle name="Input 2 10 14" xfId="25535" xr:uid="{00000000-0005-0000-0000-000048620000}"/>
    <cellStyle name="Input 2 10 14 2" xfId="25536" xr:uid="{00000000-0005-0000-0000-000049620000}"/>
    <cellStyle name="Input 2 10 15" xfId="25537" xr:uid="{00000000-0005-0000-0000-00004A620000}"/>
    <cellStyle name="Input 2 10 15 2" xfId="25538" xr:uid="{00000000-0005-0000-0000-00004B620000}"/>
    <cellStyle name="Input 2 10 16" xfId="25539" xr:uid="{00000000-0005-0000-0000-00004C620000}"/>
    <cellStyle name="Input 2 10 16 2" xfId="25540" xr:uid="{00000000-0005-0000-0000-00004D620000}"/>
    <cellStyle name="Input 2 10 17" xfId="25541" xr:uid="{00000000-0005-0000-0000-00004E620000}"/>
    <cellStyle name="Input 2 10 17 2" xfId="25542" xr:uid="{00000000-0005-0000-0000-00004F620000}"/>
    <cellStyle name="Input 2 10 18" xfId="25543" xr:uid="{00000000-0005-0000-0000-000050620000}"/>
    <cellStyle name="Input 2 10 18 2" xfId="25544" xr:uid="{00000000-0005-0000-0000-000051620000}"/>
    <cellStyle name="Input 2 10 19" xfId="25545" xr:uid="{00000000-0005-0000-0000-000052620000}"/>
    <cellStyle name="Input 2 10 19 2" xfId="25546" xr:uid="{00000000-0005-0000-0000-000053620000}"/>
    <cellStyle name="Input 2 10 2" xfId="667" xr:uid="{00000000-0005-0000-0000-000054620000}"/>
    <cellStyle name="Input 2 10 2 2" xfId="25547" xr:uid="{00000000-0005-0000-0000-000055620000}"/>
    <cellStyle name="Input 2 10 20" xfId="25548" xr:uid="{00000000-0005-0000-0000-000056620000}"/>
    <cellStyle name="Input 2 10 20 2" xfId="25549" xr:uid="{00000000-0005-0000-0000-000057620000}"/>
    <cellStyle name="Input 2 10 21" xfId="25550" xr:uid="{00000000-0005-0000-0000-000058620000}"/>
    <cellStyle name="Input 2 10 21 2" xfId="25551" xr:uid="{00000000-0005-0000-0000-000059620000}"/>
    <cellStyle name="Input 2 10 22" xfId="25552" xr:uid="{00000000-0005-0000-0000-00005A620000}"/>
    <cellStyle name="Input 2 10 22 2" xfId="25553" xr:uid="{00000000-0005-0000-0000-00005B620000}"/>
    <cellStyle name="Input 2 10 23" xfId="25554" xr:uid="{00000000-0005-0000-0000-00005C620000}"/>
    <cellStyle name="Input 2 10 23 2" xfId="25555" xr:uid="{00000000-0005-0000-0000-00005D620000}"/>
    <cellStyle name="Input 2 10 24" xfId="25556" xr:uid="{00000000-0005-0000-0000-00005E620000}"/>
    <cellStyle name="Input 2 10 24 2" xfId="25557" xr:uid="{00000000-0005-0000-0000-00005F620000}"/>
    <cellStyle name="Input 2 10 25" xfId="25558" xr:uid="{00000000-0005-0000-0000-000060620000}"/>
    <cellStyle name="Input 2 10 25 2" xfId="25559" xr:uid="{00000000-0005-0000-0000-000061620000}"/>
    <cellStyle name="Input 2 10 26" xfId="25560" xr:uid="{00000000-0005-0000-0000-000062620000}"/>
    <cellStyle name="Input 2 10 26 2" xfId="25561" xr:uid="{00000000-0005-0000-0000-000063620000}"/>
    <cellStyle name="Input 2 10 27" xfId="25562" xr:uid="{00000000-0005-0000-0000-000064620000}"/>
    <cellStyle name="Input 2 10 27 2" xfId="25563" xr:uid="{00000000-0005-0000-0000-000065620000}"/>
    <cellStyle name="Input 2 10 28" xfId="25564" xr:uid="{00000000-0005-0000-0000-000066620000}"/>
    <cellStyle name="Input 2 10 28 2" xfId="25565" xr:uid="{00000000-0005-0000-0000-000067620000}"/>
    <cellStyle name="Input 2 10 29" xfId="25566" xr:uid="{00000000-0005-0000-0000-000068620000}"/>
    <cellStyle name="Input 2 10 29 2" xfId="25567" xr:uid="{00000000-0005-0000-0000-000069620000}"/>
    <cellStyle name="Input 2 10 3" xfId="25568" xr:uid="{00000000-0005-0000-0000-00006A620000}"/>
    <cellStyle name="Input 2 10 3 2" xfId="25569" xr:uid="{00000000-0005-0000-0000-00006B620000}"/>
    <cellStyle name="Input 2 10 30" xfId="25570" xr:uid="{00000000-0005-0000-0000-00006C620000}"/>
    <cellStyle name="Input 2 10 30 2" xfId="25571" xr:uid="{00000000-0005-0000-0000-00006D620000}"/>
    <cellStyle name="Input 2 10 31" xfId="25572" xr:uid="{00000000-0005-0000-0000-00006E620000}"/>
    <cellStyle name="Input 2 10 31 2" xfId="25573" xr:uid="{00000000-0005-0000-0000-00006F620000}"/>
    <cellStyle name="Input 2 10 32" xfId="25574" xr:uid="{00000000-0005-0000-0000-000070620000}"/>
    <cellStyle name="Input 2 10 32 2" xfId="25575" xr:uid="{00000000-0005-0000-0000-000071620000}"/>
    <cellStyle name="Input 2 10 33" xfId="25576" xr:uid="{00000000-0005-0000-0000-000072620000}"/>
    <cellStyle name="Input 2 10 33 2" xfId="25577" xr:uid="{00000000-0005-0000-0000-000073620000}"/>
    <cellStyle name="Input 2 10 34" xfId="25578" xr:uid="{00000000-0005-0000-0000-000074620000}"/>
    <cellStyle name="Input 2 10 34 2" xfId="25579" xr:uid="{00000000-0005-0000-0000-000075620000}"/>
    <cellStyle name="Input 2 10 35" xfId="25580" xr:uid="{00000000-0005-0000-0000-000076620000}"/>
    <cellStyle name="Input 2 10 35 2" xfId="25581" xr:uid="{00000000-0005-0000-0000-000077620000}"/>
    <cellStyle name="Input 2 10 36" xfId="25582" xr:uid="{00000000-0005-0000-0000-000078620000}"/>
    <cellStyle name="Input 2 10 36 2" xfId="25583" xr:uid="{00000000-0005-0000-0000-000079620000}"/>
    <cellStyle name="Input 2 10 37" xfId="25584" xr:uid="{00000000-0005-0000-0000-00007A620000}"/>
    <cellStyle name="Input 2 10 37 2" xfId="25585" xr:uid="{00000000-0005-0000-0000-00007B620000}"/>
    <cellStyle name="Input 2 10 38" xfId="25586" xr:uid="{00000000-0005-0000-0000-00007C620000}"/>
    <cellStyle name="Input 2 10 38 2" xfId="25587" xr:uid="{00000000-0005-0000-0000-00007D620000}"/>
    <cellStyle name="Input 2 10 39" xfId="25588" xr:uid="{00000000-0005-0000-0000-00007E620000}"/>
    <cellStyle name="Input 2 10 39 2" xfId="25589" xr:uid="{00000000-0005-0000-0000-00007F620000}"/>
    <cellStyle name="Input 2 10 4" xfId="25590" xr:uid="{00000000-0005-0000-0000-000080620000}"/>
    <cellStyle name="Input 2 10 4 2" xfId="25591" xr:uid="{00000000-0005-0000-0000-000081620000}"/>
    <cellStyle name="Input 2 10 40" xfId="25592" xr:uid="{00000000-0005-0000-0000-000082620000}"/>
    <cellStyle name="Input 2 10 41" xfId="25593" xr:uid="{00000000-0005-0000-0000-000083620000}"/>
    <cellStyle name="Input 2 10 42" xfId="25594" xr:uid="{00000000-0005-0000-0000-000084620000}"/>
    <cellStyle name="Input 2 10 43" xfId="25595" xr:uid="{00000000-0005-0000-0000-000085620000}"/>
    <cellStyle name="Input 2 10 44" xfId="25596" xr:uid="{00000000-0005-0000-0000-000086620000}"/>
    <cellStyle name="Input 2 10 45" xfId="25597" xr:uid="{00000000-0005-0000-0000-000087620000}"/>
    <cellStyle name="Input 2 10 46" xfId="25598" xr:uid="{00000000-0005-0000-0000-000088620000}"/>
    <cellStyle name="Input 2 10 47" xfId="25599" xr:uid="{00000000-0005-0000-0000-000089620000}"/>
    <cellStyle name="Input 2 10 48" xfId="25600" xr:uid="{00000000-0005-0000-0000-00008A620000}"/>
    <cellStyle name="Input 2 10 49" xfId="25601" xr:uid="{00000000-0005-0000-0000-00008B620000}"/>
    <cellStyle name="Input 2 10 5" xfId="25602" xr:uid="{00000000-0005-0000-0000-00008C620000}"/>
    <cellStyle name="Input 2 10 5 2" xfId="25603" xr:uid="{00000000-0005-0000-0000-00008D620000}"/>
    <cellStyle name="Input 2 10 50" xfId="25604" xr:uid="{00000000-0005-0000-0000-00008E620000}"/>
    <cellStyle name="Input 2 10 51" xfId="25605" xr:uid="{00000000-0005-0000-0000-00008F620000}"/>
    <cellStyle name="Input 2 10 52" xfId="25606" xr:uid="{00000000-0005-0000-0000-000090620000}"/>
    <cellStyle name="Input 2 10 53" xfId="25607" xr:uid="{00000000-0005-0000-0000-000091620000}"/>
    <cellStyle name="Input 2 10 54" xfId="25608" xr:uid="{00000000-0005-0000-0000-000092620000}"/>
    <cellStyle name="Input 2 10 55" xfId="25609" xr:uid="{00000000-0005-0000-0000-000093620000}"/>
    <cellStyle name="Input 2 10 56" xfId="25610" xr:uid="{00000000-0005-0000-0000-000094620000}"/>
    <cellStyle name="Input 2 10 57" xfId="25611" xr:uid="{00000000-0005-0000-0000-000095620000}"/>
    <cellStyle name="Input 2 10 58" xfId="25612" xr:uid="{00000000-0005-0000-0000-000096620000}"/>
    <cellStyle name="Input 2 10 59" xfId="25613" xr:uid="{00000000-0005-0000-0000-000097620000}"/>
    <cellStyle name="Input 2 10 6" xfId="25614" xr:uid="{00000000-0005-0000-0000-000098620000}"/>
    <cellStyle name="Input 2 10 6 2" xfId="25615" xr:uid="{00000000-0005-0000-0000-000099620000}"/>
    <cellStyle name="Input 2 10 60" xfId="25616" xr:uid="{00000000-0005-0000-0000-00009A620000}"/>
    <cellStyle name="Input 2 10 61" xfId="25617" xr:uid="{00000000-0005-0000-0000-00009B620000}"/>
    <cellStyle name="Input 2 10 62" xfId="25618" xr:uid="{00000000-0005-0000-0000-00009C620000}"/>
    <cellStyle name="Input 2 10 63" xfId="25619" xr:uid="{00000000-0005-0000-0000-00009D620000}"/>
    <cellStyle name="Input 2 10 64" xfId="25620" xr:uid="{00000000-0005-0000-0000-00009E620000}"/>
    <cellStyle name="Input 2 10 65" xfId="25621" xr:uid="{00000000-0005-0000-0000-00009F620000}"/>
    <cellStyle name="Input 2 10 66" xfId="25622" xr:uid="{00000000-0005-0000-0000-0000A0620000}"/>
    <cellStyle name="Input 2 10 67" xfId="25623" xr:uid="{00000000-0005-0000-0000-0000A1620000}"/>
    <cellStyle name="Input 2 10 68" xfId="25624" xr:uid="{00000000-0005-0000-0000-0000A2620000}"/>
    <cellStyle name="Input 2 10 69" xfId="25625" xr:uid="{00000000-0005-0000-0000-0000A3620000}"/>
    <cellStyle name="Input 2 10 7" xfId="25626" xr:uid="{00000000-0005-0000-0000-0000A4620000}"/>
    <cellStyle name="Input 2 10 7 2" xfId="25627" xr:uid="{00000000-0005-0000-0000-0000A5620000}"/>
    <cellStyle name="Input 2 10 70" xfId="25628" xr:uid="{00000000-0005-0000-0000-0000A6620000}"/>
    <cellStyle name="Input 2 10 71" xfId="25629" xr:uid="{00000000-0005-0000-0000-0000A7620000}"/>
    <cellStyle name="Input 2 10 72" xfId="25630" xr:uid="{00000000-0005-0000-0000-0000A8620000}"/>
    <cellStyle name="Input 2 10 73" xfId="25631" xr:uid="{00000000-0005-0000-0000-0000A9620000}"/>
    <cellStyle name="Input 2 10 74" xfId="25632" xr:uid="{00000000-0005-0000-0000-0000AA620000}"/>
    <cellStyle name="Input 2 10 75" xfId="25633" xr:uid="{00000000-0005-0000-0000-0000AB620000}"/>
    <cellStyle name="Input 2 10 76" xfId="25634" xr:uid="{00000000-0005-0000-0000-0000AC620000}"/>
    <cellStyle name="Input 2 10 77" xfId="52458" xr:uid="{00000000-0005-0000-0000-0000AD620000}"/>
    <cellStyle name="Input 2 10 78" xfId="52248" xr:uid="{00000000-0005-0000-0000-0000AE620000}"/>
    <cellStyle name="Input 2 10 79" xfId="53150" xr:uid="{00000000-0005-0000-0000-0000AF620000}"/>
    <cellStyle name="Input 2 10 8" xfId="25635" xr:uid="{00000000-0005-0000-0000-0000B0620000}"/>
    <cellStyle name="Input 2 10 8 2" xfId="25636" xr:uid="{00000000-0005-0000-0000-0000B1620000}"/>
    <cellStyle name="Input 2 10 9" xfId="25637" xr:uid="{00000000-0005-0000-0000-0000B2620000}"/>
    <cellStyle name="Input 2 10 9 2" xfId="25638" xr:uid="{00000000-0005-0000-0000-0000B3620000}"/>
    <cellStyle name="Input 2 11" xfId="668" xr:uid="{00000000-0005-0000-0000-0000B4620000}"/>
    <cellStyle name="Input 2 11 10" xfId="25639" xr:uid="{00000000-0005-0000-0000-0000B5620000}"/>
    <cellStyle name="Input 2 11 10 2" xfId="25640" xr:uid="{00000000-0005-0000-0000-0000B6620000}"/>
    <cellStyle name="Input 2 11 11" xfId="25641" xr:uid="{00000000-0005-0000-0000-0000B7620000}"/>
    <cellStyle name="Input 2 11 11 2" xfId="25642" xr:uid="{00000000-0005-0000-0000-0000B8620000}"/>
    <cellStyle name="Input 2 11 12" xfId="25643" xr:uid="{00000000-0005-0000-0000-0000B9620000}"/>
    <cellStyle name="Input 2 11 12 2" xfId="25644" xr:uid="{00000000-0005-0000-0000-0000BA620000}"/>
    <cellStyle name="Input 2 11 13" xfId="25645" xr:uid="{00000000-0005-0000-0000-0000BB620000}"/>
    <cellStyle name="Input 2 11 13 2" xfId="25646" xr:uid="{00000000-0005-0000-0000-0000BC620000}"/>
    <cellStyle name="Input 2 11 14" xfId="25647" xr:uid="{00000000-0005-0000-0000-0000BD620000}"/>
    <cellStyle name="Input 2 11 14 2" xfId="25648" xr:uid="{00000000-0005-0000-0000-0000BE620000}"/>
    <cellStyle name="Input 2 11 15" xfId="25649" xr:uid="{00000000-0005-0000-0000-0000BF620000}"/>
    <cellStyle name="Input 2 11 15 2" xfId="25650" xr:uid="{00000000-0005-0000-0000-0000C0620000}"/>
    <cellStyle name="Input 2 11 16" xfId="25651" xr:uid="{00000000-0005-0000-0000-0000C1620000}"/>
    <cellStyle name="Input 2 11 16 2" xfId="25652" xr:uid="{00000000-0005-0000-0000-0000C2620000}"/>
    <cellStyle name="Input 2 11 17" xfId="25653" xr:uid="{00000000-0005-0000-0000-0000C3620000}"/>
    <cellStyle name="Input 2 11 17 2" xfId="25654" xr:uid="{00000000-0005-0000-0000-0000C4620000}"/>
    <cellStyle name="Input 2 11 18" xfId="25655" xr:uid="{00000000-0005-0000-0000-0000C5620000}"/>
    <cellStyle name="Input 2 11 18 2" xfId="25656" xr:uid="{00000000-0005-0000-0000-0000C6620000}"/>
    <cellStyle name="Input 2 11 19" xfId="25657" xr:uid="{00000000-0005-0000-0000-0000C7620000}"/>
    <cellStyle name="Input 2 11 19 2" xfId="25658" xr:uid="{00000000-0005-0000-0000-0000C8620000}"/>
    <cellStyle name="Input 2 11 2" xfId="669" xr:uid="{00000000-0005-0000-0000-0000C9620000}"/>
    <cellStyle name="Input 2 11 2 2" xfId="25659" xr:uid="{00000000-0005-0000-0000-0000CA620000}"/>
    <cellStyle name="Input 2 11 20" xfId="25660" xr:uid="{00000000-0005-0000-0000-0000CB620000}"/>
    <cellStyle name="Input 2 11 20 2" xfId="25661" xr:uid="{00000000-0005-0000-0000-0000CC620000}"/>
    <cellStyle name="Input 2 11 21" xfId="25662" xr:uid="{00000000-0005-0000-0000-0000CD620000}"/>
    <cellStyle name="Input 2 11 21 2" xfId="25663" xr:uid="{00000000-0005-0000-0000-0000CE620000}"/>
    <cellStyle name="Input 2 11 22" xfId="25664" xr:uid="{00000000-0005-0000-0000-0000CF620000}"/>
    <cellStyle name="Input 2 11 22 2" xfId="25665" xr:uid="{00000000-0005-0000-0000-0000D0620000}"/>
    <cellStyle name="Input 2 11 23" xfId="25666" xr:uid="{00000000-0005-0000-0000-0000D1620000}"/>
    <cellStyle name="Input 2 11 23 2" xfId="25667" xr:uid="{00000000-0005-0000-0000-0000D2620000}"/>
    <cellStyle name="Input 2 11 24" xfId="25668" xr:uid="{00000000-0005-0000-0000-0000D3620000}"/>
    <cellStyle name="Input 2 11 24 2" xfId="25669" xr:uid="{00000000-0005-0000-0000-0000D4620000}"/>
    <cellStyle name="Input 2 11 25" xfId="25670" xr:uid="{00000000-0005-0000-0000-0000D5620000}"/>
    <cellStyle name="Input 2 11 25 2" xfId="25671" xr:uid="{00000000-0005-0000-0000-0000D6620000}"/>
    <cellStyle name="Input 2 11 26" xfId="25672" xr:uid="{00000000-0005-0000-0000-0000D7620000}"/>
    <cellStyle name="Input 2 11 26 2" xfId="25673" xr:uid="{00000000-0005-0000-0000-0000D8620000}"/>
    <cellStyle name="Input 2 11 27" xfId="25674" xr:uid="{00000000-0005-0000-0000-0000D9620000}"/>
    <cellStyle name="Input 2 11 27 2" xfId="25675" xr:uid="{00000000-0005-0000-0000-0000DA620000}"/>
    <cellStyle name="Input 2 11 28" xfId="25676" xr:uid="{00000000-0005-0000-0000-0000DB620000}"/>
    <cellStyle name="Input 2 11 28 2" xfId="25677" xr:uid="{00000000-0005-0000-0000-0000DC620000}"/>
    <cellStyle name="Input 2 11 29" xfId="25678" xr:uid="{00000000-0005-0000-0000-0000DD620000}"/>
    <cellStyle name="Input 2 11 29 2" xfId="25679" xr:uid="{00000000-0005-0000-0000-0000DE620000}"/>
    <cellStyle name="Input 2 11 3" xfId="25680" xr:uid="{00000000-0005-0000-0000-0000DF620000}"/>
    <cellStyle name="Input 2 11 3 2" xfId="25681" xr:uid="{00000000-0005-0000-0000-0000E0620000}"/>
    <cellStyle name="Input 2 11 30" xfId="25682" xr:uid="{00000000-0005-0000-0000-0000E1620000}"/>
    <cellStyle name="Input 2 11 30 2" xfId="25683" xr:uid="{00000000-0005-0000-0000-0000E2620000}"/>
    <cellStyle name="Input 2 11 31" xfId="25684" xr:uid="{00000000-0005-0000-0000-0000E3620000}"/>
    <cellStyle name="Input 2 11 31 2" xfId="25685" xr:uid="{00000000-0005-0000-0000-0000E4620000}"/>
    <cellStyle name="Input 2 11 32" xfId="25686" xr:uid="{00000000-0005-0000-0000-0000E5620000}"/>
    <cellStyle name="Input 2 11 32 2" xfId="25687" xr:uid="{00000000-0005-0000-0000-0000E6620000}"/>
    <cellStyle name="Input 2 11 33" xfId="25688" xr:uid="{00000000-0005-0000-0000-0000E7620000}"/>
    <cellStyle name="Input 2 11 33 2" xfId="25689" xr:uid="{00000000-0005-0000-0000-0000E8620000}"/>
    <cellStyle name="Input 2 11 34" xfId="25690" xr:uid="{00000000-0005-0000-0000-0000E9620000}"/>
    <cellStyle name="Input 2 11 34 2" xfId="25691" xr:uid="{00000000-0005-0000-0000-0000EA620000}"/>
    <cellStyle name="Input 2 11 35" xfId="25692" xr:uid="{00000000-0005-0000-0000-0000EB620000}"/>
    <cellStyle name="Input 2 11 35 2" xfId="25693" xr:uid="{00000000-0005-0000-0000-0000EC620000}"/>
    <cellStyle name="Input 2 11 36" xfId="25694" xr:uid="{00000000-0005-0000-0000-0000ED620000}"/>
    <cellStyle name="Input 2 11 36 2" xfId="25695" xr:uid="{00000000-0005-0000-0000-0000EE620000}"/>
    <cellStyle name="Input 2 11 37" xfId="25696" xr:uid="{00000000-0005-0000-0000-0000EF620000}"/>
    <cellStyle name="Input 2 11 37 2" xfId="25697" xr:uid="{00000000-0005-0000-0000-0000F0620000}"/>
    <cellStyle name="Input 2 11 38" xfId="25698" xr:uid="{00000000-0005-0000-0000-0000F1620000}"/>
    <cellStyle name="Input 2 11 38 2" xfId="25699" xr:uid="{00000000-0005-0000-0000-0000F2620000}"/>
    <cellStyle name="Input 2 11 39" xfId="25700" xr:uid="{00000000-0005-0000-0000-0000F3620000}"/>
    <cellStyle name="Input 2 11 39 2" xfId="25701" xr:uid="{00000000-0005-0000-0000-0000F4620000}"/>
    <cellStyle name="Input 2 11 4" xfId="25702" xr:uid="{00000000-0005-0000-0000-0000F5620000}"/>
    <cellStyle name="Input 2 11 4 2" xfId="25703" xr:uid="{00000000-0005-0000-0000-0000F6620000}"/>
    <cellStyle name="Input 2 11 40" xfId="25704" xr:uid="{00000000-0005-0000-0000-0000F7620000}"/>
    <cellStyle name="Input 2 11 41" xfId="25705" xr:uid="{00000000-0005-0000-0000-0000F8620000}"/>
    <cellStyle name="Input 2 11 42" xfId="25706" xr:uid="{00000000-0005-0000-0000-0000F9620000}"/>
    <cellStyle name="Input 2 11 43" xfId="25707" xr:uid="{00000000-0005-0000-0000-0000FA620000}"/>
    <cellStyle name="Input 2 11 44" xfId="25708" xr:uid="{00000000-0005-0000-0000-0000FB620000}"/>
    <cellStyle name="Input 2 11 45" xfId="25709" xr:uid="{00000000-0005-0000-0000-0000FC620000}"/>
    <cellStyle name="Input 2 11 46" xfId="25710" xr:uid="{00000000-0005-0000-0000-0000FD620000}"/>
    <cellStyle name="Input 2 11 47" xfId="25711" xr:uid="{00000000-0005-0000-0000-0000FE620000}"/>
    <cellStyle name="Input 2 11 48" xfId="25712" xr:uid="{00000000-0005-0000-0000-0000FF620000}"/>
    <cellStyle name="Input 2 11 49" xfId="25713" xr:uid="{00000000-0005-0000-0000-000000630000}"/>
    <cellStyle name="Input 2 11 5" xfId="25714" xr:uid="{00000000-0005-0000-0000-000001630000}"/>
    <cellStyle name="Input 2 11 5 2" xfId="25715" xr:uid="{00000000-0005-0000-0000-000002630000}"/>
    <cellStyle name="Input 2 11 50" xfId="25716" xr:uid="{00000000-0005-0000-0000-000003630000}"/>
    <cellStyle name="Input 2 11 51" xfId="25717" xr:uid="{00000000-0005-0000-0000-000004630000}"/>
    <cellStyle name="Input 2 11 52" xfId="25718" xr:uid="{00000000-0005-0000-0000-000005630000}"/>
    <cellStyle name="Input 2 11 53" xfId="25719" xr:uid="{00000000-0005-0000-0000-000006630000}"/>
    <cellStyle name="Input 2 11 54" xfId="25720" xr:uid="{00000000-0005-0000-0000-000007630000}"/>
    <cellStyle name="Input 2 11 55" xfId="25721" xr:uid="{00000000-0005-0000-0000-000008630000}"/>
    <cellStyle name="Input 2 11 56" xfId="25722" xr:uid="{00000000-0005-0000-0000-000009630000}"/>
    <cellStyle name="Input 2 11 57" xfId="25723" xr:uid="{00000000-0005-0000-0000-00000A630000}"/>
    <cellStyle name="Input 2 11 58" xfId="25724" xr:uid="{00000000-0005-0000-0000-00000B630000}"/>
    <cellStyle name="Input 2 11 59" xfId="25725" xr:uid="{00000000-0005-0000-0000-00000C630000}"/>
    <cellStyle name="Input 2 11 6" xfId="25726" xr:uid="{00000000-0005-0000-0000-00000D630000}"/>
    <cellStyle name="Input 2 11 6 2" xfId="25727" xr:uid="{00000000-0005-0000-0000-00000E630000}"/>
    <cellStyle name="Input 2 11 60" xfId="25728" xr:uid="{00000000-0005-0000-0000-00000F630000}"/>
    <cellStyle name="Input 2 11 61" xfId="25729" xr:uid="{00000000-0005-0000-0000-000010630000}"/>
    <cellStyle name="Input 2 11 62" xfId="25730" xr:uid="{00000000-0005-0000-0000-000011630000}"/>
    <cellStyle name="Input 2 11 63" xfId="25731" xr:uid="{00000000-0005-0000-0000-000012630000}"/>
    <cellStyle name="Input 2 11 64" xfId="25732" xr:uid="{00000000-0005-0000-0000-000013630000}"/>
    <cellStyle name="Input 2 11 65" xfId="25733" xr:uid="{00000000-0005-0000-0000-000014630000}"/>
    <cellStyle name="Input 2 11 66" xfId="25734" xr:uid="{00000000-0005-0000-0000-000015630000}"/>
    <cellStyle name="Input 2 11 67" xfId="25735" xr:uid="{00000000-0005-0000-0000-000016630000}"/>
    <cellStyle name="Input 2 11 68" xfId="25736" xr:uid="{00000000-0005-0000-0000-000017630000}"/>
    <cellStyle name="Input 2 11 69" xfId="25737" xr:uid="{00000000-0005-0000-0000-000018630000}"/>
    <cellStyle name="Input 2 11 7" xfId="25738" xr:uid="{00000000-0005-0000-0000-000019630000}"/>
    <cellStyle name="Input 2 11 7 2" xfId="25739" xr:uid="{00000000-0005-0000-0000-00001A630000}"/>
    <cellStyle name="Input 2 11 70" xfId="25740" xr:uid="{00000000-0005-0000-0000-00001B630000}"/>
    <cellStyle name="Input 2 11 71" xfId="25741" xr:uid="{00000000-0005-0000-0000-00001C630000}"/>
    <cellStyle name="Input 2 11 72" xfId="25742" xr:uid="{00000000-0005-0000-0000-00001D630000}"/>
    <cellStyle name="Input 2 11 73" xfId="25743" xr:uid="{00000000-0005-0000-0000-00001E630000}"/>
    <cellStyle name="Input 2 11 74" xfId="25744" xr:uid="{00000000-0005-0000-0000-00001F630000}"/>
    <cellStyle name="Input 2 11 75" xfId="25745" xr:uid="{00000000-0005-0000-0000-000020630000}"/>
    <cellStyle name="Input 2 11 76" xfId="25746" xr:uid="{00000000-0005-0000-0000-000021630000}"/>
    <cellStyle name="Input 2 11 77" xfId="52400" xr:uid="{00000000-0005-0000-0000-000022630000}"/>
    <cellStyle name="Input 2 11 78" xfId="52463" xr:uid="{00000000-0005-0000-0000-000023630000}"/>
    <cellStyle name="Input 2 11 79" xfId="53084" xr:uid="{00000000-0005-0000-0000-000024630000}"/>
    <cellStyle name="Input 2 11 8" xfId="25747" xr:uid="{00000000-0005-0000-0000-000025630000}"/>
    <cellStyle name="Input 2 11 8 2" xfId="25748" xr:uid="{00000000-0005-0000-0000-000026630000}"/>
    <cellStyle name="Input 2 11 9" xfId="25749" xr:uid="{00000000-0005-0000-0000-000027630000}"/>
    <cellStyle name="Input 2 11 9 2" xfId="25750" xr:uid="{00000000-0005-0000-0000-000028630000}"/>
    <cellStyle name="Input 2 12" xfId="670" xr:uid="{00000000-0005-0000-0000-000029630000}"/>
    <cellStyle name="Input 2 12 10" xfId="25751" xr:uid="{00000000-0005-0000-0000-00002A630000}"/>
    <cellStyle name="Input 2 12 10 2" xfId="25752" xr:uid="{00000000-0005-0000-0000-00002B630000}"/>
    <cellStyle name="Input 2 12 11" xfId="25753" xr:uid="{00000000-0005-0000-0000-00002C630000}"/>
    <cellStyle name="Input 2 12 11 2" xfId="25754" xr:uid="{00000000-0005-0000-0000-00002D630000}"/>
    <cellStyle name="Input 2 12 12" xfId="25755" xr:uid="{00000000-0005-0000-0000-00002E630000}"/>
    <cellStyle name="Input 2 12 12 2" xfId="25756" xr:uid="{00000000-0005-0000-0000-00002F630000}"/>
    <cellStyle name="Input 2 12 13" xfId="25757" xr:uid="{00000000-0005-0000-0000-000030630000}"/>
    <cellStyle name="Input 2 12 13 2" xfId="25758" xr:uid="{00000000-0005-0000-0000-000031630000}"/>
    <cellStyle name="Input 2 12 14" xfId="25759" xr:uid="{00000000-0005-0000-0000-000032630000}"/>
    <cellStyle name="Input 2 12 14 2" xfId="25760" xr:uid="{00000000-0005-0000-0000-000033630000}"/>
    <cellStyle name="Input 2 12 15" xfId="25761" xr:uid="{00000000-0005-0000-0000-000034630000}"/>
    <cellStyle name="Input 2 12 15 2" xfId="25762" xr:uid="{00000000-0005-0000-0000-000035630000}"/>
    <cellStyle name="Input 2 12 16" xfId="25763" xr:uid="{00000000-0005-0000-0000-000036630000}"/>
    <cellStyle name="Input 2 12 16 2" xfId="25764" xr:uid="{00000000-0005-0000-0000-000037630000}"/>
    <cellStyle name="Input 2 12 17" xfId="25765" xr:uid="{00000000-0005-0000-0000-000038630000}"/>
    <cellStyle name="Input 2 12 17 2" xfId="25766" xr:uid="{00000000-0005-0000-0000-000039630000}"/>
    <cellStyle name="Input 2 12 18" xfId="25767" xr:uid="{00000000-0005-0000-0000-00003A630000}"/>
    <cellStyle name="Input 2 12 18 2" xfId="25768" xr:uid="{00000000-0005-0000-0000-00003B630000}"/>
    <cellStyle name="Input 2 12 19" xfId="25769" xr:uid="{00000000-0005-0000-0000-00003C630000}"/>
    <cellStyle name="Input 2 12 19 2" xfId="25770" xr:uid="{00000000-0005-0000-0000-00003D630000}"/>
    <cellStyle name="Input 2 12 2" xfId="671" xr:uid="{00000000-0005-0000-0000-00003E630000}"/>
    <cellStyle name="Input 2 12 2 2" xfId="25771" xr:uid="{00000000-0005-0000-0000-00003F630000}"/>
    <cellStyle name="Input 2 12 20" xfId="25772" xr:uid="{00000000-0005-0000-0000-000040630000}"/>
    <cellStyle name="Input 2 12 20 2" xfId="25773" xr:uid="{00000000-0005-0000-0000-000041630000}"/>
    <cellStyle name="Input 2 12 21" xfId="25774" xr:uid="{00000000-0005-0000-0000-000042630000}"/>
    <cellStyle name="Input 2 12 21 2" xfId="25775" xr:uid="{00000000-0005-0000-0000-000043630000}"/>
    <cellStyle name="Input 2 12 22" xfId="25776" xr:uid="{00000000-0005-0000-0000-000044630000}"/>
    <cellStyle name="Input 2 12 22 2" xfId="25777" xr:uid="{00000000-0005-0000-0000-000045630000}"/>
    <cellStyle name="Input 2 12 23" xfId="25778" xr:uid="{00000000-0005-0000-0000-000046630000}"/>
    <cellStyle name="Input 2 12 23 2" xfId="25779" xr:uid="{00000000-0005-0000-0000-000047630000}"/>
    <cellStyle name="Input 2 12 24" xfId="25780" xr:uid="{00000000-0005-0000-0000-000048630000}"/>
    <cellStyle name="Input 2 12 24 2" xfId="25781" xr:uid="{00000000-0005-0000-0000-000049630000}"/>
    <cellStyle name="Input 2 12 25" xfId="25782" xr:uid="{00000000-0005-0000-0000-00004A630000}"/>
    <cellStyle name="Input 2 12 25 2" xfId="25783" xr:uid="{00000000-0005-0000-0000-00004B630000}"/>
    <cellStyle name="Input 2 12 26" xfId="25784" xr:uid="{00000000-0005-0000-0000-00004C630000}"/>
    <cellStyle name="Input 2 12 26 2" xfId="25785" xr:uid="{00000000-0005-0000-0000-00004D630000}"/>
    <cellStyle name="Input 2 12 27" xfId="25786" xr:uid="{00000000-0005-0000-0000-00004E630000}"/>
    <cellStyle name="Input 2 12 27 2" xfId="25787" xr:uid="{00000000-0005-0000-0000-00004F630000}"/>
    <cellStyle name="Input 2 12 28" xfId="25788" xr:uid="{00000000-0005-0000-0000-000050630000}"/>
    <cellStyle name="Input 2 12 28 2" xfId="25789" xr:uid="{00000000-0005-0000-0000-000051630000}"/>
    <cellStyle name="Input 2 12 29" xfId="25790" xr:uid="{00000000-0005-0000-0000-000052630000}"/>
    <cellStyle name="Input 2 12 29 2" xfId="25791" xr:uid="{00000000-0005-0000-0000-000053630000}"/>
    <cellStyle name="Input 2 12 3" xfId="25792" xr:uid="{00000000-0005-0000-0000-000054630000}"/>
    <cellStyle name="Input 2 12 3 2" xfId="25793" xr:uid="{00000000-0005-0000-0000-000055630000}"/>
    <cellStyle name="Input 2 12 30" xfId="25794" xr:uid="{00000000-0005-0000-0000-000056630000}"/>
    <cellStyle name="Input 2 12 30 2" xfId="25795" xr:uid="{00000000-0005-0000-0000-000057630000}"/>
    <cellStyle name="Input 2 12 31" xfId="25796" xr:uid="{00000000-0005-0000-0000-000058630000}"/>
    <cellStyle name="Input 2 12 31 2" xfId="25797" xr:uid="{00000000-0005-0000-0000-000059630000}"/>
    <cellStyle name="Input 2 12 32" xfId="25798" xr:uid="{00000000-0005-0000-0000-00005A630000}"/>
    <cellStyle name="Input 2 12 32 2" xfId="25799" xr:uid="{00000000-0005-0000-0000-00005B630000}"/>
    <cellStyle name="Input 2 12 33" xfId="25800" xr:uid="{00000000-0005-0000-0000-00005C630000}"/>
    <cellStyle name="Input 2 12 33 2" xfId="25801" xr:uid="{00000000-0005-0000-0000-00005D630000}"/>
    <cellStyle name="Input 2 12 34" xfId="25802" xr:uid="{00000000-0005-0000-0000-00005E630000}"/>
    <cellStyle name="Input 2 12 34 2" xfId="25803" xr:uid="{00000000-0005-0000-0000-00005F630000}"/>
    <cellStyle name="Input 2 12 35" xfId="25804" xr:uid="{00000000-0005-0000-0000-000060630000}"/>
    <cellStyle name="Input 2 12 35 2" xfId="25805" xr:uid="{00000000-0005-0000-0000-000061630000}"/>
    <cellStyle name="Input 2 12 36" xfId="25806" xr:uid="{00000000-0005-0000-0000-000062630000}"/>
    <cellStyle name="Input 2 12 36 2" xfId="25807" xr:uid="{00000000-0005-0000-0000-000063630000}"/>
    <cellStyle name="Input 2 12 37" xfId="25808" xr:uid="{00000000-0005-0000-0000-000064630000}"/>
    <cellStyle name="Input 2 12 37 2" xfId="25809" xr:uid="{00000000-0005-0000-0000-000065630000}"/>
    <cellStyle name="Input 2 12 38" xfId="25810" xr:uid="{00000000-0005-0000-0000-000066630000}"/>
    <cellStyle name="Input 2 12 38 2" xfId="25811" xr:uid="{00000000-0005-0000-0000-000067630000}"/>
    <cellStyle name="Input 2 12 39" xfId="25812" xr:uid="{00000000-0005-0000-0000-000068630000}"/>
    <cellStyle name="Input 2 12 39 2" xfId="25813" xr:uid="{00000000-0005-0000-0000-000069630000}"/>
    <cellStyle name="Input 2 12 4" xfId="25814" xr:uid="{00000000-0005-0000-0000-00006A630000}"/>
    <cellStyle name="Input 2 12 4 2" xfId="25815" xr:uid="{00000000-0005-0000-0000-00006B630000}"/>
    <cellStyle name="Input 2 12 40" xfId="25816" xr:uid="{00000000-0005-0000-0000-00006C630000}"/>
    <cellStyle name="Input 2 12 41" xfId="25817" xr:uid="{00000000-0005-0000-0000-00006D630000}"/>
    <cellStyle name="Input 2 12 42" xfId="25818" xr:uid="{00000000-0005-0000-0000-00006E630000}"/>
    <cellStyle name="Input 2 12 43" xfId="25819" xr:uid="{00000000-0005-0000-0000-00006F630000}"/>
    <cellStyle name="Input 2 12 44" xfId="25820" xr:uid="{00000000-0005-0000-0000-000070630000}"/>
    <cellStyle name="Input 2 12 45" xfId="25821" xr:uid="{00000000-0005-0000-0000-000071630000}"/>
    <cellStyle name="Input 2 12 46" xfId="25822" xr:uid="{00000000-0005-0000-0000-000072630000}"/>
    <cellStyle name="Input 2 12 47" xfId="25823" xr:uid="{00000000-0005-0000-0000-000073630000}"/>
    <cellStyle name="Input 2 12 48" xfId="25824" xr:uid="{00000000-0005-0000-0000-000074630000}"/>
    <cellStyle name="Input 2 12 49" xfId="25825" xr:uid="{00000000-0005-0000-0000-000075630000}"/>
    <cellStyle name="Input 2 12 5" xfId="25826" xr:uid="{00000000-0005-0000-0000-000076630000}"/>
    <cellStyle name="Input 2 12 5 2" xfId="25827" xr:uid="{00000000-0005-0000-0000-000077630000}"/>
    <cellStyle name="Input 2 12 50" xfId="25828" xr:uid="{00000000-0005-0000-0000-000078630000}"/>
    <cellStyle name="Input 2 12 51" xfId="25829" xr:uid="{00000000-0005-0000-0000-000079630000}"/>
    <cellStyle name="Input 2 12 52" xfId="25830" xr:uid="{00000000-0005-0000-0000-00007A630000}"/>
    <cellStyle name="Input 2 12 53" xfId="25831" xr:uid="{00000000-0005-0000-0000-00007B630000}"/>
    <cellStyle name="Input 2 12 54" xfId="25832" xr:uid="{00000000-0005-0000-0000-00007C630000}"/>
    <cellStyle name="Input 2 12 55" xfId="25833" xr:uid="{00000000-0005-0000-0000-00007D630000}"/>
    <cellStyle name="Input 2 12 56" xfId="25834" xr:uid="{00000000-0005-0000-0000-00007E630000}"/>
    <cellStyle name="Input 2 12 57" xfId="25835" xr:uid="{00000000-0005-0000-0000-00007F630000}"/>
    <cellStyle name="Input 2 12 58" xfId="25836" xr:uid="{00000000-0005-0000-0000-000080630000}"/>
    <cellStyle name="Input 2 12 59" xfId="25837" xr:uid="{00000000-0005-0000-0000-000081630000}"/>
    <cellStyle name="Input 2 12 6" xfId="25838" xr:uid="{00000000-0005-0000-0000-000082630000}"/>
    <cellStyle name="Input 2 12 6 2" xfId="25839" xr:uid="{00000000-0005-0000-0000-000083630000}"/>
    <cellStyle name="Input 2 12 60" xfId="25840" xr:uid="{00000000-0005-0000-0000-000084630000}"/>
    <cellStyle name="Input 2 12 61" xfId="25841" xr:uid="{00000000-0005-0000-0000-000085630000}"/>
    <cellStyle name="Input 2 12 62" xfId="25842" xr:uid="{00000000-0005-0000-0000-000086630000}"/>
    <cellStyle name="Input 2 12 63" xfId="25843" xr:uid="{00000000-0005-0000-0000-000087630000}"/>
    <cellStyle name="Input 2 12 64" xfId="25844" xr:uid="{00000000-0005-0000-0000-000088630000}"/>
    <cellStyle name="Input 2 12 65" xfId="25845" xr:uid="{00000000-0005-0000-0000-000089630000}"/>
    <cellStyle name="Input 2 12 66" xfId="25846" xr:uid="{00000000-0005-0000-0000-00008A630000}"/>
    <cellStyle name="Input 2 12 67" xfId="25847" xr:uid="{00000000-0005-0000-0000-00008B630000}"/>
    <cellStyle name="Input 2 12 68" xfId="25848" xr:uid="{00000000-0005-0000-0000-00008C630000}"/>
    <cellStyle name="Input 2 12 69" xfId="25849" xr:uid="{00000000-0005-0000-0000-00008D630000}"/>
    <cellStyle name="Input 2 12 7" xfId="25850" xr:uid="{00000000-0005-0000-0000-00008E630000}"/>
    <cellStyle name="Input 2 12 7 2" xfId="25851" xr:uid="{00000000-0005-0000-0000-00008F630000}"/>
    <cellStyle name="Input 2 12 70" xfId="25852" xr:uid="{00000000-0005-0000-0000-000090630000}"/>
    <cellStyle name="Input 2 12 71" xfId="25853" xr:uid="{00000000-0005-0000-0000-000091630000}"/>
    <cellStyle name="Input 2 12 72" xfId="25854" xr:uid="{00000000-0005-0000-0000-000092630000}"/>
    <cellStyle name="Input 2 12 73" xfId="25855" xr:uid="{00000000-0005-0000-0000-000093630000}"/>
    <cellStyle name="Input 2 12 74" xfId="25856" xr:uid="{00000000-0005-0000-0000-000094630000}"/>
    <cellStyle name="Input 2 12 75" xfId="25857" xr:uid="{00000000-0005-0000-0000-000095630000}"/>
    <cellStyle name="Input 2 12 76" xfId="25858" xr:uid="{00000000-0005-0000-0000-000096630000}"/>
    <cellStyle name="Input 2 12 77" xfId="52523" xr:uid="{00000000-0005-0000-0000-000097630000}"/>
    <cellStyle name="Input 2 12 78" xfId="52257" xr:uid="{00000000-0005-0000-0000-000098630000}"/>
    <cellStyle name="Input 2 12 79" xfId="53216" xr:uid="{00000000-0005-0000-0000-000099630000}"/>
    <cellStyle name="Input 2 12 8" xfId="25859" xr:uid="{00000000-0005-0000-0000-00009A630000}"/>
    <cellStyle name="Input 2 12 8 2" xfId="25860" xr:uid="{00000000-0005-0000-0000-00009B630000}"/>
    <cellStyle name="Input 2 12 9" xfId="25861" xr:uid="{00000000-0005-0000-0000-00009C630000}"/>
    <cellStyle name="Input 2 12 9 2" xfId="25862" xr:uid="{00000000-0005-0000-0000-00009D630000}"/>
    <cellStyle name="Input 2 13" xfId="672" xr:uid="{00000000-0005-0000-0000-00009E630000}"/>
    <cellStyle name="Input 2 13 10" xfId="25863" xr:uid="{00000000-0005-0000-0000-00009F630000}"/>
    <cellStyle name="Input 2 13 10 2" xfId="25864" xr:uid="{00000000-0005-0000-0000-0000A0630000}"/>
    <cellStyle name="Input 2 13 11" xfId="25865" xr:uid="{00000000-0005-0000-0000-0000A1630000}"/>
    <cellStyle name="Input 2 13 11 2" xfId="25866" xr:uid="{00000000-0005-0000-0000-0000A2630000}"/>
    <cellStyle name="Input 2 13 12" xfId="25867" xr:uid="{00000000-0005-0000-0000-0000A3630000}"/>
    <cellStyle name="Input 2 13 12 2" xfId="25868" xr:uid="{00000000-0005-0000-0000-0000A4630000}"/>
    <cellStyle name="Input 2 13 13" xfId="25869" xr:uid="{00000000-0005-0000-0000-0000A5630000}"/>
    <cellStyle name="Input 2 13 13 2" xfId="25870" xr:uid="{00000000-0005-0000-0000-0000A6630000}"/>
    <cellStyle name="Input 2 13 14" xfId="25871" xr:uid="{00000000-0005-0000-0000-0000A7630000}"/>
    <cellStyle name="Input 2 13 14 2" xfId="25872" xr:uid="{00000000-0005-0000-0000-0000A8630000}"/>
    <cellStyle name="Input 2 13 15" xfId="25873" xr:uid="{00000000-0005-0000-0000-0000A9630000}"/>
    <cellStyle name="Input 2 13 15 2" xfId="25874" xr:uid="{00000000-0005-0000-0000-0000AA630000}"/>
    <cellStyle name="Input 2 13 16" xfId="25875" xr:uid="{00000000-0005-0000-0000-0000AB630000}"/>
    <cellStyle name="Input 2 13 16 2" xfId="25876" xr:uid="{00000000-0005-0000-0000-0000AC630000}"/>
    <cellStyle name="Input 2 13 17" xfId="25877" xr:uid="{00000000-0005-0000-0000-0000AD630000}"/>
    <cellStyle name="Input 2 13 17 2" xfId="25878" xr:uid="{00000000-0005-0000-0000-0000AE630000}"/>
    <cellStyle name="Input 2 13 18" xfId="25879" xr:uid="{00000000-0005-0000-0000-0000AF630000}"/>
    <cellStyle name="Input 2 13 18 2" xfId="25880" xr:uid="{00000000-0005-0000-0000-0000B0630000}"/>
    <cellStyle name="Input 2 13 19" xfId="25881" xr:uid="{00000000-0005-0000-0000-0000B1630000}"/>
    <cellStyle name="Input 2 13 19 2" xfId="25882" xr:uid="{00000000-0005-0000-0000-0000B2630000}"/>
    <cellStyle name="Input 2 13 2" xfId="673" xr:uid="{00000000-0005-0000-0000-0000B3630000}"/>
    <cellStyle name="Input 2 13 2 2" xfId="25883" xr:uid="{00000000-0005-0000-0000-0000B4630000}"/>
    <cellStyle name="Input 2 13 20" xfId="25884" xr:uid="{00000000-0005-0000-0000-0000B5630000}"/>
    <cellStyle name="Input 2 13 20 2" xfId="25885" xr:uid="{00000000-0005-0000-0000-0000B6630000}"/>
    <cellStyle name="Input 2 13 21" xfId="25886" xr:uid="{00000000-0005-0000-0000-0000B7630000}"/>
    <cellStyle name="Input 2 13 21 2" xfId="25887" xr:uid="{00000000-0005-0000-0000-0000B8630000}"/>
    <cellStyle name="Input 2 13 22" xfId="25888" xr:uid="{00000000-0005-0000-0000-0000B9630000}"/>
    <cellStyle name="Input 2 13 22 2" xfId="25889" xr:uid="{00000000-0005-0000-0000-0000BA630000}"/>
    <cellStyle name="Input 2 13 23" xfId="25890" xr:uid="{00000000-0005-0000-0000-0000BB630000}"/>
    <cellStyle name="Input 2 13 23 2" xfId="25891" xr:uid="{00000000-0005-0000-0000-0000BC630000}"/>
    <cellStyle name="Input 2 13 24" xfId="25892" xr:uid="{00000000-0005-0000-0000-0000BD630000}"/>
    <cellStyle name="Input 2 13 24 2" xfId="25893" xr:uid="{00000000-0005-0000-0000-0000BE630000}"/>
    <cellStyle name="Input 2 13 25" xfId="25894" xr:uid="{00000000-0005-0000-0000-0000BF630000}"/>
    <cellStyle name="Input 2 13 25 2" xfId="25895" xr:uid="{00000000-0005-0000-0000-0000C0630000}"/>
    <cellStyle name="Input 2 13 26" xfId="25896" xr:uid="{00000000-0005-0000-0000-0000C1630000}"/>
    <cellStyle name="Input 2 13 26 2" xfId="25897" xr:uid="{00000000-0005-0000-0000-0000C2630000}"/>
    <cellStyle name="Input 2 13 27" xfId="25898" xr:uid="{00000000-0005-0000-0000-0000C3630000}"/>
    <cellStyle name="Input 2 13 27 2" xfId="25899" xr:uid="{00000000-0005-0000-0000-0000C4630000}"/>
    <cellStyle name="Input 2 13 28" xfId="25900" xr:uid="{00000000-0005-0000-0000-0000C5630000}"/>
    <cellStyle name="Input 2 13 28 2" xfId="25901" xr:uid="{00000000-0005-0000-0000-0000C6630000}"/>
    <cellStyle name="Input 2 13 29" xfId="25902" xr:uid="{00000000-0005-0000-0000-0000C7630000}"/>
    <cellStyle name="Input 2 13 29 2" xfId="25903" xr:uid="{00000000-0005-0000-0000-0000C8630000}"/>
    <cellStyle name="Input 2 13 3" xfId="25904" xr:uid="{00000000-0005-0000-0000-0000C9630000}"/>
    <cellStyle name="Input 2 13 3 2" xfId="25905" xr:uid="{00000000-0005-0000-0000-0000CA630000}"/>
    <cellStyle name="Input 2 13 30" xfId="25906" xr:uid="{00000000-0005-0000-0000-0000CB630000}"/>
    <cellStyle name="Input 2 13 30 2" xfId="25907" xr:uid="{00000000-0005-0000-0000-0000CC630000}"/>
    <cellStyle name="Input 2 13 31" xfId="25908" xr:uid="{00000000-0005-0000-0000-0000CD630000}"/>
    <cellStyle name="Input 2 13 31 2" xfId="25909" xr:uid="{00000000-0005-0000-0000-0000CE630000}"/>
    <cellStyle name="Input 2 13 32" xfId="25910" xr:uid="{00000000-0005-0000-0000-0000CF630000}"/>
    <cellStyle name="Input 2 13 32 2" xfId="25911" xr:uid="{00000000-0005-0000-0000-0000D0630000}"/>
    <cellStyle name="Input 2 13 33" xfId="25912" xr:uid="{00000000-0005-0000-0000-0000D1630000}"/>
    <cellStyle name="Input 2 13 33 2" xfId="25913" xr:uid="{00000000-0005-0000-0000-0000D2630000}"/>
    <cellStyle name="Input 2 13 34" xfId="25914" xr:uid="{00000000-0005-0000-0000-0000D3630000}"/>
    <cellStyle name="Input 2 13 34 2" xfId="25915" xr:uid="{00000000-0005-0000-0000-0000D4630000}"/>
    <cellStyle name="Input 2 13 35" xfId="25916" xr:uid="{00000000-0005-0000-0000-0000D5630000}"/>
    <cellStyle name="Input 2 13 35 2" xfId="25917" xr:uid="{00000000-0005-0000-0000-0000D6630000}"/>
    <cellStyle name="Input 2 13 36" xfId="25918" xr:uid="{00000000-0005-0000-0000-0000D7630000}"/>
    <cellStyle name="Input 2 13 36 2" xfId="25919" xr:uid="{00000000-0005-0000-0000-0000D8630000}"/>
    <cellStyle name="Input 2 13 37" xfId="25920" xr:uid="{00000000-0005-0000-0000-0000D9630000}"/>
    <cellStyle name="Input 2 13 37 2" xfId="25921" xr:uid="{00000000-0005-0000-0000-0000DA630000}"/>
    <cellStyle name="Input 2 13 38" xfId="25922" xr:uid="{00000000-0005-0000-0000-0000DB630000}"/>
    <cellStyle name="Input 2 13 38 2" xfId="25923" xr:uid="{00000000-0005-0000-0000-0000DC630000}"/>
    <cellStyle name="Input 2 13 39" xfId="25924" xr:uid="{00000000-0005-0000-0000-0000DD630000}"/>
    <cellStyle name="Input 2 13 39 2" xfId="25925" xr:uid="{00000000-0005-0000-0000-0000DE630000}"/>
    <cellStyle name="Input 2 13 4" xfId="25926" xr:uid="{00000000-0005-0000-0000-0000DF630000}"/>
    <cellStyle name="Input 2 13 4 2" xfId="25927" xr:uid="{00000000-0005-0000-0000-0000E0630000}"/>
    <cellStyle name="Input 2 13 40" xfId="25928" xr:uid="{00000000-0005-0000-0000-0000E1630000}"/>
    <cellStyle name="Input 2 13 41" xfId="25929" xr:uid="{00000000-0005-0000-0000-0000E2630000}"/>
    <cellStyle name="Input 2 13 42" xfId="25930" xr:uid="{00000000-0005-0000-0000-0000E3630000}"/>
    <cellStyle name="Input 2 13 43" xfId="25931" xr:uid="{00000000-0005-0000-0000-0000E4630000}"/>
    <cellStyle name="Input 2 13 44" xfId="25932" xr:uid="{00000000-0005-0000-0000-0000E5630000}"/>
    <cellStyle name="Input 2 13 45" xfId="25933" xr:uid="{00000000-0005-0000-0000-0000E6630000}"/>
    <cellStyle name="Input 2 13 46" xfId="25934" xr:uid="{00000000-0005-0000-0000-0000E7630000}"/>
    <cellStyle name="Input 2 13 47" xfId="25935" xr:uid="{00000000-0005-0000-0000-0000E8630000}"/>
    <cellStyle name="Input 2 13 48" xfId="25936" xr:uid="{00000000-0005-0000-0000-0000E9630000}"/>
    <cellStyle name="Input 2 13 49" xfId="25937" xr:uid="{00000000-0005-0000-0000-0000EA630000}"/>
    <cellStyle name="Input 2 13 5" xfId="25938" xr:uid="{00000000-0005-0000-0000-0000EB630000}"/>
    <cellStyle name="Input 2 13 5 2" xfId="25939" xr:uid="{00000000-0005-0000-0000-0000EC630000}"/>
    <cellStyle name="Input 2 13 50" xfId="25940" xr:uid="{00000000-0005-0000-0000-0000ED630000}"/>
    <cellStyle name="Input 2 13 51" xfId="25941" xr:uid="{00000000-0005-0000-0000-0000EE630000}"/>
    <cellStyle name="Input 2 13 52" xfId="25942" xr:uid="{00000000-0005-0000-0000-0000EF630000}"/>
    <cellStyle name="Input 2 13 53" xfId="25943" xr:uid="{00000000-0005-0000-0000-0000F0630000}"/>
    <cellStyle name="Input 2 13 54" xfId="25944" xr:uid="{00000000-0005-0000-0000-0000F1630000}"/>
    <cellStyle name="Input 2 13 55" xfId="25945" xr:uid="{00000000-0005-0000-0000-0000F2630000}"/>
    <cellStyle name="Input 2 13 56" xfId="25946" xr:uid="{00000000-0005-0000-0000-0000F3630000}"/>
    <cellStyle name="Input 2 13 57" xfId="25947" xr:uid="{00000000-0005-0000-0000-0000F4630000}"/>
    <cellStyle name="Input 2 13 58" xfId="25948" xr:uid="{00000000-0005-0000-0000-0000F5630000}"/>
    <cellStyle name="Input 2 13 59" xfId="25949" xr:uid="{00000000-0005-0000-0000-0000F6630000}"/>
    <cellStyle name="Input 2 13 6" xfId="25950" xr:uid="{00000000-0005-0000-0000-0000F7630000}"/>
    <cellStyle name="Input 2 13 6 2" xfId="25951" xr:uid="{00000000-0005-0000-0000-0000F8630000}"/>
    <cellStyle name="Input 2 13 60" xfId="25952" xr:uid="{00000000-0005-0000-0000-0000F9630000}"/>
    <cellStyle name="Input 2 13 61" xfId="25953" xr:uid="{00000000-0005-0000-0000-0000FA630000}"/>
    <cellStyle name="Input 2 13 62" xfId="25954" xr:uid="{00000000-0005-0000-0000-0000FB630000}"/>
    <cellStyle name="Input 2 13 63" xfId="25955" xr:uid="{00000000-0005-0000-0000-0000FC630000}"/>
    <cellStyle name="Input 2 13 64" xfId="25956" xr:uid="{00000000-0005-0000-0000-0000FD630000}"/>
    <cellStyle name="Input 2 13 65" xfId="25957" xr:uid="{00000000-0005-0000-0000-0000FE630000}"/>
    <cellStyle name="Input 2 13 66" xfId="25958" xr:uid="{00000000-0005-0000-0000-0000FF630000}"/>
    <cellStyle name="Input 2 13 67" xfId="25959" xr:uid="{00000000-0005-0000-0000-000000640000}"/>
    <cellStyle name="Input 2 13 68" xfId="25960" xr:uid="{00000000-0005-0000-0000-000001640000}"/>
    <cellStyle name="Input 2 13 69" xfId="25961" xr:uid="{00000000-0005-0000-0000-000002640000}"/>
    <cellStyle name="Input 2 13 7" xfId="25962" xr:uid="{00000000-0005-0000-0000-000003640000}"/>
    <cellStyle name="Input 2 13 7 2" xfId="25963" xr:uid="{00000000-0005-0000-0000-000004640000}"/>
    <cellStyle name="Input 2 13 70" xfId="25964" xr:uid="{00000000-0005-0000-0000-000005640000}"/>
    <cellStyle name="Input 2 13 71" xfId="25965" xr:uid="{00000000-0005-0000-0000-000006640000}"/>
    <cellStyle name="Input 2 13 72" xfId="25966" xr:uid="{00000000-0005-0000-0000-000007640000}"/>
    <cellStyle name="Input 2 13 73" xfId="25967" xr:uid="{00000000-0005-0000-0000-000008640000}"/>
    <cellStyle name="Input 2 13 74" xfId="25968" xr:uid="{00000000-0005-0000-0000-000009640000}"/>
    <cellStyle name="Input 2 13 75" xfId="25969" xr:uid="{00000000-0005-0000-0000-00000A640000}"/>
    <cellStyle name="Input 2 13 76" xfId="25970" xr:uid="{00000000-0005-0000-0000-00000B640000}"/>
    <cellStyle name="Input 2 13 77" xfId="52430" xr:uid="{00000000-0005-0000-0000-00000C640000}"/>
    <cellStyle name="Input 2 13 78" xfId="52225" xr:uid="{00000000-0005-0000-0000-00000D640000}"/>
    <cellStyle name="Input 2 13 79" xfId="53121" xr:uid="{00000000-0005-0000-0000-00000E640000}"/>
    <cellStyle name="Input 2 13 8" xfId="25971" xr:uid="{00000000-0005-0000-0000-00000F640000}"/>
    <cellStyle name="Input 2 13 8 2" xfId="25972" xr:uid="{00000000-0005-0000-0000-000010640000}"/>
    <cellStyle name="Input 2 13 9" xfId="25973" xr:uid="{00000000-0005-0000-0000-000011640000}"/>
    <cellStyle name="Input 2 13 9 2" xfId="25974" xr:uid="{00000000-0005-0000-0000-000012640000}"/>
    <cellStyle name="Input 2 14" xfId="674" xr:uid="{00000000-0005-0000-0000-000013640000}"/>
    <cellStyle name="Input 2 14 10" xfId="25975" xr:uid="{00000000-0005-0000-0000-000014640000}"/>
    <cellStyle name="Input 2 14 10 2" xfId="25976" xr:uid="{00000000-0005-0000-0000-000015640000}"/>
    <cellStyle name="Input 2 14 11" xfId="25977" xr:uid="{00000000-0005-0000-0000-000016640000}"/>
    <cellStyle name="Input 2 14 11 2" xfId="25978" xr:uid="{00000000-0005-0000-0000-000017640000}"/>
    <cellStyle name="Input 2 14 12" xfId="25979" xr:uid="{00000000-0005-0000-0000-000018640000}"/>
    <cellStyle name="Input 2 14 12 2" xfId="25980" xr:uid="{00000000-0005-0000-0000-000019640000}"/>
    <cellStyle name="Input 2 14 13" xfId="25981" xr:uid="{00000000-0005-0000-0000-00001A640000}"/>
    <cellStyle name="Input 2 14 13 2" xfId="25982" xr:uid="{00000000-0005-0000-0000-00001B640000}"/>
    <cellStyle name="Input 2 14 14" xfId="25983" xr:uid="{00000000-0005-0000-0000-00001C640000}"/>
    <cellStyle name="Input 2 14 14 2" xfId="25984" xr:uid="{00000000-0005-0000-0000-00001D640000}"/>
    <cellStyle name="Input 2 14 15" xfId="25985" xr:uid="{00000000-0005-0000-0000-00001E640000}"/>
    <cellStyle name="Input 2 14 15 2" xfId="25986" xr:uid="{00000000-0005-0000-0000-00001F640000}"/>
    <cellStyle name="Input 2 14 16" xfId="25987" xr:uid="{00000000-0005-0000-0000-000020640000}"/>
    <cellStyle name="Input 2 14 16 2" xfId="25988" xr:uid="{00000000-0005-0000-0000-000021640000}"/>
    <cellStyle name="Input 2 14 17" xfId="25989" xr:uid="{00000000-0005-0000-0000-000022640000}"/>
    <cellStyle name="Input 2 14 17 2" xfId="25990" xr:uid="{00000000-0005-0000-0000-000023640000}"/>
    <cellStyle name="Input 2 14 18" xfId="25991" xr:uid="{00000000-0005-0000-0000-000024640000}"/>
    <cellStyle name="Input 2 14 18 2" xfId="25992" xr:uid="{00000000-0005-0000-0000-000025640000}"/>
    <cellStyle name="Input 2 14 19" xfId="25993" xr:uid="{00000000-0005-0000-0000-000026640000}"/>
    <cellStyle name="Input 2 14 19 2" xfId="25994" xr:uid="{00000000-0005-0000-0000-000027640000}"/>
    <cellStyle name="Input 2 14 2" xfId="675" xr:uid="{00000000-0005-0000-0000-000028640000}"/>
    <cellStyle name="Input 2 14 2 2" xfId="25995" xr:uid="{00000000-0005-0000-0000-000029640000}"/>
    <cellStyle name="Input 2 14 20" xfId="25996" xr:uid="{00000000-0005-0000-0000-00002A640000}"/>
    <cellStyle name="Input 2 14 20 2" xfId="25997" xr:uid="{00000000-0005-0000-0000-00002B640000}"/>
    <cellStyle name="Input 2 14 21" xfId="25998" xr:uid="{00000000-0005-0000-0000-00002C640000}"/>
    <cellStyle name="Input 2 14 21 2" xfId="25999" xr:uid="{00000000-0005-0000-0000-00002D640000}"/>
    <cellStyle name="Input 2 14 22" xfId="26000" xr:uid="{00000000-0005-0000-0000-00002E640000}"/>
    <cellStyle name="Input 2 14 22 2" xfId="26001" xr:uid="{00000000-0005-0000-0000-00002F640000}"/>
    <cellStyle name="Input 2 14 23" xfId="26002" xr:uid="{00000000-0005-0000-0000-000030640000}"/>
    <cellStyle name="Input 2 14 23 2" xfId="26003" xr:uid="{00000000-0005-0000-0000-000031640000}"/>
    <cellStyle name="Input 2 14 24" xfId="26004" xr:uid="{00000000-0005-0000-0000-000032640000}"/>
    <cellStyle name="Input 2 14 24 2" xfId="26005" xr:uid="{00000000-0005-0000-0000-000033640000}"/>
    <cellStyle name="Input 2 14 25" xfId="26006" xr:uid="{00000000-0005-0000-0000-000034640000}"/>
    <cellStyle name="Input 2 14 25 2" xfId="26007" xr:uid="{00000000-0005-0000-0000-000035640000}"/>
    <cellStyle name="Input 2 14 26" xfId="26008" xr:uid="{00000000-0005-0000-0000-000036640000}"/>
    <cellStyle name="Input 2 14 26 2" xfId="26009" xr:uid="{00000000-0005-0000-0000-000037640000}"/>
    <cellStyle name="Input 2 14 27" xfId="26010" xr:uid="{00000000-0005-0000-0000-000038640000}"/>
    <cellStyle name="Input 2 14 27 2" xfId="26011" xr:uid="{00000000-0005-0000-0000-000039640000}"/>
    <cellStyle name="Input 2 14 28" xfId="26012" xr:uid="{00000000-0005-0000-0000-00003A640000}"/>
    <cellStyle name="Input 2 14 28 2" xfId="26013" xr:uid="{00000000-0005-0000-0000-00003B640000}"/>
    <cellStyle name="Input 2 14 29" xfId="26014" xr:uid="{00000000-0005-0000-0000-00003C640000}"/>
    <cellStyle name="Input 2 14 29 2" xfId="26015" xr:uid="{00000000-0005-0000-0000-00003D640000}"/>
    <cellStyle name="Input 2 14 3" xfId="26016" xr:uid="{00000000-0005-0000-0000-00003E640000}"/>
    <cellStyle name="Input 2 14 3 2" xfId="26017" xr:uid="{00000000-0005-0000-0000-00003F640000}"/>
    <cellStyle name="Input 2 14 30" xfId="26018" xr:uid="{00000000-0005-0000-0000-000040640000}"/>
    <cellStyle name="Input 2 14 30 2" xfId="26019" xr:uid="{00000000-0005-0000-0000-000041640000}"/>
    <cellStyle name="Input 2 14 31" xfId="26020" xr:uid="{00000000-0005-0000-0000-000042640000}"/>
    <cellStyle name="Input 2 14 31 2" xfId="26021" xr:uid="{00000000-0005-0000-0000-000043640000}"/>
    <cellStyle name="Input 2 14 32" xfId="26022" xr:uid="{00000000-0005-0000-0000-000044640000}"/>
    <cellStyle name="Input 2 14 32 2" xfId="26023" xr:uid="{00000000-0005-0000-0000-000045640000}"/>
    <cellStyle name="Input 2 14 33" xfId="26024" xr:uid="{00000000-0005-0000-0000-000046640000}"/>
    <cellStyle name="Input 2 14 33 2" xfId="26025" xr:uid="{00000000-0005-0000-0000-000047640000}"/>
    <cellStyle name="Input 2 14 34" xfId="26026" xr:uid="{00000000-0005-0000-0000-000048640000}"/>
    <cellStyle name="Input 2 14 34 2" xfId="26027" xr:uid="{00000000-0005-0000-0000-000049640000}"/>
    <cellStyle name="Input 2 14 35" xfId="26028" xr:uid="{00000000-0005-0000-0000-00004A640000}"/>
    <cellStyle name="Input 2 14 35 2" xfId="26029" xr:uid="{00000000-0005-0000-0000-00004B640000}"/>
    <cellStyle name="Input 2 14 36" xfId="26030" xr:uid="{00000000-0005-0000-0000-00004C640000}"/>
    <cellStyle name="Input 2 14 36 2" xfId="26031" xr:uid="{00000000-0005-0000-0000-00004D640000}"/>
    <cellStyle name="Input 2 14 37" xfId="26032" xr:uid="{00000000-0005-0000-0000-00004E640000}"/>
    <cellStyle name="Input 2 14 37 2" xfId="26033" xr:uid="{00000000-0005-0000-0000-00004F640000}"/>
    <cellStyle name="Input 2 14 38" xfId="26034" xr:uid="{00000000-0005-0000-0000-000050640000}"/>
    <cellStyle name="Input 2 14 38 2" xfId="26035" xr:uid="{00000000-0005-0000-0000-000051640000}"/>
    <cellStyle name="Input 2 14 39" xfId="26036" xr:uid="{00000000-0005-0000-0000-000052640000}"/>
    <cellStyle name="Input 2 14 39 2" xfId="26037" xr:uid="{00000000-0005-0000-0000-000053640000}"/>
    <cellStyle name="Input 2 14 4" xfId="26038" xr:uid="{00000000-0005-0000-0000-000054640000}"/>
    <cellStyle name="Input 2 14 4 2" xfId="26039" xr:uid="{00000000-0005-0000-0000-000055640000}"/>
    <cellStyle name="Input 2 14 40" xfId="26040" xr:uid="{00000000-0005-0000-0000-000056640000}"/>
    <cellStyle name="Input 2 14 41" xfId="26041" xr:uid="{00000000-0005-0000-0000-000057640000}"/>
    <cellStyle name="Input 2 14 42" xfId="26042" xr:uid="{00000000-0005-0000-0000-000058640000}"/>
    <cellStyle name="Input 2 14 43" xfId="26043" xr:uid="{00000000-0005-0000-0000-000059640000}"/>
    <cellStyle name="Input 2 14 44" xfId="26044" xr:uid="{00000000-0005-0000-0000-00005A640000}"/>
    <cellStyle name="Input 2 14 45" xfId="26045" xr:uid="{00000000-0005-0000-0000-00005B640000}"/>
    <cellStyle name="Input 2 14 46" xfId="26046" xr:uid="{00000000-0005-0000-0000-00005C640000}"/>
    <cellStyle name="Input 2 14 47" xfId="26047" xr:uid="{00000000-0005-0000-0000-00005D640000}"/>
    <cellStyle name="Input 2 14 48" xfId="26048" xr:uid="{00000000-0005-0000-0000-00005E640000}"/>
    <cellStyle name="Input 2 14 49" xfId="26049" xr:uid="{00000000-0005-0000-0000-00005F640000}"/>
    <cellStyle name="Input 2 14 5" xfId="26050" xr:uid="{00000000-0005-0000-0000-000060640000}"/>
    <cellStyle name="Input 2 14 5 2" xfId="26051" xr:uid="{00000000-0005-0000-0000-000061640000}"/>
    <cellStyle name="Input 2 14 50" xfId="26052" xr:uid="{00000000-0005-0000-0000-000062640000}"/>
    <cellStyle name="Input 2 14 51" xfId="26053" xr:uid="{00000000-0005-0000-0000-000063640000}"/>
    <cellStyle name="Input 2 14 52" xfId="26054" xr:uid="{00000000-0005-0000-0000-000064640000}"/>
    <cellStyle name="Input 2 14 53" xfId="26055" xr:uid="{00000000-0005-0000-0000-000065640000}"/>
    <cellStyle name="Input 2 14 54" xfId="26056" xr:uid="{00000000-0005-0000-0000-000066640000}"/>
    <cellStyle name="Input 2 14 55" xfId="26057" xr:uid="{00000000-0005-0000-0000-000067640000}"/>
    <cellStyle name="Input 2 14 56" xfId="26058" xr:uid="{00000000-0005-0000-0000-000068640000}"/>
    <cellStyle name="Input 2 14 57" xfId="26059" xr:uid="{00000000-0005-0000-0000-000069640000}"/>
    <cellStyle name="Input 2 14 58" xfId="26060" xr:uid="{00000000-0005-0000-0000-00006A640000}"/>
    <cellStyle name="Input 2 14 59" xfId="26061" xr:uid="{00000000-0005-0000-0000-00006B640000}"/>
    <cellStyle name="Input 2 14 6" xfId="26062" xr:uid="{00000000-0005-0000-0000-00006C640000}"/>
    <cellStyle name="Input 2 14 6 2" xfId="26063" xr:uid="{00000000-0005-0000-0000-00006D640000}"/>
    <cellStyle name="Input 2 14 60" xfId="26064" xr:uid="{00000000-0005-0000-0000-00006E640000}"/>
    <cellStyle name="Input 2 14 61" xfId="26065" xr:uid="{00000000-0005-0000-0000-00006F640000}"/>
    <cellStyle name="Input 2 14 62" xfId="26066" xr:uid="{00000000-0005-0000-0000-000070640000}"/>
    <cellStyle name="Input 2 14 63" xfId="26067" xr:uid="{00000000-0005-0000-0000-000071640000}"/>
    <cellStyle name="Input 2 14 64" xfId="26068" xr:uid="{00000000-0005-0000-0000-000072640000}"/>
    <cellStyle name="Input 2 14 65" xfId="26069" xr:uid="{00000000-0005-0000-0000-000073640000}"/>
    <cellStyle name="Input 2 14 66" xfId="26070" xr:uid="{00000000-0005-0000-0000-000074640000}"/>
    <cellStyle name="Input 2 14 67" xfId="26071" xr:uid="{00000000-0005-0000-0000-000075640000}"/>
    <cellStyle name="Input 2 14 68" xfId="26072" xr:uid="{00000000-0005-0000-0000-000076640000}"/>
    <cellStyle name="Input 2 14 69" xfId="26073" xr:uid="{00000000-0005-0000-0000-000077640000}"/>
    <cellStyle name="Input 2 14 7" xfId="26074" xr:uid="{00000000-0005-0000-0000-000078640000}"/>
    <cellStyle name="Input 2 14 7 2" xfId="26075" xr:uid="{00000000-0005-0000-0000-000079640000}"/>
    <cellStyle name="Input 2 14 70" xfId="26076" xr:uid="{00000000-0005-0000-0000-00007A640000}"/>
    <cellStyle name="Input 2 14 71" xfId="26077" xr:uid="{00000000-0005-0000-0000-00007B640000}"/>
    <cellStyle name="Input 2 14 72" xfId="26078" xr:uid="{00000000-0005-0000-0000-00007C640000}"/>
    <cellStyle name="Input 2 14 73" xfId="26079" xr:uid="{00000000-0005-0000-0000-00007D640000}"/>
    <cellStyle name="Input 2 14 74" xfId="26080" xr:uid="{00000000-0005-0000-0000-00007E640000}"/>
    <cellStyle name="Input 2 14 75" xfId="26081" xr:uid="{00000000-0005-0000-0000-00007F640000}"/>
    <cellStyle name="Input 2 14 76" xfId="26082" xr:uid="{00000000-0005-0000-0000-000080640000}"/>
    <cellStyle name="Input 2 14 77" xfId="52649" xr:uid="{00000000-0005-0000-0000-000081640000}"/>
    <cellStyle name="Input 2 14 78" xfId="52904" xr:uid="{00000000-0005-0000-0000-000082640000}"/>
    <cellStyle name="Input 2 14 79" xfId="53365" xr:uid="{00000000-0005-0000-0000-000083640000}"/>
    <cellStyle name="Input 2 14 8" xfId="26083" xr:uid="{00000000-0005-0000-0000-000084640000}"/>
    <cellStyle name="Input 2 14 8 2" xfId="26084" xr:uid="{00000000-0005-0000-0000-000085640000}"/>
    <cellStyle name="Input 2 14 9" xfId="26085" xr:uid="{00000000-0005-0000-0000-000086640000}"/>
    <cellStyle name="Input 2 14 9 2" xfId="26086" xr:uid="{00000000-0005-0000-0000-000087640000}"/>
    <cellStyle name="Input 2 15" xfId="676" xr:uid="{00000000-0005-0000-0000-000088640000}"/>
    <cellStyle name="Input 2 15 10" xfId="26087" xr:uid="{00000000-0005-0000-0000-000089640000}"/>
    <cellStyle name="Input 2 15 10 2" xfId="26088" xr:uid="{00000000-0005-0000-0000-00008A640000}"/>
    <cellStyle name="Input 2 15 11" xfId="26089" xr:uid="{00000000-0005-0000-0000-00008B640000}"/>
    <cellStyle name="Input 2 15 11 2" xfId="26090" xr:uid="{00000000-0005-0000-0000-00008C640000}"/>
    <cellStyle name="Input 2 15 12" xfId="26091" xr:uid="{00000000-0005-0000-0000-00008D640000}"/>
    <cellStyle name="Input 2 15 12 2" xfId="26092" xr:uid="{00000000-0005-0000-0000-00008E640000}"/>
    <cellStyle name="Input 2 15 13" xfId="26093" xr:uid="{00000000-0005-0000-0000-00008F640000}"/>
    <cellStyle name="Input 2 15 13 2" xfId="26094" xr:uid="{00000000-0005-0000-0000-000090640000}"/>
    <cellStyle name="Input 2 15 14" xfId="26095" xr:uid="{00000000-0005-0000-0000-000091640000}"/>
    <cellStyle name="Input 2 15 14 2" xfId="26096" xr:uid="{00000000-0005-0000-0000-000092640000}"/>
    <cellStyle name="Input 2 15 15" xfId="26097" xr:uid="{00000000-0005-0000-0000-000093640000}"/>
    <cellStyle name="Input 2 15 15 2" xfId="26098" xr:uid="{00000000-0005-0000-0000-000094640000}"/>
    <cellStyle name="Input 2 15 16" xfId="26099" xr:uid="{00000000-0005-0000-0000-000095640000}"/>
    <cellStyle name="Input 2 15 16 2" xfId="26100" xr:uid="{00000000-0005-0000-0000-000096640000}"/>
    <cellStyle name="Input 2 15 17" xfId="26101" xr:uid="{00000000-0005-0000-0000-000097640000}"/>
    <cellStyle name="Input 2 15 17 2" xfId="26102" xr:uid="{00000000-0005-0000-0000-000098640000}"/>
    <cellStyle name="Input 2 15 18" xfId="26103" xr:uid="{00000000-0005-0000-0000-000099640000}"/>
    <cellStyle name="Input 2 15 18 2" xfId="26104" xr:uid="{00000000-0005-0000-0000-00009A640000}"/>
    <cellStyle name="Input 2 15 19" xfId="26105" xr:uid="{00000000-0005-0000-0000-00009B640000}"/>
    <cellStyle name="Input 2 15 19 2" xfId="26106" xr:uid="{00000000-0005-0000-0000-00009C640000}"/>
    <cellStyle name="Input 2 15 2" xfId="677" xr:uid="{00000000-0005-0000-0000-00009D640000}"/>
    <cellStyle name="Input 2 15 2 2" xfId="26107" xr:uid="{00000000-0005-0000-0000-00009E640000}"/>
    <cellStyle name="Input 2 15 20" xfId="26108" xr:uid="{00000000-0005-0000-0000-00009F640000}"/>
    <cellStyle name="Input 2 15 20 2" xfId="26109" xr:uid="{00000000-0005-0000-0000-0000A0640000}"/>
    <cellStyle name="Input 2 15 21" xfId="26110" xr:uid="{00000000-0005-0000-0000-0000A1640000}"/>
    <cellStyle name="Input 2 15 21 2" xfId="26111" xr:uid="{00000000-0005-0000-0000-0000A2640000}"/>
    <cellStyle name="Input 2 15 22" xfId="26112" xr:uid="{00000000-0005-0000-0000-0000A3640000}"/>
    <cellStyle name="Input 2 15 22 2" xfId="26113" xr:uid="{00000000-0005-0000-0000-0000A4640000}"/>
    <cellStyle name="Input 2 15 23" xfId="26114" xr:uid="{00000000-0005-0000-0000-0000A5640000}"/>
    <cellStyle name="Input 2 15 23 2" xfId="26115" xr:uid="{00000000-0005-0000-0000-0000A6640000}"/>
    <cellStyle name="Input 2 15 24" xfId="26116" xr:uid="{00000000-0005-0000-0000-0000A7640000}"/>
    <cellStyle name="Input 2 15 24 2" xfId="26117" xr:uid="{00000000-0005-0000-0000-0000A8640000}"/>
    <cellStyle name="Input 2 15 25" xfId="26118" xr:uid="{00000000-0005-0000-0000-0000A9640000}"/>
    <cellStyle name="Input 2 15 25 2" xfId="26119" xr:uid="{00000000-0005-0000-0000-0000AA640000}"/>
    <cellStyle name="Input 2 15 26" xfId="26120" xr:uid="{00000000-0005-0000-0000-0000AB640000}"/>
    <cellStyle name="Input 2 15 26 2" xfId="26121" xr:uid="{00000000-0005-0000-0000-0000AC640000}"/>
    <cellStyle name="Input 2 15 27" xfId="26122" xr:uid="{00000000-0005-0000-0000-0000AD640000}"/>
    <cellStyle name="Input 2 15 27 2" xfId="26123" xr:uid="{00000000-0005-0000-0000-0000AE640000}"/>
    <cellStyle name="Input 2 15 28" xfId="26124" xr:uid="{00000000-0005-0000-0000-0000AF640000}"/>
    <cellStyle name="Input 2 15 28 2" xfId="26125" xr:uid="{00000000-0005-0000-0000-0000B0640000}"/>
    <cellStyle name="Input 2 15 29" xfId="26126" xr:uid="{00000000-0005-0000-0000-0000B1640000}"/>
    <cellStyle name="Input 2 15 29 2" xfId="26127" xr:uid="{00000000-0005-0000-0000-0000B2640000}"/>
    <cellStyle name="Input 2 15 3" xfId="26128" xr:uid="{00000000-0005-0000-0000-0000B3640000}"/>
    <cellStyle name="Input 2 15 3 2" xfId="26129" xr:uid="{00000000-0005-0000-0000-0000B4640000}"/>
    <cellStyle name="Input 2 15 30" xfId="26130" xr:uid="{00000000-0005-0000-0000-0000B5640000}"/>
    <cellStyle name="Input 2 15 30 2" xfId="26131" xr:uid="{00000000-0005-0000-0000-0000B6640000}"/>
    <cellStyle name="Input 2 15 31" xfId="26132" xr:uid="{00000000-0005-0000-0000-0000B7640000}"/>
    <cellStyle name="Input 2 15 31 2" xfId="26133" xr:uid="{00000000-0005-0000-0000-0000B8640000}"/>
    <cellStyle name="Input 2 15 32" xfId="26134" xr:uid="{00000000-0005-0000-0000-0000B9640000}"/>
    <cellStyle name="Input 2 15 32 2" xfId="26135" xr:uid="{00000000-0005-0000-0000-0000BA640000}"/>
    <cellStyle name="Input 2 15 33" xfId="26136" xr:uid="{00000000-0005-0000-0000-0000BB640000}"/>
    <cellStyle name="Input 2 15 33 2" xfId="26137" xr:uid="{00000000-0005-0000-0000-0000BC640000}"/>
    <cellStyle name="Input 2 15 34" xfId="26138" xr:uid="{00000000-0005-0000-0000-0000BD640000}"/>
    <cellStyle name="Input 2 15 34 2" xfId="26139" xr:uid="{00000000-0005-0000-0000-0000BE640000}"/>
    <cellStyle name="Input 2 15 35" xfId="26140" xr:uid="{00000000-0005-0000-0000-0000BF640000}"/>
    <cellStyle name="Input 2 15 35 2" xfId="26141" xr:uid="{00000000-0005-0000-0000-0000C0640000}"/>
    <cellStyle name="Input 2 15 36" xfId="26142" xr:uid="{00000000-0005-0000-0000-0000C1640000}"/>
    <cellStyle name="Input 2 15 36 2" xfId="26143" xr:uid="{00000000-0005-0000-0000-0000C2640000}"/>
    <cellStyle name="Input 2 15 37" xfId="26144" xr:uid="{00000000-0005-0000-0000-0000C3640000}"/>
    <cellStyle name="Input 2 15 37 2" xfId="26145" xr:uid="{00000000-0005-0000-0000-0000C4640000}"/>
    <cellStyle name="Input 2 15 38" xfId="26146" xr:uid="{00000000-0005-0000-0000-0000C5640000}"/>
    <cellStyle name="Input 2 15 38 2" xfId="26147" xr:uid="{00000000-0005-0000-0000-0000C6640000}"/>
    <cellStyle name="Input 2 15 39" xfId="26148" xr:uid="{00000000-0005-0000-0000-0000C7640000}"/>
    <cellStyle name="Input 2 15 39 2" xfId="26149" xr:uid="{00000000-0005-0000-0000-0000C8640000}"/>
    <cellStyle name="Input 2 15 4" xfId="26150" xr:uid="{00000000-0005-0000-0000-0000C9640000}"/>
    <cellStyle name="Input 2 15 4 2" xfId="26151" xr:uid="{00000000-0005-0000-0000-0000CA640000}"/>
    <cellStyle name="Input 2 15 40" xfId="26152" xr:uid="{00000000-0005-0000-0000-0000CB640000}"/>
    <cellStyle name="Input 2 15 41" xfId="26153" xr:uid="{00000000-0005-0000-0000-0000CC640000}"/>
    <cellStyle name="Input 2 15 42" xfId="26154" xr:uid="{00000000-0005-0000-0000-0000CD640000}"/>
    <cellStyle name="Input 2 15 43" xfId="26155" xr:uid="{00000000-0005-0000-0000-0000CE640000}"/>
    <cellStyle name="Input 2 15 44" xfId="26156" xr:uid="{00000000-0005-0000-0000-0000CF640000}"/>
    <cellStyle name="Input 2 15 45" xfId="26157" xr:uid="{00000000-0005-0000-0000-0000D0640000}"/>
    <cellStyle name="Input 2 15 46" xfId="26158" xr:uid="{00000000-0005-0000-0000-0000D1640000}"/>
    <cellStyle name="Input 2 15 47" xfId="26159" xr:uid="{00000000-0005-0000-0000-0000D2640000}"/>
    <cellStyle name="Input 2 15 48" xfId="26160" xr:uid="{00000000-0005-0000-0000-0000D3640000}"/>
    <cellStyle name="Input 2 15 49" xfId="26161" xr:uid="{00000000-0005-0000-0000-0000D4640000}"/>
    <cellStyle name="Input 2 15 5" xfId="26162" xr:uid="{00000000-0005-0000-0000-0000D5640000}"/>
    <cellStyle name="Input 2 15 5 2" xfId="26163" xr:uid="{00000000-0005-0000-0000-0000D6640000}"/>
    <cellStyle name="Input 2 15 50" xfId="26164" xr:uid="{00000000-0005-0000-0000-0000D7640000}"/>
    <cellStyle name="Input 2 15 51" xfId="26165" xr:uid="{00000000-0005-0000-0000-0000D8640000}"/>
    <cellStyle name="Input 2 15 52" xfId="26166" xr:uid="{00000000-0005-0000-0000-0000D9640000}"/>
    <cellStyle name="Input 2 15 53" xfId="26167" xr:uid="{00000000-0005-0000-0000-0000DA640000}"/>
    <cellStyle name="Input 2 15 54" xfId="26168" xr:uid="{00000000-0005-0000-0000-0000DB640000}"/>
    <cellStyle name="Input 2 15 55" xfId="26169" xr:uid="{00000000-0005-0000-0000-0000DC640000}"/>
    <cellStyle name="Input 2 15 56" xfId="26170" xr:uid="{00000000-0005-0000-0000-0000DD640000}"/>
    <cellStyle name="Input 2 15 57" xfId="26171" xr:uid="{00000000-0005-0000-0000-0000DE640000}"/>
    <cellStyle name="Input 2 15 58" xfId="26172" xr:uid="{00000000-0005-0000-0000-0000DF640000}"/>
    <cellStyle name="Input 2 15 59" xfId="26173" xr:uid="{00000000-0005-0000-0000-0000E0640000}"/>
    <cellStyle name="Input 2 15 6" xfId="26174" xr:uid="{00000000-0005-0000-0000-0000E1640000}"/>
    <cellStyle name="Input 2 15 6 2" xfId="26175" xr:uid="{00000000-0005-0000-0000-0000E2640000}"/>
    <cellStyle name="Input 2 15 60" xfId="26176" xr:uid="{00000000-0005-0000-0000-0000E3640000}"/>
    <cellStyle name="Input 2 15 61" xfId="26177" xr:uid="{00000000-0005-0000-0000-0000E4640000}"/>
    <cellStyle name="Input 2 15 62" xfId="26178" xr:uid="{00000000-0005-0000-0000-0000E5640000}"/>
    <cellStyle name="Input 2 15 63" xfId="26179" xr:uid="{00000000-0005-0000-0000-0000E6640000}"/>
    <cellStyle name="Input 2 15 64" xfId="26180" xr:uid="{00000000-0005-0000-0000-0000E7640000}"/>
    <cellStyle name="Input 2 15 65" xfId="26181" xr:uid="{00000000-0005-0000-0000-0000E8640000}"/>
    <cellStyle name="Input 2 15 66" xfId="26182" xr:uid="{00000000-0005-0000-0000-0000E9640000}"/>
    <cellStyle name="Input 2 15 67" xfId="26183" xr:uid="{00000000-0005-0000-0000-0000EA640000}"/>
    <cellStyle name="Input 2 15 68" xfId="26184" xr:uid="{00000000-0005-0000-0000-0000EB640000}"/>
    <cellStyle name="Input 2 15 69" xfId="26185" xr:uid="{00000000-0005-0000-0000-0000EC640000}"/>
    <cellStyle name="Input 2 15 7" xfId="26186" xr:uid="{00000000-0005-0000-0000-0000ED640000}"/>
    <cellStyle name="Input 2 15 7 2" xfId="26187" xr:uid="{00000000-0005-0000-0000-0000EE640000}"/>
    <cellStyle name="Input 2 15 70" xfId="26188" xr:uid="{00000000-0005-0000-0000-0000EF640000}"/>
    <cellStyle name="Input 2 15 71" xfId="26189" xr:uid="{00000000-0005-0000-0000-0000F0640000}"/>
    <cellStyle name="Input 2 15 72" xfId="26190" xr:uid="{00000000-0005-0000-0000-0000F1640000}"/>
    <cellStyle name="Input 2 15 73" xfId="26191" xr:uid="{00000000-0005-0000-0000-0000F2640000}"/>
    <cellStyle name="Input 2 15 74" xfId="26192" xr:uid="{00000000-0005-0000-0000-0000F3640000}"/>
    <cellStyle name="Input 2 15 75" xfId="26193" xr:uid="{00000000-0005-0000-0000-0000F4640000}"/>
    <cellStyle name="Input 2 15 76" xfId="26194" xr:uid="{00000000-0005-0000-0000-0000F5640000}"/>
    <cellStyle name="Input 2 15 77" xfId="52401" xr:uid="{00000000-0005-0000-0000-0000F6640000}"/>
    <cellStyle name="Input 2 15 78" xfId="52473" xr:uid="{00000000-0005-0000-0000-0000F7640000}"/>
    <cellStyle name="Input 2 15 79" xfId="53086" xr:uid="{00000000-0005-0000-0000-0000F8640000}"/>
    <cellStyle name="Input 2 15 8" xfId="26195" xr:uid="{00000000-0005-0000-0000-0000F9640000}"/>
    <cellStyle name="Input 2 15 8 2" xfId="26196" xr:uid="{00000000-0005-0000-0000-0000FA640000}"/>
    <cellStyle name="Input 2 15 9" xfId="26197" xr:uid="{00000000-0005-0000-0000-0000FB640000}"/>
    <cellStyle name="Input 2 15 9 2" xfId="26198" xr:uid="{00000000-0005-0000-0000-0000FC640000}"/>
    <cellStyle name="Input 2 16" xfId="678" xr:uid="{00000000-0005-0000-0000-0000FD640000}"/>
    <cellStyle name="Input 2 16 10" xfId="26199" xr:uid="{00000000-0005-0000-0000-0000FE640000}"/>
    <cellStyle name="Input 2 16 10 2" xfId="26200" xr:uid="{00000000-0005-0000-0000-0000FF640000}"/>
    <cellStyle name="Input 2 16 11" xfId="26201" xr:uid="{00000000-0005-0000-0000-000000650000}"/>
    <cellStyle name="Input 2 16 11 2" xfId="26202" xr:uid="{00000000-0005-0000-0000-000001650000}"/>
    <cellStyle name="Input 2 16 12" xfId="26203" xr:uid="{00000000-0005-0000-0000-000002650000}"/>
    <cellStyle name="Input 2 16 12 2" xfId="26204" xr:uid="{00000000-0005-0000-0000-000003650000}"/>
    <cellStyle name="Input 2 16 13" xfId="26205" xr:uid="{00000000-0005-0000-0000-000004650000}"/>
    <cellStyle name="Input 2 16 13 2" xfId="26206" xr:uid="{00000000-0005-0000-0000-000005650000}"/>
    <cellStyle name="Input 2 16 14" xfId="26207" xr:uid="{00000000-0005-0000-0000-000006650000}"/>
    <cellStyle name="Input 2 16 14 2" xfId="26208" xr:uid="{00000000-0005-0000-0000-000007650000}"/>
    <cellStyle name="Input 2 16 15" xfId="26209" xr:uid="{00000000-0005-0000-0000-000008650000}"/>
    <cellStyle name="Input 2 16 15 2" xfId="26210" xr:uid="{00000000-0005-0000-0000-000009650000}"/>
    <cellStyle name="Input 2 16 16" xfId="26211" xr:uid="{00000000-0005-0000-0000-00000A650000}"/>
    <cellStyle name="Input 2 16 16 2" xfId="26212" xr:uid="{00000000-0005-0000-0000-00000B650000}"/>
    <cellStyle name="Input 2 16 17" xfId="26213" xr:uid="{00000000-0005-0000-0000-00000C650000}"/>
    <cellStyle name="Input 2 16 17 2" xfId="26214" xr:uid="{00000000-0005-0000-0000-00000D650000}"/>
    <cellStyle name="Input 2 16 18" xfId="26215" xr:uid="{00000000-0005-0000-0000-00000E650000}"/>
    <cellStyle name="Input 2 16 18 2" xfId="26216" xr:uid="{00000000-0005-0000-0000-00000F650000}"/>
    <cellStyle name="Input 2 16 19" xfId="26217" xr:uid="{00000000-0005-0000-0000-000010650000}"/>
    <cellStyle name="Input 2 16 19 2" xfId="26218" xr:uid="{00000000-0005-0000-0000-000011650000}"/>
    <cellStyle name="Input 2 16 2" xfId="679" xr:uid="{00000000-0005-0000-0000-000012650000}"/>
    <cellStyle name="Input 2 16 2 2" xfId="26219" xr:uid="{00000000-0005-0000-0000-000013650000}"/>
    <cellStyle name="Input 2 16 20" xfId="26220" xr:uid="{00000000-0005-0000-0000-000014650000}"/>
    <cellStyle name="Input 2 16 20 2" xfId="26221" xr:uid="{00000000-0005-0000-0000-000015650000}"/>
    <cellStyle name="Input 2 16 21" xfId="26222" xr:uid="{00000000-0005-0000-0000-000016650000}"/>
    <cellStyle name="Input 2 16 21 2" xfId="26223" xr:uid="{00000000-0005-0000-0000-000017650000}"/>
    <cellStyle name="Input 2 16 22" xfId="26224" xr:uid="{00000000-0005-0000-0000-000018650000}"/>
    <cellStyle name="Input 2 16 22 2" xfId="26225" xr:uid="{00000000-0005-0000-0000-000019650000}"/>
    <cellStyle name="Input 2 16 23" xfId="26226" xr:uid="{00000000-0005-0000-0000-00001A650000}"/>
    <cellStyle name="Input 2 16 23 2" xfId="26227" xr:uid="{00000000-0005-0000-0000-00001B650000}"/>
    <cellStyle name="Input 2 16 24" xfId="26228" xr:uid="{00000000-0005-0000-0000-00001C650000}"/>
    <cellStyle name="Input 2 16 24 2" xfId="26229" xr:uid="{00000000-0005-0000-0000-00001D650000}"/>
    <cellStyle name="Input 2 16 25" xfId="26230" xr:uid="{00000000-0005-0000-0000-00001E650000}"/>
    <cellStyle name="Input 2 16 25 2" xfId="26231" xr:uid="{00000000-0005-0000-0000-00001F650000}"/>
    <cellStyle name="Input 2 16 26" xfId="26232" xr:uid="{00000000-0005-0000-0000-000020650000}"/>
    <cellStyle name="Input 2 16 26 2" xfId="26233" xr:uid="{00000000-0005-0000-0000-000021650000}"/>
    <cellStyle name="Input 2 16 27" xfId="26234" xr:uid="{00000000-0005-0000-0000-000022650000}"/>
    <cellStyle name="Input 2 16 27 2" xfId="26235" xr:uid="{00000000-0005-0000-0000-000023650000}"/>
    <cellStyle name="Input 2 16 28" xfId="26236" xr:uid="{00000000-0005-0000-0000-000024650000}"/>
    <cellStyle name="Input 2 16 28 2" xfId="26237" xr:uid="{00000000-0005-0000-0000-000025650000}"/>
    <cellStyle name="Input 2 16 29" xfId="26238" xr:uid="{00000000-0005-0000-0000-000026650000}"/>
    <cellStyle name="Input 2 16 29 2" xfId="26239" xr:uid="{00000000-0005-0000-0000-000027650000}"/>
    <cellStyle name="Input 2 16 3" xfId="26240" xr:uid="{00000000-0005-0000-0000-000028650000}"/>
    <cellStyle name="Input 2 16 3 2" xfId="26241" xr:uid="{00000000-0005-0000-0000-000029650000}"/>
    <cellStyle name="Input 2 16 30" xfId="26242" xr:uid="{00000000-0005-0000-0000-00002A650000}"/>
    <cellStyle name="Input 2 16 30 2" xfId="26243" xr:uid="{00000000-0005-0000-0000-00002B650000}"/>
    <cellStyle name="Input 2 16 31" xfId="26244" xr:uid="{00000000-0005-0000-0000-00002C650000}"/>
    <cellStyle name="Input 2 16 31 2" xfId="26245" xr:uid="{00000000-0005-0000-0000-00002D650000}"/>
    <cellStyle name="Input 2 16 32" xfId="26246" xr:uid="{00000000-0005-0000-0000-00002E650000}"/>
    <cellStyle name="Input 2 16 32 2" xfId="26247" xr:uid="{00000000-0005-0000-0000-00002F650000}"/>
    <cellStyle name="Input 2 16 33" xfId="26248" xr:uid="{00000000-0005-0000-0000-000030650000}"/>
    <cellStyle name="Input 2 16 33 2" xfId="26249" xr:uid="{00000000-0005-0000-0000-000031650000}"/>
    <cellStyle name="Input 2 16 34" xfId="26250" xr:uid="{00000000-0005-0000-0000-000032650000}"/>
    <cellStyle name="Input 2 16 34 2" xfId="26251" xr:uid="{00000000-0005-0000-0000-000033650000}"/>
    <cellStyle name="Input 2 16 35" xfId="26252" xr:uid="{00000000-0005-0000-0000-000034650000}"/>
    <cellStyle name="Input 2 16 35 2" xfId="26253" xr:uid="{00000000-0005-0000-0000-000035650000}"/>
    <cellStyle name="Input 2 16 36" xfId="26254" xr:uid="{00000000-0005-0000-0000-000036650000}"/>
    <cellStyle name="Input 2 16 36 2" xfId="26255" xr:uid="{00000000-0005-0000-0000-000037650000}"/>
    <cellStyle name="Input 2 16 37" xfId="26256" xr:uid="{00000000-0005-0000-0000-000038650000}"/>
    <cellStyle name="Input 2 16 37 2" xfId="26257" xr:uid="{00000000-0005-0000-0000-000039650000}"/>
    <cellStyle name="Input 2 16 38" xfId="26258" xr:uid="{00000000-0005-0000-0000-00003A650000}"/>
    <cellStyle name="Input 2 16 38 2" xfId="26259" xr:uid="{00000000-0005-0000-0000-00003B650000}"/>
    <cellStyle name="Input 2 16 39" xfId="26260" xr:uid="{00000000-0005-0000-0000-00003C650000}"/>
    <cellStyle name="Input 2 16 39 2" xfId="26261" xr:uid="{00000000-0005-0000-0000-00003D650000}"/>
    <cellStyle name="Input 2 16 4" xfId="26262" xr:uid="{00000000-0005-0000-0000-00003E650000}"/>
    <cellStyle name="Input 2 16 4 2" xfId="26263" xr:uid="{00000000-0005-0000-0000-00003F650000}"/>
    <cellStyle name="Input 2 16 40" xfId="26264" xr:uid="{00000000-0005-0000-0000-000040650000}"/>
    <cellStyle name="Input 2 16 41" xfId="26265" xr:uid="{00000000-0005-0000-0000-000041650000}"/>
    <cellStyle name="Input 2 16 42" xfId="26266" xr:uid="{00000000-0005-0000-0000-000042650000}"/>
    <cellStyle name="Input 2 16 43" xfId="26267" xr:uid="{00000000-0005-0000-0000-000043650000}"/>
    <cellStyle name="Input 2 16 44" xfId="26268" xr:uid="{00000000-0005-0000-0000-000044650000}"/>
    <cellStyle name="Input 2 16 45" xfId="26269" xr:uid="{00000000-0005-0000-0000-000045650000}"/>
    <cellStyle name="Input 2 16 46" xfId="26270" xr:uid="{00000000-0005-0000-0000-000046650000}"/>
    <cellStyle name="Input 2 16 47" xfId="26271" xr:uid="{00000000-0005-0000-0000-000047650000}"/>
    <cellStyle name="Input 2 16 48" xfId="26272" xr:uid="{00000000-0005-0000-0000-000048650000}"/>
    <cellStyle name="Input 2 16 49" xfId="26273" xr:uid="{00000000-0005-0000-0000-000049650000}"/>
    <cellStyle name="Input 2 16 5" xfId="26274" xr:uid="{00000000-0005-0000-0000-00004A650000}"/>
    <cellStyle name="Input 2 16 5 2" xfId="26275" xr:uid="{00000000-0005-0000-0000-00004B650000}"/>
    <cellStyle name="Input 2 16 50" xfId="26276" xr:uid="{00000000-0005-0000-0000-00004C650000}"/>
    <cellStyle name="Input 2 16 51" xfId="26277" xr:uid="{00000000-0005-0000-0000-00004D650000}"/>
    <cellStyle name="Input 2 16 52" xfId="26278" xr:uid="{00000000-0005-0000-0000-00004E650000}"/>
    <cellStyle name="Input 2 16 53" xfId="26279" xr:uid="{00000000-0005-0000-0000-00004F650000}"/>
    <cellStyle name="Input 2 16 54" xfId="26280" xr:uid="{00000000-0005-0000-0000-000050650000}"/>
    <cellStyle name="Input 2 16 55" xfId="26281" xr:uid="{00000000-0005-0000-0000-000051650000}"/>
    <cellStyle name="Input 2 16 56" xfId="26282" xr:uid="{00000000-0005-0000-0000-000052650000}"/>
    <cellStyle name="Input 2 16 57" xfId="26283" xr:uid="{00000000-0005-0000-0000-000053650000}"/>
    <cellStyle name="Input 2 16 58" xfId="26284" xr:uid="{00000000-0005-0000-0000-000054650000}"/>
    <cellStyle name="Input 2 16 59" xfId="26285" xr:uid="{00000000-0005-0000-0000-000055650000}"/>
    <cellStyle name="Input 2 16 6" xfId="26286" xr:uid="{00000000-0005-0000-0000-000056650000}"/>
    <cellStyle name="Input 2 16 6 2" xfId="26287" xr:uid="{00000000-0005-0000-0000-000057650000}"/>
    <cellStyle name="Input 2 16 60" xfId="26288" xr:uid="{00000000-0005-0000-0000-000058650000}"/>
    <cellStyle name="Input 2 16 61" xfId="26289" xr:uid="{00000000-0005-0000-0000-000059650000}"/>
    <cellStyle name="Input 2 16 62" xfId="26290" xr:uid="{00000000-0005-0000-0000-00005A650000}"/>
    <cellStyle name="Input 2 16 63" xfId="26291" xr:uid="{00000000-0005-0000-0000-00005B650000}"/>
    <cellStyle name="Input 2 16 64" xfId="26292" xr:uid="{00000000-0005-0000-0000-00005C650000}"/>
    <cellStyle name="Input 2 16 65" xfId="26293" xr:uid="{00000000-0005-0000-0000-00005D650000}"/>
    <cellStyle name="Input 2 16 66" xfId="26294" xr:uid="{00000000-0005-0000-0000-00005E650000}"/>
    <cellStyle name="Input 2 16 67" xfId="26295" xr:uid="{00000000-0005-0000-0000-00005F650000}"/>
    <cellStyle name="Input 2 16 68" xfId="26296" xr:uid="{00000000-0005-0000-0000-000060650000}"/>
    <cellStyle name="Input 2 16 69" xfId="26297" xr:uid="{00000000-0005-0000-0000-000061650000}"/>
    <cellStyle name="Input 2 16 7" xfId="26298" xr:uid="{00000000-0005-0000-0000-000062650000}"/>
    <cellStyle name="Input 2 16 7 2" xfId="26299" xr:uid="{00000000-0005-0000-0000-000063650000}"/>
    <cellStyle name="Input 2 16 70" xfId="26300" xr:uid="{00000000-0005-0000-0000-000064650000}"/>
    <cellStyle name="Input 2 16 71" xfId="26301" xr:uid="{00000000-0005-0000-0000-000065650000}"/>
    <cellStyle name="Input 2 16 72" xfId="26302" xr:uid="{00000000-0005-0000-0000-000066650000}"/>
    <cellStyle name="Input 2 16 73" xfId="26303" xr:uid="{00000000-0005-0000-0000-000067650000}"/>
    <cellStyle name="Input 2 16 74" xfId="26304" xr:uid="{00000000-0005-0000-0000-000068650000}"/>
    <cellStyle name="Input 2 16 75" xfId="26305" xr:uid="{00000000-0005-0000-0000-000069650000}"/>
    <cellStyle name="Input 2 16 76" xfId="26306" xr:uid="{00000000-0005-0000-0000-00006A650000}"/>
    <cellStyle name="Input 2 16 77" xfId="52391" xr:uid="{00000000-0005-0000-0000-00006B650000}"/>
    <cellStyle name="Input 2 16 78" xfId="52630" xr:uid="{00000000-0005-0000-0000-00006C650000}"/>
    <cellStyle name="Input 2 16 79" xfId="53075" xr:uid="{00000000-0005-0000-0000-00006D650000}"/>
    <cellStyle name="Input 2 16 8" xfId="26307" xr:uid="{00000000-0005-0000-0000-00006E650000}"/>
    <cellStyle name="Input 2 16 8 2" xfId="26308" xr:uid="{00000000-0005-0000-0000-00006F650000}"/>
    <cellStyle name="Input 2 16 9" xfId="26309" xr:uid="{00000000-0005-0000-0000-000070650000}"/>
    <cellStyle name="Input 2 16 9 2" xfId="26310" xr:uid="{00000000-0005-0000-0000-000071650000}"/>
    <cellStyle name="Input 2 17" xfId="680" xr:uid="{00000000-0005-0000-0000-000072650000}"/>
    <cellStyle name="Input 2 17 10" xfId="26311" xr:uid="{00000000-0005-0000-0000-000073650000}"/>
    <cellStyle name="Input 2 17 10 2" xfId="26312" xr:uid="{00000000-0005-0000-0000-000074650000}"/>
    <cellStyle name="Input 2 17 11" xfId="26313" xr:uid="{00000000-0005-0000-0000-000075650000}"/>
    <cellStyle name="Input 2 17 11 2" xfId="26314" xr:uid="{00000000-0005-0000-0000-000076650000}"/>
    <cellStyle name="Input 2 17 12" xfId="26315" xr:uid="{00000000-0005-0000-0000-000077650000}"/>
    <cellStyle name="Input 2 17 12 2" xfId="26316" xr:uid="{00000000-0005-0000-0000-000078650000}"/>
    <cellStyle name="Input 2 17 13" xfId="26317" xr:uid="{00000000-0005-0000-0000-000079650000}"/>
    <cellStyle name="Input 2 17 13 2" xfId="26318" xr:uid="{00000000-0005-0000-0000-00007A650000}"/>
    <cellStyle name="Input 2 17 14" xfId="26319" xr:uid="{00000000-0005-0000-0000-00007B650000}"/>
    <cellStyle name="Input 2 17 14 2" xfId="26320" xr:uid="{00000000-0005-0000-0000-00007C650000}"/>
    <cellStyle name="Input 2 17 15" xfId="26321" xr:uid="{00000000-0005-0000-0000-00007D650000}"/>
    <cellStyle name="Input 2 17 15 2" xfId="26322" xr:uid="{00000000-0005-0000-0000-00007E650000}"/>
    <cellStyle name="Input 2 17 16" xfId="26323" xr:uid="{00000000-0005-0000-0000-00007F650000}"/>
    <cellStyle name="Input 2 17 16 2" xfId="26324" xr:uid="{00000000-0005-0000-0000-000080650000}"/>
    <cellStyle name="Input 2 17 17" xfId="26325" xr:uid="{00000000-0005-0000-0000-000081650000}"/>
    <cellStyle name="Input 2 17 17 2" xfId="26326" xr:uid="{00000000-0005-0000-0000-000082650000}"/>
    <cellStyle name="Input 2 17 18" xfId="26327" xr:uid="{00000000-0005-0000-0000-000083650000}"/>
    <cellStyle name="Input 2 17 18 2" xfId="26328" xr:uid="{00000000-0005-0000-0000-000084650000}"/>
    <cellStyle name="Input 2 17 19" xfId="26329" xr:uid="{00000000-0005-0000-0000-000085650000}"/>
    <cellStyle name="Input 2 17 19 2" xfId="26330" xr:uid="{00000000-0005-0000-0000-000086650000}"/>
    <cellStyle name="Input 2 17 2" xfId="681" xr:uid="{00000000-0005-0000-0000-000087650000}"/>
    <cellStyle name="Input 2 17 2 2" xfId="26331" xr:uid="{00000000-0005-0000-0000-000088650000}"/>
    <cellStyle name="Input 2 17 20" xfId="26332" xr:uid="{00000000-0005-0000-0000-000089650000}"/>
    <cellStyle name="Input 2 17 20 2" xfId="26333" xr:uid="{00000000-0005-0000-0000-00008A650000}"/>
    <cellStyle name="Input 2 17 21" xfId="26334" xr:uid="{00000000-0005-0000-0000-00008B650000}"/>
    <cellStyle name="Input 2 17 21 2" xfId="26335" xr:uid="{00000000-0005-0000-0000-00008C650000}"/>
    <cellStyle name="Input 2 17 22" xfId="26336" xr:uid="{00000000-0005-0000-0000-00008D650000}"/>
    <cellStyle name="Input 2 17 22 2" xfId="26337" xr:uid="{00000000-0005-0000-0000-00008E650000}"/>
    <cellStyle name="Input 2 17 23" xfId="26338" xr:uid="{00000000-0005-0000-0000-00008F650000}"/>
    <cellStyle name="Input 2 17 23 2" xfId="26339" xr:uid="{00000000-0005-0000-0000-000090650000}"/>
    <cellStyle name="Input 2 17 24" xfId="26340" xr:uid="{00000000-0005-0000-0000-000091650000}"/>
    <cellStyle name="Input 2 17 24 2" xfId="26341" xr:uid="{00000000-0005-0000-0000-000092650000}"/>
    <cellStyle name="Input 2 17 25" xfId="26342" xr:uid="{00000000-0005-0000-0000-000093650000}"/>
    <cellStyle name="Input 2 17 25 2" xfId="26343" xr:uid="{00000000-0005-0000-0000-000094650000}"/>
    <cellStyle name="Input 2 17 26" xfId="26344" xr:uid="{00000000-0005-0000-0000-000095650000}"/>
    <cellStyle name="Input 2 17 26 2" xfId="26345" xr:uid="{00000000-0005-0000-0000-000096650000}"/>
    <cellStyle name="Input 2 17 27" xfId="26346" xr:uid="{00000000-0005-0000-0000-000097650000}"/>
    <cellStyle name="Input 2 17 27 2" xfId="26347" xr:uid="{00000000-0005-0000-0000-000098650000}"/>
    <cellStyle name="Input 2 17 28" xfId="26348" xr:uid="{00000000-0005-0000-0000-000099650000}"/>
    <cellStyle name="Input 2 17 28 2" xfId="26349" xr:uid="{00000000-0005-0000-0000-00009A650000}"/>
    <cellStyle name="Input 2 17 29" xfId="26350" xr:uid="{00000000-0005-0000-0000-00009B650000}"/>
    <cellStyle name="Input 2 17 29 2" xfId="26351" xr:uid="{00000000-0005-0000-0000-00009C650000}"/>
    <cellStyle name="Input 2 17 3" xfId="26352" xr:uid="{00000000-0005-0000-0000-00009D650000}"/>
    <cellStyle name="Input 2 17 3 2" xfId="26353" xr:uid="{00000000-0005-0000-0000-00009E650000}"/>
    <cellStyle name="Input 2 17 30" xfId="26354" xr:uid="{00000000-0005-0000-0000-00009F650000}"/>
    <cellStyle name="Input 2 17 30 2" xfId="26355" xr:uid="{00000000-0005-0000-0000-0000A0650000}"/>
    <cellStyle name="Input 2 17 31" xfId="26356" xr:uid="{00000000-0005-0000-0000-0000A1650000}"/>
    <cellStyle name="Input 2 17 31 2" xfId="26357" xr:uid="{00000000-0005-0000-0000-0000A2650000}"/>
    <cellStyle name="Input 2 17 32" xfId="26358" xr:uid="{00000000-0005-0000-0000-0000A3650000}"/>
    <cellStyle name="Input 2 17 32 2" xfId="26359" xr:uid="{00000000-0005-0000-0000-0000A4650000}"/>
    <cellStyle name="Input 2 17 33" xfId="26360" xr:uid="{00000000-0005-0000-0000-0000A5650000}"/>
    <cellStyle name="Input 2 17 33 2" xfId="26361" xr:uid="{00000000-0005-0000-0000-0000A6650000}"/>
    <cellStyle name="Input 2 17 34" xfId="26362" xr:uid="{00000000-0005-0000-0000-0000A7650000}"/>
    <cellStyle name="Input 2 17 34 2" xfId="26363" xr:uid="{00000000-0005-0000-0000-0000A8650000}"/>
    <cellStyle name="Input 2 17 35" xfId="26364" xr:uid="{00000000-0005-0000-0000-0000A9650000}"/>
    <cellStyle name="Input 2 17 35 2" xfId="26365" xr:uid="{00000000-0005-0000-0000-0000AA650000}"/>
    <cellStyle name="Input 2 17 36" xfId="26366" xr:uid="{00000000-0005-0000-0000-0000AB650000}"/>
    <cellStyle name="Input 2 17 36 2" xfId="26367" xr:uid="{00000000-0005-0000-0000-0000AC650000}"/>
    <cellStyle name="Input 2 17 37" xfId="26368" xr:uid="{00000000-0005-0000-0000-0000AD650000}"/>
    <cellStyle name="Input 2 17 37 2" xfId="26369" xr:uid="{00000000-0005-0000-0000-0000AE650000}"/>
    <cellStyle name="Input 2 17 38" xfId="26370" xr:uid="{00000000-0005-0000-0000-0000AF650000}"/>
    <cellStyle name="Input 2 17 38 2" xfId="26371" xr:uid="{00000000-0005-0000-0000-0000B0650000}"/>
    <cellStyle name="Input 2 17 39" xfId="26372" xr:uid="{00000000-0005-0000-0000-0000B1650000}"/>
    <cellStyle name="Input 2 17 39 2" xfId="26373" xr:uid="{00000000-0005-0000-0000-0000B2650000}"/>
    <cellStyle name="Input 2 17 4" xfId="26374" xr:uid="{00000000-0005-0000-0000-0000B3650000}"/>
    <cellStyle name="Input 2 17 4 2" xfId="26375" xr:uid="{00000000-0005-0000-0000-0000B4650000}"/>
    <cellStyle name="Input 2 17 40" xfId="26376" xr:uid="{00000000-0005-0000-0000-0000B5650000}"/>
    <cellStyle name="Input 2 17 41" xfId="26377" xr:uid="{00000000-0005-0000-0000-0000B6650000}"/>
    <cellStyle name="Input 2 17 42" xfId="26378" xr:uid="{00000000-0005-0000-0000-0000B7650000}"/>
    <cellStyle name="Input 2 17 43" xfId="26379" xr:uid="{00000000-0005-0000-0000-0000B8650000}"/>
    <cellStyle name="Input 2 17 44" xfId="26380" xr:uid="{00000000-0005-0000-0000-0000B9650000}"/>
    <cellStyle name="Input 2 17 45" xfId="26381" xr:uid="{00000000-0005-0000-0000-0000BA650000}"/>
    <cellStyle name="Input 2 17 46" xfId="26382" xr:uid="{00000000-0005-0000-0000-0000BB650000}"/>
    <cellStyle name="Input 2 17 47" xfId="26383" xr:uid="{00000000-0005-0000-0000-0000BC650000}"/>
    <cellStyle name="Input 2 17 48" xfId="26384" xr:uid="{00000000-0005-0000-0000-0000BD650000}"/>
    <cellStyle name="Input 2 17 49" xfId="26385" xr:uid="{00000000-0005-0000-0000-0000BE650000}"/>
    <cellStyle name="Input 2 17 5" xfId="26386" xr:uid="{00000000-0005-0000-0000-0000BF650000}"/>
    <cellStyle name="Input 2 17 5 2" xfId="26387" xr:uid="{00000000-0005-0000-0000-0000C0650000}"/>
    <cellStyle name="Input 2 17 50" xfId="26388" xr:uid="{00000000-0005-0000-0000-0000C1650000}"/>
    <cellStyle name="Input 2 17 51" xfId="26389" xr:uid="{00000000-0005-0000-0000-0000C2650000}"/>
    <cellStyle name="Input 2 17 52" xfId="26390" xr:uid="{00000000-0005-0000-0000-0000C3650000}"/>
    <cellStyle name="Input 2 17 53" xfId="26391" xr:uid="{00000000-0005-0000-0000-0000C4650000}"/>
    <cellStyle name="Input 2 17 54" xfId="26392" xr:uid="{00000000-0005-0000-0000-0000C5650000}"/>
    <cellStyle name="Input 2 17 55" xfId="26393" xr:uid="{00000000-0005-0000-0000-0000C6650000}"/>
    <cellStyle name="Input 2 17 56" xfId="26394" xr:uid="{00000000-0005-0000-0000-0000C7650000}"/>
    <cellStyle name="Input 2 17 57" xfId="26395" xr:uid="{00000000-0005-0000-0000-0000C8650000}"/>
    <cellStyle name="Input 2 17 58" xfId="26396" xr:uid="{00000000-0005-0000-0000-0000C9650000}"/>
    <cellStyle name="Input 2 17 59" xfId="26397" xr:uid="{00000000-0005-0000-0000-0000CA650000}"/>
    <cellStyle name="Input 2 17 6" xfId="26398" xr:uid="{00000000-0005-0000-0000-0000CB650000}"/>
    <cellStyle name="Input 2 17 6 2" xfId="26399" xr:uid="{00000000-0005-0000-0000-0000CC650000}"/>
    <cellStyle name="Input 2 17 60" xfId="26400" xr:uid="{00000000-0005-0000-0000-0000CD650000}"/>
    <cellStyle name="Input 2 17 61" xfId="26401" xr:uid="{00000000-0005-0000-0000-0000CE650000}"/>
    <cellStyle name="Input 2 17 62" xfId="26402" xr:uid="{00000000-0005-0000-0000-0000CF650000}"/>
    <cellStyle name="Input 2 17 63" xfId="26403" xr:uid="{00000000-0005-0000-0000-0000D0650000}"/>
    <cellStyle name="Input 2 17 64" xfId="26404" xr:uid="{00000000-0005-0000-0000-0000D1650000}"/>
    <cellStyle name="Input 2 17 65" xfId="26405" xr:uid="{00000000-0005-0000-0000-0000D2650000}"/>
    <cellStyle name="Input 2 17 66" xfId="26406" xr:uid="{00000000-0005-0000-0000-0000D3650000}"/>
    <cellStyle name="Input 2 17 67" xfId="26407" xr:uid="{00000000-0005-0000-0000-0000D4650000}"/>
    <cellStyle name="Input 2 17 68" xfId="26408" xr:uid="{00000000-0005-0000-0000-0000D5650000}"/>
    <cellStyle name="Input 2 17 69" xfId="26409" xr:uid="{00000000-0005-0000-0000-0000D6650000}"/>
    <cellStyle name="Input 2 17 7" xfId="26410" xr:uid="{00000000-0005-0000-0000-0000D7650000}"/>
    <cellStyle name="Input 2 17 7 2" xfId="26411" xr:uid="{00000000-0005-0000-0000-0000D8650000}"/>
    <cellStyle name="Input 2 17 70" xfId="26412" xr:uid="{00000000-0005-0000-0000-0000D9650000}"/>
    <cellStyle name="Input 2 17 71" xfId="26413" xr:uid="{00000000-0005-0000-0000-0000DA650000}"/>
    <cellStyle name="Input 2 17 72" xfId="26414" xr:uid="{00000000-0005-0000-0000-0000DB650000}"/>
    <cellStyle name="Input 2 17 73" xfId="26415" xr:uid="{00000000-0005-0000-0000-0000DC650000}"/>
    <cellStyle name="Input 2 17 74" xfId="26416" xr:uid="{00000000-0005-0000-0000-0000DD650000}"/>
    <cellStyle name="Input 2 17 75" xfId="26417" xr:uid="{00000000-0005-0000-0000-0000DE650000}"/>
    <cellStyle name="Input 2 17 76" xfId="26418" xr:uid="{00000000-0005-0000-0000-0000DF650000}"/>
    <cellStyle name="Input 2 17 77" xfId="52664" xr:uid="{00000000-0005-0000-0000-0000E0650000}"/>
    <cellStyle name="Input 2 17 78" xfId="52921" xr:uid="{00000000-0005-0000-0000-0000E1650000}"/>
    <cellStyle name="Input 2 17 79" xfId="53382" xr:uid="{00000000-0005-0000-0000-0000E2650000}"/>
    <cellStyle name="Input 2 17 8" xfId="26419" xr:uid="{00000000-0005-0000-0000-0000E3650000}"/>
    <cellStyle name="Input 2 17 8 2" xfId="26420" xr:uid="{00000000-0005-0000-0000-0000E4650000}"/>
    <cellStyle name="Input 2 17 9" xfId="26421" xr:uid="{00000000-0005-0000-0000-0000E5650000}"/>
    <cellStyle name="Input 2 17 9 2" xfId="26422" xr:uid="{00000000-0005-0000-0000-0000E6650000}"/>
    <cellStyle name="Input 2 18" xfId="682" xr:uid="{00000000-0005-0000-0000-0000E7650000}"/>
    <cellStyle name="Input 2 18 10" xfId="26423" xr:uid="{00000000-0005-0000-0000-0000E8650000}"/>
    <cellStyle name="Input 2 18 10 2" xfId="26424" xr:uid="{00000000-0005-0000-0000-0000E9650000}"/>
    <cellStyle name="Input 2 18 11" xfId="26425" xr:uid="{00000000-0005-0000-0000-0000EA650000}"/>
    <cellStyle name="Input 2 18 11 2" xfId="26426" xr:uid="{00000000-0005-0000-0000-0000EB650000}"/>
    <cellStyle name="Input 2 18 12" xfId="26427" xr:uid="{00000000-0005-0000-0000-0000EC650000}"/>
    <cellStyle name="Input 2 18 12 2" xfId="26428" xr:uid="{00000000-0005-0000-0000-0000ED650000}"/>
    <cellStyle name="Input 2 18 13" xfId="26429" xr:uid="{00000000-0005-0000-0000-0000EE650000}"/>
    <cellStyle name="Input 2 18 13 2" xfId="26430" xr:uid="{00000000-0005-0000-0000-0000EF650000}"/>
    <cellStyle name="Input 2 18 14" xfId="26431" xr:uid="{00000000-0005-0000-0000-0000F0650000}"/>
    <cellStyle name="Input 2 18 14 2" xfId="26432" xr:uid="{00000000-0005-0000-0000-0000F1650000}"/>
    <cellStyle name="Input 2 18 15" xfId="26433" xr:uid="{00000000-0005-0000-0000-0000F2650000}"/>
    <cellStyle name="Input 2 18 15 2" xfId="26434" xr:uid="{00000000-0005-0000-0000-0000F3650000}"/>
    <cellStyle name="Input 2 18 16" xfId="26435" xr:uid="{00000000-0005-0000-0000-0000F4650000}"/>
    <cellStyle name="Input 2 18 16 2" xfId="26436" xr:uid="{00000000-0005-0000-0000-0000F5650000}"/>
    <cellStyle name="Input 2 18 17" xfId="26437" xr:uid="{00000000-0005-0000-0000-0000F6650000}"/>
    <cellStyle name="Input 2 18 17 2" xfId="26438" xr:uid="{00000000-0005-0000-0000-0000F7650000}"/>
    <cellStyle name="Input 2 18 18" xfId="26439" xr:uid="{00000000-0005-0000-0000-0000F8650000}"/>
    <cellStyle name="Input 2 18 18 2" xfId="26440" xr:uid="{00000000-0005-0000-0000-0000F9650000}"/>
    <cellStyle name="Input 2 18 19" xfId="26441" xr:uid="{00000000-0005-0000-0000-0000FA650000}"/>
    <cellStyle name="Input 2 18 19 2" xfId="26442" xr:uid="{00000000-0005-0000-0000-0000FB650000}"/>
    <cellStyle name="Input 2 18 2" xfId="683" xr:uid="{00000000-0005-0000-0000-0000FC650000}"/>
    <cellStyle name="Input 2 18 2 2" xfId="26443" xr:uid="{00000000-0005-0000-0000-0000FD650000}"/>
    <cellStyle name="Input 2 18 20" xfId="26444" xr:uid="{00000000-0005-0000-0000-0000FE650000}"/>
    <cellStyle name="Input 2 18 20 2" xfId="26445" xr:uid="{00000000-0005-0000-0000-0000FF650000}"/>
    <cellStyle name="Input 2 18 21" xfId="26446" xr:uid="{00000000-0005-0000-0000-000000660000}"/>
    <cellStyle name="Input 2 18 21 2" xfId="26447" xr:uid="{00000000-0005-0000-0000-000001660000}"/>
    <cellStyle name="Input 2 18 22" xfId="26448" xr:uid="{00000000-0005-0000-0000-000002660000}"/>
    <cellStyle name="Input 2 18 22 2" xfId="26449" xr:uid="{00000000-0005-0000-0000-000003660000}"/>
    <cellStyle name="Input 2 18 23" xfId="26450" xr:uid="{00000000-0005-0000-0000-000004660000}"/>
    <cellStyle name="Input 2 18 23 2" xfId="26451" xr:uid="{00000000-0005-0000-0000-000005660000}"/>
    <cellStyle name="Input 2 18 24" xfId="26452" xr:uid="{00000000-0005-0000-0000-000006660000}"/>
    <cellStyle name="Input 2 18 24 2" xfId="26453" xr:uid="{00000000-0005-0000-0000-000007660000}"/>
    <cellStyle name="Input 2 18 25" xfId="26454" xr:uid="{00000000-0005-0000-0000-000008660000}"/>
    <cellStyle name="Input 2 18 25 2" xfId="26455" xr:uid="{00000000-0005-0000-0000-000009660000}"/>
    <cellStyle name="Input 2 18 26" xfId="26456" xr:uid="{00000000-0005-0000-0000-00000A660000}"/>
    <cellStyle name="Input 2 18 26 2" xfId="26457" xr:uid="{00000000-0005-0000-0000-00000B660000}"/>
    <cellStyle name="Input 2 18 27" xfId="26458" xr:uid="{00000000-0005-0000-0000-00000C660000}"/>
    <cellStyle name="Input 2 18 27 2" xfId="26459" xr:uid="{00000000-0005-0000-0000-00000D660000}"/>
    <cellStyle name="Input 2 18 28" xfId="26460" xr:uid="{00000000-0005-0000-0000-00000E660000}"/>
    <cellStyle name="Input 2 18 28 2" xfId="26461" xr:uid="{00000000-0005-0000-0000-00000F660000}"/>
    <cellStyle name="Input 2 18 29" xfId="26462" xr:uid="{00000000-0005-0000-0000-000010660000}"/>
    <cellStyle name="Input 2 18 29 2" xfId="26463" xr:uid="{00000000-0005-0000-0000-000011660000}"/>
    <cellStyle name="Input 2 18 3" xfId="26464" xr:uid="{00000000-0005-0000-0000-000012660000}"/>
    <cellStyle name="Input 2 18 3 2" xfId="26465" xr:uid="{00000000-0005-0000-0000-000013660000}"/>
    <cellStyle name="Input 2 18 30" xfId="26466" xr:uid="{00000000-0005-0000-0000-000014660000}"/>
    <cellStyle name="Input 2 18 30 2" xfId="26467" xr:uid="{00000000-0005-0000-0000-000015660000}"/>
    <cellStyle name="Input 2 18 31" xfId="26468" xr:uid="{00000000-0005-0000-0000-000016660000}"/>
    <cellStyle name="Input 2 18 31 2" xfId="26469" xr:uid="{00000000-0005-0000-0000-000017660000}"/>
    <cellStyle name="Input 2 18 32" xfId="26470" xr:uid="{00000000-0005-0000-0000-000018660000}"/>
    <cellStyle name="Input 2 18 32 2" xfId="26471" xr:uid="{00000000-0005-0000-0000-000019660000}"/>
    <cellStyle name="Input 2 18 33" xfId="26472" xr:uid="{00000000-0005-0000-0000-00001A660000}"/>
    <cellStyle name="Input 2 18 33 2" xfId="26473" xr:uid="{00000000-0005-0000-0000-00001B660000}"/>
    <cellStyle name="Input 2 18 34" xfId="26474" xr:uid="{00000000-0005-0000-0000-00001C660000}"/>
    <cellStyle name="Input 2 18 34 2" xfId="26475" xr:uid="{00000000-0005-0000-0000-00001D660000}"/>
    <cellStyle name="Input 2 18 35" xfId="26476" xr:uid="{00000000-0005-0000-0000-00001E660000}"/>
    <cellStyle name="Input 2 18 35 2" xfId="26477" xr:uid="{00000000-0005-0000-0000-00001F660000}"/>
    <cellStyle name="Input 2 18 36" xfId="26478" xr:uid="{00000000-0005-0000-0000-000020660000}"/>
    <cellStyle name="Input 2 18 36 2" xfId="26479" xr:uid="{00000000-0005-0000-0000-000021660000}"/>
    <cellStyle name="Input 2 18 37" xfId="26480" xr:uid="{00000000-0005-0000-0000-000022660000}"/>
    <cellStyle name="Input 2 18 37 2" xfId="26481" xr:uid="{00000000-0005-0000-0000-000023660000}"/>
    <cellStyle name="Input 2 18 38" xfId="26482" xr:uid="{00000000-0005-0000-0000-000024660000}"/>
    <cellStyle name="Input 2 18 38 2" xfId="26483" xr:uid="{00000000-0005-0000-0000-000025660000}"/>
    <cellStyle name="Input 2 18 39" xfId="26484" xr:uid="{00000000-0005-0000-0000-000026660000}"/>
    <cellStyle name="Input 2 18 39 2" xfId="26485" xr:uid="{00000000-0005-0000-0000-000027660000}"/>
    <cellStyle name="Input 2 18 4" xfId="26486" xr:uid="{00000000-0005-0000-0000-000028660000}"/>
    <cellStyle name="Input 2 18 4 2" xfId="26487" xr:uid="{00000000-0005-0000-0000-000029660000}"/>
    <cellStyle name="Input 2 18 40" xfId="26488" xr:uid="{00000000-0005-0000-0000-00002A660000}"/>
    <cellStyle name="Input 2 18 41" xfId="26489" xr:uid="{00000000-0005-0000-0000-00002B660000}"/>
    <cellStyle name="Input 2 18 42" xfId="26490" xr:uid="{00000000-0005-0000-0000-00002C660000}"/>
    <cellStyle name="Input 2 18 43" xfId="26491" xr:uid="{00000000-0005-0000-0000-00002D660000}"/>
    <cellStyle name="Input 2 18 44" xfId="26492" xr:uid="{00000000-0005-0000-0000-00002E660000}"/>
    <cellStyle name="Input 2 18 45" xfId="26493" xr:uid="{00000000-0005-0000-0000-00002F660000}"/>
    <cellStyle name="Input 2 18 46" xfId="26494" xr:uid="{00000000-0005-0000-0000-000030660000}"/>
    <cellStyle name="Input 2 18 47" xfId="26495" xr:uid="{00000000-0005-0000-0000-000031660000}"/>
    <cellStyle name="Input 2 18 48" xfId="26496" xr:uid="{00000000-0005-0000-0000-000032660000}"/>
    <cellStyle name="Input 2 18 49" xfId="26497" xr:uid="{00000000-0005-0000-0000-000033660000}"/>
    <cellStyle name="Input 2 18 5" xfId="26498" xr:uid="{00000000-0005-0000-0000-000034660000}"/>
    <cellStyle name="Input 2 18 5 2" xfId="26499" xr:uid="{00000000-0005-0000-0000-000035660000}"/>
    <cellStyle name="Input 2 18 50" xfId="26500" xr:uid="{00000000-0005-0000-0000-000036660000}"/>
    <cellStyle name="Input 2 18 51" xfId="26501" xr:uid="{00000000-0005-0000-0000-000037660000}"/>
    <cellStyle name="Input 2 18 52" xfId="26502" xr:uid="{00000000-0005-0000-0000-000038660000}"/>
    <cellStyle name="Input 2 18 53" xfId="26503" xr:uid="{00000000-0005-0000-0000-000039660000}"/>
    <cellStyle name="Input 2 18 54" xfId="26504" xr:uid="{00000000-0005-0000-0000-00003A660000}"/>
    <cellStyle name="Input 2 18 55" xfId="26505" xr:uid="{00000000-0005-0000-0000-00003B660000}"/>
    <cellStyle name="Input 2 18 56" xfId="26506" xr:uid="{00000000-0005-0000-0000-00003C660000}"/>
    <cellStyle name="Input 2 18 57" xfId="26507" xr:uid="{00000000-0005-0000-0000-00003D660000}"/>
    <cellStyle name="Input 2 18 58" xfId="26508" xr:uid="{00000000-0005-0000-0000-00003E660000}"/>
    <cellStyle name="Input 2 18 59" xfId="26509" xr:uid="{00000000-0005-0000-0000-00003F660000}"/>
    <cellStyle name="Input 2 18 6" xfId="26510" xr:uid="{00000000-0005-0000-0000-000040660000}"/>
    <cellStyle name="Input 2 18 6 2" xfId="26511" xr:uid="{00000000-0005-0000-0000-000041660000}"/>
    <cellStyle name="Input 2 18 60" xfId="26512" xr:uid="{00000000-0005-0000-0000-000042660000}"/>
    <cellStyle name="Input 2 18 61" xfId="26513" xr:uid="{00000000-0005-0000-0000-000043660000}"/>
    <cellStyle name="Input 2 18 62" xfId="26514" xr:uid="{00000000-0005-0000-0000-000044660000}"/>
    <cellStyle name="Input 2 18 63" xfId="26515" xr:uid="{00000000-0005-0000-0000-000045660000}"/>
    <cellStyle name="Input 2 18 64" xfId="26516" xr:uid="{00000000-0005-0000-0000-000046660000}"/>
    <cellStyle name="Input 2 18 65" xfId="26517" xr:uid="{00000000-0005-0000-0000-000047660000}"/>
    <cellStyle name="Input 2 18 66" xfId="26518" xr:uid="{00000000-0005-0000-0000-000048660000}"/>
    <cellStyle name="Input 2 18 67" xfId="26519" xr:uid="{00000000-0005-0000-0000-000049660000}"/>
    <cellStyle name="Input 2 18 68" xfId="26520" xr:uid="{00000000-0005-0000-0000-00004A660000}"/>
    <cellStyle name="Input 2 18 69" xfId="26521" xr:uid="{00000000-0005-0000-0000-00004B660000}"/>
    <cellStyle name="Input 2 18 7" xfId="26522" xr:uid="{00000000-0005-0000-0000-00004C660000}"/>
    <cellStyle name="Input 2 18 7 2" xfId="26523" xr:uid="{00000000-0005-0000-0000-00004D660000}"/>
    <cellStyle name="Input 2 18 70" xfId="26524" xr:uid="{00000000-0005-0000-0000-00004E660000}"/>
    <cellStyle name="Input 2 18 71" xfId="26525" xr:uid="{00000000-0005-0000-0000-00004F660000}"/>
    <cellStyle name="Input 2 18 72" xfId="26526" xr:uid="{00000000-0005-0000-0000-000050660000}"/>
    <cellStyle name="Input 2 18 73" xfId="26527" xr:uid="{00000000-0005-0000-0000-000051660000}"/>
    <cellStyle name="Input 2 18 74" xfId="26528" xr:uid="{00000000-0005-0000-0000-000052660000}"/>
    <cellStyle name="Input 2 18 75" xfId="26529" xr:uid="{00000000-0005-0000-0000-000053660000}"/>
    <cellStyle name="Input 2 18 76" xfId="26530" xr:uid="{00000000-0005-0000-0000-000054660000}"/>
    <cellStyle name="Input 2 18 77" xfId="52703" xr:uid="{00000000-0005-0000-0000-000055660000}"/>
    <cellStyle name="Input 2 18 78" xfId="52968" xr:uid="{00000000-0005-0000-0000-000056660000}"/>
    <cellStyle name="Input 2 18 79" xfId="53429" xr:uid="{00000000-0005-0000-0000-000057660000}"/>
    <cellStyle name="Input 2 18 8" xfId="26531" xr:uid="{00000000-0005-0000-0000-000058660000}"/>
    <cellStyle name="Input 2 18 8 2" xfId="26532" xr:uid="{00000000-0005-0000-0000-000059660000}"/>
    <cellStyle name="Input 2 18 9" xfId="26533" xr:uid="{00000000-0005-0000-0000-00005A660000}"/>
    <cellStyle name="Input 2 18 9 2" xfId="26534" xr:uid="{00000000-0005-0000-0000-00005B660000}"/>
    <cellStyle name="Input 2 19" xfId="684" xr:uid="{00000000-0005-0000-0000-00005C660000}"/>
    <cellStyle name="Input 2 19 10" xfId="26535" xr:uid="{00000000-0005-0000-0000-00005D660000}"/>
    <cellStyle name="Input 2 19 10 2" xfId="26536" xr:uid="{00000000-0005-0000-0000-00005E660000}"/>
    <cellStyle name="Input 2 19 11" xfId="26537" xr:uid="{00000000-0005-0000-0000-00005F660000}"/>
    <cellStyle name="Input 2 19 11 2" xfId="26538" xr:uid="{00000000-0005-0000-0000-000060660000}"/>
    <cellStyle name="Input 2 19 12" xfId="26539" xr:uid="{00000000-0005-0000-0000-000061660000}"/>
    <cellStyle name="Input 2 19 12 2" xfId="26540" xr:uid="{00000000-0005-0000-0000-000062660000}"/>
    <cellStyle name="Input 2 19 13" xfId="26541" xr:uid="{00000000-0005-0000-0000-000063660000}"/>
    <cellStyle name="Input 2 19 13 2" xfId="26542" xr:uid="{00000000-0005-0000-0000-000064660000}"/>
    <cellStyle name="Input 2 19 14" xfId="26543" xr:uid="{00000000-0005-0000-0000-000065660000}"/>
    <cellStyle name="Input 2 19 14 2" xfId="26544" xr:uid="{00000000-0005-0000-0000-000066660000}"/>
    <cellStyle name="Input 2 19 15" xfId="26545" xr:uid="{00000000-0005-0000-0000-000067660000}"/>
    <cellStyle name="Input 2 19 15 2" xfId="26546" xr:uid="{00000000-0005-0000-0000-000068660000}"/>
    <cellStyle name="Input 2 19 16" xfId="26547" xr:uid="{00000000-0005-0000-0000-000069660000}"/>
    <cellStyle name="Input 2 19 16 2" xfId="26548" xr:uid="{00000000-0005-0000-0000-00006A660000}"/>
    <cellStyle name="Input 2 19 17" xfId="26549" xr:uid="{00000000-0005-0000-0000-00006B660000}"/>
    <cellStyle name="Input 2 19 17 2" xfId="26550" xr:uid="{00000000-0005-0000-0000-00006C660000}"/>
    <cellStyle name="Input 2 19 18" xfId="26551" xr:uid="{00000000-0005-0000-0000-00006D660000}"/>
    <cellStyle name="Input 2 19 18 2" xfId="26552" xr:uid="{00000000-0005-0000-0000-00006E660000}"/>
    <cellStyle name="Input 2 19 19" xfId="26553" xr:uid="{00000000-0005-0000-0000-00006F660000}"/>
    <cellStyle name="Input 2 19 19 2" xfId="26554" xr:uid="{00000000-0005-0000-0000-000070660000}"/>
    <cellStyle name="Input 2 19 2" xfId="685" xr:uid="{00000000-0005-0000-0000-000071660000}"/>
    <cellStyle name="Input 2 19 2 2" xfId="26555" xr:uid="{00000000-0005-0000-0000-000072660000}"/>
    <cellStyle name="Input 2 19 20" xfId="26556" xr:uid="{00000000-0005-0000-0000-000073660000}"/>
    <cellStyle name="Input 2 19 20 2" xfId="26557" xr:uid="{00000000-0005-0000-0000-000074660000}"/>
    <cellStyle name="Input 2 19 21" xfId="26558" xr:uid="{00000000-0005-0000-0000-000075660000}"/>
    <cellStyle name="Input 2 19 21 2" xfId="26559" xr:uid="{00000000-0005-0000-0000-000076660000}"/>
    <cellStyle name="Input 2 19 22" xfId="26560" xr:uid="{00000000-0005-0000-0000-000077660000}"/>
    <cellStyle name="Input 2 19 22 2" xfId="26561" xr:uid="{00000000-0005-0000-0000-000078660000}"/>
    <cellStyle name="Input 2 19 23" xfId="26562" xr:uid="{00000000-0005-0000-0000-000079660000}"/>
    <cellStyle name="Input 2 19 23 2" xfId="26563" xr:uid="{00000000-0005-0000-0000-00007A660000}"/>
    <cellStyle name="Input 2 19 24" xfId="26564" xr:uid="{00000000-0005-0000-0000-00007B660000}"/>
    <cellStyle name="Input 2 19 24 2" xfId="26565" xr:uid="{00000000-0005-0000-0000-00007C660000}"/>
    <cellStyle name="Input 2 19 25" xfId="26566" xr:uid="{00000000-0005-0000-0000-00007D660000}"/>
    <cellStyle name="Input 2 19 25 2" xfId="26567" xr:uid="{00000000-0005-0000-0000-00007E660000}"/>
    <cellStyle name="Input 2 19 26" xfId="26568" xr:uid="{00000000-0005-0000-0000-00007F660000}"/>
    <cellStyle name="Input 2 19 26 2" xfId="26569" xr:uid="{00000000-0005-0000-0000-000080660000}"/>
    <cellStyle name="Input 2 19 27" xfId="26570" xr:uid="{00000000-0005-0000-0000-000081660000}"/>
    <cellStyle name="Input 2 19 27 2" xfId="26571" xr:uid="{00000000-0005-0000-0000-000082660000}"/>
    <cellStyle name="Input 2 19 28" xfId="26572" xr:uid="{00000000-0005-0000-0000-000083660000}"/>
    <cellStyle name="Input 2 19 28 2" xfId="26573" xr:uid="{00000000-0005-0000-0000-000084660000}"/>
    <cellStyle name="Input 2 19 29" xfId="26574" xr:uid="{00000000-0005-0000-0000-000085660000}"/>
    <cellStyle name="Input 2 19 29 2" xfId="26575" xr:uid="{00000000-0005-0000-0000-000086660000}"/>
    <cellStyle name="Input 2 19 3" xfId="26576" xr:uid="{00000000-0005-0000-0000-000087660000}"/>
    <cellStyle name="Input 2 19 3 2" xfId="26577" xr:uid="{00000000-0005-0000-0000-000088660000}"/>
    <cellStyle name="Input 2 19 30" xfId="26578" xr:uid="{00000000-0005-0000-0000-000089660000}"/>
    <cellStyle name="Input 2 19 30 2" xfId="26579" xr:uid="{00000000-0005-0000-0000-00008A660000}"/>
    <cellStyle name="Input 2 19 31" xfId="26580" xr:uid="{00000000-0005-0000-0000-00008B660000}"/>
    <cellStyle name="Input 2 19 31 2" xfId="26581" xr:uid="{00000000-0005-0000-0000-00008C660000}"/>
    <cellStyle name="Input 2 19 32" xfId="26582" xr:uid="{00000000-0005-0000-0000-00008D660000}"/>
    <cellStyle name="Input 2 19 32 2" xfId="26583" xr:uid="{00000000-0005-0000-0000-00008E660000}"/>
    <cellStyle name="Input 2 19 33" xfId="26584" xr:uid="{00000000-0005-0000-0000-00008F660000}"/>
    <cellStyle name="Input 2 19 33 2" xfId="26585" xr:uid="{00000000-0005-0000-0000-000090660000}"/>
    <cellStyle name="Input 2 19 34" xfId="26586" xr:uid="{00000000-0005-0000-0000-000091660000}"/>
    <cellStyle name="Input 2 19 34 2" xfId="26587" xr:uid="{00000000-0005-0000-0000-000092660000}"/>
    <cellStyle name="Input 2 19 35" xfId="26588" xr:uid="{00000000-0005-0000-0000-000093660000}"/>
    <cellStyle name="Input 2 19 35 2" xfId="26589" xr:uid="{00000000-0005-0000-0000-000094660000}"/>
    <cellStyle name="Input 2 19 36" xfId="26590" xr:uid="{00000000-0005-0000-0000-000095660000}"/>
    <cellStyle name="Input 2 19 36 2" xfId="26591" xr:uid="{00000000-0005-0000-0000-000096660000}"/>
    <cellStyle name="Input 2 19 37" xfId="26592" xr:uid="{00000000-0005-0000-0000-000097660000}"/>
    <cellStyle name="Input 2 19 37 2" xfId="26593" xr:uid="{00000000-0005-0000-0000-000098660000}"/>
    <cellStyle name="Input 2 19 38" xfId="26594" xr:uid="{00000000-0005-0000-0000-000099660000}"/>
    <cellStyle name="Input 2 19 38 2" xfId="26595" xr:uid="{00000000-0005-0000-0000-00009A660000}"/>
    <cellStyle name="Input 2 19 39" xfId="26596" xr:uid="{00000000-0005-0000-0000-00009B660000}"/>
    <cellStyle name="Input 2 19 39 2" xfId="26597" xr:uid="{00000000-0005-0000-0000-00009C660000}"/>
    <cellStyle name="Input 2 19 4" xfId="26598" xr:uid="{00000000-0005-0000-0000-00009D660000}"/>
    <cellStyle name="Input 2 19 4 2" xfId="26599" xr:uid="{00000000-0005-0000-0000-00009E660000}"/>
    <cellStyle name="Input 2 19 40" xfId="26600" xr:uid="{00000000-0005-0000-0000-00009F660000}"/>
    <cellStyle name="Input 2 19 41" xfId="26601" xr:uid="{00000000-0005-0000-0000-0000A0660000}"/>
    <cellStyle name="Input 2 19 42" xfId="26602" xr:uid="{00000000-0005-0000-0000-0000A1660000}"/>
    <cellStyle name="Input 2 19 43" xfId="26603" xr:uid="{00000000-0005-0000-0000-0000A2660000}"/>
    <cellStyle name="Input 2 19 44" xfId="26604" xr:uid="{00000000-0005-0000-0000-0000A3660000}"/>
    <cellStyle name="Input 2 19 45" xfId="26605" xr:uid="{00000000-0005-0000-0000-0000A4660000}"/>
    <cellStyle name="Input 2 19 46" xfId="26606" xr:uid="{00000000-0005-0000-0000-0000A5660000}"/>
    <cellStyle name="Input 2 19 47" xfId="26607" xr:uid="{00000000-0005-0000-0000-0000A6660000}"/>
    <cellStyle name="Input 2 19 48" xfId="26608" xr:uid="{00000000-0005-0000-0000-0000A7660000}"/>
    <cellStyle name="Input 2 19 49" xfId="26609" xr:uid="{00000000-0005-0000-0000-0000A8660000}"/>
    <cellStyle name="Input 2 19 5" xfId="26610" xr:uid="{00000000-0005-0000-0000-0000A9660000}"/>
    <cellStyle name="Input 2 19 5 2" xfId="26611" xr:uid="{00000000-0005-0000-0000-0000AA660000}"/>
    <cellStyle name="Input 2 19 50" xfId="26612" xr:uid="{00000000-0005-0000-0000-0000AB660000}"/>
    <cellStyle name="Input 2 19 51" xfId="26613" xr:uid="{00000000-0005-0000-0000-0000AC660000}"/>
    <cellStyle name="Input 2 19 52" xfId="26614" xr:uid="{00000000-0005-0000-0000-0000AD660000}"/>
    <cellStyle name="Input 2 19 53" xfId="26615" xr:uid="{00000000-0005-0000-0000-0000AE660000}"/>
    <cellStyle name="Input 2 19 54" xfId="26616" xr:uid="{00000000-0005-0000-0000-0000AF660000}"/>
    <cellStyle name="Input 2 19 55" xfId="26617" xr:uid="{00000000-0005-0000-0000-0000B0660000}"/>
    <cellStyle name="Input 2 19 56" xfId="26618" xr:uid="{00000000-0005-0000-0000-0000B1660000}"/>
    <cellStyle name="Input 2 19 57" xfId="26619" xr:uid="{00000000-0005-0000-0000-0000B2660000}"/>
    <cellStyle name="Input 2 19 58" xfId="26620" xr:uid="{00000000-0005-0000-0000-0000B3660000}"/>
    <cellStyle name="Input 2 19 59" xfId="26621" xr:uid="{00000000-0005-0000-0000-0000B4660000}"/>
    <cellStyle name="Input 2 19 6" xfId="26622" xr:uid="{00000000-0005-0000-0000-0000B5660000}"/>
    <cellStyle name="Input 2 19 6 2" xfId="26623" xr:uid="{00000000-0005-0000-0000-0000B6660000}"/>
    <cellStyle name="Input 2 19 60" xfId="26624" xr:uid="{00000000-0005-0000-0000-0000B7660000}"/>
    <cellStyle name="Input 2 19 61" xfId="26625" xr:uid="{00000000-0005-0000-0000-0000B8660000}"/>
    <cellStyle name="Input 2 19 62" xfId="26626" xr:uid="{00000000-0005-0000-0000-0000B9660000}"/>
    <cellStyle name="Input 2 19 63" xfId="26627" xr:uid="{00000000-0005-0000-0000-0000BA660000}"/>
    <cellStyle name="Input 2 19 64" xfId="26628" xr:uid="{00000000-0005-0000-0000-0000BB660000}"/>
    <cellStyle name="Input 2 19 65" xfId="26629" xr:uid="{00000000-0005-0000-0000-0000BC660000}"/>
    <cellStyle name="Input 2 19 66" xfId="26630" xr:uid="{00000000-0005-0000-0000-0000BD660000}"/>
    <cellStyle name="Input 2 19 67" xfId="26631" xr:uid="{00000000-0005-0000-0000-0000BE660000}"/>
    <cellStyle name="Input 2 19 68" xfId="26632" xr:uid="{00000000-0005-0000-0000-0000BF660000}"/>
    <cellStyle name="Input 2 19 69" xfId="26633" xr:uid="{00000000-0005-0000-0000-0000C0660000}"/>
    <cellStyle name="Input 2 19 7" xfId="26634" xr:uid="{00000000-0005-0000-0000-0000C1660000}"/>
    <cellStyle name="Input 2 19 7 2" xfId="26635" xr:uid="{00000000-0005-0000-0000-0000C2660000}"/>
    <cellStyle name="Input 2 19 70" xfId="26636" xr:uid="{00000000-0005-0000-0000-0000C3660000}"/>
    <cellStyle name="Input 2 19 71" xfId="26637" xr:uid="{00000000-0005-0000-0000-0000C4660000}"/>
    <cellStyle name="Input 2 19 72" xfId="26638" xr:uid="{00000000-0005-0000-0000-0000C5660000}"/>
    <cellStyle name="Input 2 19 73" xfId="26639" xr:uid="{00000000-0005-0000-0000-0000C6660000}"/>
    <cellStyle name="Input 2 19 74" xfId="26640" xr:uid="{00000000-0005-0000-0000-0000C7660000}"/>
    <cellStyle name="Input 2 19 75" xfId="26641" xr:uid="{00000000-0005-0000-0000-0000C8660000}"/>
    <cellStyle name="Input 2 19 76" xfId="26642" xr:uid="{00000000-0005-0000-0000-0000C9660000}"/>
    <cellStyle name="Input 2 19 77" xfId="52734" xr:uid="{00000000-0005-0000-0000-0000CA660000}"/>
    <cellStyle name="Input 2 19 78" xfId="53008" xr:uid="{00000000-0005-0000-0000-0000CB660000}"/>
    <cellStyle name="Input 2 19 79" xfId="53469" xr:uid="{00000000-0005-0000-0000-0000CC660000}"/>
    <cellStyle name="Input 2 19 8" xfId="26643" xr:uid="{00000000-0005-0000-0000-0000CD660000}"/>
    <cellStyle name="Input 2 19 8 2" xfId="26644" xr:uid="{00000000-0005-0000-0000-0000CE660000}"/>
    <cellStyle name="Input 2 19 9" xfId="26645" xr:uid="{00000000-0005-0000-0000-0000CF660000}"/>
    <cellStyle name="Input 2 19 9 2" xfId="26646" xr:uid="{00000000-0005-0000-0000-0000D0660000}"/>
    <cellStyle name="Input 2 2" xfId="686" xr:uid="{00000000-0005-0000-0000-0000D1660000}"/>
    <cellStyle name="Input 2 2 10" xfId="26647" xr:uid="{00000000-0005-0000-0000-0000D2660000}"/>
    <cellStyle name="Input 2 2 10 2" xfId="26648" xr:uid="{00000000-0005-0000-0000-0000D3660000}"/>
    <cellStyle name="Input 2 2 11" xfId="26649" xr:uid="{00000000-0005-0000-0000-0000D4660000}"/>
    <cellStyle name="Input 2 2 11 2" xfId="26650" xr:uid="{00000000-0005-0000-0000-0000D5660000}"/>
    <cellStyle name="Input 2 2 12" xfId="26651" xr:uid="{00000000-0005-0000-0000-0000D6660000}"/>
    <cellStyle name="Input 2 2 12 2" xfId="26652" xr:uid="{00000000-0005-0000-0000-0000D7660000}"/>
    <cellStyle name="Input 2 2 13" xfId="26653" xr:uid="{00000000-0005-0000-0000-0000D8660000}"/>
    <cellStyle name="Input 2 2 13 2" xfId="26654" xr:uid="{00000000-0005-0000-0000-0000D9660000}"/>
    <cellStyle name="Input 2 2 14" xfId="26655" xr:uid="{00000000-0005-0000-0000-0000DA660000}"/>
    <cellStyle name="Input 2 2 14 2" xfId="26656" xr:uid="{00000000-0005-0000-0000-0000DB660000}"/>
    <cellStyle name="Input 2 2 15" xfId="26657" xr:uid="{00000000-0005-0000-0000-0000DC660000}"/>
    <cellStyle name="Input 2 2 15 2" xfId="26658" xr:uid="{00000000-0005-0000-0000-0000DD660000}"/>
    <cellStyle name="Input 2 2 16" xfId="26659" xr:uid="{00000000-0005-0000-0000-0000DE660000}"/>
    <cellStyle name="Input 2 2 16 2" xfId="26660" xr:uid="{00000000-0005-0000-0000-0000DF660000}"/>
    <cellStyle name="Input 2 2 17" xfId="26661" xr:uid="{00000000-0005-0000-0000-0000E0660000}"/>
    <cellStyle name="Input 2 2 17 2" xfId="26662" xr:uid="{00000000-0005-0000-0000-0000E1660000}"/>
    <cellStyle name="Input 2 2 18" xfId="26663" xr:uid="{00000000-0005-0000-0000-0000E2660000}"/>
    <cellStyle name="Input 2 2 18 2" xfId="26664" xr:uid="{00000000-0005-0000-0000-0000E3660000}"/>
    <cellStyle name="Input 2 2 19" xfId="26665" xr:uid="{00000000-0005-0000-0000-0000E4660000}"/>
    <cellStyle name="Input 2 2 19 2" xfId="26666" xr:uid="{00000000-0005-0000-0000-0000E5660000}"/>
    <cellStyle name="Input 2 2 2" xfId="687" xr:uid="{00000000-0005-0000-0000-0000E6660000}"/>
    <cellStyle name="Input 2 2 2 2" xfId="26667" xr:uid="{00000000-0005-0000-0000-0000E7660000}"/>
    <cellStyle name="Input 2 2 20" xfId="26668" xr:uid="{00000000-0005-0000-0000-0000E8660000}"/>
    <cellStyle name="Input 2 2 20 2" xfId="26669" xr:uid="{00000000-0005-0000-0000-0000E9660000}"/>
    <cellStyle name="Input 2 2 21" xfId="26670" xr:uid="{00000000-0005-0000-0000-0000EA660000}"/>
    <cellStyle name="Input 2 2 21 2" xfId="26671" xr:uid="{00000000-0005-0000-0000-0000EB660000}"/>
    <cellStyle name="Input 2 2 22" xfId="26672" xr:uid="{00000000-0005-0000-0000-0000EC660000}"/>
    <cellStyle name="Input 2 2 22 2" xfId="26673" xr:uid="{00000000-0005-0000-0000-0000ED660000}"/>
    <cellStyle name="Input 2 2 23" xfId="26674" xr:uid="{00000000-0005-0000-0000-0000EE660000}"/>
    <cellStyle name="Input 2 2 23 2" xfId="26675" xr:uid="{00000000-0005-0000-0000-0000EF660000}"/>
    <cellStyle name="Input 2 2 24" xfId="26676" xr:uid="{00000000-0005-0000-0000-0000F0660000}"/>
    <cellStyle name="Input 2 2 24 2" xfId="26677" xr:uid="{00000000-0005-0000-0000-0000F1660000}"/>
    <cellStyle name="Input 2 2 25" xfId="26678" xr:uid="{00000000-0005-0000-0000-0000F2660000}"/>
    <cellStyle name="Input 2 2 25 2" xfId="26679" xr:uid="{00000000-0005-0000-0000-0000F3660000}"/>
    <cellStyle name="Input 2 2 26" xfId="26680" xr:uid="{00000000-0005-0000-0000-0000F4660000}"/>
    <cellStyle name="Input 2 2 26 2" xfId="26681" xr:uid="{00000000-0005-0000-0000-0000F5660000}"/>
    <cellStyle name="Input 2 2 27" xfId="26682" xr:uid="{00000000-0005-0000-0000-0000F6660000}"/>
    <cellStyle name="Input 2 2 27 2" xfId="26683" xr:uid="{00000000-0005-0000-0000-0000F7660000}"/>
    <cellStyle name="Input 2 2 28" xfId="26684" xr:uid="{00000000-0005-0000-0000-0000F8660000}"/>
    <cellStyle name="Input 2 2 28 2" xfId="26685" xr:uid="{00000000-0005-0000-0000-0000F9660000}"/>
    <cellStyle name="Input 2 2 29" xfId="26686" xr:uid="{00000000-0005-0000-0000-0000FA660000}"/>
    <cellStyle name="Input 2 2 29 2" xfId="26687" xr:uid="{00000000-0005-0000-0000-0000FB660000}"/>
    <cellStyle name="Input 2 2 3" xfId="26688" xr:uid="{00000000-0005-0000-0000-0000FC660000}"/>
    <cellStyle name="Input 2 2 3 2" xfId="26689" xr:uid="{00000000-0005-0000-0000-0000FD660000}"/>
    <cellStyle name="Input 2 2 30" xfId="26690" xr:uid="{00000000-0005-0000-0000-0000FE660000}"/>
    <cellStyle name="Input 2 2 30 2" xfId="26691" xr:uid="{00000000-0005-0000-0000-0000FF660000}"/>
    <cellStyle name="Input 2 2 31" xfId="26692" xr:uid="{00000000-0005-0000-0000-000000670000}"/>
    <cellStyle name="Input 2 2 31 2" xfId="26693" xr:uid="{00000000-0005-0000-0000-000001670000}"/>
    <cellStyle name="Input 2 2 32" xfId="26694" xr:uid="{00000000-0005-0000-0000-000002670000}"/>
    <cellStyle name="Input 2 2 32 2" xfId="26695" xr:uid="{00000000-0005-0000-0000-000003670000}"/>
    <cellStyle name="Input 2 2 33" xfId="26696" xr:uid="{00000000-0005-0000-0000-000004670000}"/>
    <cellStyle name="Input 2 2 33 2" xfId="26697" xr:uid="{00000000-0005-0000-0000-000005670000}"/>
    <cellStyle name="Input 2 2 34" xfId="26698" xr:uid="{00000000-0005-0000-0000-000006670000}"/>
    <cellStyle name="Input 2 2 34 2" xfId="26699" xr:uid="{00000000-0005-0000-0000-000007670000}"/>
    <cellStyle name="Input 2 2 35" xfId="26700" xr:uid="{00000000-0005-0000-0000-000008670000}"/>
    <cellStyle name="Input 2 2 35 2" xfId="26701" xr:uid="{00000000-0005-0000-0000-000009670000}"/>
    <cellStyle name="Input 2 2 36" xfId="26702" xr:uid="{00000000-0005-0000-0000-00000A670000}"/>
    <cellStyle name="Input 2 2 36 2" xfId="26703" xr:uid="{00000000-0005-0000-0000-00000B670000}"/>
    <cellStyle name="Input 2 2 37" xfId="26704" xr:uid="{00000000-0005-0000-0000-00000C670000}"/>
    <cellStyle name="Input 2 2 37 2" xfId="26705" xr:uid="{00000000-0005-0000-0000-00000D670000}"/>
    <cellStyle name="Input 2 2 38" xfId="26706" xr:uid="{00000000-0005-0000-0000-00000E670000}"/>
    <cellStyle name="Input 2 2 38 2" xfId="26707" xr:uid="{00000000-0005-0000-0000-00000F670000}"/>
    <cellStyle name="Input 2 2 39" xfId="26708" xr:uid="{00000000-0005-0000-0000-000010670000}"/>
    <cellStyle name="Input 2 2 39 2" xfId="26709" xr:uid="{00000000-0005-0000-0000-000011670000}"/>
    <cellStyle name="Input 2 2 4" xfId="26710" xr:uid="{00000000-0005-0000-0000-000012670000}"/>
    <cellStyle name="Input 2 2 4 2" xfId="26711" xr:uid="{00000000-0005-0000-0000-000013670000}"/>
    <cellStyle name="Input 2 2 40" xfId="26712" xr:uid="{00000000-0005-0000-0000-000014670000}"/>
    <cellStyle name="Input 2 2 41" xfId="26713" xr:uid="{00000000-0005-0000-0000-000015670000}"/>
    <cellStyle name="Input 2 2 42" xfId="26714" xr:uid="{00000000-0005-0000-0000-000016670000}"/>
    <cellStyle name="Input 2 2 43" xfId="26715" xr:uid="{00000000-0005-0000-0000-000017670000}"/>
    <cellStyle name="Input 2 2 44" xfId="26716" xr:uid="{00000000-0005-0000-0000-000018670000}"/>
    <cellStyle name="Input 2 2 45" xfId="26717" xr:uid="{00000000-0005-0000-0000-000019670000}"/>
    <cellStyle name="Input 2 2 46" xfId="26718" xr:uid="{00000000-0005-0000-0000-00001A670000}"/>
    <cellStyle name="Input 2 2 47" xfId="26719" xr:uid="{00000000-0005-0000-0000-00001B670000}"/>
    <cellStyle name="Input 2 2 48" xfId="26720" xr:uid="{00000000-0005-0000-0000-00001C670000}"/>
    <cellStyle name="Input 2 2 49" xfId="26721" xr:uid="{00000000-0005-0000-0000-00001D670000}"/>
    <cellStyle name="Input 2 2 5" xfId="26722" xr:uid="{00000000-0005-0000-0000-00001E670000}"/>
    <cellStyle name="Input 2 2 5 2" xfId="26723" xr:uid="{00000000-0005-0000-0000-00001F670000}"/>
    <cellStyle name="Input 2 2 50" xfId="26724" xr:uid="{00000000-0005-0000-0000-000020670000}"/>
    <cellStyle name="Input 2 2 51" xfId="26725" xr:uid="{00000000-0005-0000-0000-000021670000}"/>
    <cellStyle name="Input 2 2 52" xfId="26726" xr:uid="{00000000-0005-0000-0000-000022670000}"/>
    <cellStyle name="Input 2 2 53" xfId="26727" xr:uid="{00000000-0005-0000-0000-000023670000}"/>
    <cellStyle name="Input 2 2 54" xfId="26728" xr:uid="{00000000-0005-0000-0000-000024670000}"/>
    <cellStyle name="Input 2 2 55" xfId="26729" xr:uid="{00000000-0005-0000-0000-000025670000}"/>
    <cellStyle name="Input 2 2 56" xfId="26730" xr:uid="{00000000-0005-0000-0000-000026670000}"/>
    <cellStyle name="Input 2 2 57" xfId="26731" xr:uid="{00000000-0005-0000-0000-000027670000}"/>
    <cellStyle name="Input 2 2 58" xfId="26732" xr:uid="{00000000-0005-0000-0000-000028670000}"/>
    <cellStyle name="Input 2 2 59" xfId="26733" xr:uid="{00000000-0005-0000-0000-000029670000}"/>
    <cellStyle name="Input 2 2 6" xfId="26734" xr:uid="{00000000-0005-0000-0000-00002A670000}"/>
    <cellStyle name="Input 2 2 6 2" xfId="26735" xr:uid="{00000000-0005-0000-0000-00002B670000}"/>
    <cellStyle name="Input 2 2 60" xfId="26736" xr:uid="{00000000-0005-0000-0000-00002C670000}"/>
    <cellStyle name="Input 2 2 61" xfId="26737" xr:uid="{00000000-0005-0000-0000-00002D670000}"/>
    <cellStyle name="Input 2 2 62" xfId="26738" xr:uid="{00000000-0005-0000-0000-00002E670000}"/>
    <cellStyle name="Input 2 2 63" xfId="26739" xr:uid="{00000000-0005-0000-0000-00002F670000}"/>
    <cellStyle name="Input 2 2 64" xfId="26740" xr:uid="{00000000-0005-0000-0000-000030670000}"/>
    <cellStyle name="Input 2 2 65" xfId="26741" xr:uid="{00000000-0005-0000-0000-000031670000}"/>
    <cellStyle name="Input 2 2 66" xfId="26742" xr:uid="{00000000-0005-0000-0000-000032670000}"/>
    <cellStyle name="Input 2 2 67" xfId="26743" xr:uid="{00000000-0005-0000-0000-000033670000}"/>
    <cellStyle name="Input 2 2 68" xfId="26744" xr:uid="{00000000-0005-0000-0000-000034670000}"/>
    <cellStyle name="Input 2 2 69" xfId="26745" xr:uid="{00000000-0005-0000-0000-000035670000}"/>
    <cellStyle name="Input 2 2 7" xfId="26746" xr:uid="{00000000-0005-0000-0000-000036670000}"/>
    <cellStyle name="Input 2 2 7 2" xfId="26747" xr:uid="{00000000-0005-0000-0000-000037670000}"/>
    <cellStyle name="Input 2 2 70" xfId="26748" xr:uid="{00000000-0005-0000-0000-000038670000}"/>
    <cellStyle name="Input 2 2 71" xfId="26749" xr:uid="{00000000-0005-0000-0000-000039670000}"/>
    <cellStyle name="Input 2 2 72" xfId="26750" xr:uid="{00000000-0005-0000-0000-00003A670000}"/>
    <cellStyle name="Input 2 2 73" xfId="26751" xr:uid="{00000000-0005-0000-0000-00003B670000}"/>
    <cellStyle name="Input 2 2 74" xfId="26752" xr:uid="{00000000-0005-0000-0000-00003C670000}"/>
    <cellStyle name="Input 2 2 75" xfId="26753" xr:uid="{00000000-0005-0000-0000-00003D670000}"/>
    <cellStyle name="Input 2 2 76" xfId="26754" xr:uid="{00000000-0005-0000-0000-00003E670000}"/>
    <cellStyle name="Input 2 2 77" xfId="52481" xr:uid="{00000000-0005-0000-0000-00003F670000}"/>
    <cellStyle name="Input 2 2 78" xfId="52288" xr:uid="{00000000-0005-0000-0000-000040670000}"/>
    <cellStyle name="Input 2 2 79" xfId="53174" xr:uid="{00000000-0005-0000-0000-000041670000}"/>
    <cellStyle name="Input 2 2 8" xfId="26755" xr:uid="{00000000-0005-0000-0000-000042670000}"/>
    <cellStyle name="Input 2 2 8 2" xfId="26756" xr:uid="{00000000-0005-0000-0000-000043670000}"/>
    <cellStyle name="Input 2 2 9" xfId="26757" xr:uid="{00000000-0005-0000-0000-000044670000}"/>
    <cellStyle name="Input 2 2 9 2" xfId="26758" xr:uid="{00000000-0005-0000-0000-000045670000}"/>
    <cellStyle name="Input 2 20" xfId="688" xr:uid="{00000000-0005-0000-0000-000046670000}"/>
    <cellStyle name="Input 2 20 10" xfId="26759" xr:uid="{00000000-0005-0000-0000-000047670000}"/>
    <cellStyle name="Input 2 20 10 2" xfId="26760" xr:uid="{00000000-0005-0000-0000-000048670000}"/>
    <cellStyle name="Input 2 20 11" xfId="26761" xr:uid="{00000000-0005-0000-0000-000049670000}"/>
    <cellStyle name="Input 2 20 11 2" xfId="26762" xr:uid="{00000000-0005-0000-0000-00004A670000}"/>
    <cellStyle name="Input 2 20 12" xfId="26763" xr:uid="{00000000-0005-0000-0000-00004B670000}"/>
    <cellStyle name="Input 2 20 12 2" xfId="26764" xr:uid="{00000000-0005-0000-0000-00004C670000}"/>
    <cellStyle name="Input 2 20 13" xfId="26765" xr:uid="{00000000-0005-0000-0000-00004D670000}"/>
    <cellStyle name="Input 2 20 13 2" xfId="26766" xr:uid="{00000000-0005-0000-0000-00004E670000}"/>
    <cellStyle name="Input 2 20 14" xfId="26767" xr:uid="{00000000-0005-0000-0000-00004F670000}"/>
    <cellStyle name="Input 2 20 14 2" xfId="26768" xr:uid="{00000000-0005-0000-0000-000050670000}"/>
    <cellStyle name="Input 2 20 15" xfId="26769" xr:uid="{00000000-0005-0000-0000-000051670000}"/>
    <cellStyle name="Input 2 20 15 2" xfId="26770" xr:uid="{00000000-0005-0000-0000-000052670000}"/>
    <cellStyle name="Input 2 20 16" xfId="26771" xr:uid="{00000000-0005-0000-0000-000053670000}"/>
    <cellStyle name="Input 2 20 16 2" xfId="26772" xr:uid="{00000000-0005-0000-0000-000054670000}"/>
    <cellStyle name="Input 2 20 17" xfId="26773" xr:uid="{00000000-0005-0000-0000-000055670000}"/>
    <cellStyle name="Input 2 20 17 2" xfId="26774" xr:uid="{00000000-0005-0000-0000-000056670000}"/>
    <cellStyle name="Input 2 20 18" xfId="26775" xr:uid="{00000000-0005-0000-0000-000057670000}"/>
    <cellStyle name="Input 2 20 18 2" xfId="26776" xr:uid="{00000000-0005-0000-0000-000058670000}"/>
    <cellStyle name="Input 2 20 19" xfId="26777" xr:uid="{00000000-0005-0000-0000-000059670000}"/>
    <cellStyle name="Input 2 20 19 2" xfId="26778" xr:uid="{00000000-0005-0000-0000-00005A670000}"/>
    <cellStyle name="Input 2 20 2" xfId="689" xr:uid="{00000000-0005-0000-0000-00005B670000}"/>
    <cellStyle name="Input 2 20 2 2" xfId="26779" xr:uid="{00000000-0005-0000-0000-00005C670000}"/>
    <cellStyle name="Input 2 20 20" xfId="26780" xr:uid="{00000000-0005-0000-0000-00005D670000}"/>
    <cellStyle name="Input 2 20 20 2" xfId="26781" xr:uid="{00000000-0005-0000-0000-00005E670000}"/>
    <cellStyle name="Input 2 20 21" xfId="26782" xr:uid="{00000000-0005-0000-0000-00005F670000}"/>
    <cellStyle name="Input 2 20 21 2" xfId="26783" xr:uid="{00000000-0005-0000-0000-000060670000}"/>
    <cellStyle name="Input 2 20 22" xfId="26784" xr:uid="{00000000-0005-0000-0000-000061670000}"/>
    <cellStyle name="Input 2 20 22 2" xfId="26785" xr:uid="{00000000-0005-0000-0000-000062670000}"/>
    <cellStyle name="Input 2 20 23" xfId="26786" xr:uid="{00000000-0005-0000-0000-000063670000}"/>
    <cellStyle name="Input 2 20 23 2" xfId="26787" xr:uid="{00000000-0005-0000-0000-000064670000}"/>
    <cellStyle name="Input 2 20 24" xfId="26788" xr:uid="{00000000-0005-0000-0000-000065670000}"/>
    <cellStyle name="Input 2 20 24 2" xfId="26789" xr:uid="{00000000-0005-0000-0000-000066670000}"/>
    <cellStyle name="Input 2 20 25" xfId="26790" xr:uid="{00000000-0005-0000-0000-000067670000}"/>
    <cellStyle name="Input 2 20 25 2" xfId="26791" xr:uid="{00000000-0005-0000-0000-000068670000}"/>
    <cellStyle name="Input 2 20 26" xfId="26792" xr:uid="{00000000-0005-0000-0000-000069670000}"/>
    <cellStyle name="Input 2 20 26 2" xfId="26793" xr:uid="{00000000-0005-0000-0000-00006A670000}"/>
    <cellStyle name="Input 2 20 27" xfId="26794" xr:uid="{00000000-0005-0000-0000-00006B670000}"/>
    <cellStyle name="Input 2 20 27 2" xfId="26795" xr:uid="{00000000-0005-0000-0000-00006C670000}"/>
    <cellStyle name="Input 2 20 28" xfId="26796" xr:uid="{00000000-0005-0000-0000-00006D670000}"/>
    <cellStyle name="Input 2 20 28 2" xfId="26797" xr:uid="{00000000-0005-0000-0000-00006E670000}"/>
    <cellStyle name="Input 2 20 29" xfId="26798" xr:uid="{00000000-0005-0000-0000-00006F670000}"/>
    <cellStyle name="Input 2 20 29 2" xfId="26799" xr:uid="{00000000-0005-0000-0000-000070670000}"/>
    <cellStyle name="Input 2 20 3" xfId="26800" xr:uid="{00000000-0005-0000-0000-000071670000}"/>
    <cellStyle name="Input 2 20 3 2" xfId="26801" xr:uid="{00000000-0005-0000-0000-000072670000}"/>
    <cellStyle name="Input 2 20 30" xfId="26802" xr:uid="{00000000-0005-0000-0000-000073670000}"/>
    <cellStyle name="Input 2 20 30 2" xfId="26803" xr:uid="{00000000-0005-0000-0000-000074670000}"/>
    <cellStyle name="Input 2 20 31" xfId="26804" xr:uid="{00000000-0005-0000-0000-000075670000}"/>
    <cellStyle name="Input 2 20 31 2" xfId="26805" xr:uid="{00000000-0005-0000-0000-000076670000}"/>
    <cellStyle name="Input 2 20 32" xfId="26806" xr:uid="{00000000-0005-0000-0000-000077670000}"/>
    <cellStyle name="Input 2 20 32 2" xfId="26807" xr:uid="{00000000-0005-0000-0000-000078670000}"/>
    <cellStyle name="Input 2 20 33" xfId="26808" xr:uid="{00000000-0005-0000-0000-000079670000}"/>
    <cellStyle name="Input 2 20 33 2" xfId="26809" xr:uid="{00000000-0005-0000-0000-00007A670000}"/>
    <cellStyle name="Input 2 20 34" xfId="26810" xr:uid="{00000000-0005-0000-0000-00007B670000}"/>
    <cellStyle name="Input 2 20 34 2" xfId="26811" xr:uid="{00000000-0005-0000-0000-00007C670000}"/>
    <cellStyle name="Input 2 20 35" xfId="26812" xr:uid="{00000000-0005-0000-0000-00007D670000}"/>
    <cellStyle name="Input 2 20 35 2" xfId="26813" xr:uid="{00000000-0005-0000-0000-00007E670000}"/>
    <cellStyle name="Input 2 20 36" xfId="26814" xr:uid="{00000000-0005-0000-0000-00007F670000}"/>
    <cellStyle name="Input 2 20 36 2" xfId="26815" xr:uid="{00000000-0005-0000-0000-000080670000}"/>
    <cellStyle name="Input 2 20 37" xfId="26816" xr:uid="{00000000-0005-0000-0000-000081670000}"/>
    <cellStyle name="Input 2 20 37 2" xfId="26817" xr:uid="{00000000-0005-0000-0000-000082670000}"/>
    <cellStyle name="Input 2 20 38" xfId="26818" xr:uid="{00000000-0005-0000-0000-000083670000}"/>
    <cellStyle name="Input 2 20 38 2" xfId="26819" xr:uid="{00000000-0005-0000-0000-000084670000}"/>
    <cellStyle name="Input 2 20 39" xfId="26820" xr:uid="{00000000-0005-0000-0000-000085670000}"/>
    <cellStyle name="Input 2 20 39 2" xfId="26821" xr:uid="{00000000-0005-0000-0000-000086670000}"/>
    <cellStyle name="Input 2 20 4" xfId="26822" xr:uid="{00000000-0005-0000-0000-000087670000}"/>
    <cellStyle name="Input 2 20 4 2" xfId="26823" xr:uid="{00000000-0005-0000-0000-000088670000}"/>
    <cellStyle name="Input 2 20 40" xfId="26824" xr:uid="{00000000-0005-0000-0000-000089670000}"/>
    <cellStyle name="Input 2 20 41" xfId="26825" xr:uid="{00000000-0005-0000-0000-00008A670000}"/>
    <cellStyle name="Input 2 20 42" xfId="26826" xr:uid="{00000000-0005-0000-0000-00008B670000}"/>
    <cellStyle name="Input 2 20 43" xfId="26827" xr:uid="{00000000-0005-0000-0000-00008C670000}"/>
    <cellStyle name="Input 2 20 44" xfId="26828" xr:uid="{00000000-0005-0000-0000-00008D670000}"/>
    <cellStyle name="Input 2 20 45" xfId="26829" xr:uid="{00000000-0005-0000-0000-00008E670000}"/>
    <cellStyle name="Input 2 20 46" xfId="26830" xr:uid="{00000000-0005-0000-0000-00008F670000}"/>
    <cellStyle name="Input 2 20 47" xfId="26831" xr:uid="{00000000-0005-0000-0000-000090670000}"/>
    <cellStyle name="Input 2 20 48" xfId="26832" xr:uid="{00000000-0005-0000-0000-000091670000}"/>
    <cellStyle name="Input 2 20 49" xfId="26833" xr:uid="{00000000-0005-0000-0000-000092670000}"/>
    <cellStyle name="Input 2 20 5" xfId="26834" xr:uid="{00000000-0005-0000-0000-000093670000}"/>
    <cellStyle name="Input 2 20 5 2" xfId="26835" xr:uid="{00000000-0005-0000-0000-000094670000}"/>
    <cellStyle name="Input 2 20 50" xfId="26836" xr:uid="{00000000-0005-0000-0000-000095670000}"/>
    <cellStyle name="Input 2 20 51" xfId="26837" xr:uid="{00000000-0005-0000-0000-000096670000}"/>
    <cellStyle name="Input 2 20 52" xfId="26838" xr:uid="{00000000-0005-0000-0000-000097670000}"/>
    <cellStyle name="Input 2 20 53" xfId="26839" xr:uid="{00000000-0005-0000-0000-000098670000}"/>
    <cellStyle name="Input 2 20 54" xfId="26840" xr:uid="{00000000-0005-0000-0000-000099670000}"/>
    <cellStyle name="Input 2 20 55" xfId="26841" xr:uid="{00000000-0005-0000-0000-00009A670000}"/>
    <cellStyle name="Input 2 20 56" xfId="26842" xr:uid="{00000000-0005-0000-0000-00009B670000}"/>
    <cellStyle name="Input 2 20 57" xfId="26843" xr:uid="{00000000-0005-0000-0000-00009C670000}"/>
    <cellStyle name="Input 2 20 58" xfId="26844" xr:uid="{00000000-0005-0000-0000-00009D670000}"/>
    <cellStyle name="Input 2 20 59" xfId="26845" xr:uid="{00000000-0005-0000-0000-00009E670000}"/>
    <cellStyle name="Input 2 20 6" xfId="26846" xr:uid="{00000000-0005-0000-0000-00009F670000}"/>
    <cellStyle name="Input 2 20 6 2" xfId="26847" xr:uid="{00000000-0005-0000-0000-0000A0670000}"/>
    <cellStyle name="Input 2 20 60" xfId="26848" xr:uid="{00000000-0005-0000-0000-0000A1670000}"/>
    <cellStyle name="Input 2 20 61" xfId="26849" xr:uid="{00000000-0005-0000-0000-0000A2670000}"/>
    <cellStyle name="Input 2 20 62" xfId="26850" xr:uid="{00000000-0005-0000-0000-0000A3670000}"/>
    <cellStyle name="Input 2 20 63" xfId="26851" xr:uid="{00000000-0005-0000-0000-0000A4670000}"/>
    <cellStyle name="Input 2 20 64" xfId="26852" xr:uid="{00000000-0005-0000-0000-0000A5670000}"/>
    <cellStyle name="Input 2 20 65" xfId="26853" xr:uid="{00000000-0005-0000-0000-0000A6670000}"/>
    <cellStyle name="Input 2 20 66" xfId="26854" xr:uid="{00000000-0005-0000-0000-0000A7670000}"/>
    <cellStyle name="Input 2 20 67" xfId="26855" xr:uid="{00000000-0005-0000-0000-0000A8670000}"/>
    <cellStyle name="Input 2 20 68" xfId="26856" xr:uid="{00000000-0005-0000-0000-0000A9670000}"/>
    <cellStyle name="Input 2 20 69" xfId="26857" xr:uid="{00000000-0005-0000-0000-0000AA670000}"/>
    <cellStyle name="Input 2 20 7" xfId="26858" xr:uid="{00000000-0005-0000-0000-0000AB670000}"/>
    <cellStyle name="Input 2 20 7 2" xfId="26859" xr:uid="{00000000-0005-0000-0000-0000AC670000}"/>
    <cellStyle name="Input 2 20 70" xfId="26860" xr:uid="{00000000-0005-0000-0000-0000AD670000}"/>
    <cellStyle name="Input 2 20 71" xfId="26861" xr:uid="{00000000-0005-0000-0000-0000AE670000}"/>
    <cellStyle name="Input 2 20 72" xfId="26862" xr:uid="{00000000-0005-0000-0000-0000AF670000}"/>
    <cellStyle name="Input 2 20 73" xfId="26863" xr:uid="{00000000-0005-0000-0000-0000B0670000}"/>
    <cellStyle name="Input 2 20 74" xfId="26864" xr:uid="{00000000-0005-0000-0000-0000B1670000}"/>
    <cellStyle name="Input 2 20 75" xfId="26865" xr:uid="{00000000-0005-0000-0000-0000B2670000}"/>
    <cellStyle name="Input 2 20 76" xfId="26866" xr:uid="{00000000-0005-0000-0000-0000B3670000}"/>
    <cellStyle name="Input 2 20 77" xfId="52576" xr:uid="{00000000-0005-0000-0000-0000B4670000}"/>
    <cellStyle name="Input 2 20 78" xfId="52813" xr:uid="{00000000-0005-0000-0000-0000B5670000}"/>
    <cellStyle name="Input 2 20 79" xfId="53274" xr:uid="{00000000-0005-0000-0000-0000B6670000}"/>
    <cellStyle name="Input 2 20 8" xfId="26867" xr:uid="{00000000-0005-0000-0000-0000B7670000}"/>
    <cellStyle name="Input 2 20 8 2" xfId="26868" xr:uid="{00000000-0005-0000-0000-0000B8670000}"/>
    <cellStyle name="Input 2 20 9" xfId="26869" xr:uid="{00000000-0005-0000-0000-0000B9670000}"/>
    <cellStyle name="Input 2 20 9 2" xfId="26870" xr:uid="{00000000-0005-0000-0000-0000BA670000}"/>
    <cellStyle name="Input 2 21" xfId="690" xr:uid="{00000000-0005-0000-0000-0000BB670000}"/>
    <cellStyle name="Input 2 21 10" xfId="26871" xr:uid="{00000000-0005-0000-0000-0000BC670000}"/>
    <cellStyle name="Input 2 21 10 2" xfId="26872" xr:uid="{00000000-0005-0000-0000-0000BD670000}"/>
    <cellStyle name="Input 2 21 11" xfId="26873" xr:uid="{00000000-0005-0000-0000-0000BE670000}"/>
    <cellStyle name="Input 2 21 11 2" xfId="26874" xr:uid="{00000000-0005-0000-0000-0000BF670000}"/>
    <cellStyle name="Input 2 21 12" xfId="26875" xr:uid="{00000000-0005-0000-0000-0000C0670000}"/>
    <cellStyle name="Input 2 21 12 2" xfId="26876" xr:uid="{00000000-0005-0000-0000-0000C1670000}"/>
    <cellStyle name="Input 2 21 13" xfId="26877" xr:uid="{00000000-0005-0000-0000-0000C2670000}"/>
    <cellStyle name="Input 2 21 13 2" xfId="26878" xr:uid="{00000000-0005-0000-0000-0000C3670000}"/>
    <cellStyle name="Input 2 21 14" xfId="26879" xr:uid="{00000000-0005-0000-0000-0000C4670000}"/>
    <cellStyle name="Input 2 21 14 2" xfId="26880" xr:uid="{00000000-0005-0000-0000-0000C5670000}"/>
    <cellStyle name="Input 2 21 15" xfId="26881" xr:uid="{00000000-0005-0000-0000-0000C6670000}"/>
    <cellStyle name="Input 2 21 15 2" xfId="26882" xr:uid="{00000000-0005-0000-0000-0000C7670000}"/>
    <cellStyle name="Input 2 21 16" xfId="26883" xr:uid="{00000000-0005-0000-0000-0000C8670000}"/>
    <cellStyle name="Input 2 21 16 2" xfId="26884" xr:uid="{00000000-0005-0000-0000-0000C9670000}"/>
    <cellStyle name="Input 2 21 17" xfId="26885" xr:uid="{00000000-0005-0000-0000-0000CA670000}"/>
    <cellStyle name="Input 2 21 17 2" xfId="26886" xr:uid="{00000000-0005-0000-0000-0000CB670000}"/>
    <cellStyle name="Input 2 21 18" xfId="26887" xr:uid="{00000000-0005-0000-0000-0000CC670000}"/>
    <cellStyle name="Input 2 21 18 2" xfId="26888" xr:uid="{00000000-0005-0000-0000-0000CD670000}"/>
    <cellStyle name="Input 2 21 19" xfId="26889" xr:uid="{00000000-0005-0000-0000-0000CE670000}"/>
    <cellStyle name="Input 2 21 19 2" xfId="26890" xr:uid="{00000000-0005-0000-0000-0000CF670000}"/>
    <cellStyle name="Input 2 21 2" xfId="691" xr:uid="{00000000-0005-0000-0000-0000D0670000}"/>
    <cellStyle name="Input 2 21 2 2" xfId="26891" xr:uid="{00000000-0005-0000-0000-0000D1670000}"/>
    <cellStyle name="Input 2 21 20" xfId="26892" xr:uid="{00000000-0005-0000-0000-0000D2670000}"/>
    <cellStyle name="Input 2 21 20 2" xfId="26893" xr:uid="{00000000-0005-0000-0000-0000D3670000}"/>
    <cellStyle name="Input 2 21 21" xfId="26894" xr:uid="{00000000-0005-0000-0000-0000D4670000}"/>
    <cellStyle name="Input 2 21 21 2" xfId="26895" xr:uid="{00000000-0005-0000-0000-0000D5670000}"/>
    <cellStyle name="Input 2 21 22" xfId="26896" xr:uid="{00000000-0005-0000-0000-0000D6670000}"/>
    <cellStyle name="Input 2 21 22 2" xfId="26897" xr:uid="{00000000-0005-0000-0000-0000D7670000}"/>
    <cellStyle name="Input 2 21 23" xfId="26898" xr:uid="{00000000-0005-0000-0000-0000D8670000}"/>
    <cellStyle name="Input 2 21 23 2" xfId="26899" xr:uid="{00000000-0005-0000-0000-0000D9670000}"/>
    <cellStyle name="Input 2 21 24" xfId="26900" xr:uid="{00000000-0005-0000-0000-0000DA670000}"/>
    <cellStyle name="Input 2 21 24 2" xfId="26901" xr:uid="{00000000-0005-0000-0000-0000DB670000}"/>
    <cellStyle name="Input 2 21 25" xfId="26902" xr:uid="{00000000-0005-0000-0000-0000DC670000}"/>
    <cellStyle name="Input 2 21 25 2" xfId="26903" xr:uid="{00000000-0005-0000-0000-0000DD670000}"/>
    <cellStyle name="Input 2 21 26" xfId="26904" xr:uid="{00000000-0005-0000-0000-0000DE670000}"/>
    <cellStyle name="Input 2 21 26 2" xfId="26905" xr:uid="{00000000-0005-0000-0000-0000DF670000}"/>
    <cellStyle name="Input 2 21 27" xfId="26906" xr:uid="{00000000-0005-0000-0000-0000E0670000}"/>
    <cellStyle name="Input 2 21 27 2" xfId="26907" xr:uid="{00000000-0005-0000-0000-0000E1670000}"/>
    <cellStyle name="Input 2 21 28" xfId="26908" xr:uid="{00000000-0005-0000-0000-0000E2670000}"/>
    <cellStyle name="Input 2 21 28 2" xfId="26909" xr:uid="{00000000-0005-0000-0000-0000E3670000}"/>
    <cellStyle name="Input 2 21 29" xfId="26910" xr:uid="{00000000-0005-0000-0000-0000E4670000}"/>
    <cellStyle name="Input 2 21 29 2" xfId="26911" xr:uid="{00000000-0005-0000-0000-0000E5670000}"/>
    <cellStyle name="Input 2 21 3" xfId="26912" xr:uid="{00000000-0005-0000-0000-0000E6670000}"/>
    <cellStyle name="Input 2 21 3 2" xfId="26913" xr:uid="{00000000-0005-0000-0000-0000E7670000}"/>
    <cellStyle name="Input 2 21 30" xfId="26914" xr:uid="{00000000-0005-0000-0000-0000E8670000}"/>
    <cellStyle name="Input 2 21 30 2" xfId="26915" xr:uid="{00000000-0005-0000-0000-0000E9670000}"/>
    <cellStyle name="Input 2 21 31" xfId="26916" xr:uid="{00000000-0005-0000-0000-0000EA670000}"/>
    <cellStyle name="Input 2 21 31 2" xfId="26917" xr:uid="{00000000-0005-0000-0000-0000EB670000}"/>
    <cellStyle name="Input 2 21 32" xfId="26918" xr:uid="{00000000-0005-0000-0000-0000EC670000}"/>
    <cellStyle name="Input 2 21 32 2" xfId="26919" xr:uid="{00000000-0005-0000-0000-0000ED670000}"/>
    <cellStyle name="Input 2 21 33" xfId="26920" xr:uid="{00000000-0005-0000-0000-0000EE670000}"/>
    <cellStyle name="Input 2 21 33 2" xfId="26921" xr:uid="{00000000-0005-0000-0000-0000EF670000}"/>
    <cellStyle name="Input 2 21 34" xfId="26922" xr:uid="{00000000-0005-0000-0000-0000F0670000}"/>
    <cellStyle name="Input 2 21 34 2" xfId="26923" xr:uid="{00000000-0005-0000-0000-0000F1670000}"/>
    <cellStyle name="Input 2 21 35" xfId="26924" xr:uid="{00000000-0005-0000-0000-0000F2670000}"/>
    <cellStyle name="Input 2 21 35 2" xfId="26925" xr:uid="{00000000-0005-0000-0000-0000F3670000}"/>
    <cellStyle name="Input 2 21 36" xfId="26926" xr:uid="{00000000-0005-0000-0000-0000F4670000}"/>
    <cellStyle name="Input 2 21 36 2" xfId="26927" xr:uid="{00000000-0005-0000-0000-0000F5670000}"/>
    <cellStyle name="Input 2 21 37" xfId="26928" xr:uid="{00000000-0005-0000-0000-0000F6670000}"/>
    <cellStyle name="Input 2 21 37 2" xfId="26929" xr:uid="{00000000-0005-0000-0000-0000F7670000}"/>
    <cellStyle name="Input 2 21 38" xfId="26930" xr:uid="{00000000-0005-0000-0000-0000F8670000}"/>
    <cellStyle name="Input 2 21 38 2" xfId="26931" xr:uid="{00000000-0005-0000-0000-0000F9670000}"/>
    <cellStyle name="Input 2 21 39" xfId="26932" xr:uid="{00000000-0005-0000-0000-0000FA670000}"/>
    <cellStyle name="Input 2 21 4" xfId="26933" xr:uid="{00000000-0005-0000-0000-0000FB670000}"/>
    <cellStyle name="Input 2 21 4 2" xfId="26934" xr:uid="{00000000-0005-0000-0000-0000FC670000}"/>
    <cellStyle name="Input 2 21 40" xfId="26935" xr:uid="{00000000-0005-0000-0000-0000FD670000}"/>
    <cellStyle name="Input 2 21 41" xfId="26936" xr:uid="{00000000-0005-0000-0000-0000FE670000}"/>
    <cellStyle name="Input 2 21 42" xfId="26937" xr:uid="{00000000-0005-0000-0000-0000FF670000}"/>
    <cellStyle name="Input 2 21 43" xfId="26938" xr:uid="{00000000-0005-0000-0000-000000680000}"/>
    <cellStyle name="Input 2 21 44" xfId="26939" xr:uid="{00000000-0005-0000-0000-000001680000}"/>
    <cellStyle name="Input 2 21 45" xfId="26940" xr:uid="{00000000-0005-0000-0000-000002680000}"/>
    <cellStyle name="Input 2 21 46" xfId="26941" xr:uid="{00000000-0005-0000-0000-000003680000}"/>
    <cellStyle name="Input 2 21 47" xfId="26942" xr:uid="{00000000-0005-0000-0000-000004680000}"/>
    <cellStyle name="Input 2 21 48" xfId="26943" xr:uid="{00000000-0005-0000-0000-000005680000}"/>
    <cellStyle name="Input 2 21 49" xfId="26944" xr:uid="{00000000-0005-0000-0000-000006680000}"/>
    <cellStyle name="Input 2 21 5" xfId="26945" xr:uid="{00000000-0005-0000-0000-000007680000}"/>
    <cellStyle name="Input 2 21 5 2" xfId="26946" xr:uid="{00000000-0005-0000-0000-000008680000}"/>
    <cellStyle name="Input 2 21 50" xfId="26947" xr:uid="{00000000-0005-0000-0000-000009680000}"/>
    <cellStyle name="Input 2 21 51" xfId="26948" xr:uid="{00000000-0005-0000-0000-00000A680000}"/>
    <cellStyle name="Input 2 21 52" xfId="26949" xr:uid="{00000000-0005-0000-0000-00000B680000}"/>
    <cellStyle name="Input 2 21 53" xfId="26950" xr:uid="{00000000-0005-0000-0000-00000C680000}"/>
    <cellStyle name="Input 2 21 54" xfId="26951" xr:uid="{00000000-0005-0000-0000-00000D680000}"/>
    <cellStyle name="Input 2 21 55" xfId="26952" xr:uid="{00000000-0005-0000-0000-00000E680000}"/>
    <cellStyle name="Input 2 21 56" xfId="26953" xr:uid="{00000000-0005-0000-0000-00000F680000}"/>
    <cellStyle name="Input 2 21 57" xfId="26954" xr:uid="{00000000-0005-0000-0000-000010680000}"/>
    <cellStyle name="Input 2 21 58" xfId="26955" xr:uid="{00000000-0005-0000-0000-000011680000}"/>
    <cellStyle name="Input 2 21 59" xfId="26956" xr:uid="{00000000-0005-0000-0000-000012680000}"/>
    <cellStyle name="Input 2 21 6" xfId="26957" xr:uid="{00000000-0005-0000-0000-000013680000}"/>
    <cellStyle name="Input 2 21 6 2" xfId="26958" xr:uid="{00000000-0005-0000-0000-000014680000}"/>
    <cellStyle name="Input 2 21 60" xfId="26959" xr:uid="{00000000-0005-0000-0000-000015680000}"/>
    <cellStyle name="Input 2 21 61" xfId="26960" xr:uid="{00000000-0005-0000-0000-000016680000}"/>
    <cellStyle name="Input 2 21 62" xfId="26961" xr:uid="{00000000-0005-0000-0000-000017680000}"/>
    <cellStyle name="Input 2 21 63" xfId="26962" xr:uid="{00000000-0005-0000-0000-000018680000}"/>
    <cellStyle name="Input 2 21 64" xfId="26963" xr:uid="{00000000-0005-0000-0000-000019680000}"/>
    <cellStyle name="Input 2 21 65" xfId="26964" xr:uid="{00000000-0005-0000-0000-00001A680000}"/>
    <cellStyle name="Input 2 21 66" xfId="26965" xr:uid="{00000000-0005-0000-0000-00001B680000}"/>
    <cellStyle name="Input 2 21 67" xfId="26966" xr:uid="{00000000-0005-0000-0000-00001C680000}"/>
    <cellStyle name="Input 2 21 68" xfId="26967" xr:uid="{00000000-0005-0000-0000-00001D680000}"/>
    <cellStyle name="Input 2 21 69" xfId="26968" xr:uid="{00000000-0005-0000-0000-00001E680000}"/>
    <cellStyle name="Input 2 21 7" xfId="26969" xr:uid="{00000000-0005-0000-0000-00001F680000}"/>
    <cellStyle name="Input 2 21 7 2" xfId="26970" xr:uid="{00000000-0005-0000-0000-000020680000}"/>
    <cellStyle name="Input 2 21 70" xfId="26971" xr:uid="{00000000-0005-0000-0000-000021680000}"/>
    <cellStyle name="Input 2 21 71" xfId="26972" xr:uid="{00000000-0005-0000-0000-000022680000}"/>
    <cellStyle name="Input 2 21 72" xfId="26973" xr:uid="{00000000-0005-0000-0000-000023680000}"/>
    <cellStyle name="Input 2 21 73" xfId="26974" xr:uid="{00000000-0005-0000-0000-000024680000}"/>
    <cellStyle name="Input 2 21 74" xfId="26975" xr:uid="{00000000-0005-0000-0000-000025680000}"/>
    <cellStyle name="Input 2 21 75" xfId="26976" xr:uid="{00000000-0005-0000-0000-000026680000}"/>
    <cellStyle name="Input 2 21 76" xfId="52389" xr:uid="{00000000-0005-0000-0000-000027680000}"/>
    <cellStyle name="Input 2 21 77" xfId="52710" xr:uid="{00000000-0005-0000-0000-000028680000}"/>
    <cellStyle name="Input 2 21 78" xfId="53073" xr:uid="{00000000-0005-0000-0000-000029680000}"/>
    <cellStyle name="Input 2 21 8" xfId="26977" xr:uid="{00000000-0005-0000-0000-00002A680000}"/>
    <cellStyle name="Input 2 21 8 2" xfId="26978" xr:uid="{00000000-0005-0000-0000-00002B680000}"/>
    <cellStyle name="Input 2 21 9" xfId="26979" xr:uid="{00000000-0005-0000-0000-00002C680000}"/>
    <cellStyle name="Input 2 21 9 2" xfId="26980" xr:uid="{00000000-0005-0000-0000-00002D680000}"/>
    <cellStyle name="Input 2 22" xfId="692" xr:uid="{00000000-0005-0000-0000-00002E680000}"/>
    <cellStyle name="Input 2 22 2" xfId="26981" xr:uid="{00000000-0005-0000-0000-00002F680000}"/>
    <cellStyle name="Input 2 23" xfId="26982" xr:uid="{00000000-0005-0000-0000-000030680000}"/>
    <cellStyle name="Input 2 23 2" xfId="26983" xr:uid="{00000000-0005-0000-0000-000031680000}"/>
    <cellStyle name="Input 2 24" xfId="26984" xr:uid="{00000000-0005-0000-0000-000032680000}"/>
    <cellStyle name="Input 2 24 2" xfId="26985" xr:uid="{00000000-0005-0000-0000-000033680000}"/>
    <cellStyle name="Input 2 25" xfId="26986" xr:uid="{00000000-0005-0000-0000-000034680000}"/>
    <cellStyle name="Input 2 25 2" xfId="26987" xr:uid="{00000000-0005-0000-0000-000035680000}"/>
    <cellStyle name="Input 2 26" xfId="26988" xr:uid="{00000000-0005-0000-0000-000036680000}"/>
    <cellStyle name="Input 2 26 2" xfId="26989" xr:uid="{00000000-0005-0000-0000-000037680000}"/>
    <cellStyle name="Input 2 27" xfId="26990" xr:uid="{00000000-0005-0000-0000-000038680000}"/>
    <cellStyle name="Input 2 27 2" xfId="26991" xr:uid="{00000000-0005-0000-0000-000039680000}"/>
    <cellStyle name="Input 2 28" xfId="26992" xr:uid="{00000000-0005-0000-0000-00003A680000}"/>
    <cellStyle name="Input 2 28 2" xfId="26993" xr:uid="{00000000-0005-0000-0000-00003B680000}"/>
    <cellStyle name="Input 2 29" xfId="26994" xr:uid="{00000000-0005-0000-0000-00003C680000}"/>
    <cellStyle name="Input 2 29 2" xfId="26995" xr:uid="{00000000-0005-0000-0000-00003D680000}"/>
    <cellStyle name="Input 2 3" xfId="693" xr:uid="{00000000-0005-0000-0000-00003E680000}"/>
    <cellStyle name="Input 2 3 10" xfId="26996" xr:uid="{00000000-0005-0000-0000-00003F680000}"/>
    <cellStyle name="Input 2 3 10 2" xfId="26997" xr:uid="{00000000-0005-0000-0000-000040680000}"/>
    <cellStyle name="Input 2 3 11" xfId="26998" xr:uid="{00000000-0005-0000-0000-000041680000}"/>
    <cellStyle name="Input 2 3 11 2" xfId="26999" xr:uid="{00000000-0005-0000-0000-000042680000}"/>
    <cellStyle name="Input 2 3 12" xfId="27000" xr:uid="{00000000-0005-0000-0000-000043680000}"/>
    <cellStyle name="Input 2 3 12 2" xfId="27001" xr:uid="{00000000-0005-0000-0000-000044680000}"/>
    <cellStyle name="Input 2 3 13" xfId="27002" xr:uid="{00000000-0005-0000-0000-000045680000}"/>
    <cellStyle name="Input 2 3 13 2" xfId="27003" xr:uid="{00000000-0005-0000-0000-000046680000}"/>
    <cellStyle name="Input 2 3 14" xfId="27004" xr:uid="{00000000-0005-0000-0000-000047680000}"/>
    <cellStyle name="Input 2 3 14 2" xfId="27005" xr:uid="{00000000-0005-0000-0000-000048680000}"/>
    <cellStyle name="Input 2 3 15" xfId="27006" xr:uid="{00000000-0005-0000-0000-000049680000}"/>
    <cellStyle name="Input 2 3 15 2" xfId="27007" xr:uid="{00000000-0005-0000-0000-00004A680000}"/>
    <cellStyle name="Input 2 3 16" xfId="27008" xr:uid="{00000000-0005-0000-0000-00004B680000}"/>
    <cellStyle name="Input 2 3 16 2" xfId="27009" xr:uid="{00000000-0005-0000-0000-00004C680000}"/>
    <cellStyle name="Input 2 3 17" xfId="27010" xr:uid="{00000000-0005-0000-0000-00004D680000}"/>
    <cellStyle name="Input 2 3 17 2" xfId="27011" xr:uid="{00000000-0005-0000-0000-00004E680000}"/>
    <cellStyle name="Input 2 3 18" xfId="27012" xr:uid="{00000000-0005-0000-0000-00004F680000}"/>
    <cellStyle name="Input 2 3 18 2" xfId="27013" xr:uid="{00000000-0005-0000-0000-000050680000}"/>
    <cellStyle name="Input 2 3 19" xfId="27014" xr:uid="{00000000-0005-0000-0000-000051680000}"/>
    <cellStyle name="Input 2 3 19 2" xfId="27015" xr:uid="{00000000-0005-0000-0000-000052680000}"/>
    <cellStyle name="Input 2 3 2" xfId="694" xr:uid="{00000000-0005-0000-0000-000053680000}"/>
    <cellStyle name="Input 2 3 2 2" xfId="27016" xr:uid="{00000000-0005-0000-0000-000054680000}"/>
    <cellStyle name="Input 2 3 20" xfId="27017" xr:uid="{00000000-0005-0000-0000-000055680000}"/>
    <cellStyle name="Input 2 3 20 2" xfId="27018" xr:uid="{00000000-0005-0000-0000-000056680000}"/>
    <cellStyle name="Input 2 3 21" xfId="27019" xr:uid="{00000000-0005-0000-0000-000057680000}"/>
    <cellStyle name="Input 2 3 21 2" xfId="27020" xr:uid="{00000000-0005-0000-0000-000058680000}"/>
    <cellStyle name="Input 2 3 22" xfId="27021" xr:uid="{00000000-0005-0000-0000-000059680000}"/>
    <cellStyle name="Input 2 3 22 2" xfId="27022" xr:uid="{00000000-0005-0000-0000-00005A680000}"/>
    <cellStyle name="Input 2 3 23" xfId="27023" xr:uid="{00000000-0005-0000-0000-00005B680000}"/>
    <cellStyle name="Input 2 3 23 2" xfId="27024" xr:uid="{00000000-0005-0000-0000-00005C680000}"/>
    <cellStyle name="Input 2 3 24" xfId="27025" xr:uid="{00000000-0005-0000-0000-00005D680000}"/>
    <cellStyle name="Input 2 3 24 2" xfId="27026" xr:uid="{00000000-0005-0000-0000-00005E680000}"/>
    <cellStyle name="Input 2 3 25" xfId="27027" xr:uid="{00000000-0005-0000-0000-00005F680000}"/>
    <cellStyle name="Input 2 3 25 2" xfId="27028" xr:uid="{00000000-0005-0000-0000-000060680000}"/>
    <cellStyle name="Input 2 3 26" xfId="27029" xr:uid="{00000000-0005-0000-0000-000061680000}"/>
    <cellStyle name="Input 2 3 26 2" xfId="27030" xr:uid="{00000000-0005-0000-0000-000062680000}"/>
    <cellStyle name="Input 2 3 27" xfId="27031" xr:uid="{00000000-0005-0000-0000-000063680000}"/>
    <cellStyle name="Input 2 3 27 2" xfId="27032" xr:uid="{00000000-0005-0000-0000-000064680000}"/>
    <cellStyle name="Input 2 3 28" xfId="27033" xr:uid="{00000000-0005-0000-0000-000065680000}"/>
    <cellStyle name="Input 2 3 28 2" xfId="27034" xr:uid="{00000000-0005-0000-0000-000066680000}"/>
    <cellStyle name="Input 2 3 29" xfId="27035" xr:uid="{00000000-0005-0000-0000-000067680000}"/>
    <cellStyle name="Input 2 3 29 2" xfId="27036" xr:uid="{00000000-0005-0000-0000-000068680000}"/>
    <cellStyle name="Input 2 3 3" xfId="27037" xr:uid="{00000000-0005-0000-0000-000069680000}"/>
    <cellStyle name="Input 2 3 3 2" xfId="27038" xr:uid="{00000000-0005-0000-0000-00006A680000}"/>
    <cellStyle name="Input 2 3 30" xfId="27039" xr:uid="{00000000-0005-0000-0000-00006B680000}"/>
    <cellStyle name="Input 2 3 30 2" xfId="27040" xr:uid="{00000000-0005-0000-0000-00006C680000}"/>
    <cellStyle name="Input 2 3 31" xfId="27041" xr:uid="{00000000-0005-0000-0000-00006D680000}"/>
    <cellStyle name="Input 2 3 31 2" xfId="27042" xr:uid="{00000000-0005-0000-0000-00006E680000}"/>
    <cellStyle name="Input 2 3 32" xfId="27043" xr:uid="{00000000-0005-0000-0000-00006F680000}"/>
    <cellStyle name="Input 2 3 32 2" xfId="27044" xr:uid="{00000000-0005-0000-0000-000070680000}"/>
    <cellStyle name="Input 2 3 33" xfId="27045" xr:uid="{00000000-0005-0000-0000-000071680000}"/>
    <cellStyle name="Input 2 3 33 2" xfId="27046" xr:uid="{00000000-0005-0000-0000-000072680000}"/>
    <cellStyle name="Input 2 3 34" xfId="27047" xr:uid="{00000000-0005-0000-0000-000073680000}"/>
    <cellStyle name="Input 2 3 34 2" xfId="27048" xr:uid="{00000000-0005-0000-0000-000074680000}"/>
    <cellStyle name="Input 2 3 35" xfId="27049" xr:uid="{00000000-0005-0000-0000-000075680000}"/>
    <cellStyle name="Input 2 3 35 2" xfId="27050" xr:uid="{00000000-0005-0000-0000-000076680000}"/>
    <cellStyle name="Input 2 3 36" xfId="27051" xr:uid="{00000000-0005-0000-0000-000077680000}"/>
    <cellStyle name="Input 2 3 36 2" xfId="27052" xr:uid="{00000000-0005-0000-0000-000078680000}"/>
    <cellStyle name="Input 2 3 37" xfId="27053" xr:uid="{00000000-0005-0000-0000-000079680000}"/>
    <cellStyle name="Input 2 3 37 2" xfId="27054" xr:uid="{00000000-0005-0000-0000-00007A680000}"/>
    <cellStyle name="Input 2 3 38" xfId="27055" xr:uid="{00000000-0005-0000-0000-00007B680000}"/>
    <cellStyle name="Input 2 3 38 2" xfId="27056" xr:uid="{00000000-0005-0000-0000-00007C680000}"/>
    <cellStyle name="Input 2 3 39" xfId="27057" xr:uid="{00000000-0005-0000-0000-00007D680000}"/>
    <cellStyle name="Input 2 3 39 2" xfId="27058" xr:uid="{00000000-0005-0000-0000-00007E680000}"/>
    <cellStyle name="Input 2 3 4" xfId="27059" xr:uid="{00000000-0005-0000-0000-00007F680000}"/>
    <cellStyle name="Input 2 3 4 2" xfId="27060" xr:uid="{00000000-0005-0000-0000-000080680000}"/>
    <cellStyle name="Input 2 3 40" xfId="27061" xr:uid="{00000000-0005-0000-0000-000081680000}"/>
    <cellStyle name="Input 2 3 41" xfId="27062" xr:uid="{00000000-0005-0000-0000-000082680000}"/>
    <cellStyle name="Input 2 3 42" xfId="27063" xr:uid="{00000000-0005-0000-0000-000083680000}"/>
    <cellStyle name="Input 2 3 43" xfId="27064" xr:uid="{00000000-0005-0000-0000-000084680000}"/>
    <cellStyle name="Input 2 3 44" xfId="27065" xr:uid="{00000000-0005-0000-0000-000085680000}"/>
    <cellStyle name="Input 2 3 45" xfId="27066" xr:uid="{00000000-0005-0000-0000-000086680000}"/>
    <cellStyle name="Input 2 3 46" xfId="27067" xr:uid="{00000000-0005-0000-0000-000087680000}"/>
    <cellStyle name="Input 2 3 47" xfId="27068" xr:uid="{00000000-0005-0000-0000-000088680000}"/>
    <cellStyle name="Input 2 3 48" xfId="27069" xr:uid="{00000000-0005-0000-0000-000089680000}"/>
    <cellStyle name="Input 2 3 49" xfId="27070" xr:uid="{00000000-0005-0000-0000-00008A680000}"/>
    <cellStyle name="Input 2 3 5" xfId="27071" xr:uid="{00000000-0005-0000-0000-00008B680000}"/>
    <cellStyle name="Input 2 3 5 2" xfId="27072" xr:uid="{00000000-0005-0000-0000-00008C680000}"/>
    <cellStyle name="Input 2 3 50" xfId="27073" xr:uid="{00000000-0005-0000-0000-00008D680000}"/>
    <cellStyle name="Input 2 3 51" xfId="27074" xr:uid="{00000000-0005-0000-0000-00008E680000}"/>
    <cellStyle name="Input 2 3 52" xfId="27075" xr:uid="{00000000-0005-0000-0000-00008F680000}"/>
    <cellStyle name="Input 2 3 53" xfId="27076" xr:uid="{00000000-0005-0000-0000-000090680000}"/>
    <cellStyle name="Input 2 3 54" xfId="27077" xr:uid="{00000000-0005-0000-0000-000091680000}"/>
    <cellStyle name="Input 2 3 55" xfId="27078" xr:uid="{00000000-0005-0000-0000-000092680000}"/>
    <cellStyle name="Input 2 3 56" xfId="27079" xr:uid="{00000000-0005-0000-0000-000093680000}"/>
    <cellStyle name="Input 2 3 57" xfId="27080" xr:uid="{00000000-0005-0000-0000-000094680000}"/>
    <cellStyle name="Input 2 3 58" xfId="27081" xr:uid="{00000000-0005-0000-0000-000095680000}"/>
    <cellStyle name="Input 2 3 59" xfId="27082" xr:uid="{00000000-0005-0000-0000-000096680000}"/>
    <cellStyle name="Input 2 3 6" xfId="27083" xr:uid="{00000000-0005-0000-0000-000097680000}"/>
    <cellStyle name="Input 2 3 6 2" xfId="27084" xr:uid="{00000000-0005-0000-0000-000098680000}"/>
    <cellStyle name="Input 2 3 60" xfId="27085" xr:uid="{00000000-0005-0000-0000-000099680000}"/>
    <cellStyle name="Input 2 3 61" xfId="27086" xr:uid="{00000000-0005-0000-0000-00009A680000}"/>
    <cellStyle name="Input 2 3 62" xfId="27087" xr:uid="{00000000-0005-0000-0000-00009B680000}"/>
    <cellStyle name="Input 2 3 63" xfId="27088" xr:uid="{00000000-0005-0000-0000-00009C680000}"/>
    <cellStyle name="Input 2 3 64" xfId="27089" xr:uid="{00000000-0005-0000-0000-00009D680000}"/>
    <cellStyle name="Input 2 3 65" xfId="27090" xr:uid="{00000000-0005-0000-0000-00009E680000}"/>
    <cellStyle name="Input 2 3 66" xfId="27091" xr:uid="{00000000-0005-0000-0000-00009F680000}"/>
    <cellStyle name="Input 2 3 67" xfId="27092" xr:uid="{00000000-0005-0000-0000-0000A0680000}"/>
    <cellStyle name="Input 2 3 68" xfId="27093" xr:uid="{00000000-0005-0000-0000-0000A1680000}"/>
    <cellStyle name="Input 2 3 69" xfId="27094" xr:uid="{00000000-0005-0000-0000-0000A2680000}"/>
    <cellStyle name="Input 2 3 7" xfId="27095" xr:uid="{00000000-0005-0000-0000-0000A3680000}"/>
    <cellStyle name="Input 2 3 7 2" xfId="27096" xr:uid="{00000000-0005-0000-0000-0000A4680000}"/>
    <cellStyle name="Input 2 3 70" xfId="27097" xr:uid="{00000000-0005-0000-0000-0000A5680000}"/>
    <cellStyle name="Input 2 3 71" xfId="27098" xr:uid="{00000000-0005-0000-0000-0000A6680000}"/>
    <cellStyle name="Input 2 3 72" xfId="27099" xr:uid="{00000000-0005-0000-0000-0000A7680000}"/>
    <cellStyle name="Input 2 3 73" xfId="27100" xr:uid="{00000000-0005-0000-0000-0000A8680000}"/>
    <cellStyle name="Input 2 3 74" xfId="27101" xr:uid="{00000000-0005-0000-0000-0000A9680000}"/>
    <cellStyle name="Input 2 3 75" xfId="27102" xr:uid="{00000000-0005-0000-0000-0000AA680000}"/>
    <cellStyle name="Input 2 3 76" xfId="27103" xr:uid="{00000000-0005-0000-0000-0000AB680000}"/>
    <cellStyle name="Input 2 3 77" xfId="52475" xr:uid="{00000000-0005-0000-0000-0000AC680000}"/>
    <cellStyle name="Input 2 3 78" xfId="52293" xr:uid="{00000000-0005-0000-0000-0000AD680000}"/>
    <cellStyle name="Input 2 3 79" xfId="53168" xr:uid="{00000000-0005-0000-0000-0000AE680000}"/>
    <cellStyle name="Input 2 3 8" xfId="27104" xr:uid="{00000000-0005-0000-0000-0000AF680000}"/>
    <cellStyle name="Input 2 3 8 2" xfId="27105" xr:uid="{00000000-0005-0000-0000-0000B0680000}"/>
    <cellStyle name="Input 2 3 9" xfId="27106" xr:uid="{00000000-0005-0000-0000-0000B1680000}"/>
    <cellStyle name="Input 2 3 9 2" xfId="27107" xr:uid="{00000000-0005-0000-0000-0000B2680000}"/>
    <cellStyle name="Input 2 30" xfId="27108" xr:uid="{00000000-0005-0000-0000-0000B3680000}"/>
    <cellStyle name="Input 2 30 2" xfId="27109" xr:uid="{00000000-0005-0000-0000-0000B4680000}"/>
    <cellStyle name="Input 2 31" xfId="27110" xr:uid="{00000000-0005-0000-0000-0000B5680000}"/>
    <cellStyle name="Input 2 31 2" xfId="27111" xr:uid="{00000000-0005-0000-0000-0000B6680000}"/>
    <cellStyle name="Input 2 32" xfId="27112" xr:uid="{00000000-0005-0000-0000-0000B7680000}"/>
    <cellStyle name="Input 2 32 2" xfId="27113" xr:uid="{00000000-0005-0000-0000-0000B8680000}"/>
    <cellStyle name="Input 2 33" xfId="27114" xr:uid="{00000000-0005-0000-0000-0000B9680000}"/>
    <cellStyle name="Input 2 33 2" xfId="27115" xr:uid="{00000000-0005-0000-0000-0000BA680000}"/>
    <cellStyle name="Input 2 34" xfId="27116" xr:uid="{00000000-0005-0000-0000-0000BB680000}"/>
    <cellStyle name="Input 2 34 2" xfId="27117" xr:uid="{00000000-0005-0000-0000-0000BC680000}"/>
    <cellStyle name="Input 2 35" xfId="27118" xr:uid="{00000000-0005-0000-0000-0000BD680000}"/>
    <cellStyle name="Input 2 35 2" xfId="27119" xr:uid="{00000000-0005-0000-0000-0000BE680000}"/>
    <cellStyle name="Input 2 36" xfId="27120" xr:uid="{00000000-0005-0000-0000-0000BF680000}"/>
    <cellStyle name="Input 2 36 2" xfId="27121" xr:uid="{00000000-0005-0000-0000-0000C0680000}"/>
    <cellStyle name="Input 2 37" xfId="27122" xr:uid="{00000000-0005-0000-0000-0000C1680000}"/>
    <cellStyle name="Input 2 37 2" xfId="27123" xr:uid="{00000000-0005-0000-0000-0000C2680000}"/>
    <cellStyle name="Input 2 38" xfId="27124" xr:uid="{00000000-0005-0000-0000-0000C3680000}"/>
    <cellStyle name="Input 2 38 2" xfId="27125" xr:uid="{00000000-0005-0000-0000-0000C4680000}"/>
    <cellStyle name="Input 2 39" xfId="27126" xr:uid="{00000000-0005-0000-0000-0000C5680000}"/>
    <cellStyle name="Input 2 39 2" xfId="27127" xr:uid="{00000000-0005-0000-0000-0000C6680000}"/>
    <cellStyle name="Input 2 4" xfId="695" xr:uid="{00000000-0005-0000-0000-0000C7680000}"/>
    <cellStyle name="Input 2 4 10" xfId="27128" xr:uid="{00000000-0005-0000-0000-0000C8680000}"/>
    <cellStyle name="Input 2 4 10 2" xfId="27129" xr:uid="{00000000-0005-0000-0000-0000C9680000}"/>
    <cellStyle name="Input 2 4 11" xfId="27130" xr:uid="{00000000-0005-0000-0000-0000CA680000}"/>
    <cellStyle name="Input 2 4 11 2" xfId="27131" xr:uid="{00000000-0005-0000-0000-0000CB680000}"/>
    <cellStyle name="Input 2 4 12" xfId="27132" xr:uid="{00000000-0005-0000-0000-0000CC680000}"/>
    <cellStyle name="Input 2 4 12 2" xfId="27133" xr:uid="{00000000-0005-0000-0000-0000CD680000}"/>
    <cellStyle name="Input 2 4 13" xfId="27134" xr:uid="{00000000-0005-0000-0000-0000CE680000}"/>
    <cellStyle name="Input 2 4 13 2" xfId="27135" xr:uid="{00000000-0005-0000-0000-0000CF680000}"/>
    <cellStyle name="Input 2 4 14" xfId="27136" xr:uid="{00000000-0005-0000-0000-0000D0680000}"/>
    <cellStyle name="Input 2 4 14 2" xfId="27137" xr:uid="{00000000-0005-0000-0000-0000D1680000}"/>
    <cellStyle name="Input 2 4 15" xfId="27138" xr:uid="{00000000-0005-0000-0000-0000D2680000}"/>
    <cellStyle name="Input 2 4 15 2" xfId="27139" xr:uid="{00000000-0005-0000-0000-0000D3680000}"/>
    <cellStyle name="Input 2 4 16" xfId="27140" xr:uid="{00000000-0005-0000-0000-0000D4680000}"/>
    <cellStyle name="Input 2 4 16 2" xfId="27141" xr:uid="{00000000-0005-0000-0000-0000D5680000}"/>
    <cellStyle name="Input 2 4 17" xfId="27142" xr:uid="{00000000-0005-0000-0000-0000D6680000}"/>
    <cellStyle name="Input 2 4 17 2" xfId="27143" xr:uid="{00000000-0005-0000-0000-0000D7680000}"/>
    <cellStyle name="Input 2 4 18" xfId="27144" xr:uid="{00000000-0005-0000-0000-0000D8680000}"/>
    <cellStyle name="Input 2 4 18 2" xfId="27145" xr:uid="{00000000-0005-0000-0000-0000D9680000}"/>
    <cellStyle name="Input 2 4 19" xfId="27146" xr:uid="{00000000-0005-0000-0000-0000DA680000}"/>
    <cellStyle name="Input 2 4 19 2" xfId="27147" xr:uid="{00000000-0005-0000-0000-0000DB680000}"/>
    <cellStyle name="Input 2 4 2" xfId="696" xr:uid="{00000000-0005-0000-0000-0000DC680000}"/>
    <cellStyle name="Input 2 4 2 2" xfId="27148" xr:uid="{00000000-0005-0000-0000-0000DD680000}"/>
    <cellStyle name="Input 2 4 20" xfId="27149" xr:uid="{00000000-0005-0000-0000-0000DE680000}"/>
    <cellStyle name="Input 2 4 20 2" xfId="27150" xr:uid="{00000000-0005-0000-0000-0000DF680000}"/>
    <cellStyle name="Input 2 4 21" xfId="27151" xr:uid="{00000000-0005-0000-0000-0000E0680000}"/>
    <cellStyle name="Input 2 4 21 2" xfId="27152" xr:uid="{00000000-0005-0000-0000-0000E1680000}"/>
    <cellStyle name="Input 2 4 22" xfId="27153" xr:uid="{00000000-0005-0000-0000-0000E2680000}"/>
    <cellStyle name="Input 2 4 22 2" xfId="27154" xr:uid="{00000000-0005-0000-0000-0000E3680000}"/>
    <cellStyle name="Input 2 4 23" xfId="27155" xr:uid="{00000000-0005-0000-0000-0000E4680000}"/>
    <cellStyle name="Input 2 4 23 2" xfId="27156" xr:uid="{00000000-0005-0000-0000-0000E5680000}"/>
    <cellStyle name="Input 2 4 24" xfId="27157" xr:uid="{00000000-0005-0000-0000-0000E6680000}"/>
    <cellStyle name="Input 2 4 24 2" xfId="27158" xr:uid="{00000000-0005-0000-0000-0000E7680000}"/>
    <cellStyle name="Input 2 4 25" xfId="27159" xr:uid="{00000000-0005-0000-0000-0000E8680000}"/>
    <cellStyle name="Input 2 4 25 2" xfId="27160" xr:uid="{00000000-0005-0000-0000-0000E9680000}"/>
    <cellStyle name="Input 2 4 26" xfId="27161" xr:uid="{00000000-0005-0000-0000-0000EA680000}"/>
    <cellStyle name="Input 2 4 26 2" xfId="27162" xr:uid="{00000000-0005-0000-0000-0000EB680000}"/>
    <cellStyle name="Input 2 4 27" xfId="27163" xr:uid="{00000000-0005-0000-0000-0000EC680000}"/>
    <cellStyle name="Input 2 4 27 2" xfId="27164" xr:uid="{00000000-0005-0000-0000-0000ED680000}"/>
    <cellStyle name="Input 2 4 28" xfId="27165" xr:uid="{00000000-0005-0000-0000-0000EE680000}"/>
    <cellStyle name="Input 2 4 28 2" xfId="27166" xr:uid="{00000000-0005-0000-0000-0000EF680000}"/>
    <cellStyle name="Input 2 4 29" xfId="27167" xr:uid="{00000000-0005-0000-0000-0000F0680000}"/>
    <cellStyle name="Input 2 4 29 2" xfId="27168" xr:uid="{00000000-0005-0000-0000-0000F1680000}"/>
    <cellStyle name="Input 2 4 3" xfId="27169" xr:uid="{00000000-0005-0000-0000-0000F2680000}"/>
    <cellStyle name="Input 2 4 3 2" xfId="27170" xr:uid="{00000000-0005-0000-0000-0000F3680000}"/>
    <cellStyle name="Input 2 4 30" xfId="27171" xr:uid="{00000000-0005-0000-0000-0000F4680000}"/>
    <cellStyle name="Input 2 4 30 2" xfId="27172" xr:uid="{00000000-0005-0000-0000-0000F5680000}"/>
    <cellStyle name="Input 2 4 31" xfId="27173" xr:uid="{00000000-0005-0000-0000-0000F6680000}"/>
    <cellStyle name="Input 2 4 31 2" xfId="27174" xr:uid="{00000000-0005-0000-0000-0000F7680000}"/>
    <cellStyle name="Input 2 4 32" xfId="27175" xr:uid="{00000000-0005-0000-0000-0000F8680000}"/>
    <cellStyle name="Input 2 4 32 2" xfId="27176" xr:uid="{00000000-0005-0000-0000-0000F9680000}"/>
    <cellStyle name="Input 2 4 33" xfId="27177" xr:uid="{00000000-0005-0000-0000-0000FA680000}"/>
    <cellStyle name="Input 2 4 33 2" xfId="27178" xr:uid="{00000000-0005-0000-0000-0000FB680000}"/>
    <cellStyle name="Input 2 4 34" xfId="27179" xr:uid="{00000000-0005-0000-0000-0000FC680000}"/>
    <cellStyle name="Input 2 4 34 2" xfId="27180" xr:uid="{00000000-0005-0000-0000-0000FD680000}"/>
    <cellStyle name="Input 2 4 35" xfId="27181" xr:uid="{00000000-0005-0000-0000-0000FE680000}"/>
    <cellStyle name="Input 2 4 35 2" xfId="27182" xr:uid="{00000000-0005-0000-0000-0000FF680000}"/>
    <cellStyle name="Input 2 4 36" xfId="27183" xr:uid="{00000000-0005-0000-0000-000000690000}"/>
    <cellStyle name="Input 2 4 36 2" xfId="27184" xr:uid="{00000000-0005-0000-0000-000001690000}"/>
    <cellStyle name="Input 2 4 37" xfId="27185" xr:uid="{00000000-0005-0000-0000-000002690000}"/>
    <cellStyle name="Input 2 4 37 2" xfId="27186" xr:uid="{00000000-0005-0000-0000-000003690000}"/>
    <cellStyle name="Input 2 4 38" xfId="27187" xr:uid="{00000000-0005-0000-0000-000004690000}"/>
    <cellStyle name="Input 2 4 38 2" xfId="27188" xr:uid="{00000000-0005-0000-0000-000005690000}"/>
    <cellStyle name="Input 2 4 39" xfId="27189" xr:uid="{00000000-0005-0000-0000-000006690000}"/>
    <cellStyle name="Input 2 4 39 2" xfId="27190" xr:uid="{00000000-0005-0000-0000-000007690000}"/>
    <cellStyle name="Input 2 4 4" xfId="27191" xr:uid="{00000000-0005-0000-0000-000008690000}"/>
    <cellStyle name="Input 2 4 4 2" xfId="27192" xr:uid="{00000000-0005-0000-0000-000009690000}"/>
    <cellStyle name="Input 2 4 40" xfId="27193" xr:uid="{00000000-0005-0000-0000-00000A690000}"/>
    <cellStyle name="Input 2 4 41" xfId="27194" xr:uid="{00000000-0005-0000-0000-00000B690000}"/>
    <cellStyle name="Input 2 4 42" xfId="27195" xr:uid="{00000000-0005-0000-0000-00000C690000}"/>
    <cellStyle name="Input 2 4 43" xfId="27196" xr:uid="{00000000-0005-0000-0000-00000D690000}"/>
    <cellStyle name="Input 2 4 44" xfId="27197" xr:uid="{00000000-0005-0000-0000-00000E690000}"/>
    <cellStyle name="Input 2 4 45" xfId="27198" xr:uid="{00000000-0005-0000-0000-00000F690000}"/>
    <cellStyle name="Input 2 4 46" xfId="27199" xr:uid="{00000000-0005-0000-0000-000010690000}"/>
    <cellStyle name="Input 2 4 47" xfId="27200" xr:uid="{00000000-0005-0000-0000-000011690000}"/>
    <cellStyle name="Input 2 4 48" xfId="27201" xr:uid="{00000000-0005-0000-0000-000012690000}"/>
    <cellStyle name="Input 2 4 49" xfId="27202" xr:uid="{00000000-0005-0000-0000-000013690000}"/>
    <cellStyle name="Input 2 4 5" xfId="27203" xr:uid="{00000000-0005-0000-0000-000014690000}"/>
    <cellStyle name="Input 2 4 5 2" xfId="27204" xr:uid="{00000000-0005-0000-0000-000015690000}"/>
    <cellStyle name="Input 2 4 50" xfId="27205" xr:uid="{00000000-0005-0000-0000-000016690000}"/>
    <cellStyle name="Input 2 4 51" xfId="27206" xr:uid="{00000000-0005-0000-0000-000017690000}"/>
    <cellStyle name="Input 2 4 52" xfId="27207" xr:uid="{00000000-0005-0000-0000-000018690000}"/>
    <cellStyle name="Input 2 4 53" xfId="27208" xr:uid="{00000000-0005-0000-0000-000019690000}"/>
    <cellStyle name="Input 2 4 54" xfId="27209" xr:uid="{00000000-0005-0000-0000-00001A690000}"/>
    <cellStyle name="Input 2 4 55" xfId="27210" xr:uid="{00000000-0005-0000-0000-00001B690000}"/>
    <cellStyle name="Input 2 4 56" xfId="27211" xr:uid="{00000000-0005-0000-0000-00001C690000}"/>
    <cellStyle name="Input 2 4 57" xfId="27212" xr:uid="{00000000-0005-0000-0000-00001D690000}"/>
    <cellStyle name="Input 2 4 58" xfId="27213" xr:uid="{00000000-0005-0000-0000-00001E690000}"/>
    <cellStyle name="Input 2 4 59" xfId="27214" xr:uid="{00000000-0005-0000-0000-00001F690000}"/>
    <cellStyle name="Input 2 4 6" xfId="27215" xr:uid="{00000000-0005-0000-0000-000020690000}"/>
    <cellStyle name="Input 2 4 6 2" xfId="27216" xr:uid="{00000000-0005-0000-0000-000021690000}"/>
    <cellStyle name="Input 2 4 60" xfId="27217" xr:uid="{00000000-0005-0000-0000-000022690000}"/>
    <cellStyle name="Input 2 4 61" xfId="27218" xr:uid="{00000000-0005-0000-0000-000023690000}"/>
    <cellStyle name="Input 2 4 62" xfId="27219" xr:uid="{00000000-0005-0000-0000-000024690000}"/>
    <cellStyle name="Input 2 4 63" xfId="27220" xr:uid="{00000000-0005-0000-0000-000025690000}"/>
    <cellStyle name="Input 2 4 64" xfId="27221" xr:uid="{00000000-0005-0000-0000-000026690000}"/>
    <cellStyle name="Input 2 4 65" xfId="27222" xr:uid="{00000000-0005-0000-0000-000027690000}"/>
    <cellStyle name="Input 2 4 66" xfId="27223" xr:uid="{00000000-0005-0000-0000-000028690000}"/>
    <cellStyle name="Input 2 4 67" xfId="27224" xr:uid="{00000000-0005-0000-0000-000029690000}"/>
    <cellStyle name="Input 2 4 68" xfId="27225" xr:uid="{00000000-0005-0000-0000-00002A690000}"/>
    <cellStyle name="Input 2 4 69" xfId="27226" xr:uid="{00000000-0005-0000-0000-00002B690000}"/>
    <cellStyle name="Input 2 4 7" xfId="27227" xr:uid="{00000000-0005-0000-0000-00002C690000}"/>
    <cellStyle name="Input 2 4 7 2" xfId="27228" xr:uid="{00000000-0005-0000-0000-00002D690000}"/>
    <cellStyle name="Input 2 4 70" xfId="27229" xr:uid="{00000000-0005-0000-0000-00002E690000}"/>
    <cellStyle name="Input 2 4 71" xfId="27230" xr:uid="{00000000-0005-0000-0000-00002F690000}"/>
    <cellStyle name="Input 2 4 72" xfId="27231" xr:uid="{00000000-0005-0000-0000-000030690000}"/>
    <cellStyle name="Input 2 4 73" xfId="27232" xr:uid="{00000000-0005-0000-0000-000031690000}"/>
    <cellStyle name="Input 2 4 74" xfId="27233" xr:uid="{00000000-0005-0000-0000-000032690000}"/>
    <cellStyle name="Input 2 4 75" xfId="27234" xr:uid="{00000000-0005-0000-0000-000033690000}"/>
    <cellStyle name="Input 2 4 76" xfId="27235" xr:uid="{00000000-0005-0000-0000-000034690000}"/>
    <cellStyle name="Input 2 4 77" xfId="52558" xr:uid="{00000000-0005-0000-0000-000035690000}"/>
    <cellStyle name="Input 2 4 78" xfId="52790" xr:uid="{00000000-0005-0000-0000-000036690000}"/>
    <cellStyle name="Input 2 4 79" xfId="53251" xr:uid="{00000000-0005-0000-0000-000037690000}"/>
    <cellStyle name="Input 2 4 8" xfId="27236" xr:uid="{00000000-0005-0000-0000-000038690000}"/>
    <cellStyle name="Input 2 4 8 2" xfId="27237" xr:uid="{00000000-0005-0000-0000-000039690000}"/>
    <cellStyle name="Input 2 4 9" xfId="27238" xr:uid="{00000000-0005-0000-0000-00003A690000}"/>
    <cellStyle name="Input 2 4 9 2" xfId="27239" xr:uid="{00000000-0005-0000-0000-00003B690000}"/>
    <cellStyle name="Input 2 40" xfId="27240" xr:uid="{00000000-0005-0000-0000-00003C690000}"/>
    <cellStyle name="Input 2 40 2" xfId="27241" xr:uid="{00000000-0005-0000-0000-00003D690000}"/>
    <cellStyle name="Input 2 41" xfId="27242" xr:uid="{00000000-0005-0000-0000-00003E690000}"/>
    <cellStyle name="Input 2 41 2" xfId="27243" xr:uid="{00000000-0005-0000-0000-00003F690000}"/>
    <cellStyle name="Input 2 42" xfId="27244" xr:uid="{00000000-0005-0000-0000-000040690000}"/>
    <cellStyle name="Input 2 42 2" xfId="27245" xr:uid="{00000000-0005-0000-0000-000041690000}"/>
    <cellStyle name="Input 2 43" xfId="27246" xr:uid="{00000000-0005-0000-0000-000042690000}"/>
    <cellStyle name="Input 2 43 2" xfId="27247" xr:uid="{00000000-0005-0000-0000-000043690000}"/>
    <cellStyle name="Input 2 44" xfId="27248" xr:uid="{00000000-0005-0000-0000-000044690000}"/>
    <cellStyle name="Input 2 44 2" xfId="27249" xr:uid="{00000000-0005-0000-0000-000045690000}"/>
    <cellStyle name="Input 2 45" xfId="27250" xr:uid="{00000000-0005-0000-0000-000046690000}"/>
    <cellStyle name="Input 2 45 2" xfId="27251" xr:uid="{00000000-0005-0000-0000-000047690000}"/>
    <cellStyle name="Input 2 46" xfId="27252" xr:uid="{00000000-0005-0000-0000-000048690000}"/>
    <cellStyle name="Input 2 46 2" xfId="27253" xr:uid="{00000000-0005-0000-0000-000049690000}"/>
    <cellStyle name="Input 2 47" xfId="27254" xr:uid="{00000000-0005-0000-0000-00004A690000}"/>
    <cellStyle name="Input 2 47 2" xfId="27255" xr:uid="{00000000-0005-0000-0000-00004B690000}"/>
    <cellStyle name="Input 2 48" xfId="27256" xr:uid="{00000000-0005-0000-0000-00004C690000}"/>
    <cellStyle name="Input 2 48 2" xfId="27257" xr:uid="{00000000-0005-0000-0000-00004D690000}"/>
    <cellStyle name="Input 2 49" xfId="27258" xr:uid="{00000000-0005-0000-0000-00004E690000}"/>
    <cellStyle name="Input 2 49 2" xfId="27259" xr:uid="{00000000-0005-0000-0000-00004F690000}"/>
    <cellStyle name="Input 2 5" xfId="697" xr:uid="{00000000-0005-0000-0000-000050690000}"/>
    <cellStyle name="Input 2 5 10" xfId="27260" xr:uid="{00000000-0005-0000-0000-000051690000}"/>
    <cellStyle name="Input 2 5 10 2" xfId="27261" xr:uid="{00000000-0005-0000-0000-000052690000}"/>
    <cellStyle name="Input 2 5 11" xfId="27262" xr:uid="{00000000-0005-0000-0000-000053690000}"/>
    <cellStyle name="Input 2 5 11 2" xfId="27263" xr:uid="{00000000-0005-0000-0000-000054690000}"/>
    <cellStyle name="Input 2 5 12" xfId="27264" xr:uid="{00000000-0005-0000-0000-000055690000}"/>
    <cellStyle name="Input 2 5 12 2" xfId="27265" xr:uid="{00000000-0005-0000-0000-000056690000}"/>
    <cellStyle name="Input 2 5 13" xfId="27266" xr:uid="{00000000-0005-0000-0000-000057690000}"/>
    <cellStyle name="Input 2 5 13 2" xfId="27267" xr:uid="{00000000-0005-0000-0000-000058690000}"/>
    <cellStyle name="Input 2 5 14" xfId="27268" xr:uid="{00000000-0005-0000-0000-000059690000}"/>
    <cellStyle name="Input 2 5 14 2" xfId="27269" xr:uid="{00000000-0005-0000-0000-00005A690000}"/>
    <cellStyle name="Input 2 5 15" xfId="27270" xr:uid="{00000000-0005-0000-0000-00005B690000}"/>
    <cellStyle name="Input 2 5 15 2" xfId="27271" xr:uid="{00000000-0005-0000-0000-00005C690000}"/>
    <cellStyle name="Input 2 5 16" xfId="27272" xr:uid="{00000000-0005-0000-0000-00005D690000}"/>
    <cellStyle name="Input 2 5 16 2" xfId="27273" xr:uid="{00000000-0005-0000-0000-00005E690000}"/>
    <cellStyle name="Input 2 5 17" xfId="27274" xr:uid="{00000000-0005-0000-0000-00005F690000}"/>
    <cellStyle name="Input 2 5 17 2" xfId="27275" xr:uid="{00000000-0005-0000-0000-000060690000}"/>
    <cellStyle name="Input 2 5 18" xfId="27276" xr:uid="{00000000-0005-0000-0000-000061690000}"/>
    <cellStyle name="Input 2 5 18 2" xfId="27277" xr:uid="{00000000-0005-0000-0000-000062690000}"/>
    <cellStyle name="Input 2 5 19" xfId="27278" xr:uid="{00000000-0005-0000-0000-000063690000}"/>
    <cellStyle name="Input 2 5 19 2" xfId="27279" xr:uid="{00000000-0005-0000-0000-000064690000}"/>
    <cellStyle name="Input 2 5 2" xfId="698" xr:uid="{00000000-0005-0000-0000-000065690000}"/>
    <cellStyle name="Input 2 5 2 2" xfId="27280" xr:uid="{00000000-0005-0000-0000-000066690000}"/>
    <cellStyle name="Input 2 5 20" xfId="27281" xr:uid="{00000000-0005-0000-0000-000067690000}"/>
    <cellStyle name="Input 2 5 20 2" xfId="27282" xr:uid="{00000000-0005-0000-0000-000068690000}"/>
    <cellStyle name="Input 2 5 21" xfId="27283" xr:uid="{00000000-0005-0000-0000-000069690000}"/>
    <cellStyle name="Input 2 5 21 2" xfId="27284" xr:uid="{00000000-0005-0000-0000-00006A690000}"/>
    <cellStyle name="Input 2 5 22" xfId="27285" xr:uid="{00000000-0005-0000-0000-00006B690000}"/>
    <cellStyle name="Input 2 5 22 2" xfId="27286" xr:uid="{00000000-0005-0000-0000-00006C690000}"/>
    <cellStyle name="Input 2 5 23" xfId="27287" xr:uid="{00000000-0005-0000-0000-00006D690000}"/>
    <cellStyle name="Input 2 5 23 2" xfId="27288" xr:uid="{00000000-0005-0000-0000-00006E690000}"/>
    <cellStyle name="Input 2 5 24" xfId="27289" xr:uid="{00000000-0005-0000-0000-00006F690000}"/>
    <cellStyle name="Input 2 5 24 2" xfId="27290" xr:uid="{00000000-0005-0000-0000-000070690000}"/>
    <cellStyle name="Input 2 5 25" xfId="27291" xr:uid="{00000000-0005-0000-0000-000071690000}"/>
    <cellStyle name="Input 2 5 25 2" xfId="27292" xr:uid="{00000000-0005-0000-0000-000072690000}"/>
    <cellStyle name="Input 2 5 26" xfId="27293" xr:uid="{00000000-0005-0000-0000-000073690000}"/>
    <cellStyle name="Input 2 5 26 2" xfId="27294" xr:uid="{00000000-0005-0000-0000-000074690000}"/>
    <cellStyle name="Input 2 5 27" xfId="27295" xr:uid="{00000000-0005-0000-0000-000075690000}"/>
    <cellStyle name="Input 2 5 27 2" xfId="27296" xr:uid="{00000000-0005-0000-0000-000076690000}"/>
    <cellStyle name="Input 2 5 28" xfId="27297" xr:uid="{00000000-0005-0000-0000-000077690000}"/>
    <cellStyle name="Input 2 5 28 2" xfId="27298" xr:uid="{00000000-0005-0000-0000-000078690000}"/>
    <cellStyle name="Input 2 5 29" xfId="27299" xr:uid="{00000000-0005-0000-0000-000079690000}"/>
    <cellStyle name="Input 2 5 29 2" xfId="27300" xr:uid="{00000000-0005-0000-0000-00007A690000}"/>
    <cellStyle name="Input 2 5 3" xfId="27301" xr:uid="{00000000-0005-0000-0000-00007B690000}"/>
    <cellStyle name="Input 2 5 3 2" xfId="27302" xr:uid="{00000000-0005-0000-0000-00007C690000}"/>
    <cellStyle name="Input 2 5 30" xfId="27303" xr:uid="{00000000-0005-0000-0000-00007D690000}"/>
    <cellStyle name="Input 2 5 30 2" xfId="27304" xr:uid="{00000000-0005-0000-0000-00007E690000}"/>
    <cellStyle name="Input 2 5 31" xfId="27305" xr:uid="{00000000-0005-0000-0000-00007F690000}"/>
    <cellStyle name="Input 2 5 31 2" xfId="27306" xr:uid="{00000000-0005-0000-0000-000080690000}"/>
    <cellStyle name="Input 2 5 32" xfId="27307" xr:uid="{00000000-0005-0000-0000-000081690000}"/>
    <cellStyle name="Input 2 5 32 2" xfId="27308" xr:uid="{00000000-0005-0000-0000-000082690000}"/>
    <cellStyle name="Input 2 5 33" xfId="27309" xr:uid="{00000000-0005-0000-0000-000083690000}"/>
    <cellStyle name="Input 2 5 33 2" xfId="27310" xr:uid="{00000000-0005-0000-0000-000084690000}"/>
    <cellStyle name="Input 2 5 34" xfId="27311" xr:uid="{00000000-0005-0000-0000-000085690000}"/>
    <cellStyle name="Input 2 5 34 2" xfId="27312" xr:uid="{00000000-0005-0000-0000-000086690000}"/>
    <cellStyle name="Input 2 5 35" xfId="27313" xr:uid="{00000000-0005-0000-0000-000087690000}"/>
    <cellStyle name="Input 2 5 35 2" xfId="27314" xr:uid="{00000000-0005-0000-0000-000088690000}"/>
    <cellStyle name="Input 2 5 36" xfId="27315" xr:uid="{00000000-0005-0000-0000-000089690000}"/>
    <cellStyle name="Input 2 5 36 2" xfId="27316" xr:uid="{00000000-0005-0000-0000-00008A690000}"/>
    <cellStyle name="Input 2 5 37" xfId="27317" xr:uid="{00000000-0005-0000-0000-00008B690000}"/>
    <cellStyle name="Input 2 5 37 2" xfId="27318" xr:uid="{00000000-0005-0000-0000-00008C690000}"/>
    <cellStyle name="Input 2 5 38" xfId="27319" xr:uid="{00000000-0005-0000-0000-00008D690000}"/>
    <cellStyle name="Input 2 5 38 2" xfId="27320" xr:uid="{00000000-0005-0000-0000-00008E690000}"/>
    <cellStyle name="Input 2 5 39" xfId="27321" xr:uid="{00000000-0005-0000-0000-00008F690000}"/>
    <cellStyle name="Input 2 5 39 2" xfId="27322" xr:uid="{00000000-0005-0000-0000-000090690000}"/>
    <cellStyle name="Input 2 5 4" xfId="27323" xr:uid="{00000000-0005-0000-0000-000091690000}"/>
    <cellStyle name="Input 2 5 4 2" xfId="27324" xr:uid="{00000000-0005-0000-0000-000092690000}"/>
    <cellStyle name="Input 2 5 40" xfId="27325" xr:uid="{00000000-0005-0000-0000-000093690000}"/>
    <cellStyle name="Input 2 5 41" xfId="27326" xr:uid="{00000000-0005-0000-0000-000094690000}"/>
    <cellStyle name="Input 2 5 42" xfId="27327" xr:uid="{00000000-0005-0000-0000-000095690000}"/>
    <cellStyle name="Input 2 5 43" xfId="27328" xr:uid="{00000000-0005-0000-0000-000096690000}"/>
    <cellStyle name="Input 2 5 44" xfId="27329" xr:uid="{00000000-0005-0000-0000-000097690000}"/>
    <cellStyle name="Input 2 5 45" xfId="27330" xr:uid="{00000000-0005-0000-0000-000098690000}"/>
    <cellStyle name="Input 2 5 46" xfId="27331" xr:uid="{00000000-0005-0000-0000-000099690000}"/>
    <cellStyle name="Input 2 5 47" xfId="27332" xr:uid="{00000000-0005-0000-0000-00009A690000}"/>
    <cellStyle name="Input 2 5 48" xfId="27333" xr:uid="{00000000-0005-0000-0000-00009B690000}"/>
    <cellStyle name="Input 2 5 49" xfId="27334" xr:uid="{00000000-0005-0000-0000-00009C690000}"/>
    <cellStyle name="Input 2 5 5" xfId="27335" xr:uid="{00000000-0005-0000-0000-00009D690000}"/>
    <cellStyle name="Input 2 5 5 2" xfId="27336" xr:uid="{00000000-0005-0000-0000-00009E690000}"/>
    <cellStyle name="Input 2 5 50" xfId="27337" xr:uid="{00000000-0005-0000-0000-00009F690000}"/>
    <cellStyle name="Input 2 5 51" xfId="27338" xr:uid="{00000000-0005-0000-0000-0000A0690000}"/>
    <cellStyle name="Input 2 5 52" xfId="27339" xr:uid="{00000000-0005-0000-0000-0000A1690000}"/>
    <cellStyle name="Input 2 5 53" xfId="27340" xr:uid="{00000000-0005-0000-0000-0000A2690000}"/>
    <cellStyle name="Input 2 5 54" xfId="27341" xr:uid="{00000000-0005-0000-0000-0000A3690000}"/>
    <cellStyle name="Input 2 5 55" xfId="27342" xr:uid="{00000000-0005-0000-0000-0000A4690000}"/>
    <cellStyle name="Input 2 5 56" xfId="27343" xr:uid="{00000000-0005-0000-0000-0000A5690000}"/>
    <cellStyle name="Input 2 5 57" xfId="27344" xr:uid="{00000000-0005-0000-0000-0000A6690000}"/>
    <cellStyle name="Input 2 5 58" xfId="27345" xr:uid="{00000000-0005-0000-0000-0000A7690000}"/>
    <cellStyle name="Input 2 5 59" xfId="27346" xr:uid="{00000000-0005-0000-0000-0000A8690000}"/>
    <cellStyle name="Input 2 5 6" xfId="27347" xr:uid="{00000000-0005-0000-0000-0000A9690000}"/>
    <cellStyle name="Input 2 5 6 2" xfId="27348" xr:uid="{00000000-0005-0000-0000-0000AA690000}"/>
    <cellStyle name="Input 2 5 60" xfId="27349" xr:uid="{00000000-0005-0000-0000-0000AB690000}"/>
    <cellStyle name="Input 2 5 61" xfId="27350" xr:uid="{00000000-0005-0000-0000-0000AC690000}"/>
    <cellStyle name="Input 2 5 62" xfId="27351" xr:uid="{00000000-0005-0000-0000-0000AD690000}"/>
    <cellStyle name="Input 2 5 63" xfId="27352" xr:uid="{00000000-0005-0000-0000-0000AE690000}"/>
    <cellStyle name="Input 2 5 64" xfId="27353" xr:uid="{00000000-0005-0000-0000-0000AF690000}"/>
    <cellStyle name="Input 2 5 65" xfId="27354" xr:uid="{00000000-0005-0000-0000-0000B0690000}"/>
    <cellStyle name="Input 2 5 66" xfId="27355" xr:uid="{00000000-0005-0000-0000-0000B1690000}"/>
    <cellStyle name="Input 2 5 67" xfId="27356" xr:uid="{00000000-0005-0000-0000-0000B2690000}"/>
    <cellStyle name="Input 2 5 68" xfId="27357" xr:uid="{00000000-0005-0000-0000-0000B3690000}"/>
    <cellStyle name="Input 2 5 69" xfId="27358" xr:uid="{00000000-0005-0000-0000-0000B4690000}"/>
    <cellStyle name="Input 2 5 7" xfId="27359" xr:uid="{00000000-0005-0000-0000-0000B5690000}"/>
    <cellStyle name="Input 2 5 7 2" xfId="27360" xr:uid="{00000000-0005-0000-0000-0000B6690000}"/>
    <cellStyle name="Input 2 5 70" xfId="27361" xr:uid="{00000000-0005-0000-0000-0000B7690000}"/>
    <cellStyle name="Input 2 5 71" xfId="27362" xr:uid="{00000000-0005-0000-0000-0000B8690000}"/>
    <cellStyle name="Input 2 5 72" xfId="27363" xr:uid="{00000000-0005-0000-0000-0000B9690000}"/>
    <cellStyle name="Input 2 5 73" xfId="27364" xr:uid="{00000000-0005-0000-0000-0000BA690000}"/>
    <cellStyle name="Input 2 5 74" xfId="27365" xr:uid="{00000000-0005-0000-0000-0000BB690000}"/>
    <cellStyle name="Input 2 5 75" xfId="27366" xr:uid="{00000000-0005-0000-0000-0000BC690000}"/>
    <cellStyle name="Input 2 5 76" xfId="27367" xr:uid="{00000000-0005-0000-0000-0000BD690000}"/>
    <cellStyle name="Input 2 5 77" xfId="52562" xr:uid="{00000000-0005-0000-0000-0000BE690000}"/>
    <cellStyle name="Input 2 5 78" xfId="52794" xr:uid="{00000000-0005-0000-0000-0000BF690000}"/>
    <cellStyle name="Input 2 5 79" xfId="53255" xr:uid="{00000000-0005-0000-0000-0000C0690000}"/>
    <cellStyle name="Input 2 5 8" xfId="27368" xr:uid="{00000000-0005-0000-0000-0000C1690000}"/>
    <cellStyle name="Input 2 5 8 2" xfId="27369" xr:uid="{00000000-0005-0000-0000-0000C2690000}"/>
    <cellStyle name="Input 2 5 9" xfId="27370" xr:uid="{00000000-0005-0000-0000-0000C3690000}"/>
    <cellStyle name="Input 2 5 9 2" xfId="27371" xr:uid="{00000000-0005-0000-0000-0000C4690000}"/>
    <cellStyle name="Input 2 50" xfId="27372" xr:uid="{00000000-0005-0000-0000-0000C5690000}"/>
    <cellStyle name="Input 2 50 2" xfId="27373" xr:uid="{00000000-0005-0000-0000-0000C6690000}"/>
    <cellStyle name="Input 2 51" xfId="27374" xr:uid="{00000000-0005-0000-0000-0000C7690000}"/>
    <cellStyle name="Input 2 51 2" xfId="27375" xr:uid="{00000000-0005-0000-0000-0000C8690000}"/>
    <cellStyle name="Input 2 52" xfId="27376" xr:uid="{00000000-0005-0000-0000-0000C9690000}"/>
    <cellStyle name="Input 2 52 2" xfId="27377" xr:uid="{00000000-0005-0000-0000-0000CA690000}"/>
    <cellStyle name="Input 2 53" xfId="27378" xr:uid="{00000000-0005-0000-0000-0000CB690000}"/>
    <cellStyle name="Input 2 53 2" xfId="27379" xr:uid="{00000000-0005-0000-0000-0000CC690000}"/>
    <cellStyle name="Input 2 54" xfId="27380" xr:uid="{00000000-0005-0000-0000-0000CD690000}"/>
    <cellStyle name="Input 2 54 2" xfId="27381" xr:uid="{00000000-0005-0000-0000-0000CE690000}"/>
    <cellStyle name="Input 2 55" xfId="27382" xr:uid="{00000000-0005-0000-0000-0000CF690000}"/>
    <cellStyle name="Input 2 55 2" xfId="27383" xr:uid="{00000000-0005-0000-0000-0000D0690000}"/>
    <cellStyle name="Input 2 56" xfId="27384" xr:uid="{00000000-0005-0000-0000-0000D1690000}"/>
    <cellStyle name="Input 2 56 2" xfId="27385" xr:uid="{00000000-0005-0000-0000-0000D2690000}"/>
    <cellStyle name="Input 2 57" xfId="27386" xr:uid="{00000000-0005-0000-0000-0000D3690000}"/>
    <cellStyle name="Input 2 57 2" xfId="27387" xr:uid="{00000000-0005-0000-0000-0000D4690000}"/>
    <cellStyle name="Input 2 58" xfId="27388" xr:uid="{00000000-0005-0000-0000-0000D5690000}"/>
    <cellStyle name="Input 2 58 2" xfId="27389" xr:uid="{00000000-0005-0000-0000-0000D6690000}"/>
    <cellStyle name="Input 2 59" xfId="27390" xr:uid="{00000000-0005-0000-0000-0000D7690000}"/>
    <cellStyle name="Input 2 6" xfId="699" xr:uid="{00000000-0005-0000-0000-0000D8690000}"/>
    <cellStyle name="Input 2 6 10" xfId="27391" xr:uid="{00000000-0005-0000-0000-0000D9690000}"/>
    <cellStyle name="Input 2 6 10 2" xfId="27392" xr:uid="{00000000-0005-0000-0000-0000DA690000}"/>
    <cellStyle name="Input 2 6 11" xfId="27393" xr:uid="{00000000-0005-0000-0000-0000DB690000}"/>
    <cellStyle name="Input 2 6 11 2" xfId="27394" xr:uid="{00000000-0005-0000-0000-0000DC690000}"/>
    <cellStyle name="Input 2 6 12" xfId="27395" xr:uid="{00000000-0005-0000-0000-0000DD690000}"/>
    <cellStyle name="Input 2 6 12 2" xfId="27396" xr:uid="{00000000-0005-0000-0000-0000DE690000}"/>
    <cellStyle name="Input 2 6 13" xfId="27397" xr:uid="{00000000-0005-0000-0000-0000DF690000}"/>
    <cellStyle name="Input 2 6 13 2" xfId="27398" xr:uid="{00000000-0005-0000-0000-0000E0690000}"/>
    <cellStyle name="Input 2 6 14" xfId="27399" xr:uid="{00000000-0005-0000-0000-0000E1690000}"/>
    <cellStyle name="Input 2 6 14 2" xfId="27400" xr:uid="{00000000-0005-0000-0000-0000E2690000}"/>
    <cellStyle name="Input 2 6 15" xfId="27401" xr:uid="{00000000-0005-0000-0000-0000E3690000}"/>
    <cellStyle name="Input 2 6 15 2" xfId="27402" xr:uid="{00000000-0005-0000-0000-0000E4690000}"/>
    <cellStyle name="Input 2 6 16" xfId="27403" xr:uid="{00000000-0005-0000-0000-0000E5690000}"/>
    <cellStyle name="Input 2 6 16 2" xfId="27404" xr:uid="{00000000-0005-0000-0000-0000E6690000}"/>
    <cellStyle name="Input 2 6 17" xfId="27405" xr:uid="{00000000-0005-0000-0000-0000E7690000}"/>
    <cellStyle name="Input 2 6 17 2" xfId="27406" xr:uid="{00000000-0005-0000-0000-0000E8690000}"/>
    <cellStyle name="Input 2 6 18" xfId="27407" xr:uid="{00000000-0005-0000-0000-0000E9690000}"/>
    <cellStyle name="Input 2 6 18 2" xfId="27408" xr:uid="{00000000-0005-0000-0000-0000EA690000}"/>
    <cellStyle name="Input 2 6 19" xfId="27409" xr:uid="{00000000-0005-0000-0000-0000EB690000}"/>
    <cellStyle name="Input 2 6 19 2" xfId="27410" xr:uid="{00000000-0005-0000-0000-0000EC690000}"/>
    <cellStyle name="Input 2 6 2" xfId="700" xr:uid="{00000000-0005-0000-0000-0000ED690000}"/>
    <cellStyle name="Input 2 6 2 2" xfId="27411" xr:uid="{00000000-0005-0000-0000-0000EE690000}"/>
    <cellStyle name="Input 2 6 20" xfId="27412" xr:uid="{00000000-0005-0000-0000-0000EF690000}"/>
    <cellStyle name="Input 2 6 20 2" xfId="27413" xr:uid="{00000000-0005-0000-0000-0000F0690000}"/>
    <cellStyle name="Input 2 6 21" xfId="27414" xr:uid="{00000000-0005-0000-0000-0000F1690000}"/>
    <cellStyle name="Input 2 6 21 2" xfId="27415" xr:uid="{00000000-0005-0000-0000-0000F2690000}"/>
    <cellStyle name="Input 2 6 22" xfId="27416" xr:uid="{00000000-0005-0000-0000-0000F3690000}"/>
    <cellStyle name="Input 2 6 22 2" xfId="27417" xr:uid="{00000000-0005-0000-0000-0000F4690000}"/>
    <cellStyle name="Input 2 6 23" xfId="27418" xr:uid="{00000000-0005-0000-0000-0000F5690000}"/>
    <cellStyle name="Input 2 6 23 2" xfId="27419" xr:uid="{00000000-0005-0000-0000-0000F6690000}"/>
    <cellStyle name="Input 2 6 24" xfId="27420" xr:uid="{00000000-0005-0000-0000-0000F7690000}"/>
    <cellStyle name="Input 2 6 24 2" xfId="27421" xr:uid="{00000000-0005-0000-0000-0000F8690000}"/>
    <cellStyle name="Input 2 6 25" xfId="27422" xr:uid="{00000000-0005-0000-0000-0000F9690000}"/>
    <cellStyle name="Input 2 6 25 2" xfId="27423" xr:uid="{00000000-0005-0000-0000-0000FA690000}"/>
    <cellStyle name="Input 2 6 26" xfId="27424" xr:uid="{00000000-0005-0000-0000-0000FB690000}"/>
    <cellStyle name="Input 2 6 26 2" xfId="27425" xr:uid="{00000000-0005-0000-0000-0000FC690000}"/>
    <cellStyle name="Input 2 6 27" xfId="27426" xr:uid="{00000000-0005-0000-0000-0000FD690000}"/>
    <cellStyle name="Input 2 6 27 2" xfId="27427" xr:uid="{00000000-0005-0000-0000-0000FE690000}"/>
    <cellStyle name="Input 2 6 28" xfId="27428" xr:uid="{00000000-0005-0000-0000-0000FF690000}"/>
    <cellStyle name="Input 2 6 28 2" xfId="27429" xr:uid="{00000000-0005-0000-0000-0000006A0000}"/>
    <cellStyle name="Input 2 6 29" xfId="27430" xr:uid="{00000000-0005-0000-0000-0000016A0000}"/>
    <cellStyle name="Input 2 6 29 2" xfId="27431" xr:uid="{00000000-0005-0000-0000-0000026A0000}"/>
    <cellStyle name="Input 2 6 3" xfId="27432" xr:uid="{00000000-0005-0000-0000-0000036A0000}"/>
    <cellStyle name="Input 2 6 3 2" xfId="27433" xr:uid="{00000000-0005-0000-0000-0000046A0000}"/>
    <cellStyle name="Input 2 6 30" xfId="27434" xr:uid="{00000000-0005-0000-0000-0000056A0000}"/>
    <cellStyle name="Input 2 6 30 2" xfId="27435" xr:uid="{00000000-0005-0000-0000-0000066A0000}"/>
    <cellStyle name="Input 2 6 31" xfId="27436" xr:uid="{00000000-0005-0000-0000-0000076A0000}"/>
    <cellStyle name="Input 2 6 31 2" xfId="27437" xr:uid="{00000000-0005-0000-0000-0000086A0000}"/>
    <cellStyle name="Input 2 6 32" xfId="27438" xr:uid="{00000000-0005-0000-0000-0000096A0000}"/>
    <cellStyle name="Input 2 6 32 2" xfId="27439" xr:uid="{00000000-0005-0000-0000-00000A6A0000}"/>
    <cellStyle name="Input 2 6 33" xfId="27440" xr:uid="{00000000-0005-0000-0000-00000B6A0000}"/>
    <cellStyle name="Input 2 6 33 2" xfId="27441" xr:uid="{00000000-0005-0000-0000-00000C6A0000}"/>
    <cellStyle name="Input 2 6 34" xfId="27442" xr:uid="{00000000-0005-0000-0000-00000D6A0000}"/>
    <cellStyle name="Input 2 6 34 2" xfId="27443" xr:uid="{00000000-0005-0000-0000-00000E6A0000}"/>
    <cellStyle name="Input 2 6 35" xfId="27444" xr:uid="{00000000-0005-0000-0000-00000F6A0000}"/>
    <cellStyle name="Input 2 6 35 2" xfId="27445" xr:uid="{00000000-0005-0000-0000-0000106A0000}"/>
    <cellStyle name="Input 2 6 36" xfId="27446" xr:uid="{00000000-0005-0000-0000-0000116A0000}"/>
    <cellStyle name="Input 2 6 36 2" xfId="27447" xr:uid="{00000000-0005-0000-0000-0000126A0000}"/>
    <cellStyle name="Input 2 6 37" xfId="27448" xr:uid="{00000000-0005-0000-0000-0000136A0000}"/>
    <cellStyle name="Input 2 6 37 2" xfId="27449" xr:uid="{00000000-0005-0000-0000-0000146A0000}"/>
    <cellStyle name="Input 2 6 38" xfId="27450" xr:uid="{00000000-0005-0000-0000-0000156A0000}"/>
    <cellStyle name="Input 2 6 38 2" xfId="27451" xr:uid="{00000000-0005-0000-0000-0000166A0000}"/>
    <cellStyle name="Input 2 6 39" xfId="27452" xr:uid="{00000000-0005-0000-0000-0000176A0000}"/>
    <cellStyle name="Input 2 6 39 2" xfId="27453" xr:uid="{00000000-0005-0000-0000-0000186A0000}"/>
    <cellStyle name="Input 2 6 4" xfId="27454" xr:uid="{00000000-0005-0000-0000-0000196A0000}"/>
    <cellStyle name="Input 2 6 4 2" xfId="27455" xr:uid="{00000000-0005-0000-0000-00001A6A0000}"/>
    <cellStyle name="Input 2 6 40" xfId="27456" xr:uid="{00000000-0005-0000-0000-00001B6A0000}"/>
    <cellStyle name="Input 2 6 41" xfId="27457" xr:uid="{00000000-0005-0000-0000-00001C6A0000}"/>
    <cellStyle name="Input 2 6 42" xfId="27458" xr:uid="{00000000-0005-0000-0000-00001D6A0000}"/>
    <cellStyle name="Input 2 6 43" xfId="27459" xr:uid="{00000000-0005-0000-0000-00001E6A0000}"/>
    <cellStyle name="Input 2 6 44" xfId="27460" xr:uid="{00000000-0005-0000-0000-00001F6A0000}"/>
    <cellStyle name="Input 2 6 45" xfId="27461" xr:uid="{00000000-0005-0000-0000-0000206A0000}"/>
    <cellStyle name="Input 2 6 46" xfId="27462" xr:uid="{00000000-0005-0000-0000-0000216A0000}"/>
    <cellStyle name="Input 2 6 47" xfId="27463" xr:uid="{00000000-0005-0000-0000-0000226A0000}"/>
    <cellStyle name="Input 2 6 48" xfId="27464" xr:uid="{00000000-0005-0000-0000-0000236A0000}"/>
    <cellStyle name="Input 2 6 49" xfId="27465" xr:uid="{00000000-0005-0000-0000-0000246A0000}"/>
    <cellStyle name="Input 2 6 5" xfId="27466" xr:uid="{00000000-0005-0000-0000-0000256A0000}"/>
    <cellStyle name="Input 2 6 5 2" xfId="27467" xr:uid="{00000000-0005-0000-0000-0000266A0000}"/>
    <cellStyle name="Input 2 6 50" xfId="27468" xr:uid="{00000000-0005-0000-0000-0000276A0000}"/>
    <cellStyle name="Input 2 6 51" xfId="27469" xr:uid="{00000000-0005-0000-0000-0000286A0000}"/>
    <cellStyle name="Input 2 6 52" xfId="27470" xr:uid="{00000000-0005-0000-0000-0000296A0000}"/>
    <cellStyle name="Input 2 6 53" xfId="27471" xr:uid="{00000000-0005-0000-0000-00002A6A0000}"/>
    <cellStyle name="Input 2 6 54" xfId="27472" xr:uid="{00000000-0005-0000-0000-00002B6A0000}"/>
    <cellStyle name="Input 2 6 55" xfId="27473" xr:uid="{00000000-0005-0000-0000-00002C6A0000}"/>
    <cellStyle name="Input 2 6 56" xfId="27474" xr:uid="{00000000-0005-0000-0000-00002D6A0000}"/>
    <cellStyle name="Input 2 6 57" xfId="27475" xr:uid="{00000000-0005-0000-0000-00002E6A0000}"/>
    <cellStyle name="Input 2 6 58" xfId="27476" xr:uid="{00000000-0005-0000-0000-00002F6A0000}"/>
    <cellStyle name="Input 2 6 59" xfId="27477" xr:uid="{00000000-0005-0000-0000-0000306A0000}"/>
    <cellStyle name="Input 2 6 6" xfId="27478" xr:uid="{00000000-0005-0000-0000-0000316A0000}"/>
    <cellStyle name="Input 2 6 6 2" xfId="27479" xr:uid="{00000000-0005-0000-0000-0000326A0000}"/>
    <cellStyle name="Input 2 6 60" xfId="27480" xr:uid="{00000000-0005-0000-0000-0000336A0000}"/>
    <cellStyle name="Input 2 6 61" xfId="27481" xr:uid="{00000000-0005-0000-0000-0000346A0000}"/>
    <cellStyle name="Input 2 6 62" xfId="27482" xr:uid="{00000000-0005-0000-0000-0000356A0000}"/>
    <cellStyle name="Input 2 6 63" xfId="27483" xr:uid="{00000000-0005-0000-0000-0000366A0000}"/>
    <cellStyle name="Input 2 6 64" xfId="27484" xr:uid="{00000000-0005-0000-0000-0000376A0000}"/>
    <cellStyle name="Input 2 6 65" xfId="27485" xr:uid="{00000000-0005-0000-0000-0000386A0000}"/>
    <cellStyle name="Input 2 6 66" xfId="27486" xr:uid="{00000000-0005-0000-0000-0000396A0000}"/>
    <cellStyle name="Input 2 6 67" xfId="27487" xr:uid="{00000000-0005-0000-0000-00003A6A0000}"/>
    <cellStyle name="Input 2 6 68" xfId="27488" xr:uid="{00000000-0005-0000-0000-00003B6A0000}"/>
    <cellStyle name="Input 2 6 69" xfId="27489" xr:uid="{00000000-0005-0000-0000-00003C6A0000}"/>
    <cellStyle name="Input 2 6 7" xfId="27490" xr:uid="{00000000-0005-0000-0000-00003D6A0000}"/>
    <cellStyle name="Input 2 6 7 2" xfId="27491" xr:uid="{00000000-0005-0000-0000-00003E6A0000}"/>
    <cellStyle name="Input 2 6 70" xfId="27492" xr:uid="{00000000-0005-0000-0000-00003F6A0000}"/>
    <cellStyle name="Input 2 6 71" xfId="27493" xr:uid="{00000000-0005-0000-0000-0000406A0000}"/>
    <cellStyle name="Input 2 6 72" xfId="27494" xr:uid="{00000000-0005-0000-0000-0000416A0000}"/>
    <cellStyle name="Input 2 6 73" xfId="27495" xr:uid="{00000000-0005-0000-0000-0000426A0000}"/>
    <cellStyle name="Input 2 6 74" xfId="27496" xr:uid="{00000000-0005-0000-0000-0000436A0000}"/>
    <cellStyle name="Input 2 6 75" xfId="27497" xr:uid="{00000000-0005-0000-0000-0000446A0000}"/>
    <cellStyle name="Input 2 6 76" xfId="27498" xr:uid="{00000000-0005-0000-0000-0000456A0000}"/>
    <cellStyle name="Input 2 6 77" xfId="52652" xr:uid="{00000000-0005-0000-0000-0000466A0000}"/>
    <cellStyle name="Input 2 6 78" xfId="52907" xr:uid="{00000000-0005-0000-0000-0000476A0000}"/>
    <cellStyle name="Input 2 6 79" xfId="53368" xr:uid="{00000000-0005-0000-0000-0000486A0000}"/>
    <cellStyle name="Input 2 6 8" xfId="27499" xr:uid="{00000000-0005-0000-0000-0000496A0000}"/>
    <cellStyle name="Input 2 6 8 2" xfId="27500" xr:uid="{00000000-0005-0000-0000-00004A6A0000}"/>
    <cellStyle name="Input 2 6 9" xfId="27501" xr:uid="{00000000-0005-0000-0000-00004B6A0000}"/>
    <cellStyle name="Input 2 6 9 2" xfId="27502" xr:uid="{00000000-0005-0000-0000-00004C6A0000}"/>
    <cellStyle name="Input 2 60" xfId="27503" xr:uid="{00000000-0005-0000-0000-00004D6A0000}"/>
    <cellStyle name="Input 2 61" xfId="27504" xr:uid="{00000000-0005-0000-0000-00004E6A0000}"/>
    <cellStyle name="Input 2 62" xfId="27505" xr:uid="{00000000-0005-0000-0000-00004F6A0000}"/>
    <cellStyle name="Input 2 63" xfId="27506" xr:uid="{00000000-0005-0000-0000-0000506A0000}"/>
    <cellStyle name="Input 2 64" xfId="27507" xr:uid="{00000000-0005-0000-0000-0000516A0000}"/>
    <cellStyle name="Input 2 65" xfId="27508" xr:uid="{00000000-0005-0000-0000-0000526A0000}"/>
    <cellStyle name="Input 2 66" xfId="27509" xr:uid="{00000000-0005-0000-0000-0000536A0000}"/>
    <cellStyle name="Input 2 67" xfId="27510" xr:uid="{00000000-0005-0000-0000-0000546A0000}"/>
    <cellStyle name="Input 2 68" xfId="27511" xr:uid="{00000000-0005-0000-0000-0000556A0000}"/>
    <cellStyle name="Input 2 69" xfId="27512" xr:uid="{00000000-0005-0000-0000-0000566A0000}"/>
    <cellStyle name="Input 2 7" xfId="701" xr:uid="{00000000-0005-0000-0000-0000576A0000}"/>
    <cellStyle name="Input 2 7 10" xfId="27513" xr:uid="{00000000-0005-0000-0000-0000586A0000}"/>
    <cellStyle name="Input 2 7 10 2" xfId="27514" xr:uid="{00000000-0005-0000-0000-0000596A0000}"/>
    <cellStyle name="Input 2 7 11" xfId="27515" xr:uid="{00000000-0005-0000-0000-00005A6A0000}"/>
    <cellStyle name="Input 2 7 11 2" xfId="27516" xr:uid="{00000000-0005-0000-0000-00005B6A0000}"/>
    <cellStyle name="Input 2 7 12" xfId="27517" xr:uid="{00000000-0005-0000-0000-00005C6A0000}"/>
    <cellStyle name="Input 2 7 12 2" xfId="27518" xr:uid="{00000000-0005-0000-0000-00005D6A0000}"/>
    <cellStyle name="Input 2 7 13" xfId="27519" xr:uid="{00000000-0005-0000-0000-00005E6A0000}"/>
    <cellStyle name="Input 2 7 13 2" xfId="27520" xr:uid="{00000000-0005-0000-0000-00005F6A0000}"/>
    <cellStyle name="Input 2 7 14" xfId="27521" xr:uid="{00000000-0005-0000-0000-0000606A0000}"/>
    <cellStyle name="Input 2 7 14 2" xfId="27522" xr:uid="{00000000-0005-0000-0000-0000616A0000}"/>
    <cellStyle name="Input 2 7 15" xfId="27523" xr:uid="{00000000-0005-0000-0000-0000626A0000}"/>
    <cellStyle name="Input 2 7 15 2" xfId="27524" xr:uid="{00000000-0005-0000-0000-0000636A0000}"/>
    <cellStyle name="Input 2 7 16" xfId="27525" xr:uid="{00000000-0005-0000-0000-0000646A0000}"/>
    <cellStyle name="Input 2 7 16 2" xfId="27526" xr:uid="{00000000-0005-0000-0000-0000656A0000}"/>
    <cellStyle name="Input 2 7 17" xfId="27527" xr:uid="{00000000-0005-0000-0000-0000666A0000}"/>
    <cellStyle name="Input 2 7 17 2" xfId="27528" xr:uid="{00000000-0005-0000-0000-0000676A0000}"/>
    <cellStyle name="Input 2 7 18" xfId="27529" xr:uid="{00000000-0005-0000-0000-0000686A0000}"/>
    <cellStyle name="Input 2 7 18 2" xfId="27530" xr:uid="{00000000-0005-0000-0000-0000696A0000}"/>
    <cellStyle name="Input 2 7 19" xfId="27531" xr:uid="{00000000-0005-0000-0000-00006A6A0000}"/>
    <cellStyle name="Input 2 7 19 2" xfId="27532" xr:uid="{00000000-0005-0000-0000-00006B6A0000}"/>
    <cellStyle name="Input 2 7 2" xfId="702" xr:uid="{00000000-0005-0000-0000-00006C6A0000}"/>
    <cellStyle name="Input 2 7 2 2" xfId="27533" xr:uid="{00000000-0005-0000-0000-00006D6A0000}"/>
    <cellStyle name="Input 2 7 20" xfId="27534" xr:uid="{00000000-0005-0000-0000-00006E6A0000}"/>
    <cellStyle name="Input 2 7 20 2" xfId="27535" xr:uid="{00000000-0005-0000-0000-00006F6A0000}"/>
    <cellStyle name="Input 2 7 21" xfId="27536" xr:uid="{00000000-0005-0000-0000-0000706A0000}"/>
    <cellStyle name="Input 2 7 21 2" xfId="27537" xr:uid="{00000000-0005-0000-0000-0000716A0000}"/>
    <cellStyle name="Input 2 7 22" xfId="27538" xr:uid="{00000000-0005-0000-0000-0000726A0000}"/>
    <cellStyle name="Input 2 7 22 2" xfId="27539" xr:uid="{00000000-0005-0000-0000-0000736A0000}"/>
    <cellStyle name="Input 2 7 23" xfId="27540" xr:uid="{00000000-0005-0000-0000-0000746A0000}"/>
    <cellStyle name="Input 2 7 23 2" xfId="27541" xr:uid="{00000000-0005-0000-0000-0000756A0000}"/>
    <cellStyle name="Input 2 7 24" xfId="27542" xr:uid="{00000000-0005-0000-0000-0000766A0000}"/>
    <cellStyle name="Input 2 7 24 2" xfId="27543" xr:uid="{00000000-0005-0000-0000-0000776A0000}"/>
    <cellStyle name="Input 2 7 25" xfId="27544" xr:uid="{00000000-0005-0000-0000-0000786A0000}"/>
    <cellStyle name="Input 2 7 25 2" xfId="27545" xr:uid="{00000000-0005-0000-0000-0000796A0000}"/>
    <cellStyle name="Input 2 7 26" xfId="27546" xr:uid="{00000000-0005-0000-0000-00007A6A0000}"/>
    <cellStyle name="Input 2 7 26 2" xfId="27547" xr:uid="{00000000-0005-0000-0000-00007B6A0000}"/>
    <cellStyle name="Input 2 7 27" xfId="27548" xr:uid="{00000000-0005-0000-0000-00007C6A0000}"/>
    <cellStyle name="Input 2 7 27 2" xfId="27549" xr:uid="{00000000-0005-0000-0000-00007D6A0000}"/>
    <cellStyle name="Input 2 7 28" xfId="27550" xr:uid="{00000000-0005-0000-0000-00007E6A0000}"/>
    <cellStyle name="Input 2 7 28 2" xfId="27551" xr:uid="{00000000-0005-0000-0000-00007F6A0000}"/>
    <cellStyle name="Input 2 7 29" xfId="27552" xr:uid="{00000000-0005-0000-0000-0000806A0000}"/>
    <cellStyle name="Input 2 7 29 2" xfId="27553" xr:uid="{00000000-0005-0000-0000-0000816A0000}"/>
    <cellStyle name="Input 2 7 3" xfId="27554" xr:uid="{00000000-0005-0000-0000-0000826A0000}"/>
    <cellStyle name="Input 2 7 3 2" xfId="27555" xr:uid="{00000000-0005-0000-0000-0000836A0000}"/>
    <cellStyle name="Input 2 7 30" xfId="27556" xr:uid="{00000000-0005-0000-0000-0000846A0000}"/>
    <cellStyle name="Input 2 7 30 2" xfId="27557" xr:uid="{00000000-0005-0000-0000-0000856A0000}"/>
    <cellStyle name="Input 2 7 31" xfId="27558" xr:uid="{00000000-0005-0000-0000-0000866A0000}"/>
    <cellStyle name="Input 2 7 31 2" xfId="27559" xr:uid="{00000000-0005-0000-0000-0000876A0000}"/>
    <cellStyle name="Input 2 7 32" xfId="27560" xr:uid="{00000000-0005-0000-0000-0000886A0000}"/>
    <cellStyle name="Input 2 7 32 2" xfId="27561" xr:uid="{00000000-0005-0000-0000-0000896A0000}"/>
    <cellStyle name="Input 2 7 33" xfId="27562" xr:uid="{00000000-0005-0000-0000-00008A6A0000}"/>
    <cellStyle name="Input 2 7 33 2" xfId="27563" xr:uid="{00000000-0005-0000-0000-00008B6A0000}"/>
    <cellStyle name="Input 2 7 34" xfId="27564" xr:uid="{00000000-0005-0000-0000-00008C6A0000}"/>
    <cellStyle name="Input 2 7 34 2" xfId="27565" xr:uid="{00000000-0005-0000-0000-00008D6A0000}"/>
    <cellStyle name="Input 2 7 35" xfId="27566" xr:uid="{00000000-0005-0000-0000-00008E6A0000}"/>
    <cellStyle name="Input 2 7 35 2" xfId="27567" xr:uid="{00000000-0005-0000-0000-00008F6A0000}"/>
    <cellStyle name="Input 2 7 36" xfId="27568" xr:uid="{00000000-0005-0000-0000-0000906A0000}"/>
    <cellStyle name="Input 2 7 36 2" xfId="27569" xr:uid="{00000000-0005-0000-0000-0000916A0000}"/>
    <cellStyle name="Input 2 7 37" xfId="27570" xr:uid="{00000000-0005-0000-0000-0000926A0000}"/>
    <cellStyle name="Input 2 7 37 2" xfId="27571" xr:uid="{00000000-0005-0000-0000-0000936A0000}"/>
    <cellStyle name="Input 2 7 38" xfId="27572" xr:uid="{00000000-0005-0000-0000-0000946A0000}"/>
    <cellStyle name="Input 2 7 38 2" xfId="27573" xr:uid="{00000000-0005-0000-0000-0000956A0000}"/>
    <cellStyle name="Input 2 7 39" xfId="27574" xr:uid="{00000000-0005-0000-0000-0000966A0000}"/>
    <cellStyle name="Input 2 7 39 2" xfId="27575" xr:uid="{00000000-0005-0000-0000-0000976A0000}"/>
    <cellStyle name="Input 2 7 4" xfId="27576" xr:uid="{00000000-0005-0000-0000-0000986A0000}"/>
    <cellStyle name="Input 2 7 4 2" xfId="27577" xr:uid="{00000000-0005-0000-0000-0000996A0000}"/>
    <cellStyle name="Input 2 7 40" xfId="27578" xr:uid="{00000000-0005-0000-0000-00009A6A0000}"/>
    <cellStyle name="Input 2 7 41" xfId="27579" xr:uid="{00000000-0005-0000-0000-00009B6A0000}"/>
    <cellStyle name="Input 2 7 42" xfId="27580" xr:uid="{00000000-0005-0000-0000-00009C6A0000}"/>
    <cellStyle name="Input 2 7 43" xfId="27581" xr:uid="{00000000-0005-0000-0000-00009D6A0000}"/>
    <cellStyle name="Input 2 7 44" xfId="27582" xr:uid="{00000000-0005-0000-0000-00009E6A0000}"/>
    <cellStyle name="Input 2 7 45" xfId="27583" xr:uid="{00000000-0005-0000-0000-00009F6A0000}"/>
    <cellStyle name="Input 2 7 46" xfId="27584" xr:uid="{00000000-0005-0000-0000-0000A06A0000}"/>
    <cellStyle name="Input 2 7 47" xfId="27585" xr:uid="{00000000-0005-0000-0000-0000A16A0000}"/>
    <cellStyle name="Input 2 7 48" xfId="27586" xr:uid="{00000000-0005-0000-0000-0000A26A0000}"/>
    <cellStyle name="Input 2 7 49" xfId="27587" xr:uid="{00000000-0005-0000-0000-0000A36A0000}"/>
    <cellStyle name="Input 2 7 5" xfId="27588" xr:uid="{00000000-0005-0000-0000-0000A46A0000}"/>
    <cellStyle name="Input 2 7 5 2" xfId="27589" xr:uid="{00000000-0005-0000-0000-0000A56A0000}"/>
    <cellStyle name="Input 2 7 50" xfId="27590" xr:uid="{00000000-0005-0000-0000-0000A66A0000}"/>
    <cellStyle name="Input 2 7 51" xfId="27591" xr:uid="{00000000-0005-0000-0000-0000A76A0000}"/>
    <cellStyle name="Input 2 7 52" xfId="27592" xr:uid="{00000000-0005-0000-0000-0000A86A0000}"/>
    <cellStyle name="Input 2 7 53" xfId="27593" xr:uid="{00000000-0005-0000-0000-0000A96A0000}"/>
    <cellStyle name="Input 2 7 54" xfId="27594" xr:uid="{00000000-0005-0000-0000-0000AA6A0000}"/>
    <cellStyle name="Input 2 7 55" xfId="27595" xr:uid="{00000000-0005-0000-0000-0000AB6A0000}"/>
    <cellStyle name="Input 2 7 56" xfId="27596" xr:uid="{00000000-0005-0000-0000-0000AC6A0000}"/>
    <cellStyle name="Input 2 7 57" xfId="27597" xr:uid="{00000000-0005-0000-0000-0000AD6A0000}"/>
    <cellStyle name="Input 2 7 58" xfId="27598" xr:uid="{00000000-0005-0000-0000-0000AE6A0000}"/>
    <cellStyle name="Input 2 7 59" xfId="27599" xr:uid="{00000000-0005-0000-0000-0000AF6A0000}"/>
    <cellStyle name="Input 2 7 6" xfId="27600" xr:uid="{00000000-0005-0000-0000-0000B06A0000}"/>
    <cellStyle name="Input 2 7 6 2" xfId="27601" xr:uid="{00000000-0005-0000-0000-0000B16A0000}"/>
    <cellStyle name="Input 2 7 60" xfId="27602" xr:uid="{00000000-0005-0000-0000-0000B26A0000}"/>
    <cellStyle name="Input 2 7 61" xfId="27603" xr:uid="{00000000-0005-0000-0000-0000B36A0000}"/>
    <cellStyle name="Input 2 7 62" xfId="27604" xr:uid="{00000000-0005-0000-0000-0000B46A0000}"/>
    <cellStyle name="Input 2 7 63" xfId="27605" xr:uid="{00000000-0005-0000-0000-0000B56A0000}"/>
    <cellStyle name="Input 2 7 64" xfId="27606" xr:uid="{00000000-0005-0000-0000-0000B66A0000}"/>
    <cellStyle name="Input 2 7 65" xfId="27607" xr:uid="{00000000-0005-0000-0000-0000B76A0000}"/>
    <cellStyle name="Input 2 7 66" xfId="27608" xr:uid="{00000000-0005-0000-0000-0000B86A0000}"/>
    <cellStyle name="Input 2 7 67" xfId="27609" xr:uid="{00000000-0005-0000-0000-0000B96A0000}"/>
    <cellStyle name="Input 2 7 68" xfId="27610" xr:uid="{00000000-0005-0000-0000-0000BA6A0000}"/>
    <cellStyle name="Input 2 7 69" xfId="27611" xr:uid="{00000000-0005-0000-0000-0000BB6A0000}"/>
    <cellStyle name="Input 2 7 7" xfId="27612" xr:uid="{00000000-0005-0000-0000-0000BC6A0000}"/>
    <cellStyle name="Input 2 7 7 2" xfId="27613" xr:uid="{00000000-0005-0000-0000-0000BD6A0000}"/>
    <cellStyle name="Input 2 7 70" xfId="27614" xr:uid="{00000000-0005-0000-0000-0000BE6A0000}"/>
    <cellStyle name="Input 2 7 71" xfId="27615" xr:uid="{00000000-0005-0000-0000-0000BF6A0000}"/>
    <cellStyle name="Input 2 7 72" xfId="27616" xr:uid="{00000000-0005-0000-0000-0000C06A0000}"/>
    <cellStyle name="Input 2 7 73" xfId="27617" xr:uid="{00000000-0005-0000-0000-0000C16A0000}"/>
    <cellStyle name="Input 2 7 74" xfId="27618" xr:uid="{00000000-0005-0000-0000-0000C26A0000}"/>
    <cellStyle name="Input 2 7 75" xfId="27619" xr:uid="{00000000-0005-0000-0000-0000C36A0000}"/>
    <cellStyle name="Input 2 7 76" xfId="27620" xr:uid="{00000000-0005-0000-0000-0000C46A0000}"/>
    <cellStyle name="Input 2 7 77" xfId="52675" xr:uid="{00000000-0005-0000-0000-0000C56A0000}"/>
    <cellStyle name="Input 2 7 78" xfId="52933" xr:uid="{00000000-0005-0000-0000-0000C66A0000}"/>
    <cellStyle name="Input 2 7 79" xfId="53394" xr:uid="{00000000-0005-0000-0000-0000C76A0000}"/>
    <cellStyle name="Input 2 7 8" xfId="27621" xr:uid="{00000000-0005-0000-0000-0000C86A0000}"/>
    <cellStyle name="Input 2 7 8 2" xfId="27622" xr:uid="{00000000-0005-0000-0000-0000C96A0000}"/>
    <cellStyle name="Input 2 7 9" xfId="27623" xr:uid="{00000000-0005-0000-0000-0000CA6A0000}"/>
    <cellStyle name="Input 2 7 9 2" xfId="27624" xr:uid="{00000000-0005-0000-0000-0000CB6A0000}"/>
    <cellStyle name="Input 2 70" xfId="27625" xr:uid="{00000000-0005-0000-0000-0000CC6A0000}"/>
    <cellStyle name="Input 2 71" xfId="27626" xr:uid="{00000000-0005-0000-0000-0000CD6A0000}"/>
    <cellStyle name="Input 2 72" xfId="27627" xr:uid="{00000000-0005-0000-0000-0000CE6A0000}"/>
    <cellStyle name="Input 2 73" xfId="27628" xr:uid="{00000000-0005-0000-0000-0000CF6A0000}"/>
    <cellStyle name="Input 2 74" xfId="27629" xr:uid="{00000000-0005-0000-0000-0000D06A0000}"/>
    <cellStyle name="Input 2 75" xfId="27630" xr:uid="{00000000-0005-0000-0000-0000D16A0000}"/>
    <cellStyle name="Input 2 76" xfId="27631" xr:uid="{00000000-0005-0000-0000-0000D26A0000}"/>
    <cellStyle name="Input 2 77" xfId="27632" xr:uid="{00000000-0005-0000-0000-0000D36A0000}"/>
    <cellStyle name="Input 2 78" xfId="27633" xr:uid="{00000000-0005-0000-0000-0000D46A0000}"/>
    <cellStyle name="Input 2 79" xfId="27634" xr:uid="{00000000-0005-0000-0000-0000D56A0000}"/>
    <cellStyle name="Input 2 8" xfId="703" xr:uid="{00000000-0005-0000-0000-0000D66A0000}"/>
    <cellStyle name="Input 2 8 10" xfId="27635" xr:uid="{00000000-0005-0000-0000-0000D76A0000}"/>
    <cellStyle name="Input 2 8 10 2" xfId="27636" xr:uid="{00000000-0005-0000-0000-0000D86A0000}"/>
    <cellStyle name="Input 2 8 11" xfId="27637" xr:uid="{00000000-0005-0000-0000-0000D96A0000}"/>
    <cellStyle name="Input 2 8 11 2" xfId="27638" xr:uid="{00000000-0005-0000-0000-0000DA6A0000}"/>
    <cellStyle name="Input 2 8 12" xfId="27639" xr:uid="{00000000-0005-0000-0000-0000DB6A0000}"/>
    <cellStyle name="Input 2 8 12 2" xfId="27640" xr:uid="{00000000-0005-0000-0000-0000DC6A0000}"/>
    <cellStyle name="Input 2 8 13" xfId="27641" xr:uid="{00000000-0005-0000-0000-0000DD6A0000}"/>
    <cellStyle name="Input 2 8 13 2" xfId="27642" xr:uid="{00000000-0005-0000-0000-0000DE6A0000}"/>
    <cellStyle name="Input 2 8 14" xfId="27643" xr:uid="{00000000-0005-0000-0000-0000DF6A0000}"/>
    <cellStyle name="Input 2 8 14 2" xfId="27644" xr:uid="{00000000-0005-0000-0000-0000E06A0000}"/>
    <cellStyle name="Input 2 8 15" xfId="27645" xr:uid="{00000000-0005-0000-0000-0000E16A0000}"/>
    <cellStyle name="Input 2 8 15 2" xfId="27646" xr:uid="{00000000-0005-0000-0000-0000E26A0000}"/>
    <cellStyle name="Input 2 8 16" xfId="27647" xr:uid="{00000000-0005-0000-0000-0000E36A0000}"/>
    <cellStyle name="Input 2 8 16 2" xfId="27648" xr:uid="{00000000-0005-0000-0000-0000E46A0000}"/>
    <cellStyle name="Input 2 8 17" xfId="27649" xr:uid="{00000000-0005-0000-0000-0000E56A0000}"/>
    <cellStyle name="Input 2 8 17 2" xfId="27650" xr:uid="{00000000-0005-0000-0000-0000E66A0000}"/>
    <cellStyle name="Input 2 8 18" xfId="27651" xr:uid="{00000000-0005-0000-0000-0000E76A0000}"/>
    <cellStyle name="Input 2 8 18 2" xfId="27652" xr:uid="{00000000-0005-0000-0000-0000E86A0000}"/>
    <cellStyle name="Input 2 8 19" xfId="27653" xr:uid="{00000000-0005-0000-0000-0000E96A0000}"/>
    <cellStyle name="Input 2 8 19 2" xfId="27654" xr:uid="{00000000-0005-0000-0000-0000EA6A0000}"/>
    <cellStyle name="Input 2 8 2" xfId="704" xr:uid="{00000000-0005-0000-0000-0000EB6A0000}"/>
    <cellStyle name="Input 2 8 2 2" xfId="27655" xr:uid="{00000000-0005-0000-0000-0000EC6A0000}"/>
    <cellStyle name="Input 2 8 20" xfId="27656" xr:uid="{00000000-0005-0000-0000-0000ED6A0000}"/>
    <cellStyle name="Input 2 8 20 2" xfId="27657" xr:uid="{00000000-0005-0000-0000-0000EE6A0000}"/>
    <cellStyle name="Input 2 8 21" xfId="27658" xr:uid="{00000000-0005-0000-0000-0000EF6A0000}"/>
    <cellStyle name="Input 2 8 21 2" xfId="27659" xr:uid="{00000000-0005-0000-0000-0000F06A0000}"/>
    <cellStyle name="Input 2 8 22" xfId="27660" xr:uid="{00000000-0005-0000-0000-0000F16A0000}"/>
    <cellStyle name="Input 2 8 22 2" xfId="27661" xr:uid="{00000000-0005-0000-0000-0000F26A0000}"/>
    <cellStyle name="Input 2 8 23" xfId="27662" xr:uid="{00000000-0005-0000-0000-0000F36A0000}"/>
    <cellStyle name="Input 2 8 23 2" xfId="27663" xr:uid="{00000000-0005-0000-0000-0000F46A0000}"/>
    <cellStyle name="Input 2 8 24" xfId="27664" xr:uid="{00000000-0005-0000-0000-0000F56A0000}"/>
    <cellStyle name="Input 2 8 24 2" xfId="27665" xr:uid="{00000000-0005-0000-0000-0000F66A0000}"/>
    <cellStyle name="Input 2 8 25" xfId="27666" xr:uid="{00000000-0005-0000-0000-0000F76A0000}"/>
    <cellStyle name="Input 2 8 25 2" xfId="27667" xr:uid="{00000000-0005-0000-0000-0000F86A0000}"/>
    <cellStyle name="Input 2 8 26" xfId="27668" xr:uid="{00000000-0005-0000-0000-0000F96A0000}"/>
    <cellStyle name="Input 2 8 26 2" xfId="27669" xr:uid="{00000000-0005-0000-0000-0000FA6A0000}"/>
    <cellStyle name="Input 2 8 27" xfId="27670" xr:uid="{00000000-0005-0000-0000-0000FB6A0000}"/>
    <cellStyle name="Input 2 8 27 2" xfId="27671" xr:uid="{00000000-0005-0000-0000-0000FC6A0000}"/>
    <cellStyle name="Input 2 8 28" xfId="27672" xr:uid="{00000000-0005-0000-0000-0000FD6A0000}"/>
    <cellStyle name="Input 2 8 28 2" xfId="27673" xr:uid="{00000000-0005-0000-0000-0000FE6A0000}"/>
    <cellStyle name="Input 2 8 29" xfId="27674" xr:uid="{00000000-0005-0000-0000-0000FF6A0000}"/>
    <cellStyle name="Input 2 8 29 2" xfId="27675" xr:uid="{00000000-0005-0000-0000-0000006B0000}"/>
    <cellStyle name="Input 2 8 3" xfId="27676" xr:uid="{00000000-0005-0000-0000-0000016B0000}"/>
    <cellStyle name="Input 2 8 3 2" xfId="27677" xr:uid="{00000000-0005-0000-0000-0000026B0000}"/>
    <cellStyle name="Input 2 8 30" xfId="27678" xr:uid="{00000000-0005-0000-0000-0000036B0000}"/>
    <cellStyle name="Input 2 8 30 2" xfId="27679" xr:uid="{00000000-0005-0000-0000-0000046B0000}"/>
    <cellStyle name="Input 2 8 31" xfId="27680" xr:uid="{00000000-0005-0000-0000-0000056B0000}"/>
    <cellStyle name="Input 2 8 31 2" xfId="27681" xr:uid="{00000000-0005-0000-0000-0000066B0000}"/>
    <cellStyle name="Input 2 8 32" xfId="27682" xr:uid="{00000000-0005-0000-0000-0000076B0000}"/>
    <cellStyle name="Input 2 8 32 2" xfId="27683" xr:uid="{00000000-0005-0000-0000-0000086B0000}"/>
    <cellStyle name="Input 2 8 33" xfId="27684" xr:uid="{00000000-0005-0000-0000-0000096B0000}"/>
    <cellStyle name="Input 2 8 33 2" xfId="27685" xr:uid="{00000000-0005-0000-0000-00000A6B0000}"/>
    <cellStyle name="Input 2 8 34" xfId="27686" xr:uid="{00000000-0005-0000-0000-00000B6B0000}"/>
    <cellStyle name="Input 2 8 34 2" xfId="27687" xr:uid="{00000000-0005-0000-0000-00000C6B0000}"/>
    <cellStyle name="Input 2 8 35" xfId="27688" xr:uid="{00000000-0005-0000-0000-00000D6B0000}"/>
    <cellStyle name="Input 2 8 35 2" xfId="27689" xr:uid="{00000000-0005-0000-0000-00000E6B0000}"/>
    <cellStyle name="Input 2 8 36" xfId="27690" xr:uid="{00000000-0005-0000-0000-00000F6B0000}"/>
    <cellStyle name="Input 2 8 36 2" xfId="27691" xr:uid="{00000000-0005-0000-0000-0000106B0000}"/>
    <cellStyle name="Input 2 8 37" xfId="27692" xr:uid="{00000000-0005-0000-0000-0000116B0000}"/>
    <cellStyle name="Input 2 8 37 2" xfId="27693" xr:uid="{00000000-0005-0000-0000-0000126B0000}"/>
    <cellStyle name="Input 2 8 38" xfId="27694" xr:uid="{00000000-0005-0000-0000-0000136B0000}"/>
    <cellStyle name="Input 2 8 38 2" xfId="27695" xr:uid="{00000000-0005-0000-0000-0000146B0000}"/>
    <cellStyle name="Input 2 8 39" xfId="27696" xr:uid="{00000000-0005-0000-0000-0000156B0000}"/>
    <cellStyle name="Input 2 8 39 2" xfId="27697" xr:uid="{00000000-0005-0000-0000-0000166B0000}"/>
    <cellStyle name="Input 2 8 4" xfId="27698" xr:uid="{00000000-0005-0000-0000-0000176B0000}"/>
    <cellStyle name="Input 2 8 4 2" xfId="27699" xr:uid="{00000000-0005-0000-0000-0000186B0000}"/>
    <cellStyle name="Input 2 8 40" xfId="27700" xr:uid="{00000000-0005-0000-0000-0000196B0000}"/>
    <cellStyle name="Input 2 8 41" xfId="27701" xr:uid="{00000000-0005-0000-0000-00001A6B0000}"/>
    <cellStyle name="Input 2 8 42" xfId="27702" xr:uid="{00000000-0005-0000-0000-00001B6B0000}"/>
    <cellStyle name="Input 2 8 43" xfId="27703" xr:uid="{00000000-0005-0000-0000-00001C6B0000}"/>
    <cellStyle name="Input 2 8 44" xfId="27704" xr:uid="{00000000-0005-0000-0000-00001D6B0000}"/>
    <cellStyle name="Input 2 8 45" xfId="27705" xr:uid="{00000000-0005-0000-0000-00001E6B0000}"/>
    <cellStyle name="Input 2 8 46" xfId="27706" xr:uid="{00000000-0005-0000-0000-00001F6B0000}"/>
    <cellStyle name="Input 2 8 47" xfId="27707" xr:uid="{00000000-0005-0000-0000-0000206B0000}"/>
    <cellStyle name="Input 2 8 48" xfId="27708" xr:uid="{00000000-0005-0000-0000-0000216B0000}"/>
    <cellStyle name="Input 2 8 49" xfId="27709" xr:uid="{00000000-0005-0000-0000-0000226B0000}"/>
    <cellStyle name="Input 2 8 5" xfId="27710" xr:uid="{00000000-0005-0000-0000-0000236B0000}"/>
    <cellStyle name="Input 2 8 5 2" xfId="27711" xr:uid="{00000000-0005-0000-0000-0000246B0000}"/>
    <cellStyle name="Input 2 8 50" xfId="27712" xr:uid="{00000000-0005-0000-0000-0000256B0000}"/>
    <cellStyle name="Input 2 8 51" xfId="27713" xr:uid="{00000000-0005-0000-0000-0000266B0000}"/>
    <cellStyle name="Input 2 8 52" xfId="27714" xr:uid="{00000000-0005-0000-0000-0000276B0000}"/>
    <cellStyle name="Input 2 8 53" xfId="27715" xr:uid="{00000000-0005-0000-0000-0000286B0000}"/>
    <cellStyle name="Input 2 8 54" xfId="27716" xr:uid="{00000000-0005-0000-0000-0000296B0000}"/>
    <cellStyle name="Input 2 8 55" xfId="27717" xr:uid="{00000000-0005-0000-0000-00002A6B0000}"/>
    <cellStyle name="Input 2 8 56" xfId="27718" xr:uid="{00000000-0005-0000-0000-00002B6B0000}"/>
    <cellStyle name="Input 2 8 57" xfId="27719" xr:uid="{00000000-0005-0000-0000-00002C6B0000}"/>
    <cellStyle name="Input 2 8 58" xfId="27720" xr:uid="{00000000-0005-0000-0000-00002D6B0000}"/>
    <cellStyle name="Input 2 8 59" xfId="27721" xr:uid="{00000000-0005-0000-0000-00002E6B0000}"/>
    <cellStyle name="Input 2 8 6" xfId="27722" xr:uid="{00000000-0005-0000-0000-00002F6B0000}"/>
    <cellStyle name="Input 2 8 6 2" xfId="27723" xr:uid="{00000000-0005-0000-0000-0000306B0000}"/>
    <cellStyle name="Input 2 8 60" xfId="27724" xr:uid="{00000000-0005-0000-0000-0000316B0000}"/>
    <cellStyle name="Input 2 8 61" xfId="27725" xr:uid="{00000000-0005-0000-0000-0000326B0000}"/>
    <cellStyle name="Input 2 8 62" xfId="27726" xr:uid="{00000000-0005-0000-0000-0000336B0000}"/>
    <cellStyle name="Input 2 8 63" xfId="27727" xr:uid="{00000000-0005-0000-0000-0000346B0000}"/>
    <cellStyle name="Input 2 8 64" xfId="27728" xr:uid="{00000000-0005-0000-0000-0000356B0000}"/>
    <cellStyle name="Input 2 8 65" xfId="27729" xr:uid="{00000000-0005-0000-0000-0000366B0000}"/>
    <cellStyle name="Input 2 8 66" xfId="27730" xr:uid="{00000000-0005-0000-0000-0000376B0000}"/>
    <cellStyle name="Input 2 8 67" xfId="27731" xr:uid="{00000000-0005-0000-0000-0000386B0000}"/>
    <cellStyle name="Input 2 8 68" xfId="27732" xr:uid="{00000000-0005-0000-0000-0000396B0000}"/>
    <cellStyle name="Input 2 8 69" xfId="27733" xr:uid="{00000000-0005-0000-0000-00003A6B0000}"/>
    <cellStyle name="Input 2 8 7" xfId="27734" xr:uid="{00000000-0005-0000-0000-00003B6B0000}"/>
    <cellStyle name="Input 2 8 7 2" xfId="27735" xr:uid="{00000000-0005-0000-0000-00003C6B0000}"/>
    <cellStyle name="Input 2 8 70" xfId="27736" xr:uid="{00000000-0005-0000-0000-00003D6B0000}"/>
    <cellStyle name="Input 2 8 71" xfId="27737" xr:uid="{00000000-0005-0000-0000-00003E6B0000}"/>
    <cellStyle name="Input 2 8 72" xfId="27738" xr:uid="{00000000-0005-0000-0000-00003F6B0000}"/>
    <cellStyle name="Input 2 8 73" xfId="27739" xr:uid="{00000000-0005-0000-0000-0000406B0000}"/>
    <cellStyle name="Input 2 8 74" xfId="27740" xr:uid="{00000000-0005-0000-0000-0000416B0000}"/>
    <cellStyle name="Input 2 8 75" xfId="27741" xr:uid="{00000000-0005-0000-0000-0000426B0000}"/>
    <cellStyle name="Input 2 8 76" xfId="27742" xr:uid="{00000000-0005-0000-0000-0000436B0000}"/>
    <cellStyle name="Input 2 8 77" xfId="52465" xr:uid="{00000000-0005-0000-0000-0000446B0000}"/>
    <cellStyle name="Input 2 8 78" xfId="52232" xr:uid="{00000000-0005-0000-0000-0000456B0000}"/>
    <cellStyle name="Input 2 8 79" xfId="53158" xr:uid="{00000000-0005-0000-0000-0000466B0000}"/>
    <cellStyle name="Input 2 8 8" xfId="27743" xr:uid="{00000000-0005-0000-0000-0000476B0000}"/>
    <cellStyle name="Input 2 8 8 2" xfId="27744" xr:uid="{00000000-0005-0000-0000-0000486B0000}"/>
    <cellStyle name="Input 2 8 9" xfId="27745" xr:uid="{00000000-0005-0000-0000-0000496B0000}"/>
    <cellStyle name="Input 2 8 9 2" xfId="27746" xr:uid="{00000000-0005-0000-0000-00004A6B0000}"/>
    <cellStyle name="Input 2 80" xfId="27747" xr:uid="{00000000-0005-0000-0000-00004B6B0000}"/>
    <cellStyle name="Input 2 81" xfId="27748" xr:uid="{00000000-0005-0000-0000-00004C6B0000}"/>
    <cellStyle name="Input 2 82" xfId="27749" xr:uid="{00000000-0005-0000-0000-00004D6B0000}"/>
    <cellStyle name="Input 2 83" xfId="27750" xr:uid="{00000000-0005-0000-0000-00004E6B0000}"/>
    <cellStyle name="Input 2 84" xfId="27751" xr:uid="{00000000-0005-0000-0000-00004F6B0000}"/>
    <cellStyle name="Input 2 85" xfId="27752" xr:uid="{00000000-0005-0000-0000-0000506B0000}"/>
    <cellStyle name="Input 2 86" xfId="27753" xr:uid="{00000000-0005-0000-0000-0000516B0000}"/>
    <cellStyle name="Input 2 87" xfId="27754" xr:uid="{00000000-0005-0000-0000-0000526B0000}"/>
    <cellStyle name="Input 2 88" xfId="27755" xr:uid="{00000000-0005-0000-0000-0000536B0000}"/>
    <cellStyle name="Input 2 89" xfId="27756" xr:uid="{00000000-0005-0000-0000-0000546B0000}"/>
    <cellStyle name="Input 2 9" xfId="705" xr:uid="{00000000-0005-0000-0000-0000556B0000}"/>
    <cellStyle name="Input 2 9 10" xfId="27757" xr:uid="{00000000-0005-0000-0000-0000566B0000}"/>
    <cellStyle name="Input 2 9 10 2" xfId="27758" xr:uid="{00000000-0005-0000-0000-0000576B0000}"/>
    <cellStyle name="Input 2 9 11" xfId="27759" xr:uid="{00000000-0005-0000-0000-0000586B0000}"/>
    <cellStyle name="Input 2 9 11 2" xfId="27760" xr:uid="{00000000-0005-0000-0000-0000596B0000}"/>
    <cellStyle name="Input 2 9 12" xfId="27761" xr:uid="{00000000-0005-0000-0000-00005A6B0000}"/>
    <cellStyle name="Input 2 9 12 2" xfId="27762" xr:uid="{00000000-0005-0000-0000-00005B6B0000}"/>
    <cellStyle name="Input 2 9 13" xfId="27763" xr:uid="{00000000-0005-0000-0000-00005C6B0000}"/>
    <cellStyle name="Input 2 9 13 2" xfId="27764" xr:uid="{00000000-0005-0000-0000-00005D6B0000}"/>
    <cellStyle name="Input 2 9 14" xfId="27765" xr:uid="{00000000-0005-0000-0000-00005E6B0000}"/>
    <cellStyle name="Input 2 9 14 2" xfId="27766" xr:uid="{00000000-0005-0000-0000-00005F6B0000}"/>
    <cellStyle name="Input 2 9 15" xfId="27767" xr:uid="{00000000-0005-0000-0000-0000606B0000}"/>
    <cellStyle name="Input 2 9 15 2" xfId="27768" xr:uid="{00000000-0005-0000-0000-0000616B0000}"/>
    <cellStyle name="Input 2 9 16" xfId="27769" xr:uid="{00000000-0005-0000-0000-0000626B0000}"/>
    <cellStyle name="Input 2 9 16 2" xfId="27770" xr:uid="{00000000-0005-0000-0000-0000636B0000}"/>
    <cellStyle name="Input 2 9 17" xfId="27771" xr:uid="{00000000-0005-0000-0000-0000646B0000}"/>
    <cellStyle name="Input 2 9 17 2" xfId="27772" xr:uid="{00000000-0005-0000-0000-0000656B0000}"/>
    <cellStyle name="Input 2 9 18" xfId="27773" xr:uid="{00000000-0005-0000-0000-0000666B0000}"/>
    <cellStyle name="Input 2 9 18 2" xfId="27774" xr:uid="{00000000-0005-0000-0000-0000676B0000}"/>
    <cellStyle name="Input 2 9 19" xfId="27775" xr:uid="{00000000-0005-0000-0000-0000686B0000}"/>
    <cellStyle name="Input 2 9 19 2" xfId="27776" xr:uid="{00000000-0005-0000-0000-0000696B0000}"/>
    <cellStyle name="Input 2 9 2" xfId="706" xr:uid="{00000000-0005-0000-0000-00006A6B0000}"/>
    <cellStyle name="Input 2 9 2 2" xfId="27777" xr:uid="{00000000-0005-0000-0000-00006B6B0000}"/>
    <cellStyle name="Input 2 9 20" xfId="27778" xr:uid="{00000000-0005-0000-0000-00006C6B0000}"/>
    <cellStyle name="Input 2 9 20 2" xfId="27779" xr:uid="{00000000-0005-0000-0000-00006D6B0000}"/>
    <cellStyle name="Input 2 9 21" xfId="27780" xr:uid="{00000000-0005-0000-0000-00006E6B0000}"/>
    <cellStyle name="Input 2 9 21 2" xfId="27781" xr:uid="{00000000-0005-0000-0000-00006F6B0000}"/>
    <cellStyle name="Input 2 9 22" xfId="27782" xr:uid="{00000000-0005-0000-0000-0000706B0000}"/>
    <cellStyle name="Input 2 9 22 2" xfId="27783" xr:uid="{00000000-0005-0000-0000-0000716B0000}"/>
    <cellStyle name="Input 2 9 23" xfId="27784" xr:uid="{00000000-0005-0000-0000-0000726B0000}"/>
    <cellStyle name="Input 2 9 23 2" xfId="27785" xr:uid="{00000000-0005-0000-0000-0000736B0000}"/>
    <cellStyle name="Input 2 9 24" xfId="27786" xr:uid="{00000000-0005-0000-0000-0000746B0000}"/>
    <cellStyle name="Input 2 9 24 2" xfId="27787" xr:uid="{00000000-0005-0000-0000-0000756B0000}"/>
    <cellStyle name="Input 2 9 25" xfId="27788" xr:uid="{00000000-0005-0000-0000-0000766B0000}"/>
    <cellStyle name="Input 2 9 25 2" xfId="27789" xr:uid="{00000000-0005-0000-0000-0000776B0000}"/>
    <cellStyle name="Input 2 9 26" xfId="27790" xr:uid="{00000000-0005-0000-0000-0000786B0000}"/>
    <cellStyle name="Input 2 9 26 2" xfId="27791" xr:uid="{00000000-0005-0000-0000-0000796B0000}"/>
    <cellStyle name="Input 2 9 27" xfId="27792" xr:uid="{00000000-0005-0000-0000-00007A6B0000}"/>
    <cellStyle name="Input 2 9 27 2" xfId="27793" xr:uid="{00000000-0005-0000-0000-00007B6B0000}"/>
    <cellStyle name="Input 2 9 28" xfId="27794" xr:uid="{00000000-0005-0000-0000-00007C6B0000}"/>
    <cellStyle name="Input 2 9 28 2" xfId="27795" xr:uid="{00000000-0005-0000-0000-00007D6B0000}"/>
    <cellStyle name="Input 2 9 29" xfId="27796" xr:uid="{00000000-0005-0000-0000-00007E6B0000}"/>
    <cellStyle name="Input 2 9 29 2" xfId="27797" xr:uid="{00000000-0005-0000-0000-00007F6B0000}"/>
    <cellStyle name="Input 2 9 3" xfId="27798" xr:uid="{00000000-0005-0000-0000-0000806B0000}"/>
    <cellStyle name="Input 2 9 3 2" xfId="27799" xr:uid="{00000000-0005-0000-0000-0000816B0000}"/>
    <cellStyle name="Input 2 9 30" xfId="27800" xr:uid="{00000000-0005-0000-0000-0000826B0000}"/>
    <cellStyle name="Input 2 9 30 2" xfId="27801" xr:uid="{00000000-0005-0000-0000-0000836B0000}"/>
    <cellStyle name="Input 2 9 31" xfId="27802" xr:uid="{00000000-0005-0000-0000-0000846B0000}"/>
    <cellStyle name="Input 2 9 31 2" xfId="27803" xr:uid="{00000000-0005-0000-0000-0000856B0000}"/>
    <cellStyle name="Input 2 9 32" xfId="27804" xr:uid="{00000000-0005-0000-0000-0000866B0000}"/>
    <cellStyle name="Input 2 9 32 2" xfId="27805" xr:uid="{00000000-0005-0000-0000-0000876B0000}"/>
    <cellStyle name="Input 2 9 33" xfId="27806" xr:uid="{00000000-0005-0000-0000-0000886B0000}"/>
    <cellStyle name="Input 2 9 33 2" xfId="27807" xr:uid="{00000000-0005-0000-0000-0000896B0000}"/>
    <cellStyle name="Input 2 9 34" xfId="27808" xr:uid="{00000000-0005-0000-0000-00008A6B0000}"/>
    <cellStyle name="Input 2 9 34 2" xfId="27809" xr:uid="{00000000-0005-0000-0000-00008B6B0000}"/>
    <cellStyle name="Input 2 9 35" xfId="27810" xr:uid="{00000000-0005-0000-0000-00008C6B0000}"/>
    <cellStyle name="Input 2 9 35 2" xfId="27811" xr:uid="{00000000-0005-0000-0000-00008D6B0000}"/>
    <cellStyle name="Input 2 9 36" xfId="27812" xr:uid="{00000000-0005-0000-0000-00008E6B0000}"/>
    <cellStyle name="Input 2 9 36 2" xfId="27813" xr:uid="{00000000-0005-0000-0000-00008F6B0000}"/>
    <cellStyle name="Input 2 9 37" xfId="27814" xr:uid="{00000000-0005-0000-0000-0000906B0000}"/>
    <cellStyle name="Input 2 9 37 2" xfId="27815" xr:uid="{00000000-0005-0000-0000-0000916B0000}"/>
    <cellStyle name="Input 2 9 38" xfId="27816" xr:uid="{00000000-0005-0000-0000-0000926B0000}"/>
    <cellStyle name="Input 2 9 38 2" xfId="27817" xr:uid="{00000000-0005-0000-0000-0000936B0000}"/>
    <cellStyle name="Input 2 9 39" xfId="27818" xr:uid="{00000000-0005-0000-0000-0000946B0000}"/>
    <cellStyle name="Input 2 9 39 2" xfId="27819" xr:uid="{00000000-0005-0000-0000-0000956B0000}"/>
    <cellStyle name="Input 2 9 4" xfId="27820" xr:uid="{00000000-0005-0000-0000-0000966B0000}"/>
    <cellStyle name="Input 2 9 4 2" xfId="27821" xr:uid="{00000000-0005-0000-0000-0000976B0000}"/>
    <cellStyle name="Input 2 9 40" xfId="27822" xr:uid="{00000000-0005-0000-0000-0000986B0000}"/>
    <cellStyle name="Input 2 9 41" xfId="27823" xr:uid="{00000000-0005-0000-0000-0000996B0000}"/>
    <cellStyle name="Input 2 9 42" xfId="27824" xr:uid="{00000000-0005-0000-0000-00009A6B0000}"/>
    <cellStyle name="Input 2 9 43" xfId="27825" xr:uid="{00000000-0005-0000-0000-00009B6B0000}"/>
    <cellStyle name="Input 2 9 44" xfId="27826" xr:uid="{00000000-0005-0000-0000-00009C6B0000}"/>
    <cellStyle name="Input 2 9 45" xfId="27827" xr:uid="{00000000-0005-0000-0000-00009D6B0000}"/>
    <cellStyle name="Input 2 9 46" xfId="27828" xr:uid="{00000000-0005-0000-0000-00009E6B0000}"/>
    <cellStyle name="Input 2 9 47" xfId="27829" xr:uid="{00000000-0005-0000-0000-00009F6B0000}"/>
    <cellStyle name="Input 2 9 48" xfId="27830" xr:uid="{00000000-0005-0000-0000-0000A06B0000}"/>
    <cellStyle name="Input 2 9 49" xfId="27831" xr:uid="{00000000-0005-0000-0000-0000A16B0000}"/>
    <cellStyle name="Input 2 9 5" xfId="27832" xr:uid="{00000000-0005-0000-0000-0000A26B0000}"/>
    <cellStyle name="Input 2 9 5 2" xfId="27833" xr:uid="{00000000-0005-0000-0000-0000A36B0000}"/>
    <cellStyle name="Input 2 9 50" xfId="27834" xr:uid="{00000000-0005-0000-0000-0000A46B0000}"/>
    <cellStyle name="Input 2 9 51" xfId="27835" xr:uid="{00000000-0005-0000-0000-0000A56B0000}"/>
    <cellStyle name="Input 2 9 52" xfId="27836" xr:uid="{00000000-0005-0000-0000-0000A66B0000}"/>
    <cellStyle name="Input 2 9 53" xfId="27837" xr:uid="{00000000-0005-0000-0000-0000A76B0000}"/>
    <cellStyle name="Input 2 9 54" xfId="27838" xr:uid="{00000000-0005-0000-0000-0000A86B0000}"/>
    <cellStyle name="Input 2 9 55" xfId="27839" xr:uid="{00000000-0005-0000-0000-0000A96B0000}"/>
    <cellStyle name="Input 2 9 56" xfId="27840" xr:uid="{00000000-0005-0000-0000-0000AA6B0000}"/>
    <cellStyle name="Input 2 9 57" xfId="27841" xr:uid="{00000000-0005-0000-0000-0000AB6B0000}"/>
    <cellStyle name="Input 2 9 58" xfId="27842" xr:uid="{00000000-0005-0000-0000-0000AC6B0000}"/>
    <cellStyle name="Input 2 9 59" xfId="27843" xr:uid="{00000000-0005-0000-0000-0000AD6B0000}"/>
    <cellStyle name="Input 2 9 6" xfId="27844" xr:uid="{00000000-0005-0000-0000-0000AE6B0000}"/>
    <cellStyle name="Input 2 9 6 2" xfId="27845" xr:uid="{00000000-0005-0000-0000-0000AF6B0000}"/>
    <cellStyle name="Input 2 9 60" xfId="27846" xr:uid="{00000000-0005-0000-0000-0000B06B0000}"/>
    <cellStyle name="Input 2 9 61" xfId="27847" xr:uid="{00000000-0005-0000-0000-0000B16B0000}"/>
    <cellStyle name="Input 2 9 62" xfId="27848" xr:uid="{00000000-0005-0000-0000-0000B26B0000}"/>
    <cellStyle name="Input 2 9 63" xfId="27849" xr:uid="{00000000-0005-0000-0000-0000B36B0000}"/>
    <cellStyle name="Input 2 9 64" xfId="27850" xr:uid="{00000000-0005-0000-0000-0000B46B0000}"/>
    <cellStyle name="Input 2 9 65" xfId="27851" xr:uid="{00000000-0005-0000-0000-0000B56B0000}"/>
    <cellStyle name="Input 2 9 66" xfId="27852" xr:uid="{00000000-0005-0000-0000-0000B66B0000}"/>
    <cellStyle name="Input 2 9 67" xfId="27853" xr:uid="{00000000-0005-0000-0000-0000B76B0000}"/>
    <cellStyle name="Input 2 9 68" xfId="27854" xr:uid="{00000000-0005-0000-0000-0000B86B0000}"/>
    <cellStyle name="Input 2 9 69" xfId="27855" xr:uid="{00000000-0005-0000-0000-0000B96B0000}"/>
    <cellStyle name="Input 2 9 7" xfId="27856" xr:uid="{00000000-0005-0000-0000-0000BA6B0000}"/>
    <cellStyle name="Input 2 9 7 2" xfId="27857" xr:uid="{00000000-0005-0000-0000-0000BB6B0000}"/>
    <cellStyle name="Input 2 9 70" xfId="27858" xr:uid="{00000000-0005-0000-0000-0000BC6B0000}"/>
    <cellStyle name="Input 2 9 71" xfId="27859" xr:uid="{00000000-0005-0000-0000-0000BD6B0000}"/>
    <cellStyle name="Input 2 9 72" xfId="27860" xr:uid="{00000000-0005-0000-0000-0000BE6B0000}"/>
    <cellStyle name="Input 2 9 73" xfId="27861" xr:uid="{00000000-0005-0000-0000-0000BF6B0000}"/>
    <cellStyle name="Input 2 9 74" xfId="27862" xr:uid="{00000000-0005-0000-0000-0000C06B0000}"/>
    <cellStyle name="Input 2 9 75" xfId="27863" xr:uid="{00000000-0005-0000-0000-0000C16B0000}"/>
    <cellStyle name="Input 2 9 76" xfId="27864" xr:uid="{00000000-0005-0000-0000-0000C26B0000}"/>
    <cellStyle name="Input 2 9 77" xfId="52636" xr:uid="{00000000-0005-0000-0000-0000C36B0000}"/>
    <cellStyle name="Input 2 9 78" xfId="52887" xr:uid="{00000000-0005-0000-0000-0000C46B0000}"/>
    <cellStyle name="Input 2 9 79" xfId="53348" xr:uid="{00000000-0005-0000-0000-0000C56B0000}"/>
    <cellStyle name="Input 2 9 8" xfId="27865" xr:uid="{00000000-0005-0000-0000-0000C66B0000}"/>
    <cellStyle name="Input 2 9 8 2" xfId="27866" xr:uid="{00000000-0005-0000-0000-0000C76B0000}"/>
    <cellStyle name="Input 2 9 9" xfId="27867" xr:uid="{00000000-0005-0000-0000-0000C86B0000}"/>
    <cellStyle name="Input 2 9 9 2" xfId="27868" xr:uid="{00000000-0005-0000-0000-0000C96B0000}"/>
    <cellStyle name="Input 2 90" xfId="27869" xr:uid="{00000000-0005-0000-0000-0000CA6B0000}"/>
    <cellStyle name="Input 2 91" xfId="27870" xr:uid="{00000000-0005-0000-0000-0000CB6B0000}"/>
    <cellStyle name="Input 2 92" xfId="27871" xr:uid="{00000000-0005-0000-0000-0000CC6B0000}"/>
    <cellStyle name="Input 2 93" xfId="27872" xr:uid="{00000000-0005-0000-0000-0000CD6B0000}"/>
    <cellStyle name="Input 2 94" xfId="27873" xr:uid="{00000000-0005-0000-0000-0000CE6B0000}"/>
    <cellStyle name="Input 2 95" xfId="27874" xr:uid="{00000000-0005-0000-0000-0000CF6B0000}"/>
    <cellStyle name="Input 2 96" xfId="52357" xr:uid="{00000000-0005-0000-0000-0000D06B0000}"/>
    <cellStyle name="Input 2 97" xfId="52376" xr:uid="{00000000-0005-0000-0000-0000D16B0000}"/>
    <cellStyle name="Input 2 98" xfId="53050" xr:uid="{00000000-0005-0000-0000-0000D26B0000}"/>
    <cellStyle name="Input 20" xfId="707" xr:uid="{00000000-0005-0000-0000-0000D36B0000}"/>
    <cellStyle name="Input 20 10" xfId="27875" xr:uid="{00000000-0005-0000-0000-0000D46B0000}"/>
    <cellStyle name="Input 20 10 2" xfId="27876" xr:uid="{00000000-0005-0000-0000-0000D56B0000}"/>
    <cellStyle name="Input 20 11" xfId="27877" xr:uid="{00000000-0005-0000-0000-0000D66B0000}"/>
    <cellStyle name="Input 20 11 2" xfId="27878" xr:uid="{00000000-0005-0000-0000-0000D76B0000}"/>
    <cellStyle name="Input 20 12" xfId="27879" xr:uid="{00000000-0005-0000-0000-0000D86B0000}"/>
    <cellStyle name="Input 20 12 2" xfId="27880" xr:uid="{00000000-0005-0000-0000-0000D96B0000}"/>
    <cellStyle name="Input 20 13" xfId="27881" xr:uid="{00000000-0005-0000-0000-0000DA6B0000}"/>
    <cellStyle name="Input 20 13 2" xfId="27882" xr:uid="{00000000-0005-0000-0000-0000DB6B0000}"/>
    <cellStyle name="Input 20 14" xfId="27883" xr:uid="{00000000-0005-0000-0000-0000DC6B0000}"/>
    <cellStyle name="Input 20 14 2" xfId="27884" xr:uid="{00000000-0005-0000-0000-0000DD6B0000}"/>
    <cellStyle name="Input 20 15" xfId="27885" xr:uid="{00000000-0005-0000-0000-0000DE6B0000}"/>
    <cellStyle name="Input 20 15 2" xfId="27886" xr:uid="{00000000-0005-0000-0000-0000DF6B0000}"/>
    <cellStyle name="Input 20 16" xfId="27887" xr:uid="{00000000-0005-0000-0000-0000E06B0000}"/>
    <cellStyle name="Input 20 16 2" xfId="27888" xr:uid="{00000000-0005-0000-0000-0000E16B0000}"/>
    <cellStyle name="Input 20 17" xfId="27889" xr:uid="{00000000-0005-0000-0000-0000E26B0000}"/>
    <cellStyle name="Input 20 17 2" xfId="27890" xr:uid="{00000000-0005-0000-0000-0000E36B0000}"/>
    <cellStyle name="Input 20 18" xfId="27891" xr:uid="{00000000-0005-0000-0000-0000E46B0000}"/>
    <cellStyle name="Input 20 18 2" xfId="27892" xr:uid="{00000000-0005-0000-0000-0000E56B0000}"/>
    <cellStyle name="Input 20 19" xfId="27893" xr:uid="{00000000-0005-0000-0000-0000E66B0000}"/>
    <cellStyle name="Input 20 19 2" xfId="27894" xr:uid="{00000000-0005-0000-0000-0000E76B0000}"/>
    <cellStyle name="Input 20 2" xfId="708" xr:uid="{00000000-0005-0000-0000-0000E86B0000}"/>
    <cellStyle name="Input 20 2 2" xfId="27895" xr:uid="{00000000-0005-0000-0000-0000E96B0000}"/>
    <cellStyle name="Input 20 20" xfId="27896" xr:uid="{00000000-0005-0000-0000-0000EA6B0000}"/>
    <cellStyle name="Input 20 20 2" xfId="27897" xr:uid="{00000000-0005-0000-0000-0000EB6B0000}"/>
    <cellStyle name="Input 20 21" xfId="27898" xr:uid="{00000000-0005-0000-0000-0000EC6B0000}"/>
    <cellStyle name="Input 20 21 2" xfId="27899" xr:uid="{00000000-0005-0000-0000-0000ED6B0000}"/>
    <cellStyle name="Input 20 22" xfId="27900" xr:uid="{00000000-0005-0000-0000-0000EE6B0000}"/>
    <cellStyle name="Input 20 22 2" xfId="27901" xr:uid="{00000000-0005-0000-0000-0000EF6B0000}"/>
    <cellStyle name="Input 20 23" xfId="27902" xr:uid="{00000000-0005-0000-0000-0000F06B0000}"/>
    <cellStyle name="Input 20 23 2" xfId="27903" xr:uid="{00000000-0005-0000-0000-0000F16B0000}"/>
    <cellStyle name="Input 20 24" xfId="27904" xr:uid="{00000000-0005-0000-0000-0000F26B0000}"/>
    <cellStyle name="Input 20 24 2" xfId="27905" xr:uid="{00000000-0005-0000-0000-0000F36B0000}"/>
    <cellStyle name="Input 20 25" xfId="27906" xr:uid="{00000000-0005-0000-0000-0000F46B0000}"/>
    <cellStyle name="Input 20 25 2" xfId="27907" xr:uid="{00000000-0005-0000-0000-0000F56B0000}"/>
    <cellStyle name="Input 20 26" xfId="27908" xr:uid="{00000000-0005-0000-0000-0000F66B0000}"/>
    <cellStyle name="Input 20 26 2" xfId="27909" xr:uid="{00000000-0005-0000-0000-0000F76B0000}"/>
    <cellStyle name="Input 20 27" xfId="27910" xr:uid="{00000000-0005-0000-0000-0000F86B0000}"/>
    <cellStyle name="Input 20 27 2" xfId="27911" xr:uid="{00000000-0005-0000-0000-0000F96B0000}"/>
    <cellStyle name="Input 20 28" xfId="27912" xr:uid="{00000000-0005-0000-0000-0000FA6B0000}"/>
    <cellStyle name="Input 20 28 2" xfId="27913" xr:uid="{00000000-0005-0000-0000-0000FB6B0000}"/>
    <cellStyle name="Input 20 29" xfId="27914" xr:uid="{00000000-0005-0000-0000-0000FC6B0000}"/>
    <cellStyle name="Input 20 29 2" xfId="27915" xr:uid="{00000000-0005-0000-0000-0000FD6B0000}"/>
    <cellStyle name="Input 20 3" xfId="27916" xr:uid="{00000000-0005-0000-0000-0000FE6B0000}"/>
    <cellStyle name="Input 20 3 2" xfId="27917" xr:uid="{00000000-0005-0000-0000-0000FF6B0000}"/>
    <cellStyle name="Input 20 30" xfId="27918" xr:uid="{00000000-0005-0000-0000-0000006C0000}"/>
    <cellStyle name="Input 20 30 2" xfId="27919" xr:uid="{00000000-0005-0000-0000-0000016C0000}"/>
    <cellStyle name="Input 20 31" xfId="27920" xr:uid="{00000000-0005-0000-0000-0000026C0000}"/>
    <cellStyle name="Input 20 31 2" xfId="27921" xr:uid="{00000000-0005-0000-0000-0000036C0000}"/>
    <cellStyle name="Input 20 32" xfId="27922" xr:uid="{00000000-0005-0000-0000-0000046C0000}"/>
    <cellStyle name="Input 20 32 2" xfId="27923" xr:uid="{00000000-0005-0000-0000-0000056C0000}"/>
    <cellStyle name="Input 20 33" xfId="27924" xr:uid="{00000000-0005-0000-0000-0000066C0000}"/>
    <cellStyle name="Input 20 33 2" xfId="27925" xr:uid="{00000000-0005-0000-0000-0000076C0000}"/>
    <cellStyle name="Input 20 34" xfId="27926" xr:uid="{00000000-0005-0000-0000-0000086C0000}"/>
    <cellStyle name="Input 20 34 2" xfId="27927" xr:uid="{00000000-0005-0000-0000-0000096C0000}"/>
    <cellStyle name="Input 20 35" xfId="27928" xr:uid="{00000000-0005-0000-0000-00000A6C0000}"/>
    <cellStyle name="Input 20 35 2" xfId="27929" xr:uid="{00000000-0005-0000-0000-00000B6C0000}"/>
    <cellStyle name="Input 20 36" xfId="27930" xr:uid="{00000000-0005-0000-0000-00000C6C0000}"/>
    <cellStyle name="Input 20 36 2" xfId="27931" xr:uid="{00000000-0005-0000-0000-00000D6C0000}"/>
    <cellStyle name="Input 20 37" xfId="27932" xr:uid="{00000000-0005-0000-0000-00000E6C0000}"/>
    <cellStyle name="Input 20 37 2" xfId="27933" xr:uid="{00000000-0005-0000-0000-00000F6C0000}"/>
    <cellStyle name="Input 20 38" xfId="27934" xr:uid="{00000000-0005-0000-0000-0000106C0000}"/>
    <cellStyle name="Input 20 38 2" xfId="27935" xr:uid="{00000000-0005-0000-0000-0000116C0000}"/>
    <cellStyle name="Input 20 39" xfId="27936" xr:uid="{00000000-0005-0000-0000-0000126C0000}"/>
    <cellStyle name="Input 20 39 2" xfId="27937" xr:uid="{00000000-0005-0000-0000-0000136C0000}"/>
    <cellStyle name="Input 20 4" xfId="27938" xr:uid="{00000000-0005-0000-0000-0000146C0000}"/>
    <cellStyle name="Input 20 4 2" xfId="27939" xr:uid="{00000000-0005-0000-0000-0000156C0000}"/>
    <cellStyle name="Input 20 40" xfId="27940" xr:uid="{00000000-0005-0000-0000-0000166C0000}"/>
    <cellStyle name="Input 20 41" xfId="27941" xr:uid="{00000000-0005-0000-0000-0000176C0000}"/>
    <cellStyle name="Input 20 42" xfId="27942" xr:uid="{00000000-0005-0000-0000-0000186C0000}"/>
    <cellStyle name="Input 20 43" xfId="27943" xr:uid="{00000000-0005-0000-0000-0000196C0000}"/>
    <cellStyle name="Input 20 44" xfId="27944" xr:uid="{00000000-0005-0000-0000-00001A6C0000}"/>
    <cellStyle name="Input 20 45" xfId="27945" xr:uid="{00000000-0005-0000-0000-00001B6C0000}"/>
    <cellStyle name="Input 20 46" xfId="27946" xr:uid="{00000000-0005-0000-0000-00001C6C0000}"/>
    <cellStyle name="Input 20 47" xfId="27947" xr:uid="{00000000-0005-0000-0000-00001D6C0000}"/>
    <cellStyle name="Input 20 48" xfId="27948" xr:uid="{00000000-0005-0000-0000-00001E6C0000}"/>
    <cellStyle name="Input 20 49" xfId="27949" xr:uid="{00000000-0005-0000-0000-00001F6C0000}"/>
    <cellStyle name="Input 20 5" xfId="27950" xr:uid="{00000000-0005-0000-0000-0000206C0000}"/>
    <cellStyle name="Input 20 5 2" xfId="27951" xr:uid="{00000000-0005-0000-0000-0000216C0000}"/>
    <cellStyle name="Input 20 50" xfId="27952" xr:uid="{00000000-0005-0000-0000-0000226C0000}"/>
    <cellStyle name="Input 20 51" xfId="27953" xr:uid="{00000000-0005-0000-0000-0000236C0000}"/>
    <cellStyle name="Input 20 52" xfId="27954" xr:uid="{00000000-0005-0000-0000-0000246C0000}"/>
    <cellStyle name="Input 20 53" xfId="27955" xr:uid="{00000000-0005-0000-0000-0000256C0000}"/>
    <cellStyle name="Input 20 54" xfId="27956" xr:uid="{00000000-0005-0000-0000-0000266C0000}"/>
    <cellStyle name="Input 20 55" xfId="27957" xr:uid="{00000000-0005-0000-0000-0000276C0000}"/>
    <cellStyle name="Input 20 56" xfId="27958" xr:uid="{00000000-0005-0000-0000-0000286C0000}"/>
    <cellStyle name="Input 20 57" xfId="27959" xr:uid="{00000000-0005-0000-0000-0000296C0000}"/>
    <cellStyle name="Input 20 58" xfId="27960" xr:uid="{00000000-0005-0000-0000-00002A6C0000}"/>
    <cellStyle name="Input 20 59" xfId="27961" xr:uid="{00000000-0005-0000-0000-00002B6C0000}"/>
    <cellStyle name="Input 20 6" xfId="27962" xr:uid="{00000000-0005-0000-0000-00002C6C0000}"/>
    <cellStyle name="Input 20 6 2" xfId="27963" xr:uid="{00000000-0005-0000-0000-00002D6C0000}"/>
    <cellStyle name="Input 20 60" xfId="27964" xr:uid="{00000000-0005-0000-0000-00002E6C0000}"/>
    <cellStyle name="Input 20 61" xfId="27965" xr:uid="{00000000-0005-0000-0000-00002F6C0000}"/>
    <cellStyle name="Input 20 62" xfId="27966" xr:uid="{00000000-0005-0000-0000-0000306C0000}"/>
    <cellStyle name="Input 20 63" xfId="27967" xr:uid="{00000000-0005-0000-0000-0000316C0000}"/>
    <cellStyle name="Input 20 64" xfId="27968" xr:uid="{00000000-0005-0000-0000-0000326C0000}"/>
    <cellStyle name="Input 20 65" xfId="27969" xr:uid="{00000000-0005-0000-0000-0000336C0000}"/>
    <cellStyle name="Input 20 66" xfId="27970" xr:uid="{00000000-0005-0000-0000-0000346C0000}"/>
    <cellStyle name="Input 20 67" xfId="27971" xr:uid="{00000000-0005-0000-0000-0000356C0000}"/>
    <cellStyle name="Input 20 68" xfId="27972" xr:uid="{00000000-0005-0000-0000-0000366C0000}"/>
    <cellStyle name="Input 20 69" xfId="27973" xr:uid="{00000000-0005-0000-0000-0000376C0000}"/>
    <cellStyle name="Input 20 7" xfId="27974" xr:uid="{00000000-0005-0000-0000-0000386C0000}"/>
    <cellStyle name="Input 20 7 2" xfId="27975" xr:uid="{00000000-0005-0000-0000-0000396C0000}"/>
    <cellStyle name="Input 20 70" xfId="27976" xr:uid="{00000000-0005-0000-0000-00003A6C0000}"/>
    <cellStyle name="Input 20 71" xfId="27977" xr:uid="{00000000-0005-0000-0000-00003B6C0000}"/>
    <cellStyle name="Input 20 72" xfId="27978" xr:uid="{00000000-0005-0000-0000-00003C6C0000}"/>
    <cellStyle name="Input 20 73" xfId="27979" xr:uid="{00000000-0005-0000-0000-00003D6C0000}"/>
    <cellStyle name="Input 20 74" xfId="27980" xr:uid="{00000000-0005-0000-0000-00003E6C0000}"/>
    <cellStyle name="Input 20 75" xfId="27981" xr:uid="{00000000-0005-0000-0000-00003F6C0000}"/>
    <cellStyle name="Input 20 76" xfId="27982" xr:uid="{00000000-0005-0000-0000-0000406C0000}"/>
    <cellStyle name="Input 20 77" xfId="52755" xr:uid="{00000000-0005-0000-0000-0000416C0000}"/>
    <cellStyle name="Input 20 78" xfId="53034" xr:uid="{00000000-0005-0000-0000-0000426C0000}"/>
    <cellStyle name="Input 20 79" xfId="53495" xr:uid="{00000000-0005-0000-0000-0000436C0000}"/>
    <cellStyle name="Input 20 8" xfId="27983" xr:uid="{00000000-0005-0000-0000-0000446C0000}"/>
    <cellStyle name="Input 20 8 2" xfId="27984" xr:uid="{00000000-0005-0000-0000-0000456C0000}"/>
    <cellStyle name="Input 20 9" xfId="27985" xr:uid="{00000000-0005-0000-0000-0000466C0000}"/>
    <cellStyle name="Input 20 9 2" xfId="27986" xr:uid="{00000000-0005-0000-0000-0000476C0000}"/>
    <cellStyle name="Input 21" xfId="709" xr:uid="{00000000-0005-0000-0000-0000486C0000}"/>
    <cellStyle name="Input 21 10" xfId="27987" xr:uid="{00000000-0005-0000-0000-0000496C0000}"/>
    <cellStyle name="Input 21 10 2" xfId="27988" xr:uid="{00000000-0005-0000-0000-00004A6C0000}"/>
    <cellStyle name="Input 21 11" xfId="27989" xr:uid="{00000000-0005-0000-0000-00004B6C0000}"/>
    <cellStyle name="Input 21 11 2" xfId="27990" xr:uid="{00000000-0005-0000-0000-00004C6C0000}"/>
    <cellStyle name="Input 21 12" xfId="27991" xr:uid="{00000000-0005-0000-0000-00004D6C0000}"/>
    <cellStyle name="Input 21 12 2" xfId="27992" xr:uid="{00000000-0005-0000-0000-00004E6C0000}"/>
    <cellStyle name="Input 21 13" xfId="27993" xr:uid="{00000000-0005-0000-0000-00004F6C0000}"/>
    <cellStyle name="Input 21 13 2" xfId="27994" xr:uid="{00000000-0005-0000-0000-0000506C0000}"/>
    <cellStyle name="Input 21 14" xfId="27995" xr:uid="{00000000-0005-0000-0000-0000516C0000}"/>
    <cellStyle name="Input 21 14 2" xfId="27996" xr:uid="{00000000-0005-0000-0000-0000526C0000}"/>
    <cellStyle name="Input 21 15" xfId="27997" xr:uid="{00000000-0005-0000-0000-0000536C0000}"/>
    <cellStyle name="Input 21 15 2" xfId="27998" xr:uid="{00000000-0005-0000-0000-0000546C0000}"/>
    <cellStyle name="Input 21 16" xfId="27999" xr:uid="{00000000-0005-0000-0000-0000556C0000}"/>
    <cellStyle name="Input 21 16 2" xfId="28000" xr:uid="{00000000-0005-0000-0000-0000566C0000}"/>
    <cellStyle name="Input 21 17" xfId="28001" xr:uid="{00000000-0005-0000-0000-0000576C0000}"/>
    <cellStyle name="Input 21 17 2" xfId="28002" xr:uid="{00000000-0005-0000-0000-0000586C0000}"/>
    <cellStyle name="Input 21 18" xfId="28003" xr:uid="{00000000-0005-0000-0000-0000596C0000}"/>
    <cellStyle name="Input 21 18 2" xfId="28004" xr:uid="{00000000-0005-0000-0000-00005A6C0000}"/>
    <cellStyle name="Input 21 19" xfId="28005" xr:uid="{00000000-0005-0000-0000-00005B6C0000}"/>
    <cellStyle name="Input 21 19 2" xfId="28006" xr:uid="{00000000-0005-0000-0000-00005C6C0000}"/>
    <cellStyle name="Input 21 2" xfId="710" xr:uid="{00000000-0005-0000-0000-00005D6C0000}"/>
    <cellStyle name="Input 21 2 2" xfId="28007" xr:uid="{00000000-0005-0000-0000-00005E6C0000}"/>
    <cellStyle name="Input 21 20" xfId="28008" xr:uid="{00000000-0005-0000-0000-00005F6C0000}"/>
    <cellStyle name="Input 21 20 2" xfId="28009" xr:uid="{00000000-0005-0000-0000-0000606C0000}"/>
    <cellStyle name="Input 21 21" xfId="28010" xr:uid="{00000000-0005-0000-0000-0000616C0000}"/>
    <cellStyle name="Input 21 21 2" xfId="28011" xr:uid="{00000000-0005-0000-0000-0000626C0000}"/>
    <cellStyle name="Input 21 22" xfId="28012" xr:uid="{00000000-0005-0000-0000-0000636C0000}"/>
    <cellStyle name="Input 21 22 2" xfId="28013" xr:uid="{00000000-0005-0000-0000-0000646C0000}"/>
    <cellStyle name="Input 21 23" xfId="28014" xr:uid="{00000000-0005-0000-0000-0000656C0000}"/>
    <cellStyle name="Input 21 23 2" xfId="28015" xr:uid="{00000000-0005-0000-0000-0000666C0000}"/>
    <cellStyle name="Input 21 24" xfId="28016" xr:uid="{00000000-0005-0000-0000-0000676C0000}"/>
    <cellStyle name="Input 21 24 2" xfId="28017" xr:uid="{00000000-0005-0000-0000-0000686C0000}"/>
    <cellStyle name="Input 21 25" xfId="28018" xr:uid="{00000000-0005-0000-0000-0000696C0000}"/>
    <cellStyle name="Input 21 25 2" xfId="28019" xr:uid="{00000000-0005-0000-0000-00006A6C0000}"/>
    <cellStyle name="Input 21 26" xfId="28020" xr:uid="{00000000-0005-0000-0000-00006B6C0000}"/>
    <cellStyle name="Input 21 26 2" xfId="28021" xr:uid="{00000000-0005-0000-0000-00006C6C0000}"/>
    <cellStyle name="Input 21 27" xfId="28022" xr:uid="{00000000-0005-0000-0000-00006D6C0000}"/>
    <cellStyle name="Input 21 27 2" xfId="28023" xr:uid="{00000000-0005-0000-0000-00006E6C0000}"/>
    <cellStyle name="Input 21 28" xfId="28024" xr:uid="{00000000-0005-0000-0000-00006F6C0000}"/>
    <cellStyle name="Input 21 28 2" xfId="28025" xr:uid="{00000000-0005-0000-0000-0000706C0000}"/>
    <cellStyle name="Input 21 29" xfId="28026" xr:uid="{00000000-0005-0000-0000-0000716C0000}"/>
    <cellStyle name="Input 21 29 2" xfId="28027" xr:uid="{00000000-0005-0000-0000-0000726C0000}"/>
    <cellStyle name="Input 21 3" xfId="28028" xr:uid="{00000000-0005-0000-0000-0000736C0000}"/>
    <cellStyle name="Input 21 3 2" xfId="28029" xr:uid="{00000000-0005-0000-0000-0000746C0000}"/>
    <cellStyle name="Input 21 30" xfId="28030" xr:uid="{00000000-0005-0000-0000-0000756C0000}"/>
    <cellStyle name="Input 21 30 2" xfId="28031" xr:uid="{00000000-0005-0000-0000-0000766C0000}"/>
    <cellStyle name="Input 21 31" xfId="28032" xr:uid="{00000000-0005-0000-0000-0000776C0000}"/>
    <cellStyle name="Input 21 31 2" xfId="28033" xr:uid="{00000000-0005-0000-0000-0000786C0000}"/>
    <cellStyle name="Input 21 32" xfId="28034" xr:uid="{00000000-0005-0000-0000-0000796C0000}"/>
    <cellStyle name="Input 21 32 2" xfId="28035" xr:uid="{00000000-0005-0000-0000-00007A6C0000}"/>
    <cellStyle name="Input 21 33" xfId="28036" xr:uid="{00000000-0005-0000-0000-00007B6C0000}"/>
    <cellStyle name="Input 21 33 2" xfId="28037" xr:uid="{00000000-0005-0000-0000-00007C6C0000}"/>
    <cellStyle name="Input 21 34" xfId="28038" xr:uid="{00000000-0005-0000-0000-00007D6C0000}"/>
    <cellStyle name="Input 21 34 2" xfId="28039" xr:uid="{00000000-0005-0000-0000-00007E6C0000}"/>
    <cellStyle name="Input 21 35" xfId="28040" xr:uid="{00000000-0005-0000-0000-00007F6C0000}"/>
    <cellStyle name="Input 21 35 2" xfId="28041" xr:uid="{00000000-0005-0000-0000-0000806C0000}"/>
    <cellStyle name="Input 21 36" xfId="28042" xr:uid="{00000000-0005-0000-0000-0000816C0000}"/>
    <cellStyle name="Input 21 36 2" xfId="28043" xr:uid="{00000000-0005-0000-0000-0000826C0000}"/>
    <cellStyle name="Input 21 37" xfId="28044" xr:uid="{00000000-0005-0000-0000-0000836C0000}"/>
    <cellStyle name="Input 21 37 2" xfId="28045" xr:uid="{00000000-0005-0000-0000-0000846C0000}"/>
    <cellStyle name="Input 21 38" xfId="28046" xr:uid="{00000000-0005-0000-0000-0000856C0000}"/>
    <cellStyle name="Input 21 38 2" xfId="28047" xr:uid="{00000000-0005-0000-0000-0000866C0000}"/>
    <cellStyle name="Input 21 39" xfId="28048" xr:uid="{00000000-0005-0000-0000-0000876C0000}"/>
    <cellStyle name="Input 21 39 2" xfId="28049" xr:uid="{00000000-0005-0000-0000-0000886C0000}"/>
    <cellStyle name="Input 21 4" xfId="28050" xr:uid="{00000000-0005-0000-0000-0000896C0000}"/>
    <cellStyle name="Input 21 4 2" xfId="28051" xr:uid="{00000000-0005-0000-0000-00008A6C0000}"/>
    <cellStyle name="Input 21 40" xfId="28052" xr:uid="{00000000-0005-0000-0000-00008B6C0000}"/>
    <cellStyle name="Input 21 41" xfId="28053" xr:uid="{00000000-0005-0000-0000-00008C6C0000}"/>
    <cellStyle name="Input 21 42" xfId="28054" xr:uid="{00000000-0005-0000-0000-00008D6C0000}"/>
    <cellStyle name="Input 21 43" xfId="28055" xr:uid="{00000000-0005-0000-0000-00008E6C0000}"/>
    <cellStyle name="Input 21 44" xfId="28056" xr:uid="{00000000-0005-0000-0000-00008F6C0000}"/>
    <cellStyle name="Input 21 45" xfId="28057" xr:uid="{00000000-0005-0000-0000-0000906C0000}"/>
    <cellStyle name="Input 21 46" xfId="28058" xr:uid="{00000000-0005-0000-0000-0000916C0000}"/>
    <cellStyle name="Input 21 47" xfId="28059" xr:uid="{00000000-0005-0000-0000-0000926C0000}"/>
    <cellStyle name="Input 21 48" xfId="28060" xr:uid="{00000000-0005-0000-0000-0000936C0000}"/>
    <cellStyle name="Input 21 49" xfId="28061" xr:uid="{00000000-0005-0000-0000-0000946C0000}"/>
    <cellStyle name="Input 21 5" xfId="28062" xr:uid="{00000000-0005-0000-0000-0000956C0000}"/>
    <cellStyle name="Input 21 5 2" xfId="28063" xr:uid="{00000000-0005-0000-0000-0000966C0000}"/>
    <cellStyle name="Input 21 50" xfId="28064" xr:uid="{00000000-0005-0000-0000-0000976C0000}"/>
    <cellStyle name="Input 21 51" xfId="28065" xr:uid="{00000000-0005-0000-0000-0000986C0000}"/>
    <cellStyle name="Input 21 52" xfId="28066" xr:uid="{00000000-0005-0000-0000-0000996C0000}"/>
    <cellStyle name="Input 21 53" xfId="28067" xr:uid="{00000000-0005-0000-0000-00009A6C0000}"/>
    <cellStyle name="Input 21 54" xfId="28068" xr:uid="{00000000-0005-0000-0000-00009B6C0000}"/>
    <cellStyle name="Input 21 55" xfId="28069" xr:uid="{00000000-0005-0000-0000-00009C6C0000}"/>
    <cellStyle name="Input 21 56" xfId="28070" xr:uid="{00000000-0005-0000-0000-00009D6C0000}"/>
    <cellStyle name="Input 21 57" xfId="28071" xr:uid="{00000000-0005-0000-0000-00009E6C0000}"/>
    <cellStyle name="Input 21 58" xfId="28072" xr:uid="{00000000-0005-0000-0000-00009F6C0000}"/>
    <cellStyle name="Input 21 59" xfId="28073" xr:uid="{00000000-0005-0000-0000-0000A06C0000}"/>
    <cellStyle name="Input 21 6" xfId="28074" xr:uid="{00000000-0005-0000-0000-0000A16C0000}"/>
    <cellStyle name="Input 21 6 2" xfId="28075" xr:uid="{00000000-0005-0000-0000-0000A26C0000}"/>
    <cellStyle name="Input 21 60" xfId="28076" xr:uid="{00000000-0005-0000-0000-0000A36C0000}"/>
    <cellStyle name="Input 21 61" xfId="28077" xr:uid="{00000000-0005-0000-0000-0000A46C0000}"/>
    <cellStyle name="Input 21 62" xfId="28078" xr:uid="{00000000-0005-0000-0000-0000A56C0000}"/>
    <cellStyle name="Input 21 63" xfId="28079" xr:uid="{00000000-0005-0000-0000-0000A66C0000}"/>
    <cellStyle name="Input 21 64" xfId="28080" xr:uid="{00000000-0005-0000-0000-0000A76C0000}"/>
    <cellStyle name="Input 21 65" xfId="28081" xr:uid="{00000000-0005-0000-0000-0000A86C0000}"/>
    <cellStyle name="Input 21 66" xfId="28082" xr:uid="{00000000-0005-0000-0000-0000A96C0000}"/>
    <cellStyle name="Input 21 67" xfId="28083" xr:uid="{00000000-0005-0000-0000-0000AA6C0000}"/>
    <cellStyle name="Input 21 68" xfId="28084" xr:uid="{00000000-0005-0000-0000-0000AB6C0000}"/>
    <cellStyle name="Input 21 69" xfId="28085" xr:uid="{00000000-0005-0000-0000-0000AC6C0000}"/>
    <cellStyle name="Input 21 7" xfId="28086" xr:uid="{00000000-0005-0000-0000-0000AD6C0000}"/>
    <cellStyle name="Input 21 7 2" xfId="28087" xr:uid="{00000000-0005-0000-0000-0000AE6C0000}"/>
    <cellStyle name="Input 21 70" xfId="28088" xr:uid="{00000000-0005-0000-0000-0000AF6C0000}"/>
    <cellStyle name="Input 21 71" xfId="28089" xr:uid="{00000000-0005-0000-0000-0000B06C0000}"/>
    <cellStyle name="Input 21 72" xfId="28090" xr:uid="{00000000-0005-0000-0000-0000B16C0000}"/>
    <cellStyle name="Input 21 73" xfId="28091" xr:uid="{00000000-0005-0000-0000-0000B26C0000}"/>
    <cellStyle name="Input 21 74" xfId="28092" xr:uid="{00000000-0005-0000-0000-0000B36C0000}"/>
    <cellStyle name="Input 21 75" xfId="28093" xr:uid="{00000000-0005-0000-0000-0000B46C0000}"/>
    <cellStyle name="Input 21 76" xfId="28094" xr:uid="{00000000-0005-0000-0000-0000B56C0000}"/>
    <cellStyle name="Input 21 77" xfId="52653" xr:uid="{00000000-0005-0000-0000-0000B66C0000}"/>
    <cellStyle name="Input 21 78" xfId="52908" xr:uid="{00000000-0005-0000-0000-0000B76C0000}"/>
    <cellStyle name="Input 21 79" xfId="53369" xr:uid="{00000000-0005-0000-0000-0000B86C0000}"/>
    <cellStyle name="Input 21 8" xfId="28095" xr:uid="{00000000-0005-0000-0000-0000B96C0000}"/>
    <cellStyle name="Input 21 8 2" xfId="28096" xr:uid="{00000000-0005-0000-0000-0000BA6C0000}"/>
    <cellStyle name="Input 21 9" xfId="28097" xr:uid="{00000000-0005-0000-0000-0000BB6C0000}"/>
    <cellStyle name="Input 21 9 2" xfId="28098" xr:uid="{00000000-0005-0000-0000-0000BC6C0000}"/>
    <cellStyle name="Input 22" xfId="711" xr:uid="{00000000-0005-0000-0000-0000BD6C0000}"/>
    <cellStyle name="Input 22 10" xfId="28099" xr:uid="{00000000-0005-0000-0000-0000BE6C0000}"/>
    <cellStyle name="Input 22 10 2" xfId="28100" xr:uid="{00000000-0005-0000-0000-0000BF6C0000}"/>
    <cellStyle name="Input 22 11" xfId="28101" xr:uid="{00000000-0005-0000-0000-0000C06C0000}"/>
    <cellStyle name="Input 22 11 2" xfId="28102" xr:uid="{00000000-0005-0000-0000-0000C16C0000}"/>
    <cellStyle name="Input 22 12" xfId="28103" xr:uid="{00000000-0005-0000-0000-0000C26C0000}"/>
    <cellStyle name="Input 22 12 2" xfId="28104" xr:uid="{00000000-0005-0000-0000-0000C36C0000}"/>
    <cellStyle name="Input 22 13" xfId="28105" xr:uid="{00000000-0005-0000-0000-0000C46C0000}"/>
    <cellStyle name="Input 22 13 2" xfId="28106" xr:uid="{00000000-0005-0000-0000-0000C56C0000}"/>
    <cellStyle name="Input 22 14" xfId="28107" xr:uid="{00000000-0005-0000-0000-0000C66C0000}"/>
    <cellStyle name="Input 22 14 2" xfId="28108" xr:uid="{00000000-0005-0000-0000-0000C76C0000}"/>
    <cellStyle name="Input 22 15" xfId="28109" xr:uid="{00000000-0005-0000-0000-0000C86C0000}"/>
    <cellStyle name="Input 22 15 2" xfId="28110" xr:uid="{00000000-0005-0000-0000-0000C96C0000}"/>
    <cellStyle name="Input 22 16" xfId="28111" xr:uid="{00000000-0005-0000-0000-0000CA6C0000}"/>
    <cellStyle name="Input 22 16 2" xfId="28112" xr:uid="{00000000-0005-0000-0000-0000CB6C0000}"/>
    <cellStyle name="Input 22 17" xfId="28113" xr:uid="{00000000-0005-0000-0000-0000CC6C0000}"/>
    <cellStyle name="Input 22 17 2" xfId="28114" xr:uid="{00000000-0005-0000-0000-0000CD6C0000}"/>
    <cellStyle name="Input 22 18" xfId="28115" xr:uid="{00000000-0005-0000-0000-0000CE6C0000}"/>
    <cellStyle name="Input 22 18 2" xfId="28116" xr:uid="{00000000-0005-0000-0000-0000CF6C0000}"/>
    <cellStyle name="Input 22 19" xfId="28117" xr:uid="{00000000-0005-0000-0000-0000D06C0000}"/>
    <cellStyle name="Input 22 19 2" xfId="28118" xr:uid="{00000000-0005-0000-0000-0000D16C0000}"/>
    <cellStyle name="Input 22 2" xfId="712" xr:uid="{00000000-0005-0000-0000-0000D26C0000}"/>
    <cellStyle name="Input 22 2 2" xfId="28119" xr:uid="{00000000-0005-0000-0000-0000D36C0000}"/>
    <cellStyle name="Input 22 20" xfId="28120" xr:uid="{00000000-0005-0000-0000-0000D46C0000}"/>
    <cellStyle name="Input 22 20 2" xfId="28121" xr:uid="{00000000-0005-0000-0000-0000D56C0000}"/>
    <cellStyle name="Input 22 21" xfId="28122" xr:uid="{00000000-0005-0000-0000-0000D66C0000}"/>
    <cellStyle name="Input 22 21 2" xfId="28123" xr:uid="{00000000-0005-0000-0000-0000D76C0000}"/>
    <cellStyle name="Input 22 22" xfId="28124" xr:uid="{00000000-0005-0000-0000-0000D86C0000}"/>
    <cellStyle name="Input 22 22 2" xfId="28125" xr:uid="{00000000-0005-0000-0000-0000D96C0000}"/>
    <cellStyle name="Input 22 23" xfId="28126" xr:uid="{00000000-0005-0000-0000-0000DA6C0000}"/>
    <cellStyle name="Input 22 23 2" xfId="28127" xr:uid="{00000000-0005-0000-0000-0000DB6C0000}"/>
    <cellStyle name="Input 22 24" xfId="28128" xr:uid="{00000000-0005-0000-0000-0000DC6C0000}"/>
    <cellStyle name="Input 22 24 2" xfId="28129" xr:uid="{00000000-0005-0000-0000-0000DD6C0000}"/>
    <cellStyle name="Input 22 25" xfId="28130" xr:uid="{00000000-0005-0000-0000-0000DE6C0000}"/>
    <cellStyle name="Input 22 25 2" xfId="28131" xr:uid="{00000000-0005-0000-0000-0000DF6C0000}"/>
    <cellStyle name="Input 22 26" xfId="28132" xr:uid="{00000000-0005-0000-0000-0000E06C0000}"/>
    <cellStyle name="Input 22 26 2" xfId="28133" xr:uid="{00000000-0005-0000-0000-0000E16C0000}"/>
    <cellStyle name="Input 22 27" xfId="28134" xr:uid="{00000000-0005-0000-0000-0000E26C0000}"/>
    <cellStyle name="Input 22 27 2" xfId="28135" xr:uid="{00000000-0005-0000-0000-0000E36C0000}"/>
    <cellStyle name="Input 22 28" xfId="28136" xr:uid="{00000000-0005-0000-0000-0000E46C0000}"/>
    <cellStyle name="Input 22 28 2" xfId="28137" xr:uid="{00000000-0005-0000-0000-0000E56C0000}"/>
    <cellStyle name="Input 22 29" xfId="28138" xr:uid="{00000000-0005-0000-0000-0000E66C0000}"/>
    <cellStyle name="Input 22 29 2" xfId="28139" xr:uid="{00000000-0005-0000-0000-0000E76C0000}"/>
    <cellStyle name="Input 22 3" xfId="28140" xr:uid="{00000000-0005-0000-0000-0000E86C0000}"/>
    <cellStyle name="Input 22 3 2" xfId="28141" xr:uid="{00000000-0005-0000-0000-0000E96C0000}"/>
    <cellStyle name="Input 22 30" xfId="28142" xr:uid="{00000000-0005-0000-0000-0000EA6C0000}"/>
    <cellStyle name="Input 22 30 2" xfId="28143" xr:uid="{00000000-0005-0000-0000-0000EB6C0000}"/>
    <cellStyle name="Input 22 31" xfId="28144" xr:uid="{00000000-0005-0000-0000-0000EC6C0000}"/>
    <cellStyle name="Input 22 31 2" xfId="28145" xr:uid="{00000000-0005-0000-0000-0000ED6C0000}"/>
    <cellStyle name="Input 22 32" xfId="28146" xr:uid="{00000000-0005-0000-0000-0000EE6C0000}"/>
    <cellStyle name="Input 22 32 2" xfId="28147" xr:uid="{00000000-0005-0000-0000-0000EF6C0000}"/>
    <cellStyle name="Input 22 33" xfId="28148" xr:uid="{00000000-0005-0000-0000-0000F06C0000}"/>
    <cellStyle name="Input 22 33 2" xfId="28149" xr:uid="{00000000-0005-0000-0000-0000F16C0000}"/>
    <cellStyle name="Input 22 34" xfId="28150" xr:uid="{00000000-0005-0000-0000-0000F26C0000}"/>
    <cellStyle name="Input 22 34 2" xfId="28151" xr:uid="{00000000-0005-0000-0000-0000F36C0000}"/>
    <cellStyle name="Input 22 35" xfId="28152" xr:uid="{00000000-0005-0000-0000-0000F46C0000}"/>
    <cellStyle name="Input 22 35 2" xfId="28153" xr:uid="{00000000-0005-0000-0000-0000F56C0000}"/>
    <cellStyle name="Input 22 36" xfId="28154" xr:uid="{00000000-0005-0000-0000-0000F66C0000}"/>
    <cellStyle name="Input 22 36 2" xfId="28155" xr:uid="{00000000-0005-0000-0000-0000F76C0000}"/>
    <cellStyle name="Input 22 37" xfId="28156" xr:uid="{00000000-0005-0000-0000-0000F86C0000}"/>
    <cellStyle name="Input 22 37 2" xfId="28157" xr:uid="{00000000-0005-0000-0000-0000F96C0000}"/>
    <cellStyle name="Input 22 38" xfId="28158" xr:uid="{00000000-0005-0000-0000-0000FA6C0000}"/>
    <cellStyle name="Input 22 38 2" xfId="28159" xr:uid="{00000000-0005-0000-0000-0000FB6C0000}"/>
    <cellStyle name="Input 22 39" xfId="28160" xr:uid="{00000000-0005-0000-0000-0000FC6C0000}"/>
    <cellStyle name="Input 22 4" xfId="28161" xr:uid="{00000000-0005-0000-0000-0000FD6C0000}"/>
    <cellStyle name="Input 22 4 2" xfId="28162" xr:uid="{00000000-0005-0000-0000-0000FE6C0000}"/>
    <cellStyle name="Input 22 40" xfId="28163" xr:uid="{00000000-0005-0000-0000-0000FF6C0000}"/>
    <cellStyle name="Input 22 41" xfId="28164" xr:uid="{00000000-0005-0000-0000-0000006D0000}"/>
    <cellStyle name="Input 22 42" xfId="28165" xr:uid="{00000000-0005-0000-0000-0000016D0000}"/>
    <cellStyle name="Input 22 43" xfId="28166" xr:uid="{00000000-0005-0000-0000-0000026D0000}"/>
    <cellStyle name="Input 22 44" xfId="28167" xr:uid="{00000000-0005-0000-0000-0000036D0000}"/>
    <cellStyle name="Input 22 45" xfId="28168" xr:uid="{00000000-0005-0000-0000-0000046D0000}"/>
    <cellStyle name="Input 22 46" xfId="28169" xr:uid="{00000000-0005-0000-0000-0000056D0000}"/>
    <cellStyle name="Input 22 47" xfId="28170" xr:uid="{00000000-0005-0000-0000-0000066D0000}"/>
    <cellStyle name="Input 22 48" xfId="28171" xr:uid="{00000000-0005-0000-0000-0000076D0000}"/>
    <cellStyle name="Input 22 49" xfId="28172" xr:uid="{00000000-0005-0000-0000-0000086D0000}"/>
    <cellStyle name="Input 22 5" xfId="28173" xr:uid="{00000000-0005-0000-0000-0000096D0000}"/>
    <cellStyle name="Input 22 5 2" xfId="28174" xr:uid="{00000000-0005-0000-0000-00000A6D0000}"/>
    <cellStyle name="Input 22 50" xfId="28175" xr:uid="{00000000-0005-0000-0000-00000B6D0000}"/>
    <cellStyle name="Input 22 51" xfId="28176" xr:uid="{00000000-0005-0000-0000-00000C6D0000}"/>
    <cellStyle name="Input 22 52" xfId="28177" xr:uid="{00000000-0005-0000-0000-00000D6D0000}"/>
    <cellStyle name="Input 22 53" xfId="28178" xr:uid="{00000000-0005-0000-0000-00000E6D0000}"/>
    <cellStyle name="Input 22 54" xfId="28179" xr:uid="{00000000-0005-0000-0000-00000F6D0000}"/>
    <cellStyle name="Input 22 55" xfId="28180" xr:uid="{00000000-0005-0000-0000-0000106D0000}"/>
    <cellStyle name="Input 22 56" xfId="28181" xr:uid="{00000000-0005-0000-0000-0000116D0000}"/>
    <cellStyle name="Input 22 57" xfId="28182" xr:uid="{00000000-0005-0000-0000-0000126D0000}"/>
    <cellStyle name="Input 22 58" xfId="28183" xr:uid="{00000000-0005-0000-0000-0000136D0000}"/>
    <cellStyle name="Input 22 59" xfId="28184" xr:uid="{00000000-0005-0000-0000-0000146D0000}"/>
    <cellStyle name="Input 22 6" xfId="28185" xr:uid="{00000000-0005-0000-0000-0000156D0000}"/>
    <cellStyle name="Input 22 6 2" xfId="28186" xr:uid="{00000000-0005-0000-0000-0000166D0000}"/>
    <cellStyle name="Input 22 60" xfId="28187" xr:uid="{00000000-0005-0000-0000-0000176D0000}"/>
    <cellStyle name="Input 22 61" xfId="28188" xr:uid="{00000000-0005-0000-0000-0000186D0000}"/>
    <cellStyle name="Input 22 62" xfId="28189" xr:uid="{00000000-0005-0000-0000-0000196D0000}"/>
    <cellStyle name="Input 22 63" xfId="28190" xr:uid="{00000000-0005-0000-0000-00001A6D0000}"/>
    <cellStyle name="Input 22 64" xfId="28191" xr:uid="{00000000-0005-0000-0000-00001B6D0000}"/>
    <cellStyle name="Input 22 65" xfId="28192" xr:uid="{00000000-0005-0000-0000-00001C6D0000}"/>
    <cellStyle name="Input 22 66" xfId="28193" xr:uid="{00000000-0005-0000-0000-00001D6D0000}"/>
    <cellStyle name="Input 22 67" xfId="28194" xr:uid="{00000000-0005-0000-0000-00001E6D0000}"/>
    <cellStyle name="Input 22 68" xfId="28195" xr:uid="{00000000-0005-0000-0000-00001F6D0000}"/>
    <cellStyle name="Input 22 69" xfId="28196" xr:uid="{00000000-0005-0000-0000-0000206D0000}"/>
    <cellStyle name="Input 22 7" xfId="28197" xr:uid="{00000000-0005-0000-0000-0000216D0000}"/>
    <cellStyle name="Input 22 7 2" xfId="28198" xr:uid="{00000000-0005-0000-0000-0000226D0000}"/>
    <cellStyle name="Input 22 70" xfId="28199" xr:uid="{00000000-0005-0000-0000-0000236D0000}"/>
    <cellStyle name="Input 22 71" xfId="28200" xr:uid="{00000000-0005-0000-0000-0000246D0000}"/>
    <cellStyle name="Input 22 72" xfId="28201" xr:uid="{00000000-0005-0000-0000-0000256D0000}"/>
    <cellStyle name="Input 22 73" xfId="28202" xr:uid="{00000000-0005-0000-0000-0000266D0000}"/>
    <cellStyle name="Input 22 74" xfId="28203" xr:uid="{00000000-0005-0000-0000-0000276D0000}"/>
    <cellStyle name="Input 22 75" xfId="28204" xr:uid="{00000000-0005-0000-0000-0000286D0000}"/>
    <cellStyle name="Input 22 76" xfId="52584" xr:uid="{00000000-0005-0000-0000-0000296D0000}"/>
    <cellStyle name="Input 22 77" xfId="52822" xr:uid="{00000000-0005-0000-0000-00002A6D0000}"/>
    <cellStyle name="Input 22 78" xfId="53283" xr:uid="{00000000-0005-0000-0000-00002B6D0000}"/>
    <cellStyle name="Input 22 8" xfId="28205" xr:uid="{00000000-0005-0000-0000-00002C6D0000}"/>
    <cellStyle name="Input 22 8 2" xfId="28206" xr:uid="{00000000-0005-0000-0000-00002D6D0000}"/>
    <cellStyle name="Input 22 9" xfId="28207" xr:uid="{00000000-0005-0000-0000-00002E6D0000}"/>
    <cellStyle name="Input 22 9 2" xfId="28208" xr:uid="{00000000-0005-0000-0000-00002F6D0000}"/>
    <cellStyle name="Input 23" xfId="713" xr:uid="{00000000-0005-0000-0000-0000306D0000}"/>
    <cellStyle name="Input 23 2" xfId="28209" xr:uid="{00000000-0005-0000-0000-0000316D0000}"/>
    <cellStyle name="Input 24" xfId="28210" xr:uid="{00000000-0005-0000-0000-0000326D0000}"/>
    <cellStyle name="Input 24 2" xfId="28211" xr:uid="{00000000-0005-0000-0000-0000336D0000}"/>
    <cellStyle name="Input 25" xfId="28212" xr:uid="{00000000-0005-0000-0000-0000346D0000}"/>
    <cellStyle name="Input 25 2" xfId="28213" xr:uid="{00000000-0005-0000-0000-0000356D0000}"/>
    <cellStyle name="Input 26" xfId="28214" xr:uid="{00000000-0005-0000-0000-0000366D0000}"/>
    <cellStyle name="Input 26 2" xfId="28215" xr:uid="{00000000-0005-0000-0000-0000376D0000}"/>
    <cellStyle name="Input 27" xfId="28216" xr:uid="{00000000-0005-0000-0000-0000386D0000}"/>
    <cellStyle name="Input 27 2" xfId="28217" xr:uid="{00000000-0005-0000-0000-0000396D0000}"/>
    <cellStyle name="Input 28" xfId="28218" xr:uid="{00000000-0005-0000-0000-00003A6D0000}"/>
    <cellStyle name="Input 28 2" xfId="28219" xr:uid="{00000000-0005-0000-0000-00003B6D0000}"/>
    <cellStyle name="Input 29" xfId="28220" xr:uid="{00000000-0005-0000-0000-00003C6D0000}"/>
    <cellStyle name="Input 29 2" xfId="28221" xr:uid="{00000000-0005-0000-0000-00003D6D0000}"/>
    <cellStyle name="Input 3" xfId="714" xr:uid="{00000000-0005-0000-0000-00003E6D0000}"/>
    <cellStyle name="Input 3 10" xfId="28222" xr:uid="{00000000-0005-0000-0000-00003F6D0000}"/>
    <cellStyle name="Input 3 10 2" xfId="28223" xr:uid="{00000000-0005-0000-0000-0000406D0000}"/>
    <cellStyle name="Input 3 11" xfId="28224" xr:uid="{00000000-0005-0000-0000-0000416D0000}"/>
    <cellStyle name="Input 3 11 2" xfId="28225" xr:uid="{00000000-0005-0000-0000-0000426D0000}"/>
    <cellStyle name="Input 3 12" xfId="28226" xr:uid="{00000000-0005-0000-0000-0000436D0000}"/>
    <cellStyle name="Input 3 12 2" xfId="28227" xr:uid="{00000000-0005-0000-0000-0000446D0000}"/>
    <cellStyle name="Input 3 13" xfId="28228" xr:uid="{00000000-0005-0000-0000-0000456D0000}"/>
    <cellStyle name="Input 3 13 2" xfId="28229" xr:uid="{00000000-0005-0000-0000-0000466D0000}"/>
    <cellStyle name="Input 3 14" xfId="28230" xr:uid="{00000000-0005-0000-0000-0000476D0000}"/>
    <cellStyle name="Input 3 14 2" xfId="28231" xr:uid="{00000000-0005-0000-0000-0000486D0000}"/>
    <cellStyle name="Input 3 15" xfId="28232" xr:uid="{00000000-0005-0000-0000-0000496D0000}"/>
    <cellStyle name="Input 3 15 2" xfId="28233" xr:uid="{00000000-0005-0000-0000-00004A6D0000}"/>
    <cellStyle name="Input 3 16" xfId="28234" xr:uid="{00000000-0005-0000-0000-00004B6D0000}"/>
    <cellStyle name="Input 3 16 2" xfId="28235" xr:uid="{00000000-0005-0000-0000-00004C6D0000}"/>
    <cellStyle name="Input 3 17" xfId="28236" xr:uid="{00000000-0005-0000-0000-00004D6D0000}"/>
    <cellStyle name="Input 3 17 2" xfId="28237" xr:uid="{00000000-0005-0000-0000-00004E6D0000}"/>
    <cellStyle name="Input 3 18" xfId="28238" xr:uid="{00000000-0005-0000-0000-00004F6D0000}"/>
    <cellStyle name="Input 3 18 2" xfId="28239" xr:uid="{00000000-0005-0000-0000-0000506D0000}"/>
    <cellStyle name="Input 3 19" xfId="28240" xr:uid="{00000000-0005-0000-0000-0000516D0000}"/>
    <cellStyle name="Input 3 19 2" xfId="28241" xr:uid="{00000000-0005-0000-0000-0000526D0000}"/>
    <cellStyle name="Input 3 2" xfId="715" xr:uid="{00000000-0005-0000-0000-0000536D0000}"/>
    <cellStyle name="Input 3 2 2" xfId="28242" xr:uid="{00000000-0005-0000-0000-0000546D0000}"/>
    <cellStyle name="Input 3 20" xfId="28243" xr:uid="{00000000-0005-0000-0000-0000556D0000}"/>
    <cellStyle name="Input 3 20 2" xfId="28244" xr:uid="{00000000-0005-0000-0000-0000566D0000}"/>
    <cellStyle name="Input 3 21" xfId="28245" xr:uid="{00000000-0005-0000-0000-0000576D0000}"/>
    <cellStyle name="Input 3 21 2" xfId="28246" xr:uid="{00000000-0005-0000-0000-0000586D0000}"/>
    <cellStyle name="Input 3 22" xfId="28247" xr:uid="{00000000-0005-0000-0000-0000596D0000}"/>
    <cellStyle name="Input 3 22 2" xfId="28248" xr:uid="{00000000-0005-0000-0000-00005A6D0000}"/>
    <cellStyle name="Input 3 23" xfId="28249" xr:uid="{00000000-0005-0000-0000-00005B6D0000}"/>
    <cellStyle name="Input 3 23 2" xfId="28250" xr:uid="{00000000-0005-0000-0000-00005C6D0000}"/>
    <cellStyle name="Input 3 24" xfId="28251" xr:uid="{00000000-0005-0000-0000-00005D6D0000}"/>
    <cellStyle name="Input 3 24 2" xfId="28252" xr:uid="{00000000-0005-0000-0000-00005E6D0000}"/>
    <cellStyle name="Input 3 25" xfId="28253" xr:uid="{00000000-0005-0000-0000-00005F6D0000}"/>
    <cellStyle name="Input 3 25 2" xfId="28254" xr:uid="{00000000-0005-0000-0000-0000606D0000}"/>
    <cellStyle name="Input 3 26" xfId="28255" xr:uid="{00000000-0005-0000-0000-0000616D0000}"/>
    <cellStyle name="Input 3 26 2" xfId="28256" xr:uid="{00000000-0005-0000-0000-0000626D0000}"/>
    <cellStyle name="Input 3 27" xfId="28257" xr:uid="{00000000-0005-0000-0000-0000636D0000}"/>
    <cellStyle name="Input 3 27 2" xfId="28258" xr:uid="{00000000-0005-0000-0000-0000646D0000}"/>
    <cellStyle name="Input 3 28" xfId="28259" xr:uid="{00000000-0005-0000-0000-0000656D0000}"/>
    <cellStyle name="Input 3 28 2" xfId="28260" xr:uid="{00000000-0005-0000-0000-0000666D0000}"/>
    <cellStyle name="Input 3 29" xfId="28261" xr:uid="{00000000-0005-0000-0000-0000676D0000}"/>
    <cellStyle name="Input 3 29 2" xfId="28262" xr:uid="{00000000-0005-0000-0000-0000686D0000}"/>
    <cellStyle name="Input 3 3" xfId="28263" xr:uid="{00000000-0005-0000-0000-0000696D0000}"/>
    <cellStyle name="Input 3 3 2" xfId="28264" xr:uid="{00000000-0005-0000-0000-00006A6D0000}"/>
    <cellStyle name="Input 3 30" xfId="28265" xr:uid="{00000000-0005-0000-0000-00006B6D0000}"/>
    <cellStyle name="Input 3 30 2" xfId="28266" xr:uid="{00000000-0005-0000-0000-00006C6D0000}"/>
    <cellStyle name="Input 3 31" xfId="28267" xr:uid="{00000000-0005-0000-0000-00006D6D0000}"/>
    <cellStyle name="Input 3 31 2" xfId="28268" xr:uid="{00000000-0005-0000-0000-00006E6D0000}"/>
    <cellStyle name="Input 3 32" xfId="28269" xr:uid="{00000000-0005-0000-0000-00006F6D0000}"/>
    <cellStyle name="Input 3 32 2" xfId="28270" xr:uid="{00000000-0005-0000-0000-0000706D0000}"/>
    <cellStyle name="Input 3 33" xfId="28271" xr:uid="{00000000-0005-0000-0000-0000716D0000}"/>
    <cellStyle name="Input 3 33 2" xfId="28272" xr:uid="{00000000-0005-0000-0000-0000726D0000}"/>
    <cellStyle name="Input 3 34" xfId="28273" xr:uid="{00000000-0005-0000-0000-0000736D0000}"/>
    <cellStyle name="Input 3 34 2" xfId="28274" xr:uid="{00000000-0005-0000-0000-0000746D0000}"/>
    <cellStyle name="Input 3 35" xfId="28275" xr:uid="{00000000-0005-0000-0000-0000756D0000}"/>
    <cellStyle name="Input 3 35 2" xfId="28276" xr:uid="{00000000-0005-0000-0000-0000766D0000}"/>
    <cellStyle name="Input 3 36" xfId="28277" xr:uid="{00000000-0005-0000-0000-0000776D0000}"/>
    <cellStyle name="Input 3 36 2" xfId="28278" xr:uid="{00000000-0005-0000-0000-0000786D0000}"/>
    <cellStyle name="Input 3 37" xfId="28279" xr:uid="{00000000-0005-0000-0000-0000796D0000}"/>
    <cellStyle name="Input 3 37 2" xfId="28280" xr:uid="{00000000-0005-0000-0000-00007A6D0000}"/>
    <cellStyle name="Input 3 38" xfId="28281" xr:uid="{00000000-0005-0000-0000-00007B6D0000}"/>
    <cellStyle name="Input 3 38 2" xfId="28282" xr:uid="{00000000-0005-0000-0000-00007C6D0000}"/>
    <cellStyle name="Input 3 39" xfId="28283" xr:uid="{00000000-0005-0000-0000-00007D6D0000}"/>
    <cellStyle name="Input 3 39 2" xfId="28284" xr:uid="{00000000-0005-0000-0000-00007E6D0000}"/>
    <cellStyle name="Input 3 4" xfId="28285" xr:uid="{00000000-0005-0000-0000-00007F6D0000}"/>
    <cellStyle name="Input 3 4 2" xfId="28286" xr:uid="{00000000-0005-0000-0000-0000806D0000}"/>
    <cellStyle name="Input 3 40" xfId="28287" xr:uid="{00000000-0005-0000-0000-0000816D0000}"/>
    <cellStyle name="Input 3 41" xfId="28288" xr:uid="{00000000-0005-0000-0000-0000826D0000}"/>
    <cellStyle name="Input 3 42" xfId="28289" xr:uid="{00000000-0005-0000-0000-0000836D0000}"/>
    <cellStyle name="Input 3 43" xfId="28290" xr:uid="{00000000-0005-0000-0000-0000846D0000}"/>
    <cellStyle name="Input 3 44" xfId="28291" xr:uid="{00000000-0005-0000-0000-0000856D0000}"/>
    <cellStyle name="Input 3 45" xfId="28292" xr:uid="{00000000-0005-0000-0000-0000866D0000}"/>
    <cellStyle name="Input 3 46" xfId="28293" xr:uid="{00000000-0005-0000-0000-0000876D0000}"/>
    <cellStyle name="Input 3 47" xfId="28294" xr:uid="{00000000-0005-0000-0000-0000886D0000}"/>
    <cellStyle name="Input 3 48" xfId="28295" xr:uid="{00000000-0005-0000-0000-0000896D0000}"/>
    <cellStyle name="Input 3 49" xfId="28296" xr:uid="{00000000-0005-0000-0000-00008A6D0000}"/>
    <cellStyle name="Input 3 5" xfId="28297" xr:uid="{00000000-0005-0000-0000-00008B6D0000}"/>
    <cellStyle name="Input 3 5 2" xfId="28298" xr:uid="{00000000-0005-0000-0000-00008C6D0000}"/>
    <cellStyle name="Input 3 50" xfId="28299" xr:uid="{00000000-0005-0000-0000-00008D6D0000}"/>
    <cellStyle name="Input 3 51" xfId="28300" xr:uid="{00000000-0005-0000-0000-00008E6D0000}"/>
    <cellStyle name="Input 3 52" xfId="28301" xr:uid="{00000000-0005-0000-0000-00008F6D0000}"/>
    <cellStyle name="Input 3 53" xfId="28302" xr:uid="{00000000-0005-0000-0000-0000906D0000}"/>
    <cellStyle name="Input 3 54" xfId="28303" xr:uid="{00000000-0005-0000-0000-0000916D0000}"/>
    <cellStyle name="Input 3 55" xfId="28304" xr:uid="{00000000-0005-0000-0000-0000926D0000}"/>
    <cellStyle name="Input 3 56" xfId="28305" xr:uid="{00000000-0005-0000-0000-0000936D0000}"/>
    <cellStyle name="Input 3 57" xfId="28306" xr:uid="{00000000-0005-0000-0000-0000946D0000}"/>
    <cellStyle name="Input 3 58" xfId="28307" xr:uid="{00000000-0005-0000-0000-0000956D0000}"/>
    <cellStyle name="Input 3 59" xfId="28308" xr:uid="{00000000-0005-0000-0000-0000966D0000}"/>
    <cellStyle name="Input 3 6" xfId="28309" xr:uid="{00000000-0005-0000-0000-0000976D0000}"/>
    <cellStyle name="Input 3 6 2" xfId="28310" xr:uid="{00000000-0005-0000-0000-0000986D0000}"/>
    <cellStyle name="Input 3 60" xfId="28311" xr:uid="{00000000-0005-0000-0000-0000996D0000}"/>
    <cellStyle name="Input 3 61" xfId="28312" xr:uid="{00000000-0005-0000-0000-00009A6D0000}"/>
    <cellStyle name="Input 3 62" xfId="28313" xr:uid="{00000000-0005-0000-0000-00009B6D0000}"/>
    <cellStyle name="Input 3 63" xfId="28314" xr:uid="{00000000-0005-0000-0000-00009C6D0000}"/>
    <cellStyle name="Input 3 64" xfId="28315" xr:uid="{00000000-0005-0000-0000-00009D6D0000}"/>
    <cellStyle name="Input 3 65" xfId="28316" xr:uid="{00000000-0005-0000-0000-00009E6D0000}"/>
    <cellStyle name="Input 3 66" xfId="28317" xr:uid="{00000000-0005-0000-0000-00009F6D0000}"/>
    <cellStyle name="Input 3 67" xfId="28318" xr:uid="{00000000-0005-0000-0000-0000A06D0000}"/>
    <cellStyle name="Input 3 68" xfId="28319" xr:uid="{00000000-0005-0000-0000-0000A16D0000}"/>
    <cellStyle name="Input 3 69" xfId="28320" xr:uid="{00000000-0005-0000-0000-0000A26D0000}"/>
    <cellStyle name="Input 3 7" xfId="28321" xr:uid="{00000000-0005-0000-0000-0000A36D0000}"/>
    <cellStyle name="Input 3 7 2" xfId="28322" xr:uid="{00000000-0005-0000-0000-0000A46D0000}"/>
    <cellStyle name="Input 3 70" xfId="28323" xr:uid="{00000000-0005-0000-0000-0000A56D0000}"/>
    <cellStyle name="Input 3 71" xfId="28324" xr:uid="{00000000-0005-0000-0000-0000A66D0000}"/>
    <cellStyle name="Input 3 72" xfId="28325" xr:uid="{00000000-0005-0000-0000-0000A76D0000}"/>
    <cellStyle name="Input 3 73" xfId="28326" xr:uid="{00000000-0005-0000-0000-0000A86D0000}"/>
    <cellStyle name="Input 3 74" xfId="28327" xr:uid="{00000000-0005-0000-0000-0000A96D0000}"/>
    <cellStyle name="Input 3 75" xfId="28328" xr:uid="{00000000-0005-0000-0000-0000AA6D0000}"/>
    <cellStyle name="Input 3 76" xfId="28329" xr:uid="{00000000-0005-0000-0000-0000AB6D0000}"/>
    <cellStyle name="Input 3 77" xfId="52480" xr:uid="{00000000-0005-0000-0000-0000AC6D0000}"/>
    <cellStyle name="Input 3 78" xfId="52289" xr:uid="{00000000-0005-0000-0000-0000AD6D0000}"/>
    <cellStyle name="Input 3 79" xfId="53173" xr:uid="{00000000-0005-0000-0000-0000AE6D0000}"/>
    <cellStyle name="Input 3 8" xfId="28330" xr:uid="{00000000-0005-0000-0000-0000AF6D0000}"/>
    <cellStyle name="Input 3 8 2" xfId="28331" xr:uid="{00000000-0005-0000-0000-0000B06D0000}"/>
    <cellStyle name="Input 3 9" xfId="28332" xr:uid="{00000000-0005-0000-0000-0000B16D0000}"/>
    <cellStyle name="Input 3 9 2" xfId="28333" xr:uid="{00000000-0005-0000-0000-0000B26D0000}"/>
    <cellStyle name="Input 30" xfId="28334" xr:uid="{00000000-0005-0000-0000-0000B36D0000}"/>
    <cellStyle name="Input 30 2" xfId="28335" xr:uid="{00000000-0005-0000-0000-0000B46D0000}"/>
    <cellStyle name="Input 31" xfId="28336" xr:uid="{00000000-0005-0000-0000-0000B56D0000}"/>
    <cellStyle name="Input 31 2" xfId="28337" xr:uid="{00000000-0005-0000-0000-0000B66D0000}"/>
    <cellStyle name="Input 32" xfId="28338" xr:uid="{00000000-0005-0000-0000-0000B76D0000}"/>
    <cellStyle name="Input 32 2" xfId="28339" xr:uid="{00000000-0005-0000-0000-0000B86D0000}"/>
    <cellStyle name="Input 33" xfId="28340" xr:uid="{00000000-0005-0000-0000-0000B96D0000}"/>
    <cellStyle name="Input 33 2" xfId="28341" xr:uid="{00000000-0005-0000-0000-0000BA6D0000}"/>
    <cellStyle name="Input 34" xfId="28342" xr:uid="{00000000-0005-0000-0000-0000BB6D0000}"/>
    <cellStyle name="Input 34 2" xfId="28343" xr:uid="{00000000-0005-0000-0000-0000BC6D0000}"/>
    <cellStyle name="Input 35" xfId="28344" xr:uid="{00000000-0005-0000-0000-0000BD6D0000}"/>
    <cellStyle name="Input 35 2" xfId="28345" xr:uid="{00000000-0005-0000-0000-0000BE6D0000}"/>
    <cellStyle name="Input 36" xfId="28346" xr:uid="{00000000-0005-0000-0000-0000BF6D0000}"/>
    <cellStyle name="Input 36 2" xfId="28347" xr:uid="{00000000-0005-0000-0000-0000C06D0000}"/>
    <cellStyle name="Input 37" xfId="28348" xr:uid="{00000000-0005-0000-0000-0000C16D0000}"/>
    <cellStyle name="Input 37 2" xfId="28349" xr:uid="{00000000-0005-0000-0000-0000C26D0000}"/>
    <cellStyle name="Input 38" xfId="28350" xr:uid="{00000000-0005-0000-0000-0000C36D0000}"/>
    <cellStyle name="Input 38 2" xfId="28351" xr:uid="{00000000-0005-0000-0000-0000C46D0000}"/>
    <cellStyle name="Input 39" xfId="28352" xr:uid="{00000000-0005-0000-0000-0000C56D0000}"/>
    <cellStyle name="Input 39 2" xfId="28353" xr:uid="{00000000-0005-0000-0000-0000C66D0000}"/>
    <cellStyle name="Input 4" xfId="716" xr:uid="{00000000-0005-0000-0000-0000C76D0000}"/>
    <cellStyle name="Input 4 10" xfId="28354" xr:uid="{00000000-0005-0000-0000-0000C86D0000}"/>
    <cellStyle name="Input 4 10 2" xfId="28355" xr:uid="{00000000-0005-0000-0000-0000C96D0000}"/>
    <cellStyle name="Input 4 11" xfId="28356" xr:uid="{00000000-0005-0000-0000-0000CA6D0000}"/>
    <cellStyle name="Input 4 11 2" xfId="28357" xr:uid="{00000000-0005-0000-0000-0000CB6D0000}"/>
    <cellStyle name="Input 4 12" xfId="28358" xr:uid="{00000000-0005-0000-0000-0000CC6D0000}"/>
    <cellStyle name="Input 4 12 2" xfId="28359" xr:uid="{00000000-0005-0000-0000-0000CD6D0000}"/>
    <cellStyle name="Input 4 13" xfId="28360" xr:uid="{00000000-0005-0000-0000-0000CE6D0000}"/>
    <cellStyle name="Input 4 13 2" xfId="28361" xr:uid="{00000000-0005-0000-0000-0000CF6D0000}"/>
    <cellStyle name="Input 4 14" xfId="28362" xr:uid="{00000000-0005-0000-0000-0000D06D0000}"/>
    <cellStyle name="Input 4 14 2" xfId="28363" xr:uid="{00000000-0005-0000-0000-0000D16D0000}"/>
    <cellStyle name="Input 4 15" xfId="28364" xr:uid="{00000000-0005-0000-0000-0000D26D0000}"/>
    <cellStyle name="Input 4 15 2" xfId="28365" xr:uid="{00000000-0005-0000-0000-0000D36D0000}"/>
    <cellStyle name="Input 4 16" xfId="28366" xr:uid="{00000000-0005-0000-0000-0000D46D0000}"/>
    <cellStyle name="Input 4 16 2" xfId="28367" xr:uid="{00000000-0005-0000-0000-0000D56D0000}"/>
    <cellStyle name="Input 4 17" xfId="28368" xr:uid="{00000000-0005-0000-0000-0000D66D0000}"/>
    <cellStyle name="Input 4 17 2" xfId="28369" xr:uid="{00000000-0005-0000-0000-0000D76D0000}"/>
    <cellStyle name="Input 4 18" xfId="28370" xr:uid="{00000000-0005-0000-0000-0000D86D0000}"/>
    <cellStyle name="Input 4 18 2" xfId="28371" xr:uid="{00000000-0005-0000-0000-0000D96D0000}"/>
    <cellStyle name="Input 4 19" xfId="28372" xr:uid="{00000000-0005-0000-0000-0000DA6D0000}"/>
    <cellStyle name="Input 4 19 2" xfId="28373" xr:uid="{00000000-0005-0000-0000-0000DB6D0000}"/>
    <cellStyle name="Input 4 2" xfId="717" xr:uid="{00000000-0005-0000-0000-0000DC6D0000}"/>
    <cellStyle name="Input 4 2 2" xfId="28374" xr:uid="{00000000-0005-0000-0000-0000DD6D0000}"/>
    <cellStyle name="Input 4 20" xfId="28375" xr:uid="{00000000-0005-0000-0000-0000DE6D0000}"/>
    <cellStyle name="Input 4 20 2" xfId="28376" xr:uid="{00000000-0005-0000-0000-0000DF6D0000}"/>
    <cellStyle name="Input 4 21" xfId="28377" xr:uid="{00000000-0005-0000-0000-0000E06D0000}"/>
    <cellStyle name="Input 4 21 2" xfId="28378" xr:uid="{00000000-0005-0000-0000-0000E16D0000}"/>
    <cellStyle name="Input 4 22" xfId="28379" xr:uid="{00000000-0005-0000-0000-0000E26D0000}"/>
    <cellStyle name="Input 4 22 2" xfId="28380" xr:uid="{00000000-0005-0000-0000-0000E36D0000}"/>
    <cellStyle name="Input 4 23" xfId="28381" xr:uid="{00000000-0005-0000-0000-0000E46D0000}"/>
    <cellStyle name="Input 4 23 2" xfId="28382" xr:uid="{00000000-0005-0000-0000-0000E56D0000}"/>
    <cellStyle name="Input 4 24" xfId="28383" xr:uid="{00000000-0005-0000-0000-0000E66D0000}"/>
    <cellStyle name="Input 4 24 2" xfId="28384" xr:uid="{00000000-0005-0000-0000-0000E76D0000}"/>
    <cellStyle name="Input 4 25" xfId="28385" xr:uid="{00000000-0005-0000-0000-0000E86D0000}"/>
    <cellStyle name="Input 4 25 2" xfId="28386" xr:uid="{00000000-0005-0000-0000-0000E96D0000}"/>
    <cellStyle name="Input 4 26" xfId="28387" xr:uid="{00000000-0005-0000-0000-0000EA6D0000}"/>
    <cellStyle name="Input 4 26 2" xfId="28388" xr:uid="{00000000-0005-0000-0000-0000EB6D0000}"/>
    <cellStyle name="Input 4 27" xfId="28389" xr:uid="{00000000-0005-0000-0000-0000EC6D0000}"/>
    <cellStyle name="Input 4 27 2" xfId="28390" xr:uid="{00000000-0005-0000-0000-0000ED6D0000}"/>
    <cellStyle name="Input 4 28" xfId="28391" xr:uid="{00000000-0005-0000-0000-0000EE6D0000}"/>
    <cellStyle name="Input 4 28 2" xfId="28392" xr:uid="{00000000-0005-0000-0000-0000EF6D0000}"/>
    <cellStyle name="Input 4 29" xfId="28393" xr:uid="{00000000-0005-0000-0000-0000F06D0000}"/>
    <cellStyle name="Input 4 29 2" xfId="28394" xr:uid="{00000000-0005-0000-0000-0000F16D0000}"/>
    <cellStyle name="Input 4 3" xfId="28395" xr:uid="{00000000-0005-0000-0000-0000F26D0000}"/>
    <cellStyle name="Input 4 3 2" xfId="28396" xr:uid="{00000000-0005-0000-0000-0000F36D0000}"/>
    <cellStyle name="Input 4 30" xfId="28397" xr:uid="{00000000-0005-0000-0000-0000F46D0000}"/>
    <cellStyle name="Input 4 30 2" xfId="28398" xr:uid="{00000000-0005-0000-0000-0000F56D0000}"/>
    <cellStyle name="Input 4 31" xfId="28399" xr:uid="{00000000-0005-0000-0000-0000F66D0000}"/>
    <cellStyle name="Input 4 31 2" xfId="28400" xr:uid="{00000000-0005-0000-0000-0000F76D0000}"/>
    <cellStyle name="Input 4 32" xfId="28401" xr:uid="{00000000-0005-0000-0000-0000F86D0000}"/>
    <cellStyle name="Input 4 32 2" xfId="28402" xr:uid="{00000000-0005-0000-0000-0000F96D0000}"/>
    <cellStyle name="Input 4 33" xfId="28403" xr:uid="{00000000-0005-0000-0000-0000FA6D0000}"/>
    <cellStyle name="Input 4 33 2" xfId="28404" xr:uid="{00000000-0005-0000-0000-0000FB6D0000}"/>
    <cellStyle name="Input 4 34" xfId="28405" xr:uid="{00000000-0005-0000-0000-0000FC6D0000}"/>
    <cellStyle name="Input 4 34 2" xfId="28406" xr:uid="{00000000-0005-0000-0000-0000FD6D0000}"/>
    <cellStyle name="Input 4 35" xfId="28407" xr:uid="{00000000-0005-0000-0000-0000FE6D0000}"/>
    <cellStyle name="Input 4 35 2" xfId="28408" xr:uid="{00000000-0005-0000-0000-0000FF6D0000}"/>
    <cellStyle name="Input 4 36" xfId="28409" xr:uid="{00000000-0005-0000-0000-0000006E0000}"/>
    <cellStyle name="Input 4 36 2" xfId="28410" xr:uid="{00000000-0005-0000-0000-0000016E0000}"/>
    <cellStyle name="Input 4 37" xfId="28411" xr:uid="{00000000-0005-0000-0000-0000026E0000}"/>
    <cellStyle name="Input 4 37 2" xfId="28412" xr:uid="{00000000-0005-0000-0000-0000036E0000}"/>
    <cellStyle name="Input 4 38" xfId="28413" xr:uid="{00000000-0005-0000-0000-0000046E0000}"/>
    <cellStyle name="Input 4 38 2" xfId="28414" xr:uid="{00000000-0005-0000-0000-0000056E0000}"/>
    <cellStyle name="Input 4 39" xfId="28415" xr:uid="{00000000-0005-0000-0000-0000066E0000}"/>
    <cellStyle name="Input 4 39 2" xfId="28416" xr:uid="{00000000-0005-0000-0000-0000076E0000}"/>
    <cellStyle name="Input 4 4" xfId="28417" xr:uid="{00000000-0005-0000-0000-0000086E0000}"/>
    <cellStyle name="Input 4 4 2" xfId="28418" xr:uid="{00000000-0005-0000-0000-0000096E0000}"/>
    <cellStyle name="Input 4 40" xfId="28419" xr:uid="{00000000-0005-0000-0000-00000A6E0000}"/>
    <cellStyle name="Input 4 41" xfId="28420" xr:uid="{00000000-0005-0000-0000-00000B6E0000}"/>
    <cellStyle name="Input 4 42" xfId="28421" xr:uid="{00000000-0005-0000-0000-00000C6E0000}"/>
    <cellStyle name="Input 4 43" xfId="28422" xr:uid="{00000000-0005-0000-0000-00000D6E0000}"/>
    <cellStyle name="Input 4 44" xfId="28423" xr:uid="{00000000-0005-0000-0000-00000E6E0000}"/>
    <cellStyle name="Input 4 45" xfId="28424" xr:uid="{00000000-0005-0000-0000-00000F6E0000}"/>
    <cellStyle name="Input 4 46" xfId="28425" xr:uid="{00000000-0005-0000-0000-0000106E0000}"/>
    <cellStyle name="Input 4 47" xfId="28426" xr:uid="{00000000-0005-0000-0000-0000116E0000}"/>
    <cellStyle name="Input 4 48" xfId="28427" xr:uid="{00000000-0005-0000-0000-0000126E0000}"/>
    <cellStyle name="Input 4 49" xfId="28428" xr:uid="{00000000-0005-0000-0000-0000136E0000}"/>
    <cellStyle name="Input 4 5" xfId="28429" xr:uid="{00000000-0005-0000-0000-0000146E0000}"/>
    <cellStyle name="Input 4 5 2" xfId="28430" xr:uid="{00000000-0005-0000-0000-0000156E0000}"/>
    <cellStyle name="Input 4 50" xfId="28431" xr:uid="{00000000-0005-0000-0000-0000166E0000}"/>
    <cellStyle name="Input 4 51" xfId="28432" xr:uid="{00000000-0005-0000-0000-0000176E0000}"/>
    <cellStyle name="Input 4 52" xfId="28433" xr:uid="{00000000-0005-0000-0000-0000186E0000}"/>
    <cellStyle name="Input 4 53" xfId="28434" xr:uid="{00000000-0005-0000-0000-0000196E0000}"/>
    <cellStyle name="Input 4 54" xfId="28435" xr:uid="{00000000-0005-0000-0000-00001A6E0000}"/>
    <cellStyle name="Input 4 55" xfId="28436" xr:uid="{00000000-0005-0000-0000-00001B6E0000}"/>
    <cellStyle name="Input 4 56" xfId="28437" xr:uid="{00000000-0005-0000-0000-00001C6E0000}"/>
    <cellStyle name="Input 4 57" xfId="28438" xr:uid="{00000000-0005-0000-0000-00001D6E0000}"/>
    <cellStyle name="Input 4 58" xfId="28439" xr:uid="{00000000-0005-0000-0000-00001E6E0000}"/>
    <cellStyle name="Input 4 59" xfId="28440" xr:uid="{00000000-0005-0000-0000-00001F6E0000}"/>
    <cellStyle name="Input 4 6" xfId="28441" xr:uid="{00000000-0005-0000-0000-0000206E0000}"/>
    <cellStyle name="Input 4 6 2" xfId="28442" xr:uid="{00000000-0005-0000-0000-0000216E0000}"/>
    <cellStyle name="Input 4 60" xfId="28443" xr:uid="{00000000-0005-0000-0000-0000226E0000}"/>
    <cellStyle name="Input 4 61" xfId="28444" xr:uid="{00000000-0005-0000-0000-0000236E0000}"/>
    <cellStyle name="Input 4 62" xfId="28445" xr:uid="{00000000-0005-0000-0000-0000246E0000}"/>
    <cellStyle name="Input 4 63" xfId="28446" xr:uid="{00000000-0005-0000-0000-0000256E0000}"/>
    <cellStyle name="Input 4 64" xfId="28447" xr:uid="{00000000-0005-0000-0000-0000266E0000}"/>
    <cellStyle name="Input 4 65" xfId="28448" xr:uid="{00000000-0005-0000-0000-0000276E0000}"/>
    <cellStyle name="Input 4 66" xfId="28449" xr:uid="{00000000-0005-0000-0000-0000286E0000}"/>
    <cellStyle name="Input 4 67" xfId="28450" xr:uid="{00000000-0005-0000-0000-0000296E0000}"/>
    <cellStyle name="Input 4 68" xfId="28451" xr:uid="{00000000-0005-0000-0000-00002A6E0000}"/>
    <cellStyle name="Input 4 69" xfId="28452" xr:uid="{00000000-0005-0000-0000-00002B6E0000}"/>
    <cellStyle name="Input 4 7" xfId="28453" xr:uid="{00000000-0005-0000-0000-00002C6E0000}"/>
    <cellStyle name="Input 4 7 2" xfId="28454" xr:uid="{00000000-0005-0000-0000-00002D6E0000}"/>
    <cellStyle name="Input 4 70" xfId="28455" xr:uid="{00000000-0005-0000-0000-00002E6E0000}"/>
    <cellStyle name="Input 4 71" xfId="28456" xr:uid="{00000000-0005-0000-0000-00002F6E0000}"/>
    <cellStyle name="Input 4 72" xfId="28457" xr:uid="{00000000-0005-0000-0000-0000306E0000}"/>
    <cellStyle name="Input 4 73" xfId="28458" xr:uid="{00000000-0005-0000-0000-0000316E0000}"/>
    <cellStyle name="Input 4 74" xfId="28459" xr:uid="{00000000-0005-0000-0000-0000326E0000}"/>
    <cellStyle name="Input 4 75" xfId="28460" xr:uid="{00000000-0005-0000-0000-0000336E0000}"/>
    <cellStyle name="Input 4 76" xfId="28461" xr:uid="{00000000-0005-0000-0000-0000346E0000}"/>
    <cellStyle name="Input 4 77" xfId="52472" xr:uid="{00000000-0005-0000-0000-0000356E0000}"/>
    <cellStyle name="Input 4 78" xfId="52296" xr:uid="{00000000-0005-0000-0000-0000366E0000}"/>
    <cellStyle name="Input 4 79" xfId="53165" xr:uid="{00000000-0005-0000-0000-0000376E0000}"/>
    <cellStyle name="Input 4 8" xfId="28462" xr:uid="{00000000-0005-0000-0000-0000386E0000}"/>
    <cellStyle name="Input 4 8 2" xfId="28463" xr:uid="{00000000-0005-0000-0000-0000396E0000}"/>
    <cellStyle name="Input 4 9" xfId="28464" xr:uid="{00000000-0005-0000-0000-00003A6E0000}"/>
    <cellStyle name="Input 4 9 2" xfId="28465" xr:uid="{00000000-0005-0000-0000-00003B6E0000}"/>
    <cellStyle name="Input 40" xfId="28466" xr:uid="{00000000-0005-0000-0000-00003C6E0000}"/>
    <cellStyle name="Input 40 2" xfId="28467" xr:uid="{00000000-0005-0000-0000-00003D6E0000}"/>
    <cellStyle name="Input 41" xfId="28468" xr:uid="{00000000-0005-0000-0000-00003E6E0000}"/>
    <cellStyle name="Input 41 2" xfId="28469" xr:uid="{00000000-0005-0000-0000-00003F6E0000}"/>
    <cellStyle name="Input 42" xfId="28470" xr:uid="{00000000-0005-0000-0000-0000406E0000}"/>
    <cellStyle name="Input 42 2" xfId="28471" xr:uid="{00000000-0005-0000-0000-0000416E0000}"/>
    <cellStyle name="Input 43" xfId="28472" xr:uid="{00000000-0005-0000-0000-0000426E0000}"/>
    <cellStyle name="Input 43 2" xfId="28473" xr:uid="{00000000-0005-0000-0000-0000436E0000}"/>
    <cellStyle name="Input 44" xfId="28474" xr:uid="{00000000-0005-0000-0000-0000446E0000}"/>
    <cellStyle name="Input 44 2" xfId="28475" xr:uid="{00000000-0005-0000-0000-0000456E0000}"/>
    <cellStyle name="Input 45" xfId="28476" xr:uid="{00000000-0005-0000-0000-0000466E0000}"/>
    <cellStyle name="Input 45 2" xfId="28477" xr:uid="{00000000-0005-0000-0000-0000476E0000}"/>
    <cellStyle name="Input 46" xfId="28478" xr:uid="{00000000-0005-0000-0000-0000486E0000}"/>
    <cellStyle name="Input 46 2" xfId="28479" xr:uid="{00000000-0005-0000-0000-0000496E0000}"/>
    <cellStyle name="Input 47" xfId="28480" xr:uid="{00000000-0005-0000-0000-00004A6E0000}"/>
    <cellStyle name="Input 47 2" xfId="28481" xr:uid="{00000000-0005-0000-0000-00004B6E0000}"/>
    <cellStyle name="Input 48" xfId="28482" xr:uid="{00000000-0005-0000-0000-00004C6E0000}"/>
    <cellStyle name="Input 48 2" xfId="28483" xr:uid="{00000000-0005-0000-0000-00004D6E0000}"/>
    <cellStyle name="Input 49" xfId="28484" xr:uid="{00000000-0005-0000-0000-00004E6E0000}"/>
    <cellStyle name="Input 49 2" xfId="28485" xr:uid="{00000000-0005-0000-0000-00004F6E0000}"/>
    <cellStyle name="Input 5" xfId="718" xr:uid="{00000000-0005-0000-0000-0000506E0000}"/>
    <cellStyle name="Input 5 10" xfId="28486" xr:uid="{00000000-0005-0000-0000-0000516E0000}"/>
    <cellStyle name="Input 5 10 2" xfId="28487" xr:uid="{00000000-0005-0000-0000-0000526E0000}"/>
    <cellStyle name="Input 5 11" xfId="28488" xr:uid="{00000000-0005-0000-0000-0000536E0000}"/>
    <cellStyle name="Input 5 11 2" xfId="28489" xr:uid="{00000000-0005-0000-0000-0000546E0000}"/>
    <cellStyle name="Input 5 12" xfId="28490" xr:uid="{00000000-0005-0000-0000-0000556E0000}"/>
    <cellStyle name="Input 5 12 2" xfId="28491" xr:uid="{00000000-0005-0000-0000-0000566E0000}"/>
    <cellStyle name="Input 5 13" xfId="28492" xr:uid="{00000000-0005-0000-0000-0000576E0000}"/>
    <cellStyle name="Input 5 13 2" xfId="28493" xr:uid="{00000000-0005-0000-0000-0000586E0000}"/>
    <cellStyle name="Input 5 14" xfId="28494" xr:uid="{00000000-0005-0000-0000-0000596E0000}"/>
    <cellStyle name="Input 5 14 2" xfId="28495" xr:uid="{00000000-0005-0000-0000-00005A6E0000}"/>
    <cellStyle name="Input 5 15" xfId="28496" xr:uid="{00000000-0005-0000-0000-00005B6E0000}"/>
    <cellStyle name="Input 5 15 2" xfId="28497" xr:uid="{00000000-0005-0000-0000-00005C6E0000}"/>
    <cellStyle name="Input 5 16" xfId="28498" xr:uid="{00000000-0005-0000-0000-00005D6E0000}"/>
    <cellStyle name="Input 5 16 2" xfId="28499" xr:uid="{00000000-0005-0000-0000-00005E6E0000}"/>
    <cellStyle name="Input 5 17" xfId="28500" xr:uid="{00000000-0005-0000-0000-00005F6E0000}"/>
    <cellStyle name="Input 5 17 2" xfId="28501" xr:uid="{00000000-0005-0000-0000-0000606E0000}"/>
    <cellStyle name="Input 5 18" xfId="28502" xr:uid="{00000000-0005-0000-0000-0000616E0000}"/>
    <cellStyle name="Input 5 18 2" xfId="28503" xr:uid="{00000000-0005-0000-0000-0000626E0000}"/>
    <cellStyle name="Input 5 19" xfId="28504" xr:uid="{00000000-0005-0000-0000-0000636E0000}"/>
    <cellStyle name="Input 5 19 2" xfId="28505" xr:uid="{00000000-0005-0000-0000-0000646E0000}"/>
    <cellStyle name="Input 5 2" xfId="719" xr:uid="{00000000-0005-0000-0000-0000656E0000}"/>
    <cellStyle name="Input 5 2 2" xfId="28506" xr:uid="{00000000-0005-0000-0000-0000666E0000}"/>
    <cellStyle name="Input 5 20" xfId="28507" xr:uid="{00000000-0005-0000-0000-0000676E0000}"/>
    <cellStyle name="Input 5 20 2" xfId="28508" xr:uid="{00000000-0005-0000-0000-0000686E0000}"/>
    <cellStyle name="Input 5 21" xfId="28509" xr:uid="{00000000-0005-0000-0000-0000696E0000}"/>
    <cellStyle name="Input 5 21 2" xfId="28510" xr:uid="{00000000-0005-0000-0000-00006A6E0000}"/>
    <cellStyle name="Input 5 22" xfId="28511" xr:uid="{00000000-0005-0000-0000-00006B6E0000}"/>
    <cellStyle name="Input 5 22 2" xfId="28512" xr:uid="{00000000-0005-0000-0000-00006C6E0000}"/>
    <cellStyle name="Input 5 23" xfId="28513" xr:uid="{00000000-0005-0000-0000-00006D6E0000}"/>
    <cellStyle name="Input 5 23 2" xfId="28514" xr:uid="{00000000-0005-0000-0000-00006E6E0000}"/>
    <cellStyle name="Input 5 24" xfId="28515" xr:uid="{00000000-0005-0000-0000-00006F6E0000}"/>
    <cellStyle name="Input 5 24 2" xfId="28516" xr:uid="{00000000-0005-0000-0000-0000706E0000}"/>
    <cellStyle name="Input 5 25" xfId="28517" xr:uid="{00000000-0005-0000-0000-0000716E0000}"/>
    <cellStyle name="Input 5 25 2" xfId="28518" xr:uid="{00000000-0005-0000-0000-0000726E0000}"/>
    <cellStyle name="Input 5 26" xfId="28519" xr:uid="{00000000-0005-0000-0000-0000736E0000}"/>
    <cellStyle name="Input 5 26 2" xfId="28520" xr:uid="{00000000-0005-0000-0000-0000746E0000}"/>
    <cellStyle name="Input 5 27" xfId="28521" xr:uid="{00000000-0005-0000-0000-0000756E0000}"/>
    <cellStyle name="Input 5 27 2" xfId="28522" xr:uid="{00000000-0005-0000-0000-0000766E0000}"/>
    <cellStyle name="Input 5 28" xfId="28523" xr:uid="{00000000-0005-0000-0000-0000776E0000}"/>
    <cellStyle name="Input 5 28 2" xfId="28524" xr:uid="{00000000-0005-0000-0000-0000786E0000}"/>
    <cellStyle name="Input 5 29" xfId="28525" xr:uid="{00000000-0005-0000-0000-0000796E0000}"/>
    <cellStyle name="Input 5 29 2" xfId="28526" xr:uid="{00000000-0005-0000-0000-00007A6E0000}"/>
    <cellStyle name="Input 5 3" xfId="28527" xr:uid="{00000000-0005-0000-0000-00007B6E0000}"/>
    <cellStyle name="Input 5 3 2" xfId="28528" xr:uid="{00000000-0005-0000-0000-00007C6E0000}"/>
    <cellStyle name="Input 5 30" xfId="28529" xr:uid="{00000000-0005-0000-0000-00007D6E0000}"/>
    <cellStyle name="Input 5 30 2" xfId="28530" xr:uid="{00000000-0005-0000-0000-00007E6E0000}"/>
    <cellStyle name="Input 5 31" xfId="28531" xr:uid="{00000000-0005-0000-0000-00007F6E0000}"/>
    <cellStyle name="Input 5 31 2" xfId="28532" xr:uid="{00000000-0005-0000-0000-0000806E0000}"/>
    <cellStyle name="Input 5 32" xfId="28533" xr:uid="{00000000-0005-0000-0000-0000816E0000}"/>
    <cellStyle name="Input 5 32 2" xfId="28534" xr:uid="{00000000-0005-0000-0000-0000826E0000}"/>
    <cellStyle name="Input 5 33" xfId="28535" xr:uid="{00000000-0005-0000-0000-0000836E0000}"/>
    <cellStyle name="Input 5 33 2" xfId="28536" xr:uid="{00000000-0005-0000-0000-0000846E0000}"/>
    <cellStyle name="Input 5 34" xfId="28537" xr:uid="{00000000-0005-0000-0000-0000856E0000}"/>
    <cellStyle name="Input 5 34 2" xfId="28538" xr:uid="{00000000-0005-0000-0000-0000866E0000}"/>
    <cellStyle name="Input 5 35" xfId="28539" xr:uid="{00000000-0005-0000-0000-0000876E0000}"/>
    <cellStyle name="Input 5 35 2" xfId="28540" xr:uid="{00000000-0005-0000-0000-0000886E0000}"/>
    <cellStyle name="Input 5 36" xfId="28541" xr:uid="{00000000-0005-0000-0000-0000896E0000}"/>
    <cellStyle name="Input 5 36 2" xfId="28542" xr:uid="{00000000-0005-0000-0000-00008A6E0000}"/>
    <cellStyle name="Input 5 37" xfId="28543" xr:uid="{00000000-0005-0000-0000-00008B6E0000}"/>
    <cellStyle name="Input 5 37 2" xfId="28544" xr:uid="{00000000-0005-0000-0000-00008C6E0000}"/>
    <cellStyle name="Input 5 38" xfId="28545" xr:uid="{00000000-0005-0000-0000-00008D6E0000}"/>
    <cellStyle name="Input 5 38 2" xfId="28546" xr:uid="{00000000-0005-0000-0000-00008E6E0000}"/>
    <cellStyle name="Input 5 39" xfId="28547" xr:uid="{00000000-0005-0000-0000-00008F6E0000}"/>
    <cellStyle name="Input 5 39 2" xfId="28548" xr:uid="{00000000-0005-0000-0000-0000906E0000}"/>
    <cellStyle name="Input 5 4" xfId="28549" xr:uid="{00000000-0005-0000-0000-0000916E0000}"/>
    <cellStyle name="Input 5 4 2" xfId="28550" xr:uid="{00000000-0005-0000-0000-0000926E0000}"/>
    <cellStyle name="Input 5 40" xfId="28551" xr:uid="{00000000-0005-0000-0000-0000936E0000}"/>
    <cellStyle name="Input 5 41" xfId="28552" xr:uid="{00000000-0005-0000-0000-0000946E0000}"/>
    <cellStyle name="Input 5 42" xfId="28553" xr:uid="{00000000-0005-0000-0000-0000956E0000}"/>
    <cellStyle name="Input 5 43" xfId="28554" xr:uid="{00000000-0005-0000-0000-0000966E0000}"/>
    <cellStyle name="Input 5 44" xfId="28555" xr:uid="{00000000-0005-0000-0000-0000976E0000}"/>
    <cellStyle name="Input 5 45" xfId="28556" xr:uid="{00000000-0005-0000-0000-0000986E0000}"/>
    <cellStyle name="Input 5 46" xfId="28557" xr:uid="{00000000-0005-0000-0000-0000996E0000}"/>
    <cellStyle name="Input 5 47" xfId="28558" xr:uid="{00000000-0005-0000-0000-00009A6E0000}"/>
    <cellStyle name="Input 5 48" xfId="28559" xr:uid="{00000000-0005-0000-0000-00009B6E0000}"/>
    <cellStyle name="Input 5 49" xfId="28560" xr:uid="{00000000-0005-0000-0000-00009C6E0000}"/>
    <cellStyle name="Input 5 5" xfId="28561" xr:uid="{00000000-0005-0000-0000-00009D6E0000}"/>
    <cellStyle name="Input 5 5 2" xfId="28562" xr:uid="{00000000-0005-0000-0000-00009E6E0000}"/>
    <cellStyle name="Input 5 50" xfId="28563" xr:uid="{00000000-0005-0000-0000-00009F6E0000}"/>
    <cellStyle name="Input 5 51" xfId="28564" xr:uid="{00000000-0005-0000-0000-0000A06E0000}"/>
    <cellStyle name="Input 5 52" xfId="28565" xr:uid="{00000000-0005-0000-0000-0000A16E0000}"/>
    <cellStyle name="Input 5 53" xfId="28566" xr:uid="{00000000-0005-0000-0000-0000A26E0000}"/>
    <cellStyle name="Input 5 54" xfId="28567" xr:uid="{00000000-0005-0000-0000-0000A36E0000}"/>
    <cellStyle name="Input 5 55" xfId="28568" xr:uid="{00000000-0005-0000-0000-0000A46E0000}"/>
    <cellStyle name="Input 5 56" xfId="28569" xr:uid="{00000000-0005-0000-0000-0000A56E0000}"/>
    <cellStyle name="Input 5 57" xfId="28570" xr:uid="{00000000-0005-0000-0000-0000A66E0000}"/>
    <cellStyle name="Input 5 58" xfId="28571" xr:uid="{00000000-0005-0000-0000-0000A76E0000}"/>
    <cellStyle name="Input 5 59" xfId="28572" xr:uid="{00000000-0005-0000-0000-0000A86E0000}"/>
    <cellStyle name="Input 5 6" xfId="28573" xr:uid="{00000000-0005-0000-0000-0000A96E0000}"/>
    <cellStyle name="Input 5 6 2" xfId="28574" xr:uid="{00000000-0005-0000-0000-0000AA6E0000}"/>
    <cellStyle name="Input 5 60" xfId="28575" xr:uid="{00000000-0005-0000-0000-0000AB6E0000}"/>
    <cellStyle name="Input 5 61" xfId="28576" xr:uid="{00000000-0005-0000-0000-0000AC6E0000}"/>
    <cellStyle name="Input 5 62" xfId="28577" xr:uid="{00000000-0005-0000-0000-0000AD6E0000}"/>
    <cellStyle name="Input 5 63" xfId="28578" xr:uid="{00000000-0005-0000-0000-0000AE6E0000}"/>
    <cellStyle name="Input 5 64" xfId="28579" xr:uid="{00000000-0005-0000-0000-0000AF6E0000}"/>
    <cellStyle name="Input 5 65" xfId="28580" xr:uid="{00000000-0005-0000-0000-0000B06E0000}"/>
    <cellStyle name="Input 5 66" xfId="28581" xr:uid="{00000000-0005-0000-0000-0000B16E0000}"/>
    <cellStyle name="Input 5 67" xfId="28582" xr:uid="{00000000-0005-0000-0000-0000B26E0000}"/>
    <cellStyle name="Input 5 68" xfId="28583" xr:uid="{00000000-0005-0000-0000-0000B36E0000}"/>
    <cellStyle name="Input 5 69" xfId="28584" xr:uid="{00000000-0005-0000-0000-0000B46E0000}"/>
    <cellStyle name="Input 5 7" xfId="28585" xr:uid="{00000000-0005-0000-0000-0000B56E0000}"/>
    <cellStyle name="Input 5 7 2" xfId="28586" xr:uid="{00000000-0005-0000-0000-0000B66E0000}"/>
    <cellStyle name="Input 5 70" xfId="28587" xr:uid="{00000000-0005-0000-0000-0000B76E0000}"/>
    <cellStyle name="Input 5 71" xfId="28588" xr:uid="{00000000-0005-0000-0000-0000B86E0000}"/>
    <cellStyle name="Input 5 72" xfId="28589" xr:uid="{00000000-0005-0000-0000-0000B96E0000}"/>
    <cellStyle name="Input 5 73" xfId="28590" xr:uid="{00000000-0005-0000-0000-0000BA6E0000}"/>
    <cellStyle name="Input 5 74" xfId="28591" xr:uid="{00000000-0005-0000-0000-0000BB6E0000}"/>
    <cellStyle name="Input 5 75" xfId="28592" xr:uid="{00000000-0005-0000-0000-0000BC6E0000}"/>
    <cellStyle name="Input 5 76" xfId="28593" xr:uid="{00000000-0005-0000-0000-0000BD6E0000}"/>
    <cellStyle name="Input 5 77" xfId="52559" xr:uid="{00000000-0005-0000-0000-0000BE6E0000}"/>
    <cellStyle name="Input 5 78" xfId="52791" xr:uid="{00000000-0005-0000-0000-0000BF6E0000}"/>
    <cellStyle name="Input 5 79" xfId="53252" xr:uid="{00000000-0005-0000-0000-0000C06E0000}"/>
    <cellStyle name="Input 5 8" xfId="28594" xr:uid="{00000000-0005-0000-0000-0000C16E0000}"/>
    <cellStyle name="Input 5 8 2" xfId="28595" xr:uid="{00000000-0005-0000-0000-0000C26E0000}"/>
    <cellStyle name="Input 5 9" xfId="28596" xr:uid="{00000000-0005-0000-0000-0000C36E0000}"/>
    <cellStyle name="Input 5 9 2" xfId="28597" xr:uid="{00000000-0005-0000-0000-0000C46E0000}"/>
    <cellStyle name="Input 50" xfId="28598" xr:uid="{00000000-0005-0000-0000-0000C56E0000}"/>
    <cellStyle name="Input 50 2" xfId="28599" xr:uid="{00000000-0005-0000-0000-0000C66E0000}"/>
    <cellStyle name="Input 51" xfId="28600" xr:uid="{00000000-0005-0000-0000-0000C76E0000}"/>
    <cellStyle name="Input 51 2" xfId="28601" xr:uid="{00000000-0005-0000-0000-0000C86E0000}"/>
    <cellStyle name="Input 52" xfId="28602" xr:uid="{00000000-0005-0000-0000-0000C96E0000}"/>
    <cellStyle name="Input 52 2" xfId="28603" xr:uid="{00000000-0005-0000-0000-0000CA6E0000}"/>
    <cellStyle name="Input 53" xfId="28604" xr:uid="{00000000-0005-0000-0000-0000CB6E0000}"/>
    <cellStyle name="Input 53 2" xfId="28605" xr:uid="{00000000-0005-0000-0000-0000CC6E0000}"/>
    <cellStyle name="Input 54" xfId="28606" xr:uid="{00000000-0005-0000-0000-0000CD6E0000}"/>
    <cellStyle name="Input 54 2" xfId="28607" xr:uid="{00000000-0005-0000-0000-0000CE6E0000}"/>
    <cellStyle name="Input 55" xfId="28608" xr:uid="{00000000-0005-0000-0000-0000CF6E0000}"/>
    <cellStyle name="Input 55 2" xfId="28609" xr:uid="{00000000-0005-0000-0000-0000D06E0000}"/>
    <cellStyle name="Input 56" xfId="28610" xr:uid="{00000000-0005-0000-0000-0000D16E0000}"/>
    <cellStyle name="Input 56 2" xfId="28611" xr:uid="{00000000-0005-0000-0000-0000D26E0000}"/>
    <cellStyle name="Input 57" xfId="28612" xr:uid="{00000000-0005-0000-0000-0000D36E0000}"/>
    <cellStyle name="Input 57 2" xfId="28613" xr:uid="{00000000-0005-0000-0000-0000D46E0000}"/>
    <cellStyle name="Input 58" xfId="28614" xr:uid="{00000000-0005-0000-0000-0000D56E0000}"/>
    <cellStyle name="Input 58 2" xfId="28615" xr:uid="{00000000-0005-0000-0000-0000D66E0000}"/>
    <cellStyle name="Input 59" xfId="28616" xr:uid="{00000000-0005-0000-0000-0000D76E0000}"/>
    <cellStyle name="Input 59 2" xfId="28617" xr:uid="{00000000-0005-0000-0000-0000D86E0000}"/>
    <cellStyle name="Input 6" xfId="720" xr:uid="{00000000-0005-0000-0000-0000D96E0000}"/>
    <cellStyle name="Input 6 10" xfId="28618" xr:uid="{00000000-0005-0000-0000-0000DA6E0000}"/>
    <cellStyle name="Input 6 10 2" xfId="28619" xr:uid="{00000000-0005-0000-0000-0000DB6E0000}"/>
    <cellStyle name="Input 6 11" xfId="28620" xr:uid="{00000000-0005-0000-0000-0000DC6E0000}"/>
    <cellStyle name="Input 6 11 2" xfId="28621" xr:uid="{00000000-0005-0000-0000-0000DD6E0000}"/>
    <cellStyle name="Input 6 12" xfId="28622" xr:uid="{00000000-0005-0000-0000-0000DE6E0000}"/>
    <cellStyle name="Input 6 12 2" xfId="28623" xr:uid="{00000000-0005-0000-0000-0000DF6E0000}"/>
    <cellStyle name="Input 6 13" xfId="28624" xr:uid="{00000000-0005-0000-0000-0000E06E0000}"/>
    <cellStyle name="Input 6 13 2" xfId="28625" xr:uid="{00000000-0005-0000-0000-0000E16E0000}"/>
    <cellStyle name="Input 6 14" xfId="28626" xr:uid="{00000000-0005-0000-0000-0000E26E0000}"/>
    <cellStyle name="Input 6 14 2" xfId="28627" xr:uid="{00000000-0005-0000-0000-0000E36E0000}"/>
    <cellStyle name="Input 6 15" xfId="28628" xr:uid="{00000000-0005-0000-0000-0000E46E0000}"/>
    <cellStyle name="Input 6 15 2" xfId="28629" xr:uid="{00000000-0005-0000-0000-0000E56E0000}"/>
    <cellStyle name="Input 6 16" xfId="28630" xr:uid="{00000000-0005-0000-0000-0000E66E0000}"/>
    <cellStyle name="Input 6 16 2" xfId="28631" xr:uid="{00000000-0005-0000-0000-0000E76E0000}"/>
    <cellStyle name="Input 6 17" xfId="28632" xr:uid="{00000000-0005-0000-0000-0000E86E0000}"/>
    <cellStyle name="Input 6 17 2" xfId="28633" xr:uid="{00000000-0005-0000-0000-0000E96E0000}"/>
    <cellStyle name="Input 6 18" xfId="28634" xr:uid="{00000000-0005-0000-0000-0000EA6E0000}"/>
    <cellStyle name="Input 6 18 2" xfId="28635" xr:uid="{00000000-0005-0000-0000-0000EB6E0000}"/>
    <cellStyle name="Input 6 19" xfId="28636" xr:uid="{00000000-0005-0000-0000-0000EC6E0000}"/>
    <cellStyle name="Input 6 19 2" xfId="28637" xr:uid="{00000000-0005-0000-0000-0000ED6E0000}"/>
    <cellStyle name="Input 6 2" xfId="721" xr:uid="{00000000-0005-0000-0000-0000EE6E0000}"/>
    <cellStyle name="Input 6 2 2" xfId="28638" xr:uid="{00000000-0005-0000-0000-0000EF6E0000}"/>
    <cellStyle name="Input 6 20" xfId="28639" xr:uid="{00000000-0005-0000-0000-0000F06E0000}"/>
    <cellStyle name="Input 6 20 2" xfId="28640" xr:uid="{00000000-0005-0000-0000-0000F16E0000}"/>
    <cellStyle name="Input 6 21" xfId="28641" xr:uid="{00000000-0005-0000-0000-0000F26E0000}"/>
    <cellStyle name="Input 6 21 2" xfId="28642" xr:uid="{00000000-0005-0000-0000-0000F36E0000}"/>
    <cellStyle name="Input 6 22" xfId="28643" xr:uid="{00000000-0005-0000-0000-0000F46E0000}"/>
    <cellStyle name="Input 6 22 2" xfId="28644" xr:uid="{00000000-0005-0000-0000-0000F56E0000}"/>
    <cellStyle name="Input 6 23" xfId="28645" xr:uid="{00000000-0005-0000-0000-0000F66E0000}"/>
    <cellStyle name="Input 6 23 2" xfId="28646" xr:uid="{00000000-0005-0000-0000-0000F76E0000}"/>
    <cellStyle name="Input 6 24" xfId="28647" xr:uid="{00000000-0005-0000-0000-0000F86E0000}"/>
    <cellStyle name="Input 6 24 2" xfId="28648" xr:uid="{00000000-0005-0000-0000-0000F96E0000}"/>
    <cellStyle name="Input 6 25" xfId="28649" xr:uid="{00000000-0005-0000-0000-0000FA6E0000}"/>
    <cellStyle name="Input 6 25 2" xfId="28650" xr:uid="{00000000-0005-0000-0000-0000FB6E0000}"/>
    <cellStyle name="Input 6 26" xfId="28651" xr:uid="{00000000-0005-0000-0000-0000FC6E0000}"/>
    <cellStyle name="Input 6 26 2" xfId="28652" xr:uid="{00000000-0005-0000-0000-0000FD6E0000}"/>
    <cellStyle name="Input 6 27" xfId="28653" xr:uid="{00000000-0005-0000-0000-0000FE6E0000}"/>
    <cellStyle name="Input 6 27 2" xfId="28654" xr:uid="{00000000-0005-0000-0000-0000FF6E0000}"/>
    <cellStyle name="Input 6 28" xfId="28655" xr:uid="{00000000-0005-0000-0000-0000006F0000}"/>
    <cellStyle name="Input 6 28 2" xfId="28656" xr:uid="{00000000-0005-0000-0000-0000016F0000}"/>
    <cellStyle name="Input 6 29" xfId="28657" xr:uid="{00000000-0005-0000-0000-0000026F0000}"/>
    <cellStyle name="Input 6 29 2" xfId="28658" xr:uid="{00000000-0005-0000-0000-0000036F0000}"/>
    <cellStyle name="Input 6 3" xfId="28659" xr:uid="{00000000-0005-0000-0000-0000046F0000}"/>
    <cellStyle name="Input 6 3 2" xfId="28660" xr:uid="{00000000-0005-0000-0000-0000056F0000}"/>
    <cellStyle name="Input 6 30" xfId="28661" xr:uid="{00000000-0005-0000-0000-0000066F0000}"/>
    <cellStyle name="Input 6 30 2" xfId="28662" xr:uid="{00000000-0005-0000-0000-0000076F0000}"/>
    <cellStyle name="Input 6 31" xfId="28663" xr:uid="{00000000-0005-0000-0000-0000086F0000}"/>
    <cellStyle name="Input 6 31 2" xfId="28664" xr:uid="{00000000-0005-0000-0000-0000096F0000}"/>
    <cellStyle name="Input 6 32" xfId="28665" xr:uid="{00000000-0005-0000-0000-00000A6F0000}"/>
    <cellStyle name="Input 6 32 2" xfId="28666" xr:uid="{00000000-0005-0000-0000-00000B6F0000}"/>
    <cellStyle name="Input 6 33" xfId="28667" xr:uid="{00000000-0005-0000-0000-00000C6F0000}"/>
    <cellStyle name="Input 6 33 2" xfId="28668" xr:uid="{00000000-0005-0000-0000-00000D6F0000}"/>
    <cellStyle name="Input 6 34" xfId="28669" xr:uid="{00000000-0005-0000-0000-00000E6F0000}"/>
    <cellStyle name="Input 6 34 2" xfId="28670" xr:uid="{00000000-0005-0000-0000-00000F6F0000}"/>
    <cellStyle name="Input 6 35" xfId="28671" xr:uid="{00000000-0005-0000-0000-0000106F0000}"/>
    <cellStyle name="Input 6 35 2" xfId="28672" xr:uid="{00000000-0005-0000-0000-0000116F0000}"/>
    <cellStyle name="Input 6 36" xfId="28673" xr:uid="{00000000-0005-0000-0000-0000126F0000}"/>
    <cellStyle name="Input 6 36 2" xfId="28674" xr:uid="{00000000-0005-0000-0000-0000136F0000}"/>
    <cellStyle name="Input 6 37" xfId="28675" xr:uid="{00000000-0005-0000-0000-0000146F0000}"/>
    <cellStyle name="Input 6 37 2" xfId="28676" xr:uid="{00000000-0005-0000-0000-0000156F0000}"/>
    <cellStyle name="Input 6 38" xfId="28677" xr:uid="{00000000-0005-0000-0000-0000166F0000}"/>
    <cellStyle name="Input 6 38 2" xfId="28678" xr:uid="{00000000-0005-0000-0000-0000176F0000}"/>
    <cellStyle name="Input 6 39" xfId="28679" xr:uid="{00000000-0005-0000-0000-0000186F0000}"/>
    <cellStyle name="Input 6 39 2" xfId="28680" xr:uid="{00000000-0005-0000-0000-0000196F0000}"/>
    <cellStyle name="Input 6 4" xfId="28681" xr:uid="{00000000-0005-0000-0000-00001A6F0000}"/>
    <cellStyle name="Input 6 4 2" xfId="28682" xr:uid="{00000000-0005-0000-0000-00001B6F0000}"/>
    <cellStyle name="Input 6 40" xfId="28683" xr:uid="{00000000-0005-0000-0000-00001C6F0000}"/>
    <cellStyle name="Input 6 41" xfId="28684" xr:uid="{00000000-0005-0000-0000-00001D6F0000}"/>
    <cellStyle name="Input 6 42" xfId="28685" xr:uid="{00000000-0005-0000-0000-00001E6F0000}"/>
    <cellStyle name="Input 6 43" xfId="28686" xr:uid="{00000000-0005-0000-0000-00001F6F0000}"/>
    <cellStyle name="Input 6 44" xfId="28687" xr:uid="{00000000-0005-0000-0000-0000206F0000}"/>
    <cellStyle name="Input 6 45" xfId="28688" xr:uid="{00000000-0005-0000-0000-0000216F0000}"/>
    <cellStyle name="Input 6 46" xfId="28689" xr:uid="{00000000-0005-0000-0000-0000226F0000}"/>
    <cellStyle name="Input 6 47" xfId="28690" xr:uid="{00000000-0005-0000-0000-0000236F0000}"/>
    <cellStyle name="Input 6 48" xfId="28691" xr:uid="{00000000-0005-0000-0000-0000246F0000}"/>
    <cellStyle name="Input 6 49" xfId="28692" xr:uid="{00000000-0005-0000-0000-0000256F0000}"/>
    <cellStyle name="Input 6 5" xfId="28693" xr:uid="{00000000-0005-0000-0000-0000266F0000}"/>
    <cellStyle name="Input 6 5 2" xfId="28694" xr:uid="{00000000-0005-0000-0000-0000276F0000}"/>
    <cellStyle name="Input 6 50" xfId="28695" xr:uid="{00000000-0005-0000-0000-0000286F0000}"/>
    <cellStyle name="Input 6 51" xfId="28696" xr:uid="{00000000-0005-0000-0000-0000296F0000}"/>
    <cellStyle name="Input 6 52" xfId="28697" xr:uid="{00000000-0005-0000-0000-00002A6F0000}"/>
    <cellStyle name="Input 6 53" xfId="28698" xr:uid="{00000000-0005-0000-0000-00002B6F0000}"/>
    <cellStyle name="Input 6 54" xfId="28699" xr:uid="{00000000-0005-0000-0000-00002C6F0000}"/>
    <cellStyle name="Input 6 55" xfId="28700" xr:uid="{00000000-0005-0000-0000-00002D6F0000}"/>
    <cellStyle name="Input 6 56" xfId="28701" xr:uid="{00000000-0005-0000-0000-00002E6F0000}"/>
    <cellStyle name="Input 6 57" xfId="28702" xr:uid="{00000000-0005-0000-0000-00002F6F0000}"/>
    <cellStyle name="Input 6 58" xfId="28703" xr:uid="{00000000-0005-0000-0000-0000306F0000}"/>
    <cellStyle name="Input 6 59" xfId="28704" xr:uid="{00000000-0005-0000-0000-0000316F0000}"/>
    <cellStyle name="Input 6 6" xfId="28705" xr:uid="{00000000-0005-0000-0000-0000326F0000}"/>
    <cellStyle name="Input 6 6 2" xfId="28706" xr:uid="{00000000-0005-0000-0000-0000336F0000}"/>
    <cellStyle name="Input 6 60" xfId="28707" xr:uid="{00000000-0005-0000-0000-0000346F0000}"/>
    <cellStyle name="Input 6 61" xfId="28708" xr:uid="{00000000-0005-0000-0000-0000356F0000}"/>
    <cellStyle name="Input 6 62" xfId="28709" xr:uid="{00000000-0005-0000-0000-0000366F0000}"/>
    <cellStyle name="Input 6 63" xfId="28710" xr:uid="{00000000-0005-0000-0000-0000376F0000}"/>
    <cellStyle name="Input 6 64" xfId="28711" xr:uid="{00000000-0005-0000-0000-0000386F0000}"/>
    <cellStyle name="Input 6 65" xfId="28712" xr:uid="{00000000-0005-0000-0000-0000396F0000}"/>
    <cellStyle name="Input 6 66" xfId="28713" xr:uid="{00000000-0005-0000-0000-00003A6F0000}"/>
    <cellStyle name="Input 6 67" xfId="28714" xr:uid="{00000000-0005-0000-0000-00003B6F0000}"/>
    <cellStyle name="Input 6 68" xfId="28715" xr:uid="{00000000-0005-0000-0000-00003C6F0000}"/>
    <cellStyle name="Input 6 69" xfId="28716" xr:uid="{00000000-0005-0000-0000-00003D6F0000}"/>
    <cellStyle name="Input 6 7" xfId="28717" xr:uid="{00000000-0005-0000-0000-00003E6F0000}"/>
    <cellStyle name="Input 6 7 2" xfId="28718" xr:uid="{00000000-0005-0000-0000-00003F6F0000}"/>
    <cellStyle name="Input 6 70" xfId="28719" xr:uid="{00000000-0005-0000-0000-0000406F0000}"/>
    <cellStyle name="Input 6 71" xfId="28720" xr:uid="{00000000-0005-0000-0000-0000416F0000}"/>
    <cellStyle name="Input 6 72" xfId="28721" xr:uid="{00000000-0005-0000-0000-0000426F0000}"/>
    <cellStyle name="Input 6 73" xfId="28722" xr:uid="{00000000-0005-0000-0000-0000436F0000}"/>
    <cellStyle name="Input 6 74" xfId="28723" xr:uid="{00000000-0005-0000-0000-0000446F0000}"/>
    <cellStyle name="Input 6 75" xfId="28724" xr:uid="{00000000-0005-0000-0000-0000456F0000}"/>
    <cellStyle name="Input 6 76" xfId="28725" xr:uid="{00000000-0005-0000-0000-0000466F0000}"/>
    <cellStyle name="Input 6 77" xfId="52563" xr:uid="{00000000-0005-0000-0000-0000476F0000}"/>
    <cellStyle name="Input 6 78" xfId="52795" xr:uid="{00000000-0005-0000-0000-0000486F0000}"/>
    <cellStyle name="Input 6 79" xfId="53256" xr:uid="{00000000-0005-0000-0000-0000496F0000}"/>
    <cellStyle name="Input 6 8" xfId="28726" xr:uid="{00000000-0005-0000-0000-00004A6F0000}"/>
    <cellStyle name="Input 6 8 2" xfId="28727" xr:uid="{00000000-0005-0000-0000-00004B6F0000}"/>
    <cellStyle name="Input 6 9" xfId="28728" xr:uid="{00000000-0005-0000-0000-00004C6F0000}"/>
    <cellStyle name="Input 6 9 2" xfId="28729" xr:uid="{00000000-0005-0000-0000-00004D6F0000}"/>
    <cellStyle name="Input 60" xfId="28730" xr:uid="{00000000-0005-0000-0000-00004E6F0000}"/>
    <cellStyle name="Input 61" xfId="28731" xr:uid="{00000000-0005-0000-0000-00004F6F0000}"/>
    <cellStyle name="Input 62" xfId="28732" xr:uid="{00000000-0005-0000-0000-0000506F0000}"/>
    <cellStyle name="Input 63" xfId="28733" xr:uid="{00000000-0005-0000-0000-0000516F0000}"/>
    <cellStyle name="Input 64" xfId="28734" xr:uid="{00000000-0005-0000-0000-0000526F0000}"/>
    <cellStyle name="Input 65" xfId="28735" xr:uid="{00000000-0005-0000-0000-0000536F0000}"/>
    <cellStyle name="Input 66" xfId="28736" xr:uid="{00000000-0005-0000-0000-0000546F0000}"/>
    <cellStyle name="Input 67" xfId="28737" xr:uid="{00000000-0005-0000-0000-0000556F0000}"/>
    <cellStyle name="Input 68" xfId="28738" xr:uid="{00000000-0005-0000-0000-0000566F0000}"/>
    <cellStyle name="Input 69" xfId="28739" xr:uid="{00000000-0005-0000-0000-0000576F0000}"/>
    <cellStyle name="Input 7" xfId="722" xr:uid="{00000000-0005-0000-0000-0000586F0000}"/>
    <cellStyle name="Input 7 10" xfId="28740" xr:uid="{00000000-0005-0000-0000-0000596F0000}"/>
    <cellStyle name="Input 7 10 2" xfId="28741" xr:uid="{00000000-0005-0000-0000-00005A6F0000}"/>
    <cellStyle name="Input 7 11" xfId="28742" xr:uid="{00000000-0005-0000-0000-00005B6F0000}"/>
    <cellStyle name="Input 7 11 2" xfId="28743" xr:uid="{00000000-0005-0000-0000-00005C6F0000}"/>
    <cellStyle name="Input 7 12" xfId="28744" xr:uid="{00000000-0005-0000-0000-00005D6F0000}"/>
    <cellStyle name="Input 7 12 2" xfId="28745" xr:uid="{00000000-0005-0000-0000-00005E6F0000}"/>
    <cellStyle name="Input 7 13" xfId="28746" xr:uid="{00000000-0005-0000-0000-00005F6F0000}"/>
    <cellStyle name="Input 7 13 2" xfId="28747" xr:uid="{00000000-0005-0000-0000-0000606F0000}"/>
    <cellStyle name="Input 7 14" xfId="28748" xr:uid="{00000000-0005-0000-0000-0000616F0000}"/>
    <cellStyle name="Input 7 14 2" xfId="28749" xr:uid="{00000000-0005-0000-0000-0000626F0000}"/>
    <cellStyle name="Input 7 15" xfId="28750" xr:uid="{00000000-0005-0000-0000-0000636F0000}"/>
    <cellStyle name="Input 7 15 2" xfId="28751" xr:uid="{00000000-0005-0000-0000-0000646F0000}"/>
    <cellStyle name="Input 7 16" xfId="28752" xr:uid="{00000000-0005-0000-0000-0000656F0000}"/>
    <cellStyle name="Input 7 16 2" xfId="28753" xr:uid="{00000000-0005-0000-0000-0000666F0000}"/>
    <cellStyle name="Input 7 17" xfId="28754" xr:uid="{00000000-0005-0000-0000-0000676F0000}"/>
    <cellStyle name="Input 7 17 2" xfId="28755" xr:uid="{00000000-0005-0000-0000-0000686F0000}"/>
    <cellStyle name="Input 7 18" xfId="28756" xr:uid="{00000000-0005-0000-0000-0000696F0000}"/>
    <cellStyle name="Input 7 18 2" xfId="28757" xr:uid="{00000000-0005-0000-0000-00006A6F0000}"/>
    <cellStyle name="Input 7 19" xfId="28758" xr:uid="{00000000-0005-0000-0000-00006B6F0000}"/>
    <cellStyle name="Input 7 19 2" xfId="28759" xr:uid="{00000000-0005-0000-0000-00006C6F0000}"/>
    <cellStyle name="Input 7 2" xfId="723" xr:uid="{00000000-0005-0000-0000-00006D6F0000}"/>
    <cellStyle name="Input 7 2 2" xfId="28760" xr:uid="{00000000-0005-0000-0000-00006E6F0000}"/>
    <cellStyle name="Input 7 20" xfId="28761" xr:uid="{00000000-0005-0000-0000-00006F6F0000}"/>
    <cellStyle name="Input 7 20 2" xfId="28762" xr:uid="{00000000-0005-0000-0000-0000706F0000}"/>
    <cellStyle name="Input 7 21" xfId="28763" xr:uid="{00000000-0005-0000-0000-0000716F0000}"/>
    <cellStyle name="Input 7 21 2" xfId="28764" xr:uid="{00000000-0005-0000-0000-0000726F0000}"/>
    <cellStyle name="Input 7 22" xfId="28765" xr:uid="{00000000-0005-0000-0000-0000736F0000}"/>
    <cellStyle name="Input 7 22 2" xfId="28766" xr:uid="{00000000-0005-0000-0000-0000746F0000}"/>
    <cellStyle name="Input 7 23" xfId="28767" xr:uid="{00000000-0005-0000-0000-0000756F0000}"/>
    <cellStyle name="Input 7 23 2" xfId="28768" xr:uid="{00000000-0005-0000-0000-0000766F0000}"/>
    <cellStyle name="Input 7 24" xfId="28769" xr:uid="{00000000-0005-0000-0000-0000776F0000}"/>
    <cellStyle name="Input 7 24 2" xfId="28770" xr:uid="{00000000-0005-0000-0000-0000786F0000}"/>
    <cellStyle name="Input 7 25" xfId="28771" xr:uid="{00000000-0005-0000-0000-0000796F0000}"/>
    <cellStyle name="Input 7 25 2" xfId="28772" xr:uid="{00000000-0005-0000-0000-00007A6F0000}"/>
    <cellStyle name="Input 7 26" xfId="28773" xr:uid="{00000000-0005-0000-0000-00007B6F0000}"/>
    <cellStyle name="Input 7 26 2" xfId="28774" xr:uid="{00000000-0005-0000-0000-00007C6F0000}"/>
    <cellStyle name="Input 7 27" xfId="28775" xr:uid="{00000000-0005-0000-0000-00007D6F0000}"/>
    <cellStyle name="Input 7 27 2" xfId="28776" xr:uid="{00000000-0005-0000-0000-00007E6F0000}"/>
    <cellStyle name="Input 7 28" xfId="28777" xr:uid="{00000000-0005-0000-0000-00007F6F0000}"/>
    <cellStyle name="Input 7 28 2" xfId="28778" xr:uid="{00000000-0005-0000-0000-0000806F0000}"/>
    <cellStyle name="Input 7 29" xfId="28779" xr:uid="{00000000-0005-0000-0000-0000816F0000}"/>
    <cellStyle name="Input 7 29 2" xfId="28780" xr:uid="{00000000-0005-0000-0000-0000826F0000}"/>
    <cellStyle name="Input 7 3" xfId="28781" xr:uid="{00000000-0005-0000-0000-0000836F0000}"/>
    <cellStyle name="Input 7 3 2" xfId="28782" xr:uid="{00000000-0005-0000-0000-0000846F0000}"/>
    <cellStyle name="Input 7 30" xfId="28783" xr:uid="{00000000-0005-0000-0000-0000856F0000}"/>
    <cellStyle name="Input 7 30 2" xfId="28784" xr:uid="{00000000-0005-0000-0000-0000866F0000}"/>
    <cellStyle name="Input 7 31" xfId="28785" xr:uid="{00000000-0005-0000-0000-0000876F0000}"/>
    <cellStyle name="Input 7 31 2" xfId="28786" xr:uid="{00000000-0005-0000-0000-0000886F0000}"/>
    <cellStyle name="Input 7 32" xfId="28787" xr:uid="{00000000-0005-0000-0000-0000896F0000}"/>
    <cellStyle name="Input 7 32 2" xfId="28788" xr:uid="{00000000-0005-0000-0000-00008A6F0000}"/>
    <cellStyle name="Input 7 33" xfId="28789" xr:uid="{00000000-0005-0000-0000-00008B6F0000}"/>
    <cellStyle name="Input 7 33 2" xfId="28790" xr:uid="{00000000-0005-0000-0000-00008C6F0000}"/>
    <cellStyle name="Input 7 34" xfId="28791" xr:uid="{00000000-0005-0000-0000-00008D6F0000}"/>
    <cellStyle name="Input 7 34 2" xfId="28792" xr:uid="{00000000-0005-0000-0000-00008E6F0000}"/>
    <cellStyle name="Input 7 35" xfId="28793" xr:uid="{00000000-0005-0000-0000-00008F6F0000}"/>
    <cellStyle name="Input 7 35 2" xfId="28794" xr:uid="{00000000-0005-0000-0000-0000906F0000}"/>
    <cellStyle name="Input 7 36" xfId="28795" xr:uid="{00000000-0005-0000-0000-0000916F0000}"/>
    <cellStyle name="Input 7 36 2" xfId="28796" xr:uid="{00000000-0005-0000-0000-0000926F0000}"/>
    <cellStyle name="Input 7 37" xfId="28797" xr:uid="{00000000-0005-0000-0000-0000936F0000}"/>
    <cellStyle name="Input 7 37 2" xfId="28798" xr:uid="{00000000-0005-0000-0000-0000946F0000}"/>
    <cellStyle name="Input 7 38" xfId="28799" xr:uid="{00000000-0005-0000-0000-0000956F0000}"/>
    <cellStyle name="Input 7 38 2" xfId="28800" xr:uid="{00000000-0005-0000-0000-0000966F0000}"/>
    <cellStyle name="Input 7 39" xfId="28801" xr:uid="{00000000-0005-0000-0000-0000976F0000}"/>
    <cellStyle name="Input 7 39 2" xfId="28802" xr:uid="{00000000-0005-0000-0000-0000986F0000}"/>
    <cellStyle name="Input 7 4" xfId="28803" xr:uid="{00000000-0005-0000-0000-0000996F0000}"/>
    <cellStyle name="Input 7 4 2" xfId="28804" xr:uid="{00000000-0005-0000-0000-00009A6F0000}"/>
    <cellStyle name="Input 7 40" xfId="28805" xr:uid="{00000000-0005-0000-0000-00009B6F0000}"/>
    <cellStyle name="Input 7 41" xfId="28806" xr:uid="{00000000-0005-0000-0000-00009C6F0000}"/>
    <cellStyle name="Input 7 42" xfId="28807" xr:uid="{00000000-0005-0000-0000-00009D6F0000}"/>
    <cellStyle name="Input 7 43" xfId="28808" xr:uid="{00000000-0005-0000-0000-00009E6F0000}"/>
    <cellStyle name="Input 7 44" xfId="28809" xr:uid="{00000000-0005-0000-0000-00009F6F0000}"/>
    <cellStyle name="Input 7 45" xfId="28810" xr:uid="{00000000-0005-0000-0000-0000A06F0000}"/>
    <cellStyle name="Input 7 46" xfId="28811" xr:uid="{00000000-0005-0000-0000-0000A16F0000}"/>
    <cellStyle name="Input 7 47" xfId="28812" xr:uid="{00000000-0005-0000-0000-0000A26F0000}"/>
    <cellStyle name="Input 7 48" xfId="28813" xr:uid="{00000000-0005-0000-0000-0000A36F0000}"/>
    <cellStyle name="Input 7 49" xfId="28814" xr:uid="{00000000-0005-0000-0000-0000A46F0000}"/>
    <cellStyle name="Input 7 5" xfId="28815" xr:uid="{00000000-0005-0000-0000-0000A56F0000}"/>
    <cellStyle name="Input 7 5 2" xfId="28816" xr:uid="{00000000-0005-0000-0000-0000A66F0000}"/>
    <cellStyle name="Input 7 50" xfId="28817" xr:uid="{00000000-0005-0000-0000-0000A76F0000}"/>
    <cellStyle name="Input 7 51" xfId="28818" xr:uid="{00000000-0005-0000-0000-0000A86F0000}"/>
    <cellStyle name="Input 7 52" xfId="28819" xr:uid="{00000000-0005-0000-0000-0000A96F0000}"/>
    <cellStyle name="Input 7 53" xfId="28820" xr:uid="{00000000-0005-0000-0000-0000AA6F0000}"/>
    <cellStyle name="Input 7 54" xfId="28821" xr:uid="{00000000-0005-0000-0000-0000AB6F0000}"/>
    <cellStyle name="Input 7 55" xfId="28822" xr:uid="{00000000-0005-0000-0000-0000AC6F0000}"/>
    <cellStyle name="Input 7 56" xfId="28823" xr:uid="{00000000-0005-0000-0000-0000AD6F0000}"/>
    <cellStyle name="Input 7 57" xfId="28824" xr:uid="{00000000-0005-0000-0000-0000AE6F0000}"/>
    <cellStyle name="Input 7 58" xfId="28825" xr:uid="{00000000-0005-0000-0000-0000AF6F0000}"/>
    <cellStyle name="Input 7 59" xfId="28826" xr:uid="{00000000-0005-0000-0000-0000B06F0000}"/>
    <cellStyle name="Input 7 6" xfId="28827" xr:uid="{00000000-0005-0000-0000-0000B16F0000}"/>
    <cellStyle name="Input 7 6 2" xfId="28828" xr:uid="{00000000-0005-0000-0000-0000B26F0000}"/>
    <cellStyle name="Input 7 60" xfId="28829" xr:uid="{00000000-0005-0000-0000-0000B36F0000}"/>
    <cellStyle name="Input 7 61" xfId="28830" xr:uid="{00000000-0005-0000-0000-0000B46F0000}"/>
    <cellStyle name="Input 7 62" xfId="28831" xr:uid="{00000000-0005-0000-0000-0000B56F0000}"/>
    <cellStyle name="Input 7 63" xfId="28832" xr:uid="{00000000-0005-0000-0000-0000B66F0000}"/>
    <cellStyle name="Input 7 64" xfId="28833" xr:uid="{00000000-0005-0000-0000-0000B76F0000}"/>
    <cellStyle name="Input 7 65" xfId="28834" xr:uid="{00000000-0005-0000-0000-0000B86F0000}"/>
    <cellStyle name="Input 7 66" xfId="28835" xr:uid="{00000000-0005-0000-0000-0000B96F0000}"/>
    <cellStyle name="Input 7 67" xfId="28836" xr:uid="{00000000-0005-0000-0000-0000BA6F0000}"/>
    <cellStyle name="Input 7 68" xfId="28837" xr:uid="{00000000-0005-0000-0000-0000BB6F0000}"/>
    <cellStyle name="Input 7 69" xfId="28838" xr:uid="{00000000-0005-0000-0000-0000BC6F0000}"/>
    <cellStyle name="Input 7 7" xfId="28839" xr:uid="{00000000-0005-0000-0000-0000BD6F0000}"/>
    <cellStyle name="Input 7 7 2" xfId="28840" xr:uid="{00000000-0005-0000-0000-0000BE6F0000}"/>
    <cellStyle name="Input 7 70" xfId="28841" xr:uid="{00000000-0005-0000-0000-0000BF6F0000}"/>
    <cellStyle name="Input 7 71" xfId="28842" xr:uid="{00000000-0005-0000-0000-0000C06F0000}"/>
    <cellStyle name="Input 7 72" xfId="28843" xr:uid="{00000000-0005-0000-0000-0000C16F0000}"/>
    <cellStyle name="Input 7 73" xfId="28844" xr:uid="{00000000-0005-0000-0000-0000C26F0000}"/>
    <cellStyle name="Input 7 74" xfId="28845" xr:uid="{00000000-0005-0000-0000-0000C36F0000}"/>
    <cellStyle name="Input 7 75" xfId="28846" xr:uid="{00000000-0005-0000-0000-0000C46F0000}"/>
    <cellStyle name="Input 7 76" xfId="28847" xr:uid="{00000000-0005-0000-0000-0000C56F0000}"/>
    <cellStyle name="Input 7 77" xfId="52469" xr:uid="{00000000-0005-0000-0000-0000C66F0000}"/>
    <cellStyle name="Input 7 78" xfId="52299" xr:uid="{00000000-0005-0000-0000-0000C76F0000}"/>
    <cellStyle name="Input 7 79" xfId="53162" xr:uid="{00000000-0005-0000-0000-0000C86F0000}"/>
    <cellStyle name="Input 7 8" xfId="28848" xr:uid="{00000000-0005-0000-0000-0000C96F0000}"/>
    <cellStyle name="Input 7 8 2" xfId="28849" xr:uid="{00000000-0005-0000-0000-0000CA6F0000}"/>
    <cellStyle name="Input 7 9" xfId="28850" xr:uid="{00000000-0005-0000-0000-0000CB6F0000}"/>
    <cellStyle name="Input 7 9 2" xfId="28851" xr:uid="{00000000-0005-0000-0000-0000CC6F0000}"/>
    <cellStyle name="Input 70" xfId="28852" xr:uid="{00000000-0005-0000-0000-0000CD6F0000}"/>
    <cellStyle name="Input 71" xfId="28853" xr:uid="{00000000-0005-0000-0000-0000CE6F0000}"/>
    <cellStyle name="Input 72" xfId="28854" xr:uid="{00000000-0005-0000-0000-0000CF6F0000}"/>
    <cellStyle name="Input 73" xfId="28855" xr:uid="{00000000-0005-0000-0000-0000D06F0000}"/>
    <cellStyle name="Input 74" xfId="28856" xr:uid="{00000000-0005-0000-0000-0000D16F0000}"/>
    <cellStyle name="Input 75" xfId="28857" xr:uid="{00000000-0005-0000-0000-0000D26F0000}"/>
    <cellStyle name="Input 76" xfId="28858" xr:uid="{00000000-0005-0000-0000-0000D36F0000}"/>
    <cellStyle name="Input 77" xfId="28859" xr:uid="{00000000-0005-0000-0000-0000D46F0000}"/>
    <cellStyle name="Input 78" xfId="28860" xr:uid="{00000000-0005-0000-0000-0000D56F0000}"/>
    <cellStyle name="Input 79" xfId="28861" xr:uid="{00000000-0005-0000-0000-0000D66F0000}"/>
    <cellStyle name="Input 8" xfId="724" xr:uid="{00000000-0005-0000-0000-0000D76F0000}"/>
    <cellStyle name="Input 8 10" xfId="28862" xr:uid="{00000000-0005-0000-0000-0000D86F0000}"/>
    <cellStyle name="Input 8 10 2" xfId="28863" xr:uid="{00000000-0005-0000-0000-0000D96F0000}"/>
    <cellStyle name="Input 8 11" xfId="28864" xr:uid="{00000000-0005-0000-0000-0000DA6F0000}"/>
    <cellStyle name="Input 8 11 2" xfId="28865" xr:uid="{00000000-0005-0000-0000-0000DB6F0000}"/>
    <cellStyle name="Input 8 12" xfId="28866" xr:uid="{00000000-0005-0000-0000-0000DC6F0000}"/>
    <cellStyle name="Input 8 12 2" xfId="28867" xr:uid="{00000000-0005-0000-0000-0000DD6F0000}"/>
    <cellStyle name="Input 8 13" xfId="28868" xr:uid="{00000000-0005-0000-0000-0000DE6F0000}"/>
    <cellStyle name="Input 8 13 2" xfId="28869" xr:uid="{00000000-0005-0000-0000-0000DF6F0000}"/>
    <cellStyle name="Input 8 14" xfId="28870" xr:uid="{00000000-0005-0000-0000-0000E06F0000}"/>
    <cellStyle name="Input 8 14 2" xfId="28871" xr:uid="{00000000-0005-0000-0000-0000E16F0000}"/>
    <cellStyle name="Input 8 15" xfId="28872" xr:uid="{00000000-0005-0000-0000-0000E26F0000}"/>
    <cellStyle name="Input 8 15 2" xfId="28873" xr:uid="{00000000-0005-0000-0000-0000E36F0000}"/>
    <cellStyle name="Input 8 16" xfId="28874" xr:uid="{00000000-0005-0000-0000-0000E46F0000}"/>
    <cellStyle name="Input 8 16 2" xfId="28875" xr:uid="{00000000-0005-0000-0000-0000E56F0000}"/>
    <cellStyle name="Input 8 17" xfId="28876" xr:uid="{00000000-0005-0000-0000-0000E66F0000}"/>
    <cellStyle name="Input 8 17 2" xfId="28877" xr:uid="{00000000-0005-0000-0000-0000E76F0000}"/>
    <cellStyle name="Input 8 18" xfId="28878" xr:uid="{00000000-0005-0000-0000-0000E86F0000}"/>
    <cellStyle name="Input 8 18 2" xfId="28879" xr:uid="{00000000-0005-0000-0000-0000E96F0000}"/>
    <cellStyle name="Input 8 19" xfId="28880" xr:uid="{00000000-0005-0000-0000-0000EA6F0000}"/>
    <cellStyle name="Input 8 19 2" xfId="28881" xr:uid="{00000000-0005-0000-0000-0000EB6F0000}"/>
    <cellStyle name="Input 8 2" xfId="725" xr:uid="{00000000-0005-0000-0000-0000EC6F0000}"/>
    <cellStyle name="Input 8 2 2" xfId="28882" xr:uid="{00000000-0005-0000-0000-0000ED6F0000}"/>
    <cellStyle name="Input 8 20" xfId="28883" xr:uid="{00000000-0005-0000-0000-0000EE6F0000}"/>
    <cellStyle name="Input 8 20 2" xfId="28884" xr:uid="{00000000-0005-0000-0000-0000EF6F0000}"/>
    <cellStyle name="Input 8 21" xfId="28885" xr:uid="{00000000-0005-0000-0000-0000F06F0000}"/>
    <cellStyle name="Input 8 21 2" xfId="28886" xr:uid="{00000000-0005-0000-0000-0000F16F0000}"/>
    <cellStyle name="Input 8 22" xfId="28887" xr:uid="{00000000-0005-0000-0000-0000F26F0000}"/>
    <cellStyle name="Input 8 22 2" xfId="28888" xr:uid="{00000000-0005-0000-0000-0000F36F0000}"/>
    <cellStyle name="Input 8 23" xfId="28889" xr:uid="{00000000-0005-0000-0000-0000F46F0000}"/>
    <cellStyle name="Input 8 23 2" xfId="28890" xr:uid="{00000000-0005-0000-0000-0000F56F0000}"/>
    <cellStyle name="Input 8 24" xfId="28891" xr:uid="{00000000-0005-0000-0000-0000F66F0000}"/>
    <cellStyle name="Input 8 24 2" xfId="28892" xr:uid="{00000000-0005-0000-0000-0000F76F0000}"/>
    <cellStyle name="Input 8 25" xfId="28893" xr:uid="{00000000-0005-0000-0000-0000F86F0000}"/>
    <cellStyle name="Input 8 25 2" xfId="28894" xr:uid="{00000000-0005-0000-0000-0000F96F0000}"/>
    <cellStyle name="Input 8 26" xfId="28895" xr:uid="{00000000-0005-0000-0000-0000FA6F0000}"/>
    <cellStyle name="Input 8 26 2" xfId="28896" xr:uid="{00000000-0005-0000-0000-0000FB6F0000}"/>
    <cellStyle name="Input 8 27" xfId="28897" xr:uid="{00000000-0005-0000-0000-0000FC6F0000}"/>
    <cellStyle name="Input 8 27 2" xfId="28898" xr:uid="{00000000-0005-0000-0000-0000FD6F0000}"/>
    <cellStyle name="Input 8 28" xfId="28899" xr:uid="{00000000-0005-0000-0000-0000FE6F0000}"/>
    <cellStyle name="Input 8 28 2" xfId="28900" xr:uid="{00000000-0005-0000-0000-0000FF6F0000}"/>
    <cellStyle name="Input 8 29" xfId="28901" xr:uid="{00000000-0005-0000-0000-000000700000}"/>
    <cellStyle name="Input 8 29 2" xfId="28902" xr:uid="{00000000-0005-0000-0000-000001700000}"/>
    <cellStyle name="Input 8 3" xfId="28903" xr:uid="{00000000-0005-0000-0000-000002700000}"/>
    <cellStyle name="Input 8 3 2" xfId="28904" xr:uid="{00000000-0005-0000-0000-000003700000}"/>
    <cellStyle name="Input 8 30" xfId="28905" xr:uid="{00000000-0005-0000-0000-000004700000}"/>
    <cellStyle name="Input 8 30 2" xfId="28906" xr:uid="{00000000-0005-0000-0000-000005700000}"/>
    <cellStyle name="Input 8 31" xfId="28907" xr:uid="{00000000-0005-0000-0000-000006700000}"/>
    <cellStyle name="Input 8 31 2" xfId="28908" xr:uid="{00000000-0005-0000-0000-000007700000}"/>
    <cellStyle name="Input 8 32" xfId="28909" xr:uid="{00000000-0005-0000-0000-000008700000}"/>
    <cellStyle name="Input 8 32 2" xfId="28910" xr:uid="{00000000-0005-0000-0000-000009700000}"/>
    <cellStyle name="Input 8 33" xfId="28911" xr:uid="{00000000-0005-0000-0000-00000A700000}"/>
    <cellStyle name="Input 8 33 2" xfId="28912" xr:uid="{00000000-0005-0000-0000-00000B700000}"/>
    <cellStyle name="Input 8 34" xfId="28913" xr:uid="{00000000-0005-0000-0000-00000C700000}"/>
    <cellStyle name="Input 8 34 2" xfId="28914" xr:uid="{00000000-0005-0000-0000-00000D700000}"/>
    <cellStyle name="Input 8 35" xfId="28915" xr:uid="{00000000-0005-0000-0000-00000E700000}"/>
    <cellStyle name="Input 8 35 2" xfId="28916" xr:uid="{00000000-0005-0000-0000-00000F700000}"/>
    <cellStyle name="Input 8 36" xfId="28917" xr:uid="{00000000-0005-0000-0000-000010700000}"/>
    <cellStyle name="Input 8 36 2" xfId="28918" xr:uid="{00000000-0005-0000-0000-000011700000}"/>
    <cellStyle name="Input 8 37" xfId="28919" xr:uid="{00000000-0005-0000-0000-000012700000}"/>
    <cellStyle name="Input 8 37 2" xfId="28920" xr:uid="{00000000-0005-0000-0000-000013700000}"/>
    <cellStyle name="Input 8 38" xfId="28921" xr:uid="{00000000-0005-0000-0000-000014700000}"/>
    <cellStyle name="Input 8 38 2" xfId="28922" xr:uid="{00000000-0005-0000-0000-000015700000}"/>
    <cellStyle name="Input 8 39" xfId="28923" xr:uid="{00000000-0005-0000-0000-000016700000}"/>
    <cellStyle name="Input 8 39 2" xfId="28924" xr:uid="{00000000-0005-0000-0000-000017700000}"/>
    <cellStyle name="Input 8 4" xfId="28925" xr:uid="{00000000-0005-0000-0000-000018700000}"/>
    <cellStyle name="Input 8 4 2" xfId="28926" xr:uid="{00000000-0005-0000-0000-000019700000}"/>
    <cellStyle name="Input 8 40" xfId="28927" xr:uid="{00000000-0005-0000-0000-00001A700000}"/>
    <cellStyle name="Input 8 41" xfId="28928" xr:uid="{00000000-0005-0000-0000-00001B700000}"/>
    <cellStyle name="Input 8 42" xfId="28929" xr:uid="{00000000-0005-0000-0000-00001C700000}"/>
    <cellStyle name="Input 8 43" xfId="28930" xr:uid="{00000000-0005-0000-0000-00001D700000}"/>
    <cellStyle name="Input 8 44" xfId="28931" xr:uid="{00000000-0005-0000-0000-00001E700000}"/>
    <cellStyle name="Input 8 45" xfId="28932" xr:uid="{00000000-0005-0000-0000-00001F700000}"/>
    <cellStyle name="Input 8 46" xfId="28933" xr:uid="{00000000-0005-0000-0000-000020700000}"/>
    <cellStyle name="Input 8 47" xfId="28934" xr:uid="{00000000-0005-0000-0000-000021700000}"/>
    <cellStyle name="Input 8 48" xfId="28935" xr:uid="{00000000-0005-0000-0000-000022700000}"/>
    <cellStyle name="Input 8 49" xfId="28936" xr:uid="{00000000-0005-0000-0000-000023700000}"/>
    <cellStyle name="Input 8 5" xfId="28937" xr:uid="{00000000-0005-0000-0000-000024700000}"/>
    <cellStyle name="Input 8 5 2" xfId="28938" xr:uid="{00000000-0005-0000-0000-000025700000}"/>
    <cellStyle name="Input 8 50" xfId="28939" xr:uid="{00000000-0005-0000-0000-000026700000}"/>
    <cellStyle name="Input 8 51" xfId="28940" xr:uid="{00000000-0005-0000-0000-000027700000}"/>
    <cellStyle name="Input 8 52" xfId="28941" xr:uid="{00000000-0005-0000-0000-000028700000}"/>
    <cellStyle name="Input 8 53" xfId="28942" xr:uid="{00000000-0005-0000-0000-000029700000}"/>
    <cellStyle name="Input 8 54" xfId="28943" xr:uid="{00000000-0005-0000-0000-00002A700000}"/>
    <cellStyle name="Input 8 55" xfId="28944" xr:uid="{00000000-0005-0000-0000-00002B700000}"/>
    <cellStyle name="Input 8 56" xfId="28945" xr:uid="{00000000-0005-0000-0000-00002C700000}"/>
    <cellStyle name="Input 8 57" xfId="28946" xr:uid="{00000000-0005-0000-0000-00002D700000}"/>
    <cellStyle name="Input 8 58" xfId="28947" xr:uid="{00000000-0005-0000-0000-00002E700000}"/>
    <cellStyle name="Input 8 59" xfId="28948" xr:uid="{00000000-0005-0000-0000-00002F700000}"/>
    <cellStyle name="Input 8 6" xfId="28949" xr:uid="{00000000-0005-0000-0000-000030700000}"/>
    <cellStyle name="Input 8 6 2" xfId="28950" xr:uid="{00000000-0005-0000-0000-000031700000}"/>
    <cellStyle name="Input 8 60" xfId="28951" xr:uid="{00000000-0005-0000-0000-000032700000}"/>
    <cellStyle name="Input 8 61" xfId="28952" xr:uid="{00000000-0005-0000-0000-000033700000}"/>
    <cellStyle name="Input 8 62" xfId="28953" xr:uid="{00000000-0005-0000-0000-000034700000}"/>
    <cellStyle name="Input 8 63" xfId="28954" xr:uid="{00000000-0005-0000-0000-000035700000}"/>
    <cellStyle name="Input 8 64" xfId="28955" xr:uid="{00000000-0005-0000-0000-000036700000}"/>
    <cellStyle name="Input 8 65" xfId="28956" xr:uid="{00000000-0005-0000-0000-000037700000}"/>
    <cellStyle name="Input 8 66" xfId="28957" xr:uid="{00000000-0005-0000-0000-000038700000}"/>
    <cellStyle name="Input 8 67" xfId="28958" xr:uid="{00000000-0005-0000-0000-000039700000}"/>
    <cellStyle name="Input 8 68" xfId="28959" xr:uid="{00000000-0005-0000-0000-00003A700000}"/>
    <cellStyle name="Input 8 69" xfId="28960" xr:uid="{00000000-0005-0000-0000-00003B700000}"/>
    <cellStyle name="Input 8 7" xfId="28961" xr:uid="{00000000-0005-0000-0000-00003C700000}"/>
    <cellStyle name="Input 8 7 2" xfId="28962" xr:uid="{00000000-0005-0000-0000-00003D700000}"/>
    <cellStyle name="Input 8 70" xfId="28963" xr:uid="{00000000-0005-0000-0000-00003E700000}"/>
    <cellStyle name="Input 8 71" xfId="28964" xr:uid="{00000000-0005-0000-0000-00003F700000}"/>
    <cellStyle name="Input 8 72" xfId="28965" xr:uid="{00000000-0005-0000-0000-000040700000}"/>
    <cellStyle name="Input 8 73" xfId="28966" xr:uid="{00000000-0005-0000-0000-000041700000}"/>
    <cellStyle name="Input 8 74" xfId="28967" xr:uid="{00000000-0005-0000-0000-000042700000}"/>
    <cellStyle name="Input 8 75" xfId="28968" xr:uid="{00000000-0005-0000-0000-000043700000}"/>
    <cellStyle name="Input 8 76" xfId="28969" xr:uid="{00000000-0005-0000-0000-000044700000}"/>
    <cellStyle name="Input 8 77" xfId="52566" xr:uid="{00000000-0005-0000-0000-000045700000}"/>
    <cellStyle name="Input 8 78" xfId="52799" xr:uid="{00000000-0005-0000-0000-000046700000}"/>
    <cellStyle name="Input 8 79" xfId="53260" xr:uid="{00000000-0005-0000-0000-000047700000}"/>
    <cellStyle name="Input 8 8" xfId="28970" xr:uid="{00000000-0005-0000-0000-000048700000}"/>
    <cellStyle name="Input 8 8 2" xfId="28971" xr:uid="{00000000-0005-0000-0000-000049700000}"/>
    <cellStyle name="Input 8 9" xfId="28972" xr:uid="{00000000-0005-0000-0000-00004A700000}"/>
    <cellStyle name="Input 8 9 2" xfId="28973" xr:uid="{00000000-0005-0000-0000-00004B700000}"/>
    <cellStyle name="Input 80" xfId="28974" xr:uid="{00000000-0005-0000-0000-00004C700000}"/>
    <cellStyle name="Input 81" xfId="28975" xr:uid="{00000000-0005-0000-0000-00004D700000}"/>
    <cellStyle name="Input 82" xfId="28976" xr:uid="{00000000-0005-0000-0000-00004E700000}"/>
    <cellStyle name="Input 83" xfId="28977" xr:uid="{00000000-0005-0000-0000-00004F700000}"/>
    <cellStyle name="Input 84" xfId="28978" xr:uid="{00000000-0005-0000-0000-000050700000}"/>
    <cellStyle name="Input 85" xfId="28979" xr:uid="{00000000-0005-0000-0000-000051700000}"/>
    <cellStyle name="Input 86" xfId="28980" xr:uid="{00000000-0005-0000-0000-000052700000}"/>
    <cellStyle name="Input 87" xfId="28981" xr:uid="{00000000-0005-0000-0000-000053700000}"/>
    <cellStyle name="Input 88" xfId="28982" xr:uid="{00000000-0005-0000-0000-000054700000}"/>
    <cellStyle name="Input 89" xfId="28983" xr:uid="{00000000-0005-0000-0000-000055700000}"/>
    <cellStyle name="Input 9" xfId="726" xr:uid="{00000000-0005-0000-0000-000056700000}"/>
    <cellStyle name="Input 9 10" xfId="28984" xr:uid="{00000000-0005-0000-0000-000057700000}"/>
    <cellStyle name="Input 9 10 2" xfId="28985" xr:uid="{00000000-0005-0000-0000-000058700000}"/>
    <cellStyle name="Input 9 11" xfId="28986" xr:uid="{00000000-0005-0000-0000-000059700000}"/>
    <cellStyle name="Input 9 11 2" xfId="28987" xr:uid="{00000000-0005-0000-0000-00005A700000}"/>
    <cellStyle name="Input 9 12" xfId="28988" xr:uid="{00000000-0005-0000-0000-00005B700000}"/>
    <cellStyle name="Input 9 12 2" xfId="28989" xr:uid="{00000000-0005-0000-0000-00005C700000}"/>
    <cellStyle name="Input 9 13" xfId="28990" xr:uid="{00000000-0005-0000-0000-00005D700000}"/>
    <cellStyle name="Input 9 13 2" xfId="28991" xr:uid="{00000000-0005-0000-0000-00005E700000}"/>
    <cellStyle name="Input 9 14" xfId="28992" xr:uid="{00000000-0005-0000-0000-00005F700000}"/>
    <cellStyle name="Input 9 14 2" xfId="28993" xr:uid="{00000000-0005-0000-0000-000060700000}"/>
    <cellStyle name="Input 9 15" xfId="28994" xr:uid="{00000000-0005-0000-0000-000061700000}"/>
    <cellStyle name="Input 9 15 2" xfId="28995" xr:uid="{00000000-0005-0000-0000-000062700000}"/>
    <cellStyle name="Input 9 16" xfId="28996" xr:uid="{00000000-0005-0000-0000-000063700000}"/>
    <cellStyle name="Input 9 16 2" xfId="28997" xr:uid="{00000000-0005-0000-0000-000064700000}"/>
    <cellStyle name="Input 9 17" xfId="28998" xr:uid="{00000000-0005-0000-0000-000065700000}"/>
    <cellStyle name="Input 9 17 2" xfId="28999" xr:uid="{00000000-0005-0000-0000-000066700000}"/>
    <cellStyle name="Input 9 18" xfId="29000" xr:uid="{00000000-0005-0000-0000-000067700000}"/>
    <cellStyle name="Input 9 18 2" xfId="29001" xr:uid="{00000000-0005-0000-0000-000068700000}"/>
    <cellStyle name="Input 9 19" xfId="29002" xr:uid="{00000000-0005-0000-0000-000069700000}"/>
    <cellStyle name="Input 9 19 2" xfId="29003" xr:uid="{00000000-0005-0000-0000-00006A700000}"/>
    <cellStyle name="Input 9 2" xfId="727" xr:uid="{00000000-0005-0000-0000-00006B700000}"/>
    <cellStyle name="Input 9 2 2" xfId="29004" xr:uid="{00000000-0005-0000-0000-00006C700000}"/>
    <cellStyle name="Input 9 20" xfId="29005" xr:uid="{00000000-0005-0000-0000-00006D700000}"/>
    <cellStyle name="Input 9 20 2" xfId="29006" xr:uid="{00000000-0005-0000-0000-00006E700000}"/>
    <cellStyle name="Input 9 21" xfId="29007" xr:uid="{00000000-0005-0000-0000-00006F700000}"/>
    <cellStyle name="Input 9 21 2" xfId="29008" xr:uid="{00000000-0005-0000-0000-000070700000}"/>
    <cellStyle name="Input 9 22" xfId="29009" xr:uid="{00000000-0005-0000-0000-000071700000}"/>
    <cellStyle name="Input 9 22 2" xfId="29010" xr:uid="{00000000-0005-0000-0000-000072700000}"/>
    <cellStyle name="Input 9 23" xfId="29011" xr:uid="{00000000-0005-0000-0000-000073700000}"/>
    <cellStyle name="Input 9 23 2" xfId="29012" xr:uid="{00000000-0005-0000-0000-000074700000}"/>
    <cellStyle name="Input 9 24" xfId="29013" xr:uid="{00000000-0005-0000-0000-000075700000}"/>
    <cellStyle name="Input 9 24 2" xfId="29014" xr:uid="{00000000-0005-0000-0000-000076700000}"/>
    <cellStyle name="Input 9 25" xfId="29015" xr:uid="{00000000-0005-0000-0000-000077700000}"/>
    <cellStyle name="Input 9 25 2" xfId="29016" xr:uid="{00000000-0005-0000-0000-000078700000}"/>
    <cellStyle name="Input 9 26" xfId="29017" xr:uid="{00000000-0005-0000-0000-000079700000}"/>
    <cellStyle name="Input 9 26 2" xfId="29018" xr:uid="{00000000-0005-0000-0000-00007A700000}"/>
    <cellStyle name="Input 9 27" xfId="29019" xr:uid="{00000000-0005-0000-0000-00007B700000}"/>
    <cellStyle name="Input 9 27 2" xfId="29020" xr:uid="{00000000-0005-0000-0000-00007C700000}"/>
    <cellStyle name="Input 9 28" xfId="29021" xr:uid="{00000000-0005-0000-0000-00007D700000}"/>
    <cellStyle name="Input 9 28 2" xfId="29022" xr:uid="{00000000-0005-0000-0000-00007E700000}"/>
    <cellStyle name="Input 9 29" xfId="29023" xr:uid="{00000000-0005-0000-0000-00007F700000}"/>
    <cellStyle name="Input 9 29 2" xfId="29024" xr:uid="{00000000-0005-0000-0000-000080700000}"/>
    <cellStyle name="Input 9 3" xfId="29025" xr:uid="{00000000-0005-0000-0000-000081700000}"/>
    <cellStyle name="Input 9 3 2" xfId="29026" xr:uid="{00000000-0005-0000-0000-000082700000}"/>
    <cellStyle name="Input 9 30" xfId="29027" xr:uid="{00000000-0005-0000-0000-000083700000}"/>
    <cellStyle name="Input 9 30 2" xfId="29028" xr:uid="{00000000-0005-0000-0000-000084700000}"/>
    <cellStyle name="Input 9 31" xfId="29029" xr:uid="{00000000-0005-0000-0000-000085700000}"/>
    <cellStyle name="Input 9 31 2" xfId="29030" xr:uid="{00000000-0005-0000-0000-000086700000}"/>
    <cellStyle name="Input 9 32" xfId="29031" xr:uid="{00000000-0005-0000-0000-000087700000}"/>
    <cellStyle name="Input 9 32 2" xfId="29032" xr:uid="{00000000-0005-0000-0000-000088700000}"/>
    <cellStyle name="Input 9 33" xfId="29033" xr:uid="{00000000-0005-0000-0000-000089700000}"/>
    <cellStyle name="Input 9 33 2" xfId="29034" xr:uid="{00000000-0005-0000-0000-00008A700000}"/>
    <cellStyle name="Input 9 34" xfId="29035" xr:uid="{00000000-0005-0000-0000-00008B700000}"/>
    <cellStyle name="Input 9 34 2" xfId="29036" xr:uid="{00000000-0005-0000-0000-00008C700000}"/>
    <cellStyle name="Input 9 35" xfId="29037" xr:uid="{00000000-0005-0000-0000-00008D700000}"/>
    <cellStyle name="Input 9 35 2" xfId="29038" xr:uid="{00000000-0005-0000-0000-00008E700000}"/>
    <cellStyle name="Input 9 36" xfId="29039" xr:uid="{00000000-0005-0000-0000-00008F700000}"/>
    <cellStyle name="Input 9 36 2" xfId="29040" xr:uid="{00000000-0005-0000-0000-000090700000}"/>
    <cellStyle name="Input 9 37" xfId="29041" xr:uid="{00000000-0005-0000-0000-000091700000}"/>
    <cellStyle name="Input 9 37 2" xfId="29042" xr:uid="{00000000-0005-0000-0000-000092700000}"/>
    <cellStyle name="Input 9 38" xfId="29043" xr:uid="{00000000-0005-0000-0000-000093700000}"/>
    <cellStyle name="Input 9 38 2" xfId="29044" xr:uid="{00000000-0005-0000-0000-000094700000}"/>
    <cellStyle name="Input 9 39" xfId="29045" xr:uid="{00000000-0005-0000-0000-000095700000}"/>
    <cellStyle name="Input 9 39 2" xfId="29046" xr:uid="{00000000-0005-0000-0000-000096700000}"/>
    <cellStyle name="Input 9 4" xfId="29047" xr:uid="{00000000-0005-0000-0000-000097700000}"/>
    <cellStyle name="Input 9 4 2" xfId="29048" xr:uid="{00000000-0005-0000-0000-000098700000}"/>
    <cellStyle name="Input 9 40" xfId="29049" xr:uid="{00000000-0005-0000-0000-000099700000}"/>
    <cellStyle name="Input 9 41" xfId="29050" xr:uid="{00000000-0005-0000-0000-00009A700000}"/>
    <cellStyle name="Input 9 42" xfId="29051" xr:uid="{00000000-0005-0000-0000-00009B700000}"/>
    <cellStyle name="Input 9 43" xfId="29052" xr:uid="{00000000-0005-0000-0000-00009C700000}"/>
    <cellStyle name="Input 9 44" xfId="29053" xr:uid="{00000000-0005-0000-0000-00009D700000}"/>
    <cellStyle name="Input 9 45" xfId="29054" xr:uid="{00000000-0005-0000-0000-00009E700000}"/>
    <cellStyle name="Input 9 46" xfId="29055" xr:uid="{00000000-0005-0000-0000-00009F700000}"/>
    <cellStyle name="Input 9 47" xfId="29056" xr:uid="{00000000-0005-0000-0000-0000A0700000}"/>
    <cellStyle name="Input 9 48" xfId="29057" xr:uid="{00000000-0005-0000-0000-0000A1700000}"/>
    <cellStyle name="Input 9 49" xfId="29058" xr:uid="{00000000-0005-0000-0000-0000A2700000}"/>
    <cellStyle name="Input 9 5" xfId="29059" xr:uid="{00000000-0005-0000-0000-0000A3700000}"/>
    <cellStyle name="Input 9 5 2" xfId="29060" xr:uid="{00000000-0005-0000-0000-0000A4700000}"/>
    <cellStyle name="Input 9 50" xfId="29061" xr:uid="{00000000-0005-0000-0000-0000A5700000}"/>
    <cellStyle name="Input 9 51" xfId="29062" xr:uid="{00000000-0005-0000-0000-0000A6700000}"/>
    <cellStyle name="Input 9 52" xfId="29063" xr:uid="{00000000-0005-0000-0000-0000A7700000}"/>
    <cellStyle name="Input 9 53" xfId="29064" xr:uid="{00000000-0005-0000-0000-0000A8700000}"/>
    <cellStyle name="Input 9 54" xfId="29065" xr:uid="{00000000-0005-0000-0000-0000A9700000}"/>
    <cellStyle name="Input 9 55" xfId="29066" xr:uid="{00000000-0005-0000-0000-0000AA700000}"/>
    <cellStyle name="Input 9 56" xfId="29067" xr:uid="{00000000-0005-0000-0000-0000AB700000}"/>
    <cellStyle name="Input 9 57" xfId="29068" xr:uid="{00000000-0005-0000-0000-0000AC700000}"/>
    <cellStyle name="Input 9 58" xfId="29069" xr:uid="{00000000-0005-0000-0000-0000AD700000}"/>
    <cellStyle name="Input 9 59" xfId="29070" xr:uid="{00000000-0005-0000-0000-0000AE700000}"/>
    <cellStyle name="Input 9 6" xfId="29071" xr:uid="{00000000-0005-0000-0000-0000AF700000}"/>
    <cellStyle name="Input 9 6 2" xfId="29072" xr:uid="{00000000-0005-0000-0000-0000B0700000}"/>
    <cellStyle name="Input 9 60" xfId="29073" xr:uid="{00000000-0005-0000-0000-0000B1700000}"/>
    <cellStyle name="Input 9 61" xfId="29074" xr:uid="{00000000-0005-0000-0000-0000B2700000}"/>
    <cellStyle name="Input 9 62" xfId="29075" xr:uid="{00000000-0005-0000-0000-0000B3700000}"/>
    <cellStyle name="Input 9 63" xfId="29076" xr:uid="{00000000-0005-0000-0000-0000B4700000}"/>
    <cellStyle name="Input 9 64" xfId="29077" xr:uid="{00000000-0005-0000-0000-0000B5700000}"/>
    <cellStyle name="Input 9 65" xfId="29078" xr:uid="{00000000-0005-0000-0000-0000B6700000}"/>
    <cellStyle name="Input 9 66" xfId="29079" xr:uid="{00000000-0005-0000-0000-0000B7700000}"/>
    <cellStyle name="Input 9 67" xfId="29080" xr:uid="{00000000-0005-0000-0000-0000B8700000}"/>
    <cellStyle name="Input 9 68" xfId="29081" xr:uid="{00000000-0005-0000-0000-0000B9700000}"/>
    <cellStyle name="Input 9 69" xfId="29082" xr:uid="{00000000-0005-0000-0000-0000BA700000}"/>
    <cellStyle name="Input 9 7" xfId="29083" xr:uid="{00000000-0005-0000-0000-0000BB700000}"/>
    <cellStyle name="Input 9 7 2" xfId="29084" xr:uid="{00000000-0005-0000-0000-0000BC700000}"/>
    <cellStyle name="Input 9 70" xfId="29085" xr:uid="{00000000-0005-0000-0000-0000BD700000}"/>
    <cellStyle name="Input 9 71" xfId="29086" xr:uid="{00000000-0005-0000-0000-0000BE700000}"/>
    <cellStyle name="Input 9 72" xfId="29087" xr:uid="{00000000-0005-0000-0000-0000BF700000}"/>
    <cellStyle name="Input 9 73" xfId="29088" xr:uid="{00000000-0005-0000-0000-0000C0700000}"/>
    <cellStyle name="Input 9 74" xfId="29089" xr:uid="{00000000-0005-0000-0000-0000C1700000}"/>
    <cellStyle name="Input 9 75" xfId="29090" xr:uid="{00000000-0005-0000-0000-0000C2700000}"/>
    <cellStyle name="Input 9 76" xfId="29091" xr:uid="{00000000-0005-0000-0000-0000C3700000}"/>
    <cellStyle name="Input 9 77" xfId="52663" xr:uid="{00000000-0005-0000-0000-0000C4700000}"/>
    <cellStyle name="Input 9 78" xfId="52919" xr:uid="{00000000-0005-0000-0000-0000C5700000}"/>
    <cellStyle name="Input 9 79" xfId="53380" xr:uid="{00000000-0005-0000-0000-0000C6700000}"/>
    <cellStyle name="Input 9 8" xfId="29092" xr:uid="{00000000-0005-0000-0000-0000C7700000}"/>
    <cellStyle name="Input 9 8 2" xfId="29093" xr:uid="{00000000-0005-0000-0000-0000C8700000}"/>
    <cellStyle name="Input 9 9" xfId="29094" xr:uid="{00000000-0005-0000-0000-0000C9700000}"/>
    <cellStyle name="Input 9 9 2" xfId="29095" xr:uid="{00000000-0005-0000-0000-0000CA700000}"/>
    <cellStyle name="Input 90" xfId="29096" xr:uid="{00000000-0005-0000-0000-0000CB700000}"/>
    <cellStyle name="Input 91" xfId="29097" xr:uid="{00000000-0005-0000-0000-0000CC700000}"/>
    <cellStyle name="Input 92" xfId="29098" xr:uid="{00000000-0005-0000-0000-0000CD700000}"/>
    <cellStyle name="Input 93" xfId="29099" xr:uid="{00000000-0005-0000-0000-0000CE700000}"/>
    <cellStyle name="Input 94" xfId="29100" xr:uid="{00000000-0005-0000-0000-0000CF700000}"/>
    <cellStyle name="Input 95" xfId="29101" xr:uid="{00000000-0005-0000-0000-0000D0700000}"/>
    <cellStyle name="Input 96" xfId="29102" xr:uid="{00000000-0005-0000-0000-0000D1700000}"/>
    <cellStyle name="Input 97" xfId="52356" xr:uid="{00000000-0005-0000-0000-0000D2700000}"/>
    <cellStyle name="Input 98" xfId="52378" xr:uid="{00000000-0005-0000-0000-0000D3700000}"/>
    <cellStyle name="Input 99" xfId="53049" xr:uid="{00000000-0005-0000-0000-0000D4700000}"/>
    <cellStyle name="Linked Cell" xfId="728" xr:uid="{00000000-0005-0000-0000-0000D5700000}"/>
    <cellStyle name="M S SANS SERIF" xfId="729" xr:uid="{00000000-0005-0000-0000-0000D6700000}"/>
    <cellStyle name="material" xfId="52202" xr:uid="{00000000-0005-0000-0000-0000D7700000}"/>
    <cellStyle name="MINIPG" xfId="52203" xr:uid="{00000000-0005-0000-0000-0000D8700000}"/>
    <cellStyle name="Moeda" xfId="53562" builtinId="4"/>
    <cellStyle name="Moeda 10" xfId="730" xr:uid="{00000000-0005-0000-0000-0000DA700000}"/>
    <cellStyle name="Moeda 10 2" xfId="731" xr:uid="{00000000-0005-0000-0000-0000DB700000}"/>
    <cellStyle name="Moeda 2" xfId="732" xr:uid="{00000000-0005-0000-0000-0000DC700000}"/>
    <cellStyle name="Moeda 2 2" xfId="733" xr:uid="{00000000-0005-0000-0000-0000DD700000}"/>
    <cellStyle name="Moeda 2 2 2" xfId="734" xr:uid="{00000000-0005-0000-0000-0000DE700000}"/>
    <cellStyle name="Moeda 2 2 2 2" xfId="735" xr:uid="{00000000-0005-0000-0000-0000DF700000}"/>
    <cellStyle name="Moeda 2 2 3" xfId="736" xr:uid="{00000000-0005-0000-0000-0000E0700000}"/>
    <cellStyle name="Moeda 2 2 4" xfId="737" xr:uid="{00000000-0005-0000-0000-0000E1700000}"/>
    <cellStyle name="Moeda 2 3" xfId="738" xr:uid="{00000000-0005-0000-0000-0000E2700000}"/>
    <cellStyle name="Moeda 2 3 2" xfId="739" xr:uid="{00000000-0005-0000-0000-0000E3700000}"/>
    <cellStyle name="Moeda 2 4" xfId="740" xr:uid="{00000000-0005-0000-0000-0000E4700000}"/>
    <cellStyle name="Moeda 2 5" xfId="741" xr:uid="{00000000-0005-0000-0000-0000E5700000}"/>
    <cellStyle name="Moeda 2 6" xfId="742" xr:uid="{00000000-0005-0000-0000-0000E6700000}"/>
    <cellStyle name="Moeda 2 7" xfId="743" xr:uid="{00000000-0005-0000-0000-0000E7700000}"/>
    <cellStyle name="Moeda 2 8" xfId="53507" xr:uid="{00000000-0005-0000-0000-0000E8700000}"/>
    <cellStyle name="Moeda 3" xfId="744" xr:uid="{00000000-0005-0000-0000-0000E9700000}"/>
    <cellStyle name="Moeda 3 2" xfId="745" xr:uid="{00000000-0005-0000-0000-0000EA700000}"/>
    <cellStyle name="Moeda 3 2 2" xfId="746" xr:uid="{00000000-0005-0000-0000-0000EB700000}"/>
    <cellStyle name="Moeda 3 2 2 2" xfId="747" xr:uid="{00000000-0005-0000-0000-0000EC700000}"/>
    <cellStyle name="Moeda 3 2 3" xfId="748" xr:uid="{00000000-0005-0000-0000-0000ED700000}"/>
    <cellStyle name="Moeda 3 3" xfId="749" xr:uid="{00000000-0005-0000-0000-0000EE700000}"/>
    <cellStyle name="Moeda 3 3 2" xfId="750" xr:uid="{00000000-0005-0000-0000-0000EF700000}"/>
    <cellStyle name="Moeda 3 4" xfId="751" xr:uid="{00000000-0005-0000-0000-0000F0700000}"/>
    <cellStyle name="Moeda 3 5" xfId="752" xr:uid="{00000000-0005-0000-0000-0000F1700000}"/>
    <cellStyle name="Moeda 3 6" xfId="753" xr:uid="{00000000-0005-0000-0000-0000F2700000}"/>
    <cellStyle name="Moeda 4" xfId="754" xr:uid="{00000000-0005-0000-0000-0000F3700000}"/>
    <cellStyle name="Moeda 4 2" xfId="755" xr:uid="{00000000-0005-0000-0000-0000F4700000}"/>
    <cellStyle name="Moeda 4 2 2" xfId="756" xr:uid="{00000000-0005-0000-0000-0000F5700000}"/>
    <cellStyle name="Moeda 4 3" xfId="757" xr:uid="{00000000-0005-0000-0000-0000F6700000}"/>
    <cellStyle name="Moeda 4 3 2" xfId="758" xr:uid="{00000000-0005-0000-0000-0000F7700000}"/>
    <cellStyle name="Moeda 5" xfId="759" xr:uid="{00000000-0005-0000-0000-0000F8700000}"/>
    <cellStyle name="Moeda 5 2" xfId="760" xr:uid="{00000000-0005-0000-0000-0000F9700000}"/>
    <cellStyle name="Moeda 5 3" xfId="761" xr:uid="{00000000-0005-0000-0000-0000FA700000}"/>
    <cellStyle name="Moeda 5 3 2" xfId="762" xr:uid="{00000000-0005-0000-0000-0000FB700000}"/>
    <cellStyle name="Moeda 5 3 3" xfId="29103" xr:uid="{00000000-0005-0000-0000-0000FC700000}"/>
    <cellStyle name="Moeda 5 4" xfId="763" xr:uid="{00000000-0005-0000-0000-0000FD700000}"/>
    <cellStyle name="Moeda 5 5" xfId="29104" xr:uid="{00000000-0005-0000-0000-0000FE700000}"/>
    <cellStyle name="Moeda 6" xfId="764" xr:uid="{00000000-0005-0000-0000-0000FF700000}"/>
    <cellStyle name="Moeda 6 2" xfId="765" xr:uid="{00000000-0005-0000-0000-000000710000}"/>
    <cellStyle name="Moeda 6 2 2" xfId="766" xr:uid="{00000000-0005-0000-0000-000001710000}"/>
    <cellStyle name="Moeda 6 3" xfId="767" xr:uid="{00000000-0005-0000-0000-000002710000}"/>
    <cellStyle name="Moeda 7" xfId="768" xr:uid="{00000000-0005-0000-0000-000003710000}"/>
    <cellStyle name="Moeda 7 2" xfId="769" xr:uid="{00000000-0005-0000-0000-000004710000}"/>
    <cellStyle name="Moeda 7 2 2" xfId="770" xr:uid="{00000000-0005-0000-0000-000005710000}"/>
    <cellStyle name="Moeda 7 3" xfId="771" xr:uid="{00000000-0005-0000-0000-000006710000}"/>
    <cellStyle name="Moeda 8" xfId="772" xr:uid="{00000000-0005-0000-0000-000007710000}"/>
    <cellStyle name="Moeda 8 2" xfId="773" xr:uid="{00000000-0005-0000-0000-000008710000}"/>
    <cellStyle name="Moeda 8 2 2" xfId="774" xr:uid="{00000000-0005-0000-0000-000009710000}"/>
    <cellStyle name="Moeda 8 3" xfId="775" xr:uid="{00000000-0005-0000-0000-00000A710000}"/>
    <cellStyle name="Moeda 9" xfId="776" xr:uid="{00000000-0005-0000-0000-00000B710000}"/>
    <cellStyle name="Moeda 9 2" xfId="777" xr:uid="{00000000-0005-0000-0000-00000C710000}"/>
    <cellStyle name="Moeda0" xfId="778" xr:uid="{00000000-0005-0000-0000-00000D710000}"/>
    <cellStyle name="Moeda0 2" xfId="779" xr:uid="{00000000-0005-0000-0000-00000E710000}"/>
    <cellStyle name="mpenho" xfId="780" xr:uid="{00000000-0005-0000-0000-00000F710000}"/>
    <cellStyle name="Neutra 2" xfId="781" xr:uid="{00000000-0005-0000-0000-000011710000}"/>
    <cellStyle name="Neutral" xfId="782" xr:uid="{00000000-0005-0000-0000-000012710000}"/>
    <cellStyle name="Neutro" xfId="16" builtinId="28" customBuiltin="1"/>
    <cellStyle name="Normal" xfId="0" builtinId="0"/>
    <cellStyle name="Normal - Estilo5" xfId="783" xr:uid="{00000000-0005-0000-0000-000014710000}"/>
    <cellStyle name="Normal - Estilo6" xfId="784" xr:uid="{00000000-0005-0000-0000-000015710000}"/>
    <cellStyle name="Normal - Estilo7" xfId="785" xr:uid="{00000000-0005-0000-0000-000016710000}"/>
    <cellStyle name="Normal - Estilo8" xfId="786" xr:uid="{00000000-0005-0000-0000-000017710000}"/>
    <cellStyle name="Normal - Style1" xfId="52204" xr:uid="{00000000-0005-0000-0000-000018710000}"/>
    <cellStyle name="Normal 10" xfId="2" xr:uid="{00000000-0005-0000-0000-000019710000}"/>
    <cellStyle name="Normal 10 2" xfId="787" xr:uid="{00000000-0005-0000-0000-00001A710000}"/>
    <cellStyle name="Normal 10 2 2" xfId="788" xr:uid="{00000000-0005-0000-0000-00001B710000}"/>
    <cellStyle name="Normal 10 3" xfId="789" xr:uid="{00000000-0005-0000-0000-00001C710000}"/>
    <cellStyle name="Normal 10 4" xfId="53517" xr:uid="{00000000-0005-0000-0000-00001D710000}"/>
    <cellStyle name="Normal 11" xfId="790" xr:uid="{00000000-0005-0000-0000-00001E710000}"/>
    <cellStyle name="Normal 11 2" xfId="791" xr:uid="{00000000-0005-0000-0000-00001F710000}"/>
    <cellStyle name="Normal 11 3" xfId="792" xr:uid="{00000000-0005-0000-0000-000020710000}"/>
    <cellStyle name="Normal 12" xfId="793" xr:uid="{00000000-0005-0000-0000-000021710000}"/>
    <cellStyle name="Normal 12 2" xfId="53519" xr:uid="{00000000-0005-0000-0000-000022710000}"/>
    <cellStyle name="Normal 13" xfId="794" xr:uid="{00000000-0005-0000-0000-000023710000}"/>
    <cellStyle name="Normal 13 2" xfId="795" xr:uid="{00000000-0005-0000-0000-000024710000}"/>
    <cellStyle name="Normal 13 3" xfId="796" xr:uid="{00000000-0005-0000-0000-000025710000}"/>
    <cellStyle name="Normal 13 4" xfId="53520" xr:uid="{00000000-0005-0000-0000-000026710000}"/>
    <cellStyle name="Normal 14" xfId="797" xr:uid="{00000000-0005-0000-0000-000027710000}"/>
    <cellStyle name="Normal 14 2" xfId="798" xr:uid="{00000000-0005-0000-0000-000028710000}"/>
    <cellStyle name="Normal 14 3" xfId="799" xr:uid="{00000000-0005-0000-0000-000029710000}"/>
    <cellStyle name="Normal 15" xfId="800" xr:uid="{00000000-0005-0000-0000-00002A710000}"/>
    <cellStyle name="Normal 15 2" xfId="53527" xr:uid="{00000000-0005-0000-0000-00002B710000}"/>
    <cellStyle name="Normal 16" xfId="8" xr:uid="{00000000-0005-0000-0000-00002C710000}"/>
    <cellStyle name="Normal 17" xfId="801" xr:uid="{00000000-0005-0000-0000-00002D710000}"/>
    <cellStyle name="Normal 17 2" xfId="53547" xr:uid="{00000000-0005-0000-0000-00002E710000}"/>
    <cellStyle name="Normal 18" xfId="802" xr:uid="{00000000-0005-0000-0000-00002F710000}"/>
    <cellStyle name="Normal 19" xfId="803" xr:uid="{00000000-0005-0000-0000-000030710000}"/>
    <cellStyle name="Normal 19 2" xfId="804" xr:uid="{00000000-0005-0000-0000-000031710000}"/>
    <cellStyle name="Normal 2" xfId="805" xr:uid="{00000000-0005-0000-0000-000032710000}"/>
    <cellStyle name="Normal 2 10" xfId="806" xr:uid="{00000000-0005-0000-0000-000033710000}"/>
    <cellStyle name="Normal 2 11" xfId="4" xr:uid="{00000000-0005-0000-0000-000034710000}"/>
    <cellStyle name="Normal 2 11 10" xfId="53566" xr:uid="{00000000-0005-0000-0000-000035710000}"/>
    <cellStyle name="Normal 2 11 2" xfId="53559" xr:uid="{00000000-0005-0000-0000-000036710000}"/>
    <cellStyle name="Normal 2 12" xfId="53567" xr:uid="{00000000-0005-0000-0000-000037710000}"/>
    <cellStyle name="Normal 2 2" xfId="807" xr:uid="{00000000-0005-0000-0000-000038710000}"/>
    <cellStyle name="Normal 2 2 2" xfId="808" xr:uid="{00000000-0005-0000-0000-000039710000}"/>
    <cellStyle name="Normal 2 2 2 2" xfId="809" xr:uid="{00000000-0005-0000-0000-00003A710000}"/>
    <cellStyle name="Normal 2 2 3" xfId="810" xr:uid="{00000000-0005-0000-0000-00003B710000}"/>
    <cellStyle name="Normal 2 2 4" xfId="811" xr:uid="{00000000-0005-0000-0000-00003C710000}"/>
    <cellStyle name="Normal 2 2_1008 TP - SIGOA - DR.05 E DR.07 - 283.105-3 - Set-09" xfId="812" xr:uid="{00000000-0005-0000-0000-00003D710000}"/>
    <cellStyle name="Normal 2 3" xfId="813" xr:uid="{00000000-0005-0000-0000-00003E710000}"/>
    <cellStyle name="Normal 2 3 2" xfId="814" xr:uid="{00000000-0005-0000-0000-00003F710000}"/>
    <cellStyle name="Normal 2 3 2 2" xfId="815" xr:uid="{00000000-0005-0000-0000-000040710000}"/>
    <cellStyle name="Normal 2 3 3" xfId="816" xr:uid="{00000000-0005-0000-0000-000041710000}"/>
    <cellStyle name="Normal 2 3 4" xfId="52171" xr:uid="{00000000-0005-0000-0000-000042710000}"/>
    <cellStyle name="Normal 2 4" xfId="817" xr:uid="{00000000-0005-0000-0000-000043710000}"/>
    <cellStyle name="Normal 2 5" xfId="818" xr:uid="{00000000-0005-0000-0000-000044710000}"/>
    <cellStyle name="Normal 2 5 2" xfId="819" xr:uid="{00000000-0005-0000-0000-000045710000}"/>
    <cellStyle name="Normal 2 6" xfId="820" xr:uid="{00000000-0005-0000-0000-000046710000}"/>
    <cellStyle name="Normal 2 6 2" xfId="821" xr:uid="{00000000-0005-0000-0000-000047710000}"/>
    <cellStyle name="Normal 2 7" xfId="822" xr:uid="{00000000-0005-0000-0000-000048710000}"/>
    <cellStyle name="Normal 2 8" xfId="823" xr:uid="{00000000-0005-0000-0000-000049710000}"/>
    <cellStyle name="Normal 2 9" xfId="824" xr:uid="{00000000-0005-0000-0000-00004A710000}"/>
    <cellStyle name="Normal 2_047_VSA - 01-02-03_OCARA - 02 Acabamentos (REV01)" xfId="825" xr:uid="{00000000-0005-0000-0000-00004B710000}"/>
    <cellStyle name="Normal 20" xfId="9" xr:uid="{00000000-0005-0000-0000-00004C710000}"/>
    <cellStyle name="Normal 20 2" xfId="53545" xr:uid="{00000000-0005-0000-0000-00004D710000}"/>
    <cellStyle name="Normal 21" xfId="826" xr:uid="{00000000-0005-0000-0000-00004E710000}"/>
    <cellStyle name="Normal 21 2" xfId="53548" xr:uid="{00000000-0005-0000-0000-00004F710000}"/>
    <cellStyle name="Normal 22" xfId="827" xr:uid="{00000000-0005-0000-0000-000050710000}"/>
    <cellStyle name="Normal 22 2" xfId="53542" xr:uid="{00000000-0005-0000-0000-000051710000}"/>
    <cellStyle name="Normal 23" xfId="828" xr:uid="{00000000-0005-0000-0000-000052710000}"/>
    <cellStyle name="Normal 23 2" xfId="53540" xr:uid="{00000000-0005-0000-0000-000053710000}"/>
    <cellStyle name="Normal 24" xfId="829" xr:uid="{00000000-0005-0000-0000-000054710000}"/>
    <cellStyle name="Normal 24 2" xfId="53541" xr:uid="{00000000-0005-0000-0000-000055710000}"/>
    <cellStyle name="Normal 25" xfId="830" xr:uid="{00000000-0005-0000-0000-000056710000}"/>
    <cellStyle name="Normal 25 2" xfId="53552" xr:uid="{00000000-0005-0000-0000-000057710000}"/>
    <cellStyle name="Normal 26" xfId="831" xr:uid="{00000000-0005-0000-0000-000058710000}"/>
    <cellStyle name="Normal 26 2" xfId="1" xr:uid="{00000000-0005-0000-0000-000059710000}"/>
    <cellStyle name="Normal 26 2 21" xfId="53564" xr:uid="{00000000-0005-0000-0000-00005A710000}"/>
    <cellStyle name="Normal 27" xfId="832" xr:uid="{00000000-0005-0000-0000-00005B710000}"/>
    <cellStyle name="Normal 27 2" xfId="53554" xr:uid="{00000000-0005-0000-0000-00005C710000}"/>
    <cellStyle name="Normal 28" xfId="833" xr:uid="{00000000-0005-0000-0000-00005D710000}"/>
    <cellStyle name="Normal 28 2" xfId="53553" xr:uid="{00000000-0005-0000-0000-00005E710000}"/>
    <cellStyle name="Normal 29" xfId="834" xr:uid="{00000000-0005-0000-0000-00005F710000}"/>
    <cellStyle name="Normal 29 2" xfId="53549" xr:uid="{00000000-0005-0000-0000-000060710000}"/>
    <cellStyle name="Normal 3" xfId="835" xr:uid="{00000000-0005-0000-0000-000061710000}"/>
    <cellStyle name="Normal 3 2" xfId="836" xr:uid="{00000000-0005-0000-0000-000062710000}"/>
    <cellStyle name="Normal 3 2 2" xfId="837" xr:uid="{00000000-0005-0000-0000-000063710000}"/>
    <cellStyle name="Normal 3 2 3" xfId="838" xr:uid="{00000000-0005-0000-0000-000064710000}"/>
    <cellStyle name="Normal 3 2 4" xfId="53574" xr:uid="{F47ED5AE-7CF7-4684-B9C0-BBF4802120C7}"/>
    <cellStyle name="Normal 3 3" xfId="839" xr:uid="{00000000-0005-0000-0000-000065710000}"/>
    <cellStyle name="Normal 3 3 2" xfId="840" xr:uid="{00000000-0005-0000-0000-000066710000}"/>
    <cellStyle name="Normal 3 3 3" xfId="841" xr:uid="{00000000-0005-0000-0000-000067710000}"/>
    <cellStyle name="Normal 3 3 4" xfId="53504" xr:uid="{00000000-0005-0000-0000-000068710000}"/>
    <cellStyle name="Normal 3 4" xfId="842" xr:uid="{00000000-0005-0000-0000-000069710000}"/>
    <cellStyle name="Normal 3 4 2" xfId="843" xr:uid="{00000000-0005-0000-0000-00006A710000}"/>
    <cellStyle name="Normal 3_95 PAVIMENTAÇÃO, PISOS E REVESTIMENTOS" xfId="844" xr:uid="{00000000-0005-0000-0000-00006B710000}"/>
    <cellStyle name="Normal 30" xfId="845" xr:uid="{00000000-0005-0000-0000-00006C710000}"/>
    <cellStyle name="Normal 30 2" xfId="53539" xr:uid="{00000000-0005-0000-0000-00006D710000}"/>
    <cellStyle name="Normal 31" xfId="846" xr:uid="{00000000-0005-0000-0000-00006E710000}"/>
    <cellStyle name="Normal 31 2" xfId="53551" xr:uid="{00000000-0005-0000-0000-00006F710000}"/>
    <cellStyle name="Normal 32" xfId="847" xr:uid="{00000000-0005-0000-0000-000070710000}"/>
    <cellStyle name="Normal 32 2" xfId="53543" xr:uid="{00000000-0005-0000-0000-000071710000}"/>
    <cellStyle name="Normal 33" xfId="848" xr:uid="{00000000-0005-0000-0000-000072710000}"/>
    <cellStyle name="Normal 33 2" xfId="53546" xr:uid="{00000000-0005-0000-0000-000073710000}"/>
    <cellStyle name="Normal 34" xfId="849" xr:uid="{00000000-0005-0000-0000-000074710000}"/>
    <cellStyle name="Normal 34 2" xfId="53555" xr:uid="{00000000-0005-0000-0000-000075710000}"/>
    <cellStyle name="Normal 35" xfId="850" xr:uid="{00000000-0005-0000-0000-000076710000}"/>
    <cellStyle name="Normal 35 2" xfId="53550" xr:uid="{00000000-0005-0000-0000-000077710000}"/>
    <cellStyle name="Normal 36" xfId="851" xr:uid="{00000000-0005-0000-0000-000078710000}"/>
    <cellStyle name="Normal 36 2" xfId="53544" xr:uid="{00000000-0005-0000-0000-000079710000}"/>
    <cellStyle name="Normal 37" xfId="852" xr:uid="{00000000-0005-0000-0000-00007A710000}"/>
    <cellStyle name="Normal 37 2" xfId="5" xr:uid="{00000000-0005-0000-0000-00007B710000}"/>
    <cellStyle name="Normal 38" xfId="853" xr:uid="{00000000-0005-0000-0000-00007C710000}"/>
    <cellStyle name="Normal 39" xfId="854" xr:uid="{00000000-0005-0000-0000-00007D710000}"/>
    <cellStyle name="Normal 4" xfId="855" xr:uid="{00000000-0005-0000-0000-00007E710000}"/>
    <cellStyle name="Normal 4 2" xfId="856" xr:uid="{00000000-0005-0000-0000-00007F710000}"/>
    <cellStyle name="Normal 4 2 2" xfId="857" xr:uid="{00000000-0005-0000-0000-000080710000}"/>
    <cellStyle name="Normal 4 3" xfId="858" xr:uid="{00000000-0005-0000-0000-000081710000}"/>
    <cellStyle name="Normal 4 4" xfId="859" xr:uid="{00000000-0005-0000-0000-000082710000}"/>
    <cellStyle name="Normal 4 4 2" xfId="860" xr:uid="{00000000-0005-0000-0000-000083710000}"/>
    <cellStyle name="Normal 4 5" xfId="861" xr:uid="{00000000-0005-0000-0000-000084710000}"/>
    <cellStyle name="Normal 4 6" xfId="862" xr:uid="{00000000-0005-0000-0000-000085710000}"/>
    <cellStyle name="Normal 4 7" xfId="863" xr:uid="{00000000-0005-0000-0000-000086710000}"/>
    <cellStyle name="Normal 4 8" xfId="53501" xr:uid="{00000000-0005-0000-0000-000087710000}"/>
    <cellStyle name="Normal 4_NOVA COMPOSIÇÃO DE PREÇOS 30-06-2011" xfId="864" xr:uid="{00000000-0005-0000-0000-000088710000}"/>
    <cellStyle name="Normal 40" xfId="865" xr:uid="{00000000-0005-0000-0000-000089710000}"/>
    <cellStyle name="Normal 41" xfId="866" xr:uid="{00000000-0005-0000-0000-00008A710000}"/>
    <cellStyle name="Normal 42" xfId="867" xr:uid="{00000000-0005-0000-0000-00008B710000}"/>
    <cellStyle name="Normal 43" xfId="868" xr:uid="{00000000-0005-0000-0000-00008C710000}"/>
    <cellStyle name="Normal 44" xfId="869" xr:uid="{00000000-0005-0000-0000-00008D710000}"/>
    <cellStyle name="Normal 45" xfId="870" xr:uid="{00000000-0005-0000-0000-00008E710000}"/>
    <cellStyle name="Normal 46" xfId="871" xr:uid="{00000000-0005-0000-0000-00008F710000}"/>
    <cellStyle name="Normal 47" xfId="872" xr:uid="{00000000-0005-0000-0000-000090710000}"/>
    <cellStyle name="Normal 48" xfId="873" xr:uid="{00000000-0005-0000-0000-000091710000}"/>
    <cellStyle name="Normal 49" xfId="874" xr:uid="{00000000-0005-0000-0000-000092710000}"/>
    <cellStyle name="Normal 5" xfId="875" xr:uid="{00000000-0005-0000-0000-000093710000}"/>
    <cellStyle name="Normal 5 2" xfId="52205" xr:uid="{00000000-0005-0000-0000-000094710000}"/>
    <cellStyle name="Normal 50" xfId="876" xr:uid="{00000000-0005-0000-0000-000095710000}"/>
    <cellStyle name="Normal 51" xfId="877" xr:uid="{00000000-0005-0000-0000-000096710000}"/>
    <cellStyle name="Normal 52" xfId="878" xr:uid="{00000000-0005-0000-0000-000097710000}"/>
    <cellStyle name="Normal 53" xfId="879" xr:uid="{00000000-0005-0000-0000-000098710000}"/>
    <cellStyle name="Normal 54" xfId="29105" xr:uid="{00000000-0005-0000-0000-000099710000}"/>
    <cellStyle name="Normal 55" xfId="29106" xr:uid="{00000000-0005-0000-0000-00009A710000}"/>
    <cellStyle name="Normal 56" xfId="52172" xr:uid="{00000000-0005-0000-0000-00009B710000}"/>
    <cellStyle name="Normal 57" xfId="52173" xr:uid="{00000000-0005-0000-0000-00009C710000}"/>
    <cellStyle name="Normal 58" xfId="52174" xr:uid="{00000000-0005-0000-0000-00009D710000}"/>
    <cellStyle name="Normal 59" xfId="52175" xr:uid="{00000000-0005-0000-0000-00009E710000}"/>
    <cellStyle name="Normal 6" xfId="880" xr:uid="{00000000-0005-0000-0000-00009F710000}"/>
    <cellStyle name="Normal 6 2" xfId="881" xr:uid="{00000000-0005-0000-0000-0000A0710000}"/>
    <cellStyle name="Normal 6 2 2" xfId="52206" xr:uid="{00000000-0005-0000-0000-0000A1710000}"/>
    <cellStyle name="Normal 6 3" xfId="882" xr:uid="{00000000-0005-0000-0000-0000A2710000}"/>
    <cellStyle name="Normal 6 3 2" xfId="53522" xr:uid="{00000000-0005-0000-0000-0000A3710000}"/>
    <cellStyle name="Normal 60" xfId="53499" xr:uid="{00000000-0005-0000-0000-0000A4710000}"/>
    <cellStyle name="Normal 61" xfId="53568" xr:uid="{CE069540-D713-4DE9-A4BA-60453AF7D6F2}"/>
    <cellStyle name="Normal 62" xfId="53573" xr:uid="{0A9604F0-DCD8-456D-83FC-3B0D85A97550}"/>
    <cellStyle name="Normal 62 2" xfId="53569" xr:uid="{89568C11-E6FD-46BC-800A-471555A73839}"/>
    <cellStyle name="Normal 7" xfId="883" xr:uid="{00000000-0005-0000-0000-0000A5710000}"/>
    <cellStyle name="Normal 7 2" xfId="884" xr:uid="{00000000-0005-0000-0000-0000A6710000}"/>
    <cellStyle name="Normal 7 2 2" xfId="53513" xr:uid="{00000000-0005-0000-0000-0000A7710000}"/>
    <cellStyle name="Normal 7 3" xfId="885" xr:uid="{00000000-0005-0000-0000-0000A8710000}"/>
    <cellStyle name="Normal 8" xfId="886" xr:uid="{00000000-0005-0000-0000-0000A9710000}"/>
    <cellStyle name="Normal 8 2" xfId="887" xr:uid="{00000000-0005-0000-0000-0000AA710000}"/>
    <cellStyle name="Normal 8 2 2" xfId="888" xr:uid="{00000000-0005-0000-0000-0000AB710000}"/>
    <cellStyle name="Normal 8 2 3" xfId="53523" xr:uid="{00000000-0005-0000-0000-0000AC710000}"/>
    <cellStyle name="Normal 8 3" xfId="889" xr:uid="{00000000-0005-0000-0000-0000AD710000}"/>
    <cellStyle name="Normal 8 4" xfId="53514" xr:uid="{00000000-0005-0000-0000-0000AE710000}"/>
    <cellStyle name="Normal 9" xfId="890" xr:uid="{00000000-0005-0000-0000-0000AF710000}"/>
    <cellStyle name="Normal 9 2" xfId="891" xr:uid="{00000000-0005-0000-0000-0000B0710000}"/>
    <cellStyle name="Normal 9 2 2" xfId="892" xr:uid="{00000000-0005-0000-0000-0000B1710000}"/>
    <cellStyle name="Normal 9 3" xfId="893" xr:uid="{00000000-0005-0000-0000-0000B2710000}"/>
    <cellStyle name="Normal 9 4" xfId="53518" xr:uid="{00000000-0005-0000-0000-0000B3710000}"/>
    <cellStyle name="Normal_Replanilhamento T-1 - 18-02-08" xfId="53572" xr:uid="{C275D7D4-8158-4A6E-BB54-0A9957EA6D62}"/>
    <cellStyle name="Normal1" xfId="52207" xr:uid="{00000000-0005-0000-0000-0000B5710000}"/>
    <cellStyle name="Normal2" xfId="52208" xr:uid="{00000000-0005-0000-0000-0000B6710000}"/>
    <cellStyle name="Normal2 2" xfId="53536" xr:uid="{00000000-0005-0000-0000-0000B7710000}"/>
    <cellStyle name="Normal3" xfId="52209" xr:uid="{00000000-0005-0000-0000-0000B8710000}"/>
    <cellStyle name="Normal3 2" xfId="53537" xr:uid="{00000000-0005-0000-0000-0000B9710000}"/>
    <cellStyle name="Nota" xfId="23" builtinId="10" customBuiltin="1"/>
    <cellStyle name="Nota 2" xfId="894" xr:uid="{00000000-0005-0000-0000-0000BB710000}"/>
    <cellStyle name="Nota 2 2" xfId="895" xr:uid="{00000000-0005-0000-0000-0000BC710000}"/>
    <cellStyle name="Nota 2 2 2" xfId="896" xr:uid="{00000000-0005-0000-0000-0000BD710000}"/>
    <cellStyle name="Nota 2 3" xfId="897" xr:uid="{00000000-0005-0000-0000-0000BE710000}"/>
    <cellStyle name="Nota 2 3 10" xfId="898" xr:uid="{00000000-0005-0000-0000-0000BF710000}"/>
    <cellStyle name="Nota 2 3 10 10" xfId="29107" xr:uid="{00000000-0005-0000-0000-0000C0710000}"/>
    <cellStyle name="Nota 2 3 10 10 2" xfId="29108" xr:uid="{00000000-0005-0000-0000-0000C1710000}"/>
    <cellStyle name="Nota 2 3 10 11" xfId="29109" xr:uid="{00000000-0005-0000-0000-0000C2710000}"/>
    <cellStyle name="Nota 2 3 10 11 2" xfId="29110" xr:uid="{00000000-0005-0000-0000-0000C3710000}"/>
    <cellStyle name="Nota 2 3 10 12" xfId="29111" xr:uid="{00000000-0005-0000-0000-0000C4710000}"/>
    <cellStyle name="Nota 2 3 10 12 2" xfId="29112" xr:uid="{00000000-0005-0000-0000-0000C5710000}"/>
    <cellStyle name="Nota 2 3 10 13" xfId="29113" xr:uid="{00000000-0005-0000-0000-0000C6710000}"/>
    <cellStyle name="Nota 2 3 10 13 2" xfId="29114" xr:uid="{00000000-0005-0000-0000-0000C7710000}"/>
    <cellStyle name="Nota 2 3 10 14" xfId="29115" xr:uid="{00000000-0005-0000-0000-0000C8710000}"/>
    <cellStyle name="Nota 2 3 10 14 2" xfId="29116" xr:uid="{00000000-0005-0000-0000-0000C9710000}"/>
    <cellStyle name="Nota 2 3 10 15" xfId="29117" xr:uid="{00000000-0005-0000-0000-0000CA710000}"/>
    <cellStyle name="Nota 2 3 10 15 2" xfId="29118" xr:uid="{00000000-0005-0000-0000-0000CB710000}"/>
    <cellStyle name="Nota 2 3 10 16" xfId="29119" xr:uid="{00000000-0005-0000-0000-0000CC710000}"/>
    <cellStyle name="Nota 2 3 10 16 2" xfId="29120" xr:uid="{00000000-0005-0000-0000-0000CD710000}"/>
    <cellStyle name="Nota 2 3 10 17" xfId="29121" xr:uid="{00000000-0005-0000-0000-0000CE710000}"/>
    <cellStyle name="Nota 2 3 10 17 2" xfId="29122" xr:uid="{00000000-0005-0000-0000-0000CF710000}"/>
    <cellStyle name="Nota 2 3 10 18" xfId="29123" xr:uid="{00000000-0005-0000-0000-0000D0710000}"/>
    <cellStyle name="Nota 2 3 10 18 2" xfId="29124" xr:uid="{00000000-0005-0000-0000-0000D1710000}"/>
    <cellStyle name="Nota 2 3 10 19" xfId="29125" xr:uid="{00000000-0005-0000-0000-0000D2710000}"/>
    <cellStyle name="Nota 2 3 10 19 2" xfId="29126" xr:uid="{00000000-0005-0000-0000-0000D3710000}"/>
    <cellStyle name="Nota 2 3 10 2" xfId="899" xr:uid="{00000000-0005-0000-0000-0000D4710000}"/>
    <cellStyle name="Nota 2 3 10 2 2" xfId="29127" xr:uid="{00000000-0005-0000-0000-0000D5710000}"/>
    <cellStyle name="Nota 2 3 10 20" xfId="29128" xr:uid="{00000000-0005-0000-0000-0000D6710000}"/>
    <cellStyle name="Nota 2 3 10 20 2" xfId="29129" xr:uid="{00000000-0005-0000-0000-0000D7710000}"/>
    <cellStyle name="Nota 2 3 10 21" xfId="29130" xr:uid="{00000000-0005-0000-0000-0000D8710000}"/>
    <cellStyle name="Nota 2 3 10 21 2" xfId="29131" xr:uid="{00000000-0005-0000-0000-0000D9710000}"/>
    <cellStyle name="Nota 2 3 10 22" xfId="29132" xr:uid="{00000000-0005-0000-0000-0000DA710000}"/>
    <cellStyle name="Nota 2 3 10 22 2" xfId="29133" xr:uid="{00000000-0005-0000-0000-0000DB710000}"/>
    <cellStyle name="Nota 2 3 10 23" xfId="29134" xr:uid="{00000000-0005-0000-0000-0000DC710000}"/>
    <cellStyle name="Nota 2 3 10 23 2" xfId="29135" xr:uid="{00000000-0005-0000-0000-0000DD710000}"/>
    <cellStyle name="Nota 2 3 10 24" xfId="29136" xr:uid="{00000000-0005-0000-0000-0000DE710000}"/>
    <cellStyle name="Nota 2 3 10 24 2" xfId="29137" xr:uid="{00000000-0005-0000-0000-0000DF710000}"/>
    <cellStyle name="Nota 2 3 10 25" xfId="29138" xr:uid="{00000000-0005-0000-0000-0000E0710000}"/>
    <cellStyle name="Nota 2 3 10 25 2" xfId="29139" xr:uid="{00000000-0005-0000-0000-0000E1710000}"/>
    <cellStyle name="Nota 2 3 10 26" xfId="29140" xr:uid="{00000000-0005-0000-0000-0000E2710000}"/>
    <cellStyle name="Nota 2 3 10 26 2" xfId="29141" xr:uid="{00000000-0005-0000-0000-0000E3710000}"/>
    <cellStyle name="Nota 2 3 10 27" xfId="29142" xr:uid="{00000000-0005-0000-0000-0000E4710000}"/>
    <cellStyle name="Nota 2 3 10 27 2" xfId="29143" xr:uid="{00000000-0005-0000-0000-0000E5710000}"/>
    <cellStyle name="Nota 2 3 10 28" xfId="29144" xr:uid="{00000000-0005-0000-0000-0000E6710000}"/>
    <cellStyle name="Nota 2 3 10 28 2" xfId="29145" xr:uid="{00000000-0005-0000-0000-0000E7710000}"/>
    <cellStyle name="Nota 2 3 10 29" xfId="29146" xr:uid="{00000000-0005-0000-0000-0000E8710000}"/>
    <cellStyle name="Nota 2 3 10 29 2" xfId="29147" xr:uid="{00000000-0005-0000-0000-0000E9710000}"/>
    <cellStyle name="Nota 2 3 10 3" xfId="29148" xr:uid="{00000000-0005-0000-0000-0000EA710000}"/>
    <cellStyle name="Nota 2 3 10 3 2" xfId="29149" xr:uid="{00000000-0005-0000-0000-0000EB710000}"/>
    <cellStyle name="Nota 2 3 10 30" xfId="29150" xr:uid="{00000000-0005-0000-0000-0000EC710000}"/>
    <cellStyle name="Nota 2 3 10 30 2" xfId="29151" xr:uid="{00000000-0005-0000-0000-0000ED710000}"/>
    <cellStyle name="Nota 2 3 10 31" xfId="29152" xr:uid="{00000000-0005-0000-0000-0000EE710000}"/>
    <cellStyle name="Nota 2 3 10 31 2" xfId="29153" xr:uid="{00000000-0005-0000-0000-0000EF710000}"/>
    <cellStyle name="Nota 2 3 10 32" xfId="29154" xr:uid="{00000000-0005-0000-0000-0000F0710000}"/>
    <cellStyle name="Nota 2 3 10 32 2" xfId="29155" xr:uid="{00000000-0005-0000-0000-0000F1710000}"/>
    <cellStyle name="Nota 2 3 10 33" xfId="29156" xr:uid="{00000000-0005-0000-0000-0000F2710000}"/>
    <cellStyle name="Nota 2 3 10 33 2" xfId="29157" xr:uid="{00000000-0005-0000-0000-0000F3710000}"/>
    <cellStyle name="Nota 2 3 10 34" xfId="29158" xr:uid="{00000000-0005-0000-0000-0000F4710000}"/>
    <cellStyle name="Nota 2 3 10 34 2" xfId="29159" xr:uid="{00000000-0005-0000-0000-0000F5710000}"/>
    <cellStyle name="Nota 2 3 10 35" xfId="29160" xr:uid="{00000000-0005-0000-0000-0000F6710000}"/>
    <cellStyle name="Nota 2 3 10 35 2" xfId="29161" xr:uid="{00000000-0005-0000-0000-0000F7710000}"/>
    <cellStyle name="Nota 2 3 10 36" xfId="29162" xr:uid="{00000000-0005-0000-0000-0000F8710000}"/>
    <cellStyle name="Nota 2 3 10 36 2" xfId="29163" xr:uid="{00000000-0005-0000-0000-0000F9710000}"/>
    <cellStyle name="Nota 2 3 10 37" xfId="29164" xr:uid="{00000000-0005-0000-0000-0000FA710000}"/>
    <cellStyle name="Nota 2 3 10 37 2" xfId="29165" xr:uid="{00000000-0005-0000-0000-0000FB710000}"/>
    <cellStyle name="Nota 2 3 10 38" xfId="29166" xr:uid="{00000000-0005-0000-0000-0000FC710000}"/>
    <cellStyle name="Nota 2 3 10 38 2" xfId="29167" xr:uid="{00000000-0005-0000-0000-0000FD710000}"/>
    <cellStyle name="Nota 2 3 10 39" xfId="29168" xr:uid="{00000000-0005-0000-0000-0000FE710000}"/>
    <cellStyle name="Nota 2 3 10 39 2" xfId="29169" xr:uid="{00000000-0005-0000-0000-0000FF710000}"/>
    <cellStyle name="Nota 2 3 10 4" xfId="29170" xr:uid="{00000000-0005-0000-0000-000000720000}"/>
    <cellStyle name="Nota 2 3 10 4 2" xfId="29171" xr:uid="{00000000-0005-0000-0000-000001720000}"/>
    <cellStyle name="Nota 2 3 10 40" xfId="29172" xr:uid="{00000000-0005-0000-0000-000002720000}"/>
    <cellStyle name="Nota 2 3 10 41" xfId="29173" xr:uid="{00000000-0005-0000-0000-000003720000}"/>
    <cellStyle name="Nota 2 3 10 42" xfId="29174" xr:uid="{00000000-0005-0000-0000-000004720000}"/>
    <cellStyle name="Nota 2 3 10 43" xfId="29175" xr:uid="{00000000-0005-0000-0000-000005720000}"/>
    <cellStyle name="Nota 2 3 10 44" xfId="29176" xr:uid="{00000000-0005-0000-0000-000006720000}"/>
    <cellStyle name="Nota 2 3 10 45" xfId="29177" xr:uid="{00000000-0005-0000-0000-000007720000}"/>
    <cellStyle name="Nota 2 3 10 46" xfId="29178" xr:uid="{00000000-0005-0000-0000-000008720000}"/>
    <cellStyle name="Nota 2 3 10 47" xfId="29179" xr:uid="{00000000-0005-0000-0000-000009720000}"/>
    <cellStyle name="Nota 2 3 10 48" xfId="29180" xr:uid="{00000000-0005-0000-0000-00000A720000}"/>
    <cellStyle name="Nota 2 3 10 49" xfId="29181" xr:uid="{00000000-0005-0000-0000-00000B720000}"/>
    <cellStyle name="Nota 2 3 10 5" xfId="29182" xr:uid="{00000000-0005-0000-0000-00000C720000}"/>
    <cellStyle name="Nota 2 3 10 5 2" xfId="29183" xr:uid="{00000000-0005-0000-0000-00000D720000}"/>
    <cellStyle name="Nota 2 3 10 50" xfId="29184" xr:uid="{00000000-0005-0000-0000-00000E720000}"/>
    <cellStyle name="Nota 2 3 10 51" xfId="29185" xr:uid="{00000000-0005-0000-0000-00000F720000}"/>
    <cellStyle name="Nota 2 3 10 52" xfId="29186" xr:uid="{00000000-0005-0000-0000-000010720000}"/>
    <cellStyle name="Nota 2 3 10 53" xfId="29187" xr:uid="{00000000-0005-0000-0000-000011720000}"/>
    <cellStyle name="Nota 2 3 10 54" xfId="29188" xr:uid="{00000000-0005-0000-0000-000012720000}"/>
    <cellStyle name="Nota 2 3 10 55" xfId="29189" xr:uid="{00000000-0005-0000-0000-000013720000}"/>
    <cellStyle name="Nota 2 3 10 56" xfId="29190" xr:uid="{00000000-0005-0000-0000-000014720000}"/>
    <cellStyle name="Nota 2 3 10 57" xfId="29191" xr:uid="{00000000-0005-0000-0000-000015720000}"/>
    <cellStyle name="Nota 2 3 10 58" xfId="29192" xr:uid="{00000000-0005-0000-0000-000016720000}"/>
    <cellStyle name="Nota 2 3 10 59" xfId="29193" xr:uid="{00000000-0005-0000-0000-000017720000}"/>
    <cellStyle name="Nota 2 3 10 6" xfId="29194" xr:uid="{00000000-0005-0000-0000-000018720000}"/>
    <cellStyle name="Nota 2 3 10 6 2" xfId="29195" xr:uid="{00000000-0005-0000-0000-000019720000}"/>
    <cellStyle name="Nota 2 3 10 60" xfId="29196" xr:uid="{00000000-0005-0000-0000-00001A720000}"/>
    <cellStyle name="Nota 2 3 10 61" xfId="29197" xr:uid="{00000000-0005-0000-0000-00001B720000}"/>
    <cellStyle name="Nota 2 3 10 62" xfId="29198" xr:uid="{00000000-0005-0000-0000-00001C720000}"/>
    <cellStyle name="Nota 2 3 10 63" xfId="29199" xr:uid="{00000000-0005-0000-0000-00001D720000}"/>
    <cellStyle name="Nota 2 3 10 64" xfId="29200" xr:uid="{00000000-0005-0000-0000-00001E720000}"/>
    <cellStyle name="Nota 2 3 10 65" xfId="29201" xr:uid="{00000000-0005-0000-0000-00001F720000}"/>
    <cellStyle name="Nota 2 3 10 66" xfId="29202" xr:uid="{00000000-0005-0000-0000-000020720000}"/>
    <cellStyle name="Nota 2 3 10 67" xfId="29203" xr:uid="{00000000-0005-0000-0000-000021720000}"/>
    <cellStyle name="Nota 2 3 10 68" xfId="29204" xr:uid="{00000000-0005-0000-0000-000022720000}"/>
    <cellStyle name="Nota 2 3 10 69" xfId="29205" xr:uid="{00000000-0005-0000-0000-000023720000}"/>
    <cellStyle name="Nota 2 3 10 7" xfId="29206" xr:uid="{00000000-0005-0000-0000-000024720000}"/>
    <cellStyle name="Nota 2 3 10 7 2" xfId="29207" xr:uid="{00000000-0005-0000-0000-000025720000}"/>
    <cellStyle name="Nota 2 3 10 70" xfId="29208" xr:uid="{00000000-0005-0000-0000-000026720000}"/>
    <cellStyle name="Nota 2 3 10 71" xfId="29209" xr:uid="{00000000-0005-0000-0000-000027720000}"/>
    <cellStyle name="Nota 2 3 10 72" xfId="29210" xr:uid="{00000000-0005-0000-0000-000028720000}"/>
    <cellStyle name="Nota 2 3 10 73" xfId="29211" xr:uid="{00000000-0005-0000-0000-000029720000}"/>
    <cellStyle name="Nota 2 3 10 74" xfId="29212" xr:uid="{00000000-0005-0000-0000-00002A720000}"/>
    <cellStyle name="Nota 2 3 10 75" xfId="29213" xr:uid="{00000000-0005-0000-0000-00002B720000}"/>
    <cellStyle name="Nota 2 3 10 76" xfId="29214" xr:uid="{00000000-0005-0000-0000-00002C720000}"/>
    <cellStyle name="Nota 2 3 10 77" xfId="52524" xr:uid="{00000000-0005-0000-0000-00002D720000}"/>
    <cellStyle name="Nota 2 3 10 78" xfId="52256" xr:uid="{00000000-0005-0000-0000-00002E720000}"/>
    <cellStyle name="Nota 2 3 10 79" xfId="53217" xr:uid="{00000000-0005-0000-0000-00002F720000}"/>
    <cellStyle name="Nota 2 3 10 8" xfId="29215" xr:uid="{00000000-0005-0000-0000-000030720000}"/>
    <cellStyle name="Nota 2 3 10 8 2" xfId="29216" xr:uid="{00000000-0005-0000-0000-000031720000}"/>
    <cellStyle name="Nota 2 3 10 9" xfId="29217" xr:uid="{00000000-0005-0000-0000-000032720000}"/>
    <cellStyle name="Nota 2 3 10 9 2" xfId="29218" xr:uid="{00000000-0005-0000-0000-000033720000}"/>
    <cellStyle name="Nota 2 3 11" xfId="900" xr:uid="{00000000-0005-0000-0000-000034720000}"/>
    <cellStyle name="Nota 2 3 11 10" xfId="29219" xr:uid="{00000000-0005-0000-0000-000035720000}"/>
    <cellStyle name="Nota 2 3 11 10 2" xfId="29220" xr:uid="{00000000-0005-0000-0000-000036720000}"/>
    <cellStyle name="Nota 2 3 11 11" xfId="29221" xr:uid="{00000000-0005-0000-0000-000037720000}"/>
    <cellStyle name="Nota 2 3 11 11 2" xfId="29222" xr:uid="{00000000-0005-0000-0000-000038720000}"/>
    <cellStyle name="Nota 2 3 11 12" xfId="29223" xr:uid="{00000000-0005-0000-0000-000039720000}"/>
    <cellStyle name="Nota 2 3 11 12 2" xfId="29224" xr:uid="{00000000-0005-0000-0000-00003A720000}"/>
    <cellStyle name="Nota 2 3 11 13" xfId="29225" xr:uid="{00000000-0005-0000-0000-00003B720000}"/>
    <cellStyle name="Nota 2 3 11 13 2" xfId="29226" xr:uid="{00000000-0005-0000-0000-00003C720000}"/>
    <cellStyle name="Nota 2 3 11 14" xfId="29227" xr:uid="{00000000-0005-0000-0000-00003D720000}"/>
    <cellStyle name="Nota 2 3 11 14 2" xfId="29228" xr:uid="{00000000-0005-0000-0000-00003E720000}"/>
    <cellStyle name="Nota 2 3 11 15" xfId="29229" xr:uid="{00000000-0005-0000-0000-00003F720000}"/>
    <cellStyle name="Nota 2 3 11 15 2" xfId="29230" xr:uid="{00000000-0005-0000-0000-000040720000}"/>
    <cellStyle name="Nota 2 3 11 16" xfId="29231" xr:uid="{00000000-0005-0000-0000-000041720000}"/>
    <cellStyle name="Nota 2 3 11 16 2" xfId="29232" xr:uid="{00000000-0005-0000-0000-000042720000}"/>
    <cellStyle name="Nota 2 3 11 17" xfId="29233" xr:uid="{00000000-0005-0000-0000-000043720000}"/>
    <cellStyle name="Nota 2 3 11 17 2" xfId="29234" xr:uid="{00000000-0005-0000-0000-000044720000}"/>
    <cellStyle name="Nota 2 3 11 18" xfId="29235" xr:uid="{00000000-0005-0000-0000-000045720000}"/>
    <cellStyle name="Nota 2 3 11 18 2" xfId="29236" xr:uid="{00000000-0005-0000-0000-000046720000}"/>
    <cellStyle name="Nota 2 3 11 19" xfId="29237" xr:uid="{00000000-0005-0000-0000-000047720000}"/>
    <cellStyle name="Nota 2 3 11 19 2" xfId="29238" xr:uid="{00000000-0005-0000-0000-000048720000}"/>
    <cellStyle name="Nota 2 3 11 2" xfId="901" xr:uid="{00000000-0005-0000-0000-000049720000}"/>
    <cellStyle name="Nota 2 3 11 2 2" xfId="29239" xr:uid="{00000000-0005-0000-0000-00004A720000}"/>
    <cellStyle name="Nota 2 3 11 20" xfId="29240" xr:uid="{00000000-0005-0000-0000-00004B720000}"/>
    <cellStyle name="Nota 2 3 11 20 2" xfId="29241" xr:uid="{00000000-0005-0000-0000-00004C720000}"/>
    <cellStyle name="Nota 2 3 11 21" xfId="29242" xr:uid="{00000000-0005-0000-0000-00004D720000}"/>
    <cellStyle name="Nota 2 3 11 21 2" xfId="29243" xr:uid="{00000000-0005-0000-0000-00004E720000}"/>
    <cellStyle name="Nota 2 3 11 22" xfId="29244" xr:uid="{00000000-0005-0000-0000-00004F720000}"/>
    <cellStyle name="Nota 2 3 11 22 2" xfId="29245" xr:uid="{00000000-0005-0000-0000-000050720000}"/>
    <cellStyle name="Nota 2 3 11 23" xfId="29246" xr:uid="{00000000-0005-0000-0000-000051720000}"/>
    <cellStyle name="Nota 2 3 11 23 2" xfId="29247" xr:uid="{00000000-0005-0000-0000-000052720000}"/>
    <cellStyle name="Nota 2 3 11 24" xfId="29248" xr:uid="{00000000-0005-0000-0000-000053720000}"/>
    <cellStyle name="Nota 2 3 11 24 2" xfId="29249" xr:uid="{00000000-0005-0000-0000-000054720000}"/>
    <cellStyle name="Nota 2 3 11 25" xfId="29250" xr:uid="{00000000-0005-0000-0000-000055720000}"/>
    <cellStyle name="Nota 2 3 11 25 2" xfId="29251" xr:uid="{00000000-0005-0000-0000-000056720000}"/>
    <cellStyle name="Nota 2 3 11 26" xfId="29252" xr:uid="{00000000-0005-0000-0000-000057720000}"/>
    <cellStyle name="Nota 2 3 11 26 2" xfId="29253" xr:uid="{00000000-0005-0000-0000-000058720000}"/>
    <cellStyle name="Nota 2 3 11 27" xfId="29254" xr:uid="{00000000-0005-0000-0000-000059720000}"/>
    <cellStyle name="Nota 2 3 11 27 2" xfId="29255" xr:uid="{00000000-0005-0000-0000-00005A720000}"/>
    <cellStyle name="Nota 2 3 11 28" xfId="29256" xr:uid="{00000000-0005-0000-0000-00005B720000}"/>
    <cellStyle name="Nota 2 3 11 28 2" xfId="29257" xr:uid="{00000000-0005-0000-0000-00005C720000}"/>
    <cellStyle name="Nota 2 3 11 29" xfId="29258" xr:uid="{00000000-0005-0000-0000-00005D720000}"/>
    <cellStyle name="Nota 2 3 11 29 2" xfId="29259" xr:uid="{00000000-0005-0000-0000-00005E720000}"/>
    <cellStyle name="Nota 2 3 11 3" xfId="29260" xr:uid="{00000000-0005-0000-0000-00005F720000}"/>
    <cellStyle name="Nota 2 3 11 3 2" xfId="29261" xr:uid="{00000000-0005-0000-0000-000060720000}"/>
    <cellStyle name="Nota 2 3 11 30" xfId="29262" xr:uid="{00000000-0005-0000-0000-000061720000}"/>
    <cellStyle name="Nota 2 3 11 30 2" xfId="29263" xr:uid="{00000000-0005-0000-0000-000062720000}"/>
    <cellStyle name="Nota 2 3 11 31" xfId="29264" xr:uid="{00000000-0005-0000-0000-000063720000}"/>
    <cellStyle name="Nota 2 3 11 31 2" xfId="29265" xr:uid="{00000000-0005-0000-0000-000064720000}"/>
    <cellStyle name="Nota 2 3 11 32" xfId="29266" xr:uid="{00000000-0005-0000-0000-000065720000}"/>
    <cellStyle name="Nota 2 3 11 32 2" xfId="29267" xr:uid="{00000000-0005-0000-0000-000066720000}"/>
    <cellStyle name="Nota 2 3 11 33" xfId="29268" xr:uid="{00000000-0005-0000-0000-000067720000}"/>
    <cellStyle name="Nota 2 3 11 33 2" xfId="29269" xr:uid="{00000000-0005-0000-0000-000068720000}"/>
    <cellStyle name="Nota 2 3 11 34" xfId="29270" xr:uid="{00000000-0005-0000-0000-000069720000}"/>
    <cellStyle name="Nota 2 3 11 34 2" xfId="29271" xr:uid="{00000000-0005-0000-0000-00006A720000}"/>
    <cellStyle name="Nota 2 3 11 35" xfId="29272" xr:uid="{00000000-0005-0000-0000-00006B720000}"/>
    <cellStyle name="Nota 2 3 11 35 2" xfId="29273" xr:uid="{00000000-0005-0000-0000-00006C720000}"/>
    <cellStyle name="Nota 2 3 11 36" xfId="29274" xr:uid="{00000000-0005-0000-0000-00006D720000}"/>
    <cellStyle name="Nota 2 3 11 36 2" xfId="29275" xr:uid="{00000000-0005-0000-0000-00006E720000}"/>
    <cellStyle name="Nota 2 3 11 37" xfId="29276" xr:uid="{00000000-0005-0000-0000-00006F720000}"/>
    <cellStyle name="Nota 2 3 11 37 2" xfId="29277" xr:uid="{00000000-0005-0000-0000-000070720000}"/>
    <cellStyle name="Nota 2 3 11 38" xfId="29278" xr:uid="{00000000-0005-0000-0000-000071720000}"/>
    <cellStyle name="Nota 2 3 11 38 2" xfId="29279" xr:uid="{00000000-0005-0000-0000-000072720000}"/>
    <cellStyle name="Nota 2 3 11 39" xfId="29280" xr:uid="{00000000-0005-0000-0000-000073720000}"/>
    <cellStyle name="Nota 2 3 11 39 2" xfId="29281" xr:uid="{00000000-0005-0000-0000-000074720000}"/>
    <cellStyle name="Nota 2 3 11 4" xfId="29282" xr:uid="{00000000-0005-0000-0000-000075720000}"/>
    <cellStyle name="Nota 2 3 11 4 2" xfId="29283" xr:uid="{00000000-0005-0000-0000-000076720000}"/>
    <cellStyle name="Nota 2 3 11 40" xfId="29284" xr:uid="{00000000-0005-0000-0000-000077720000}"/>
    <cellStyle name="Nota 2 3 11 41" xfId="29285" xr:uid="{00000000-0005-0000-0000-000078720000}"/>
    <cellStyle name="Nota 2 3 11 42" xfId="29286" xr:uid="{00000000-0005-0000-0000-000079720000}"/>
    <cellStyle name="Nota 2 3 11 43" xfId="29287" xr:uid="{00000000-0005-0000-0000-00007A720000}"/>
    <cellStyle name="Nota 2 3 11 44" xfId="29288" xr:uid="{00000000-0005-0000-0000-00007B720000}"/>
    <cellStyle name="Nota 2 3 11 45" xfId="29289" xr:uid="{00000000-0005-0000-0000-00007C720000}"/>
    <cellStyle name="Nota 2 3 11 46" xfId="29290" xr:uid="{00000000-0005-0000-0000-00007D720000}"/>
    <cellStyle name="Nota 2 3 11 47" xfId="29291" xr:uid="{00000000-0005-0000-0000-00007E720000}"/>
    <cellStyle name="Nota 2 3 11 48" xfId="29292" xr:uid="{00000000-0005-0000-0000-00007F720000}"/>
    <cellStyle name="Nota 2 3 11 49" xfId="29293" xr:uid="{00000000-0005-0000-0000-000080720000}"/>
    <cellStyle name="Nota 2 3 11 5" xfId="29294" xr:uid="{00000000-0005-0000-0000-000081720000}"/>
    <cellStyle name="Nota 2 3 11 5 2" xfId="29295" xr:uid="{00000000-0005-0000-0000-000082720000}"/>
    <cellStyle name="Nota 2 3 11 50" xfId="29296" xr:uid="{00000000-0005-0000-0000-000083720000}"/>
    <cellStyle name="Nota 2 3 11 51" xfId="29297" xr:uid="{00000000-0005-0000-0000-000084720000}"/>
    <cellStyle name="Nota 2 3 11 52" xfId="29298" xr:uid="{00000000-0005-0000-0000-000085720000}"/>
    <cellStyle name="Nota 2 3 11 53" xfId="29299" xr:uid="{00000000-0005-0000-0000-000086720000}"/>
    <cellStyle name="Nota 2 3 11 54" xfId="29300" xr:uid="{00000000-0005-0000-0000-000087720000}"/>
    <cellStyle name="Nota 2 3 11 55" xfId="29301" xr:uid="{00000000-0005-0000-0000-000088720000}"/>
    <cellStyle name="Nota 2 3 11 56" xfId="29302" xr:uid="{00000000-0005-0000-0000-000089720000}"/>
    <cellStyle name="Nota 2 3 11 57" xfId="29303" xr:uid="{00000000-0005-0000-0000-00008A720000}"/>
    <cellStyle name="Nota 2 3 11 58" xfId="29304" xr:uid="{00000000-0005-0000-0000-00008B720000}"/>
    <cellStyle name="Nota 2 3 11 59" xfId="29305" xr:uid="{00000000-0005-0000-0000-00008C720000}"/>
    <cellStyle name="Nota 2 3 11 6" xfId="29306" xr:uid="{00000000-0005-0000-0000-00008D720000}"/>
    <cellStyle name="Nota 2 3 11 6 2" xfId="29307" xr:uid="{00000000-0005-0000-0000-00008E720000}"/>
    <cellStyle name="Nota 2 3 11 60" xfId="29308" xr:uid="{00000000-0005-0000-0000-00008F720000}"/>
    <cellStyle name="Nota 2 3 11 61" xfId="29309" xr:uid="{00000000-0005-0000-0000-000090720000}"/>
    <cellStyle name="Nota 2 3 11 62" xfId="29310" xr:uid="{00000000-0005-0000-0000-000091720000}"/>
    <cellStyle name="Nota 2 3 11 63" xfId="29311" xr:uid="{00000000-0005-0000-0000-000092720000}"/>
    <cellStyle name="Nota 2 3 11 64" xfId="29312" xr:uid="{00000000-0005-0000-0000-000093720000}"/>
    <cellStyle name="Nota 2 3 11 65" xfId="29313" xr:uid="{00000000-0005-0000-0000-000094720000}"/>
    <cellStyle name="Nota 2 3 11 66" xfId="29314" xr:uid="{00000000-0005-0000-0000-000095720000}"/>
    <cellStyle name="Nota 2 3 11 67" xfId="29315" xr:uid="{00000000-0005-0000-0000-000096720000}"/>
    <cellStyle name="Nota 2 3 11 68" xfId="29316" xr:uid="{00000000-0005-0000-0000-000097720000}"/>
    <cellStyle name="Nota 2 3 11 69" xfId="29317" xr:uid="{00000000-0005-0000-0000-000098720000}"/>
    <cellStyle name="Nota 2 3 11 7" xfId="29318" xr:uid="{00000000-0005-0000-0000-000099720000}"/>
    <cellStyle name="Nota 2 3 11 7 2" xfId="29319" xr:uid="{00000000-0005-0000-0000-00009A720000}"/>
    <cellStyle name="Nota 2 3 11 70" xfId="29320" xr:uid="{00000000-0005-0000-0000-00009B720000}"/>
    <cellStyle name="Nota 2 3 11 71" xfId="29321" xr:uid="{00000000-0005-0000-0000-00009C720000}"/>
    <cellStyle name="Nota 2 3 11 72" xfId="29322" xr:uid="{00000000-0005-0000-0000-00009D720000}"/>
    <cellStyle name="Nota 2 3 11 73" xfId="29323" xr:uid="{00000000-0005-0000-0000-00009E720000}"/>
    <cellStyle name="Nota 2 3 11 74" xfId="29324" xr:uid="{00000000-0005-0000-0000-00009F720000}"/>
    <cellStyle name="Nota 2 3 11 75" xfId="29325" xr:uid="{00000000-0005-0000-0000-0000A0720000}"/>
    <cellStyle name="Nota 2 3 11 76" xfId="29326" xr:uid="{00000000-0005-0000-0000-0000A1720000}"/>
    <cellStyle name="Nota 2 3 11 77" xfId="52674" xr:uid="{00000000-0005-0000-0000-0000A2720000}"/>
    <cellStyle name="Nota 2 3 11 78" xfId="52932" xr:uid="{00000000-0005-0000-0000-0000A3720000}"/>
    <cellStyle name="Nota 2 3 11 79" xfId="53393" xr:uid="{00000000-0005-0000-0000-0000A4720000}"/>
    <cellStyle name="Nota 2 3 11 8" xfId="29327" xr:uid="{00000000-0005-0000-0000-0000A5720000}"/>
    <cellStyle name="Nota 2 3 11 8 2" xfId="29328" xr:uid="{00000000-0005-0000-0000-0000A6720000}"/>
    <cellStyle name="Nota 2 3 11 9" xfId="29329" xr:uid="{00000000-0005-0000-0000-0000A7720000}"/>
    <cellStyle name="Nota 2 3 11 9 2" xfId="29330" xr:uid="{00000000-0005-0000-0000-0000A8720000}"/>
    <cellStyle name="Nota 2 3 12" xfId="902" xr:uid="{00000000-0005-0000-0000-0000A9720000}"/>
    <cellStyle name="Nota 2 3 12 10" xfId="29331" xr:uid="{00000000-0005-0000-0000-0000AA720000}"/>
    <cellStyle name="Nota 2 3 12 10 2" xfId="29332" xr:uid="{00000000-0005-0000-0000-0000AB720000}"/>
    <cellStyle name="Nota 2 3 12 11" xfId="29333" xr:uid="{00000000-0005-0000-0000-0000AC720000}"/>
    <cellStyle name="Nota 2 3 12 11 2" xfId="29334" xr:uid="{00000000-0005-0000-0000-0000AD720000}"/>
    <cellStyle name="Nota 2 3 12 12" xfId="29335" xr:uid="{00000000-0005-0000-0000-0000AE720000}"/>
    <cellStyle name="Nota 2 3 12 12 2" xfId="29336" xr:uid="{00000000-0005-0000-0000-0000AF720000}"/>
    <cellStyle name="Nota 2 3 12 13" xfId="29337" xr:uid="{00000000-0005-0000-0000-0000B0720000}"/>
    <cellStyle name="Nota 2 3 12 13 2" xfId="29338" xr:uid="{00000000-0005-0000-0000-0000B1720000}"/>
    <cellStyle name="Nota 2 3 12 14" xfId="29339" xr:uid="{00000000-0005-0000-0000-0000B2720000}"/>
    <cellStyle name="Nota 2 3 12 14 2" xfId="29340" xr:uid="{00000000-0005-0000-0000-0000B3720000}"/>
    <cellStyle name="Nota 2 3 12 15" xfId="29341" xr:uid="{00000000-0005-0000-0000-0000B4720000}"/>
    <cellStyle name="Nota 2 3 12 15 2" xfId="29342" xr:uid="{00000000-0005-0000-0000-0000B5720000}"/>
    <cellStyle name="Nota 2 3 12 16" xfId="29343" xr:uid="{00000000-0005-0000-0000-0000B6720000}"/>
    <cellStyle name="Nota 2 3 12 16 2" xfId="29344" xr:uid="{00000000-0005-0000-0000-0000B7720000}"/>
    <cellStyle name="Nota 2 3 12 17" xfId="29345" xr:uid="{00000000-0005-0000-0000-0000B8720000}"/>
    <cellStyle name="Nota 2 3 12 17 2" xfId="29346" xr:uid="{00000000-0005-0000-0000-0000B9720000}"/>
    <cellStyle name="Nota 2 3 12 18" xfId="29347" xr:uid="{00000000-0005-0000-0000-0000BA720000}"/>
    <cellStyle name="Nota 2 3 12 18 2" xfId="29348" xr:uid="{00000000-0005-0000-0000-0000BB720000}"/>
    <cellStyle name="Nota 2 3 12 19" xfId="29349" xr:uid="{00000000-0005-0000-0000-0000BC720000}"/>
    <cellStyle name="Nota 2 3 12 19 2" xfId="29350" xr:uid="{00000000-0005-0000-0000-0000BD720000}"/>
    <cellStyle name="Nota 2 3 12 2" xfId="903" xr:uid="{00000000-0005-0000-0000-0000BE720000}"/>
    <cellStyle name="Nota 2 3 12 2 2" xfId="29351" xr:uid="{00000000-0005-0000-0000-0000BF720000}"/>
    <cellStyle name="Nota 2 3 12 20" xfId="29352" xr:uid="{00000000-0005-0000-0000-0000C0720000}"/>
    <cellStyle name="Nota 2 3 12 20 2" xfId="29353" xr:uid="{00000000-0005-0000-0000-0000C1720000}"/>
    <cellStyle name="Nota 2 3 12 21" xfId="29354" xr:uid="{00000000-0005-0000-0000-0000C2720000}"/>
    <cellStyle name="Nota 2 3 12 21 2" xfId="29355" xr:uid="{00000000-0005-0000-0000-0000C3720000}"/>
    <cellStyle name="Nota 2 3 12 22" xfId="29356" xr:uid="{00000000-0005-0000-0000-0000C4720000}"/>
    <cellStyle name="Nota 2 3 12 22 2" xfId="29357" xr:uid="{00000000-0005-0000-0000-0000C5720000}"/>
    <cellStyle name="Nota 2 3 12 23" xfId="29358" xr:uid="{00000000-0005-0000-0000-0000C6720000}"/>
    <cellStyle name="Nota 2 3 12 23 2" xfId="29359" xr:uid="{00000000-0005-0000-0000-0000C7720000}"/>
    <cellStyle name="Nota 2 3 12 24" xfId="29360" xr:uid="{00000000-0005-0000-0000-0000C8720000}"/>
    <cellStyle name="Nota 2 3 12 24 2" xfId="29361" xr:uid="{00000000-0005-0000-0000-0000C9720000}"/>
    <cellStyle name="Nota 2 3 12 25" xfId="29362" xr:uid="{00000000-0005-0000-0000-0000CA720000}"/>
    <cellStyle name="Nota 2 3 12 25 2" xfId="29363" xr:uid="{00000000-0005-0000-0000-0000CB720000}"/>
    <cellStyle name="Nota 2 3 12 26" xfId="29364" xr:uid="{00000000-0005-0000-0000-0000CC720000}"/>
    <cellStyle name="Nota 2 3 12 26 2" xfId="29365" xr:uid="{00000000-0005-0000-0000-0000CD720000}"/>
    <cellStyle name="Nota 2 3 12 27" xfId="29366" xr:uid="{00000000-0005-0000-0000-0000CE720000}"/>
    <cellStyle name="Nota 2 3 12 27 2" xfId="29367" xr:uid="{00000000-0005-0000-0000-0000CF720000}"/>
    <cellStyle name="Nota 2 3 12 28" xfId="29368" xr:uid="{00000000-0005-0000-0000-0000D0720000}"/>
    <cellStyle name="Nota 2 3 12 28 2" xfId="29369" xr:uid="{00000000-0005-0000-0000-0000D1720000}"/>
    <cellStyle name="Nota 2 3 12 29" xfId="29370" xr:uid="{00000000-0005-0000-0000-0000D2720000}"/>
    <cellStyle name="Nota 2 3 12 29 2" xfId="29371" xr:uid="{00000000-0005-0000-0000-0000D3720000}"/>
    <cellStyle name="Nota 2 3 12 3" xfId="29372" xr:uid="{00000000-0005-0000-0000-0000D4720000}"/>
    <cellStyle name="Nota 2 3 12 3 2" xfId="29373" xr:uid="{00000000-0005-0000-0000-0000D5720000}"/>
    <cellStyle name="Nota 2 3 12 30" xfId="29374" xr:uid="{00000000-0005-0000-0000-0000D6720000}"/>
    <cellStyle name="Nota 2 3 12 30 2" xfId="29375" xr:uid="{00000000-0005-0000-0000-0000D7720000}"/>
    <cellStyle name="Nota 2 3 12 31" xfId="29376" xr:uid="{00000000-0005-0000-0000-0000D8720000}"/>
    <cellStyle name="Nota 2 3 12 31 2" xfId="29377" xr:uid="{00000000-0005-0000-0000-0000D9720000}"/>
    <cellStyle name="Nota 2 3 12 32" xfId="29378" xr:uid="{00000000-0005-0000-0000-0000DA720000}"/>
    <cellStyle name="Nota 2 3 12 32 2" xfId="29379" xr:uid="{00000000-0005-0000-0000-0000DB720000}"/>
    <cellStyle name="Nota 2 3 12 33" xfId="29380" xr:uid="{00000000-0005-0000-0000-0000DC720000}"/>
    <cellStyle name="Nota 2 3 12 33 2" xfId="29381" xr:uid="{00000000-0005-0000-0000-0000DD720000}"/>
    <cellStyle name="Nota 2 3 12 34" xfId="29382" xr:uid="{00000000-0005-0000-0000-0000DE720000}"/>
    <cellStyle name="Nota 2 3 12 34 2" xfId="29383" xr:uid="{00000000-0005-0000-0000-0000DF720000}"/>
    <cellStyle name="Nota 2 3 12 35" xfId="29384" xr:uid="{00000000-0005-0000-0000-0000E0720000}"/>
    <cellStyle name="Nota 2 3 12 35 2" xfId="29385" xr:uid="{00000000-0005-0000-0000-0000E1720000}"/>
    <cellStyle name="Nota 2 3 12 36" xfId="29386" xr:uid="{00000000-0005-0000-0000-0000E2720000}"/>
    <cellStyle name="Nota 2 3 12 36 2" xfId="29387" xr:uid="{00000000-0005-0000-0000-0000E3720000}"/>
    <cellStyle name="Nota 2 3 12 37" xfId="29388" xr:uid="{00000000-0005-0000-0000-0000E4720000}"/>
    <cellStyle name="Nota 2 3 12 37 2" xfId="29389" xr:uid="{00000000-0005-0000-0000-0000E5720000}"/>
    <cellStyle name="Nota 2 3 12 38" xfId="29390" xr:uid="{00000000-0005-0000-0000-0000E6720000}"/>
    <cellStyle name="Nota 2 3 12 38 2" xfId="29391" xr:uid="{00000000-0005-0000-0000-0000E7720000}"/>
    <cellStyle name="Nota 2 3 12 39" xfId="29392" xr:uid="{00000000-0005-0000-0000-0000E8720000}"/>
    <cellStyle name="Nota 2 3 12 39 2" xfId="29393" xr:uid="{00000000-0005-0000-0000-0000E9720000}"/>
    <cellStyle name="Nota 2 3 12 4" xfId="29394" xr:uid="{00000000-0005-0000-0000-0000EA720000}"/>
    <cellStyle name="Nota 2 3 12 4 2" xfId="29395" xr:uid="{00000000-0005-0000-0000-0000EB720000}"/>
    <cellStyle name="Nota 2 3 12 40" xfId="29396" xr:uid="{00000000-0005-0000-0000-0000EC720000}"/>
    <cellStyle name="Nota 2 3 12 41" xfId="29397" xr:uid="{00000000-0005-0000-0000-0000ED720000}"/>
    <cellStyle name="Nota 2 3 12 42" xfId="29398" xr:uid="{00000000-0005-0000-0000-0000EE720000}"/>
    <cellStyle name="Nota 2 3 12 43" xfId="29399" xr:uid="{00000000-0005-0000-0000-0000EF720000}"/>
    <cellStyle name="Nota 2 3 12 44" xfId="29400" xr:uid="{00000000-0005-0000-0000-0000F0720000}"/>
    <cellStyle name="Nota 2 3 12 45" xfId="29401" xr:uid="{00000000-0005-0000-0000-0000F1720000}"/>
    <cellStyle name="Nota 2 3 12 46" xfId="29402" xr:uid="{00000000-0005-0000-0000-0000F2720000}"/>
    <cellStyle name="Nota 2 3 12 47" xfId="29403" xr:uid="{00000000-0005-0000-0000-0000F3720000}"/>
    <cellStyle name="Nota 2 3 12 48" xfId="29404" xr:uid="{00000000-0005-0000-0000-0000F4720000}"/>
    <cellStyle name="Nota 2 3 12 49" xfId="29405" xr:uid="{00000000-0005-0000-0000-0000F5720000}"/>
    <cellStyle name="Nota 2 3 12 5" xfId="29406" xr:uid="{00000000-0005-0000-0000-0000F6720000}"/>
    <cellStyle name="Nota 2 3 12 5 2" xfId="29407" xr:uid="{00000000-0005-0000-0000-0000F7720000}"/>
    <cellStyle name="Nota 2 3 12 50" xfId="29408" xr:uid="{00000000-0005-0000-0000-0000F8720000}"/>
    <cellStyle name="Nota 2 3 12 51" xfId="29409" xr:uid="{00000000-0005-0000-0000-0000F9720000}"/>
    <cellStyle name="Nota 2 3 12 52" xfId="29410" xr:uid="{00000000-0005-0000-0000-0000FA720000}"/>
    <cellStyle name="Nota 2 3 12 53" xfId="29411" xr:uid="{00000000-0005-0000-0000-0000FB720000}"/>
    <cellStyle name="Nota 2 3 12 54" xfId="29412" xr:uid="{00000000-0005-0000-0000-0000FC720000}"/>
    <cellStyle name="Nota 2 3 12 55" xfId="29413" xr:uid="{00000000-0005-0000-0000-0000FD720000}"/>
    <cellStyle name="Nota 2 3 12 56" xfId="29414" xr:uid="{00000000-0005-0000-0000-0000FE720000}"/>
    <cellStyle name="Nota 2 3 12 57" xfId="29415" xr:uid="{00000000-0005-0000-0000-0000FF720000}"/>
    <cellStyle name="Nota 2 3 12 58" xfId="29416" xr:uid="{00000000-0005-0000-0000-000000730000}"/>
    <cellStyle name="Nota 2 3 12 59" xfId="29417" xr:uid="{00000000-0005-0000-0000-000001730000}"/>
    <cellStyle name="Nota 2 3 12 6" xfId="29418" xr:uid="{00000000-0005-0000-0000-000002730000}"/>
    <cellStyle name="Nota 2 3 12 6 2" xfId="29419" xr:uid="{00000000-0005-0000-0000-000003730000}"/>
    <cellStyle name="Nota 2 3 12 60" xfId="29420" xr:uid="{00000000-0005-0000-0000-000004730000}"/>
    <cellStyle name="Nota 2 3 12 61" xfId="29421" xr:uid="{00000000-0005-0000-0000-000005730000}"/>
    <cellStyle name="Nota 2 3 12 62" xfId="29422" xr:uid="{00000000-0005-0000-0000-000006730000}"/>
    <cellStyle name="Nota 2 3 12 63" xfId="29423" xr:uid="{00000000-0005-0000-0000-000007730000}"/>
    <cellStyle name="Nota 2 3 12 64" xfId="29424" xr:uid="{00000000-0005-0000-0000-000008730000}"/>
    <cellStyle name="Nota 2 3 12 65" xfId="29425" xr:uid="{00000000-0005-0000-0000-000009730000}"/>
    <cellStyle name="Nota 2 3 12 66" xfId="29426" xr:uid="{00000000-0005-0000-0000-00000A730000}"/>
    <cellStyle name="Nota 2 3 12 67" xfId="29427" xr:uid="{00000000-0005-0000-0000-00000B730000}"/>
    <cellStyle name="Nota 2 3 12 68" xfId="29428" xr:uid="{00000000-0005-0000-0000-00000C730000}"/>
    <cellStyle name="Nota 2 3 12 69" xfId="29429" xr:uid="{00000000-0005-0000-0000-00000D730000}"/>
    <cellStyle name="Nota 2 3 12 7" xfId="29430" xr:uid="{00000000-0005-0000-0000-00000E730000}"/>
    <cellStyle name="Nota 2 3 12 7 2" xfId="29431" xr:uid="{00000000-0005-0000-0000-00000F730000}"/>
    <cellStyle name="Nota 2 3 12 70" xfId="29432" xr:uid="{00000000-0005-0000-0000-000010730000}"/>
    <cellStyle name="Nota 2 3 12 71" xfId="29433" xr:uid="{00000000-0005-0000-0000-000011730000}"/>
    <cellStyle name="Nota 2 3 12 72" xfId="29434" xr:uid="{00000000-0005-0000-0000-000012730000}"/>
    <cellStyle name="Nota 2 3 12 73" xfId="29435" xr:uid="{00000000-0005-0000-0000-000013730000}"/>
    <cellStyle name="Nota 2 3 12 74" xfId="29436" xr:uid="{00000000-0005-0000-0000-000014730000}"/>
    <cellStyle name="Nota 2 3 12 75" xfId="29437" xr:uid="{00000000-0005-0000-0000-000015730000}"/>
    <cellStyle name="Nota 2 3 12 76" xfId="29438" xr:uid="{00000000-0005-0000-0000-000016730000}"/>
    <cellStyle name="Nota 2 3 12 77" xfId="52666" xr:uid="{00000000-0005-0000-0000-000017730000}"/>
    <cellStyle name="Nota 2 3 12 78" xfId="52922" xr:uid="{00000000-0005-0000-0000-000018730000}"/>
    <cellStyle name="Nota 2 3 12 79" xfId="53383" xr:uid="{00000000-0005-0000-0000-000019730000}"/>
    <cellStyle name="Nota 2 3 12 8" xfId="29439" xr:uid="{00000000-0005-0000-0000-00001A730000}"/>
    <cellStyle name="Nota 2 3 12 8 2" xfId="29440" xr:uid="{00000000-0005-0000-0000-00001B730000}"/>
    <cellStyle name="Nota 2 3 12 9" xfId="29441" xr:uid="{00000000-0005-0000-0000-00001C730000}"/>
    <cellStyle name="Nota 2 3 12 9 2" xfId="29442" xr:uid="{00000000-0005-0000-0000-00001D730000}"/>
    <cellStyle name="Nota 2 3 13" xfId="904" xr:uid="{00000000-0005-0000-0000-00001E730000}"/>
    <cellStyle name="Nota 2 3 13 10" xfId="29443" xr:uid="{00000000-0005-0000-0000-00001F730000}"/>
    <cellStyle name="Nota 2 3 13 10 2" xfId="29444" xr:uid="{00000000-0005-0000-0000-000020730000}"/>
    <cellStyle name="Nota 2 3 13 11" xfId="29445" xr:uid="{00000000-0005-0000-0000-000021730000}"/>
    <cellStyle name="Nota 2 3 13 11 2" xfId="29446" xr:uid="{00000000-0005-0000-0000-000022730000}"/>
    <cellStyle name="Nota 2 3 13 12" xfId="29447" xr:uid="{00000000-0005-0000-0000-000023730000}"/>
    <cellStyle name="Nota 2 3 13 12 2" xfId="29448" xr:uid="{00000000-0005-0000-0000-000024730000}"/>
    <cellStyle name="Nota 2 3 13 13" xfId="29449" xr:uid="{00000000-0005-0000-0000-000025730000}"/>
    <cellStyle name="Nota 2 3 13 13 2" xfId="29450" xr:uid="{00000000-0005-0000-0000-000026730000}"/>
    <cellStyle name="Nota 2 3 13 14" xfId="29451" xr:uid="{00000000-0005-0000-0000-000027730000}"/>
    <cellStyle name="Nota 2 3 13 14 2" xfId="29452" xr:uid="{00000000-0005-0000-0000-000028730000}"/>
    <cellStyle name="Nota 2 3 13 15" xfId="29453" xr:uid="{00000000-0005-0000-0000-000029730000}"/>
    <cellStyle name="Nota 2 3 13 15 2" xfId="29454" xr:uid="{00000000-0005-0000-0000-00002A730000}"/>
    <cellStyle name="Nota 2 3 13 16" xfId="29455" xr:uid="{00000000-0005-0000-0000-00002B730000}"/>
    <cellStyle name="Nota 2 3 13 16 2" xfId="29456" xr:uid="{00000000-0005-0000-0000-00002C730000}"/>
    <cellStyle name="Nota 2 3 13 17" xfId="29457" xr:uid="{00000000-0005-0000-0000-00002D730000}"/>
    <cellStyle name="Nota 2 3 13 17 2" xfId="29458" xr:uid="{00000000-0005-0000-0000-00002E730000}"/>
    <cellStyle name="Nota 2 3 13 18" xfId="29459" xr:uid="{00000000-0005-0000-0000-00002F730000}"/>
    <cellStyle name="Nota 2 3 13 18 2" xfId="29460" xr:uid="{00000000-0005-0000-0000-000030730000}"/>
    <cellStyle name="Nota 2 3 13 19" xfId="29461" xr:uid="{00000000-0005-0000-0000-000031730000}"/>
    <cellStyle name="Nota 2 3 13 19 2" xfId="29462" xr:uid="{00000000-0005-0000-0000-000032730000}"/>
    <cellStyle name="Nota 2 3 13 2" xfId="905" xr:uid="{00000000-0005-0000-0000-000033730000}"/>
    <cellStyle name="Nota 2 3 13 2 2" xfId="29463" xr:uid="{00000000-0005-0000-0000-000034730000}"/>
    <cellStyle name="Nota 2 3 13 20" xfId="29464" xr:uid="{00000000-0005-0000-0000-000035730000}"/>
    <cellStyle name="Nota 2 3 13 20 2" xfId="29465" xr:uid="{00000000-0005-0000-0000-000036730000}"/>
    <cellStyle name="Nota 2 3 13 21" xfId="29466" xr:uid="{00000000-0005-0000-0000-000037730000}"/>
    <cellStyle name="Nota 2 3 13 21 2" xfId="29467" xr:uid="{00000000-0005-0000-0000-000038730000}"/>
    <cellStyle name="Nota 2 3 13 22" xfId="29468" xr:uid="{00000000-0005-0000-0000-000039730000}"/>
    <cellStyle name="Nota 2 3 13 22 2" xfId="29469" xr:uid="{00000000-0005-0000-0000-00003A730000}"/>
    <cellStyle name="Nota 2 3 13 23" xfId="29470" xr:uid="{00000000-0005-0000-0000-00003B730000}"/>
    <cellStyle name="Nota 2 3 13 23 2" xfId="29471" xr:uid="{00000000-0005-0000-0000-00003C730000}"/>
    <cellStyle name="Nota 2 3 13 24" xfId="29472" xr:uid="{00000000-0005-0000-0000-00003D730000}"/>
    <cellStyle name="Nota 2 3 13 24 2" xfId="29473" xr:uid="{00000000-0005-0000-0000-00003E730000}"/>
    <cellStyle name="Nota 2 3 13 25" xfId="29474" xr:uid="{00000000-0005-0000-0000-00003F730000}"/>
    <cellStyle name="Nota 2 3 13 25 2" xfId="29475" xr:uid="{00000000-0005-0000-0000-000040730000}"/>
    <cellStyle name="Nota 2 3 13 26" xfId="29476" xr:uid="{00000000-0005-0000-0000-000041730000}"/>
    <cellStyle name="Nota 2 3 13 26 2" xfId="29477" xr:uid="{00000000-0005-0000-0000-000042730000}"/>
    <cellStyle name="Nota 2 3 13 27" xfId="29478" xr:uid="{00000000-0005-0000-0000-000043730000}"/>
    <cellStyle name="Nota 2 3 13 27 2" xfId="29479" xr:uid="{00000000-0005-0000-0000-000044730000}"/>
    <cellStyle name="Nota 2 3 13 28" xfId="29480" xr:uid="{00000000-0005-0000-0000-000045730000}"/>
    <cellStyle name="Nota 2 3 13 28 2" xfId="29481" xr:uid="{00000000-0005-0000-0000-000046730000}"/>
    <cellStyle name="Nota 2 3 13 29" xfId="29482" xr:uid="{00000000-0005-0000-0000-000047730000}"/>
    <cellStyle name="Nota 2 3 13 29 2" xfId="29483" xr:uid="{00000000-0005-0000-0000-000048730000}"/>
    <cellStyle name="Nota 2 3 13 3" xfId="29484" xr:uid="{00000000-0005-0000-0000-000049730000}"/>
    <cellStyle name="Nota 2 3 13 3 2" xfId="29485" xr:uid="{00000000-0005-0000-0000-00004A730000}"/>
    <cellStyle name="Nota 2 3 13 30" xfId="29486" xr:uid="{00000000-0005-0000-0000-00004B730000}"/>
    <cellStyle name="Nota 2 3 13 30 2" xfId="29487" xr:uid="{00000000-0005-0000-0000-00004C730000}"/>
    <cellStyle name="Nota 2 3 13 31" xfId="29488" xr:uid="{00000000-0005-0000-0000-00004D730000}"/>
    <cellStyle name="Nota 2 3 13 31 2" xfId="29489" xr:uid="{00000000-0005-0000-0000-00004E730000}"/>
    <cellStyle name="Nota 2 3 13 32" xfId="29490" xr:uid="{00000000-0005-0000-0000-00004F730000}"/>
    <cellStyle name="Nota 2 3 13 32 2" xfId="29491" xr:uid="{00000000-0005-0000-0000-000050730000}"/>
    <cellStyle name="Nota 2 3 13 33" xfId="29492" xr:uid="{00000000-0005-0000-0000-000051730000}"/>
    <cellStyle name="Nota 2 3 13 33 2" xfId="29493" xr:uid="{00000000-0005-0000-0000-000052730000}"/>
    <cellStyle name="Nota 2 3 13 34" xfId="29494" xr:uid="{00000000-0005-0000-0000-000053730000}"/>
    <cellStyle name="Nota 2 3 13 34 2" xfId="29495" xr:uid="{00000000-0005-0000-0000-000054730000}"/>
    <cellStyle name="Nota 2 3 13 35" xfId="29496" xr:uid="{00000000-0005-0000-0000-000055730000}"/>
    <cellStyle name="Nota 2 3 13 35 2" xfId="29497" xr:uid="{00000000-0005-0000-0000-000056730000}"/>
    <cellStyle name="Nota 2 3 13 36" xfId="29498" xr:uid="{00000000-0005-0000-0000-000057730000}"/>
    <cellStyle name="Nota 2 3 13 36 2" xfId="29499" xr:uid="{00000000-0005-0000-0000-000058730000}"/>
    <cellStyle name="Nota 2 3 13 37" xfId="29500" xr:uid="{00000000-0005-0000-0000-000059730000}"/>
    <cellStyle name="Nota 2 3 13 37 2" xfId="29501" xr:uid="{00000000-0005-0000-0000-00005A730000}"/>
    <cellStyle name="Nota 2 3 13 38" xfId="29502" xr:uid="{00000000-0005-0000-0000-00005B730000}"/>
    <cellStyle name="Nota 2 3 13 38 2" xfId="29503" xr:uid="{00000000-0005-0000-0000-00005C730000}"/>
    <cellStyle name="Nota 2 3 13 39" xfId="29504" xr:uid="{00000000-0005-0000-0000-00005D730000}"/>
    <cellStyle name="Nota 2 3 13 39 2" xfId="29505" xr:uid="{00000000-0005-0000-0000-00005E730000}"/>
    <cellStyle name="Nota 2 3 13 4" xfId="29506" xr:uid="{00000000-0005-0000-0000-00005F730000}"/>
    <cellStyle name="Nota 2 3 13 4 2" xfId="29507" xr:uid="{00000000-0005-0000-0000-000060730000}"/>
    <cellStyle name="Nota 2 3 13 40" xfId="29508" xr:uid="{00000000-0005-0000-0000-000061730000}"/>
    <cellStyle name="Nota 2 3 13 41" xfId="29509" xr:uid="{00000000-0005-0000-0000-000062730000}"/>
    <cellStyle name="Nota 2 3 13 42" xfId="29510" xr:uid="{00000000-0005-0000-0000-000063730000}"/>
    <cellStyle name="Nota 2 3 13 43" xfId="29511" xr:uid="{00000000-0005-0000-0000-000064730000}"/>
    <cellStyle name="Nota 2 3 13 44" xfId="29512" xr:uid="{00000000-0005-0000-0000-000065730000}"/>
    <cellStyle name="Nota 2 3 13 45" xfId="29513" xr:uid="{00000000-0005-0000-0000-000066730000}"/>
    <cellStyle name="Nota 2 3 13 46" xfId="29514" xr:uid="{00000000-0005-0000-0000-000067730000}"/>
    <cellStyle name="Nota 2 3 13 47" xfId="29515" xr:uid="{00000000-0005-0000-0000-000068730000}"/>
    <cellStyle name="Nota 2 3 13 48" xfId="29516" xr:uid="{00000000-0005-0000-0000-000069730000}"/>
    <cellStyle name="Nota 2 3 13 49" xfId="29517" xr:uid="{00000000-0005-0000-0000-00006A730000}"/>
    <cellStyle name="Nota 2 3 13 5" xfId="29518" xr:uid="{00000000-0005-0000-0000-00006B730000}"/>
    <cellStyle name="Nota 2 3 13 5 2" xfId="29519" xr:uid="{00000000-0005-0000-0000-00006C730000}"/>
    <cellStyle name="Nota 2 3 13 50" xfId="29520" xr:uid="{00000000-0005-0000-0000-00006D730000}"/>
    <cellStyle name="Nota 2 3 13 51" xfId="29521" xr:uid="{00000000-0005-0000-0000-00006E730000}"/>
    <cellStyle name="Nota 2 3 13 52" xfId="29522" xr:uid="{00000000-0005-0000-0000-00006F730000}"/>
    <cellStyle name="Nota 2 3 13 53" xfId="29523" xr:uid="{00000000-0005-0000-0000-000070730000}"/>
    <cellStyle name="Nota 2 3 13 54" xfId="29524" xr:uid="{00000000-0005-0000-0000-000071730000}"/>
    <cellStyle name="Nota 2 3 13 55" xfId="29525" xr:uid="{00000000-0005-0000-0000-000072730000}"/>
    <cellStyle name="Nota 2 3 13 56" xfId="29526" xr:uid="{00000000-0005-0000-0000-000073730000}"/>
    <cellStyle name="Nota 2 3 13 57" xfId="29527" xr:uid="{00000000-0005-0000-0000-000074730000}"/>
    <cellStyle name="Nota 2 3 13 58" xfId="29528" xr:uid="{00000000-0005-0000-0000-000075730000}"/>
    <cellStyle name="Nota 2 3 13 59" xfId="29529" xr:uid="{00000000-0005-0000-0000-000076730000}"/>
    <cellStyle name="Nota 2 3 13 6" xfId="29530" xr:uid="{00000000-0005-0000-0000-000077730000}"/>
    <cellStyle name="Nota 2 3 13 6 2" xfId="29531" xr:uid="{00000000-0005-0000-0000-000078730000}"/>
    <cellStyle name="Nota 2 3 13 60" xfId="29532" xr:uid="{00000000-0005-0000-0000-000079730000}"/>
    <cellStyle name="Nota 2 3 13 61" xfId="29533" xr:uid="{00000000-0005-0000-0000-00007A730000}"/>
    <cellStyle name="Nota 2 3 13 62" xfId="29534" xr:uid="{00000000-0005-0000-0000-00007B730000}"/>
    <cellStyle name="Nota 2 3 13 63" xfId="29535" xr:uid="{00000000-0005-0000-0000-00007C730000}"/>
    <cellStyle name="Nota 2 3 13 64" xfId="29536" xr:uid="{00000000-0005-0000-0000-00007D730000}"/>
    <cellStyle name="Nota 2 3 13 65" xfId="29537" xr:uid="{00000000-0005-0000-0000-00007E730000}"/>
    <cellStyle name="Nota 2 3 13 66" xfId="29538" xr:uid="{00000000-0005-0000-0000-00007F730000}"/>
    <cellStyle name="Nota 2 3 13 67" xfId="29539" xr:uid="{00000000-0005-0000-0000-000080730000}"/>
    <cellStyle name="Nota 2 3 13 68" xfId="29540" xr:uid="{00000000-0005-0000-0000-000081730000}"/>
    <cellStyle name="Nota 2 3 13 69" xfId="29541" xr:uid="{00000000-0005-0000-0000-000082730000}"/>
    <cellStyle name="Nota 2 3 13 7" xfId="29542" xr:uid="{00000000-0005-0000-0000-000083730000}"/>
    <cellStyle name="Nota 2 3 13 7 2" xfId="29543" xr:uid="{00000000-0005-0000-0000-000084730000}"/>
    <cellStyle name="Nota 2 3 13 70" xfId="29544" xr:uid="{00000000-0005-0000-0000-000085730000}"/>
    <cellStyle name="Nota 2 3 13 71" xfId="29545" xr:uid="{00000000-0005-0000-0000-000086730000}"/>
    <cellStyle name="Nota 2 3 13 72" xfId="29546" xr:uid="{00000000-0005-0000-0000-000087730000}"/>
    <cellStyle name="Nota 2 3 13 73" xfId="29547" xr:uid="{00000000-0005-0000-0000-000088730000}"/>
    <cellStyle name="Nota 2 3 13 74" xfId="29548" xr:uid="{00000000-0005-0000-0000-000089730000}"/>
    <cellStyle name="Nota 2 3 13 75" xfId="29549" xr:uid="{00000000-0005-0000-0000-00008A730000}"/>
    <cellStyle name="Nota 2 3 13 76" xfId="29550" xr:uid="{00000000-0005-0000-0000-00008B730000}"/>
    <cellStyle name="Nota 2 3 13 77" xfId="52705" xr:uid="{00000000-0005-0000-0000-00008C730000}"/>
    <cellStyle name="Nota 2 3 13 78" xfId="52971" xr:uid="{00000000-0005-0000-0000-00008D730000}"/>
    <cellStyle name="Nota 2 3 13 79" xfId="53432" xr:uid="{00000000-0005-0000-0000-00008E730000}"/>
    <cellStyle name="Nota 2 3 13 8" xfId="29551" xr:uid="{00000000-0005-0000-0000-00008F730000}"/>
    <cellStyle name="Nota 2 3 13 8 2" xfId="29552" xr:uid="{00000000-0005-0000-0000-000090730000}"/>
    <cellStyle name="Nota 2 3 13 9" xfId="29553" xr:uid="{00000000-0005-0000-0000-000091730000}"/>
    <cellStyle name="Nota 2 3 13 9 2" xfId="29554" xr:uid="{00000000-0005-0000-0000-000092730000}"/>
    <cellStyle name="Nota 2 3 14" xfId="906" xr:uid="{00000000-0005-0000-0000-000093730000}"/>
    <cellStyle name="Nota 2 3 14 10" xfId="29555" xr:uid="{00000000-0005-0000-0000-000094730000}"/>
    <cellStyle name="Nota 2 3 14 10 2" xfId="29556" xr:uid="{00000000-0005-0000-0000-000095730000}"/>
    <cellStyle name="Nota 2 3 14 11" xfId="29557" xr:uid="{00000000-0005-0000-0000-000096730000}"/>
    <cellStyle name="Nota 2 3 14 11 2" xfId="29558" xr:uid="{00000000-0005-0000-0000-000097730000}"/>
    <cellStyle name="Nota 2 3 14 12" xfId="29559" xr:uid="{00000000-0005-0000-0000-000098730000}"/>
    <cellStyle name="Nota 2 3 14 12 2" xfId="29560" xr:uid="{00000000-0005-0000-0000-000099730000}"/>
    <cellStyle name="Nota 2 3 14 13" xfId="29561" xr:uid="{00000000-0005-0000-0000-00009A730000}"/>
    <cellStyle name="Nota 2 3 14 13 2" xfId="29562" xr:uid="{00000000-0005-0000-0000-00009B730000}"/>
    <cellStyle name="Nota 2 3 14 14" xfId="29563" xr:uid="{00000000-0005-0000-0000-00009C730000}"/>
    <cellStyle name="Nota 2 3 14 14 2" xfId="29564" xr:uid="{00000000-0005-0000-0000-00009D730000}"/>
    <cellStyle name="Nota 2 3 14 15" xfId="29565" xr:uid="{00000000-0005-0000-0000-00009E730000}"/>
    <cellStyle name="Nota 2 3 14 15 2" xfId="29566" xr:uid="{00000000-0005-0000-0000-00009F730000}"/>
    <cellStyle name="Nota 2 3 14 16" xfId="29567" xr:uid="{00000000-0005-0000-0000-0000A0730000}"/>
    <cellStyle name="Nota 2 3 14 16 2" xfId="29568" xr:uid="{00000000-0005-0000-0000-0000A1730000}"/>
    <cellStyle name="Nota 2 3 14 17" xfId="29569" xr:uid="{00000000-0005-0000-0000-0000A2730000}"/>
    <cellStyle name="Nota 2 3 14 17 2" xfId="29570" xr:uid="{00000000-0005-0000-0000-0000A3730000}"/>
    <cellStyle name="Nota 2 3 14 18" xfId="29571" xr:uid="{00000000-0005-0000-0000-0000A4730000}"/>
    <cellStyle name="Nota 2 3 14 18 2" xfId="29572" xr:uid="{00000000-0005-0000-0000-0000A5730000}"/>
    <cellStyle name="Nota 2 3 14 19" xfId="29573" xr:uid="{00000000-0005-0000-0000-0000A6730000}"/>
    <cellStyle name="Nota 2 3 14 19 2" xfId="29574" xr:uid="{00000000-0005-0000-0000-0000A7730000}"/>
    <cellStyle name="Nota 2 3 14 2" xfId="907" xr:uid="{00000000-0005-0000-0000-0000A8730000}"/>
    <cellStyle name="Nota 2 3 14 2 2" xfId="29575" xr:uid="{00000000-0005-0000-0000-0000A9730000}"/>
    <cellStyle name="Nota 2 3 14 20" xfId="29576" xr:uid="{00000000-0005-0000-0000-0000AA730000}"/>
    <cellStyle name="Nota 2 3 14 20 2" xfId="29577" xr:uid="{00000000-0005-0000-0000-0000AB730000}"/>
    <cellStyle name="Nota 2 3 14 21" xfId="29578" xr:uid="{00000000-0005-0000-0000-0000AC730000}"/>
    <cellStyle name="Nota 2 3 14 21 2" xfId="29579" xr:uid="{00000000-0005-0000-0000-0000AD730000}"/>
    <cellStyle name="Nota 2 3 14 22" xfId="29580" xr:uid="{00000000-0005-0000-0000-0000AE730000}"/>
    <cellStyle name="Nota 2 3 14 22 2" xfId="29581" xr:uid="{00000000-0005-0000-0000-0000AF730000}"/>
    <cellStyle name="Nota 2 3 14 23" xfId="29582" xr:uid="{00000000-0005-0000-0000-0000B0730000}"/>
    <cellStyle name="Nota 2 3 14 23 2" xfId="29583" xr:uid="{00000000-0005-0000-0000-0000B1730000}"/>
    <cellStyle name="Nota 2 3 14 24" xfId="29584" xr:uid="{00000000-0005-0000-0000-0000B2730000}"/>
    <cellStyle name="Nota 2 3 14 24 2" xfId="29585" xr:uid="{00000000-0005-0000-0000-0000B3730000}"/>
    <cellStyle name="Nota 2 3 14 25" xfId="29586" xr:uid="{00000000-0005-0000-0000-0000B4730000}"/>
    <cellStyle name="Nota 2 3 14 25 2" xfId="29587" xr:uid="{00000000-0005-0000-0000-0000B5730000}"/>
    <cellStyle name="Nota 2 3 14 26" xfId="29588" xr:uid="{00000000-0005-0000-0000-0000B6730000}"/>
    <cellStyle name="Nota 2 3 14 26 2" xfId="29589" xr:uid="{00000000-0005-0000-0000-0000B7730000}"/>
    <cellStyle name="Nota 2 3 14 27" xfId="29590" xr:uid="{00000000-0005-0000-0000-0000B8730000}"/>
    <cellStyle name="Nota 2 3 14 27 2" xfId="29591" xr:uid="{00000000-0005-0000-0000-0000B9730000}"/>
    <cellStyle name="Nota 2 3 14 28" xfId="29592" xr:uid="{00000000-0005-0000-0000-0000BA730000}"/>
    <cellStyle name="Nota 2 3 14 28 2" xfId="29593" xr:uid="{00000000-0005-0000-0000-0000BB730000}"/>
    <cellStyle name="Nota 2 3 14 29" xfId="29594" xr:uid="{00000000-0005-0000-0000-0000BC730000}"/>
    <cellStyle name="Nota 2 3 14 29 2" xfId="29595" xr:uid="{00000000-0005-0000-0000-0000BD730000}"/>
    <cellStyle name="Nota 2 3 14 3" xfId="29596" xr:uid="{00000000-0005-0000-0000-0000BE730000}"/>
    <cellStyle name="Nota 2 3 14 3 2" xfId="29597" xr:uid="{00000000-0005-0000-0000-0000BF730000}"/>
    <cellStyle name="Nota 2 3 14 30" xfId="29598" xr:uid="{00000000-0005-0000-0000-0000C0730000}"/>
    <cellStyle name="Nota 2 3 14 30 2" xfId="29599" xr:uid="{00000000-0005-0000-0000-0000C1730000}"/>
    <cellStyle name="Nota 2 3 14 31" xfId="29600" xr:uid="{00000000-0005-0000-0000-0000C2730000}"/>
    <cellStyle name="Nota 2 3 14 31 2" xfId="29601" xr:uid="{00000000-0005-0000-0000-0000C3730000}"/>
    <cellStyle name="Nota 2 3 14 32" xfId="29602" xr:uid="{00000000-0005-0000-0000-0000C4730000}"/>
    <cellStyle name="Nota 2 3 14 32 2" xfId="29603" xr:uid="{00000000-0005-0000-0000-0000C5730000}"/>
    <cellStyle name="Nota 2 3 14 33" xfId="29604" xr:uid="{00000000-0005-0000-0000-0000C6730000}"/>
    <cellStyle name="Nota 2 3 14 33 2" xfId="29605" xr:uid="{00000000-0005-0000-0000-0000C7730000}"/>
    <cellStyle name="Nota 2 3 14 34" xfId="29606" xr:uid="{00000000-0005-0000-0000-0000C8730000}"/>
    <cellStyle name="Nota 2 3 14 34 2" xfId="29607" xr:uid="{00000000-0005-0000-0000-0000C9730000}"/>
    <cellStyle name="Nota 2 3 14 35" xfId="29608" xr:uid="{00000000-0005-0000-0000-0000CA730000}"/>
    <cellStyle name="Nota 2 3 14 35 2" xfId="29609" xr:uid="{00000000-0005-0000-0000-0000CB730000}"/>
    <cellStyle name="Nota 2 3 14 36" xfId="29610" xr:uid="{00000000-0005-0000-0000-0000CC730000}"/>
    <cellStyle name="Nota 2 3 14 36 2" xfId="29611" xr:uid="{00000000-0005-0000-0000-0000CD730000}"/>
    <cellStyle name="Nota 2 3 14 37" xfId="29612" xr:uid="{00000000-0005-0000-0000-0000CE730000}"/>
    <cellStyle name="Nota 2 3 14 37 2" xfId="29613" xr:uid="{00000000-0005-0000-0000-0000CF730000}"/>
    <cellStyle name="Nota 2 3 14 38" xfId="29614" xr:uid="{00000000-0005-0000-0000-0000D0730000}"/>
    <cellStyle name="Nota 2 3 14 38 2" xfId="29615" xr:uid="{00000000-0005-0000-0000-0000D1730000}"/>
    <cellStyle name="Nota 2 3 14 39" xfId="29616" xr:uid="{00000000-0005-0000-0000-0000D2730000}"/>
    <cellStyle name="Nota 2 3 14 39 2" xfId="29617" xr:uid="{00000000-0005-0000-0000-0000D3730000}"/>
    <cellStyle name="Nota 2 3 14 4" xfId="29618" xr:uid="{00000000-0005-0000-0000-0000D4730000}"/>
    <cellStyle name="Nota 2 3 14 4 2" xfId="29619" xr:uid="{00000000-0005-0000-0000-0000D5730000}"/>
    <cellStyle name="Nota 2 3 14 40" xfId="29620" xr:uid="{00000000-0005-0000-0000-0000D6730000}"/>
    <cellStyle name="Nota 2 3 14 41" xfId="29621" xr:uid="{00000000-0005-0000-0000-0000D7730000}"/>
    <cellStyle name="Nota 2 3 14 42" xfId="29622" xr:uid="{00000000-0005-0000-0000-0000D8730000}"/>
    <cellStyle name="Nota 2 3 14 43" xfId="29623" xr:uid="{00000000-0005-0000-0000-0000D9730000}"/>
    <cellStyle name="Nota 2 3 14 44" xfId="29624" xr:uid="{00000000-0005-0000-0000-0000DA730000}"/>
    <cellStyle name="Nota 2 3 14 45" xfId="29625" xr:uid="{00000000-0005-0000-0000-0000DB730000}"/>
    <cellStyle name="Nota 2 3 14 46" xfId="29626" xr:uid="{00000000-0005-0000-0000-0000DC730000}"/>
    <cellStyle name="Nota 2 3 14 47" xfId="29627" xr:uid="{00000000-0005-0000-0000-0000DD730000}"/>
    <cellStyle name="Nota 2 3 14 48" xfId="29628" xr:uid="{00000000-0005-0000-0000-0000DE730000}"/>
    <cellStyle name="Nota 2 3 14 49" xfId="29629" xr:uid="{00000000-0005-0000-0000-0000DF730000}"/>
    <cellStyle name="Nota 2 3 14 5" xfId="29630" xr:uid="{00000000-0005-0000-0000-0000E0730000}"/>
    <cellStyle name="Nota 2 3 14 5 2" xfId="29631" xr:uid="{00000000-0005-0000-0000-0000E1730000}"/>
    <cellStyle name="Nota 2 3 14 50" xfId="29632" xr:uid="{00000000-0005-0000-0000-0000E2730000}"/>
    <cellStyle name="Nota 2 3 14 51" xfId="29633" xr:uid="{00000000-0005-0000-0000-0000E3730000}"/>
    <cellStyle name="Nota 2 3 14 52" xfId="29634" xr:uid="{00000000-0005-0000-0000-0000E4730000}"/>
    <cellStyle name="Nota 2 3 14 53" xfId="29635" xr:uid="{00000000-0005-0000-0000-0000E5730000}"/>
    <cellStyle name="Nota 2 3 14 54" xfId="29636" xr:uid="{00000000-0005-0000-0000-0000E6730000}"/>
    <cellStyle name="Nota 2 3 14 55" xfId="29637" xr:uid="{00000000-0005-0000-0000-0000E7730000}"/>
    <cellStyle name="Nota 2 3 14 56" xfId="29638" xr:uid="{00000000-0005-0000-0000-0000E8730000}"/>
    <cellStyle name="Nota 2 3 14 57" xfId="29639" xr:uid="{00000000-0005-0000-0000-0000E9730000}"/>
    <cellStyle name="Nota 2 3 14 58" xfId="29640" xr:uid="{00000000-0005-0000-0000-0000EA730000}"/>
    <cellStyle name="Nota 2 3 14 59" xfId="29641" xr:uid="{00000000-0005-0000-0000-0000EB730000}"/>
    <cellStyle name="Nota 2 3 14 6" xfId="29642" xr:uid="{00000000-0005-0000-0000-0000EC730000}"/>
    <cellStyle name="Nota 2 3 14 6 2" xfId="29643" xr:uid="{00000000-0005-0000-0000-0000ED730000}"/>
    <cellStyle name="Nota 2 3 14 60" xfId="29644" xr:uid="{00000000-0005-0000-0000-0000EE730000}"/>
    <cellStyle name="Nota 2 3 14 61" xfId="29645" xr:uid="{00000000-0005-0000-0000-0000EF730000}"/>
    <cellStyle name="Nota 2 3 14 62" xfId="29646" xr:uid="{00000000-0005-0000-0000-0000F0730000}"/>
    <cellStyle name="Nota 2 3 14 63" xfId="29647" xr:uid="{00000000-0005-0000-0000-0000F1730000}"/>
    <cellStyle name="Nota 2 3 14 64" xfId="29648" xr:uid="{00000000-0005-0000-0000-0000F2730000}"/>
    <cellStyle name="Nota 2 3 14 65" xfId="29649" xr:uid="{00000000-0005-0000-0000-0000F3730000}"/>
    <cellStyle name="Nota 2 3 14 66" xfId="29650" xr:uid="{00000000-0005-0000-0000-0000F4730000}"/>
    <cellStyle name="Nota 2 3 14 67" xfId="29651" xr:uid="{00000000-0005-0000-0000-0000F5730000}"/>
    <cellStyle name="Nota 2 3 14 68" xfId="29652" xr:uid="{00000000-0005-0000-0000-0000F6730000}"/>
    <cellStyle name="Nota 2 3 14 69" xfId="29653" xr:uid="{00000000-0005-0000-0000-0000F7730000}"/>
    <cellStyle name="Nota 2 3 14 7" xfId="29654" xr:uid="{00000000-0005-0000-0000-0000F8730000}"/>
    <cellStyle name="Nota 2 3 14 7 2" xfId="29655" xr:uid="{00000000-0005-0000-0000-0000F9730000}"/>
    <cellStyle name="Nota 2 3 14 70" xfId="29656" xr:uid="{00000000-0005-0000-0000-0000FA730000}"/>
    <cellStyle name="Nota 2 3 14 71" xfId="29657" xr:uid="{00000000-0005-0000-0000-0000FB730000}"/>
    <cellStyle name="Nota 2 3 14 72" xfId="29658" xr:uid="{00000000-0005-0000-0000-0000FC730000}"/>
    <cellStyle name="Nota 2 3 14 73" xfId="29659" xr:uid="{00000000-0005-0000-0000-0000FD730000}"/>
    <cellStyle name="Nota 2 3 14 74" xfId="29660" xr:uid="{00000000-0005-0000-0000-0000FE730000}"/>
    <cellStyle name="Nota 2 3 14 75" xfId="29661" xr:uid="{00000000-0005-0000-0000-0000FF730000}"/>
    <cellStyle name="Nota 2 3 14 76" xfId="29662" xr:uid="{00000000-0005-0000-0000-000000740000}"/>
    <cellStyle name="Nota 2 3 14 77" xfId="52514" xr:uid="{00000000-0005-0000-0000-000001740000}"/>
    <cellStyle name="Nota 2 3 14 78" xfId="52263" xr:uid="{00000000-0005-0000-0000-000002740000}"/>
    <cellStyle name="Nota 2 3 14 79" xfId="53207" xr:uid="{00000000-0005-0000-0000-000003740000}"/>
    <cellStyle name="Nota 2 3 14 8" xfId="29663" xr:uid="{00000000-0005-0000-0000-000004740000}"/>
    <cellStyle name="Nota 2 3 14 8 2" xfId="29664" xr:uid="{00000000-0005-0000-0000-000005740000}"/>
    <cellStyle name="Nota 2 3 14 9" xfId="29665" xr:uid="{00000000-0005-0000-0000-000006740000}"/>
    <cellStyle name="Nota 2 3 14 9 2" xfId="29666" xr:uid="{00000000-0005-0000-0000-000007740000}"/>
    <cellStyle name="Nota 2 3 15" xfId="908" xr:uid="{00000000-0005-0000-0000-000008740000}"/>
    <cellStyle name="Nota 2 3 15 10" xfId="29667" xr:uid="{00000000-0005-0000-0000-000009740000}"/>
    <cellStyle name="Nota 2 3 15 10 2" xfId="29668" xr:uid="{00000000-0005-0000-0000-00000A740000}"/>
    <cellStyle name="Nota 2 3 15 11" xfId="29669" xr:uid="{00000000-0005-0000-0000-00000B740000}"/>
    <cellStyle name="Nota 2 3 15 11 2" xfId="29670" xr:uid="{00000000-0005-0000-0000-00000C740000}"/>
    <cellStyle name="Nota 2 3 15 12" xfId="29671" xr:uid="{00000000-0005-0000-0000-00000D740000}"/>
    <cellStyle name="Nota 2 3 15 12 2" xfId="29672" xr:uid="{00000000-0005-0000-0000-00000E740000}"/>
    <cellStyle name="Nota 2 3 15 13" xfId="29673" xr:uid="{00000000-0005-0000-0000-00000F740000}"/>
    <cellStyle name="Nota 2 3 15 13 2" xfId="29674" xr:uid="{00000000-0005-0000-0000-000010740000}"/>
    <cellStyle name="Nota 2 3 15 14" xfId="29675" xr:uid="{00000000-0005-0000-0000-000011740000}"/>
    <cellStyle name="Nota 2 3 15 14 2" xfId="29676" xr:uid="{00000000-0005-0000-0000-000012740000}"/>
    <cellStyle name="Nota 2 3 15 15" xfId="29677" xr:uid="{00000000-0005-0000-0000-000013740000}"/>
    <cellStyle name="Nota 2 3 15 15 2" xfId="29678" xr:uid="{00000000-0005-0000-0000-000014740000}"/>
    <cellStyle name="Nota 2 3 15 16" xfId="29679" xr:uid="{00000000-0005-0000-0000-000015740000}"/>
    <cellStyle name="Nota 2 3 15 16 2" xfId="29680" xr:uid="{00000000-0005-0000-0000-000016740000}"/>
    <cellStyle name="Nota 2 3 15 17" xfId="29681" xr:uid="{00000000-0005-0000-0000-000017740000}"/>
    <cellStyle name="Nota 2 3 15 17 2" xfId="29682" xr:uid="{00000000-0005-0000-0000-000018740000}"/>
    <cellStyle name="Nota 2 3 15 18" xfId="29683" xr:uid="{00000000-0005-0000-0000-000019740000}"/>
    <cellStyle name="Nota 2 3 15 18 2" xfId="29684" xr:uid="{00000000-0005-0000-0000-00001A740000}"/>
    <cellStyle name="Nota 2 3 15 19" xfId="29685" xr:uid="{00000000-0005-0000-0000-00001B740000}"/>
    <cellStyle name="Nota 2 3 15 19 2" xfId="29686" xr:uid="{00000000-0005-0000-0000-00001C740000}"/>
    <cellStyle name="Nota 2 3 15 2" xfId="909" xr:uid="{00000000-0005-0000-0000-00001D740000}"/>
    <cellStyle name="Nota 2 3 15 2 2" xfId="29687" xr:uid="{00000000-0005-0000-0000-00001E740000}"/>
    <cellStyle name="Nota 2 3 15 20" xfId="29688" xr:uid="{00000000-0005-0000-0000-00001F740000}"/>
    <cellStyle name="Nota 2 3 15 20 2" xfId="29689" xr:uid="{00000000-0005-0000-0000-000020740000}"/>
    <cellStyle name="Nota 2 3 15 21" xfId="29690" xr:uid="{00000000-0005-0000-0000-000021740000}"/>
    <cellStyle name="Nota 2 3 15 21 2" xfId="29691" xr:uid="{00000000-0005-0000-0000-000022740000}"/>
    <cellStyle name="Nota 2 3 15 22" xfId="29692" xr:uid="{00000000-0005-0000-0000-000023740000}"/>
    <cellStyle name="Nota 2 3 15 22 2" xfId="29693" xr:uid="{00000000-0005-0000-0000-000024740000}"/>
    <cellStyle name="Nota 2 3 15 23" xfId="29694" xr:uid="{00000000-0005-0000-0000-000025740000}"/>
    <cellStyle name="Nota 2 3 15 23 2" xfId="29695" xr:uid="{00000000-0005-0000-0000-000026740000}"/>
    <cellStyle name="Nota 2 3 15 24" xfId="29696" xr:uid="{00000000-0005-0000-0000-000027740000}"/>
    <cellStyle name="Nota 2 3 15 24 2" xfId="29697" xr:uid="{00000000-0005-0000-0000-000028740000}"/>
    <cellStyle name="Nota 2 3 15 25" xfId="29698" xr:uid="{00000000-0005-0000-0000-000029740000}"/>
    <cellStyle name="Nota 2 3 15 25 2" xfId="29699" xr:uid="{00000000-0005-0000-0000-00002A740000}"/>
    <cellStyle name="Nota 2 3 15 26" xfId="29700" xr:uid="{00000000-0005-0000-0000-00002B740000}"/>
    <cellStyle name="Nota 2 3 15 26 2" xfId="29701" xr:uid="{00000000-0005-0000-0000-00002C740000}"/>
    <cellStyle name="Nota 2 3 15 27" xfId="29702" xr:uid="{00000000-0005-0000-0000-00002D740000}"/>
    <cellStyle name="Nota 2 3 15 27 2" xfId="29703" xr:uid="{00000000-0005-0000-0000-00002E740000}"/>
    <cellStyle name="Nota 2 3 15 28" xfId="29704" xr:uid="{00000000-0005-0000-0000-00002F740000}"/>
    <cellStyle name="Nota 2 3 15 28 2" xfId="29705" xr:uid="{00000000-0005-0000-0000-000030740000}"/>
    <cellStyle name="Nota 2 3 15 29" xfId="29706" xr:uid="{00000000-0005-0000-0000-000031740000}"/>
    <cellStyle name="Nota 2 3 15 29 2" xfId="29707" xr:uid="{00000000-0005-0000-0000-000032740000}"/>
    <cellStyle name="Nota 2 3 15 3" xfId="29708" xr:uid="{00000000-0005-0000-0000-000033740000}"/>
    <cellStyle name="Nota 2 3 15 3 2" xfId="29709" xr:uid="{00000000-0005-0000-0000-000034740000}"/>
    <cellStyle name="Nota 2 3 15 30" xfId="29710" xr:uid="{00000000-0005-0000-0000-000035740000}"/>
    <cellStyle name="Nota 2 3 15 30 2" xfId="29711" xr:uid="{00000000-0005-0000-0000-000036740000}"/>
    <cellStyle name="Nota 2 3 15 31" xfId="29712" xr:uid="{00000000-0005-0000-0000-000037740000}"/>
    <cellStyle name="Nota 2 3 15 31 2" xfId="29713" xr:uid="{00000000-0005-0000-0000-000038740000}"/>
    <cellStyle name="Nota 2 3 15 32" xfId="29714" xr:uid="{00000000-0005-0000-0000-000039740000}"/>
    <cellStyle name="Nota 2 3 15 32 2" xfId="29715" xr:uid="{00000000-0005-0000-0000-00003A740000}"/>
    <cellStyle name="Nota 2 3 15 33" xfId="29716" xr:uid="{00000000-0005-0000-0000-00003B740000}"/>
    <cellStyle name="Nota 2 3 15 33 2" xfId="29717" xr:uid="{00000000-0005-0000-0000-00003C740000}"/>
    <cellStyle name="Nota 2 3 15 34" xfId="29718" xr:uid="{00000000-0005-0000-0000-00003D740000}"/>
    <cellStyle name="Nota 2 3 15 34 2" xfId="29719" xr:uid="{00000000-0005-0000-0000-00003E740000}"/>
    <cellStyle name="Nota 2 3 15 35" xfId="29720" xr:uid="{00000000-0005-0000-0000-00003F740000}"/>
    <cellStyle name="Nota 2 3 15 35 2" xfId="29721" xr:uid="{00000000-0005-0000-0000-000040740000}"/>
    <cellStyle name="Nota 2 3 15 36" xfId="29722" xr:uid="{00000000-0005-0000-0000-000041740000}"/>
    <cellStyle name="Nota 2 3 15 36 2" xfId="29723" xr:uid="{00000000-0005-0000-0000-000042740000}"/>
    <cellStyle name="Nota 2 3 15 37" xfId="29724" xr:uid="{00000000-0005-0000-0000-000043740000}"/>
    <cellStyle name="Nota 2 3 15 37 2" xfId="29725" xr:uid="{00000000-0005-0000-0000-000044740000}"/>
    <cellStyle name="Nota 2 3 15 38" xfId="29726" xr:uid="{00000000-0005-0000-0000-000045740000}"/>
    <cellStyle name="Nota 2 3 15 38 2" xfId="29727" xr:uid="{00000000-0005-0000-0000-000046740000}"/>
    <cellStyle name="Nota 2 3 15 39" xfId="29728" xr:uid="{00000000-0005-0000-0000-000047740000}"/>
    <cellStyle name="Nota 2 3 15 39 2" xfId="29729" xr:uid="{00000000-0005-0000-0000-000048740000}"/>
    <cellStyle name="Nota 2 3 15 4" xfId="29730" xr:uid="{00000000-0005-0000-0000-000049740000}"/>
    <cellStyle name="Nota 2 3 15 4 2" xfId="29731" xr:uid="{00000000-0005-0000-0000-00004A740000}"/>
    <cellStyle name="Nota 2 3 15 40" xfId="29732" xr:uid="{00000000-0005-0000-0000-00004B740000}"/>
    <cellStyle name="Nota 2 3 15 41" xfId="29733" xr:uid="{00000000-0005-0000-0000-00004C740000}"/>
    <cellStyle name="Nota 2 3 15 42" xfId="29734" xr:uid="{00000000-0005-0000-0000-00004D740000}"/>
    <cellStyle name="Nota 2 3 15 43" xfId="29735" xr:uid="{00000000-0005-0000-0000-00004E740000}"/>
    <cellStyle name="Nota 2 3 15 44" xfId="29736" xr:uid="{00000000-0005-0000-0000-00004F740000}"/>
    <cellStyle name="Nota 2 3 15 45" xfId="29737" xr:uid="{00000000-0005-0000-0000-000050740000}"/>
    <cellStyle name="Nota 2 3 15 46" xfId="29738" xr:uid="{00000000-0005-0000-0000-000051740000}"/>
    <cellStyle name="Nota 2 3 15 47" xfId="29739" xr:uid="{00000000-0005-0000-0000-000052740000}"/>
    <cellStyle name="Nota 2 3 15 48" xfId="29740" xr:uid="{00000000-0005-0000-0000-000053740000}"/>
    <cellStyle name="Nota 2 3 15 49" xfId="29741" xr:uid="{00000000-0005-0000-0000-000054740000}"/>
    <cellStyle name="Nota 2 3 15 5" xfId="29742" xr:uid="{00000000-0005-0000-0000-000055740000}"/>
    <cellStyle name="Nota 2 3 15 5 2" xfId="29743" xr:uid="{00000000-0005-0000-0000-000056740000}"/>
    <cellStyle name="Nota 2 3 15 50" xfId="29744" xr:uid="{00000000-0005-0000-0000-000057740000}"/>
    <cellStyle name="Nota 2 3 15 51" xfId="29745" xr:uid="{00000000-0005-0000-0000-000058740000}"/>
    <cellStyle name="Nota 2 3 15 52" xfId="29746" xr:uid="{00000000-0005-0000-0000-000059740000}"/>
    <cellStyle name="Nota 2 3 15 53" xfId="29747" xr:uid="{00000000-0005-0000-0000-00005A740000}"/>
    <cellStyle name="Nota 2 3 15 54" xfId="29748" xr:uid="{00000000-0005-0000-0000-00005B740000}"/>
    <cellStyle name="Nota 2 3 15 55" xfId="29749" xr:uid="{00000000-0005-0000-0000-00005C740000}"/>
    <cellStyle name="Nota 2 3 15 56" xfId="29750" xr:uid="{00000000-0005-0000-0000-00005D740000}"/>
    <cellStyle name="Nota 2 3 15 57" xfId="29751" xr:uid="{00000000-0005-0000-0000-00005E740000}"/>
    <cellStyle name="Nota 2 3 15 58" xfId="29752" xr:uid="{00000000-0005-0000-0000-00005F740000}"/>
    <cellStyle name="Nota 2 3 15 59" xfId="29753" xr:uid="{00000000-0005-0000-0000-000060740000}"/>
    <cellStyle name="Nota 2 3 15 6" xfId="29754" xr:uid="{00000000-0005-0000-0000-000061740000}"/>
    <cellStyle name="Nota 2 3 15 6 2" xfId="29755" xr:uid="{00000000-0005-0000-0000-000062740000}"/>
    <cellStyle name="Nota 2 3 15 60" xfId="29756" xr:uid="{00000000-0005-0000-0000-000063740000}"/>
    <cellStyle name="Nota 2 3 15 61" xfId="29757" xr:uid="{00000000-0005-0000-0000-000064740000}"/>
    <cellStyle name="Nota 2 3 15 62" xfId="29758" xr:uid="{00000000-0005-0000-0000-000065740000}"/>
    <cellStyle name="Nota 2 3 15 63" xfId="29759" xr:uid="{00000000-0005-0000-0000-000066740000}"/>
    <cellStyle name="Nota 2 3 15 64" xfId="29760" xr:uid="{00000000-0005-0000-0000-000067740000}"/>
    <cellStyle name="Nota 2 3 15 65" xfId="29761" xr:uid="{00000000-0005-0000-0000-000068740000}"/>
    <cellStyle name="Nota 2 3 15 66" xfId="29762" xr:uid="{00000000-0005-0000-0000-000069740000}"/>
    <cellStyle name="Nota 2 3 15 67" xfId="29763" xr:uid="{00000000-0005-0000-0000-00006A740000}"/>
    <cellStyle name="Nota 2 3 15 68" xfId="29764" xr:uid="{00000000-0005-0000-0000-00006B740000}"/>
    <cellStyle name="Nota 2 3 15 69" xfId="29765" xr:uid="{00000000-0005-0000-0000-00006C740000}"/>
    <cellStyle name="Nota 2 3 15 7" xfId="29766" xr:uid="{00000000-0005-0000-0000-00006D740000}"/>
    <cellStyle name="Nota 2 3 15 7 2" xfId="29767" xr:uid="{00000000-0005-0000-0000-00006E740000}"/>
    <cellStyle name="Nota 2 3 15 70" xfId="29768" xr:uid="{00000000-0005-0000-0000-00006F740000}"/>
    <cellStyle name="Nota 2 3 15 71" xfId="29769" xr:uid="{00000000-0005-0000-0000-000070740000}"/>
    <cellStyle name="Nota 2 3 15 72" xfId="29770" xr:uid="{00000000-0005-0000-0000-000071740000}"/>
    <cellStyle name="Nota 2 3 15 73" xfId="29771" xr:uid="{00000000-0005-0000-0000-000072740000}"/>
    <cellStyle name="Nota 2 3 15 74" xfId="29772" xr:uid="{00000000-0005-0000-0000-000073740000}"/>
    <cellStyle name="Nota 2 3 15 75" xfId="29773" xr:uid="{00000000-0005-0000-0000-000074740000}"/>
    <cellStyle name="Nota 2 3 15 76" xfId="29774" xr:uid="{00000000-0005-0000-0000-000075740000}"/>
    <cellStyle name="Nota 2 3 15 77" xfId="52685" xr:uid="{00000000-0005-0000-0000-000076740000}"/>
    <cellStyle name="Nota 2 3 15 78" xfId="52945" xr:uid="{00000000-0005-0000-0000-000077740000}"/>
    <cellStyle name="Nota 2 3 15 79" xfId="53406" xr:uid="{00000000-0005-0000-0000-000078740000}"/>
    <cellStyle name="Nota 2 3 15 8" xfId="29775" xr:uid="{00000000-0005-0000-0000-000079740000}"/>
    <cellStyle name="Nota 2 3 15 8 2" xfId="29776" xr:uid="{00000000-0005-0000-0000-00007A740000}"/>
    <cellStyle name="Nota 2 3 15 9" xfId="29777" xr:uid="{00000000-0005-0000-0000-00007B740000}"/>
    <cellStyle name="Nota 2 3 15 9 2" xfId="29778" xr:uid="{00000000-0005-0000-0000-00007C740000}"/>
    <cellStyle name="Nota 2 3 16" xfId="910" xr:uid="{00000000-0005-0000-0000-00007D740000}"/>
    <cellStyle name="Nota 2 3 16 10" xfId="29779" xr:uid="{00000000-0005-0000-0000-00007E740000}"/>
    <cellStyle name="Nota 2 3 16 10 2" xfId="29780" xr:uid="{00000000-0005-0000-0000-00007F740000}"/>
    <cellStyle name="Nota 2 3 16 11" xfId="29781" xr:uid="{00000000-0005-0000-0000-000080740000}"/>
    <cellStyle name="Nota 2 3 16 11 2" xfId="29782" xr:uid="{00000000-0005-0000-0000-000081740000}"/>
    <cellStyle name="Nota 2 3 16 12" xfId="29783" xr:uid="{00000000-0005-0000-0000-000082740000}"/>
    <cellStyle name="Nota 2 3 16 12 2" xfId="29784" xr:uid="{00000000-0005-0000-0000-000083740000}"/>
    <cellStyle name="Nota 2 3 16 13" xfId="29785" xr:uid="{00000000-0005-0000-0000-000084740000}"/>
    <cellStyle name="Nota 2 3 16 13 2" xfId="29786" xr:uid="{00000000-0005-0000-0000-000085740000}"/>
    <cellStyle name="Nota 2 3 16 14" xfId="29787" xr:uid="{00000000-0005-0000-0000-000086740000}"/>
    <cellStyle name="Nota 2 3 16 14 2" xfId="29788" xr:uid="{00000000-0005-0000-0000-000087740000}"/>
    <cellStyle name="Nota 2 3 16 15" xfId="29789" xr:uid="{00000000-0005-0000-0000-000088740000}"/>
    <cellStyle name="Nota 2 3 16 15 2" xfId="29790" xr:uid="{00000000-0005-0000-0000-000089740000}"/>
    <cellStyle name="Nota 2 3 16 16" xfId="29791" xr:uid="{00000000-0005-0000-0000-00008A740000}"/>
    <cellStyle name="Nota 2 3 16 16 2" xfId="29792" xr:uid="{00000000-0005-0000-0000-00008B740000}"/>
    <cellStyle name="Nota 2 3 16 17" xfId="29793" xr:uid="{00000000-0005-0000-0000-00008C740000}"/>
    <cellStyle name="Nota 2 3 16 17 2" xfId="29794" xr:uid="{00000000-0005-0000-0000-00008D740000}"/>
    <cellStyle name="Nota 2 3 16 18" xfId="29795" xr:uid="{00000000-0005-0000-0000-00008E740000}"/>
    <cellStyle name="Nota 2 3 16 18 2" xfId="29796" xr:uid="{00000000-0005-0000-0000-00008F740000}"/>
    <cellStyle name="Nota 2 3 16 19" xfId="29797" xr:uid="{00000000-0005-0000-0000-000090740000}"/>
    <cellStyle name="Nota 2 3 16 19 2" xfId="29798" xr:uid="{00000000-0005-0000-0000-000091740000}"/>
    <cellStyle name="Nota 2 3 16 2" xfId="911" xr:uid="{00000000-0005-0000-0000-000092740000}"/>
    <cellStyle name="Nota 2 3 16 2 2" xfId="29799" xr:uid="{00000000-0005-0000-0000-000093740000}"/>
    <cellStyle name="Nota 2 3 16 20" xfId="29800" xr:uid="{00000000-0005-0000-0000-000094740000}"/>
    <cellStyle name="Nota 2 3 16 20 2" xfId="29801" xr:uid="{00000000-0005-0000-0000-000095740000}"/>
    <cellStyle name="Nota 2 3 16 21" xfId="29802" xr:uid="{00000000-0005-0000-0000-000096740000}"/>
    <cellStyle name="Nota 2 3 16 21 2" xfId="29803" xr:uid="{00000000-0005-0000-0000-000097740000}"/>
    <cellStyle name="Nota 2 3 16 22" xfId="29804" xr:uid="{00000000-0005-0000-0000-000098740000}"/>
    <cellStyle name="Nota 2 3 16 22 2" xfId="29805" xr:uid="{00000000-0005-0000-0000-000099740000}"/>
    <cellStyle name="Nota 2 3 16 23" xfId="29806" xr:uid="{00000000-0005-0000-0000-00009A740000}"/>
    <cellStyle name="Nota 2 3 16 23 2" xfId="29807" xr:uid="{00000000-0005-0000-0000-00009B740000}"/>
    <cellStyle name="Nota 2 3 16 24" xfId="29808" xr:uid="{00000000-0005-0000-0000-00009C740000}"/>
    <cellStyle name="Nota 2 3 16 24 2" xfId="29809" xr:uid="{00000000-0005-0000-0000-00009D740000}"/>
    <cellStyle name="Nota 2 3 16 25" xfId="29810" xr:uid="{00000000-0005-0000-0000-00009E740000}"/>
    <cellStyle name="Nota 2 3 16 25 2" xfId="29811" xr:uid="{00000000-0005-0000-0000-00009F740000}"/>
    <cellStyle name="Nota 2 3 16 26" xfId="29812" xr:uid="{00000000-0005-0000-0000-0000A0740000}"/>
    <cellStyle name="Nota 2 3 16 26 2" xfId="29813" xr:uid="{00000000-0005-0000-0000-0000A1740000}"/>
    <cellStyle name="Nota 2 3 16 27" xfId="29814" xr:uid="{00000000-0005-0000-0000-0000A2740000}"/>
    <cellStyle name="Nota 2 3 16 27 2" xfId="29815" xr:uid="{00000000-0005-0000-0000-0000A3740000}"/>
    <cellStyle name="Nota 2 3 16 28" xfId="29816" xr:uid="{00000000-0005-0000-0000-0000A4740000}"/>
    <cellStyle name="Nota 2 3 16 28 2" xfId="29817" xr:uid="{00000000-0005-0000-0000-0000A5740000}"/>
    <cellStyle name="Nota 2 3 16 29" xfId="29818" xr:uid="{00000000-0005-0000-0000-0000A6740000}"/>
    <cellStyle name="Nota 2 3 16 29 2" xfId="29819" xr:uid="{00000000-0005-0000-0000-0000A7740000}"/>
    <cellStyle name="Nota 2 3 16 3" xfId="29820" xr:uid="{00000000-0005-0000-0000-0000A8740000}"/>
    <cellStyle name="Nota 2 3 16 3 2" xfId="29821" xr:uid="{00000000-0005-0000-0000-0000A9740000}"/>
    <cellStyle name="Nota 2 3 16 30" xfId="29822" xr:uid="{00000000-0005-0000-0000-0000AA740000}"/>
    <cellStyle name="Nota 2 3 16 30 2" xfId="29823" xr:uid="{00000000-0005-0000-0000-0000AB740000}"/>
    <cellStyle name="Nota 2 3 16 31" xfId="29824" xr:uid="{00000000-0005-0000-0000-0000AC740000}"/>
    <cellStyle name="Nota 2 3 16 31 2" xfId="29825" xr:uid="{00000000-0005-0000-0000-0000AD740000}"/>
    <cellStyle name="Nota 2 3 16 32" xfId="29826" xr:uid="{00000000-0005-0000-0000-0000AE740000}"/>
    <cellStyle name="Nota 2 3 16 32 2" xfId="29827" xr:uid="{00000000-0005-0000-0000-0000AF740000}"/>
    <cellStyle name="Nota 2 3 16 33" xfId="29828" xr:uid="{00000000-0005-0000-0000-0000B0740000}"/>
    <cellStyle name="Nota 2 3 16 33 2" xfId="29829" xr:uid="{00000000-0005-0000-0000-0000B1740000}"/>
    <cellStyle name="Nota 2 3 16 34" xfId="29830" xr:uid="{00000000-0005-0000-0000-0000B2740000}"/>
    <cellStyle name="Nota 2 3 16 34 2" xfId="29831" xr:uid="{00000000-0005-0000-0000-0000B3740000}"/>
    <cellStyle name="Nota 2 3 16 35" xfId="29832" xr:uid="{00000000-0005-0000-0000-0000B4740000}"/>
    <cellStyle name="Nota 2 3 16 35 2" xfId="29833" xr:uid="{00000000-0005-0000-0000-0000B5740000}"/>
    <cellStyle name="Nota 2 3 16 36" xfId="29834" xr:uid="{00000000-0005-0000-0000-0000B6740000}"/>
    <cellStyle name="Nota 2 3 16 36 2" xfId="29835" xr:uid="{00000000-0005-0000-0000-0000B7740000}"/>
    <cellStyle name="Nota 2 3 16 37" xfId="29836" xr:uid="{00000000-0005-0000-0000-0000B8740000}"/>
    <cellStyle name="Nota 2 3 16 37 2" xfId="29837" xr:uid="{00000000-0005-0000-0000-0000B9740000}"/>
    <cellStyle name="Nota 2 3 16 38" xfId="29838" xr:uid="{00000000-0005-0000-0000-0000BA740000}"/>
    <cellStyle name="Nota 2 3 16 38 2" xfId="29839" xr:uid="{00000000-0005-0000-0000-0000BB740000}"/>
    <cellStyle name="Nota 2 3 16 39" xfId="29840" xr:uid="{00000000-0005-0000-0000-0000BC740000}"/>
    <cellStyle name="Nota 2 3 16 39 2" xfId="29841" xr:uid="{00000000-0005-0000-0000-0000BD740000}"/>
    <cellStyle name="Nota 2 3 16 4" xfId="29842" xr:uid="{00000000-0005-0000-0000-0000BE740000}"/>
    <cellStyle name="Nota 2 3 16 4 2" xfId="29843" xr:uid="{00000000-0005-0000-0000-0000BF740000}"/>
    <cellStyle name="Nota 2 3 16 40" xfId="29844" xr:uid="{00000000-0005-0000-0000-0000C0740000}"/>
    <cellStyle name="Nota 2 3 16 41" xfId="29845" xr:uid="{00000000-0005-0000-0000-0000C1740000}"/>
    <cellStyle name="Nota 2 3 16 42" xfId="29846" xr:uid="{00000000-0005-0000-0000-0000C2740000}"/>
    <cellStyle name="Nota 2 3 16 43" xfId="29847" xr:uid="{00000000-0005-0000-0000-0000C3740000}"/>
    <cellStyle name="Nota 2 3 16 44" xfId="29848" xr:uid="{00000000-0005-0000-0000-0000C4740000}"/>
    <cellStyle name="Nota 2 3 16 45" xfId="29849" xr:uid="{00000000-0005-0000-0000-0000C5740000}"/>
    <cellStyle name="Nota 2 3 16 46" xfId="29850" xr:uid="{00000000-0005-0000-0000-0000C6740000}"/>
    <cellStyle name="Nota 2 3 16 47" xfId="29851" xr:uid="{00000000-0005-0000-0000-0000C7740000}"/>
    <cellStyle name="Nota 2 3 16 48" xfId="29852" xr:uid="{00000000-0005-0000-0000-0000C8740000}"/>
    <cellStyle name="Nota 2 3 16 49" xfId="29853" xr:uid="{00000000-0005-0000-0000-0000C9740000}"/>
    <cellStyle name="Nota 2 3 16 5" xfId="29854" xr:uid="{00000000-0005-0000-0000-0000CA740000}"/>
    <cellStyle name="Nota 2 3 16 5 2" xfId="29855" xr:uid="{00000000-0005-0000-0000-0000CB740000}"/>
    <cellStyle name="Nota 2 3 16 50" xfId="29856" xr:uid="{00000000-0005-0000-0000-0000CC740000}"/>
    <cellStyle name="Nota 2 3 16 51" xfId="29857" xr:uid="{00000000-0005-0000-0000-0000CD740000}"/>
    <cellStyle name="Nota 2 3 16 52" xfId="29858" xr:uid="{00000000-0005-0000-0000-0000CE740000}"/>
    <cellStyle name="Nota 2 3 16 53" xfId="29859" xr:uid="{00000000-0005-0000-0000-0000CF740000}"/>
    <cellStyle name="Nota 2 3 16 54" xfId="29860" xr:uid="{00000000-0005-0000-0000-0000D0740000}"/>
    <cellStyle name="Nota 2 3 16 55" xfId="29861" xr:uid="{00000000-0005-0000-0000-0000D1740000}"/>
    <cellStyle name="Nota 2 3 16 56" xfId="29862" xr:uid="{00000000-0005-0000-0000-0000D2740000}"/>
    <cellStyle name="Nota 2 3 16 57" xfId="29863" xr:uid="{00000000-0005-0000-0000-0000D3740000}"/>
    <cellStyle name="Nota 2 3 16 58" xfId="29864" xr:uid="{00000000-0005-0000-0000-0000D4740000}"/>
    <cellStyle name="Nota 2 3 16 59" xfId="29865" xr:uid="{00000000-0005-0000-0000-0000D5740000}"/>
    <cellStyle name="Nota 2 3 16 6" xfId="29866" xr:uid="{00000000-0005-0000-0000-0000D6740000}"/>
    <cellStyle name="Nota 2 3 16 6 2" xfId="29867" xr:uid="{00000000-0005-0000-0000-0000D7740000}"/>
    <cellStyle name="Nota 2 3 16 60" xfId="29868" xr:uid="{00000000-0005-0000-0000-0000D8740000}"/>
    <cellStyle name="Nota 2 3 16 61" xfId="29869" xr:uid="{00000000-0005-0000-0000-0000D9740000}"/>
    <cellStyle name="Nota 2 3 16 62" xfId="29870" xr:uid="{00000000-0005-0000-0000-0000DA740000}"/>
    <cellStyle name="Nota 2 3 16 63" xfId="29871" xr:uid="{00000000-0005-0000-0000-0000DB740000}"/>
    <cellStyle name="Nota 2 3 16 64" xfId="29872" xr:uid="{00000000-0005-0000-0000-0000DC740000}"/>
    <cellStyle name="Nota 2 3 16 65" xfId="29873" xr:uid="{00000000-0005-0000-0000-0000DD740000}"/>
    <cellStyle name="Nota 2 3 16 66" xfId="29874" xr:uid="{00000000-0005-0000-0000-0000DE740000}"/>
    <cellStyle name="Nota 2 3 16 67" xfId="29875" xr:uid="{00000000-0005-0000-0000-0000DF740000}"/>
    <cellStyle name="Nota 2 3 16 68" xfId="29876" xr:uid="{00000000-0005-0000-0000-0000E0740000}"/>
    <cellStyle name="Nota 2 3 16 69" xfId="29877" xr:uid="{00000000-0005-0000-0000-0000E1740000}"/>
    <cellStyle name="Nota 2 3 16 7" xfId="29878" xr:uid="{00000000-0005-0000-0000-0000E2740000}"/>
    <cellStyle name="Nota 2 3 16 7 2" xfId="29879" xr:uid="{00000000-0005-0000-0000-0000E3740000}"/>
    <cellStyle name="Nota 2 3 16 70" xfId="29880" xr:uid="{00000000-0005-0000-0000-0000E4740000}"/>
    <cellStyle name="Nota 2 3 16 71" xfId="29881" xr:uid="{00000000-0005-0000-0000-0000E5740000}"/>
    <cellStyle name="Nota 2 3 16 72" xfId="29882" xr:uid="{00000000-0005-0000-0000-0000E6740000}"/>
    <cellStyle name="Nota 2 3 16 73" xfId="29883" xr:uid="{00000000-0005-0000-0000-0000E7740000}"/>
    <cellStyle name="Nota 2 3 16 74" xfId="29884" xr:uid="{00000000-0005-0000-0000-0000E8740000}"/>
    <cellStyle name="Nota 2 3 16 75" xfId="29885" xr:uid="{00000000-0005-0000-0000-0000E9740000}"/>
    <cellStyle name="Nota 2 3 16 76" xfId="29886" xr:uid="{00000000-0005-0000-0000-0000EA740000}"/>
    <cellStyle name="Nota 2 3 16 77" xfId="52733" xr:uid="{00000000-0005-0000-0000-0000EB740000}"/>
    <cellStyle name="Nota 2 3 16 78" xfId="53007" xr:uid="{00000000-0005-0000-0000-0000EC740000}"/>
    <cellStyle name="Nota 2 3 16 79" xfId="53468" xr:uid="{00000000-0005-0000-0000-0000ED740000}"/>
    <cellStyle name="Nota 2 3 16 8" xfId="29887" xr:uid="{00000000-0005-0000-0000-0000EE740000}"/>
    <cellStyle name="Nota 2 3 16 8 2" xfId="29888" xr:uid="{00000000-0005-0000-0000-0000EF740000}"/>
    <cellStyle name="Nota 2 3 16 9" xfId="29889" xr:uid="{00000000-0005-0000-0000-0000F0740000}"/>
    <cellStyle name="Nota 2 3 16 9 2" xfId="29890" xr:uid="{00000000-0005-0000-0000-0000F1740000}"/>
    <cellStyle name="Nota 2 3 17" xfId="912" xr:uid="{00000000-0005-0000-0000-0000F2740000}"/>
    <cellStyle name="Nota 2 3 17 10" xfId="29891" xr:uid="{00000000-0005-0000-0000-0000F3740000}"/>
    <cellStyle name="Nota 2 3 17 10 2" xfId="29892" xr:uid="{00000000-0005-0000-0000-0000F4740000}"/>
    <cellStyle name="Nota 2 3 17 11" xfId="29893" xr:uid="{00000000-0005-0000-0000-0000F5740000}"/>
    <cellStyle name="Nota 2 3 17 11 2" xfId="29894" xr:uid="{00000000-0005-0000-0000-0000F6740000}"/>
    <cellStyle name="Nota 2 3 17 12" xfId="29895" xr:uid="{00000000-0005-0000-0000-0000F7740000}"/>
    <cellStyle name="Nota 2 3 17 12 2" xfId="29896" xr:uid="{00000000-0005-0000-0000-0000F8740000}"/>
    <cellStyle name="Nota 2 3 17 13" xfId="29897" xr:uid="{00000000-0005-0000-0000-0000F9740000}"/>
    <cellStyle name="Nota 2 3 17 13 2" xfId="29898" xr:uid="{00000000-0005-0000-0000-0000FA740000}"/>
    <cellStyle name="Nota 2 3 17 14" xfId="29899" xr:uid="{00000000-0005-0000-0000-0000FB740000}"/>
    <cellStyle name="Nota 2 3 17 14 2" xfId="29900" xr:uid="{00000000-0005-0000-0000-0000FC740000}"/>
    <cellStyle name="Nota 2 3 17 15" xfId="29901" xr:uid="{00000000-0005-0000-0000-0000FD740000}"/>
    <cellStyle name="Nota 2 3 17 15 2" xfId="29902" xr:uid="{00000000-0005-0000-0000-0000FE740000}"/>
    <cellStyle name="Nota 2 3 17 16" xfId="29903" xr:uid="{00000000-0005-0000-0000-0000FF740000}"/>
    <cellStyle name="Nota 2 3 17 16 2" xfId="29904" xr:uid="{00000000-0005-0000-0000-000000750000}"/>
    <cellStyle name="Nota 2 3 17 17" xfId="29905" xr:uid="{00000000-0005-0000-0000-000001750000}"/>
    <cellStyle name="Nota 2 3 17 17 2" xfId="29906" xr:uid="{00000000-0005-0000-0000-000002750000}"/>
    <cellStyle name="Nota 2 3 17 18" xfId="29907" xr:uid="{00000000-0005-0000-0000-000003750000}"/>
    <cellStyle name="Nota 2 3 17 18 2" xfId="29908" xr:uid="{00000000-0005-0000-0000-000004750000}"/>
    <cellStyle name="Nota 2 3 17 19" xfId="29909" xr:uid="{00000000-0005-0000-0000-000005750000}"/>
    <cellStyle name="Nota 2 3 17 19 2" xfId="29910" xr:uid="{00000000-0005-0000-0000-000006750000}"/>
    <cellStyle name="Nota 2 3 17 2" xfId="913" xr:uid="{00000000-0005-0000-0000-000007750000}"/>
    <cellStyle name="Nota 2 3 17 2 2" xfId="29911" xr:uid="{00000000-0005-0000-0000-000008750000}"/>
    <cellStyle name="Nota 2 3 17 20" xfId="29912" xr:uid="{00000000-0005-0000-0000-000009750000}"/>
    <cellStyle name="Nota 2 3 17 20 2" xfId="29913" xr:uid="{00000000-0005-0000-0000-00000A750000}"/>
    <cellStyle name="Nota 2 3 17 21" xfId="29914" xr:uid="{00000000-0005-0000-0000-00000B750000}"/>
    <cellStyle name="Nota 2 3 17 21 2" xfId="29915" xr:uid="{00000000-0005-0000-0000-00000C750000}"/>
    <cellStyle name="Nota 2 3 17 22" xfId="29916" xr:uid="{00000000-0005-0000-0000-00000D750000}"/>
    <cellStyle name="Nota 2 3 17 22 2" xfId="29917" xr:uid="{00000000-0005-0000-0000-00000E750000}"/>
    <cellStyle name="Nota 2 3 17 23" xfId="29918" xr:uid="{00000000-0005-0000-0000-00000F750000}"/>
    <cellStyle name="Nota 2 3 17 23 2" xfId="29919" xr:uid="{00000000-0005-0000-0000-000010750000}"/>
    <cellStyle name="Nota 2 3 17 24" xfId="29920" xr:uid="{00000000-0005-0000-0000-000011750000}"/>
    <cellStyle name="Nota 2 3 17 24 2" xfId="29921" xr:uid="{00000000-0005-0000-0000-000012750000}"/>
    <cellStyle name="Nota 2 3 17 25" xfId="29922" xr:uid="{00000000-0005-0000-0000-000013750000}"/>
    <cellStyle name="Nota 2 3 17 25 2" xfId="29923" xr:uid="{00000000-0005-0000-0000-000014750000}"/>
    <cellStyle name="Nota 2 3 17 26" xfId="29924" xr:uid="{00000000-0005-0000-0000-000015750000}"/>
    <cellStyle name="Nota 2 3 17 26 2" xfId="29925" xr:uid="{00000000-0005-0000-0000-000016750000}"/>
    <cellStyle name="Nota 2 3 17 27" xfId="29926" xr:uid="{00000000-0005-0000-0000-000017750000}"/>
    <cellStyle name="Nota 2 3 17 27 2" xfId="29927" xr:uid="{00000000-0005-0000-0000-000018750000}"/>
    <cellStyle name="Nota 2 3 17 28" xfId="29928" xr:uid="{00000000-0005-0000-0000-000019750000}"/>
    <cellStyle name="Nota 2 3 17 28 2" xfId="29929" xr:uid="{00000000-0005-0000-0000-00001A750000}"/>
    <cellStyle name="Nota 2 3 17 29" xfId="29930" xr:uid="{00000000-0005-0000-0000-00001B750000}"/>
    <cellStyle name="Nota 2 3 17 29 2" xfId="29931" xr:uid="{00000000-0005-0000-0000-00001C750000}"/>
    <cellStyle name="Nota 2 3 17 3" xfId="29932" xr:uid="{00000000-0005-0000-0000-00001D750000}"/>
    <cellStyle name="Nota 2 3 17 3 2" xfId="29933" xr:uid="{00000000-0005-0000-0000-00001E750000}"/>
    <cellStyle name="Nota 2 3 17 30" xfId="29934" xr:uid="{00000000-0005-0000-0000-00001F750000}"/>
    <cellStyle name="Nota 2 3 17 30 2" xfId="29935" xr:uid="{00000000-0005-0000-0000-000020750000}"/>
    <cellStyle name="Nota 2 3 17 31" xfId="29936" xr:uid="{00000000-0005-0000-0000-000021750000}"/>
    <cellStyle name="Nota 2 3 17 31 2" xfId="29937" xr:uid="{00000000-0005-0000-0000-000022750000}"/>
    <cellStyle name="Nota 2 3 17 32" xfId="29938" xr:uid="{00000000-0005-0000-0000-000023750000}"/>
    <cellStyle name="Nota 2 3 17 32 2" xfId="29939" xr:uid="{00000000-0005-0000-0000-000024750000}"/>
    <cellStyle name="Nota 2 3 17 33" xfId="29940" xr:uid="{00000000-0005-0000-0000-000025750000}"/>
    <cellStyle name="Nota 2 3 17 33 2" xfId="29941" xr:uid="{00000000-0005-0000-0000-000026750000}"/>
    <cellStyle name="Nota 2 3 17 34" xfId="29942" xr:uid="{00000000-0005-0000-0000-000027750000}"/>
    <cellStyle name="Nota 2 3 17 34 2" xfId="29943" xr:uid="{00000000-0005-0000-0000-000028750000}"/>
    <cellStyle name="Nota 2 3 17 35" xfId="29944" xr:uid="{00000000-0005-0000-0000-000029750000}"/>
    <cellStyle name="Nota 2 3 17 35 2" xfId="29945" xr:uid="{00000000-0005-0000-0000-00002A750000}"/>
    <cellStyle name="Nota 2 3 17 36" xfId="29946" xr:uid="{00000000-0005-0000-0000-00002B750000}"/>
    <cellStyle name="Nota 2 3 17 36 2" xfId="29947" xr:uid="{00000000-0005-0000-0000-00002C750000}"/>
    <cellStyle name="Nota 2 3 17 37" xfId="29948" xr:uid="{00000000-0005-0000-0000-00002D750000}"/>
    <cellStyle name="Nota 2 3 17 37 2" xfId="29949" xr:uid="{00000000-0005-0000-0000-00002E750000}"/>
    <cellStyle name="Nota 2 3 17 38" xfId="29950" xr:uid="{00000000-0005-0000-0000-00002F750000}"/>
    <cellStyle name="Nota 2 3 17 38 2" xfId="29951" xr:uid="{00000000-0005-0000-0000-000030750000}"/>
    <cellStyle name="Nota 2 3 17 39" xfId="29952" xr:uid="{00000000-0005-0000-0000-000031750000}"/>
    <cellStyle name="Nota 2 3 17 39 2" xfId="29953" xr:uid="{00000000-0005-0000-0000-000032750000}"/>
    <cellStyle name="Nota 2 3 17 4" xfId="29954" xr:uid="{00000000-0005-0000-0000-000033750000}"/>
    <cellStyle name="Nota 2 3 17 4 2" xfId="29955" xr:uid="{00000000-0005-0000-0000-000034750000}"/>
    <cellStyle name="Nota 2 3 17 40" xfId="29956" xr:uid="{00000000-0005-0000-0000-000035750000}"/>
    <cellStyle name="Nota 2 3 17 41" xfId="29957" xr:uid="{00000000-0005-0000-0000-000036750000}"/>
    <cellStyle name="Nota 2 3 17 42" xfId="29958" xr:uid="{00000000-0005-0000-0000-000037750000}"/>
    <cellStyle name="Nota 2 3 17 43" xfId="29959" xr:uid="{00000000-0005-0000-0000-000038750000}"/>
    <cellStyle name="Nota 2 3 17 44" xfId="29960" xr:uid="{00000000-0005-0000-0000-000039750000}"/>
    <cellStyle name="Nota 2 3 17 45" xfId="29961" xr:uid="{00000000-0005-0000-0000-00003A750000}"/>
    <cellStyle name="Nota 2 3 17 46" xfId="29962" xr:uid="{00000000-0005-0000-0000-00003B750000}"/>
    <cellStyle name="Nota 2 3 17 47" xfId="29963" xr:uid="{00000000-0005-0000-0000-00003C750000}"/>
    <cellStyle name="Nota 2 3 17 48" xfId="29964" xr:uid="{00000000-0005-0000-0000-00003D750000}"/>
    <cellStyle name="Nota 2 3 17 49" xfId="29965" xr:uid="{00000000-0005-0000-0000-00003E750000}"/>
    <cellStyle name="Nota 2 3 17 5" xfId="29966" xr:uid="{00000000-0005-0000-0000-00003F750000}"/>
    <cellStyle name="Nota 2 3 17 5 2" xfId="29967" xr:uid="{00000000-0005-0000-0000-000040750000}"/>
    <cellStyle name="Nota 2 3 17 50" xfId="29968" xr:uid="{00000000-0005-0000-0000-000041750000}"/>
    <cellStyle name="Nota 2 3 17 51" xfId="29969" xr:uid="{00000000-0005-0000-0000-000042750000}"/>
    <cellStyle name="Nota 2 3 17 52" xfId="29970" xr:uid="{00000000-0005-0000-0000-000043750000}"/>
    <cellStyle name="Nota 2 3 17 53" xfId="29971" xr:uid="{00000000-0005-0000-0000-000044750000}"/>
    <cellStyle name="Nota 2 3 17 54" xfId="29972" xr:uid="{00000000-0005-0000-0000-000045750000}"/>
    <cellStyle name="Nota 2 3 17 55" xfId="29973" xr:uid="{00000000-0005-0000-0000-000046750000}"/>
    <cellStyle name="Nota 2 3 17 56" xfId="29974" xr:uid="{00000000-0005-0000-0000-000047750000}"/>
    <cellStyle name="Nota 2 3 17 57" xfId="29975" xr:uid="{00000000-0005-0000-0000-000048750000}"/>
    <cellStyle name="Nota 2 3 17 58" xfId="29976" xr:uid="{00000000-0005-0000-0000-000049750000}"/>
    <cellStyle name="Nota 2 3 17 59" xfId="29977" xr:uid="{00000000-0005-0000-0000-00004A750000}"/>
    <cellStyle name="Nota 2 3 17 6" xfId="29978" xr:uid="{00000000-0005-0000-0000-00004B750000}"/>
    <cellStyle name="Nota 2 3 17 6 2" xfId="29979" xr:uid="{00000000-0005-0000-0000-00004C750000}"/>
    <cellStyle name="Nota 2 3 17 60" xfId="29980" xr:uid="{00000000-0005-0000-0000-00004D750000}"/>
    <cellStyle name="Nota 2 3 17 61" xfId="29981" xr:uid="{00000000-0005-0000-0000-00004E750000}"/>
    <cellStyle name="Nota 2 3 17 62" xfId="29982" xr:uid="{00000000-0005-0000-0000-00004F750000}"/>
    <cellStyle name="Nota 2 3 17 63" xfId="29983" xr:uid="{00000000-0005-0000-0000-000050750000}"/>
    <cellStyle name="Nota 2 3 17 64" xfId="29984" xr:uid="{00000000-0005-0000-0000-000051750000}"/>
    <cellStyle name="Nota 2 3 17 65" xfId="29985" xr:uid="{00000000-0005-0000-0000-000052750000}"/>
    <cellStyle name="Nota 2 3 17 66" xfId="29986" xr:uid="{00000000-0005-0000-0000-000053750000}"/>
    <cellStyle name="Nota 2 3 17 67" xfId="29987" xr:uid="{00000000-0005-0000-0000-000054750000}"/>
    <cellStyle name="Nota 2 3 17 68" xfId="29988" xr:uid="{00000000-0005-0000-0000-000055750000}"/>
    <cellStyle name="Nota 2 3 17 69" xfId="29989" xr:uid="{00000000-0005-0000-0000-000056750000}"/>
    <cellStyle name="Nota 2 3 17 7" xfId="29990" xr:uid="{00000000-0005-0000-0000-000057750000}"/>
    <cellStyle name="Nota 2 3 17 7 2" xfId="29991" xr:uid="{00000000-0005-0000-0000-000058750000}"/>
    <cellStyle name="Nota 2 3 17 70" xfId="29992" xr:uid="{00000000-0005-0000-0000-000059750000}"/>
    <cellStyle name="Nota 2 3 17 71" xfId="29993" xr:uid="{00000000-0005-0000-0000-00005A750000}"/>
    <cellStyle name="Nota 2 3 17 72" xfId="29994" xr:uid="{00000000-0005-0000-0000-00005B750000}"/>
    <cellStyle name="Nota 2 3 17 73" xfId="29995" xr:uid="{00000000-0005-0000-0000-00005C750000}"/>
    <cellStyle name="Nota 2 3 17 74" xfId="29996" xr:uid="{00000000-0005-0000-0000-00005D750000}"/>
    <cellStyle name="Nota 2 3 17 75" xfId="29997" xr:uid="{00000000-0005-0000-0000-00005E750000}"/>
    <cellStyle name="Nota 2 3 17 76" xfId="29998" xr:uid="{00000000-0005-0000-0000-00005F750000}"/>
    <cellStyle name="Nota 2 3 17 77" xfId="52631" xr:uid="{00000000-0005-0000-0000-000060750000}"/>
    <cellStyle name="Nota 2 3 17 78" xfId="52880" xr:uid="{00000000-0005-0000-0000-000061750000}"/>
    <cellStyle name="Nota 2 3 17 79" xfId="53341" xr:uid="{00000000-0005-0000-0000-000062750000}"/>
    <cellStyle name="Nota 2 3 17 8" xfId="29999" xr:uid="{00000000-0005-0000-0000-000063750000}"/>
    <cellStyle name="Nota 2 3 17 8 2" xfId="30000" xr:uid="{00000000-0005-0000-0000-000064750000}"/>
    <cellStyle name="Nota 2 3 17 9" xfId="30001" xr:uid="{00000000-0005-0000-0000-000065750000}"/>
    <cellStyle name="Nota 2 3 17 9 2" xfId="30002" xr:uid="{00000000-0005-0000-0000-000066750000}"/>
    <cellStyle name="Nota 2 3 18" xfId="914" xr:uid="{00000000-0005-0000-0000-000067750000}"/>
    <cellStyle name="Nota 2 3 18 10" xfId="30003" xr:uid="{00000000-0005-0000-0000-000068750000}"/>
    <cellStyle name="Nota 2 3 18 10 2" xfId="30004" xr:uid="{00000000-0005-0000-0000-000069750000}"/>
    <cellStyle name="Nota 2 3 18 11" xfId="30005" xr:uid="{00000000-0005-0000-0000-00006A750000}"/>
    <cellStyle name="Nota 2 3 18 11 2" xfId="30006" xr:uid="{00000000-0005-0000-0000-00006B750000}"/>
    <cellStyle name="Nota 2 3 18 12" xfId="30007" xr:uid="{00000000-0005-0000-0000-00006C750000}"/>
    <cellStyle name="Nota 2 3 18 12 2" xfId="30008" xr:uid="{00000000-0005-0000-0000-00006D750000}"/>
    <cellStyle name="Nota 2 3 18 13" xfId="30009" xr:uid="{00000000-0005-0000-0000-00006E750000}"/>
    <cellStyle name="Nota 2 3 18 13 2" xfId="30010" xr:uid="{00000000-0005-0000-0000-00006F750000}"/>
    <cellStyle name="Nota 2 3 18 14" xfId="30011" xr:uid="{00000000-0005-0000-0000-000070750000}"/>
    <cellStyle name="Nota 2 3 18 14 2" xfId="30012" xr:uid="{00000000-0005-0000-0000-000071750000}"/>
    <cellStyle name="Nota 2 3 18 15" xfId="30013" xr:uid="{00000000-0005-0000-0000-000072750000}"/>
    <cellStyle name="Nota 2 3 18 15 2" xfId="30014" xr:uid="{00000000-0005-0000-0000-000073750000}"/>
    <cellStyle name="Nota 2 3 18 16" xfId="30015" xr:uid="{00000000-0005-0000-0000-000074750000}"/>
    <cellStyle name="Nota 2 3 18 16 2" xfId="30016" xr:uid="{00000000-0005-0000-0000-000075750000}"/>
    <cellStyle name="Nota 2 3 18 17" xfId="30017" xr:uid="{00000000-0005-0000-0000-000076750000}"/>
    <cellStyle name="Nota 2 3 18 17 2" xfId="30018" xr:uid="{00000000-0005-0000-0000-000077750000}"/>
    <cellStyle name="Nota 2 3 18 18" xfId="30019" xr:uid="{00000000-0005-0000-0000-000078750000}"/>
    <cellStyle name="Nota 2 3 18 18 2" xfId="30020" xr:uid="{00000000-0005-0000-0000-000079750000}"/>
    <cellStyle name="Nota 2 3 18 19" xfId="30021" xr:uid="{00000000-0005-0000-0000-00007A750000}"/>
    <cellStyle name="Nota 2 3 18 19 2" xfId="30022" xr:uid="{00000000-0005-0000-0000-00007B750000}"/>
    <cellStyle name="Nota 2 3 18 2" xfId="915" xr:uid="{00000000-0005-0000-0000-00007C750000}"/>
    <cellStyle name="Nota 2 3 18 2 2" xfId="30023" xr:uid="{00000000-0005-0000-0000-00007D750000}"/>
    <cellStyle name="Nota 2 3 18 20" xfId="30024" xr:uid="{00000000-0005-0000-0000-00007E750000}"/>
    <cellStyle name="Nota 2 3 18 20 2" xfId="30025" xr:uid="{00000000-0005-0000-0000-00007F750000}"/>
    <cellStyle name="Nota 2 3 18 21" xfId="30026" xr:uid="{00000000-0005-0000-0000-000080750000}"/>
    <cellStyle name="Nota 2 3 18 21 2" xfId="30027" xr:uid="{00000000-0005-0000-0000-000081750000}"/>
    <cellStyle name="Nota 2 3 18 22" xfId="30028" xr:uid="{00000000-0005-0000-0000-000082750000}"/>
    <cellStyle name="Nota 2 3 18 22 2" xfId="30029" xr:uid="{00000000-0005-0000-0000-000083750000}"/>
    <cellStyle name="Nota 2 3 18 23" xfId="30030" xr:uid="{00000000-0005-0000-0000-000084750000}"/>
    <cellStyle name="Nota 2 3 18 23 2" xfId="30031" xr:uid="{00000000-0005-0000-0000-000085750000}"/>
    <cellStyle name="Nota 2 3 18 24" xfId="30032" xr:uid="{00000000-0005-0000-0000-000086750000}"/>
    <cellStyle name="Nota 2 3 18 24 2" xfId="30033" xr:uid="{00000000-0005-0000-0000-000087750000}"/>
    <cellStyle name="Nota 2 3 18 25" xfId="30034" xr:uid="{00000000-0005-0000-0000-000088750000}"/>
    <cellStyle name="Nota 2 3 18 25 2" xfId="30035" xr:uid="{00000000-0005-0000-0000-000089750000}"/>
    <cellStyle name="Nota 2 3 18 26" xfId="30036" xr:uid="{00000000-0005-0000-0000-00008A750000}"/>
    <cellStyle name="Nota 2 3 18 26 2" xfId="30037" xr:uid="{00000000-0005-0000-0000-00008B750000}"/>
    <cellStyle name="Nota 2 3 18 27" xfId="30038" xr:uid="{00000000-0005-0000-0000-00008C750000}"/>
    <cellStyle name="Nota 2 3 18 27 2" xfId="30039" xr:uid="{00000000-0005-0000-0000-00008D750000}"/>
    <cellStyle name="Nota 2 3 18 28" xfId="30040" xr:uid="{00000000-0005-0000-0000-00008E750000}"/>
    <cellStyle name="Nota 2 3 18 28 2" xfId="30041" xr:uid="{00000000-0005-0000-0000-00008F750000}"/>
    <cellStyle name="Nota 2 3 18 29" xfId="30042" xr:uid="{00000000-0005-0000-0000-000090750000}"/>
    <cellStyle name="Nota 2 3 18 29 2" xfId="30043" xr:uid="{00000000-0005-0000-0000-000091750000}"/>
    <cellStyle name="Nota 2 3 18 3" xfId="30044" xr:uid="{00000000-0005-0000-0000-000092750000}"/>
    <cellStyle name="Nota 2 3 18 3 2" xfId="30045" xr:uid="{00000000-0005-0000-0000-000093750000}"/>
    <cellStyle name="Nota 2 3 18 30" xfId="30046" xr:uid="{00000000-0005-0000-0000-000094750000}"/>
    <cellStyle name="Nota 2 3 18 30 2" xfId="30047" xr:uid="{00000000-0005-0000-0000-000095750000}"/>
    <cellStyle name="Nota 2 3 18 31" xfId="30048" xr:uid="{00000000-0005-0000-0000-000096750000}"/>
    <cellStyle name="Nota 2 3 18 31 2" xfId="30049" xr:uid="{00000000-0005-0000-0000-000097750000}"/>
    <cellStyle name="Nota 2 3 18 32" xfId="30050" xr:uid="{00000000-0005-0000-0000-000098750000}"/>
    <cellStyle name="Nota 2 3 18 32 2" xfId="30051" xr:uid="{00000000-0005-0000-0000-000099750000}"/>
    <cellStyle name="Nota 2 3 18 33" xfId="30052" xr:uid="{00000000-0005-0000-0000-00009A750000}"/>
    <cellStyle name="Nota 2 3 18 33 2" xfId="30053" xr:uid="{00000000-0005-0000-0000-00009B750000}"/>
    <cellStyle name="Nota 2 3 18 34" xfId="30054" xr:uid="{00000000-0005-0000-0000-00009C750000}"/>
    <cellStyle name="Nota 2 3 18 34 2" xfId="30055" xr:uid="{00000000-0005-0000-0000-00009D750000}"/>
    <cellStyle name="Nota 2 3 18 35" xfId="30056" xr:uid="{00000000-0005-0000-0000-00009E750000}"/>
    <cellStyle name="Nota 2 3 18 35 2" xfId="30057" xr:uid="{00000000-0005-0000-0000-00009F750000}"/>
    <cellStyle name="Nota 2 3 18 36" xfId="30058" xr:uid="{00000000-0005-0000-0000-0000A0750000}"/>
    <cellStyle name="Nota 2 3 18 36 2" xfId="30059" xr:uid="{00000000-0005-0000-0000-0000A1750000}"/>
    <cellStyle name="Nota 2 3 18 37" xfId="30060" xr:uid="{00000000-0005-0000-0000-0000A2750000}"/>
    <cellStyle name="Nota 2 3 18 37 2" xfId="30061" xr:uid="{00000000-0005-0000-0000-0000A3750000}"/>
    <cellStyle name="Nota 2 3 18 38" xfId="30062" xr:uid="{00000000-0005-0000-0000-0000A4750000}"/>
    <cellStyle name="Nota 2 3 18 38 2" xfId="30063" xr:uid="{00000000-0005-0000-0000-0000A5750000}"/>
    <cellStyle name="Nota 2 3 18 39" xfId="30064" xr:uid="{00000000-0005-0000-0000-0000A6750000}"/>
    <cellStyle name="Nota 2 3 18 39 2" xfId="30065" xr:uid="{00000000-0005-0000-0000-0000A7750000}"/>
    <cellStyle name="Nota 2 3 18 4" xfId="30066" xr:uid="{00000000-0005-0000-0000-0000A8750000}"/>
    <cellStyle name="Nota 2 3 18 4 2" xfId="30067" xr:uid="{00000000-0005-0000-0000-0000A9750000}"/>
    <cellStyle name="Nota 2 3 18 40" xfId="30068" xr:uid="{00000000-0005-0000-0000-0000AA750000}"/>
    <cellStyle name="Nota 2 3 18 41" xfId="30069" xr:uid="{00000000-0005-0000-0000-0000AB750000}"/>
    <cellStyle name="Nota 2 3 18 42" xfId="30070" xr:uid="{00000000-0005-0000-0000-0000AC750000}"/>
    <cellStyle name="Nota 2 3 18 43" xfId="30071" xr:uid="{00000000-0005-0000-0000-0000AD750000}"/>
    <cellStyle name="Nota 2 3 18 44" xfId="30072" xr:uid="{00000000-0005-0000-0000-0000AE750000}"/>
    <cellStyle name="Nota 2 3 18 45" xfId="30073" xr:uid="{00000000-0005-0000-0000-0000AF750000}"/>
    <cellStyle name="Nota 2 3 18 46" xfId="30074" xr:uid="{00000000-0005-0000-0000-0000B0750000}"/>
    <cellStyle name="Nota 2 3 18 47" xfId="30075" xr:uid="{00000000-0005-0000-0000-0000B1750000}"/>
    <cellStyle name="Nota 2 3 18 48" xfId="30076" xr:uid="{00000000-0005-0000-0000-0000B2750000}"/>
    <cellStyle name="Nota 2 3 18 49" xfId="30077" xr:uid="{00000000-0005-0000-0000-0000B3750000}"/>
    <cellStyle name="Nota 2 3 18 5" xfId="30078" xr:uid="{00000000-0005-0000-0000-0000B4750000}"/>
    <cellStyle name="Nota 2 3 18 5 2" xfId="30079" xr:uid="{00000000-0005-0000-0000-0000B5750000}"/>
    <cellStyle name="Nota 2 3 18 50" xfId="30080" xr:uid="{00000000-0005-0000-0000-0000B6750000}"/>
    <cellStyle name="Nota 2 3 18 51" xfId="30081" xr:uid="{00000000-0005-0000-0000-0000B7750000}"/>
    <cellStyle name="Nota 2 3 18 52" xfId="30082" xr:uid="{00000000-0005-0000-0000-0000B8750000}"/>
    <cellStyle name="Nota 2 3 18 53" xfId="30083" xr:uid="{00000000-0005-0000-0000-0000B9750000}"/>
    <cellStyle name="Nota 2 3 18 54" xfId="30084" xr:uid="{00000000-0005-0000-0000-0000BA750000}"/>
    <cellStyle name="Nota 2 3 18 55" xfId="30085" xr:uid="{00000000-0005-0000-0000-0000BB750000}"/>
    <cellStyle name="Nota 2 3 18 56" xfId="30086" xr:uid="{00000000-0005-0000-0000-0000BC750000}"/>
    <cellStyle name="Nota 2 3 18 57" xfId="30087" xr:uid="{00000000-0005-0000-0000-0000BD750000}"/>
    <cellStyle name="Nota 2 3 18 58" xfId="30088" xr:uid="{00000000-0005-0000-0000-0000BE750000}"/>
    <cellStyle name="Nota 2 3 18 59" xfId="30089" xr:uid="{00000000-0005-0000-0000-0000BF750000}"/>
    <cellStyle name="Nota 2 3 18 6" xfId="30090" xr:uid="{00000000-0005-0000-0000-0000C0750000}"/>
    <cellStyle name="Nota 2 3 18 6 2" xfId="30091" xr:uid="{00000000-0005-0000-0000-0000C1750000}"/>
    <cellStyle name="Nota 2 3 18 60" xfId="30092" xr:uid="{00000000-0005-0000-0000-0000C2750000}"/>
    <cellStyle name="Nota 2 3 18 61" xfId="30093" xr:uid="{00000000-0005-0000-0000-0000C3750000}"/>
    <cellStyle name="Nota 2 3 18 62" xfId="30094" xr:uid="{00000000-0005-0000-0000-0000C4750000}"/>
    <cellStyle name="Nota 2 3 18 63" xfId="30095" xr:uid="{00000000-0005-0000-0000-0000C5750000}"/>
    <cellStyle name="Nota 2 3 18 64" xfId="30096" xr:uid="{00000000-0005-0000-0000-0000C6750000}"/>
    <cellStyle name="Nota 2 3 18 65" xfId="30097" xr:uid="{00000000-0005-0000-0000-0000C7750000}"/>
    <cellStyle name="Nota 2 3 18 66" xfId="30098" xr:uid="{00000000-0005-0000-0000-0000C8750000}"/>
    <cellStyle name="Nota 2 3 18 67" xfId="30099" xr:uid="{00000000-0005-0000-0000-0000C9750000}"/>
    <cellStyle name="Nota 2 3 18 68" xfId="30100" xr:uid="{00000000-0005-0000-0000-0000CA750000}"/>
    <cellStyle name="Nota 2 3 18 69" xfId="30101" xr:uid="{00000000-0005-0000-0000-0000CB750000}"/>
    <cellStyle name="Nota 2 3 18 7" xfId="30102" xr:uid="{00000000-0005-0000-0000-0000CC750000}"/>
    <cellStyle name="Nota 2 3 18 7 2" xfId="30103" xr:uid="{00000000-0005-0000-0000-0000CD750000}"/>
    <cellStyle name="Nota 2 3 18 70" xfId="30104" xr:uid="{00000000-0005-0000-0000-0000CE750000}"/>
    <cellStyle name="Nota 2 3 18 71" xfId="30105" xr:uid="{00000000-0005-0000-0000-0000CF750000}"/>
    <cellStyle name="Nota 2 3 18 72" xfId="30106" xr:uid="{00000000-0005-0000-0000-0000D0750000}"/>
    <cellStyle name="Nota 2 3 18 73" xfId="30107" xr:uid="{00000000-0005-0000-0000-0000D1750000}"/>
    <cellStyle name="Nota 2 3 18 74" xfId="30108" xr:uid="{00000000-0005-0000-0000-0000D2750000}"/>
    <cellStyle name="Nota 2 3 18 75" xfId="30109" xr:uid="{00000000-0005-0000-0000-0000D3750000}"/>
    <cellStyle name="Nota 2 3 18 76" xfId="30110" xr:uid="{00000000-0005-0000-0000-0000D4750000}"/>
    <cellStyle name="Nota 2 3 18 77" xfId="52515" xr:uid="{00000000-0005-0000-0000-0000D5750000}"/>
    <cellStyle name="Nota 2 3 18 78" xfId="52234" xr:uid="{00000000-0005-0000-0000-0000D6750000}"/>
    <cellStyle name="Nota 2 3 18 79" xfId="53208" xr:uid="{00000000-0005-0000-0000-0000D7750000}"/>
    <cellStyle name="Nota 2 3 18 8" xfId="30111" xr:uid="{00000000-0005-0000-0000-0000D8750000}"/>
    <cellStyle name="Nota 2 3 18 8 2" xfId="30112" xr:uid="{00000000-0005-0000-0000-0000D9750000}"/>
    <cellStyle name="Nota 2 3 18 9" xfId="30113" xr:uid="{00000000-0005-0000-0000-0000DA750000}"/>
    <cellStyle name="Nota 2 3 18 9 2" xfId="30114" xr:uid="{00000000-0005-0000-0000-0000DB750000}"/>
    <cellStyle name="Nota 2 3 19" xfId="916" xr:uid="{00000000-0005-0000-0000-0000DC750000}"/>
    <cellStyle name="Nota 2 3 19 10" xfId="30115" xr:uid="{00000000-0005-0000-0000-0000DD750000}"/>
    <cellStyle name="Nota 2 3 19 10 2" xfId="30116" xr:uid="{00000000-0005-0000-0000-0000DE750000}"/>
    <cellStyle name="Nota 2 3 19 11" xfId="30117" xr:uid="{00000000-0005-0000-0000-0000DF750000}"/>
    <cellStyle name="Nota 2 3 19 11 2" xfId="30118" xr:uid="{00000000-0005-0000-0000-0000E0750000}"/>
    <cellStyle name="Nota 2 3 19 12" xfId="30119" xr:uid="{00000000-0005-0000-0000-0000E1750000}"/>
    <cellStyle name="Nota 2 3 19 12 2" xfId="30120" xr:uid="{00000000-0005-0000-0000-0000E2750000}"/>
    <cellStyle name="Nota 2 3 19 13" xfId="30121" xr:uid="{00000000-0005-0000-0000-0000E3750000}"/>
    <cellStyle name="Nota 2 3 19 13 2" xfId="30122" xr:uid="{00000000-0005-0000-0000-0000E4750000}"/>
    <cellStyle name="Nota 2 3 19 14" xfId="30123" xr:uid="{00000000-0005-0000-0000-0000E5750000}"/>
    <cellStyle name="Nota 2 3 19 14 2" xfId="30124" xr:uid="{00000000-0005-0000-0000-0000E6750000}"/>
    <cellStyle name="Nota 2 3 19 15" xfId="30125" xr:uid="{00000000-0005-0000-0000-0000E7750000}"/>
    <cellStyle name="Nota 2 3 19 15 2" xfId="30126" xr:uid="{00000000-0005-0000-0000-0000E8750000}"/>
    <cellStyle name="Nota 2 3 19 16" xfId="30127" xr:uid="{00000000-0005-0000-0000-0000E9750000}"/>
    <cellStyle name="Nota 2 3 19 16 2" xfId="30128" xr:uid="{00000000-0005-0000-0000-0000EA750000}"/>
    <cellStyle name="Nota 2 3 19 17" xfId="30129" xr:uid="{00000000-0005-0000-0000-0000EB750000}"/>
    <cellStyle name="Nota 2 3 19 17 2" xfId="30130" xr:uid="{00000000-0005-0000-0000-0000EC750000}"/>
    <cellStyle name="Nota 2 3 19 18" xfId="30131" xr:uid="{00000000-0005-0000-0000-0000ED750000}"/>
    <cellStyle name="Nota 2 3 19 18 2" xfId="30132" xr:uid="{00000000-0005-0000-0000-0000EE750000}"/>
    <cellStyle name="Nota 2 3 19 19" xfId="30133" xr:uid="{00000000-0005-0000-0000-0000EF750000}"/>
    <cellStyle name="Nota 2 3 19 19 2" xfId="30134" xr:uid="{00000000-0005-0000-0000-0000F0750000}"/>
    <cellStyle name="Nota 2 3 19 2" xfId="917" xr:uid="{00000000-0005-0000-0000-0000F1750000}"/>
    <cellStyle name="Nota 2 3 19 2 2" xfId="30135" xr:uid="{00000000-0005-0000-0000-0000F2750000}"/>
    <cellStyle name="Nota 2 3 19 20" xfId="30136" xr:uid="{00000000-0005-0000-0000-0000F3750000}"/>
    <cellStyle name="Nota 2 3 19 20 2" xfId="30137" xr:uid="{00000000-0005-0000-0000-0000F4750000}"/>
    <cellStyle name="Nota 2 3 19 21" xfId="30138" xr:uid="{00000000-0005-0000-0000-0000F5750000}"/>
    <cellStyle name="Nota 2 3 19 21 2" xfId="30139" xr:uid="{00000000-0005-0000-0000-0000F6750000}"/>
    <cellStyle name="Nota 2 3 19 22" xfId="30140" xr:uid="{00000000-0005-0000-0000-0000F7750000}"/>
    <cellStyle name="Nota 2 3 19 22 2" xfId="30141" xr:uid="{00000000-0005-0000-0000-0000F8750000}"/>
    <cellStyle name="Nota 2 3 19 23" xfId="30142" xr:uid="{00000000-0005-0000-0000-0000F9750000}"/>
    <cellStyle name="Nota 2 3 19 23 2" xfId="30143" xr:uid="{00000000-0005-0000-0000-0000FA750000}"/>
    <cellStyle name="Nota 2 3 19 24" xfId="30144" xr:uid="{00000000-0005-0000-0000-0000FB750000}"/>
    <cellStyle name="Nota 2 3 19 24 2" xfId="30145" xr:uid="{00000000-0005-0000-0000-0000FC750000}"/>
    <cellStyle name="Nota 2 3 19 25" xfId="30146" xr:uid="{00000000-0005-0000-0000-0000FD750000}"/>
    <cellStyle name="Nota 2 3 19 25 2" xfId="30147" xr:uid="{00000000-0005-0000-0000-0000FE750000}"/>
    <cellStyle name="Nota 2 3 19 26" xfId="30148" xr:uid="{00000000-0005-0000-0000-0000FF750000}"/>
    <cellStyle name="Nota 2 3 19 26 2" xfId="30149" xr:uid="{00000000-0005-0000-0000-000000760000}"/>
    <cellStyle name="Nota 2 3 19 27" xfId="30150" xr:uid="{00000000-0005-0000-0000-000001760000}"/>
    <cellStyle name="Nota 2 3 19 27 2" xfId="30151" xr:uid="{00000000-0005-0000-0000-000002760000}"/>
    <cellStyle name="Nota 2 3 19 28" xfId="30152" xr:uid="{00000000-0005-0000-0000-000003760000}"/>
    <cellStyle name="Nota 2 3 19 28 2" xfId="30153" xr:uid="{00000000-0005-0000-0000-000004760000}"/>
    <cellStyle name="Nota 2 3 19 29" xfId="30154" xr:uid="{00000000-0005-0000-0000-000005760000}"/>
    <cellStyle name="Nota 2 3 19 29 2" xfId="30155" xr:uid="{00000000-0005-0000-0000-000006760000}"/>
    <cellStyle name="Nota 2 3 19 3" xfId="30156" xr:uid="{00000000-0005-0000-0000-000007760000}"/>
    <cellStyle name="Nota 2 3 19 3 2" xfId="30157" xr:uid="{00000000-0005-0000-0000-000008760000}"/>
    <cellStyle name="Nota 2 3 19 30" xfId="30158" xr:uid="{00000000-0005-0000-0000-000009760000}"/>
    <cellStyle name="Nota 2 3 19 30 2" xfId="30159" xr:uid="{00000000-0005-0000-0000-00000A760000}"/>
    <cellStyle name="Nota 2 3 19 31" xfId="30160" xr:uid="{00000000-0005-0000-0000-00000B760000}"/>
    <cellStyle name="Nota 2 3 19 31 2" xfId="30161" xr:uid="{00000000-0005-0000-0000-00000C760000}"/>
    <cellStyle name="Nota 2 3 19 32" xfId="30162" xr:uid="{00000000-0005-0000-0000-00000D760000}"/>
    <cellStyle name="Nota 2 3 19 32 2" xfId="30163" xr:uid="{00000000-0005-0000-0000-00000E760000}"/>
    <cellStyle name="Nota 2 3 19 33" xfId="30164" xr:uid="{00000000-0005-0000-0000-00000F760000}"/>
    <cellStyle name="Nota 2 3 19 33 2" xfId="30165" xr:uid="{00000000-0005-0000-0000-000010760000}"/>
    <cellStyle name="Nota 2 3 19 34" xfId="30166" xr:uid="{00000000-0005-0000-0000-000011760000}"/>
    <cellStyle name="Nota 2 3 19 34 2" xfId="30167" xr:uid="{00000000-0005-0000-0000-000012760000}"/>
    <cellStyle name="Nota 2 3 19 35" xfId="30168" xr:uid="{00000000-0005-0000-0000-000013760000}"/>
    <cellStyle name="Nota 2 3 19 35 2" xfId="30169" xr:uid="{00000000-0005-0000-0000-000014760000}"/>
    <cellStyle name="Nota 2 3 19 36" xfId="30170" xr:uid="{00000000-0005-0000-0000-000015760000}"/>
    <cellStyle name="Nota 2 3 19 36 2" xfId="30171" xr:uid="{00000000-0005-0000-0000-000016760000}"/>
    <cellStyle name="Nota 2 3 19 37" xfId="30172" xr:uid="{00000000-0005-0000-0000-000017760000}"/>
    <cellStyle name="Nota 2 3 19 37 2" xfId="30173" xr:uid="{00000000-0005-0000-0000-000018760000}"/>
    <cellStyle name="Nota 2 3 19 38" xfId="30174" xr:uid="{00000000-0005-0000-0000-000019760000}"/>
    <cellStyle name="Nota 2 3 19 38 2" xfId="30175" xr:uid="{00000000-0005-0000-0000-00001A760000}"/>
    <cellStyle name="Nota 2 3 19 39" xfId="30176" xr:uid="{00000000-0005-0000-0000-00001B760000}"/>
    <cellStyle name="Nota 2 3 19 39 2" xfId="30177" xr:uid="{00000000-0005-0000-0000-00001C760000}"/>
    <cellStyle name="Nota 2 3 19 4" xfId="30178" xr:uid="{00000000-0005-0000-0000-00001D760000}"/>
    <cellStyle name="Nota 2 3 19 4 2" xfId="30179" xr:uid="{00000000-0005-0000-0000-00001E760000}"/>
    <cellStyle name="Nota 2 3 19 40" xfId="30180" xr:uid="{00000000-0005-0000-0000-00001F760000}"/>
    <cellStyle name="Nota 2 3 19 41" xfId="30181" xr:uid="{00000000-0005-0000-0000-000020760000}"/>
    <cellStyle name="Nota 2 3 19 42" xfId="30182" xr:uid="{00000000-0005-0000-0000-000021760000}"/>
    <cellStyle name="Nota 2 3 19 43" xfId="30183" xr:uid="{00000000-0005-0000-0000-000022760000}"/>
    <cellStyle name="Nota 2 3 19 44" xfId="30184" xr:uid="{00000000-0005-0000-0000-000023760000}"/>
    <cellStyle name="Nota 2 3 19 45" xfId="30185" xr:uid="{00000000-0005-0000-0000-000024760000}"/>
    <cellStyle name="Nota 2 3 19 46" xfId="30186" xr:uid="{00000000-0005-0000-0000-000025760000}"/>
    <cellStyle name="Nota 2 3 19 47" xfId="30187" xr:uid="{00000000-0005-0000-0000-000026760000}"/>
    <cellStyle name="Nota 2 3 19 48" xfId="30188" xr:uid="{00000000-0005-0000-0000-000027760000}"/>
    <cellStyle name="Nota 2 3 19 49" xfId="30189" xr:uid="{00000000-0005-0000-0000-000028760000}"/>
    <cellStyle name="Nota 2 3 19 5" xfId="30190" xr:uid="{00000000-0005-0000-0000-000029760000}"/>
    <cellStyle name="Nota 2 3 19 5 2" xfId="30191" xr:uid="{00000000-0005-0000-0000-00002A760000}"/>
    <cellStyle name="Nota 2 3 19 50" xfId="30192" xr:uid="{00000000-0005-0000-0000-00002B760000}"/>
    <cellStyle name="Nota 2 3 19 51" xfId="30193" xr:uid="{00000000-0005-0000-0000-00002C760000}"/>
    <cellStyle name="Nota 2 3 19 52" xfId="30194" xr:uid="{00000000-0005-0000-0000-00002D760000}"/>
    <cellStyle name="Nota 2 3 19 53" xfId="30195" xr:uid="{00000000-0005-0000-0000-00002E760000}"/>
    <cellStyle name="Nota 2 3 19 54" xfId="30196" xr:uid="{00000000-0005-0000-0000-00002F760000}"/>
    <cellStyle name="Nota 2 3 19 55" xfId="30197" xr:uid="{00000000-0005-0000-0000-000030760000}"/>
    <cellStyle name="Nota 2 3 19 56" xfId="30198" xr:uid="{00000000-0005-0000-0000-000031760000}"/>
    <cellStyle name="Nota 2 3 19 57" xfId="30199" xr:uid="{00000000-0005-0000-0000-000032760000}"/>
    <cellStyle name="Nota 2 3 19 58" xfId="30200" xr:uid="{00000000-0005-0000-0000-000033760000}"/>
    <cellStyle name="Nota 2 3 19 59" xfId="30201" xr:uid="{00000000-0005-0000-0000-000034760000}"/>
    <cellStyle name="Nota 2 3 19 6" xfId="30202" xr:uid="{00000000-0005-0000-0000-000035760000}"/>
    <cellStyle name="Nota 2 3 19 6 2" xfId="30203" xr:uid="{00000000-0005-0000-0000-000036760000}"/>
    <cellStyle name="Nota 2 3 19 60" xfId="30204" xr:uid="{00000000-0005-0000-0000-000037760000}"/>
    <cellStyle name="Nota 2 3 19 61" xfId="30205" xr:uid="{00000000-0005-0000-0000-000038760000}"/>
    <cellStyle name="Nota 2 3 19 62" xfId="30206" xr:uid="{00000000-0005-0000-0000-000039760000}"/>
    <cellStyle name="Nota 2 3 19 63" xfId="30207" xr:uid="{00000000-0005-0000-0000-00003A760000}"/>
    <cellStyle name="Nota 2 3 19 64" xfId="30208" xr:uid="{00000000-0005-0000-0000-00003B760000}"/>
    <cellStyle name="Nota 2 3 19 65" xfId="30209" xr:uid="{00000000-0005-0000-0000-00003C760000}"/>
    <cellStyle name="Nota 2 3 19 66" xfId="30210" xr:uid="{00000000-0005-0000-0000-00003D760000}"/>
    <cellStyle name="Nota 2 3 19 67" xfId="30211" xr:uid="{00000000-0005-0000-0000-00003E760000}"/>
    <cellStyle name="Nota 2 3 19 68" xfId="30212" xr:uid="{00000000-0005-0000-0000-00003F760000}"/>
    <cellStyle name="Nota 2 3 19 69" xfId="30213" xr:uid="{00000000-0005-0000-0000-000040760000}"/>
    <cellStyle name="Nota 2 3 19 7" xfId="30214" xr:uid="{00000000-0005-0000-0000-000041760000}"/>
    <cellStyle name="Nota 2 3 19 7 2" xfId="30215" xr:uid="{00000000-0005-0000-0000-000042760000}"/>
    <cellStyle name="Nota 2 3 19 70" xfId="30216" xr:uid="{00000000-0005-0000-0000-000043760000}"/>
    <cellStyle name="Nota 2 3 19 71" xfId="30217" xr:uid="{00000000-0005-0000-0000-000044760000}"/>
    <cellStyle name="Nota 2 3 19 72" xfId="30218" xr:uid="{00000000-0005-0000-0000-000045760000}"/>
    <cellStyle name="Nota 2 3 19 73" xfId="30219" xr:uid="{00000000-0005-0000-0000-000046760000}"/>
    <cellStyle name="Nota 2 3 19 74" xfId="30220" xr:uid="{00000000-0005-0000-0000-000047760000}"/>
    <cellStyle name="Nota 2 3 19 75" xfId="30221" xr:uid="{00000000-0005-0000-0000-000048760000}"/>
    <cellStyle name="Nota 2 3 19 76" xfId="30222" xr:uid="{00000000-0005-0000-0000-000049760000}"/>
    <cellStyle name="Nota 2 3 19 77" xfId="52623" xr:uid="{00000000-0005-0000-0000-00004A760000}"/>
    <cellStyle name="Nota 2 3 19 78" xfId="52870" xr:uid="{00000000-0005-0000-0000-00004B760000}"/>
    <cellStyle name="Nota 2 3 19 79" xfId="53331" xr:uid="{00000000-0005-0000-0000-00004C760000}"/>
    <cellStyle name="Nota 2 3 19 8" xfId="30223" xr:uid="{00000000-0005-0000-0000-00004D760000}"/>
    <cellStyle name="Nota 2 3 19 8 2" xfId="30224" xr:uid="{00000000-0005-0000-0000-00004E760000}"/>
    <cellStyle name="Nota 2 3 19 9" xfId="30225" xr:uid="{00000000-0005-0000-0000-00004F760000}"/>
    <cellStyle name="Nota 2 3 19 9 2" xfId="30226" xr:uid="{00000000-0005-0000-0000-000050760000}"/>
    <cellStyle name="Nota 2 3 2" xfId="918" xr:uid="{00000000-0005-0000-0000-000051760000}"/>
    <cellStyle name="Nota 2 3 2 10" xfId="30227" xr:uid="{00000000-0005-0000-0000-000052760000}"/>
    <cellStyle name="Nota 2 3 2 10 2" xfId="30228" xr:uid="{00000000-0005-0000-0000-000053760000}"/>
    <cellStyle name="Nota 2 3 2 11" xfId="30229" xr:uid="{00000000-0005-0000-0000-000054760000}"/>
    <cellStyle name="Nota 2 3 2 11 2" xfId="30230" xr:uid="{00000000-0005-0000-0000-000055760000}"/>
    <cellStyle name="Nota 2 3 2 12" xfId="30231" xr:uid="{00000000-0005-0000-0000-000056760000}"/>
    <cellStyle name="Nota 2 3 2 12 2" xfId="30232" xr:uid="{00000000-0005-0000-0000-000057760000}"/>
    <cellStyle name="Nota 2 3 2 13" xfId="30233" xr:uid="{00000000-0005-0000-0000-000058760000}"/>
    <cellStyle name="Nota 2 3 2 13 2" xfId="30234" xr:uid="{00000000-0005-0000-0000-000059760000}"/>
    <cellStyle name="Nota 2 3 2 14" xfId="30235" xr:uid="{00000000-0005-0000-0000-00005A760000}"/>
    <cellStyle name="Nota 2 3 2 14 2" xfId="30236" xr:uid="{00000000-0005-0000-0000-00005B760000}"/>
    <cellStyle name="Nota 2 3 2 15" xfId="30237" xr:uid="{00000000-0005-0000-0000-00005C760000}"/>
    <cellStyle name="Nota 2 3 2 15 2" xfId="30238" xr:uid="{00000000-0005-0000-0000-00005D760000}"/>
    <cellStyle name="Nota 2 3 2 16" xfId="30239" xr:uid="{00000000-0005-0000-0000-00005E760000}"/>
    <cellStyle name="Nota 2 3 2 16 2" xfId="30240" xr:uid="{00000000-0005-0000-0000-00005F760000}"/>
    <cellStyle name="Nota 2 3 2 17" xfId="30241" xr:uid="{00000000-0005-0000-0000-000060760000}"/>
    <cellStyle name="Nota 2 3 2 17 2" xfId="30242" xr:uid="{00000000-0005-0000-0000-000061760000}"/>
    <cellStyle name="Nota 2 3 2 18" xfId="30243" xr:uid="{00000000-0005-0000-0000-000062760000}"/>
    <cellStyle name="Nota 2 3 2 18 2" xfId="30244" xr:uid="{00000000-0005-0000-0000-000063760000}"/>
    <cellStyle name="Nota 2 3 2 19" xfId="30245" xr:uid="{00000000-0005-0000-0000-000064760000}"/>
    <cellStyle name="Nota 2 3 2 19 2" xfId="30246" xr:uid="{00000000-0005-0000-0000-000065760000}"/>
    <cellStyle name="Nota 2 3 2 2" xfId="919" xr:uid="{00000000-0005-0000-0000-000066760000}"/>
    <cellStyle name="Nota 2 3 2 2 2" xfId="30247" xr:uid="{00000000-0005-0000-0000-000067760000}"/>
    <cellStyle name="Nota 2 3 2 20" xfId="30248" xr:uid="{00000000-0005-0000-0000-000068760000}"/>
    <cellStyle name="Nota 2 3 2 20 2" xfId="30249" xr:uid="{00000000-0005-0000-0000-000069760000}"/>
    <cellStyle name="Nota 2 3 2 21" xfId="30250" xr:uid="{00000000-0005-0000-0000-00006A760000}"/>
    <cellStyle name="Nota 2 3 2 21 2" xfId="30251" xr:uid="{00000000-0005-0000-0000-00006B760000}"/>
    <cellStyle name="Nota 2 3 2 22" xfId="30252" xr:uid="{00000000-0005-0000-0000-00006C760000}"/>
    <cellStyle name="Nota 2 3 2 22 2" xfId="30253" xr:uid="{00000000-0005-0000-0000-00006D760000}"/>
    <cellStyle name="Nota 2 3 2 23" xfId="30254" xr:uid="{00000000-0005-0000-0000-00006E760000}"/>
    <cellStyle name="Nota 2 3 2 23 2" xfId="30255" xr:uid="{00000000-0005-0000-0000-00006F760000}"/>
    <cellStyle name="Nota 2 3 2 24" xfId="30256" xr:uid="{00000000-0005-0000-0000-000070760000}"/>
    <cellStyle name="Nota 2 3 2 24 2" xfId="30257" xr:uid="{00000000-0005-0000-0000-000071760000}"/>
    <cellStyle name="Nota 2 3 2 25" xfId="30258" xr:uid="{00000000-0005-0000-0000-000072760000}"/>
    <cellStyle name="Nota 2 3 2 25 2" xfId="30259" xr:uid="{00000000-0005-0000-0000-000073760000}"/>
    <cellStyle name="Nota 2 3 2 26" xfId="30260" xr:uid="{00000000-0005-0000-0000-000074760000}"/>
    <cellStyle name="Nota 2 3 2 26 2" xfId="30261" xr:uid="{00000000-0005-0000-0000-000075760000}"/>
    <cellStyle name="Nota 2 3 2 27" xfId="30262" xr:uid="{00000000-0005-0000-0000-000076760000}"/>
    <cellStyle name="Nota 2 3 2 27 2" xfId="30263" xr:uid="{00000000-0005-0000-0000-000077760000}"/>
    <cellStyle name="Nota 2 3 2 28" xfId="30264" xr:uid="{00000000-0005-0000-0000-000078760000}"/>
    <cellStyle name="Nota 2 3 2 28 2" xfId="30265" xr:uid="{00000000-0005-0000-0000-000079760000}"/>
    <cellStyle name="Nota 2 3 2 29" xfId="30266" xr:uid="{00000000-0005-0000-0000-00007A760000}"/>
    <cellStyle name="Nota 2 3 2 29 2" xfId="30267" xr:uid="{00000000-0005-0000-0000-00007B760000}"/>
    <cellStyle name="Nota 2 3 2 3" xfId="30268" xr:uid="{00000000-0005-0000-0000-00007C760000}"/>
    <cellStyle name="Nota 2 3 2 3 2" xfId="30269" xr:uid="{00000000-0005-0000-0000-00007D760000}"/>
    <cellStyle name="Nota 2 3 2 30" xfId="30270" xr:uid="{00000000-0005-0000-0000-00007E760000}"/>
    <cellStyle name="Nota 2 3 2 30 2" xfId="30271" xr:uid="{00000000-0005-0000-0000-00007F760000}"/>
    <cellStyle name="Nota 2 3 2 31" xfId="30272" xr:uid="{00000000-0005-0000-0000-000080760000}"/>
    <cellStyle name="Nota 2 3 2 31 2" xfId="30273" xr:uid="{00000000-0005-0000-0000-000081760000}"/>
    <cellStyle name="Nota 2 3 2 32" xfId="30274" xr:uid="{00000000-0005-0000-0000-000082760000}"/>
    <cellStyle name="Nota 2 3 2 32 2" xfId="30275" xr:uid="{00000000-0005-0000-0000-000083760000}"/>
    <cellStyle name="Nota 2 3 2 33" xfId="30276" xr:uid="{00000000-0005-0000-0000-000084760000}"/>
    <cellStyle name="Nota 2 3 2 33 2" xfId="30277" xr:uid="{00000000-0005-0000-0000-000085760000}"/>
    <cellStyle name="Nota 2 3 2 34" xfId="30278" xr:uid="{00000000-0005-0000-0000-000086760000}"/>
    <cellStyle name="Nota 2 3 2 34 2" xfId="30279" xr:uid="{00000000-0005-0000-0000-000087760000}"/>
    <cellStyle name="Nota 2 3 2 35" xfId="30280" xr:uid="{00000000-0005-0000-0000-000088760000}"/>
    <cellStyle name="Nota 2 3 2 35 2" xfId="30281" xr:uid="{00000000-0005-0000-0000-000089760000}"/>
    <cellStyle name="Nota 2 3 2 36" xfId="30282" xr:uid="{00000000-0005-0000-0000-00008A760000}"/>
    <cellStyle name="Nota 2 3 2 36 2" xfId="30283" xr:uid="{00000000-0005-0000-0000-00008B760000}"/>
    <cellStyle name="Nota 2 3 2 37" xfId="30284" xr:uid="{00000000-0005-0000-0000-00008C760000}"/>
    <cellStyle name="Nota 2 3 2 37 2" xfId="30285" xr:uid="{00000000-0005-0000-0000-00008D760000}"/>
    <cellStyle name="Nota 2 3 2 38" xfId="30286" xr:uid="{00000000-0005-0000-0000-00008E760000}"/>
    <cellStyle name="Nota 2 3 2 38 2" xfId="30287" xr:uid="{00000000-0005-0000-0000-00008F760000}"/>
    <cellStyle name="Nota 2 3 2 39" xfId="30288" xr:uid="{00000000-0005-0000-0000-000090760000}"/>
    <cellStyle name="Nota 2 3 2 39 2" xfId="30289" xr:uid="{00000000-0005-0000-0000-000091760000}"/>
    <cellStyle name="Nota 2 3 2 4" xfId="30290" xr:uid="{00000000-0005-0000-0000-000092760000}"/>
    <cellStyle name="Nota 2 3 2 4 2" xfId="30291" xr:uid="{00000000-0005-0000-0000-000093760000}"/>
    <cellStyle name="Nota 2 3 2 40" xfId="30292" xr:uid="{00000000-0005-0000-0000-000094760000}"/>
    <cellStyle name="Nota 2 3 2 41" xfId="30293" xr:uid="{00000000-0005-0000-0000-000095760000}"/>
    <cellStyle name="Nota 2 3 2 42" xfId="30294" xr:uid="{00000000-0005-0000-0000-000096760000}"/>
    <cellStyle name="Nota 2 3 2 43" xfId="30295" xr:uid="{00000000-0005-0000-0000-000097760000}"/>
    <cellStyle name="Nota 2 3 2 44" xfId="30296" xr:uid="{00000000-0005-0000-0000-000098760000}"/>
    <cellStyle name="Nota 2 3 2 45" xfId="30297" xr:uid="{00000000-0005-0000-0000-000099760000}"/>
    <cellStyle name="Nota 2 3 2 46" xfId="30298" xr:uid="{00000000-0005-0000-0000-00009A760000}"/>
    <cellStyle name="Nota 2 3 2 47" xfId="30299" xr:uid="{00000000-0005-0000-0000-00009B760000}"/>
    <cellStyle name="Nota 2 3 2 48" xfId="30300" xr:uid="{00000000-0005-0000-0000-00009C760000}"/>
    <cellStyle name="Nota 2 3 2 49" xfId="30301" xr:uid="{00000000-0005-0000-0000-00009D760000}"/>
    <cellStyle name="Nota 2 3 2 5" xfId="30302" xr:uid="{00000000-0005-0000-0000-00009E760000}"/>
    <cellStyle name="Nota 2 3 2 5 2" xfId="30303" xr:uid="{00000000-0005-0000-0000-00009F760000}"/>
    <cellStyle name="Nota 2 3 2 50" xfId="30304" xr:uid="{00000000-0005-0000-0000-0000A0760000}"/>
    <cellStyle name="Nota 2 3 2 51" xfId="30305" xr:uid="{00000000-0005-0000-0000-0000A1760000}"/>
    <cellStyle name="Nota 2 3 2 52" xfId="30306" xr:uid="{00000000-0005-0000-0000-0000A2760000}"/>
    <cellStyle name="Nota 2 3 2 53" xfId="30307" xr:uid="{00000000-0005-0000-0000-0000A3760000}"/>
    <cellStyle name="Nota 2 3 2 54" xfId="30308" xr:uid="{00000000-0005-0000-0000-0000A4760000}"/>
    <cellStyle name="Nota 2 3 2 55" xfId="30309" xr:uid="{00000000-0005-0000-0000-0000A5760000}"/>
    <cellStyle name="Nota 2 3 2 56" xfId="30310" xr:uid="{00000000-0005-0000-0000-0000A6760000}"/>
    <cellStyle name="Nota 2 3 2 57" xfId="30311" xr:uid="{00000000-0005-0000-0000-0000A7760000}"/>
    <cellStyle name="Nota 2 3 2 58" xfId="30312" xr:uid="{00000000-0005-0000-0000-0000A8760000}"/>
    <cellStyle name="Nota 2 3 2 59" xfId="30313" xr:uid="{00000000-0005-0000-0000-0000A9760000}"/>
    <cellStyle name="Nota 2 3 2 6" xfId="30314" xr:uid="{00000000-0005-0000-0000-0000AA760000}"/>
    <cellStyle name="Nota 2 3 2 6 2" xfId="30315" xr:uid="{00000000-0005-0000-0000-0000AB760000}"/>
    <cellStyle name="Nota 2 3 2 60" xfId="30316" xr:uid="{00000000-0005-0000-0000-0000AC760000}"/>
    <cellStyle name="Nota 2 3 2 61" xfId="30317" xr:uid="{00000000-0005-0000-0000-0000AD760000}"/>
    <cellStyle name="Nota 2 3 2 62" xfId="30318" xr:uid="{00000000-0005-0000-0000-0000AE760000}"/>
    <cellStyle name="Nota 2 3 2 63" xfId="30319" xr:uid="{00000000-0005-0000-0000-0000AF760000}"/>
    <cellStyle name="Nota 2 3 2 64" xfId="30320" xr:uid="{00000000-0005-0000-0000-0000B0760000}"/>
    <cellStyle name="Nota 2 3 2 65" xfId="30321" xr:uid="{00000000-0005-0000-0000-0000B1760000}"/>
    <cellStyle name="Nota 2 3 2 66" xfId="30322" xr:uid="{00000000-0005-0000-0000-0000B2760000}"/>
    <cellStyle name="Nota 2 3 2 67" xfId="30323" xr:uid="{00000000-0005-0000-0000-0000B3760000}"/>
    <cellStyle name="Nota 2 3 2 68" xfId="30324" xr:uid="{00000000-0005-0000-0000-0000B4760000}"/>
    <cellStyle name="Nota 2 3 2 69" xfId="30325" xr:uid="{00000000-0005-0000-0000-0000B5760000}"/>
    <cellStyle name="Nota 2 3 2 7" xfId="30326" xr:uid="{00000000-0005-0000-0000-0000B6760000}"/>
    <cellStyle name="Nota 2 3 2 7 2" xfId="30327" xr:uid="{00000000-0005-0000-0000-0000B7760000}"/>
    <cellStyle name="Nota 2 3 2 70" xfId="30328" xr:uid="{00000000-0005-0000-0000-0000B8760000}"/>
    <cellStyle name="Nota 2 3 2 71" xfId="30329" xr:uid="{00000000-0005-0000-0000-0000B9760000}"/>
    <cellStyle name="Nota 2 3 2 72" xfId="30330" xr:uid="{00000000-0005-0000-0000-0000BA760000}"/>
    <cellStyle name="Nota 2 3 2 73" xfId="30331" xr:uid="{00000000-0005-0000-0000-0000BB760000}"/>
    <cellStyle name="Nota 2 3 2 74" xfId="30332" xr:uid="{00000000-0005-0000-0000-0000BC760000}"/>
    <cellStyle name="Nota 2 3 2 75" xfId="30333" xr:uid="{00000000-0005-0000-0000-0000BD760000}"/>
    <cellStyle name="Nota 2 3 2 76" xfId="30334" xr:uid="{00000000-0005-0000-0000-0000BE760000}"/>
    <cellStyle name="Nota 2 3 2 77" xfId="52536" xr:uid="{00000000-0005-0000-0000-0000BF760000}"/>
    <cellStyle name="Nota 2 3 2 78" xfId="52768" xr:uid="{00000000-0005-0000-0000-0000C0760000}"/>
    <cellStyle name="Nota 2 3 2 79" xfId="53229" xr:uid="{00000000-0005-0000-0000-0000C1760000}"/>
    <cellStyle name="Nota 2 3 2 8" xfId="30335" xr:uid="{00000000-0005-0000-0000-0000C2760000}"/>
    <cellStyle name="Nota 2 3 2 8 2" xfId="30336" xr:uid="{00000000-0005-0000-0000-0000C3760000}"/>
    <cellStyle name="Nota 2 3 2 9" xfId="30337" xr:uid="{00000000-0005-0000-0000-0000C4760000}"/>
    <cellStyle name="Nota 2 3 2 9 2" xfId="30338" xr:uid="{00000000-0005-0000-0000-0000C5760000}"/>
    <cellStyle name="Nota 2 3 20" xfId="920" xr:uid="{00000000-0005-0000-0000-0000C6760000}"/>
    <cellStyle name="Nota 2 3 20 10" xfId="30339" xr:uid="{00000000-0005-0000-0000-0000C7760000}"/>
    <cellStyle name="Nota 2 3 20 10 2" xfId="30340" xr:uid="{00000000-0005-0000-0000-0000C8760000}"/>
    <cellStyle name="Nota 2 3 20 11" xfId="30341" xr:uid="{00000000-0005-0000-0000-0000C9760000}"/>
    <cellStyle name="Nota 2 3 20 11 2" xfId="30342" xr:uid="{00000000-0005-0000-0000-0000CA760000}"/>
    <cellStyle name="Nota 2 3 20 12" xfId="30343" xr:uid="{00000000-0005-0000-0000-0000CB760000}"/>
    <cellStyle name="Nota 2 3 20 12 2" xfId="30344" xr:uid="{00000000-0005-0000-0000-0000CC760000}"/>
    <cellStyle name="Nota 2 3 20 13" xfId="30345" xr:uid="{00000000-0005-0000-0000-0000CD760000}"/>
    <cellStyle name="Nota 2 3 20 13 2" xfId="30346" xr:uid="{00000000-0005-0000-0000-0000CE760000}"/>
    <cellStyle name="Nota 2 3 20 14" xfId="30347" xr:uid="{00000000-0005-0000-0000-0000CF760000}"/>
    <cellStyle name="Nota 2 3 20 14 2" xfId="30348" xr:uid="{00000000-0005-0000-0000-0000D0760000}"/>
    <cellStyle name="Nota 2 3 20 15" xfId="30349" xr:uid="{00000000-0005-0000-0000-0000D1760000}"/>
    <cellStyle name="Nota 2 3 20 15 2" xfId="30350" xr:uid="{00000000-0005-0000-0000-0000D2760000}"/>
    <cellStyle name="Nota 2 3 20 16" xfId="30351" xr:uid="{00000000-0005-0000-0000-0000D3760000}"/>
    <cellStyle name="Nota 2 3 20 16 2" xfId="30352" xr:uid="{00000000-0005-0000-0000-0000D4760000}"/>
    <cellStyle name="Nota 2 3 20 17" xfId="30353" xr:uid="{00000000-0005-0000-0000-0000D5760000}"/>
    <cellStyle name="Nota 2 3 20 17 2" xfId="30354" xr:uid="{00000000-0005-0000-0000-0000D6760000}"/>
    <cellStyle name="Nota 2 3 20 18" xfId="30355" xr:uid="{00000000-0005-0000-0000-0000D7760000}"/>
    <cellStyle name="Nota 2 3 20 18 2" xfId="30356" xr:uid="{00000000-0005-0000-0000-0000D8760000}"/>
    <cellStyle name="Nota 2 3 20 19" xfId="30357" xr:uid="{00000000-0005-0000-0000-0000D9760000}"/>
    <cellStyle name="Nota 2 3 20 19 2" xfId="30358" xr:uid="{00000000-0005-0000-0000-0000DA760000}"/>
    <cellStyle name="Nota 2 3 20 2" xfId="921" xr:uid="{00000000-0005-0000-0000-0000DB760000}"/>
    <cellStyle name="Nota 2 3 20 2 2" xfId="30359" xr:uid="{00000000-0005-0000-0000-0000DC760000}"/>
    <cellStyle name="Nota 2 3 20 20" xfId="30360" xr:uid="{00000000-0005-0000-0000-0000DD760000}"/>
    <cellStyle name="Nota 2 3 20 20 2" xfId="30361" xr:uid="{00000000-0005-0000-0000-0000DE760000}"/>
    <cellStyle name="Nota 2 3 20 21" xfId="30362" xr:uid="{00000000-0005-0000-0000-0000DF760000}"/>
    <cellStyle name="Nota 2 3 20 21 2" xfId="30363" xr:uid="{00000000-0005-0000-0000-0000E0760000}"/>
    <cellStyle name="Nota 2 3 20 22" xfId="30364" xr:uid="{00000000-0005-0000-0000-0000E1760000}"/>
    <cellStyle name="Nota 2 3 20 22 2" xfId="30365" xr:uid="{00000000-0005-0000-0000-0000E2760000}"/>
    <cellStyle name="Nota 2 3 20 23" xfId="30366" xr:uid="{00000000-0005-0000-0000-0000E3760000}"/>
    <cellStyle name="Nota 2 3 20 23 2" xfId="30367" xr:uid="{00000000-0005-0000-0000-0000E4760000}"/>
    <cellStyle name="Nota 2 3 20 24" xfId="30368" xr:uid="{00000000-0005-0000-0000-0000E5760000}"/>
    <cellStyle name="Nota 2 3 20 24 2" xfId="30369" xr:uid="{00000000-0005-0000-0000-0000E6760000}"/>
    <cellStyle name="Nota 2 3 20 25" xfId="30370" xr:uid="{00000000-0005-0000-0000-0000E7760000}"/>
    <cellStyle name="Nota 2 3 20 25 2" xfId="30371" xr:uid="{00000000-0005-0000-0000-0000E8760000}"/>
    <cellStyle name="Nota 2 3 20 26" xfId="30372" xr:uid="{00000000-0005-0000-0000-0000E9760000}"/>
    <cellStyle name="Nota 2 3 20 26 2" xfId="30373" xr:uid="{00000000-0005-0000-0000-0000EA760000}"/>
    <cellStyle name="Nota 2 3 20 27" xfId="30374" xr:uid="{00000000-0005-0000-0000-0000EB760000}"/>
    <cellStyle name="Nota 2 3 20 27 2" xfId="30375" xr:uid="{00000000-0005-0000-0000-0000EC760000}"/>
    <cellStyle name="Nota 2 3 20 28" xfId="30376" xr:uid="{00000000-0005-0000-0000-0000ED760000}"/>
    <cellStyle name="Nota 2 3 20 28 2" xfId="30377" xr:uid="{00000000-0005-0000-0000-0000EE760000}"/>
    <cellStyle name="Nota 2 3 20 29" xfId="30378" xr:uid="{00000000-0005-0000-0000-0000EF760000}"/>
    <cellStyle name="Nota 2 3 20 29 2" xfId="30379" xr:uid="{00000000-0005-0000-0000-0000F0760000}"/>
    <cellStyle name="Nota 2 3 20 3" xfId="30380" xr:uid="{00000000-0005-0000-0000-0000F1760000}"/>
    <cellStyle name="Nota 2 3 20 3 2" xfId="30381" xr:uid="{00000000-0005-0000-0000-0000F2760000}"/>
    <cellStyle name="Nota 2 3 20 30" xfId="30382" xr:uid="{00000000-0005-0000-0000-0000F3760000}"/>
    <cellStyle name="Nota 2 3 20 30 2" xfId="30383" xr:uid="{00000000-0005-0000-0000-0000F4760000}"/>
    <cellStyle name="Nota 2 3 20 31" xfId="30384" xr:uid="{00000000-0005-0000-0000-0000F5760000}"/>
    <cellStyle name="Nota 2 3 20 31 2" xfId="30385" xr:uid="{00000000-0005-0000-0000-0000F6760000}"/>
    <cellStyle name="Nota 2 3 20 32" xfId="30386" xr:uid="{00000000-0005-0000-0000-0000F7760000}"/>
    <cellStyle name="Nota 2 3 20 32 2" xfId="30387" xr:uid="{00000000-0005-0000-0000-0000F8760000}"/>
    <cellStyle name="Nota 2 3 20 33" xfId="30388" xr:uid="{00000000-0005-0000-0000-0000F9760000}"/>
    <cellStyle name="Nota 2 3 20 33 2" xfId="30389" xr:uid="{00000000-0005-0000-0000-0000FA760000}"/>
    <cellStyle name="Nota 2 3 20 34" xfId="30390" xr:uid="{00000000-0005-0000-0000-0000FB760000}"/>
    <cellStyle name="Nota 2 3 20 34 2" xfId="30391" xr:uid="{00000000-0005-0000-0000-0000FC760000}"/>
    <cellStyle name="Nota 2 3 20 35" xfId="30392" xr:uid="{00000000-0005-0000-0000-0000FD760000}"/>
    <cellStyle name="Nota 2 3 20 35 2" xfId="30393" xr:uid="{00000000-0005-0000-0000-0000FE760000}"/>
    <cellStyle name="Nota 2 3 20 36" xfId="30394" xr:uid="{00000000-0005-0000-0000-0000FF760000}"/>
    <cellStyle name="Nota 2 3 20 36 2" xfId="30395" xr:uid="{00000000-0005-0000-0000-000000770000}"/>
    <cellStyle name="Nota 2 3 20 37" xfId="30396" xr:uid="{00000000-0005-0000-0000-000001770000}"/>
    <cellStyle name="Nota 2 3 20 37 2" xfId="30397" xr:uid="{00000000-0005-0000-0000-000002770000}"/>
    <cellStyle name="Nota 2 3 20 38" xfId="30398" xr:uid="{00000000-0005-0000-0000-000003770000}"/>
    <cellStyle name="Nota 2 3 20 38 2" xfId="30399" xr:uid="{00000000-0005-0000-0000-000004770000}"/>
    <cellStyle name="Nota 2 3 20 39" xfId="30400" xr:uid="{00000000-0005-0000-0000-000005770000}"/>
    <cellStyle name="Nota 2 3 20 39 2" xfId="30401" xr:uid="{00000000-0005-0000-0000-000006770000}"/>
    <cellStyle name="Nota 2 3 20 4" xfId="30402" xr:uid="{00000000-0005-0000-0000-000007770000}"/>
    <cellStyle name="Nota 2 3 20 4 2" xfId="30403" xr:uid="{00000000-0005-0000-0000-000008770000}"/>
    <cellStyle name="Nota 2 3 20 40" xfId="30404" xr:uid="{00000000-0005-0000-0000-000009770000}"/>
    <cellStyle name="Nota 2 3 20 41" xfId="30405" xr:uid="{00000000-0005-0000-0000-00000A770000}"/>
    <cellStyle name="Nota 2 3 20 42" xfId="30406" xr:uid="{00000000-0005-0000-0000-00000B770000}"/>
    <cellStyle name="Nota 2 3 20 43" xfId="30407" xr:uid="{00000000-0005-0000-0000-00000C770000}"/>
    <cellStyle name="Nota 2 3 20 44" xfId="30408" xr:uid="{00000000-0005-0000-0000-00000D770000}"/>
    <cellStyle name="Nota 2 3 20 45" xfId="30409" xr:uid="{00000000-0005-0000-0000-00000E770000}"/>
    <cellStyle name="Nota 2 3 20 46" xfId="30410" xr:uid="{00000000-0005-0000-0000-00000F770000}"/>
    <cellStyle name="Nota 2 3 20 47" xfId="30411" xr:uid="{00000000-0005-0000-0000-000010770000}"/>
    <cellStyle name="Nota 2 3 20 48" xfId="30412" xr:uid="{00000000-0005-0000-0000-000011770000}"/>
    <cellStyle name="Nota 2 3 20 49" xfId="30413" xr:uid="{00000000-0005-0000-0000-000012770000}"/>
    <cellStyle name="Nota 2 3 20 5" xfId="30414" xr:uid="{00000000-0005-0000-0000-000013770000}"/>
    <cellStyle name="Nota 2 3 20 5 2" xfId="30415" xr:uid="{00000000-0005-0000-0000-000014770000}"/>
    <cellStyle name="Nota 2 3 20 50" xfId="30416" xr:uid="{00000000-0005-0000-0000-000015770000}"/>
    <cellStyle name="Nota 2 3 20 51" xfId="30417" xr:uid="{00000000-0005-0000-0000-000016770000}"/>
    <cellStyle name="Nota 2 3 20 52" xfId="30418" xr:uid="{00000000-0005-0000-0000-000017770000}"/>
    <cellStyle name="Nota 2 3 20 53" xfId="30419" xr:uid="{00000000-0005-0000-0000-000018770000}"/>
    <cellStyle name="Nota 2 3 20 54" xfId="30420" xr:uid="{00000000-0005-0000-0000-000019770000}"/>
    <cellStyle name="Nota 2 3 20 55" xfId="30421" xr:uid="{00000000-0005-0000-0000-00001A770000}"/>
    <cellStyle name="Nota 2 3 20 56" xfId="30422" xr:uid="{00000000-0005-0000-0000-00001B770000}"/>
    <cellStyle name="Nota 2 3 20 57" xfId="30423" xr:uid="{00000000-0005-0000-0000-00001C770000}"/>
    <cellStyle name="Nota 2 3 20 58" xfId="30424" xr:uid="{00000000-0005-0000-0000-00001D770000}"/>
    <cellStyle name="Nota 2 3 20 59" xfId="30425" xr:uid="{00000000-0005-0000-0000-00001E770000}"/>
    <cellStyle name="Nota 2 3 20 6" xfId="30426" xr:uid="{00000000-0005-0000-0000-00001F770000}"/>
    <cellStyle name="Nota 2 3 20 6 2" xfId="30427" xr:uid="{00000000-0005-0000-0000-000020770000}"/>
    <cellStyle name="Nota 2 3 20 60" xfId="30428" xr:uid="{00000000-0005-0000-0000-000021770000}"/>
    <cellStyle name="Nota 2 3 20 61" xfId="30429" xr:uid="{00000000-0005-0000-0000-000022770000}"/>
    <cellStyle name="Nota 2 3 20 62" xfId="30430" xr:uid="{00000000-0005-0000-0000-000023770000}"/>
    <cellStyle name="Nota 2 3 20 63" xfId="30431" xr:uid="{00000000-0005-0000-0000-000024770000}"/>
    <cellStyle name="Nota 2 3 20 64" xfId="30432" xr:uid="{00000000-0005-0000-0000-000025770000}"/>
    <cellStyle name="Nota 2 3 20 65" xfId="30433" xr:uid="{00000000-0005-0000-0000-000026770000}"/>
    <cellStyle name="Nota 2 3 20 66" xfId="30434" xr:uid="{00000000-0005-0000-0000-000027770000}"/>
    <cellStyle name="Nota 2 3 20 67" xfId="30435" xr:uid="{00000000-0005-0000-0000-000028770000}"/>
    <cellStyle name="Nota 2 3 20 68" xfId="30436" xr:uid="{00000000-0005-0000-0000-000029770000}"/>
    <cellStyle name="Nota 2 3 20 69" xfId="30437" xr:uid="{00000000-0005-0000-0000-00002A770000}"/>
    <cellStyle name="Nota 2 3 20 7" xfId="30438" xr:uid="{00000000-0005-0000-0000-00002B770000}"/>
    <cellStyle name="Nota 2 3 20 7 2" xfId="30439" xr:uid="{00000000-0005-0000-0000-00002C770000}"/>
    <cellStyle name="Nota 2 3 20 70" xfId="30440" xr:uid="{00000000-0005-0000-0000-00002D770000}"/>
    <cellStyle name="Nota 2 3 20 71" xfId="30441" xr:uid="{00000000-0005-0000-0000-00002E770000}"/>
    <cellStyle name="Nota 2 3 20 72" xfId="30442" xr:uid="{00000000-0005-0000-0000-00002F770000}"/>
    <cellStyle name="Nota 2 3 20 73" xfId="30443" xr:uid="{00000000-0005-0000-0000-000030770000}"/>
    <cellStyle name="Nota 2 3 20 74" xfId="30444" xr:uid="{00000000-0005-0000-0000-000031770000}"/>
    <cellStyle name="Nota 2 3 20 75" xfId="30445" xr:uid="{00000000-0005-0000-0000-000032770000}"/>
    <cellStyle name="Nota 2 3 20 76" xfId="30446" xr:uid="{00000000-0005-0000-0000-000033770000}"/>
    <cellStyle name="Nota 2 3 20 77" xfId="52714" xr:uid="{00000000-0005-0000-0000-000034770000}"/>
    <cellStyle name="Nota 2 3 20 78" xfId="52984" xr:uid="{00000000-0005-0000-0000-000035770000}"/>
    <cellStyle name="Nota 2 3 20 79" xfId="53445" xr:uid="{00000000-0005-0000-0000-000036770000}"/>
    <cellStyle name="Nota 2 3 20 8" xfId="30447" xr:uid="{00000000-0005-0000-0000-000037770000}"/>
    <cellStyle name="Nota 2 3 20 8 2" xfId="30448" xr:uid="{00000000-0005-0000-0000-000038770000}"/>
    <cellStyle name="Nota 2 3 20 9" xfId="30449" xr:uid="{00000000-0005-0000-0000-000039770000}"/>
    <cellStyle name="Nota 2 3 20 9 2" xfId="30450" xr:uid="{00000000-0005-0000-0000-00003A770000}"/>
    <cellStyle name="Nota 2 3 21" xfId="922" xr:uid="{00000000-0005-0000-0000-00003B770000}"/>
    <cellStyle name="Nota 2 3 21 10" xfId="30451" xr:uid="{00000000-0005-0000-0000-00003C770000}"/>
    <cellStyle name="Nota 2 3 21 10 2" xfId="30452" xr:uid="{00000000-0005-0000-0000-00003D770000}"/>
    <cellStyle name="Nota 2 3 21 11" xfId="30453" xr:uid="{00000000-0005-0000-0000-00003E770000}"/>
    <cellStyle name="Nota 2 3 21 11 2" xfId="30454" xr:uid="{00000000-0005-0000-0000-00003F770000}"/>
    <cellStyle name="Nota 2 3 21 12" xfId="30455" xr:uid="{00000000-0005-0000-0000-000040770000}"/>
    <cellStyle name="Nota 2 3 21 12 2" xfId="30456" xr:uid="{00000000-0005-0000-0000-000041770000}"/>
    <cellStyle name="Nota 2 3 21 13" xfId="30457" xr:uid="{00000000-0005-0000-0000-000042770000}"/>
    <cellStyle name="Nota 2 3 21 13 2" xfId="30458" xr:uid="{00000000-0005-0000-0000-000043770000}"/>
    <cellStyle name="Nota 2 3 21 14" xfId="30459" xr:uid="{00000000-0005-0000-0000-000044770000}"/>
    <cellStyle name="Nota 2 3 21 14 2" xfId="30460" xr:uid="{00000000-0005-0000-0000-000045770000}"/>
    <cellStyle name="Nota 2 3 21 15" xfId="30461" xr:uid="{00000000-0005-0000-0000-000046770000}"/>
    <cellStyle name="Nota 2 3 21 15 2" xfId="30462" xr:uid="{00000000-0005-0000-0000-000047770000}"/>
    <cellStyle name="Nota 2 3 21 16" xfId="30463" xr:uid="{00000000-0005-0000-0000-000048770000}"/>
    <cellStyle name="Nota 2 3 21 16 2" xfId="30464" xr:uid="{00000000-0005-0000-0000-000049770000}"/>
    <cellStyle name="Nota 2 3 21 17" xfId="30465" xr:uid="{00000000-0005-0000-0000-00004A770000}"/>
    <cellStyle name="Nota 2 3 21 17 2" xfId="30466" xr:uid="{00000000-0005-0000-0000-00004B770000}"/>
    <cellStyle name="Nota 2 3 21 18" xfId="30467" xr:uid="{00000000-0005-0000-0000-00004C770000}"/>
    <cellStyle name="Nota 2 3 21 18 2" xfId="30468" xr:uid="{00000000-0005-0000-0000-00004D770000}"/>
    <cellStyle name="Nota 2 3 21 19" xfId="30469" xr:uid="{00000000-0005-0000-0000-00004E770000}"/>
    <cellStyle name="Nota 2 3 21 19 2" xfId="30470" xr:uid="{00000000-0005-0000-0000-00004F770000}"/>
    <cellStyle name="Nota 2 3 21 2" xfId="923" xr:uid="{00000000-0005-0000-0000-000050770000}"/>
    <cellStyle name="Nota 2 3 21 2 2" xfId="30471" xr:uid="{00000000-0005-0000-0000-000051770000}"/>
    <cellStyle name="Nota 2 3 21 20" xfId="30472" xr:uid="{00000000-0005-0000-0000-000052770000}"/>
    <cellStyle name="Nota 2 3 21 20 2" xfId="30473" xr:uid="{00000000-0005-0000-0000-000053770000}"/>
    <cellStyle name="Nota 2 3 21 21" xfId="30474" xr:uid="{00000000-0005-0000-0000-000054770000}"/>
    <cellStyle name="Nota 2 3 21 21 2" xfId="30475" xr:uid="{00000000-0005-0000-0000-000055770000}"/>
    <cellStyle name="Nota 2 3 21 22" xfId="30476" xr:uid="{00000000-0005-0000-0000-000056770000}"/>
    <cellStyle name="Nota 2 3 21 22 2" xfId="30477" xr:uid="{00000000-0005-0000-0000-000057770000}"/>
    <cellStyle name="Nota 2 3 21 23" xfId="30478" xr:uid="{00000000-0005-0000-0000-000058770000}"/>
    <cellStyle name="Nota 2 3 21 23 2" xfId="30479" xr:uid="{00000000-0005-0000-0000-000059770000}"/>
    <cellStyle name="Nota 2 3 21 24" xfId="30480" xr:uid="{00000000-0005-0000-0000-00005A770000}"/>
    <cellStyle name="Nota 2 3 21 24 2" xfId="30481" xr:uid="{00000000-0005-0000-0000-00005B770000}"/>
    <cellStyle name="Nota 2 3 21 25" xfId="30482" xr:uid="{00000000-0005-0000-0000-00005C770000}"/>
    <cellStyle name="Nota 2 3 21 25 2" xfId="30483" xr:uid="{00000000-0005-0000-0000-00005D770000}"/>
    <cellStyle name="Nota 2 3 21 26" xfId="30484" xr:uid="{00000000-0005-0000-0000-00005E770000}"/>
    <cellStyle name="Nota 2 3 21 26 2" xfId="30485" xr:uid="{00000000-0005-0000-0000-00005F770000}"/>
    <cellStyle name="Nota 2 3 21 27" xfId="30486" xr:uid="{00000000-0005-0000-0000-000060770000}"/>
    <cellStyle name="Nota 2 3 21 27 2" xfId="30487" xr:uid="{00000000-0005-0000-0000-000061770000}"/>
    <cellStyle name="Nota 2 3 21 28" xfId="30488" xr:uid="{00000000-0005-0000-0000-000062770000}"/>
    <cellStyle name="Nota 2 3 21 28 2" xfId="30489" xr:uid="{00000000-0005-0000-0000-000063770000}"/>
    <cellStyle name="Nota 2 3 21 29" xfId="30490" xr:uid="{00000000-0005-0000-0000-000064770000}"/>
    <cellStyle name="Nota 2 3 21 29 2" xfId="30491" xr:uid="{00000000-0005-0000-0000-000065770000}"/>
    <cellStyle name="Nota 2 3 21 3" xfId="30492" xr:uid="{00000000-0005-0000-0000-000066770000}"/>
    <cellStyle name="Nota 2 3 21 3 2" xfId="30493" xr:uid="{00000000-0005-0000-0000-000067770000}"/>
    <cellStyle name="Nota 2 3 21 30" xfId="30494" xr:uid="{00000000-0005-0000-0000-000068770000}"/>
    <cellStyle name="Nota 2 3 21 30 2" xfId="30495" xr:uid="{00000000-0005-0000-0000-000069770000}"/>
    <cellStyle name="Nota 2 3 21 31" xfId="30496" xr:uid="{00000000-0005-0000-0000-00006A770000}"/>
    <cellStyle name="Nota 2 3 21 31 2" xfId="30497" xr:uid="{00000000-0005-0000-0000-00006B770000}"/>
    <cellStyle name="Nota 2 3 21 32" xfId="30498" xr:uid="{00000000-0005-0000-0000-00006C770000}"/>
    <cellStyle name="Nota 2 3 21 32 2" xfId="30499" xr:uid="{00000000-0005-0000-0000-00006D770000}"/>
    <cellStyle name="Nota 2 3 21 33" xfId="30500" xr:uid="{00000000-0005-0000-0000-00006E770000}"/>
    <cellStyle name="Nota 2 3 21 33 2" xfId="30501" xr:uid="{00000000-0005-0000-0000-00006F770000}"/>
    <cellStyle name="Nota 2 3 21 34" xfId="30502" xr:uid="{00000000-0005-0000-0000-000070770000}"/>
    <cellStyle name="Nota 2 3 21 34 2" xfId="30503" xr:uid="{00000000-0005-0000-0000-000071770000}"/>
    <cellStyle name="Nota 2 3 21 35" xfId="30504" xr:uid="{00000000-0005-0000-0000-000072770000}"/>
    <cellStyle name="Nota 2 3 21 35 2" xfId="30505" xr:uid="{00000000-0005-0000-0000-000073770000}"/>
    <cellStyle name="Nota 2 3 21 36" xfId="30506" xr:uid="{00000000-0005-0000-0000-000074770000}"/>
    <cellStyle name="Nota 2 3 21 36 2" xfId="30507" xr:uid="{00000000-0005-0000-0000-000075770000}"/>
    <cellStyle name="Nota 2 3 21 37" xfId="30508" xr:uid="{00000000-0005-0000-0000-000076770000}"/>
    <cellStyle name="Nota 2 3 21 37 2" xfId="30509" xr:uid="{00000000-0005-0000-0000-000077770000}"/>
    <cellStyle name="Nota 2 3 21 38" xfId="30510" xr:uid="{00000000-0005-0000-0000-000078770000}"/>
    <cellStyle name="Nota 2 3 21 38 2" xfId="30511" xr:uid="{00000000-0005-0000-0000-000079770000}"/>
    <cellStyle name="Nota 2 3 21 39" xfId="30512" xr:uid="{00000000-0005-0000-0000-00007A770000}"/>
    <cellStyle name="Nota 2 3 21 4" xfId="30513" xr:uid="{00000000-0005-0000-0000-00007B770000}"/>
    <cellStyle name="Nota 2 3 21 4 2" xfId="30514" xr:uid="{00000000-0005-0000-0000-00007C770000}"/>
    <cellStyle name="Nota 2 3 21 40" xfId="30515" xr:uid="{00000000-0005-0000-0000-00007D770000}"/>
    <cellStyle name="Nota 2 3 21 41" xfId="30516" xr:uid="{00000000-0005-0000-0000-00007E770000}"/>
    <cellStyle name="Nota 2 3 21 42" xfId="30517" xr:uid="{00000000-0005-0000-0000-00007F770000}"/>
    <cellStyle name="Nota 2 3 21 43" xfId="30518" xr:uid="{00000000-0005-0000-0000-000080770000}"/>
    <cellStyle name="Nota 2 3 21 44" xfId="30519" xr:uid="{00000000-0005-0000-0000-000081770000}"/>
    <cellStyle name="Nota 2 3 21 45" xfId="30520" xr:uid="{00000000-0005-0000-0000-000082770000}"/>
    <cellStyle name="Nota 2 3 21 46" xfId="30521" xr:uid="{00000000-0005-0000-0000-000083770000}"/>
    <cellStyle name="Nota 2 3 21 47" xfId="30522" xr:uid="{00000000-0005-0000-0000-000084770000}"/>
    <cellStyle name="Nota 2 3 21 48" xfId="30523" xr:uid="{00000000-0005-0000-0000-000085770000}"/>
    <cellStyle name="Nota 2 3 21 49" xfId="30524" xr:uid="{00000000-0005-0000-0000-000086770000}"/>
    <cellStyle name="Nota 2 3 21 5" xfId="30525" xr:uid="{00000000-0005-0000-0000-000087770000}"/>
    <cellStyle name="Nota 2 3 21 5 2" xfId="30526" xr:uid="{00000000-0005-0000-0000-000088770000}"/>
    <cellStyle name="Nota 2 3 21 50" xfId="30527" xr:uid="{00000000-0005-0000-0000-000089770000}"/>
    <cellStyle name="Nota 2 3 21 51" xfId="30528" xr:uid="{00000000-0005-0000-0000-00008A770000}"/>
    <cellStyle name="Nota 2 3 21 52" xfId="30529" xr:uid="{00000000-0005-0000-0000-00008B770000}"/>
    <cellStyle name="Nota 2 3 21 53" xfId="30530" xr:uid="{00000000-0005-0000-0000-00008C770000}"/>
    <cellStyle name="Nota 2 3 21 54" xfId="30531" xr:uid="{00000000-0005-0000-0000-00008D770000}"/>
    <cellStyle name="Nota 2 3 21 55" xfId="30532" xr:uid="{00000000-0005-0000-0000-00008E770000}"/>
    <cellStyle name="Nota 2 3 21 56" xfId="30533" xr:uid="{00000000-0005-0000-0000-00008F770000}"/>
    <cellStyle name="Nota 2 3 21 57" xfId="30534" xr:uid="{00000000-0005-0000-0000-000090770000}"/>
    <cellStyle name="Nota 2 3 21 58" xfId="30535" xr:uid="{00000000-0005-0000-0000-000091770000}"/>
    <cellStyle name="Nota 2 3 21 59" xfId="30536" xr:uid="{00000000-0005-0000-0000-000092770000}"/>
    <cellStyle name="Nota 2 3 21 6" xfId="30537" xr:uid="{00000000-0005-0000-0000-000093770000}"/>
    <cellStyle name="Nota 2 3 21 6 2" xfId="30538" xr:uid="{00000000-0005-0000-0000-000094770000}"/>
    <cellStyle name="Nota 2 3 21 60" xfId="30539" xr:uid="{00000000-0005-0000-0000-000095770000}"/>
    <cellStyle name="Nota 2 3 21 61" xfId="30540" xr:uid="{00000000-0005-0000-0000-000096770000}"/>
    <cellStyle name="Nota 2 3 21 62" xfId="30541" xr:uid="{00000000-0005-0000-0000-000097770000}"/>
    <cellStyle name="Nota 2 3 21 63" xfId="30542" xr:uid="{00000000-0005-0000-0000-000098770000}"/>
    <cellStyle name="Nota 2 3 21 64" xfId="30543" xr:uid="{00000000-0005-0000-0000-000099770000}"/>
    <cellStyle name="Nota 2 3 21 65" xfId="30544" xr:uid="{00000000-0005-0000-0000-00009A770000}"/>
    <cellStyle name="Nota 2 3 21 66" xfId="30545" xr:uid="{00000000-0005-0000-0000-00009B770000}"/>
    <cellStyle name="Nota 2 3 21 67" xfId="30546" xr:uid="{00000000-0005-0000-0000-00009C770000}"/>
    <cellStyle name="Nota 2 3 21 68" xfId="30547" xr:uid="{00000000-0005-0000-0000-00009D770000}"/>
    <cellStyle name="Nota 2 3 21 69" xfId="30548" xr:uid="{00000000-0005-0000-0000-00009E770000}"/>
    <cellStyle name="Nota 2 3 21 7" xfId="30549" xr:uid="{00000000-0005-0000-0000-00009F770000}"/>
    <cellStyle name="Nota 2 3 21 7 2" xfId="30550" xr:uid="{00000000-0005-0000-0000-0000A0770000}"/>
    <cellStyle name="Nota 2 3 21 70" xfId="30551" xr:uid="{00000000-0005-0000-0000-0000A1770000}"/>
    <cellStyle name="Nota 2 3 21 71" xfId="30552" xr:uid="{00000000-0005-0000-0000-0000A2770000}"/>
    <cellStyle name="Nota 2 3 21 72" xfId="30553" xr:uid="{00000000-0005-0000-0000-0000A3770000}"/>
    <cellStyle name="Nota 2 3 21 73" xfId="30554" xr:uid="{00000000-0005-0000-0000-0000A4770000}"/>
    <cellStyle name="Nota 2 3 21 74" xfId="30555" xr:uid="{00000000-0005-0000-0000-0000A5770000}"/>
    <cellStyle name="Nota 2 3 21 75" xfId="30556" xr:uid="{00000000-0005-0000-0000-0000A6770000}"/>
    <cellStyle name="Nota 2 3 21 76" xfId="52754" xr:uid="{00000000-0005-0000-0000-0000A7770000}"/>
    <cellStyle name="Nota 2 3 21 77" xfId="53033" xr:uid="{00000000-0005-0000-0000-0000A8770000}"/>
    <cellStyle name="Nota 2 3 21 78" xfId="53494" xr:uid="{00000000-0005-0000-0000-0000A9770000}"/>
    <cellStyle name="Nota 2 3 21 8" xfId="30557" xr:uid="{00000000-0005-0000-0000-0000AA770000}"/>
    <cellStyle name="Nota 2 3 21 8 2" xfId="30558" xr:uid="{00000000-0005-0000-0000-0000AB770000}"/>
    <cellStyle name="Nota 2 3 21 9" xfId="30559" xr:uid="{00000000-0005-0000-0000-0000AC770000}"/>
    <cellStyle name="Nota 2 3 21 9 2" xfId="30560" xr:uid="{00000000-0005-0000-0000-0000AD770000}"/>
    <cellStyle name="Nota 2 3 22" xfId="924" xr:uid="{00000000-0005-0000-0000-0000AE770000}"/>
    <cellStyle name="Nota 2 3 22 2" xfId="30561" xr:uid="{00000000-0005-0000-0000-0000AF770000}"/>
    <cellStyle name="Nota 2 3 23" xfId="30562" xr:uid="{00000000-0005-0000-0000-0000B0770000}"/>
    <cellStyle name="Nota 2 3 23 2" xfId="30563" xr:uid="{00000000-0005-0000-0000-0000B1770000}"/>
    <cellStyle name="Nota 2 3 24" xfId="30564" xr:uid="{00000000-0005-0000-0000-0000B2770000}"/>
    <cellStyle name="Nota 2 3 24 2" xfId="30565" xr:uid="{00000000-0005-0000-0000-0000B3770000}"/>
    <cellStyle name="Nota 2 3 25" xfId="30566" xr:uid="{00000000-0005-0000-0000-0000B4770000}"/>
    <cellStyle name="Nota 2 3 25 2" xfId="30567" xr:uid="{00000000-0005-0000-0000-0000B5770000}"/>
    <cellStyle name="Nota 2 3 26" xfId="30568" xr:uid="{00000000-0005-0000-0000-0000B6770000}"/>
    <cellStyle name="Nota 2 3 26 2" xfId="30569" xr:uid="{00000000-0005-0000-0000-0000B7770000}"/>
    <cellStyle name="Nota 2 3 27" xfId="30570" xr:uid="{00000000-0005-0000-0000-0000B8770000}"/>
    <cellStyle name="Nota 2 3 27 2" xfId="30571" xr:uid="{00000000-0005-0000-0000-0000B9770000}"/>
    <cellStyle name="Nota 2 3 28" xfId="30572" xr:uid="{00000000-0005-0000-0000-0000BA770000}"/>
    <cellStyle name="Nota 2 3 28 2" xfId="30573" xr:uid="{00000000-0005-0000-0000-0000BB770000}"/>
    <cellStyle name="Nota 2 3 29" xfId="30574" xr:uid="{00000000-0005-0000-0000-0000BC770000}"/>
    <cellStyle name="Nota 2 3 29 2" xfId="30575" xr:uid="{00000000-0005-0000-0000-0000BD770000}"/>
    <cellStyle name="Nota 2 3 3" xfId="925" xr:uid="{00000000-0005-0000-0000-0000BE770000}"/>
    <cellStyle name="Nota 2 3 3 10" xfId="30576" xr:uid="{00000000-0005-0000-0000-0000BF770000}"/>
    <cellStyle name="Nota 2 3 3 10 2" xfId="30577" xr:uid="{00000000-0005-0000-0000-0000C0770000}"/>
    <cellStyle name="Nota 2 3 3 11" xfId="30578" xr:uid="{00000000-0005-0000-0000-0000C1770000}"/>
    <cellStyle name="Nota 2 3 3 11 2" xfId="30579" xr:uid="{00000000-0005-0000-0000-0000C2770000}"/>
    <cellStyle name="Nota 2 3 3 12" xfId="30580" xr:uid="{00000000-0005-0000-0000-0000C3770000}"/>
    <cellStyle name="Nota 2 3 3 12 2" xfId="30581" xr:uid="{00000000-0005-0000-0000-0000C4770000}"/>
    <cellStyle name="Nota 2 3 3 13" xfId="30582" xr:uid="{00000000-0005-0000-0000-0000C5770000}"/>
    <cellStyle name="Nota 2 3 3 13 2" xfId="30583" xr:uid="{00000000-0005-0000-0000-0000C6770000}"/>
    <cellStyle name="Nota 2 3 3 14" xfId="30584" xr:uid="{00000000-0005-0000-0000-0000C7770000}"/>
    <cellStyle name="Nota 2 3 3 14 2" xfId="30585" xr:uid="{00000000-0005-0000-0000-0000C8770000}"/>
    <cellStyle name="Nota 2 3 3 15" xfId="30586" xr:uid="{00000000-0005-0000-0000-0000C9770000}"/>
    <cellStyle name="Nota 2 3 3 15 2" xfId="30587" xr:uid="{00000000-0005-0000-0000-0000CA770000}"/>
    <cellStyle name="Nota 2 3 3 16" xfId="30588" xr:uid="{00000000-0005-0000-0000-0000CB770000}"/>
    <cellStyle name="Nota 2 3 3 16 2" xfId="30589" xr:uid="{00000000-0005-0000-0000-0000CC770000}"/>
    <cellStyle name="Nota 2 3 3 17" xfId="30590" xr:uid="{00000000-0005-0000-0000-0000CD770000}"/>
    <cellStyle name="Nota 2 3 3 17 2" xfId="30591" xr:uid="{00000000-0005-0000-0000-0000CE770000}"/>
    <cellStyle name="Nota 2 3 3 18" xfId="30592" xr:uid="{00000000-0005-0000-0000-0000CF770000}"/>
    <cellStyle name="Nota 2 3 3 18 2" xfId="30593" xr:uid="{00000000-0005-0000-0000-0000D0770000}"/>
    <cellStyle name="Nota 2 3 3 19" xfId="30594" xr:uid="{00000000-0005-0000-0000-0000D1770000}"/>
    <cellStyle name="Nota 2 3 3 19 2" xfId="30595" xr:uid="{00000000-0005-0000-0000-0000D2770000}"/>
    <cellStyle name="Nota 2 3 3 2" xfId="926" xr:uid="{00000000-0005-0000-0000-0000D3770000}"/>
    <cellStyle name="Nota 2 3 3 2 2" xfId="30596" xr:uid="{00000000-0005-0000-0000-0000D4770000}"/>
    <cellStyle name="Nota 2 3 3 20" xfId="30597" xr:uid="{00000000-0005-0000-0000-0000D5770000}"/>
    <cellStyle name="Nota 2 3 3 20 2" xfId="30598" xr:uid="{00000000-0005-0000-0000-0000D6770000}"/>
    <cellStyle name="Nota 2 3 3 21" xfId="30599" xr:uid="{00000000-0005-0000-0000-0000D7770000}"/>
    <cellStyle name="Nota 2 3 3 21 2" xfId="30600" xr:uid="{00000000-0005-0000-0000-0000D8770000}"/>
    <cellStyle name="Nota 2 3 3 22" xfId="30601" xr:uid="{00000000-0005-0000-0000-0000D9770000}"/>
    <cellStyle name="Nota 2 3 3 22 2" xfId="30602" xr:uid="{00000000-0005-0000-0000-0000DA770000}"/>
    <cellStyle name="Nota 2 3 3 23" xfId="30603" xr:uid="{00000000-0005-0000-0000-0000DB770000}"/>
    <cellStyle name="Nota 2 3 3 23 2" xfId="30604" xr:uid="{00000000-0005-0000-0000-0000DC770000}"/>
    <cellStyle name="Nota 2 3 3 24" xfId="30605" xr:uid="{00000000-0005-0000-0000-0000DD770000}"/>
    <cellStyle name="Nota 2 3 3 24 2" xfId="30606" xr:uid="{00000000-0005-0000-0000-0000DE770000}"/>
    <cellStyle name="Nota 2 3 3 25" xfId="30607" xr:uid="{00000000-0005-0000-0000-0000DF770000}"/>
    <cellStyle name="Nota 2 3 3 25 2" xfId="30608" xr:uid="{00000000-0005-0000-0000-0000E0770000}"/>
    <cellStyle name="Nota 2 3 3 26" xfId="30609" xr:uid="{00000000-0005-0000-0000-0000E1770000}"/>
    <cellStyle name="Nota 2 3 3 26 2" xfId="30610" xr:uid="{00000000-0005-0000-0000-0000E2770000}"/>
    <cellStyle name="Nota 2 3 3 27" xfId="30611" xr:uid="{00000000-0005-0000-0000-0000E3770000}"/>
    <cellStyle name="Nota 2 3 3 27 2" xfId="30612" xr:uid="{00000000-0005-0000-0000-0000E4770000}"/>
    <cellStyle name="Nota 2 3 3 28" xfId="30613" xr:uid="{00000000-0005-0000-0000-0000E5770000}"/>
    <cellStyle name="Nota 2 3 3 28 2" xfId="30614" xr:uid="{00000000-0005-0000-0000-0000E6770000}"/>
    <cellStyle name="Nota 2 3 3 29" xfId="30615" xr:uid="{00000000-0005-0000-0000-0000E7770000}"/>
    <cellStyle name="Nota 2 3 3 29 2" xfId="30616" xr:uid="{00000000-0005-0000-0000-0000E8770000}"/>
    <cellStyle name="Nota 2 3 3 3" xfId="30617" xr:uid="{00000000-0005-0000-0000-0000E9770000}"/>
    <cellStyle name="Nota 2 3 3 3 2" xfId="30618" xr:uid="{00000000-0005-0000-0000-0000EA770000}"/>
    <cellStyle name="Nota 2 3 3 30" xfId="30619" xr:uid="{00000000-0005-0000-0000-0000EB770000}"/>
    <cellStyle name="Nota 2 3 3 30 2" xfId="30620" xr:uid="{00000000-0005-0000-0000-0000EC770000}"/>
    <cellStyle name="Nota 2 3 3 31" xfId="30621" xr:uid="{00000000-0005-0000-0000-0000ED770000}"/>
    <cellStyle name="Nota 2 3 3 31 2" xfId="30622" xr:uid="{00000000-0005-0000-0000-0000EE770000}"/>
    <cellStyle name="Nota 2 3 3 32" xfId="30623" xr:uid="{00000000-0005-0000-0000-0000EF770000}"/>
    <cellStyle name="Nota 2 3 3 32 2" xfId="30624" xr:uid="{00000000-0005-0000-0000-0000F0770000}"/>
    <cellStyle name="Nota 2 3 3 33" xfId="30625" xr:uid="{00000000-0005-0000-0000-0000F1770000}"/>
    <cellStyle name="Nota 2 3 3 33 2" xfId="30626" xr:uid="{00000000-0005-0000-0000-0000F2770000}"/>
    <cellStyle name="Nota 2 3 3 34" xfId="30627" xr:uid="{00000000-0005-0000-0000-0000F3770000}"/>
    <cellStyle name="Nota 2 3 3 34 2" xfId="30628" xr:uid="{00000000-0005-0000-0000-0000F4770000}"/>
    <cellStyle name="Nota 2 3 3 35" xfId="30629" xr:uid="{00000000-0005-0000-0000-0000F5770000}"/>
    <cellStyle name="Nota 2 3 3 35 2" xfId="30630" xr:uid="{00000000-0005-0000-0000-0000F6770000}"/>
    <cellStyle name="Nota 2 3 3 36" xfId="30631" xr:uid="{00000000-0005-0000-0000-0000F7770000}"/>
    <cellStyle name="Nota 2 3 3 36 2" xfId="30632" xr:uid="{00000000-0005-0000-0000-0000F8770000}"/>
    <cellStyle name="Nota 2 3 3 37" xfId="30633" xr:uid="{00000000-0005-0000-0000-0000F9770000}"/>
    <cellStyle name="Nota 2 3 3 37 2" xfId="30634" xr:uid="{00000000-0005-0000-0000-0000FA770000}"/>
    <cellStyle name="Nota 2 3 3 38" xfId="30635" xr:uid="{00000000-0005-0000-0000-0000FB770000}"/>
    <cellStyle name="Nota 2 3 3 38 2" xfId="30636" xr:uid="{00000000-0005-0000-0000-0000FC770000}"/>
    <cellStyle name="Nota 2 3 3 39" xfId="30637" xr:uid="{00000000-0005-0000-0000-0000FD770000}"/>
    <cellStyle name="Nota 2 3 3 39 2" xfId="30638" xr:uid="{00000000-0005-0000-0000-0000FE770000}"/>
    <cellStyle name="Nota 2 3 3 4" xfId="30639" xr:uid="{00000000-0005-0000-0000-0000FF770000}"/>
    <cellStyle name="Nota 2 3 3 4 2" xfId="30640" xr:uid="{00000000-0005-0000-0000-000000780000}"/>
    <cellStyle name="Nota 2 3 3 40" xfId="30641" xr:uid="{00000000-0005-0000-0000-000001780000}"/>
    <cellStyle name="Nota 2 3 3 41" xfId="30642" xr:uid="{00000000-0005-0000-0000-000002780000}"/>
    <cellStyle name="Nota 2 3 3 42" xfId="30643" xr:uid="{00000000-0005-0000-0000-000003780000}"/>
    <cellStyle name="Nota 2 3 3 43" xfId="30644" xr:uid="{00000000-0005-0000-0000-000004780000}"/>
    <cellStyle name="Nota 2 3 3 44" xfId="30645" xr:uid="{00000000-0005-0000-0000-000005780000}"/>
    <cellStyle name="Nota 2 3 3 45" xfId="30646" xr:uid="{00000000-0005-0000-0000-000006780000}"/>
    <cellStyle name="Nota 2 3 3 46" xfId="30647" xr:uid="{00000000-0005-0000-0000-000007780000}"/>
    <cellStyle name="Nota 2 3 3 47" xfId="30648" xr:uid="{00000000-0005-0000-0000-000008780000}"/>
    <cellStyle name="Nota 2 3 3 48" xfId="30649" xr:uid="{00000000-0005-0000-0000-000009780000}"/>
    <cellStyle name="Nota 2 3 3 49" xfId="30650" xr:uid="{00000000-0005-0000-0000-00000A780000}"/>
    <cellStyle name="Nota 2 3 3 5" xfId="30651" xr:uid="{00000000-0005-0000-0000-00000B780000}"/>
    <cellStyle name="Nota 2 3 3 5 2" xfId="30652" xr:uid="{00000000-0005-0000-0000-00000C780000}"/>
    <cellStyle name="Nota 2 3 3 50" xfId="30653" xr:uid="{00000000-0005-0000-0000-00000D780000}"/>
    <cellStyle name="Nota 2 3 3 51" xfId="30654" xr:uid="{00000000-0005-0000-0000-00000E780000}"/>
    <cellStyle name="Nota 2 3 3 52" xfId="30655" xr:uid="{00000000-0005-0000-0000-00000F780000}"/>
    <cellStyle name="Nota 2 3 3 53" xfId="30656" xr:uid="{00000000-0005-0000-0000-000010780000}"/>
    <cellStyle name="Nota 2 3 3 54" xfId="30657" xr:uid="{00000000-0005-0000-0000-000011780000}"/>
    <cellStyle name="Nota 2 3 3 55" xfId="30658" xr:uid="{00000000-0005-0000-0000-000012780000}"/>
    <cellStyle name="Nota 2 3 3 56" xfId="30659" xr:uid="{00000000-0005-0000-0000-000013780000}"/>
    <cellStyle name="Nota 2 3 3 57" xfId="30660" xr:uid="{00000000-0005-0000-0000-000014780000}"/>
    <cellStyle name="Nota 2 3 3 58" xfId="30661" xr:uid="{00000000-0005-0000-0000-000015780000}"/>
    <cellStyle name="Nota 2 3 3 59" xfId="30662" xr:uid="{00000000-0005-0000-0000-000016780000}"/>
    <cellStyle name="Nota 2 3 3 6" xfId="30663" xr:uid="{00000000-0005-0000-0000-000017780000}"/>
    <cellStyle name="Nota 2 3 3 6 2" xfId="30664" xr:uid="{00000000-0005-0000-0000-000018780000}"/>
    <cellStyle name="Nota 2 3 3 60" xfId="30665" xr:uid="{00000000-0005-0000-0000-000019780000}"/>
    <cellStyle name="Nota 2 3 3 61" xfId="30666" xr:uid="{00000000-0005-0000-0000-00001A780000}"/>
    <cellStyle name="Nota 2 3 3 62" xfId="30667" xr:uid="{00000000-0005-0000-0000-00001B780000}"/>
    <cellStyle name="Nota 2 3 3 63" xfId="30668" xr:uid="{00000000-0005-0000-0000-00001C780000}"/>
    <cellStyle name="Nota 2 3 3 64" xfId="30669" xr:uid="{00000000-0005-0000-0000-00001D780000}"/>
    <cellStyle name="Nota 2 3 3 65" xfId="30670" xr:uid="{00000000-0005-0000-0000-00001E780000}"/>
    <cellStyle name="Nota 2 3 3 66" xfId="30671" xr:uid="{00000000-0005-0000-0000-00001F780000}"/>
    <cellStyle name="Nota 2 3 3 67" xfId="30672" xr:uid="{00000000-0005-0000-0000-000020780000}"/>
    <cellStyle name="Nota 2 3 3 68" xfId="30673" xr:uid="{00000000-0005-0000-0000-000021780000}"/>
    <cellStyle name="Nota 2 3 3 69" xfId="30674" xr:uid="{00000000-0005-0000-0000-000022780000}"/>
    <cellStyle name="Nota 2 3 3 7" xfId="30675" xr:uid="{00000000-0005-0000-0000-000023780000}"/>
    <cellStyle name="Nota 2 3 3 7 2" xfId="30676" xr:uid="{00000000-0005-0000-0000-000024780000}"/>
    <cellStyle name="Nota 2 3 3 70" xfId="30677" xr:uid="{00000000-0005-0000-0000-000025780000}"/>
    <cellStyle name="Nota 2 3 3 71" xfId="30678" xr:uid="{00000000-0005-0000-0000-000026780000}"/>
    <cellStyle name="Nota 2 3 3 72" xfId="30679" xr:uid="{00000000-0005-0000-0000-000027780000}"/>
    <cellStyle name="Nota 2 3 3 73" xfId="30680" xr:uid="{00000000-0005-0000-0000-000028780000}"/>
    <cellStyle name="Nota 2 3 3 74" xfId="30681" xr:uid="{00000000-0005-0000-0000-000029780000}"/>
    <cellStyle name="Nota 2 3 3 75" xfId="30682" xr:uid="{00000000-0005-0000-0000-00002A780000}"/>
    <cellStyle name="Nota 2 3 3 76" xfId="30683" xr:uid="{00000000-0005-0000-0000-00002B780000}"/>
    <cellStyle name="Nota 2 3 3 77" xfId="52526" xr:uid="{00000000-0005-0000-0000-00002C780000}"/>
    <cellStyle name="Nota 2 3 3 78" xfId="52254" xr:uid="{00000000-0005-0000-0000-00002D780000}"/>
    <cellStyle name="Nota 2 3 3 79" xfId="53219" xr:uid="{00000000-0005-0000-0000-00002E780000}"/>
    <cellStyle name="Nota 2 3 3 8" xfId="30684" xr:uid="{00000000-0005-0000-0000-00002F780000}"/>
    <cellStyle name="Nota 2 3 3 8 2" xfId="30685" xr:uid="{00000000-0005-0000-0000-000030780000}"/>
    <cellStyle name="Nota 2 3 3 9" xfId="30686" xr:uid="{00000000-0005-0000-0000-000031780000}"/>
    <cellStyle name="Nota 2 3 3 9 2" xfId="30687" xr:uid="{00000000-0005-0000-0000-000032780000}"/>
    <cellStyle name="Nota 2 3 30" xfId="30688" xr:uid="{00000000-0005-0000-0000-000033780000}"/>
    <cellStyle name="Nota 2 3 30 2" xfId="30689" xr:uid="{00000000-0005-0000-0000-000034780000}"/>
    <cellStyle name="Nota 2 3 31" xfId="30690" xr:uid="{00000000-0005-0000-0000-000035780000}"/>
    <cellStyle name="Nota 2 3 31 2" xfId="30691" xr:uid="{00000000-0005-0000-0000-000036780000}"/>
    <cellStyle name="Nota 2 3 32" xfId="30692" xr:uid="{00000000-0005-0000-0000-000037780000}"/>
    <cellStyle name="Nota 2 3 32 2" xfId="30693" xr:uid="{00000000-0005-0000-0000-000038780000}"/>
    <cellStyle name="Nota 2 3 33" xfId="30694" xr:uid="{00000000-0005-0000-0000-000039780000}"/>
    <cellStyle name="Nota 2 3 33 2" xfId="30695" xr:uid="{00000000-0005-0000-0000-00003A780000}"/>
    <cellStyle name="Nota 2 3 34" xfId="30696" xr:uid="{00000000-0005-0000-0000-00003B780000}"/>
    <cellStyle name="Nota 2 3 34 2" xfId="30697" xr:uid="{00000000-0005-0000-0000-00003C780000}"/>
    <cellStyle name="Nota 2 3 35" xfId="30698" xr:uid="{00000000-0005-0000-0000-00003D780000}"/>
    <cellStyle name="Nota 2 3 35 2" xfId="30699" xr:uid="{00000000-0005-0000-0000-00003E780000}"/>
    <cellStyle name="Nota 2 3 36" xfId="30700" xr:uid="{00000000-0005-0000-0000-00003F780000}"/>
    <cellStyle name="Nota 2 3 36 2" xfId="30701" xr:uid="{00000000-0005-0000-0000-000040780000}"/>
    <cellStyle name="Nota 2 3 37" xfId="30702" xr:uid="{00000000-0005-0000-0000-000041780000}"/>
    <cellStyle name="Nota 2 3 37 2" xfId="30703" xr:uid="{00000000-0005-0000-0000-000042780000}"/>
    <cellStyle name="Nota 2 3 38" xfId="30704" xr:uid="{00000000-0005-0000-0000-000043780000}"/>
    <cellStyle name="Nota 2 3 38 2" xfId="30705" xr:uid="{00000000-0005-0000-0000-000044780000}"/>
    <cellStyle name="Nota 2 3 39" xfId="30706" xr:uid="{00000000-0005-0000-0000-000045780000}"/>
    <cellStyle name="Nota 2 3 39 2" xfId="30707" xr:uid="{00000000-0005-0000-0000-000046780000}"/>
    <cellStyle name="Nota 2 3 4" xfId="927" xr:uid="{00000000-0005-0000-0000-000047780000}"/>
    <cellStyle name="Nota 2 3 4 10" xfId="30708" xr:uid="{00000000-0005-0000-0000-000048780000}"/>
    <cellStyle name="Nota 2 3 4 10 2" xfId="30709" xr:uid="{00000000-0005-0000-0000-000049780000}"/>
    <cellStyle name="Nota 2 3 4 11" xfId="30710" xr:uid="{00000000-0005-0000-0000-00004A780000}"/>
    <cellStyle name="Nota 2 3 4 11 2" xfId="30711" xr:uid="{00000000-0005-0000-0000-00004B780000}"/>
    <cellStyle name="Nota 2 3 4 12" xfId="30712" xr:uid="{00000000-0005-0000-0000-00004C780000}"/>
    <cellStyle name="Nota 2 3 4 12 2" xfId="30713" xr:uid="{00000000-0005-0000-0000-00004D780000}"/>
    <cellStyle name="Nota 2 3 4 13" xfId="30714" xr:uid="{00000000-0005-0000-0000-00004E780000}"/>
    <cellStyle name="Nota 2 3 4 13 2" xfId="30715" xr:uid="{00000000-0005-0000-0000-00004F780000}"/>
    <cellStyle name="Nota 2 3 4 14" xfId="30716" xr:uid="{00000000-0005-0000-0000-000050780000}"/>
    <cellStyle name="Nota 2 3 4 14 2" xfId="30717" xr:uid="{00000000-0005-0000-0000-000051780000}"/>
    <cellStyle name="Nota 2 3 4 15" xfId="30718" xr:uid="{00000000-0005-0000-0000-000052780000}"/>
    <cellStyle name="Nota 2 3 4 15 2" xfId="30719" xr:uid="{00000000-0005-0000-0000-000053780000}"/>
    <cellStyle name="Nota 2 3 4 16" xfId="30720" xr:uid="{00000000-0005-0000-0000-000054780000}"/>
    <cellStyle name="Nota 2 3 4 16 2" xfId="30721" xr:uid="{00000000-0005-0000-0000-000055780000}"/>
    <cellStyle name="Nota 2 3 4 17" xfId="30722" xr:uid="{00000000-0005-0000-0000-000056780000}"/>
    <cellStyle name="Nota 2 3 4 17 2" xfId="30723" xr:uid="{00000000-0005-0000-0000-000057780000}"/>
    <cellStyle name="Nota 2 3 4 18" xfId="30724" xr:uid="{00000000-0005-0000-0000-000058780000}"/>
    <cellStyle name="Nota 2 3 4 18 2" xfId="30725" xr:uid="{00000000-0005-0000-0000-000059780000}"/>
    <cellStyle name="Nota 2 3 4 19" xfId="30726" xr:uid="{00000000-0005-0000-0000-00005A780000}"/>
    <cellStyle name="Nota 2 3 4 19 2" xfId="30727" xr:uid="{00000000-0005-0000-0000-00005B780000}"/>
    <cellStyle name="Nota 2 3 4 2" xfId="928" xr:uid="{00000000-0005-0000-0000-00005C780000}"/>
    <cellStyle name="Nota 2 3 4 2 2" xfId="30728" xr:uid="{00000000-0005-0000-0000-00005D780000}"/>
    <cellStyle name="Nota 2 3 4 20" xfId="30729" xr:uid="{00000000-0005-0000-0000-00005E780000}"/>
    <cellStyle name="Nota 2 3 4 20 2" xfId="30730" xr:uid="{00000000-0005-0000-0000-00005F780000}"/>
    <cellStyle name="Nota 2 3 4 21" xfId="30731" xr:uid="{00000000-0005-0000-0000-000060780000}"/>
    <cellStyle name="Nota 2 3 4 21 2" xfId="30732" xr:uid="{00000000-0005-0000-0000-000061780000}"/>
    <cellStyle name="Nota 2 3 4 22" xfId="30733" xr:uid="{00000000-0005-0000-0000-000062780000}"/>
    <cellStyle name="Nota 2 3 4 22 2" xfId="30734" xr:uid="{00000000-0005-0000-0000-000063780000}"/>
    <cellStyle name="Nota 2 3 4 23" xfId="30735" xr:uid="{00000000-0005-0000-0000-000064780000}"/>
    <cellStyle name="Nota 2 3 4 23 2" xfId="30736" xr:uid="{00000000-0005-0000-0000-000065780000}"/>
    <cellStyle name="Nota 2 3 4 24" xfId="30737" xr:uid="{00000000-0005-0000-0000-000066780000}"/>
    <cellStyle name="Nota 2 3 4 24 2" xfId="30738" xr:uid="{00000000-0005-0000-0000-000067780000}"/>
    <cellStyle name="Nota 2 3 4 25" xfId="30739" xr:uid="{00000000-0005-0000-0000-000068780000}"/>
    <cellStyle name="Nota 2 3 4 25 2" xfId="30740" xr:uid="{00000000-0005-0000-0000-000069780000}"/>
    <cellStyle name="Nota 2 3 4 26" xfId="30741" xr:uid="{00000000-0005-0000-0000-00006A780000}"/>
    <cellStyle name="Nota 2 3 4 26 2" xfId="30742" xr:uid="{00000000-0005-0000-0000-00006B780000}"/>
    <cellStyle name="Nota 2 3 4 27" xfId="30743" xr:uid="{00000000-0005-0000-0000-00006C780000}"/>
    <cellStyle name="Nota 2 3 4 27 2" xfId="30744" xr:uid="{00000000-0005-0000-0000-00006D780000}"/>
    <cellStyle name="Nota 2 3 4 28" xfId="30745" xr:uid="{00000000-0005-0000-0000-00006E780000}"/>
    <cellStyle name="Nota 2 3 4 28 2" xfId="30746" xr:uid="{00000000-0005-0000-0000-00006F780000}"/>
    <cellStyle name="Nota 2 3 4 29" xfId="30747" xr:uid="{00000000-0005-0000-0000-000070780000}"/>
    <cellStyle name="Nota 2 3 4 29 2" xfId="30748" xr:uid="{00000000-0005-0000-0000-000071780000}"/>
    <cellStyle name="Nota 2 3 4 3" xfId="30749" xr:uid="{00000000-0005-0000-0000-000072780000}"/>
    <cellStyle name="Nota 2 3 4 3 2" xfId="30750" xr:uid="{00000000-0005-0000-0000-000073780000}"/>
    <cellStyle name="Nota 2 3 4 30" xfId="30751" xr:uid="{00000000-0005-0000-0000-000074780000}"/>
    <cellStyle name="Nota 2 3 4 30 2" xfId="30752" xr:uid="{00000000-0005-0000-0000-000075780000}"/>
    <cellStyle name="Nota 2 3 4 31" xfId="30753" xr:uid="{00000000-0005-0000-0000-000076780000}"/>
    <cellStyle name="Nota 2 3 4 31 2" xfId="30754" xr:uid="{00000000-0005-0000-0000-000077780000}"/>
    <cellStyle name="Nota 2 3 4 32" xfId="30755" xr:uid="{00000000-0005-0000-0000-000078780000}"/>
    <cellStyle name="Nota 2 3 4 32 2" xfId="30756" xr:uid="{00000000-0005-0000-0000-000079780000}"/>
    <cellStyle name="Nota 2 3 4 33" xfId="30757" xr:uid="{00000000-0005-0000-0000-00007A780000}"/>
    <cellStyle name="Nota 2 3 4 33 2" xfId="30758" xr:uid="{00000000-0005-0000-0000-00007B780000}"/>
    <cellStyle name="Nota 2 3 4 34" xfId="30759" xr:uid="{00000000-0005-0000-0000-00007C780000}"/>
    <cellStyle name="Nota 2 3 4 34 2" xfId="30760" xr:uid="{00000000-0005-0000-0000-00007D780000}"/>
    <cellStyle name="Nota 2 3 4 35" xfId="30761" xr:uid="{00000000-0005-0000-0000-00007E780000}"/>
    <cellStyle name="Nota 2 3 4 35 2" xfId="30762" xr:uid="{00000000-0005-0000-0000-00007F780000}"/>
    <cellStyle name="Nota 2 3 4 36" xfId="30763" xr:uid="{00000000-0005-0000-0000-000080780000}"/>
    <cellStyle name="Nota 2 3 4 36 2" xfId="30764" xr:uid="{00000000-0005-0000-0000-000081780000}"/>
    <cellStyle name="Nota 2 3 4 37" xfId="30765" xr:uid="{00000000-0005-0000-0000-000082780000}"/>
    <cellStyle name="Nota 2 3 4 37 2" xfId="30766" xr:uid="{00000000-0005-0000-0000-000083780000}"/>
    <cellStyle name="Nota 2 3 4 38" xfId="30767" xr:uid="{00000000-0005-0000-0000-000084780000}"/>
    <cellStyle name="Nota 2 3 4 38 2" xfId="30768" xr:uid="{00000000-0005-0000-0000-000085780000}"/>
    <cellStyle name="Nota 2 3 4 39" xfId="30769" xr:uid="{00000000-0005-0000-0000-000086780000}"/>
    <cellStyle name="Nota 2 3 4 39 2" xfId="30770" xr:uid="{00000000-0005-0000-0000-000087780000}"/>
    <cellStyle name="Nota 2 3 4 4" xfId="30771" xr:uid="{00000000-0005-0000-0000-000088780000}"/>
    <cellStyle name="Nota 2 3 4 4 2" xfId="30772" xr:uid="{00000000-0005-0000-0000-000089780000}"/>
    <cellStyle name="Nota 2 3 4 40" xfId="30773" xr:uid="{00000000-0005-0000-0000-00008A780000}"/>
    <cellStyle name="Nota 2 3 4 41" xfId="30774" xr:uid="{00000000-0005-0000-0000-00008B780000}"/>
    <cellStyle name="Nota 2 3 4 42" xfId="30775" xr:uid="{00000000-0005-0000-0000-00008C780000}"/>
    <cellStyle name="Nota 2 3 4 43" xfId="30776" xr:uid="{00000000-0005-0000-0000-00008D780000}"/>
    <cellStyle name="Nota 2 3 4 44" xfId="30777" xr:uid="{00000000-0005-0000-0000-00008E780000}"/>
    <cellStyle name="Nota 2 3 4 45" xfId="30778" xr:uid="{00000000-0005-0000-0000-00008F780000}"/>
    <cellStyle name="Nota 2 3 4 46" xfId="30779" xr:uid="{00000000-0005-0000-0000-000090780000}"/>
    <cellStyle name="Nota 2 3 4 47" xfId="30780" xr:uid="{00000000-0005-0000-0000-000091780000}"/>
    <cellStyle name="Nota 2 3 4 48" xfId="30781" xr:uid="{00000000-0005-0000-0000-000092780000}"/>
    <cellStyle name="Nota 2 3 4 49" xfId="30782" xr:uid="{00000000-0005-0000-0000-000093780000}"/>
    <cellStyle name="Nota 2 3 4 5" xfId="30783" xr:uid="{00000000-0005-0000-0000-000094780000}"/>
    <cellStyle name="Nota 2 3 4 5 2" xfId="30784" xr:uid="{00000000-0005-0000-0000-000095780000}"/>
    <cellStyle name="Nota 2 3 4 50" xfId="30785" xr:uid="{00000000-0005-0000-0000-000096780000}"/>
    <cellStyle name="Nota 2 3 4 51" xfId="30786" xr:uid="{00000000-0005-0000-0000-000097780000}"/>
    <cellStyle name="Nota 2 3 4 52" xfId="30787" xr:uid="{00000000-0005-0000-0000-000098780000}"/>
    <cellStyle name="Nota 2 3 4 53" xfId="30788" xr:uid="{00000000-0005-0000-0000-000099780000}"/>
    <cellStyle name="Nota 2 3 4 54" xfId="30789" xr:uid="{00000000-0005-0000-0000-00009A780000}"/>
    <cellStyle name="Nota 2 3 4 55" xfId="30790" xr:uid="{00000000-0005-0000-0000-00009B780000}"/>
    <cellStyle name="Nota 2 3 4 56" xfId="30791" xr:uid="{00000000-0005-0000-0000-00009C780000}"/>
    <cellStyle name="Nota 2 3 4 57" xfId="30792" xr:uid="{00000000-0005-0000-0000-00009D780000}"/>
    <cellStyle name="Nota 2 3 4 58" xfId="30793" xr:uid="{00000000-0005-0000-0000-00009E780000}"/>
    <cellStyle name="Nota 2 3 4 59" xfId="30794" xr:uid="{00000000-0005-0000-0000-00009F780000}"/>
    <cellStyle name="Nota 2 3 4 6" xfId="30795" xr:uid="{00000000-0005-0000-0000-0000A0780000}"/>
    <cellStyle name="Nota 2 3 4 6 2" xfId="30796" xr:uid="{00000000-0005-0000-0000-0000A1780000}"/>
    <cellStyle name="Nota 2 3 4 60" xfId="30797" xr:uid="{00000000-0005-0000-0000-0000A2780000}"/>
    <cellStyle name="Nota 2 3 4 61" xfId="30798" xr:uid="{00000000-0005-0000-0000-0000A3780000}"/>
    <cellStyle name="Nota 2 3 4 62" xfId="30799" xr:uid="{00000000-0005-0000-0000-0000A4780000}"/>
    <cellStyle name="Nota 2 3 4 63" xfId="30800" xr:uid="{00000000-0005-0000-0000-0000A5780000}"/>
    <cellStyle name="Nota 2 3 4 64" xfId="30801" xr:uid="{00000000-0005-0000-0000-0000A6780000}"/>
    <cellStyle name="Nota 2 3 4 65" xfId="30802" xr:uid="{00000000-0005-0000-0000-0000A7780000}"/>
    <cellStyle name="Nota 2 3 4 66" xfId="30803" xr:uid="{00000000-0005-0000-0000-0000A8780000}"/>
    <cellStyle name="Nota 2 3 4 67" xfId="30804" xr:uid="{00000000-0005-0000-0000-0000A9780000}"/>
    <cellStyle name="Nota 2 3 4 68" xfId="30805" xr:uid="{00000000-0005-0000-0000-0000AA780000}"/>
    <cellStyle name="Nota 2 3 4 69" xfId="30806" xr:uid="{00000000-0005-0000-0000-0000AB780000}"/>
    <cellStyle name="Nota 2 3 4 7" xfId="30807" xr:uid="{00000000-0005-0000-0000-0000AC780000}"/>
    <cellStyle name="Nota 2 3 4 7 2" xfId="30808" xr:uid="{00000000-0005-0000-0000-0000AD780000}"/>
    <cellStyle name="Nota 2 3 4 70" xfId="30809" xr:uid="{00000000-0005-0000-0000-0000AE780000}"/>
    <cellStyle name="Nota 2 3 4 71" xfId="30810" xr:uid="{00000000-0005-0000-0000-0000AF780000}"/>
    <cellStyle name="Nota 2 3 4 72" xfId="30811" xr:uid="{00000000-0005-0000-0000-0000B0780000}"/>
    <cellStyle name="Nota 2 3 4 73" xfId="30812" xr:uid="{00000000-0005-0000-0000-0000B1780000}"/>
    <cellStyle name="Nota 2 3 4 74" xfId="30813" xr:uid="{00000000-0005-0000-0000-0000B2780000}"/>
    <cellStyle name="Nota 2 3 4 75" xfId="30814" xr:uid="{00000000-0005-0000-0000-0000B3780000}"/>
    <cellStyle name="Nota 2 3 4 76" xfId="30815" xr:uid="{00000000-0005-0000-0000-0000B4780000}"/>
    <cellStyle name="Nota 2 3 4 77" xfId="52498" xr:uid="{00000000-0005-0000-0000-0000B5780000}"/>
    <cellStyle name="Nota 2 3 4 78" xfId="52276" xr:uid="{00000000-0005-0000-0000-0000B6780000}"/>
    <cellStyle name="Nota 2 3 4 79" xfId="53191" xr:uid="{00000000-0005-0000-0000-0000B7780000}"/>
    <cellStyle name="Nota 2 3 4 8" xfId="30816" xr:uid="{00000000-0005-0000-0000-0000B8780000}"/>
    <cellStyle name="Nota 2 3 4 8 2" xfId="30817" xr:uid="{00000000-0005-0000-0000-0000B9780000}"/>
    <cellStyle name="Nota 2 3 4 9" xfId="30818" xr:uid="{00000000-0005-0000-0000-0000BA780000}"/>
    <cellStyle name="Nota 2 3 4 9 2" xfId="30819" xr:uid="{00000000-0005-0000-0000-0000BB780000}"/>
    <cellStyle name="Nota 2 3 40" xfId="30820" xr:uid="{00000000-0005-0000-0000-0000BC780000}"/>
    <cellStyle name="Nota 2 3 40 2" xfId="30821" xr:uid="{00000000-0005-0000-0000-0000BD780000}"/>
    <cellStyle name="Nota 2 3 41" xfId="30822" xr:uid="{00000000-0005-0000-0000-0000BE780000}"/>
    <cellStyle name="Nota 2 3 41 2" xfId="30823" xr:uid="{00000000-0005-0000-0000-0000BF780000}"/>
    <cellStyle name="Nota 2 3 42" xfId="30824" xr:uid="{00000000-0005-0000-0000-0000C0780000}"/>
    <cellStyle name="Nota 2 3 42 2" xfId="30825" xr:uid="{00000000-0005-0000-0000-0000C1780000}"/>
    <cellStyle name="Nota 2 3 43" xfId="30826" xr:uid="{00000000-0005-0000-0000-0000C2780000}"/>
    <cellStyle name="Nota 2 3 43 2" xfId="30827" xr:uid="{00000000-0005-0000-0000-0000C3780000}"/>
    <cellStyle name="Nota 2 3 44" xfId="30828" xr:uid="{00000000-0005-0000-0000-0000C4780000}"/>
    <cellStyle name="Nota 2 3 44 2" xfId="30829" xr:uid="{00000000-0005-0000-0000-0000C5780000}"/>
    <cellStyle name="Nota 2 3 45" xfId="30830" xr:uid="{00000000-0005-0000-0000-0000C6780000}"/>
    <cellStyle name="Nota 2 3 45 2" xfId="30831" xr:uid="{00000000-0005-0000-0000-0000C7780000}"/>
    <cellStyle name="Nota 2 3 46" xfId="30832" xr:uid="{00000000-0005-0000-0000-0000C8780000}"/>
    <cellStyle name="Nota 2 3 46 2" xfId="30833" xr:uid="{00000000-0005-0000-0000-0000C9780000}"/>
    <cellStyle name="Nota 2 3 47" xfId="30834" xr:uid="{00000000-0005-0000-0000-0000CA780000}"/>
    <cellStyle name="Nota 2 3 47 2" xfId="30835" xr:uid="{00000000-0005-0000-0000-0000CB780000}"/>
    <cellStyle name="Nota 2 3 48" xfId="30836" xr:uid="{00000000-0005-0000-0000-0000CC780000}"/>
    <cellStyle name="Nota 2 3 48 2" xfId="30837" xr:uid="{00000000-0005-0000-0000-0000CD780000}"/>
    <cellStyle name="Nota 2 3 49" xfId="30838" xr:uid="{00000000-0005-0000-0000-0000CE780000}"/>
    <cellStyle name="Nota 2 3 49 2" xfId="30839" xr:uid="{00000000-0005-0000-0000-0000CF780000}"/>
    <cellStyle name="Nota 2 3 5" xfId="929" xr:uid="{00000000-0005-0000-0000-0000D0780000}"/>
    <cellStyle name="Nota 2 3 5 10" xfId="30840" xr:uid="{00000000-0005-0000-0000-0000D1780000}"/>
    <cellStyle name="Nota 2 3 5 10 2" xfId="30841" xr:uid="{00000000-0005-0000-0000-0000D2780000}"/>
    <cellStyle name="Nota 2 3 5 11" xfId="30842" xr:uid="{00000000-0005-0000-0000-0000D3780000}"/>
    <cellStyle name="Nota 2 3 5 11 2" xfId="30843" xr:uid="{00000000-0005-0000-0000-0000D4780000}"/>
    <cellStyle name="Nota 2 3 5 12" xfId="30844" xr:uid="{00000000-0005-0000-0000-0000D5780000}"/>
    <cellStyle name="Nota 2 3 5 12 2" xfId="30845" xr:uid="{00000000-0005-0000-0000-0000D6780000}"/>
    <cellStyle name="Nota 2 3 5 13" xfId="30846" xr:uid="{00000000-0005-0000-0000-0000D7780000}"/>
    <cellStyle name="Nota 2 3 5 13 2" xfId="30847" xr:uid="{00000000-0005-0000-0000-0000D8780000}"/>
    <cellStyle name="Nota 2 3 5 14" xfId="30848" xr:uid="{00000000-0005-0000-0000-0000D9780000}"/>
    <cellStyle name="Nota 2 3 5 14 2" xfId="30849" xr:uid="{00000000-0005-0000-0000-0000DA780000}"/>
    <cellStyle name="Nota 2 3 5 15" xfId="30850" xr:uid="{00000000-0005-0000-0000-0000DB780000}"/>
    <cellStyle name="Nota 2 3 5 15 2" xfId="30851" xr:uid="{00000000-0005-0000-0000-0000DC780000}"/>
    <cellStyle name="Nota 2 3 5 16" xfId="30852" xr:uid="{00000000-0005-0000-0000-0000DD780000}"/>
    <cellStyle name="Nota 2 3 5 16 2" xfId="30853" xr:uid="{00000000-0005-0000-0000-0000DE780000}"/>
    <cellStyle name="Nota 2 3 5 17" xfId="30854" xr:uid="{00000000-0005-0000-0000-0000DF780000}"/>
    <cellStyle name="Nota 2 3 5 17 2" xfId="30855" xr:uid="{00000000-0005-0000-0000-0000E0780000}"/>
    <cellStyle name="Nota 2 3 5 18" xfId="30856" xr:uid="{00000000-0005-0000-0000-0000E1780000}"/>
    <cellStyle name="Nota 2 3 5 18 2" xfId="30857" xr:uid="{00000000-0005-0000-0000-0000E2780000}"/>
    <cellStyle name="Nota 2 3 5 19" xfId="30858" xr:uid="{00000000-0005-0000-0000-0000E3780000}"/>
    <cellStyle name="Nota 2 3 5 19 2" xfId="30859" xr:uid="{00000000-0005-0000-0000-0000E4780000}"/>
    <cellStyle name="Nota 2 3 5 2" xfId="930" xr:uid="{00000000-0005-0000-0000-0000E5780000}"/>
    <cellStyle name="Nota 2 3 5 2 2" xfId="30860" xr:uid="{00000000-0005-0000-0000-0000E6780000}"/>
    <cellStyle name="Nota 2 3 5 20" xfId="30861" xr:uid="{00000000-0005-0000-0000-0000E7780000}"/>
    <cellStyle name="Nota 2 3 5 20 2" xfId="30862" xr:uid="{00000000-0005-0000-0000-0000E8780000}"/>
    <cellStyle name="Nota 2 3 5 21" xfId="30863" xr:uid="{00000000-0005-0000-0000-0000E9780000}"/>
    <cellStyle name="Nota 2 3 5 21 2" xfId="30864" xr:uid="{00000000-0005-0000-0000-0000EA780000}"/>
    <cellStyle name="Nota 2 3 5 22" xfId="30865" xr:uid="{00000000-0005-0000-0000-0000EB780000}"/>
    <cellStyle name="Nota 2 3 5 22 2" xfId="30866" xr:uid="{00000000-0005-0000-0000-0000EC780000}"/>
    <cellStyle name="Nota 2 3 5 23" xfId="30867" xr:uid="{00000000-0005-0000-0000-0000ED780000}"/>
    <cellStyle name="Nota 2 3 5 23 2" xfId="30868" xr:uid="{00000000-0005-0000-0000-0000EE780000}"/>
    <cellStyle name="Nota 2 3 5 24" xfId="30869" xr:uid="{00000000-0005-0000-0000-0000EF780000}"/>
    <cellStyle name="Nota 2 3 5 24 2" xfId="30870" xr:uid="{00000000-0005-0000-0000-0000F0780000}"/>
    <cellStyle name="Nota 2 3 5 25" xfId="30871" xr:uid="{00000000-0005-0000-0000-0000F1780000}"/>
    <cellStyle name="Nota 2 3 5 25 2" xfId="30872" xr:uid="{00000000-0005-0000-0000-0000F2780000}"/>
    <cellStyle name="Nota 2 3 5 26" xfId="30873" xr:uid="{00000000-0005-0000-0000-0000F3780000}"/>
    <cellStyle name="Nota 2 3 5 26 2" xfId="30874" xr:uid="{00000000-0005-0000-0000-0000F4780000}"/>
    <cellStyle name="Nota 2 3 5 27" xfId="30875" xr:uid="{00000000-0005-0000-0000-0000F5780000}"/>
    <cellStyle name="Nota 2 3 5 27 2" xfId="30876" xr:uid="{00000000-0005-0000-0000-0000F6780000}"/>
    <cellStyle name="Nota 2 3 5 28" xfId="30877" xr:uid="{00000000-0005-0000-0000-0000F7780000}"/>
    <cellStyle name="Nota 2 3 5 28 2" xfId="30878" xr:uid="{00000000-0005-0000-0000-0000F8780000}"/>
    <cellStyle name="Nota 2 3 5 29" xfId="30879" xr:uid="{00000000-0005-0000-0000-0000F9780000}"/>
    <cellStyle name="Nota 2 3 5 29 2" xfId="30880" xr:uid="{00000000-0005-0000-0000-0000FA780000}"/>
    <cellStyle name="Nota 2 3 5 3" xfId="30881" xr:uid="{00000000-0005-0000-0000-0000FB780000}"/>
    <cellStyle name="Nota 2 3 5 3 2" xfId="30882" xr:uid="{00000000-0005-0000-0000-0000FC780000}"/>
    <cellStyle name="Nota 2 3 5 30" xfId="30883" xr:uid="{00000000-0005-0000-0000-0000FD780000}"/>
    <cellStyle name="Nota 2 3 5 30 2" xfId="30884" xr:uid="{00000000-0005-0000-0000-0000FE780000}"/>
    <cellStyle name="Nota 2 3 5 31" xfId="30885" xr:uid="{00000000-0005-0000-0000-0000FF780000}"/>
    <cellStyle name="Nota 2 3 5 31 2" xfId="30886" xr:uid="{00000000-0005-0000-0000-000000790000}"/>
    <cellStyle name="Nota 2 3 5 32" xfId="30887" xr:uid="{00000000-0005-0000-0000-000001790000}"/>
    <cellStyle name="Nota 2 3 5 32 2" xfId="30888" xr:uid="{00000000-0005-0000-0000-000002790000}"/>
    <cellStyle name="Nota 2 3 5 33" xfId="30889" xr:uid="{00000000-0005-0000-0000-000003790000}"/>
    <cellStyle name="Nota 2 3 5 33 2" xfId="30890" xr:uid="{00000000-0005-0000-0000-000004790000}"/>
    <cellStyle name="Nota 2 3 5 34" xfId="30891" xr:uid="{00000000-0005-0000-0000-000005790000}"/>
    <cellStyle name="Nota 2 3 5 34 2" xfId="30892" xr:uid="{00000000-0005-0000-0000-000006790000}"/>
    <cellStyle name="Nota 2 3 5 35" xfId="30893" xr:uid="{00000000-0005-0000-0000-000007790000}"/>
    <cellStyle name="Nota 2 3 5 35 2" xfId="30894" xr:uid="{00000000-0005-0000-0000-000008790000}"/>
    <cellStyle name="Nota 2 3 5 36" xfId="30895" xr:uid="{00000000-0005-0000-0000-000009790000}"/>
    <cellStyle name="Nota 2 3 5 36 2" xfId="30896" xr:uid="{00000000-0005-0000-0000-00000A790000}"/>
    <cellStyle name="Nota 2 3 5 37" xfId="30897" xr:uid="{00000000-0005-0000-0000-00000B790000}"/>
    <cellStyle name="Nota 2 3 5 37 2" xfId="30898" xr:uid="{00000000-0005-0000-0000-00000C790000}"/>
    <cellStyle name="Nota 2 3 5 38" xfId="30899" xr:uid="{00000000-0005-0000-0000-00000D790000}"/>
    <cellStyle name="Nota 2 3 5 38 2" xfId="30900" xr:uid="{00000000-0005-0000-0000-00000E790000}"/>
    <cellStyle name="Nota 2 3 5 39" xfId="30901" xr:uid="{00000000-0005-0000-0000-00000F790000}"/>
    <cellStyle name="Nota 2 3 5 39 2" xfId="30902" xr:uid="{00000000-0005-0000-0000-000010790000}"/>
    <cellStyle name="Nota 2 3 5 4" xfId="30903" xr:uid="{00000000-0005-0000-0000-000011790000}"/>
    <cellStyle name="Nota 2 3 5 4 2" xfId="30904" xr:uid="{00000000-0005-0000-0000-000012790000}"/>
    <cellStyle name="Nota 2 3 5 40" xfId="30905" xr:uid="{00000000-0005-0000-0000-000013790000}"/>
    <cellStyle name="Nota 2 3 5 41" xfId="30906" xr:uid="{00000000-0005-0000-0000-000014790000}"/>
    <cellStyle name="Nota 2 3 5 42" xfId="30907" xr:uid="{00000000-0005-0000-0000-000015790000}"/>
    <cellStyle name="Nota 2 3 5 43" xfId="30908" xr:uid="{00000000-0005-0000-0000-000016790000}"/>
    <cellStyle name="Nota 2 3 5 44" xfId="30909" xr:uid="{00000000-0005-0000-0000-000017790000}"/>
    <cellStyle name="Nota 2 3 5 45" xfId="30910" xr:uid="{00000000-0005-0000-0000-000018790000}"/>
    <cellStyle name="Nota 2 3 5 46" xfId="30911" xr:uid="{00000000-0005-0000-0000-000019790000}"/>
    <cellStyle name="Nota 2 3 5 47" xfId="30912" xr:uid="{00000000-0005-0000-0000-00001A790000}"/>
    <cellStyle name="Nota 2 3 5 48" xfId="30913" xr:uid="{00000000-0005-0000-0000-00001B790000}"/>
    <cellStyle name="Nota 2 3 5 49" xfId="30914" xr:uid="{00000000-0005-0000-0000-00001C790000}"/>
    <cellStyle name="Nota 2 3 5 5" xfId="30915" xr:uid="{00000000-0005-0000-0000-00001D790000}"/>
    <cellStyle name="Nota 2 3 5 5 2" xfId="30916" xr:uid="{00000000-0005-0000-0000-00001E790000}"/>
    <cellStyle name="Nota 2 3 5 50" xfId="30917" xr:uid="{00000000-0005-0000-0000-00001F790000}"/>
    <cellStyle name="Nota 2 3 5 51" xfId="30918" xr:uid="{00000000-0005-0000-0000-000020790000}"/>
    <cellStyle name="Nota 2 3 5 52" xfId="30919" xr:uid="{00000000-0005-0000-0000-000021790000}"/>
    <cellStyle name="Nota 2 3 5 53" xfId="30920" xr:uid="{00000000-0005-0000-0000-000022790000}"/>
    <cellStyle name="Nota 2 3 5 54" xfId="30921" xr:uid="{00000000-0005-0000-0000-000023790000}"/>
    <cellStyle name="Nota 2 3 5 55" xfId="30922" xr:uid="{00000000-0005-0000-0000-000024790000}"/>
    <cellStyle name="Nota 2 3 5 56" xfId="30923" xr:uid="{00000000-0005-0000-0000-000025790000}"/>
    <cellStyle name="Nota 2 3 5 57" xfId="30924" xr:uid="{00000000-0005-0000-0000-000026790000}"/>
    <cellStyle name="Nota 2 3 5 58" xfId="30925" xr:uid="{00000000-0005-0000-0000-000027790000}"/>
    <cellStyle name="Nota 2 3 5 59" xfId="30926" xr:uid="{00000000-0005-0000-0000-000028790000}"/>
    <cellStyle name="Nota 2 3 5 6" xfId="30927" xr:uid="{00000000-0005-0000-0000-000029790000}"/>
    <cellStyle name="Nota 2 3 5 6 2" xfId="30928" xr:uid="{00000000-0005-0000-0000-00002A790000}"/>
    <cellStyle name="Nota 2 3 5 60" xfId="30929" xr:uid="{00000000-0005-0000-0000-00002B790000}"/>
    <cellStyle name="Nota 2 3 5 61" xfId="30930" xr:uid="{00000000-0005-0000-0000-00002C790000}"/>
    <cellStyle name="Nota 2 3 5 62" xfId="30931" xr:uid="{00000000-0005-0000-0000-00002D790000}"/>
    <cellStyle name="Nota 2 3 5 63" xfId="30932" xr:uid="{00000000-0005-0000-0000-00002E790000}"/>
    <cellStyle name="Nota 2 3 5 64" xfId="30933" xr:uid="{00000000-0005-0000-0000-00002F790000}"/>
    <cellStyle name="Nota 2 3 5 65" xfId="30934" xr:uid="{00000000-0005-0000-0000-000030790000}"/>
    <cellStyle name="Nota 2 3 5 66" xfId="30935" xr:uid="{00000000-0005-0000-0000-000031790000}"/>
    <cellStyle name="Nota 2 3 5 67" xfId="30936" xr:uid="{00000000-0005-0000-0000-000032790000}"/>
    <cellStyle name="Nota 2 3 5 68" xfId="30937" xr:uid="{00000000-0005-0000-0000-000033790000}"/>
    <cellStyle name="Nota 2 3 5 69" xfId="30938" xr:uid="{00000000-0005-0000-0000-000034790000}"/>
    <cellStyle name="Nota 2 3 5 7" xfId="30939" xr:uid="{00000000-0005-0000-0000-000035790000}"/>
    <cellStyle name="Nota 2 3 5 7 2" xfId="30940" xr:uid="{00000000-0005-0000-0000-000036790000}"/>
    <cellStyle name="Nota 2 3 5 70" xfId="30941" xr:uid="{00000000-0005-0000-0000-000037790000}"/>
    <cellStyle name="Nota 2 3 5 71" xfId="30942" xr:uid="{00000000-0005-0000-0000-000038790000}"/>
    <cellStyle name="Nota 2 3 5 72" xfId="30943" xr:uid="{00000000-0005-0000-0000-000039790000}"/>
    <cellStyle name="Nota 2 3 5 73" xfId="30944" xr:uid="{00000000-0005-0000-0000-00003A790000}"/>
    <cellStyle name="Nota 2 3 5 74" xfId="30945" xr:uid="{00000000-0005-0000-0000-00003B790000}"/>
    <cellStyle name="Nota 2 3 5 75" xfId="30946" xr:uid="{00000000-0005-0000-0000-00003C790000}"/>
    <cellStyle name="Nota 2 3 5 76" xfId="30947" xr:uid="{00000000-0005-0000-0000-00003D790000}"/>
    <cellStyle name="Nota 2 3 5 77" xfId="52507" xr:uid="{00000000-0005-0000-0000-00003E790000}"/>
    <cellStyle name="Nota 2 3 5 78" xfId="52268" xr:uid="{00000000-0005-0000-0000-00003F790000}"/>
    <cellStyle name="Nota 2 3 5 79" xfId="53200" xr:uid="{00000000-0005-0000-0000-000040790000}"/>
    <cellStyle name="Nota 2 3 5 8" xfId="30948" xr:uid="{00000000-0005-0000-0000-000041790000}"/>
    <cellStyle name="Nota 2 3 5 8 2" xfId="30949" xr:uid="{00000000-0005-0000-0000-000042790000}"/>
    <cellStyle name="Nota 2 3 5 9" xfId="30950" xr:uid="{00000000-0005-0000-0000-000043790000}"/>
    <cellStyle name="Nota 2 3 5 9 2" xfId="30951" xr:uid="{00000000-0005-0000-0000-000044790000}"/>
    <cellStyle name="Nota 2 3 50" xfId="30952" xr:uid="{00000000-0005-0000-0000-000045790000}"/>
    <cellStyle name="Nota 2 3 50 2" xfId="30953" xr:uid="{00000000-0005-0000-0000-000046790000}"/>
    <cellStyle name="Nota 2 3 51" xfId="30954" xr:uid="{00000000-0005-0000-0000-000047790000}"/>
    <cellStyle name="Nota 2 3 51 2" xfId="30955" xr:uid="{00000000-0005-0000-0000-000048790000}"/>
    <cellStyle name="Nota 2 3 52" xfId="30956" xr:uid="{00000000-0005-0000-0000-000049790000}"/>
    <cellStyle name="Nota 2 3 52 2" xfId="30957" xr:uid="{00000000-0005-0000-0000-00004A790000}"/>
    <cellStyle name="Nota 2 3 53" xfId="30958" xr:uid="{00000000-0005-0000-0000-00004B790000}"/>
    <cellStyle name="Nota 2 3 53 2" xfId="30959" xr:uid="{00000000-0005-0000-0000-00004C790000}"/>
    <cellStyle name="Nota 2 3 54" xfId="30960" xr:uid="{00000000-0005-0000-0000-00004D790000}"/>
    <cellStyle name="Nota 2 3 54 2" xfId="30961" xr:uid="{00000000-0005-0000-0000-00004E790000}"/>
    <cellStyle name="Nota 2 3 55" xfId="30962" xr:uid="{00000000-0005-0000-0000-00004F790000}"/>
    <cellStyle name="Nota 2 3 55 2" xfId="30963" xr:uid="{00000000-0005-0000-0000-000050790000}"/>
    <cellStyle name="Nota 2 3 56" xfId="30964" xr:uid="{00000000-0005-0000-0000-000051790000}"/>
    <cellStyle name="Nota 2 3 56 2" xfId="30965" xr:uid="{00000000-0005-0000-0000-000052790000}"/>
    <cellStyle name="Nota 2 3 57" xfId="30966" xr:uid="{00000000-0005-0000-0000-000053790000}"/>
    <cellStyle name="Nota 2 3 57 2" xfId="30967" xr:uid="{00000000-0005-0000-0000-000054790000}"/>
    <cellStyle name="Nota 2 3 58" xfId="30968" xr:uid="{00000000-0005-0000-0000-000055790000}"/>
    <cellStyle name="Nota 2 3 58 2" xfId="30969" xr:uid="{00000000-0005-0000-0000-000056790000}"/>
    <cellStyle name="Nota 2 3 59" xfId="30970" xr:uid="{00000000-0005-0000-0000-000057790000}"/>
    <cellStyle name="Nota 2 3 6" xfId="931" xr:uid="{00000000-0005-0000-0000-000058790000}"/>
    <cellStyle name="Nota 2 3 6 10" xfId="30971" xr:uid="{00000000-0005-0000-0000-000059790000}"/>
    <cellStyle name="Nota 2 3 6 10 2" xfId="30972" xr:uid="{00000000-0005-0000-0000-00005A790000}"/>
    <cellStyle name="Nota 2 3 6 11" xfId="30973" xr:uid="{00000000-0005-0000-0000-00005B790000}"/>
    <cellStyle name="Nota 2 3 6 11 2" xfId="30974" xr:uid="{00000000-0005-0000-0000-00005C790000}"/>
    <cellStyle name="Nota 2 3 6 12" xfId="30975" xr:uid="{00000000-0005-0000-0000-00005D790000}"/>
    <cellStyle name="Nota 2 3 6 12 2" xfId="30976" xr:uid="{00000000-0005-0000-0000-00005E790000}"/>
    <cellStyle name="Nota 2 3 6 13" xfId="30977" xr:uid="{00000000-0005-0000-0000-00005F790000}"/>
    <cellStyle name="Nota 2 3 6 13 2" xfId="30978" xr:uid="{00000000-0005-0000-0000-000060790000}"/>
    <cellStyle name="Nota 2 3 6 14" xfId="30979" xr:uid="{00000000-0005-0000-0000-000061790000}"/>
    <cellStyle name="Nota 2 3 6 14 2" xfId="30980" xr:uid="{00000000-0005-0000-0000-000062790000}"/>
    <cellStyle name="Nota 2 3 6 15" xfId="30981" xr:uid="{00000000-0005-0000-0000-000063790000}"/>
    <cellStyle name="Nota 2 3 6 15 2" xfId="30982" xr:uid="{00000000-0005-0000-0000-000064790000}"/>
    <cellStyle name="Nota 2 3 6 16" xfId="30983" xr:uid="{00000000-0005-0000-0000-000065790000}"/>
    <cellStyle name="Nota 2 3 6 16 2" xfId="30984" xr:uid="{00000000-0005-0000-0000-000066790000}"/>
    <cellStyle name="Nota 2 3 6 17" xfId="30985" xr:uid="{00000000-0005-0000-0000-000067790000}"/>
    <cellStyle name="Nota 2 3 6 17 2" xfId="30986" xr:uid="{00000000-0005-0000-0000-000068790000}"/>
    <cellStyle name="Nota 2 3 6 18" xfId="30987" xr:uid="{00000000-0005-0000-0000-000069790000}"/>
    <cellStyle name="Nota 2 3 6 18 2" xfId="30988" xr:uid="{00000000-0005-0000-0000-00006A790000}"/>
    <cellStyle name="Nota 2 3 6 19" xfId="30989" xr:uid="{00000000-0005-0000-0000-00006B790000}"/>
    <cellStyle name="Nota 2 3 6 19 2" xfId="30990" xr:uid="{00000000-0005-0000-0000-00006C790000}"/>
    <cellStyle name="Nota 2 3 6 2" xfId="932" xr:uid="{00000000-0005-0000-0000-00006D790000}"/>
    <cellStyle name="Nota 2 3 6 2 2" xfId="30991" xr:uid="{00000000-0005-0000-0000-00006E790000}"/>
    <cellStyle name="Nota 2 3 6 20" xfId="30992" xr:uid="{00000000-0005-0000-0000-00006F790000}"/>
    <cellStyle name="Nota 2 3 6 20 2" xfId="30993" xr:uid="{00000000-0005-0000-0000-000070790000}"/>
    <cellStyle name="Nota 2 3 6 21" xfId="30994" xr:uid="{00000000-0005-0000-0000-000071790000}"/>
    <cellStyle name="Nota 2 3 6 21 2" xfId="30995" xr:uid="{00000000-0005-0000-0000-000072790000}"/>
    <cellStyle name="Nota 2 3 6 22" xfId="30996" xr:uid="{00000000-0005-0000-0000-000073790000}"/>
    <cellStyle name="Nota 2 3 6 22 2" xfId="30997" xr:uid="{00000000-0005-0000-0000-000074790000}"/>
    <cellStyle name="Nota 2 3 6 23" xfId="30998" xr:uid="{00000000-0005-0000-0000-000075790000}"/>
    <cellStyle name="Nota 2 3 6 23 2" xfId="30999" xr:uid="{00000000-0005-0000-0000-000076790000}"/>
    <cellStyle name="Nota 2 3 6 24" xfId="31000" xr:uid="{00000000-0005-0000-0000-000077790000}"/>
    <cellStyle name="Nota 2 3 6 24 2" xfId="31001" xr:uid="{00000000-0005-0000-0000-000078790000}"/>
    <cellStyle name="Nota 2 3 6 25" xfId="31002" xr:uid="{00000000-0005-0000-0000-000079790000}"/>
    <cellStyle name="Nota 2 3 6 25 2" xfId="31003" xr:uid="{00000000-0005-0000-0000-00007A790000}"/>
    <cellStyle name="Nota 2 3 6 26" xfId="31004" xr:uid="{00000000-0005-0000-0000-00007B790000}"/>
    <cellStyle name="Nota 2 3 6 26 2" xfId="31005" xr:uid="{00000000-0005-0000-0000-00007C790000}"/>
    <cellStyle name="Nota 2 3 6 27" xfId="31006" xr:uid="{00000000-0005-0000-0000-00007D790000}"/>
    <cellStyle name="Nota 2 3 6 27 2" xfId="31007" xr:uid="{00000000-0005-0000-0000-00007E790000}"/>
    <cellStyle name="Nota 2 3 6 28" xfId="31008" xr:uid="{00000000-0005-0000-0000-00007F790000}"/>
    <cellStyle name="Nota 2 3 6 28 2" xfId="31009" xr:uid="{00000000-0005-0000-0000-000080790000}"/>
    <cellStyle name="Nota 2 3 6 29" xfId="31010" xr:uid="{00000000-0005-0000-0000-000081790000}"/>
    <cellStyle name="Nota 2 3 6 29 2" xfId="31011" xr:uid="{00000000-0005-0000-0000-000082790000}"/>
    <cellStyle name="Nota 2 3 6 3" xfId="31012" xr:uid="{00000000-0005-0000-0000-000083790000}"/>
    <cellStyle name="Nota 2 3 6 3 2" xfId="31013" xr:uid="{00000000-0005-0000-0000-000084790000}"/>
    <cellStyle name="Nota 2 3 6 30" xfId="31014" xr:uid="{00000000-0005-0000-0000-000085790000}"/>
    <cellStyle name="Nota 2 3 6 30 2" xfId="31015" xr:uid="{00000000-0005-0000-0000-000086790000}"/>
    <cellStyle name="Nota 2 3 6 31" xfId="31016" xr:uid="{00000000-0005-0000-0000-000087790000}"/>
    <cellStyle name="Nota 2 3 6 31 2" xfId="31017" xr:uid="{00000000-0005-0000-0000-000088790000}"/>
    <cellStyle name="Nota 2 3 6 32" xfId="31018" xr:uid="{00000000-0005-0000-0000-000089790000}"/>
    <cellStyle name="Nota 2 3 6 32 2" xfId="31019" xr:uid="{00000000-0005-0000-0000-00008A790000}"/>
    <cellStyle name="Nota 2 3 6 33" xfId="31020" xr:uid="{00000000-0005-0000-0000-00008B790000}"/>
    <cellStyle name="Nota 2 3 6 33 2" xfId="31021" xr:uid="{00000000-0005-0000-0000-00008C790000}"/>
    <cellStyle name="Nota 2 3 6 34" xfId="31022" xr:uid="{00000000-0005-0000-0000-00008D790000}"/>
    <cellStyle name="Nota 2 3 6 34 2" xfId="31023" xr:uid="{00000000-0005-0000-0000-00008E790000}"/>
    <cellStyle name="Nota 2 3 6 35" xfId="31024" xr:uid="{00000000-0005-0000-0000-00008F790000}"/>
    <cellStyle name="Nota 2 3 6 35 2" xfId="31025" xr:uid="{00000000-0005-0000-0000-000090790000}"/>
    <cellStyle name="Nota 2 3 6 36" xfId="31026" xr:uid="{00000000-0005-0000-0000-000091790000}"/>
    <cellStyle name="Nota 2 3 6 36 2" xfId="31027" xr:uid="{00000000-0005-0000-0000-000092790000}"/>
    <cellStyle name="Nota 2 3 6 37" xfId="31028" xr:uid="{00000000-0005-0000-0000-000093790000}"/>
    <cellStyle name="Nota 2 3 6 37 2" xfId="31029" xr:uid="{00000000-0005-0000-0000-000094790000}"/>
    <cellStyle name="Nota 2 3 6 38" xfId="31030" xr:uid="{00000000-0005-0000-0000-000095790000}"/>
    <cellStyle name="Nota 2 3 6 38 2" xfId="31031" xr:uid="{00000000-0005-0000-0000-000096790000}"/>
    <cellStyle name="Nota 2 3 6 39" xfId="31032" xr:uid="{00000000-0005-0000-0000-000097790000}"/>
    <cellStyle name="Nota 2 3 6 39 2" xfId="31033" xr:uid="{00000000-0005-0000-0000-000098790000}"/>
    <cellStyle name="Nota 2 3 6 4" xfId="31034" xr:uid="{00000000-0005-0000-0000-000099790000}"/>
    <cellStyle name="Nota 2 3 6 4 2" xfId="31035" xr:uid="{00000000-0005-0000-0000-00009A790000}"/>
    <cellStyle name="Nota 2 3 6 40" xfId="31036" xr:uid="{00000000-0005-0000-0000-00009B790000}"/>
    <cellStyle name="Nota 2 3 6 41" xfId="31037" xr:uid="{00000000-0005-0000-0000-00009C790000}"/>
    <cellStyle name="Nota 2 3 6 42" xfId="31038" xr:uid="{00000000-0005-0000-0000-00009D790000}"/>
    <cellStyle name="Nota 2 3 6 43" xfId="31039" xr:uid="{00000000-0005-0000-0000-00009E790000}"/>
    <cellStyle name="Nota 2 3 6 44" xfId="31040" xr:uid="{00000000-0005-0000-0000-00009F790000}"/>
    <cellStyle name="Nota 2 3 6 45" xfId="31041" xr:uid="{00000000-0005-0000-0000-0000A0790000}"/>
    <cellStyle name="Nota 2 3 6 46" xfId="31042" xr:uid="{00000000-0005-0000-0000-0000A1790000}"/>
    <cellStyle name="Nota 2 3 6 47" xfId="31043" xr:uid="{00000000-0005-0000-0000-0000A2790000}"/>
    <cellStyle name="Nota 2 3 6 48" xfId="31044" xr:uid="{00000000-0005-0000-0000-0000A3790000}"/>
    <cellStyle name="Nota 2 3 6 49" xfId="31045" xr:uid="{00000000-0005-0000-0000-0000A4790000}"/>
    <cellStyle name="Nota 2 3 6 5" xfId="31046" xr:uid="{00000000-0005-0000-0000-0000A5790000}"/>
    <cellStyle name="Nota 2 3 6 5 2" xfId="31047" xr:uid="{00000000-0005-0000-0000-0000A6790000}"/>
    <cellStyle name="Nota 2 3 6 50" xfId="31048" xr:uid="{00000000-0005-0000-0000-0000A7790000}"/>
    <cellStyle name="Nota 2 3 6 51" xfId="31049" xr:uid="{00000000-0005-0000-0000-0000A8790000}"/>
    <cellStyle name="Nota 2 3 6 52" xfId="31050" xr:uid="{00000000-0005-0000-0000-0000A9790000}"/>
    <cellStyle name="Nota 2 3 6 53" xfId="31051" xr:uid="{00000000-0005-0000-0000-0000AA790000}"/>
    <cellStyle name="Nota 2 3 6 54" xfId="31052" xr:uid="{00000000-0005-0000-0000-0000AB790000}"/>
    <cellStyle name="Nota 2 3 6 55" xfId="31053" xr:uid="{00000000-0005-0000-0000-0000AC790000}"/>
    <cellStyle name="Nota 2 3 6 56" xfId="31054" xr:uid="{00000000-0005-0000-0000-0000AD790000}"/>
    <cellStyle name="Nota 2 3 6 57" xfId="31055" xr:uid="{00000000-0005-0000-0000-0000AE790000}"/>
    <cellStyle name="Nota 2 3 6 58" xfId="31056" xr:uid="{00000000-0005-0000-0000-0000AF790000}"/>
    <cellStyle name="Nota 2 3 6 59" xfId="31057" xr:uid="{00000000-0005-0000-0000-0000B0790000}"/>
    <cellStyle name="Nota 2 3 6 6" xfId="31058" xr:uid="{00000000-0005-0000-0000-0000B1790000}"/>
    <cellStyle name="Nota 2 3 6 6 2" xfId="31059" xr:uid="{00000000-0005-0000-0000-0000B2790000}"/>
    <cellStyle name="Nota 2 3 6 60" xfId="31060" xr:uid="{00000000-0005-0000-0000-0000B3790000}"/>
    <cellStyle name="Nota 2 3 6 61" xfId="31061" xr:uid="{00000000-0005-0000-0000-0000B4790000}"/>
    <cellStyle name="Nota 2 3 6 62" xfId="31062" xr:uid="{00000000-0005-0000-0000-0000B5790000}"/>
    <cellStyle name="Nota 2 3 6 63" xfId="31063" xr:uid="{00000000-0005-0000-0000-0000B6790000}"/>
    <cellStyle name="Nota 2 3 6 64" xfId="31064" xr:uid="{00000000-0005-0000-0000-0000B7790000}"/>
    <cellStyle name="Nota 2 3 6 65" xfId="31065" xr:uid="{00000000-0005-0000-0000-0000B8790000}"/>
    <cellStyle name="Nota 2 3 6 66" xfId="31066" xr:uid="{00000000-0005-0000-0000-0000B9790000}"/>
    <cellStyle name="Nota 2 3 6 67" xfId="31067" xr:uid="{00000000-0005-0000-0000-0000BA790000}"/>
    <cellStyle name="Nota 2 3 6 68" xfId="31068" xr:uid="{00000000-0005-0000-0000-0000BB790000}"/>
    <cellStyle name="Nota 2 3 6 69" xfId="31069" xr:uid="{00000000-0005-0000-0000-0000BC790000}"/>
    <cellStyle name="Nota 2 3 6 7" xfId="31070" xr:uid="{00000000-0005-0000-0000-0000BD790000}"/>
    <cellStyle name="Nota 2 3 6 7 2" xfId="31071" xr:uid="{00000000-0005-0000-0000-0000BE790000}"/>
    <cellStyle name="Nota 2 3 6 70" xfId="31072" xr:uid="{00000000-0005-0000-0000-0000BF790000}"/>
    <cellStyle name="Nota 2 3 6 71" xfId="31073" xr:uid="{00000000-0005-0000-0000-0000C0790000}"/>
    <cellStyle name="Nota 2 3 6 72" xfId="31074" xr:uid="{00000000-0005-0000-0000-0000C1790000}"/>
    <cellStyle name="Nota 2 3 6 73" xfId="31075" xr:uid="{00000000-0005-0000-0000-0000C2790000}"/>
    <cellStyle name="Nota 2 3 6 74" xfId="31076" xr:uid="{00000000-0005-0000-0000-0000C3790000}"/>
    <cellStyle name="Nota 2 3 6 75" xfId="31077" xr:uid="{00000000-0005-0000-0000-0000C4790000}"/>
    <cellStyle name="Nota 2 3 6 76" xfId="31078" xr:uid="{00000000-0005-0000-0000-0000C5790000}"/>
    <cellStyle name="Nota 2 3 6 77" xfId="52529" xr:uid="{00000000-0005-0000-0000-0000C6790000}"/>
    <cellStyle name="Nota 2 3 6 78" xfId="52251" xr:uid="{00000000-0005-0000-0000-0000C7790000}"/>
    <cellStyle name="Nota 2 3 6 79" xfId="53222" xr:uid="{00000000-0005-0000-0000-0000C8790000}"/>
    <cellStyle name="Nota 2 3 6 8" xfId="31079" xr:uid="{00000000-0005-0000-0000-0000C9790000}"/>
    <cellStyle name="Nota 2 3 6 8 2" xfId="31080" xr:uid="{00000000-0005-0000-0000-0000CA790000}"/>
    <cellStyle name="Nota 2 3 6 9" xfId="31081" xr:uid="{00000000-0005-0000-0000-0000CB790000}"/>
    <cellStyle name="Nota 2 3 6 9 2" xfId="31082" xr:uid="{00000000-0005-0000-0000-0000CC790000}"/>
    <cellStyle name="Nota 2 3 60" xfId="31083" xr:uid="{00000000-0005-0000-0000-0000CD790000}"/>
    <cellStyle name="Nota 2 3 61" xfId="31084" xr:uid="{00000000-0005-0000-0000-0000CE790000}"/>
    <cellStyle name="Nota 2 3 62" xfId="31085" xr:uid="{00000000-0005-0000-0000-0000CF790000}"/>
    <cellStyle name="Nota 2 3 63" xfId="31086" xr:uid="{00000000-0005-0000-0000-0000D0790000}"/>
    <cellStyle name="Nota 2 3 64" xfId="31087" xr:uid="{00000000-0005-0000-0000-0000D1790000}"/>
    <cellStyle name="Nota 2 3 65" xfId="31088" xr:uid="{00000000-0005-0000-0000-0000D2790000}"/>
    <cellStyle name="Nota 2 3 66" xfId="31089" xr:uid="{00000000-0005-0000-0000-0000D3790000}"/>
    <cellStyle name="Nota 2 3 67" xfId="31090" xr:uid="{00000000-0005-0000-0000-0000D4790000}"/>
    <cellStyle name="Nota 2 3 68" xfId="31091" xr:uid="{00000000-0005-0000-0000-0000D5790000}"/>
    <cellStyle name="Nota 2 3 69" xfId="31092" xr:uid="{00000000-0005-0000-0000-0000D6790000}"/>
    <cellStyle name="Nota 2 3 7" xfId="933" xr:uid="{00000000-0005-0000-0000-0000D7790000}"/>
    <cellStyle name="Nota 2 3 7 10" xfId="31093" xr:uid="{00000000-0005-0000-0000-0000D8790000}"/>
    <cellStyle name="Nota 2 3 7 10 2" xfId="31094" xr:uid="{00000000-0005-0000-0000-0000D9790000}"/>
    <cellStyle name="Nota 2 3 7 11" xfId="31095" xr:uid="{00000000-0005-0000-0000-0000DA790000}"/>
    <cellStyle name="Nota 2 3 7 11 2" xfId="31096" xr:uid="{00000000-0005-0000-0000-0000DB790000}"/>
    <cellStyle name="Nota 2 3 7 12" xfId="31097" xr:uid="{00000000-0005-0000-0000-0000DC790000}"/>
    <cellStyle name="Nota 2 3 7 12 2" xfId="31098" xr:uid="{00000000-0005-0000-0000-0000DD790000}"/>
    <cellStyle name="Nota 2 3 7 13" xfId="31099" xr:uid="{00000000-0005-0000-0000-0000DE790000}"/>
    <cellStyle name="Nota 2 3 7 13 2" xfId="31100" xr:uid="{00000000-0005-0000-0000-0000DF790000}"/>
    <cellStyle name="Nota 2 3 7 14" xfId="31101" xr:uid="{00000000-0005-0000-0000-0000E0790000}"/>
    <cellStyle name="Nota 2 3 7 14 2" xfId="31102" xr:uid="{00000000-0005-0000-0000-0000E1790000}"/>
    <cellStyle name="Nota 2 3 7 15" xfId="31103" xr:uid="{00000000-0005-0000-0000-0000E2790000}"/>
    <cellStyle name="Nota 2 3 7 15 2" xfId="31104" xr:uid="{00000000-0005-0000-0000-0000E3790000}"/>
    <cellStyle name="Nota 2 3 7 16" xfId="31105" xr:uid="{00000000-0005-0000-0000-0000E4790000}"/>
    <cellStyle name="Nota 2 3 7 16 2" xfId="31106" xr:uid="{00000000-0005-0000-0000-0000E5790000}"/>
    <cellStyle name="Nota 2 3 7 17" xfId="31107" xr:uid="{00000000-0005-0000-0000-0000E6790000}"/>
    <cellStyle name="Nota 2 3 7 17 2" xfId="31108" xr:uid="{00000000-0005-0000-0000-0000E7790000}"/>
    <cellStyle name="Nota 2 3 7 18" xfId="31109" xr:uid="{00000000-0005-0000-0000-0000E8790000}"/>
    <cellStyle name="Nota 2 3 7 18 2" xfId="31110" xr:uid="{00000000-0005-0000-0000-0000E9790000}"/>
    <cellStyle name="Nota 2 3 7 19" xfId="31111" xr:uid="{00000000-0005-0000-0000-0000EA790000}"/>
    <cellStyle name="Nota 2 3 7 19 2" xfId="31112" xr:uid="{00000000-0005-0000-0000-0000EB790000}"/>
    <cellStyle name="Nota 2 3 7 2" xfId="934" xr:uid="{00000000-0005-0000-0000-0000EC790000}"/>
    <cellStyle name="Nota 2 3 7 2 2" xfId="31113" xr:uid="{00000000-0005-0000-0000-0000ED790000}"/>
    <cellStyle name="Nota 2 3 7 20" xfId="31114" xr:uid="{00000000-0005-0000-0000-0000EE790000}"/>
    <cellStyle name="Nota 2 3 7 20 2" xfId="31115" xr:uid="{00000000-0005-0000-0000-0000EF790000}"/>
    <cellStyle name="Nota 2 3 7 21" xfId="31116" xr:uid="{00000000-0005-0000-0000-0000F0790000}"/>
    <cellStyle name="Nota 2 3 7 21 2" xfId="31117" xr:uid="{00000000-0005-0000-0000-0000F1790000}"/>
    <cellStyle name="Nota 2 3 7 22" xfId="31118" xr:uid="{00000000-0005-0000-0000-0000F2790000}"/>
    <cellStyle name="Nota 2 3 7 22 2" xfId="31119" xr:uid="{00000000-0005-0000-0000-0000F3790000}"/>
    <cellStyle name="Nota 2 3 7 23" xfId="31120" xr:uid="{00000000-0005-0000-0000-0000F4790000}"/>
    <cellStyle name="Nota 2 3 7 23 2" xfId="31121" xr:uid="{00000000-0005-0000-0000-0000F5790000}"/>
    <cellStyle name="Nota 2 3 7 24" xfId="31122" xr:uid="{00000000-0005-0000-0000-0000F6790000}"/>
    <cellStyle name="Nota 2 3 7 24 2" xfId="31123" xr:uid="{00000000-0005-0000-0000-0000F7790000}"/>
    <cellStyle name="Nota 2 3 7 25" xfId="31124" xr:uid="{00000000-0005-0000-0000-0000F8790000}"/>
    <cellStyle name="Nota 2 3 7 25 2" xfId="31125" xr:uid="{00000000-0005-0000-0000-0000F9790000}"/>
    <cellStyle name="Nota 2 3 7 26" xfId="31126" xr:uid="{00000000-0005-0000-0000-0000FA790000}"/>
    <cellStyle name="Nota 2 3 7 26 2" xfId="31127" xr:uid="{00000000-0005-0000-0000-0000FB790000}"/>
    <cellStyle name="Nota 2 3 7 27" xfId="31128" xr:uid="{00000000-0005-0000-0000-0000FC790000}"/>
    <cellStyle name="Nota 2 3 7 27 2" xfId="31129" xr:uid="{00000000-0005-0000-0000-0000FD790000}"/>
    <cellStyle name="Nota 2 3 7 28" xfId="31130" xr:uid="{00000000-0005-0000-0000-0000FE790000}"/>
    <cellStyle name="Nota 2 3 7 28 2" xfId="31131" xr:uid="{00000000-0005-0000-0000-0000FF790000}"/>
    <cellStyle name="Nota 2 3 7 29" xfId="31132" xr:uid="{00000000-0005-0000-0000-0000007A0000}"/>
    <cellStyle name="Nota 2 3 7 29 2" xfId="31133" xr:uid="{00000000-0005-0000-0000-0000017A0000}"/>
    <cellStyle name="Nota 2 3 7 3" xfId="31134" xr:uid="{00000000-0005-0000-0000-0000027A0000}"/>
    <cellStyle name="Nota 2 3 7 3 2" xfId="31135" xr:uid="{00000000-0005-0000-0000-0000037A0000}"/>
    <cellStyle name="Nota 2 3 7 30" xfId="31136" xr:uid="{00000000-0005-0000-0000-0000047A0000}"/>
    <cellStyle name="Nota 2 3 7 30 2" xfId="31137" xr:uid="{00000000-0005-0000-0000-0000057A0000}"/>
    <cellStyle name="Nota 2 3 7 31" xfId="31138" xr:uid="{00000000-0005-0000-0000-0000067A0000}"/>
    <cellStyle name="Nota 2 3 7 31 2" xfId="31139" xr:uid="{00000000-0005-0000-0000-0000077A0000}"/>
    <cellStyle name="Nota 2 3 7 32" xfId="31140" xr:uid="{00000000-0005-0000-0000-0000087A0000}"/>
    <cellStyle name="Nota 2 3 7 32 2" xfId="31141" xr:uid="{00000000-0005-0000-0000-0000097A0000}"/>
    <cellStyle name="Nota 2 3 7 33" xfId="31142" xr:uid="{00000000-0005-0000-0000-00000A7A0000}"/>
    <cellStyle name="Nota 2 3 7 33 2" xfId="31143" xr:uid="{00000000-0005-0000-0000-00000B7A0000}"/>
    <cellStyle name="Nota 2 3 7 34" xfId="31144" xr:uid="{00000000-0005-0000-0000-00000C7A0000}"/>
    <cellStyle name="Nota 2 3 7 34 2" xfId="31145" xr:uid="{00000000-0005-0000-0000-00000D7A0000}"/>
    <cellStyle name="Nota 2 3 7 35" xfId="31146" xr:uid="{00000000-0005-0000-0000-00000E7A0000}"/>
    <cellStyle name="Nota 2 3 7 35 2" xfId="31147" xr:uid="{00000000-0005-0000-0000-00000F7A0000}"/>
    <cellStyle name="Nota 2 3 7 36" xfId="31148" xr:uid="{00000000-0005-0000-0000-0000107A0000}"/>
    <cellStyle name="Nota 2 3 7 36 2" xfId="31149" xr:uid="{00000000-0005-0000-0000-0000117A0000}"/>
    <cellStyle name="Nota 2 3 7 37" xfId="31150" xr:uid="{00000000-0005-0000-0000-0000127A0000}"/>
    <cellStyle name="Nota 2 3 7 37 2" xfId="31151" xr:uid="{00000000-0005-0000-0000-0000137A0000}"/>
    <cellStyle name="Nota 2 3 7 38" xfId="31152" xr:uid="{00000000-0005-0000-0000-0000147A0000}"/>
    <cellStyle name="Nota 2 3 7 38 2" xfId="31153" xr:uid="{00000000-0005-0000-0000-0000157A0000}"/>
    <cellStyle name="Nota 2 3 7 39" xfId="31154" xr:uid="{00000000-0005-0000-0000-0000167A0000}"/>
    <cellStyle name="Nota 2 3 7 39 2" xfId="31155" xr:uid="{00000000-0005-0000-0000-0000177A0000}"/>
    <cellStyle name="Nota 2 3 7 4" xfId="31156" xr:uid="{00000000-0005-0000-0000-0000187A0000}"/>
    <cellStyle name="Nota 2 3 7 4 2" xfId="31157" xr:uid="{00000000-0005-0000-0000-0000197A0000}"/>
    <cellStyle name="Nota 2 3 7 40" xfId="31158" xr:uid="{00000000-0005-0000-0000-00001A7A0000}"/>
    <cellStyle name="Nota 2 3 7 41" xfId="31159" xr:uid="{00000000-0005-0000-0000-00001B7A0000}"/>
    <cellStyle name="Nota 2 3 7 42" xfId="31160" xr:uid="{00000000-0005-0000-0000-00001C7A0000}"/>
    <cellStyle name="Nota 2 3 7 43" xfId="31161" xr:uid="{00000000-0005-0000-0000-00001D7A0000}"/>
    <cellStyle name="Nota 2 3 7 44" xfId="31162" xr:uid="{00000000-0005-0000-0000-00001E7A0000}"/>
    <cellStyle name="Nota 2 3 7 45" xfId="31163" xr:uid="{00000000-0005-0000-0000-00001F7A0000}"/>
    <cellStyle name="Nota 2 3 7 46" xfId="31164" xr:uid="{00000000-0005-0000-0000-0000207A0000}"/>
    <cellStyle name="Nota 2 3 7 47" xfId="31165" xr:uid="{00000000-0005-0000-0000-0000217A0000}"/>
    <cellStyle name="Nota 2 3 7 48" xfId="31166" xr:uid="{00000000-0005-0000-0000-0000227A0000}"/>
    <cellStyle name="Nota 2 3 7 49" xfId="31167" xr:uid="{00000000-0005-0000-0000-0000237A0000}"/>
    <cellStyle name="Nota 2 3 7 5" xfId="31168" xr:uid="{00000000-0005-0000-0000-0000247A0000}"/>
    <cellStyle name="Nota 2 3 7 5 2" xfId="31169" xr:uid="{00000000-0005-0000-0000-0000257A0000}"/>
    <cellStyle name="Nota 2 3 7 50" xfId="31170" xr:uid="{00000000-0005-0000-0000-0000267A0000}"/>
    <cellStyle name="Nota 2 3 7 51" xfId="31171" xr:uid="{00000000-0005-0000-0000-0000277A0000}"/>
    <cellStyle name="Nota 2 3 7 52" xfId="31172" xr:uid="{00000000-0005-0000-0000-0000287A0000}"/>
    <cellStyle name="Nota 2 3 7 53" xfId="31173" xr:uid="{00000000-0005-0000-0000-0000297A0000}"/>
    <cellStyle name="Nota 2 3 7 54" xfId="31174" xr:uid="{00000000-0005-0000-0000-00002A7A0000}"/>
    <cellStyle name="Nota 2 3 7 55" xfId="31175" xr:uid="{00000000-0005-0000-0000-00002B7A0000}"/>
    <cellStyle name="Nota 2 3 7 56" xfId="31176" xr:uid="{00000000-0005-0000-0000-00002C7A0000}"/>
    <cellStyle name="Nota 2 3 7 57" xfId="31177" xr:uid="{00000000-0005-0000-0000-00002D7A0000}"/>
    <cellStyle name="Nota 2 3 7 58" xfId="31178" xr:uid="{00000000-0005-0000-0000-00002E7A0000}"/>
    <cellStyle name="Nota 2 3 7 59" xfId="31179" xr:uid="{00000000-0005-0000-0000-00002F7A0000}"/>
    <cellStyle name="Nota 2 3 7 6" xfId="31180" xr:uid="{00000000-0005-0000-0000-0000307A0000}"/>
    <cellStyle name="Nota 2 3 7 6 2" xfId="31181" xr:uid="{00000000-0005-0000-0000-0000317A0000}"/>
    <cellStyle name="Nota 2 3 7 60" xfId="31182" xr:uid="{00000000-0005-0000-0000-0000327A0000}"/>
    <cellStyle name="Nota 2 3 7 61" xfId="31183" xr:uid="{00000000-0005-0000-0000-0000337A0000}"/>
    <cellStyle name="Nota 2 3 7 62" xfId="31184" xr:uid="{00000000-0005-0000-0000-0000347A0000}"/>
    <cellStyle name="Nota 2 3 7 63" xfId="31185" xr:uid="{00000000-0005-0000-0000-0000357A0000}"/>
    <cellStyle name="Nota 2 3 7 64" xfId="31186" xr:uid="{00000000-0005-0000-0000-0000367A0000}"/>
    <cellStyle name="Nota 2 3 7 65" xfId="31187" xr:uid="{00000000-0005-0000-0000-0000377A0000}"/>
    <cellStyle name="Nota 2 3 7 66" xfId="31188" xr:uid="{00000000-0005-0000-0000-0000387A0000}"/>
    <cellStyle name="Nota 2 3 7 67" xfId="31189" xr:uid="{00000000-0005-0000-0000-0000397A0000}"/>
    <cellStyle name="Nota 2 3 7 68" xfId="31190" xr:uid="{00000000-0005-0000-0000-00003A7A0000}"/>
    <cellStyle name="Nota 2 3 7 69" xfId="31191" xr:uid="{00000000-0005-0000-0000-00003B7A0000}"/>
    <cellStyle name="Nota 2 3 7 7" xfId="31192" xr:uid="{00000000-0005-0000-0000-00003C7A0000}"/>
    <cellStyle name="Nota 2 3 7 7 2" xfId="31193" xr:uid="{00000000-0005-0000-0000-00003D7A0000}"/>
    <cellStyle name="Nota 2 3 7 70" xfId="31194" xr:uid="{00000000-0005-0000-0000-00003E7A0000}"/>
    <cellStyle name="Nota 2 3 7 71" xfId="31195" xr:uid="{00000000-0005-0000-0000-00003F7A0000}"/>
    <cellStyle name="Nota 2 3 7 72" xfId="31196" xr:uid="{00000000-0005-0000-0000-0000407A0000}"/>
    <cellStyle name="Nota 2 3 7 73" xfId="31197" xr:uid="{00000000-0005-0000-0000-0000417A0000}"/>
    <cellStyle name="Nota 2 3 7 74" xfId="31198" xr:uid="{00000000-0005-0000-0000-0000427A0000}"/>
    <cellStyle name="Nota 2 3 7 75" xfId="31199" xr:uid="{00000000-0005-0000-0000-0000437A0000}"/>
    <cellStyle name="Nota 2 3 7 76" xfId="31200" xr:uid="{00000000-0005-0000-0000-0000447A0000}"/>
    <cellStyle name="Nota 2 3 7 77" xfId="52505" xr:uid="{00000000-0005-0000-0000-0000457A0000}"/>
    <cellStyle name="Nota 2 3 7 78" xfId="52269" xr:uid="{00000000-0005-0000-0000-0000467A0000}"/>
    <cellStyle name="Nota 2 3 7 79" xfId="53198" xr:uid="{00000000-0005-0000-0000-0000477A0000}"/>
    <cellStyle name="Nota 2 3 7 8" xfId="31201" xr:uid="{00000000-0005-0000-0000-0000487A0000}"/>
    <cellStyle name="Nota 2 3 7 8 2" xfId="31202" xr:uid="{00000000-0005-0000-0000-0000497A0000}"/>
    <cellStyle name="Nota 2 3 7 9" xfId="31203" xr:uid="{00000000-0005-0000-0000-00004A7A0000}"/>
    <cellStyle name="Nota 2 3 7 9 2" xfId="31204" xr:uid="{00000000-0005-0000-0000-00004B7A0000}"/>
    <cellStyle name="Nota 2 3 70" xfId="31205" xr:uid="{00000000-0005-0000-0000-00004C7A0000}"/>
    <cellStyle name="Nota 2 3 71" xfId="31206" xr:uid="{00000000-0005-0000-0000-00004D7A0000}"/>
    <cellStyle name="Nota 2 3 72" xfId="31207" xr:uid="{00000000-0005-0000-0000-00004E7A0000}"/>
    <cellStyle name="Nota 2 3 73" xfId="31208" xr:uid="{00000000-0005-0000-0000-00004F7A0000}"/>
    <cellStyle name="Nota 2 3 74" xfId="31209" xr:uid="{00000000-0005-0000-0000-0000507A0000}"/>
    <cellStyle name="Nota 2 3 75" xfId="31210" xr:uid="{00000000-0005-0000-0000-0000517A0000}"/>
    <cellStyle name="Nota 2 3 76" xfId="31211" xr:uid="{00000000-0005-0000-0000-0000527A0000}"/>
    <cellStyle name="Nota 2 3 77" xfId="31212" xr:uid="{00000000-0005-0000-0000-0000537A0000}"/>
    <cellStyle name="Nota 2 3 78" xfId="31213" xr:uid="{00000000-0005-0000-0000-0000547A0000}"/>
    <cellStyle name="Nota 2 3 79" xfId="31214" xr:uid="{00000000-0005-0000-0000-0000557A0000}"/>
    <cellStyle name="Nota 2 3 8" xfId="935" xr:uid="{00000000-0005-0000-0000-0000567A0000}"/>
    <cellStyle name="Nota 2 3 8 10" xfId="31215" xr:uid="{00000000-0005-0000-0000-0000577A0000}"/>
    <cellStyle name="Nota 2 3 8 10 2" xfId="31216" xr:uid="{00000000-0005-0000-0000-0000587A0000}"/>
    <cellStyle name="Nota 2 3 8 11" xfId="31217" xr:uid="{00000000-0005-0000-0000-0000597A0000}"/>
    <cellStyle name="Nota 2 3 8 11 2" xfId="31218" xr:uid="{00000000-0005-0000-0000-00005A7A0000}"/>
    <cellStyle name="Nota 2 3 8 12" xfId="31219" xr:uid="{00000000-0005-0000-0000-00005B7A0000}"/>
    <cellStyle name="Nota 2 3 8 12 2" xfId="31220" xr:uid="{00000000-0005-0000-0000-00005C7A0000}"/>
    <cellStyle name="Nota 2 3 8 13" xfId="31221" xr:uid="{00000000-0005-0000-0000-00005D7A0000}"/>
    <cellStyle name="Nota 2 3 8 13 2" xfId="31222" xr:uid="{00000000-0005-0000-0000-00005E7A0000}"/>
    <cellStyle name="Nota 2 3 8 14" xfId="31223" xr:uid="{00000000-0005-0000-0000-00005F7A0000}"/>
    <cellStyle name="Nota 2 3 8 14 2" xfId="31224" xr:uid="{00000000-0005-0000-0000-0000607A0000}"/>
    <cellStyle name="Nota 2 3 8 15" xfId="31225" xr:uid="{00000000-0005-0000-0000-0000617A0000}"/>
    <cellStyle name="Nota 2 3 8 15 2" xfId="31226" xr:uid="{00000000-0005-0000-0000-0000627A0000}"/>
    <cellStyle name="Nota 2 3 8 16" xfId="31227" xr:uid="{00000000-0005-0000-0000-0000637A0000}"/>
    <cellStyle name="Nota 2 3 8 16 2" xfId="31228" xr:uid="{00000000-0005-0000-0000-0000647A0000}"/>
    <cellStyle name="Nota 2 3 8 17" xfId="31229" xr:uid="{00000000-0005-0000-0000-0000657A0000}"/>
    <cellStyle name="Nota 2 3 8 17 2" xfId="31230" xr:uid="{00000000-0005-0000-0000-0000667A0000}"/>
    <cellStyle name="Nota 2 3 8 18" xfId="31231" xr:uid="{00000000-0005-0000-0000-0000677A0000}"/>
    <cellStyle name="Nota 2 3 8 18 2" xfId="31232" xr:uid="{00000000-0005-0000-0000-0000687A0000}"/>
    <cellStyle name="Nota 2 3 8 19" xfId="31233" xr:uid="{00000000-0005-0000-0000-0000697A0000}"/>
    <cellStyle name="Nota 2 3 8 19 2" xfId="31234" xr:uid="{00000000-0005-0000-0000-00006A7A0000}"/>
    <cellStyle name="Nota 2 3 8 2" xfId="936" xr:uid="{00000000-0005-0000-0000-00006B7A0000}"/>
    <cellStyle name="Nota 2 3 8 2 2" xfId="31235" xr:uid="{00000000-0005-0000-0000-00006C7A0000}"/>
    <cellStyle name="Nota 2 3 8 20" xfId="31236" xr:uid="{00000000-0005-0000-0000-00006D7A0000}"/>
    <cellStyle name="Nota 2 3 8 20 2" xfId="31237" xr:uid="{00000000-0005-0000-0000-00006E7A0000}"/>
    <cellStyle name="Nota 2 3 8 21" xfId="31238" xr:uid="{00000000-0005-0000-0000-00006F7A0000}"/>
    <cellStyle name="Nota 2 3 8 21 2" xfId="31239" xr:uid="{00000000-0005-0000-0000-0000707A0000}"/>
    <cellStyle name="Nota 2 3 8 22" xfId="31240" xr:uid="{00000000-0005-0000-0000-0000717A0000}"/>
    <cellStyle name="Nota 2 3 8 22 2" xfId="31241" xr:uid="{00000000-0005-0000-0000-0000727A0000}"/>
    <cellStyle name="Nota 2 3 8 23" xfId="31242" xr:uid="{00000000-0005-0000-0000-0000737A0000}"/>
    <cellStyle name="Nota 2 3 8 23 2" xfId="31243" xr:uid="{00000000-0005-0000-0000-0000747A0000}"/>
    <cellStyle name="Nota 2 3 8 24" xfId="31244" xr:uid="{00000000-0005-0000-0000-0000757A0000}"/>
    <cellStyle name="Nota 2 3 8 24 2" xfId="31245" xr:uid="{00000000-0005-0000-0000-0000767A0000}"/>
    <cellStyle name="Nota 2 3 8 25" xfId="31246" xr:uid="{00000000-0005-0000-0000-0000777A0000}"/>
    <cellStyle name="Nota 2 3 8 25 2" xfId="31247" xr:uid="{00000000-0005-0000-0000-0000787A0000}"/>
    <cellStyle name="Nota 2 3 8 26" xfId="31248" xr:uid="{00000000-0005-0000-0000-0000797A0000}"/>
    <cellStyle name="Nota 2 3 8 26 2" xfId="31249" xr:uid="{00000000-0005-0000-0000-00007A7A0000}"/>
    <cellStyle name="Nota 2 3 8 27" xfId="31250" xr:uid="{00000000-0005-0000-0000-00007B7A0000}"/>
    <cellStyle name="Nota 2 3 8 27 2" xfId="31251" xr:uid="{00000000-0005-0000-0000-00007C7A0000}"/>
    <cellStyle name="Nota 2 3 8 28" xfId="31252" xr:uid="{00000000-0005-0000-0000-00007D7A0000}"/>
    <cellStyle name="Nota 2 3 8 28 2" xfId="31253" xr:uid="{00000000-0005-0000-0000-00007E7A0000}"/>
    <cellStyle name="Nota 2 3 8 29" xfId="31254" xr:uid="{00000000-0005-0000-0000-00007F7A0000}"/>
    <cellStyle name="Nota 2 3 8 29 2" xfId="31255" xr:uid="{00000000-0005-0000-0000-0000807A0000}"/>
    <cellStyle name="Nota 2 3 8 3" xfId="31256" xr:uid="{00000000-0005-0000-0000-0000817A0000}"/>
    <cellStyle name="Nota 2 3 8 3 2" xfId="31257" xr:uid="{00000000-0005-0000-0000-0000827A0000}"/>
    <cellStyle name="Nota 2 3 8 30" xfId="31258" xr:uid="{00000000-0005-0000-0000-0000837A0000}"/>
    <cellStyle name="Nota 2 3 8 30 2" xfId="31259" xr:uid="{00000000-0005-0000-0000-0000847A0000}"/>
    <cellStyle name="Nota 2 3 8 31" xfId="31260" xr:uid="{00000000-0005-0000-0000-0000857A0000}"/>
    <cellStyle name="Nota 2 3 8 31 2" xfId="31261" xr:uid="{00000000-0005-0000-0000-0000867A0000}"/>
    <cellStyle name="Nota 2 3 8 32" xfId="31262" xr:uid="{00000000-0005-0000-0000-0000877A0000}"/>
    <cellStyle name="Nota 2 3 8 32 2" xfId="31263" xr:uid="{00000000-0005-0000-0000-0000887A0000}"/>
    <cellStyle name="Nota 2 3 8 33" xfId="31264" xr:uid="{00000000-0005-0000-0000-0000897A0000}"/>
    <cellStyle name="Nota 2 3 8 33 2" xfId="31265" xr:uid="{00000000-0005-0000-0000-00008A7A0000}"/>
    <cellStyle name="Nota 2 3 8 34" xfId="31266" xr:uid="{00000000-0005-0000-0000-00008B7A0000}"/>
    <cellStyle name="Nota 2 3 8 34 2" xfId="31267" xr:uid="{00000000-0005-0000-0000-00008C7A0000}"/>
    <cellStyle name="Nota 2 3 8 35" xfId="31268" xr:uid="{00000000-0005-0000-0000-00008D7A0000}"/>
    <cellStyle name="Nota 2 3 8 35 2" xfId="31269" xr:uid="{00000000-0005-0000-0000-00008E7A0000}"/>
    <cellStyle name="Nota 2 3 8 36" xfId="31270" xr:uid="{00000000-0005-0000-0000-00008F7A0000}"/>
    <cellStyle name="Nota 2 3 8 36 2" xfId="31271" xr:uid="{00000000-0005-0000-0000-0000907A0000}"/>
    <cellStyle name="Nota 2 3 8 37" xfId="31272" xr:uid="{00000000-0005-0000-0000-0000917A0000}"/>
    <cellStyle name="Nota 2 3 8 37 2" xfId="31273" xr:uid="{00000000-0005-0000-0000-0000927A0000}"/>
    <cellStyle name="Nota 2 3 8 38" xfId="31274" xr:uid="{00000000-0005-0000-0000-0000937A0000}"/>
    <cellStyle name="Nota 2 3 8 38 2" xfId="31275" xr:uid="{00000000-0005-0000-0000-0000947A0000}"/>
    <cellStyle name="Nota 2 3 8 39" xfId="31276" xr:uid="{00000000-0005-0000-0000-0000957A0000}"/>
    <cellStyle name="Nota 2 3 8 39 2" xfId="31277" xr:uid="{00000000-0005-0000-0000-0000967A0000}"/>
    <cellStyle name="Nota 2 3 8 4" xfId="31278" xr:uid="{00000000-0005-0000-0000-0000977A0000}"/>
    <cellStyle name="Nota 2 3 8 4 2" xfId="31279" xr:uid="{00000000-0005-0000-0000-0000987A0000}"/>
    <cellStyle name="Nota 2 3 8 40" xfId="31280" xr:uid="{00000000-0005-0000-0000-0000997A0000}"/>
    <cellStyle name="Nota 2 3 8 41" xfId="31281" xr:uid="{00000000-0005-0000-0000-00009A7A0000}"/>
    <cellStyle name="Nota 2 3 8 42" xfId="31282" xr:uid="{00000000-0005-0000-0000-00009B7A0000}"/>
    <cellStyle name="Nota 2 3 8 43" xfId="31283" xr:uid="{00000000-0005-0000-0000-00009C7A0000}"/>
    <cellStyle name="Nota 2 3 8 44" xfId="31284" xr:uid="{00000000-0005-0000-0000-00009D7A0000}"/>
    <cellStyle name="Nota 2 3 8 45" xfId="31285" xr:uid="{00000000-0005-0000-0000-00009E7A0000}"/>
    <cellStyle name="Nota 2 3 8 46" xfId="31286" xr:uid="{00000000-0005-0000-0000-00009F7A0000}"/>
    <cellStyle name="Nota 2 3 8 47" xfId="31287" xr:uid="{00000000-0005-0000-0000-0000A07A0000}"/>
    <cellStyle name="Nota 2 3 8 48" xfId="31288" xr:uid="{00000000-0005-0000-0000-0000A17A0000}"/>
    <cellStyle name="Nota 2 3 8 49" xfId="31289" xr:uid="{00000000-0005-0000-0000-0000A27A0000}"/>
    <cellStyle name="Nota 2 3 8 5" xfId="31290" xr:uid="{00000000-0005-0000-0000-0000A37A0000}"/>
    <cellStyle name="Nota 2 3 8 5 2" xfId="31291" xr:uid="{00000000-0005-0000-0000-0000A47A0000}"/>
    <cellStyle name="Nota 2 3 8 50" xfId="31292" xr:uid="{00000000-0005-0000-0000-0000A57A0000}"/>
    <cellStyle name="Nota 2 3 8 51" xfId="31293" xr:uid="{00000000-0005-0000-0000-0000A67A0000}"/>
    <cellStyle name="Nota 2 3 8 52" xfId="31294" xr:uid="{00000000-0005-0000-0000-0000A77A0000}"/>
    <cellStyle name="Nota 2 3 8 53" xfId="31295" xr:uid="{00000000-0005-0000-0000-0000A87A0000}"/>
    <cellStyle name="Nota 2 3 8 54" xfId="31296" xr:uid="{00000000-0005-0000-0000-0000A97A0000}"/>
    <cellStyle name="Nota 2 3 8 55" xfId="31297" xr:uid="{00000000-0005-0000-0000-0000AA7A0000}"/>
    <cellStyle name="Nota 2 3 8 56" xfId="31298" xr:uid="{00000000-0005-0000-0000-0000AB7A0000}"/>
    <cellStyle name="Nota 2 3 8 57" xfId="31299" xr:uid="{00000000-0005-0000-0000-0000AC7A0000}"/>
    <cellStyle name="Nota 2 3 8 58" xfId="31300" xr:uid="{00000000-0005-0000-0000-0000AD7A0000}"/>
    <cellStyle name="Nota 2 3 8 59" xfId="31301" xr:uid="{00000000-0005-0000-0000-0000AE7A0000}"/>
    <cellStyle name="Nota 2 3 8 6" xfId="31302" xr:uid="{00000000-0005-0000-0000-0000AF7A0000}"/>
    <cellStyle name="Nota 2 3 8 6 2" xfId="31303" xr:uid="{00000000-0005-0000-0000-0000B07A0000}"/>
    <cellStyle name="Nota 2 3 8 60" xfId="31304" xr:uid="{00000000-0005-0000-0000-0000B17A0000}"/>
    <cellStyle name="Nota 2 3 8 61" xfId="31305" xr:uid="{00000000-0005-0000-0000-0000B27A0000}"/>
    <cellStyle name="Nota 2 3 8 62" xfId="31306" xr:uid="{00000000-0005-0000-0000-0000B37A0000}"/>
    <cellStyle name="Nota 2 3 8 63" xfId="31307" xr:uid="{00000000-0005-0000-0000-0000B47A0000}"/>
    <cellStyle name="Nota 2 3 8 64" xfId="31308" xr:uid="{00000000-0005-0000-0000-0000B57A0000}"/>
    <cellStyle name="Nota 2 3 8 65" xfId="31309" xr:uid="{00000000-0005-0000-0000-0000B67A0000}"/>
    <cellStyle name="Nota 2 3 8 66" xfId="31310" xr:uid="{00000000-0005-0000-0000-0000B77A0000}"/>
    <cellStyle name="Nota 2 3 8 67" xfId="31311" xr:uid="{00000000-0005-0000-0000-0000B87A0000}"/>
    <cellStyle name="Nota 2 3 8 68" xfId="31312" xr:uid="{00000000-0005-0000-0000-0000B97A0000}"/>
    <cellStyle name="Nota 2 3 8 69" xfId="31313" xr:uid="{00000000-0005-0000-0000-0000BA7A0000}"/>
    <cellStyle name="Nota 2 3 8 7" xfId="31314" xr:uid="{00000000-0005-0000-0000-0000BB7A0000}"/>
    <cellStyle name="Nota 2 3 8 7 2" xfId="31315" xr:uid="{00000000-0005-0000-0000-0000BC7A0000}"/>
    <cellStyle name="Nota 2 3 8 70" xfId="31316" xr:uid="{00000000-0005-0000-0000-0000BD7A0000}"/>
    <cellStyle name="Nota 2 3 8 71" xfId="31317" xr:uid="{00000000-0005-0000-0000-0000BE7A0000}"/>
    <cellStyle name="Nota 2 3 8 72" xfId="31318" xr:uid="{00000000-0005-0000-0000-0000BF7A0000}"/>
    <cellStyle name="Nota 2 3 8 73" xfId="31319" xr:uid="{00000000-0005-0000-0000-0000C07A0000}"/>
    <cellStyle name="Nota 2 3 8 74" xfId="31320" xr:uid="{00000000-0005-0000-0000-0000C17A0000}"/>
    <cellStyle name="Nota 2 3 8 75" xfId="31321" xr:uid="{00000000-0005-0000-0000-0000C27A0000}"/>
    <cellStyle name="Nota 2 3 8 76" xfId="31322" xr:uid="{00000000-0005-0000-0000-0000C37A0000}"/>
    <cellStyle name="Nota 2 3 8 77" xfId="52528" xr:uid="{00000000-0005-0000-0000-0000C47A0000}"/>
    <cellStyle name="Nota 2 3 8 78" xfId="52252" xr:uid="{00000000-0005-0000-0000-0000C57A0000}"/>
    <cellStyle name="Nota 2 3 8 79" xfId="53221" xr:uid="{00000000-0005-0000-0000-0000C67A0000}"/>
    <cellStyle name="Nota 2 3 8 8" xfId="31323" xr:uid="{00000000-0005-0000-0000-0000C77A0000}"/>
    <cellStyle name="Nota 2 3 8 8 2" xfId="31324" xr:uid="{00000000-0005-0000-0000-0000C87A0000}"/>
    <cellStyle name="Nota 2 3 8 9" xfId="31325" xr:uid="{00000000-0005-0000-0000-0000C97A0000}"/>
    <cellStyle name="Nota 2 3 8 9 2" xfId="31326" xr:uid="{00000000-0005-0000-0000-0000CA7A0000}"/>
    <cellStyle name="Nota 2 3 80" xfId="31327" xr:uid="{00000000-0005-0000-0000-0000CB7A0000}"/>
    <cellStyle name="Nota 2 3 81" xfId="31328" xr:uid="{00000000-0005-0000-0000-0000CC7A0000}"/>
    <cellStyle name="Nota 2 3 82" xfId="31329" xr:uid="{00000000-0005-0000-0000-0000CD7A0000}"/>
    <cellStyle name="Nota 2 3 83" xfId="31330" xr:uid="{00000000-0005-0000-0000-0000CE7A0000}"/>
    <cellStyle name="Nota 2 3 84" xfId="31331" xr:uid="{00000000-0005-0000-0000-0000CF7A0000}"/>
    <cellStyle name="Nota 2 3 85" xfId="31332" xr:uid="{00000000-0005-0000-0000-0000D07A0000}"/>
    <cellStyle name="Nota 2 3 86" xfId="31333" xr:uid="{00000000-0005-0000-0000-0000D17A0000}"/>
    <cellStyle name="Nota 2 3 87" xfId="31334" xr:uid="{00000000-0005-0000-0000-0000D27A0000}"/>
    <cellStyle name="Nota 2 3 88" xfId="31335" xr:uid="{00000000-0005-0000-0000-0000D37A0000}"/>
    <cellStyle name="Nota 2 3 89" xfId="31336" xr:uid="{00000000-0005-0000-0000-0000D47A0000}"/>
    <cellStyle name="Nota 2 3 9" xfId="937" xr:uid="{00000000-0005-0000-0000-0000D57A0000}"/>
    <cellStyle name="Nota 2 3 9 10" xfId="31337" xr:uid="{00000000-0005-0000-0000-0000D67A0000}"/>
    <cellStyle name="Nota 2 3 9 10 2" xfId="31338" xr:uid="{00000000-0005-0000-0000-0000D77A0000}"/>
    <cellStyle name="Nota 2 3 9 11" xfId="31339" xr:uid="{00000000-0005-0000-0000-0000D87A0000}"/>
    <cellStyle name="Nota 2 3 9 11 2" xfId="31340" xr:uid="{00000000-0005-0000-0000-0000D97A0000}"/>
    <cellStyle name="Nota 2 3 9 12" xfId="31341" xr:uid="{00000000-0005-0000-0000-0000DA7A0000}"/>
    <cellStyle name="Nota 2 3 9 12 2" xfId="31342" xr:uid="{00000000-0005-0000-0000-0000DB7A0000}"/>
    <cellStyle name="Nota 2 3 9 13" xfId="31343" xr:uid="{00000000-0005-0000-0000-0000DC7A0000}"/>
    <cellStyle name="Nota 2 3 9 13 2" xfId="31344" xr:uid="{00000000-0005-0000-0000-0000DD7A0000}"/>
    <cellStyle name="Nota 2 3 9 14" xfId="31345" xr:uid="{00000000-0005-0000-0000-0000DE7A0000}"/>
    <cellStyle name="Nota 2 3 9 14 2" xfId="31346" xr:uid="{00000000-0005-0000-0000-0000DF7A0000}"/>
    <cellStyle name="Nota 2 3 9 15" xfId="31347" xr:uid="{00000000-0005-0000-0000-0000E07A0000}"/>
    <cellStyle name="Nota 2 3 9 15 2" xfId="31348" xr:uid="{00000000-0005-0000-0000-0000E17A0000}"/>
    <cellStyle name="Nota 2 3 9 16" xfId="31349" xr:uid="{00000000-0005-0000-0000-0000E27A0000}"/>
    <cellStyle name="Nota 2 3 9 16 2" xfId="31350" xr:uid="{00000000-0005-0000-0000-0000E37A0000}"/>
    <cellStyle name="Nota 2 3 9 17" xfId="31351" xr:uid="{00000000-0005-0000-0000-0000E47A0000}"/>
    <cellStyle name="Nota 2 3 9 17 2" xfId="31352" xr:uid="{00000000-0005-0000-0000-0000E57A0000}"/>
    <cellStyle name="Nota 2 3 9 18" xfId="31353" xr:uid="{00000000-0005-0000-0000-0000E67A0000}"/>
    <cellStyle name="Nota 2 3 9 18 2" xfId="31354" xr:uid="{00000000-0005-0000-0000-0000E77A0000}"/>
    <cellStyle name="Nota 2 3 9 19" xfId="31355" xr:uid="{00000000-0005-0000-0000-0000E87A0000}"/>
    <cellStyle name="Nota 2 3 9 19 2" xfId="31356" xr:uid="{00000000-0005-0000-0000-0000E97A0000}"/>
    <cellStyle name="Nota 2 3 9 2" xfId="938" xr:uid="{00000000-0005-0000-0000-0000EA7A0000}"/>
    <cellStyle name="Nota 2 3 9 2 2" xfId="31357" xr:uid="{00000000-0005-0000-0000-0000EB7A0000}"/>
    <cellStyle name="Nota 2 3 9 20" xfId="31358" xr:uid="{00000000-0005-0000-0000-0000EC7A0000}"/>
    <cellStyle name="Nota 2 3 9 20 2" xfId="31359" xr:uid="{00000000-0005-0000-0000-0000ED7A0000}"/>
    <cellStyle name="Nota 2 3 9 21" xfId="31360" xr:uid="{00000000-0005-0000-0000-0000EE7A0000}"/>
    <cellStyle name="Nota 2 3 9 21 2" xfId="31361" xr:uid="{00000000-0005-0000-0000-0000EF7A0000}"/>
    <cellStyle name="Nota 2 3 9 22" xfId="31362" xr:uid="{00000000-0005-0000-0000-0000F07A0000}"/>
    <cellStyle name="Nota 2 3 9 22 2" xfId="31363" xr:uid="{00000000-0005-0000-0000-0000F17A0000}"/>
    <cellStyle name="Nota 2 3 9 23" xfId="31364" xr:uid="{00000000-0005-0000-0000-0000F27A0000}"/>
    <cellStyle name="Nota 2 3 9 23 2" xfId="31365" xr:uid="{00000000-0005-0000-0000-0000F37A0000}"/>
    <cellStyle name="Nota 2 3 9 24" xfId="31366" xr:uid="{00000000-0005-0000-0000-0000F47A0000}"/>
    <cellStyle name="Nota 2 3 9 24 2" xfId="31367" xr:uid="{00000000-0005-0000-0000-0000F57A0000}"/>
    <cellStyle name="Nota 2 3 9 25" xfId="31368" xr:uid="{00000000-0005-0000-0000-0000F67A0000}"/>
    <cellStyle name="Nota 2 3 9 25 2" xfId="31369" xr:uid="{00000000-0005-0000-0000-0000F77A0000}"/>
    <cellStyle name="Nota 2 3 9 26" xfId="31370" xr:uid="{00000000-0005-0000-0000-0000F87A0000}"/>
    <cellStyle name="Nota 2 3 9 26 2" xfId="31371" xr:uid="{00000000-0005-0000-0000-0000F97A0000}"/>
    <cellStyle name="Nota 2 3 9 27" xfId="31372" xr:uid="{00000000-0005-0000-0000-0000FA7A0000}"/>
    <cellStyle name="Nota 2 3 9 27 2" xfId="31373" xr:uid="{00000000-0005-0000-0000-0000FB7A0000}"/>
    <cellStyle name="Nota 2 3 9 28" xfId="31374" xr:uid="{00000000-0005-0000-0000-0000FC7A0000}"/>
    <cellStyle name="Nota 2 3 9 28 2" xfId="31375" xr:uid="{00000000-0005-0000-0000-0000FD7A0000}"/>
    <cellStyle name="Nota 2 3 9 29" xfId="31376" xr:uid="{00000000-0005-0000-0000-0000FE7A0000}"/>
    <cellStyle name="Nota 2 3 9 29 2" xfId="31377" xr:uid="{00000000-0005-0000-0000-0000FF7A0000}"/>
    <cellStyle name="Nota 2 3 9 3" xfId="31378" xr:uid="{00000000-0005-0000-0000-0000007B0000}"/>
    <cellStyle name="Nota 2 3 9 3 2" xfId="31379" xr:uid="{00000000-0005-0000-0000-0000017B0000}"/>
    <cellStyle name="Nota 2 3 9 30" xfId="31380" xr:uid="{00000000-0005-0000-0000-0000027B0000}"/>
    <cellStyle name="Nota 2 3 9 30 2" xfId="31381" xr:uid="{00000000-0005-0000-0000-0000037B0000}"/>
    <cellStyle name="Nota 2 3 9 31" xfId="31382" xr:uid="{00000000-0005-0000-0000-0000047B0000}"/>
    <cellStyle name="Nota 2 3 9 31 2" xfId="31383" xr:uid="{00000000-0005-0000-0000-0000057B0000}"/>
    <cellStyle name="Nota 2 3 9 32" xfId="31384" xr:uid="{00000000-0005-0000-0000-0000067B0000}"/>
    <cellStyle name="Nota 2 3 9 32 2" xfId="31385" xr:uid="{00000000-0005-0000-0000-0000077B0000}"/>
    <cellStyle name="Nota 2 3 9 33" xfId="31386" xr:uid="{00000000-0005-0000-0000-0000087B0000}"/>
    <cellStyle name="Nota 2 3 9 33 2" xfId="31387" xr:uid="{00000000-0005-0000-0000-0000097B0000}"/>
    <cellStyle name="Nota 2 3 9 34" xfId="31388" xr:uid="{00000000-0005-0000-0000-00000A7B0000}"/>
    <cellStyle name="Nota 2 3 9 34 2" xfId="31389" xr:uid="{00000000-0005-0000-0000-00000B7B0000}"/>
    <cellStyle name="Nota 2 3 9 35" xfId="31390" xr:uid="{00000000-0005-0000-0000-00000C7B0000}"/>
    <cellStyle name="Nota 2 3 9 35 2" xfId="31391" xr:uid="{00000000-0005-0000-0000-00000D7B0000}"/>
    <cellStyle name="Nota 2 3 9 36" xfId="31392" xr:uid="{00000000-0005-0000-0000-00000E7B0000}"/>
    <cellStyle name="Nota 2 3 9 36 2" xfId="31393" xr:uid="{00000000-0005-0000-0000-00000F7B0000}"/>
    <cellStyle name="Nota 2 3 9 37" xfId="31394" xr:uid="{00000000-0005-0000-0000-0000107B0000}"/>
    <cellStyle name="Nota 2 3 9 37 2" xfId="31395" xr:uid="{00000000-0005-0000-0000-0000117B0000}"/>
    <cellStyle name="Nota 2 3 9 38" xfId="31396" xr:uid="{00000000-0005-0000-0000-0000127B0000}"/>
    <cellStyle name="Nota 2 3 9 38 2" xfId="31397" xr:uid="{00000000-0005-0000-0000-0000137B0000}"/>
    <cellStyle name="Nota 2 3 9 39" xfId="31398" xr:uid="{00000000-0005-0000-0000-0000147B0000}"/>
    <cellStyle name="Nota 2 3 9 39 2" xfId="31399" xr:uid="{00000000-0005-0000-0000-0000157B0000}"/>
    <cellStyle name="Nota 2 3 9 4" xfId="31400" xr:uid="{00000000-0005-0000-0000-0000167B0000}"/>
    <cellStyle name="Nota 2 3 9 4 2" xfId="31401" xr:uid="{00000000-0005-0000-0000-0000177B0000}"/>
    <cellStyle name="Nota 2 3 9 40" xfId="31402" xr:uid="{00000000-0005-0000-0000-0000187B0000}"/>
    <cellStyle name="Nota 2 3 9 41" xfId="31403" xr:uid="{00000000-0005-0000-0000-0000197B0000}"/>
    <cellStyle name="Nota 2 3 9 42" xfId="31404" xr:uid="{00000000-0005-0000-0000-00001A7B0000}"/>
    <cellStyle name="Nota 2 3 9 43" xfId="31405" xr:uid="{00000000-0005-0000-0000-00001B7B0000}"/>
    <cellStyle name="Nota 2 3 9 44" xfId="31406" xr:uid="{00000000-0005-0000-0000-00001C7B0000}"/>
    <cellStyle name="Nota 2 3 9 45" xfId="31407" xr:uid="{00000000-0005-0000-0000-00001D7B0000}"/>
    <cellStyle name="Nota 2 3 9 46" xfId="31408" xr:uid="{00000000-0005-0000-0000-00001E7B0000}"/>
    <cellStyle name="Nota 2 3 9 47" xfId="31409" xr:uid="{00000000-0005-0000-0000-00001F7B0000}"/>
    <cellStyle name="Nota 2 3 9 48" xfId="31410" xr:uid="{00000000-0005-0000-0000-0000207B0000}"/>
    <cellStyle name="Nota 2 3 9 49" xfId="31411" xr:uid="{00000000-0005-0000-0000-0000217B0000}"/>
    <cellStyle name="Nota 2 3 9 5" xfId="31412" xr:uid="{00000000-0005-0000-0000-0000227B0000}"/>
    <cellStyle name="Nota 2 3 9 5 2" xfId="31413" xr:uid="{00000000-0005-0000-0000-0000237B0000}"/>
    <cellStyle name="Nota 2 3 9 50" xfId="31414" xr:uid="{00000000-0005-0000-0000-0000247B0000}"/>
    <cellStyle name="Nota 2 3 9 51" xfId="31415" xr:uid="{00000000-0005-0000-0000-0000257B0000}"/>
    <cellStyle name="Nota 2 3 9 52" xfId="31416" xr:uid="{00000000-0005-0000-0000-0000267B0000}"/>
    <cellStyle name="Nota 2 3 9 53" xfId="31417" xr:uid="{00000000-0005-0000-0000-0000277B0000}"/>
    <cellStyle name="Nota 2 3 9 54" xfId="31418" xr:uid="{00000000-0005-0000-0000-0000287B0000}"/>
    <cellStyle name="Nota 2 3 9 55" xfId="31419" xr:uid="{00000000-0005-0000-0000-0000297B0000}"/>
    <cellStyle name="Nota 2 3 9 56" xfId="31420" xr:uid="{00000000-0005-0000-0000-00002A7B0000}"/>
    <cellStyle name="Nota 2 3 9 57" xfId="31421" xr:uid="{00000000-0005-0000-0000-00002B7B0000}"/>
    <cellStyle name="Nota 2 3 9 58" xfId="31422" xr:uid="{00000000-0005-0000-0000-00002C7B0000}"/>
    <cellStyle name="Nota 2 3 9 59" xfId="31423" xr:uid="{00000000-0005-0000-0000-00002D7B0000}"/>
    <cellStyle name="Nota 2 3 9 6" xfId="31424" xr:uid="{00000000-0005-0000-0000-00002E7B0000}"/>
    <cellStyle name="Nota 2 3 9 6 2" xfId="31425" xr:uid="{00000000-0005-0000-0000-00002F7B0000}"/>
    <cellStyle name="Nota 2 3 9 60" xfId="31426" xr:uid="{00000000-0005-0000-0000-0000307B0000}"/>
    <cellStyle name="Nota 2 3 9 61" xfId="31427" xr:uid="{00000000-0005-0000-0000-0000317B0000}"/>
    <cellStyle name="Nota 2 3 9 62" xfId="31428" xr:uid="{00000000-0005-0000-0000-0000327B0000}"/>
    <cellStyle name="Nota 2 3 9 63" xfId="31429" xr:uid="{00000000-0005-0000-0000-0000337B0000}"/>
    <cellStyle name="Nota 2 3 9 64" xfId="31430" xr:uid="{00000000-0005-0000-0000-0000347B0000}"/>
    <cellStyle name="Nota 2 3 9 65" xfId="31431" xr:uid="{00000000-0005-0000-0000-0000357B0000}"/>
    <cellStyle name="Nota 2 3 9 66" xfId="31432" xr:uid="{00000000-0005-0000-0000-0000367B0000}"/>
    <cellStyle name="Nota 2 3 9 67" xfId="31433" xr:uid="{00000000-0005-0000-0000-0000377B0000}"/>
    <cellStyle name="Nota 2 3 9 68" xfId="31434" xr:uid="{00000000-0005-0000-0000-0000387B0000}"/>
    <cellStyle name="Nota 2 3 9 69" xfId="31435" xr:uid="{00000000-0005-0000-0000-0000397B0000}"/>
    <cellStyle name="Nota 2 3 9 7" xfId="31436" xr:uid="{00000000-0005-0000-0000-00003A7B0000}"/>
    <cellStyle name="Nota 2 3 9 7 2" xfId="31437" xr:uid="{00000000-0005-0000-0000-00003B7B0000}"/>
    <cellStyle name="Nota 2 3 9 70" xfId="31438" xr:uid="{00000000-0005-0000-0000-00003C7B0000}"/>
    <cellStyle name="Nota 2 3 9 71" xfId="31439" xr:uid="{00000000-0005-0000-0000-00003D7B0000}"/>
    <cellStyle name="Nota 2 3 9 72" xfId="31440" xr:uid="{00000000-0005-0000-0000-00003E7B0000}"/>
    <cellStyle name="Nota 2 3 9 73" xfId="31441" xr:uid="{00000000-0005-0000-0000-00003F7B0000}"/>
    <cellStyle name="Nota 2 3 9 74" xfId="31442" xr:uid="{00000000-0005-0000-0000-0000407B0000}"/>
    <cellStyle name="Nota 2 3 9 75" xfId="31443" xr:uid="{00000000-0005-0000-0000-0000417B0000}"/>
    <cellStyle name="Nota 2 3 9 76" xfId="31444" xr:uid="{00000000-0005-0000-0000-0000427B0000}"/>
    <cellStyle name="Nota 2 3 9 77" xfId="52509" xr:uid="{00000000-0005-0000-0000-0000437B0000}"/>
    <cellStyle name="Nota 2 3 9 78" xfId="52242" xr:uid="{00000000-0005-0000-0000-0000447B0000}"/>
    <cellStyle name="Nota 2 3 9 79" xfId="53202" xr:uid="{00000000-0005-0000-0000-0000457B0000}"/>
    <cellStyle name="Nota 2 3 9 8" xfId="31445" xr:uid="{00000000-0005-0000-0000-0000467B0000}"/>
    <cellStyle name="Nota 2 3 9 8 2" xfId="31446" xr:uid="{00000000-0005-0000-0000-0000477B0000}"/>
    <cellStyle name="Nota 2 3 9 9" xfId="31447" xr:uid="{00000000-0005-0000-0000-0000487B0000}"/>
    <cellStyle name="Nota 2 3 9 9 2" xfId="31448" xr:uid="{00000000-0005-0000-0000-0000497B0000}"/>
    <cellStyle name="Nota 2 3 90" xfId="31449" xr:uid="{00000000-0005-0000-0000-00004A7B0000}"/>
    <cellStyle name="Nota 2 3 91" xfId="31450" xr:uid="{00000000-0005-0000-0000-00004B7B0000}"/>
    <cellStyle name="Nota 2 3 92" xfId="31451" xr:uid="{00000000-0005-0000-0000-00004C7B0000}"/>
    <cellStyle name="Nota 2 3 93" xfId="31452" xr:uid="{00000000-0005-0000-0000-00004D7B0000}"/>
    <cellStyle name="Nota 2 3 94" xfId="31453" xr:uid="{00000000-0005-0000-0000-00004E7B0000}"/>
    <cellStyle name="Nota 2 3 95" xfId="31454" xr:uid="{00000000-0005-0000-0000-00004F7B0000}"/>
    <cellStyle name="Nota 2 3 96" xfId="52366" xr:uid="{00000000-0005-0000-0000-0000507B0000}"/>
    <cellStyle name="Nota 2 3 97" xfId="52369" xr:uid="{00000000-0005-0000-0000-0000517B0000}"/>
    <cellStyle name="Nota 2 3 98" xfId="53051" xr:uid="{00000000-0005-0000-0000-0000527B0000}"/>
    <cellStyle name="Nota 2 4" xfId="939" xr:uid="{00000000-0005-0000-0000-0000537B0000}"/>
    <cellStyle name="Nota 2 4 10" xfId="940" xr:uid="{00000000-0005-0000-0000-0000547B0000}"/>
    <cellStyle name="Nota 2 4 10 10" xfId="31455" xr:uid="{00000000-0005-0000-0000-0000557B0000}"/>
    <cellStyle name="Nota 2 4 10 10 2" xfId="31456" xr:uid="{00000000-0005-0000-0000-0000567B0000}"/>
    <cellStyle name="Nota 2 4 10 11" xfId="31457" xr:uid="{00000000-0005-0000-0000-0000577B0000}"/>
    <cellStyle name="Nota 2 4 10 11 2" xfId="31458" xr:uid="{00000000-0005-0000-0000-0000587B0000}"/>
    <cellStyle name="Nota 2 4 10 12" xfId="31459" xr:uid="{00000000-0005-0000-0000-0000597B0000}"/>
    <cellStyle name="Nota 2 4 10 12 2" xfId="31460" xr:uid="{00000000-0005-0000-0000-00005A7B0000}"/>
    <cellStyle name="Nota 2 4 10 13" xfId="31461" xr:uid="{00000000-0005-0000-0000-00005B7B0000}"/>
    <cellStyle name="Nota 2 4 10 13 2" xfId="31462" xr:uid="{00000000-0005-0000-0000-00005C7B0000}"/>
    <cellStyle name="Nota 2 4 10 14" xfId="31463" xr:uid="{00000000-0005-0000-0000-00005D7B0000}"/>
    <cellStyle name="Nota 2 4 10 14 2" xfId="31464" xr:uid="{00000000-0005-0000-0000-00005E7B0000}"/>
    <cellStyle name="Nota 2 4 10 15" xfId="31465" xr:uid="{00000000-0005-0000-0000-00005F7B0000}"/>
    <cellStyle name="Nota 2 4 10 15 2" xfId="31466" xr:uid="{00000000-0005-0000-0000-0000607B0000}"/>
    <cellStyle name="Nota 2 4 10 16" xfId="31467" xr:uid="{00000000-0005-0000-0000-0000617B0000}"/>
    <cellStyle name="Nota 2 4 10 16 2" xfId="31468" xr:uid="{00000000-0005-0000-0000-0000627B0000}"/>
    <cellStyle name="Nota 2 4 10 17" xfId="31469" xr:uid="{00000000-0005-0000-0000-0000637B0000}"/>
    <cellStyle name="Nota 2 4 10 17 2" xfId="31470" xr:uid="{00000000-0005-0000-0000-0000647B0000}"/>
    <cellStyle name="Nota 2 4 10 18" xfId="31471" xr:uid="{00000000-0005-0000-0000-0000657B0000}"/>
    <cellStyle name="Nota 2 4 10 18 2" xfId="31472" xr:uid="{00000000-0005-0000-0000-0000667B0000}"/>
    <cellStyle name="Nota 2 4 10 19" xfId="31473" xr:uid="{00000000-0005-0000-0000-0000677B0000}"/>
    <cellStyle name="Nota 2 4 10 19 2" xfId="31474" xr:uid="{00000000-0005-0000-0000-0000687B0000}"/>
    <cellStyle name="Nota 2 4 10 2" xfId="941" xr:uid="{00000000-0005-0000-0000-0000697B0000}"/>
    <cellStyle name="Nota 2 4 10 2 2" xfId="31475" xr:uid="{00000000-0005-0000-0000-00006A7B0000}"/>
    <cellStyle name="Nota 2 4 10 20" xfId="31476" xr:uid="{00000000-0005-0000-0000-00006B7B0000}"/>
    <cellStyle name="Nota 2 4 10 20 2" xfId="31477" xr:uid="{00000000-0005-0000-0000-00006C7B0000}"/>
    <cellStyle name="Nota 2 4 10 21" xfId="31478" xr:uid="{00000000-0005-0000-0000-00006D7B0000}"/>
    <cellStyle name="Nota 2 4 10 21 2" xfId="31479" xr:uid="{00000000-0005-0000-0000-00006E7B0000}"/>
    <cellStyle name="Nota 2 4 10 22" xfId="31480" xr:uid="{00000000-0005-0000-0000-00006F7B0000}"/>
    <cellStyle name="Nota 2 4 10 22 2" xfId="31481" xr:uid="{00000000-0005-0000-0000-0000707B0000}"/>
    <cellStyle name="Nota 2 4 10 23" xfId="31482" xr:uid="{00000000-0005-0000-0000-0000717B0000}"/>
    <cellStyle name="Nota 2 4 10 23 2" xfId="31483" xr:uid="{00000000-0005-0000-0000-0000727B0000}"/>
    <cellStyle name="Nota 2 4 10 24" xfId="31484" xr:uid="{00000000-0005-0000-0000-0000737B0000}"/>
    <cellStyle name="Nota 2 4 10 24 2" xfId="31485" xr:uid="{00000000-0005-0000-0000-0000747B0000}"/>
    <cellStyle name="Nota 2 4 10 25" xfId="31486" xr:uid="{00000000-0005-0000-0000-0000757B0000}"/>
    <cellStyle name="Nota 2 4 10 25 2" xfId="31487" xr:uid="{00000000-0005-0000-0000-0000767B0000}"/>
    <cellStyle name="Nota 2 4 10 26" xfId="31488" xr:uid="{00000000-0005-0000-0000-0000777B0000}"/>
    <cellStyle name="Nota 2 4 10 26 2" xfId="31489" xr:uid="{00000000-0005-0000-0000-0000787B0000}"/>
    <cellStyle name="Nota 2 4 10 27" xfId="31490" xr:uid="{00000000-0005-0000-0000-0000797B0000}"/>
    <cellStyle name="Nota 2 4 10 27 2" xfId="31491" xr:uid="{00000000-0005-0000-0000-00007A7B0000}"/>
    <cellStyle name="Nota 2 4 10 28" xfId="31492" xr:uid="{00000000-0005-0000-0000-00007B7B0000}"/>
    <cellStyle name="Nota 2 4 10 28 2" xfId="31493" xr:uid="{00000000-0005-0000-0000-00007C7B0000}"/>
    <cellStyle name="Nota 2 4 10 29" xfId="31494" xr:uid="{00000000-0005-0000-0000-00007D7B0000}"/>
    <cellStyle name="Nota 2 4 10 29 2" xfId="31495" xr:uid="{00000000-0005-0000-0000-00007E7B0000}"/>
    <cellStyle name="Nota 2 4 10 3" xfId="31496" xr:uid="{00000000-0005-0000-0000-00007F7B0000}"/>
    <cellStyle name="Nota 2 4 10 3 2" xfId="31497" xr:uid="{00000000-0005-0000-0000-0000807B0000}"/>
    <cellStyle name="Nota 2 4 10 30" xfId="31498" xr:uid="{00000000-0005-0000-0000-0000817B0000}"/>
    <cellStyle name="Nota 2 4 10 30 2" xfId="31499" xr:uid="{00000000-0005-0000-0000-0000827B0000}"/>
    <cellStyle name="Nota 2 4 10 31" xfId="31500" xr:uid="{00000000-0005-0000-0000-0000837B0000}"/>
    <cellStyle name="Nota 2 4 10 31 2" xfId="31501" xr:uid="{00000000-0005-0000-0000-0000847B0000}"/>
    <cellStyle name="Nota 2 4 10 32" xfId="31502" xr:uid="{00000000-0005-0000-0000-0000857B0000}"/>
    <cellStyle name="Nota 2 4 10 32 2" xfId="31503" xr:uid="{00000000-0005-0000-0000-0000867B0000}"/>
    <cellStyle name="Nota 2 4 10 33" xfId="31504" xr:uid="{00000000-0005-0000-0000-0000877B0000}"/>
    <cellStyle name="Nota 2 4 10 33 2" xfId="31505" xr:uid="{00000000-0005-0000-0000-0000887B0000}"/>
    <cellStyle name="Nota 2 4 10 34" xfId="31506" xr:uid="{00000000-0005-0000-0000-0000897B0000}"/>
    <cellStyle name="Nota 2 4 10 34 2" xfId="31507" xr:uid="{00000000-0005-0000-0000-00008A7B0000}"/>
    <cellStyle name="Nota 2 4 10 35" xfId="31508" xr:uid="{00000000-0005-0000-0000-00008B7B0000}"/>
    <cellStyle name="Nota 2 4 10 35 2" xfId="31509" xr:uid="{00000000-0005-0000-0000-00008C7B0000}"/>
    <cellStyle name="Nota 2 4 10 36" xfId="31510" xr:uid="{00000000-0005-0000-0000-00008D7B0000}"/>
    <cellStyle name="Nota 2 4 10 36 2" xfId="31511" xr:uid="{00000000-0005-0000-0000-00008E7B0000}"/>
    <cellStyle name="Nota 2 4 10 37" xfId="31512" xr:uid="{00000000-0005-0000-0000-00008F7B0000}"/>
    <cellStyle name="Nota 2 4 10 37 2" xfId="31513" xr:uid="{00000000-0005-0000-0000-0000907B0000}"/>
    <cellStyle name="Nota 2 4 10 38" xfId="31514" xr:uid="{00000000-0005-0000-0000-0000917B0000}"/>
    <cellStyle name="Nota 2 4 10 38 2" xfId="31515" xr:uid="{00000000-0005-0000-0000-0000927B0000}"/>
    <cellStyle name="Nota 2 4 10 39" xfId="31516" xr:uid="{00000000-0005-0000-0000-0000937B0000}"/>
    <cellStyle name="Nota 2 4 10 39 2" xfId="31517" xr:uid="{00000000-0005-0000-0000-0000947B0000}"/>
    <cellStyle name="Nota 2 4 10 4" xfId="31518" xr:uid="{00000000-0005-0000-0000-0000957B0000}"/>
    <cellStyle name="Nota 2 4 10 4 2" xfId="31519" xr:uid="{00000000-0005-0000-0000-0000967B0000}"/>
    <cellStyle name="Nota 2 4 10 40" xfId="31520" xr:uid="{00000000-0005-0000-0000-0000977B0000}"/>
    <cellStyle name="Nota 2 4 10 41" xfId="31521" xr:uid="{00000000-0005-0000-0000-0000987B0000}"/>
    <cellStyle name="Nota 2 4 10 42" xfId="31522" xr:uid="{00000000-0005-0000-0000-0000997B0000}"/>
    <cellStyle name="Nota 2 4 10 43" xfId="31523" xr:uid="{00000000-0005-0000-0000-00009A7B0000}"/>
    <cellStyle name="Nota 2 4 10 44" xfId="31524" xr:uid="{00000000-0005-0000-0000-00009B7B0000}"/>
    <cellStyle name="Nota 2 4 10 45" xfId="31525" xr:uid="{00000000-0005-0000-0000-00009C7B0000}"/>
    <cellStyle name="Nota 2 4 10 46" xfId="31526" xr:uid="{00000000-0005-0000-0000-00009D7B0000}"/>
    <cellStyle name="Nota 2 4 10 47" xfId="31527" xr:uid="{00000000-0005-0000-0000-00009E7B0000}"/>
    <cellStyle name="Nota 2 4 10 48" xfId="31528" xr:uid="{00000000-0005-0000-0000-00009F7B0000}"/>
    <cellStyle name="Nota 2 4 10 49" xfId="31529" xr:uid="{00000000-0005-0000-0000-0000A07B0000}"/>
    <cellStyle name="Nota 2 4 10 5" xfId="31530" xr:uid="{00000000-0005-0000-0000-0000A17B0000}"/>
    <cellStyle name="Nota 2 4 10 5 2" xfId="31531" xr:uid="{00000000-0005-0000-0000-0000A27B0000}"/>
    <cellStyle name="Nota 2 4 10 50" xfId="31532" xr:uid="{00000000-0005-0000-0000-0000A37B0000}"/>
    <cellStyle name="Nota 2 4 10 51" xfId="31533" xr:uid="{00000000-0005-0000-0000-0000A47B0000}"/>
    <cellStyle name="Nota 2 4 10 52" xfId="31534" xr:uid="{00000000-0005-0000-0000-0000A57B0000}"/>
    <cellStyle name="Nota 2 4 10 53" xfId="31535" xr:uid="{00000000-0005-0000-0000-0000A67B0000}"/>
    <cellStyle name="Nota 2 4 10 54" xfId="31536" xr:uid="{00000000-0005-0000-0000-0000A77B0000}"/>
    <cellStyle name="Nota 2 4 10 55" xfId="31537" xr:uid="{00000000-0005-0000-0000-0000A87B0000}"/>
    <cellStyle name="Nota 2 4 10 56" xfId="31538" xr:uid="{00000000-0005-0000-0000-0000A97B0000}"/>
    <cellStyle name="Nota 2 4 10 57" xfId="31539" xr:uid="{00000000-0005-0000-0000-0000AA7B0000}"/>
    <cellStyle name="Nota 2 4 10 58" xfId="31540" xr:uid="{00000000-0005-0000-0000-0000AB7B0000}"/>
    <cellStyle name="Nota 2 4 10 59" xfId="31541" xr:uid="{00000000-0005-0000-0000-0000AC7B0000}"/>
    <cellStyle name="Nota 2 4 10 6" xfId="31542" xr:uid="{00000000-0005-0000-0000-0000AD7B0000}"/>
    <cellStyle name="Nota 2 4 10 6 2" xfId="31543" xr:uid="{00000000-0005-0000-0000-0000AE7B0000}"/>
    <cellStyle name="Nota 2 4 10 60" xfId="31544" xr:uid="{00000000-0005-0000-0000-0000AF7B0000}"/>
    <cellStyle name="Nota 2 4 10 61" xfId="31545" xr:uid="{00000000-0005-0000-0000-0000B07B0000}"/>
    <cellStyle name="Nota 2 4 10 62" xfId="31546" xr:uid="{00000000-0005-0000-0000-0000B17B0000}"/>
    <cellStyle name="Nota 2 4 10 63" xfId="31547" xr:uid="{00000000-0005-0000-0000-0000B27B0000}"/>
    <cellStyle name="Nota 2 4 10 64" xfId="31548" xr:uid="{00000000-0005-0000-0000-0000B37B0000}"/>
    <cellStyle name="Nota 2 4 10 65" xfId="31549" xr:uid="{00000000-0005-0000-0000-0000B47B0000}"/>
    <cellStyle name="Nota 2 4 10 66" xfId="31550" xr:uid="{00000000-0005-0000-0000-0000B57B0000}"/>
    <cellStyle name="Nota 2 4 10 67" xfId="31551" xr:uid="{00000000-0005-0000-0000-0000B67B0000}"/>
    <cellStyle name="Nota 2 4 10 68" xfId="31552" xr:uid="{00000000-0005-0000-0000-0000B77B0000}"/>
    <cellStyle name="Nota 2 4 10 69" xfId="31553" xr:uid="{00000000-0005-0000-0000-0000B87B0000}"/>
    <cellStyle name="Nota 2 4 10 7" xfId="31554" xr:uid="{00000000-0005-0000-0000-0000B97B0000}"/>
    <cellStyle name="Nota 2 4 10 7 2" xfId="31555" xr:uid="{00000000-0005-0000-0000-0000BA7B0000}"/>
    <cellStyle name="Nota 2 4 10 70" xfId="31556" xr:uid="{00000000-0005-0000-0000-0000BB7B0000}"/>
    <cellStyle name="Nota 2 4 10 71" xfId="31557" xr:uid="{00000000-0005-0000-0000-0000BC7B0000}"/>
    <cellStyle name="Nota 2 4 10 72" xfId="31558" xr:uid="{00000000-0005-0000-0000-0000BD7B0000}"/>
    <cellStyle name="Nota 2 4 10 73" xfId="31559" xr:uid="{00000000-0005-0000-0000-0000BE7B0000}"/>
    <cellStyle name="Nota 2 4 10 74" xfId="31560" xr:uid="{00000000-0005-0000-0000-0000BF7B0000}"/>
    <cellStyle name="Nota 2 4 10 75" xfId="31561" xr:uid="{00000000-0005-0000-0000-0000C07B0000}"/>
    <cellStyle name="Nota 2 4 10 76" xfId="31562" xr:uid="{00000000-0005-0000-0000-0000C17B0000}"/>
    <cellStyle name="Nota 2 4 10 77" xfId="52618" xr:uid="{00000000-0005-0000-0000-0000C27B0000}"/>
    <cellStyle name="Nota 2 4 10 78" xfId="52864" xr:uid="{00000000-0005-0000-0000-0000C37B0000}"/>
    <cellStyle name="Nota 2 4 10 79" xfId="53325" xr:uid="{00000000-0005-0000-0000-0000C47B0000}"/>
    <cellStyle name="Nota 2 4 10 8" xfId="31563" xr:uid="{00000000-0005-0000-0000-0000C57B0000}"/>
    <cellStyle name="Nota 2 4 10 8 2" xfId="31564" xr:uid="{00000000-0005-0000-0000-0000C67B0000}"/>
    <cellStyle name="Nota 2 4 10 9" xfId="31565" xr:uid="{00000000-0005-0000-0000-0000C77B0000}"/>
    <cellStyle name="Nota 2 4 10 9 2" xfId="31566" xr:uid="{00000000-0005-0000-0000-0000C87B0000}"/>
    <cellStyle name="Nota 2 4 11" xfId="942" xr:uid="{00000000-0005-0000-0000-0000C97B0000}"/>
    <cellStyle name="Nota 2 4 11 10" xfId="31567" xr:uid="{00000000-0005-0000-0000-0000CA7B0000}"/>
    <cellStyle name="Nota 2 4 11 10 2" xfId="31568" xr:uid="{00000000-0005-0000-0000-0000CB7B0000}"/>
    <cellStyle name="Nota 2 4 11 11" xfId="31569" xr:uid="{00000000-0005-0000-0000-0000CC7B0000}"/>
    <cellStyle name="Nota 2 4 11 11 2" xfId="31570" xr:uid="{00000000-0005-0000-0000-0000CD7B0000}"/>
    <cellStyle name="Nota 2 4 11 12" xfId="31571" xr:uid="{00000000-0005-0000-0000-0000CE7B0000}"/>
    <cellStyle name="Nota 2 4 11 12 2" xfId="31572" xr:uid="{00000000-0005-0000-0000-0000CF7B0000}"/>
    <cellStyle name="Nota 2 4 11 13" xfId="31573" xr:uid="{00000000-0005-0000-0000-0000D07B0000}"/>
    <cellStyle name="Nota 2 4 11 13 2" xfId="31574" xr:uid="{00000000-0005-0000-0000-0000D17B0000}"/>
    <cellStyle name="Nota 2 4 11 14" xfId="31575" xr:uid="{00000000-0005-0000-0000-0000D27B0000}"/>
    <cellStyle name="Nota 2 4 11 14 2" xfId="31576" xr:uid="{00000000-0005-0000-0000-0000D37B0000}"/>
    <cellStyle name="Nota 2 4 11 15" xfId="31577" xr:uid="{00000000-0005-0000-0000-0000D47B0000}"/>
    <cellStyle name="Nota 2 4 11 15 2" xfId="31578" xr:uid="{00000000-0005-0000-0000-0000D57B0000}"/>
    <cellStyle name="Nota 2 4 11 16" xfId="31579" xr:uid="{00000000-0005-0000-0000-0000D67B0000}"/>
    <cellStyle name="Nota 2 4 11 16 2" xfId="31580" xr:uid="{00000000-0005-0000-0000-0000D77B0000}"/>
    <cellStyle name="Nota 2 4 11 17" xfId="31581" xr:uid="{00000000-0005-0000-0000-0000D87B0000}"/>
    <cellStyle name="Nota 2 4 11 17 2" xfId="31582" xr:uid="{00000000-0005-0000-0000-0000D97B0000}"/>
    <cellStyle name="Nota 2 4 11 18" xfId="31583" xr:uid="{00000000-0005-0000-0000-0000DA7B0000}"/>
    <cellStyle name="Nota 2 4 11 18 2" xfId="31584" xr:uid="{00000000-0005-0000-0000-0000DB7B0000}"/>
    <cellStyle name="Nota 2 4 11 19" xfId="31585" xr:uid="{00000000-0005-0000-0000-0000DC7B0000}"/>
    <cellStyle name="Nota 2 4 11 19 2" xfId="31586" xr:uid="{00000000-0005-0000-0000-0000DD7B0000}"/>
    <cellStyle name="Nota 2 4 11 2" xfId="943" xr:uid="{00000000-0005-0000-0000-0000DE7B0000}"/>
    <cellStyle name="Nota 2 4 11 2 2" xfId="31587" xr:uid="{00000000-0005-0000-0000-0000DF7B0000}"/>
    <cellStyle name="Nota 2 4 11 20" xfId="31588" xr:uid="{00000000-0005-0000-0000-0000E07B0000}"/>
    <cellStyle name="Nota 2 4 11 20 2" xfId="31589" xr:uid="{00000000-0005-0000-0000-0000E17B0000}"/>
    <cellStyle name="Nota 2 4 11 21" xfId="31590" xr:uid="{00000000-0005-0000-0000-0000E27B0000}"/>
    <cellStyle name="Nota 2 4 11 21 2" xfId="31591" xr:uid="{00000000-0005-0000-0000-0000E37B0000}"/>
    <cellStyle name="Nota 2 4 11 22" xfId="31592" xr:uid="{00000000-0005-0000-0000-0000E47B0000}"/>
    <cellStyle name="Nota 2 4 11 22 2" xfId="31593" xr:uid="{00000000-0005-0000-0000-0000E57B0000}"/>
    <cellStyle name="Nota 2 4 11 23" xfId="31594" xr:uid="{00000000-0005-0000-0000-0000E67B0000}"/>
    <cellStyle name="Nota 2 4 11 23 2" xfId="31595" xr:uid="{00000000-0005-0000-0000-0000E77B0000}"/>
    <cellStyle name="Nota 2 4 11 24" xfId="31596" xr:uid="{00000000-0005-0000-0000-0000E87B0000}"/>
    <cellStyle name="Nota 2 4 11 24 2" xfId="31597" xr:uid="{00000000-0005-0000-0000-0000E97B0000}"/>
    <cellStyle name="Nota 2 4 11 25" xfId="31598" xr:uid="{00000000-0005-0000-0000-0000EA7B0000}"/>
    <cellStyle name="Nota 2 4 11 25 2" xfId="31599" xr:uid="{00000000-0005-0000-0000-0000EB7B0000}"/>
    <cellStyle name="Nota 2 4 11 26" xfId="31600" xr:uid="{00000000-0005-0000-0000-0000EC7B0000}"/>
    <cellStyle name="Nota 2 4 11 26 2" xfId="31601" xr:uid="{00000000-0005-0000-0000-0000ED7B0000}"/>
    <cellStyle name="Nota 2 4 11 27" xfId="31602" xr:uid="{00000000-0005-0000-0000-0000EE7B0000}"/>
    <cellStyle name="Nota 2 4 11 27 2" xfId="31603" xr:uid="{00000000-0005-0000-0000-0000EF7B0000}"/>
    <cellStyle name="Nota 2 4 11 28" xfId="31604" xr:uid="{00000000-0005-0000-0000-0000F07B0000}"/>
    <cellStyle name="Nota 2 4 11 28 2" xfId="31605" xr:uid="{00000000-0005-0000-0000-0000F17B0000}"/>
    <cellStyle name="Nota 2 4 11 29" xfId="31606" xr:uid="{00000000-0005-0000-0000-0000F27B0000}"/>
    <cellStyle name="Nota 2 4 11 29 2" xfId="31607" xr:uid="{00000000-0005-0000-0000-0000F37B0000}"/>
    <cellStyle name="Nota 2 4 11 3" xfId="31608" xr:uid="{00000000-0005-0000-0000-0000F47B0000}"/>
    <cellStyle name="Nota 2 4 11 3 2" xfId="31609" xr:uid="{00000000-0005-0000-0000-0000F57B0000}"/>
    <cellStyle name="Nota 2 4 11 30" xfId="31610" xr:uid="{00000000-0005-0000-0000-0000F67B0000}"/>
    <cellStyle name="Nota 2 4 11 30 2" xfId="31611" xr:uid="{00000000-0005-0000-0000-0000F77B0000}"/>
    <cellStyle name="Nota 2 4 11 31" xfId="31612" xr:uid="{00000000-0005-0000-0000-0000F87B0000}"/>
    <cellStyle name="Nota 2 4 11 31 2" xfId="31613" xr:uid="{00000000-0005-0000-0000-0000F97B0000}"/>
    <cellStyle name="Nota 2 4 11 32" xfId="31614" xr:uid="{00000000-0005-0000-0000-0000FA7B0000}"/>
    <cellStyle name="Nota 2 4 11 32 2" xfId="31615" xr:uid="{00000000-0005-0000-0000-0000FB7B0000}"/>
    <cellStyle name="Nota 2 4 11 33" xfId="31616" xr:uid="{00000000-0005-0000-0000-0000FC7B0000}"/>
    <cellStyle name="Nota 2 4 11 33 2" xfId="31617" xr:uid="{00000000-0005-0000-0000-0000FD7B0000}"/>
    <cellStyle name="Nota 2 4 11 34" xfId="31618" xr:uid="{00000000-0005-0000-0000-0000FE7B0000}"/>
    <cellStyle name="Nota 2 4 11 34 2" xfId="31619" xr:uid="{00000000-0005-0000-0000-0000FF7B0000}"/>
    <cellStyle name="Nota 2 4 11 35" xfId="31620" xr:uid="{00000000-0005-0000-0000-0000007C0000}"/>
    <cellStyle name="Nota 2 4 11 35 2" xfId="31621" xr:uid="{00000000-0005-0000-0000-0000017C0000}"/>
    <cellStyle name="Nota 2 4 11 36" xfId="31622" xr:uid="{00000000-0005-0000-0000-0000027C0000}"/>
    <cellStyle name="Nota 2 4 11 36 2" xfId="31623" xr:uid="{00000000-0005-0000-0000-0000037C0000}"/>
    <cellStyle name="Nota 2 4 11 37" xfId="31624" xr:uid="{00000000-0005-0000-0000-0000047C0000}"/>
    <cellStyle name="Nota 2 4 11 37 2" xfId="31625" xr:uid="{00000000-0005-0000-0000-0000057C0000}"/>
    <cellStyle name="Nota 2 4 11 38" xfId="31626" xr:uid="{00000000-0005-0000-0000-0000067C0000}"/>
    <cellStyle name="Nota 2 4 11 38 2" xfId="31627" xr:uid="{00000000-0005-0000-0000-0000077C0000}"/>
    <cellStyle name="Nota 2 4 11 39" xfId="31628" xr:uid="{00000000-0005-0000-0000-0000087C0000}"/>
    <cellStyle name="Nota 2 4 11 39 2" xfId="31629" xr:uid="{00000000-0005-0000-0000-0000097C0000}"/>
    <cellStyle name="Nota 2 4 11 4" xfId="31630" xr:uid="{00000000-0005-0000-0000-00000A7C0000}"/>
    <cellStyle name="Nota 2 4 11 4 2" xfId="31631" xr:uid="{00000000-0005-0000-0000-00000B7C0000}"/>
    <cellStyle name="Nota 2 4 11 40" xfId="31632" xr:uid="{00000000-0005-0000-0000-00000C7C0000}"/>
    <cellStyle name="Nota 2 4 11 41" xfId="31633" xr:uid="{00000000-0005-0000-0000-00000D7C0000}"/>
    <cellStyle name="Nota 2 4 11 42" xfId="31634" xr:uid="{00000000-0005-0000-0000-00000E7C0000}"/>
    <cellStyle name="Nota 2 4 11 43" xfId="31635" xr:uid="{00000000-0005-0000-0000-00000F7C0000}"/>
    <cellStyle name="Nota 2 4 11 44" xfId="31636" xr:uid="{00000000-0005-0000-0000-0000107C0000}"/>
    <cellStyle name="Nota 2 4 11 45" xfId="31637" xr:uid="{00000000-0005-0000-0000-0000117C0000}"/>
    <cellStyle name="Nota 2 4 11 46" xfId="31638" xr:uid="{00000000-0005-0000-0000-0000127C0000}"/>
    <cellStyle name="Nota 2 4 11 47" xfId="31639" xr:uid="{00000000-0005-0000-0000-0000137C0000}"/>
    <cellStyle name="Nota 2 4 11 48" xfId="31640" xr:uid="{00000000-0005-0000-0000-0000147C0000}"/>
    <cellStyle name="Nota 2 4 11 49" xfId="31641" xr:uid="{00000000-0005-0000-0000-0000157C0000}"/>
    <cellStyle name="Nota 2 4 11 5" xfId="31642" xr:uid="{00000000-0005-0000-0000-0000167C0000}"/>
    <cellStyle name="Nota 2 4 11 5 2" xfId="31643" xr:uid="{00000000-0005-0000-0000-0000177C0000}"/>
    <cellStyle name="Nota 2 4 11 50" xfId="31644" xr:uid="{00000000-0005-0000-0000-0000187C0000}"/>
    <cellStyle name="Nota 2 4 11 51" xfId="31645" xr:uid="{00000000-0005-0000-0000-0000197C0000}"/>
    <cellStyle name="Nota 2 4 11 52" xfId="31646" xr:uid="{00000000-0005-0000-0000-00001A7C0000}"/>
    <cellStyle name="Nota 2 4 11 53" xfId="31647" xr:uid="{00000000-0005-0000-0000-00001B7C0000}"/>
    <cellStyle name="Nota 2 4 11 54" xfId="31648" xr:uid="{00000000-0005-0000-0000-00001C7C0000}"/>
    <cellStyle name="Nota 2 4 11 55" xfId="31649" xr:uid="{00000000-0005-0000-0000-00001D7C0000}"/>
    <cellStyle name="Nota 2 4 11 56" xfId="31650" xr:uid="{00000000-0005-0000-0000-00001E7C0000}"/>
    <cellStyle name="Nota 2 4 11 57" xfId="31651" xr:uid="{00000000-0005-0000-0000-00001F7C0000}"/>
    <cellStyle name="Nota 2 4 11 58" xfId="31652" xr:uid="{00000000-0005-0000-0000-0000207C0000}"/>
    <cellStyle name="Nota 2 4 11 59" xfId="31653" xr:uid="{00000000-0005-0000-0000-0000217C0000}"/>
    <cellStyle name="Nota 2 4 11 6" xfId="31654" xr:uid="{00000000-0005-0000-0000-0000227C0000}"/>
    <cellStyle name="Nota 2 4 11 6 2" xfId="31655" xr:uid="{00000000-0005-0000-0000-0000237C0000}"/>
    <cellStyle name="Nota 2 4 11 60" xfId="31656" xr:uid="{00000000-0005-0000-0000-0000247C0000}"/>
    <cellStyle name="Nota 2 4 11 61" xfId="31657" xr:uid="{00000000-0005-0000-0000-0000257C0000}"/>
    <cellStyle name="Nota 2 4 11 62" xfId="31658" xr:uid="{00000000-0005-0000-0000-0000267C0000}"/>
    <cellStyle name="Nota 2 4 11 63" xfId="31659" xr:uid="{00000000-0005-0000-0000-0000277C0000}"/>
    <cellStyle name="Nota 2 4 11 64" xfId="31660" xr:uid="{00000000-0005-0000-0000-0000287C0000}"/>
    <cellStyle name="Nota 2 4 11 65" xfId="31661" xr:uid="{00000000-0005-0000-0000-0000297C0000}"/>
    <cellStyle name="Nota 2 4 11 66" xfId="31662" xr:uid="{00000000-0005-0000-0000-00002A7C0000}"/>
    <cellStyle name="Nota 2 4 11 67" xfId="31663" xr:uid="{00000000-0005-0000-0000-00002B7C0000}"/>
    <cellStyle name="Nota 2 4 11 68" xfId="31664" xr:uid="{00000000-0005-0000-0000-00002C7C0000}"/>
    <cellStyle name="Nota 2 4 11 69" xfId="31665" xr:uid="{00000000-0005-0000-0000-00002D7C0000}"/>
    <cellStyle name="Nota 2 4 11 7" xfId="31666" xr:uid="{00000000-0005-0000-0000-00002E7C0000}"/>
    <cellStyle name="Nota 2 4 11 7 2" xfId="31667" xr:uid="{00000000-0005-0000-0000-00002F7C0000}"/>
    <cellStyle name="Nota 2 4 11 70" xfId="31668" xr:uid="{00000000-0005-0000-0000-0000307C0000}"/>
    <cellStyle name="Nota 2 4 11 71" xfId="31669" xr:uid="{00000000-0005-0000-0000-0000317C0000}"/>
    <cellStyle name="Nota 2 4 11 72" xfId="31670" xr:uid="{00000000-0005-0000-0000-0000327C0000}"/>
    <cellStyle name="Nota 2 4 11 73" xfId="31671" xr:uid="{00000000-0005-0000-0000-0000337C0000}"/>
    <cellStyle name="Nota 2 4 11 74" xfId="31672" xr:uid="{00000000-0005-0000-0000-0000347C0000}"/>
    <cellStyle name="Nota 2 4 11 75" xfId="31673" xr:uid="{00000000-0005-0000-0000-0000357C0000}"/>
    <cellStyle name="Nota 2 4 11 76" xfId="31674" xr:uid="{00000000-0005-0000-0000-0000367C0000}"/>
    <cellStyle name="Nota 2 4 11 77" xfId="52517" xr:uid="{00000000-0005-0000-0000-0000377C0000}"/>
    <cellStyle name="Nota 2 4 11 78" xfId="52261" xr:uid="{00000000-0005-0000-0000-0000387C0000}"/>
    <cellStyle name="Nota 2 4 11 79" xfId="53210" xr:uid="{00000000-0005-0000-0000-0000397C0000}"/>
    <cellStyle name="Nota 2 4 11 8" xfId="31675" xr:uid="{00000000-0005-0000-0000-00003A7C0000}"/>
    <cellStyle name="Nota 2 4 11 8 2" xfId="31676" xr:uid="{00000000-0005-0000-0000-00003B7C0000}"/>
    <cellStyle name="Nota 2 4 11 9" xfId="31677" xr:uid="{00000000-0005-0000-0000-00003C7C0000}"/>
    <cellStyle name="Nota 2 4 11 9 2" xfId="31678" xr:uid="{00000000-0005-0000-0000-00003D7C0000}"/>
    <cellStyle name="Nota 2 4 12" xfId="944" xr:uid="{00000000-0005-0000-0000-00003E7C0000}"/>
    <cellStyle name="Nota 2 4 12 10" xfId="31679" xr:uid="{00000000-0005-0000-0000-00003F7C0000}"/>
    <cellStyle name="Nota 2 4 12 10 2" xfId="31680" xr:uid="{00000000-0005-0000-0000-0000407C0000}"/>
    <cellStyle name="Nota 2 4 12 11" xfId="31681" xr:uid="{00000000-0005-0000-0000-0000417C0000}"/>
    <cellStyle name="Nota 2 4 12 11 2" xfId="31682" xr:uid="{00000000-0005-0000-0000-0000427C0000}"/>
    <cellStyle name="Nota 2 4 12 12" xfId="31683" xr:uid="{00000000-0005-0000-0000-0000437C0000}"/>
    <cellStyle name="Nota 2 4 12 12 2" xfId="31684" xr:uid="{00000000-0005-0000-0000-0000447C0000}"/>
    <cellStyle name="Nota 2 4 12 13" xfId="31685" xr:uid="{00000000-0005-0000-0000-0000457C0000}"/>
    <cellStyle name="Nota 2 4 12 13 2" xfId="31686" xr:uid="{00000000-0005-0000-0000-0000467C0000}"/>
    <cellStyle name="Nota 2 4 12 14" xfId="31687" xr:uid="{00000000-0005-0000-0000-0000477C0000}"/>
    <cellStyle name="Nota 2 4 12 14 2" xfId="31688" xr:uid="{00000000-0005-0000-0000-0000487C0000}"/>
    <cellStyle name="Nota 2 4 12 15" xfId="31689" xr:uid="{00000000-0005-0000-0000-0000497C0000}"/>
    <cellStyle name="Nota 2 4 12 15 2" xfId="31690" xr:uid="{00000000-0005-0000-0000-00004A7C0000}"/>
    <cellStyle name="Nota 2 4 12 16" xfId="31691" xr:uid="{00000000-0005-0000-0000-00004B7C0000}"/>
    <cellStyle name="Nota 2 4 12 16 2" xfId="31692" xr:uid="{00000000-0005-0000-0000-00004C7C0000}"/>
    <cellStyle name="Nota 2 4 12 17" xfId="31693" xr:uid="{00000000-0005-0000-0000-00004D7C0000}"/>
    <cellStyle name="Nota 2 4 12 17 2" xfId="31694" xr:uid="{00000000-0005-0000-0000-00004E7C0000}"/>
    <cellStyle name="Nota 2 4 12 18" xfId="31695" xr:uid="{00000000-0005-0000-0000-00004F7C0000}"/>
    <cellStyle name="Nota 2 4 12 18 2" xfId="31696" xr:uid="{00000000-0005-0000-0000-0000507C0000}"/>
    <cellStyle name="Nota 2 4 12 19" xfId="31697" xr:uid="{00000000-0005-0000-0000-0000517C0000}"/>
    <cellStyle name="Nota 2 4 12 19 2" xfId="31698" xr:uid="{00000000-0005-0000-0000-0000527C0000}"/>
    <cellStyle name="Nota 2 4 12 2" xfId="945" xr:uid="{00000000-0005-0000-0000-0000537C0000}"/>
    <cellStyle name="Nota 2 4 12 2 2" xfId="31699" xr:uid="{00000000-0005-0000-0000-0000547C0000}"/>
    <cellStyle name="Nota 2 4 12 20" xfId="31700" xr:uid="{00000000-0005-0000-0000-0000557C0000}"/>
    <cellStyle name="Nota 2 4 12 20 2" xfId="31701" xr:uid="{00000000-0005-0000-0000-0000567C0000}"/>
    <cellStyle name="Nota 2 4 12 21" xfId="31702" xr:uid="{00000000-0005-0000-0000-0000577C0000}"/>
    <cellStyle name="Nota 2 4 12 21 2" xfId="31703" xr:uid="{00000000-0005-0000-0000-0000587C0000}"/>
    <cellStyle name="Nota 2 4 12 22" xfId="31704" xr:uid="{00000000-0005-0000-0000-0000597C0000}"/>
    <cellStyle name="Nota 2 4 12 22 2" xfId="31705" xr:uid="{00000000-0005-0000-0000-00005A7C0000}"/>
    <cellStyle name="Nota 2 4 12 23" xfId="31706" xr:uid="{00000000-0005-0000-0000-00005B7C0000}"/>
    <cellStyle name="Nota 2 4 12 23 2" xfId="31707" xr:uid="{00000000-0005-0000-0000-00005C7C0000}"/>
    <cellStyle name="Nota 2 4 12 24" xfId="31708" xr:uid="{00000000-0005-0000-0000-00005D7C0000}"/>
    <cellStyle name="Nota 2 4 12 24 2" xfId="31709" xr:uid="{00000000-0005-0000-0000-00005E7C0000}"/>
    <cellStyle name="Nota 2 4 12 25" xfId="31710" xr:uid="{00000000-0005-0000-0000-00005F7C0000}"/>
    <cellStyle name="Nota 2 4 12 25 2" xfId="31711" xr:uid="{00000000-0005-0000-0000-0000607C0000}"/>
    <cellStyle name="Nota 2 4 12 26" xfId="31712" xr:uid="{00000000-0005-0000-0000-0000617C0000}"/>
    <cellStyle name="Nota 2 4 12 26 2" xfId="31713" xr:uid="{00000000-0005-0000-0000-0000627C0000}"/>
    <cellStyle name="Nota 2 4 12 27" xfId="31714" xr:uid="{00000000-0005-0000-0000-0000637C0000}"/>
    <cellStyle name="Nota 2 4 12 27 2" xfId="31715" xr:uid="{00000000-0005-0000-0000-0000647C0000}"/>
    <cellStyle name="Nota 2 4 12 28" xfId="31716" xr:uid="{00000000-0005-0000-0000-0000657C0000}"/>
    <cellStyle name="Nota 2 4 12 28 2" xfId="31717" xr:uid="{00000000-0005-0000-0000-0000667C0000}"/>
    <cellStyle name="Nota 2 4 12 29" xfId="31718" xr:uid="{00000000-0005-0000-0000-0000677C0000}"/>
    <cellStyle name="Nota 2 4 12 29 2" xfId="31719" xr:uid="{00000000-0005-0000-0000-0000687C0000}"/>
    <cellStyle name="Nota 2 4 12 3" xfId="31720" xr:uid="{00000000-0005-0000-0000-0000697C0000}"/>
    <cellStyle name="Nota 2 4 12 3 2" xfId="31721" xr:uid="{00000000-0005-0000-0000-00006A7C0000}"/>
    <cellStyle name="Nota 2 4 12 30" xfId="31722" xr:uid="{00000000-0005-0000-0000-00006B7C0000}"/>
    <cellStyle name="Nota 2 4 12 30 2" xfId="31723" xr:uid="{00000000-0005-0000-0000-00006C7C0000}"/>
    <cellStyle name="Nota 2 4 12 31" xfId="31724" xr:uid="{00000000-0005-0000-0000-00006D7C0000}"/>
    <cellStyle name="Nota 2 4 12 31 2" xfId="31725" xr:uid="{00000000-0005-0000-0000-00006E7C0000}"/>
    <cellStyle name="Nota 2 4 12 32" xfId="31726" xr:uid="{00000000-0005-0000-0000-00006F7C0000}"/>
    <cellStyle name="Nota 2 4 12 32 2" xfId="31727" xr:uid="{00000000-0005-0000-0000-0000707C0000}"/>
    <cellStyle name="Nota 2 4 12 33" xfId="31728" xr:uid="{00000000-0005-0000-0000-0000717C0000}"/>
    <cellStyle name="Nota 2 4 12 33 2" xfId="31729" xr:uid="{00000000-0005-0000-0000-0000727C0000}"/>
    <cellStyle name="Nota 2 4 12 34" xfId="31730" xr:uid="{00000000-0005-0000-0000-0000737C0000}"/>
    <cellStyle name="Nota 2 4 12 34 2" xfId="31731" xr:uid="{00000000-0005-0000-0000-0000747C0000}"/>
    <cellStyle name="Nota 2 4 12 35" xfId="31732" xr:uid="{00000000-0005-0000-0000-0000757C0000}"/>
    <cellStyle name="Nota 2 4 12 35 2" xfId="31733" xr:uid="{00000000-0005-0000-0000-0000767C0000}"/>
    <cellStyle name="Nota 2 4 12 36" xfId="31734" xr:uid="{00000000-0005-0000-0000-0000777C0000}"/>
    <cellStyle name="Nota 2 4 12 36 2" xfId="31735" xr:uid="{00000000-0005-0000-0000-0000787C0000}"/>
    <cellStyle name="Nota 2 4 12 37" xfId="31736" xr:uid="{00000000-0005-0000-0000-0000797C0000}"/>
    <cellStyle name="Nota 2 4 12 37 2" xfId="31737" xr:uid="{00000000-0005-0000-0000-00007A7C0000}"/>
    <cellStyle name="Nota 2 4 12 38" xfId="31738" xr:uid="{00000000-0005-0000-0000-00007B7C0000}"/>
    <cellStyle name="Nota 2 4 12 38 2" xfId="31739" xr:uid="{00000000-0005-0000-0000-00007C7C0000}"/>
    <cellStyle name="Nota 2 4 12 39" xfId="31740" xr:uid="{00000000-0005-0000-0000-00007D7C0000}"/>
    <cellStyle name="Nota 2 4 12 39 2" xfId="31741" xr:uid="{00000000-0005-0000-0000-00007E7C0000}"/>
    <cellStyle name="Nota 2 4 12 4" xfId="31742" xr:uid="{00000000-0005-0000-0000-00007F7C0000}"/>
    <cellStyle name="Nota 2 4 12 4 2" xfId="31743" xr:uid="{00000000-0005-0000-0000-0000807C0000}"/>
    <cellStyle name="Nota 2 4 12 40" xfId="31744" xr:uid="{00000000-0005-0000-0000-0000817C0000}"/>
    <cellStyle name="Nota 2 4 12 41" xfId="31745" xr:uid="{00000000-0005-0000-0000-0000827C0000}"/>
    <cellStyle name="Nota 2 4 12 42" xfId="31746" xr:uid="{00000000-0005-0000-0000-0000837C0000}"/>
    <cellStyle name="Nota 2 4 12 43" xfId="31747" xr:uid="{00000000-0005-0000-0000-0000847C0000}"/>
    <cellStyle name="Nota 2 4 12 44" xfId="31748" xr:uid="{00000000-0005-0000-0000-0000857C0000}"/>
    <cellStyle name="Nota 2 4 12 45" xfId="31749" xr:uid="{00000000-0005-0000-0000-0000867C0000}"/>
    <cellStyle name="Nota 2 4 12 46" xfId="31750" xr:uid="{00000000-0005-0000-0000-0000877C0000}"/>
    <cellStyle name="Nota 2 4 12 47" xfId="31751" xr:uid="{00000000-0005-0000-0000-0000887C0000}"/>
    <cellStyle name="Nota 2 4 12 48" xfId="31752" xr:uid="{00000000-0005-0000-0000-0000897C0000}"/>
    <cellStyle name="Nota 2 4 12 49" xfId="31753" xr:uid="{00000000-0005-0000-0000-00008A7C0000}"/>
    <cellStyle name="Nota 2 4 12 5" xfId="31754" xr:uid="{00000000-0005-0000-0000-00008B7C0000}"/>
    <cellStyle name="Nota 2 4 12 5 2" xfId="31755" xr:uid="{00000000-0005-0000-0000-00008C7C0000}"/>
    <cellStyle name="Nota 2 4 12 50" xfId="31756" xr:uid="{00000000-0005-0000-0000-00008D7C0000}"/>
    <cellStyle name="Nota 2 4 12 51" xfId="31757" xr:uid="{00000000-0005-0000-0000-00008E7C0000}"/>
    <cellStyle name="Nota 2 4 12 52" xfId="31758" xr:uid="{00000000-0005-0000-0000-00008F7C0000}"/>
    <cellStyle name="Nota 2 4 12 53" xfId="31759" xr:uid="{00000000-0005-0000-0000-0000907C0000}"/>
    <cellStyle name="Nota 2 4 12 54" xfId="31760" xr:uid="{00000000-0005-0000-0000-0000917C0000}"/>
    <cellStyle name="Nota 2 4 12 55" xfId="31761" xr:uid="{00000000-0005-0000-0000-0000927C0000}"/>
    <cellStyle name="Nota 2 4 12 56" xfId="31762" xr:uid="{00000000-0005-0000-0000-0000937C0000}"/>
    <cellStyle name="Nota 2 4 12 57" xfId="31763" xr:uid="{00000000-0005-0000-0000-0000947C0000}"/>
    <cellStyle name="Nota 2 4 12 58" xfId="31764" xr:uid="{00000000-0005-0000-0000-0000957C0000}"/>
    <cellStyle name="Nota 2 4 12 59" xfId="31765" xr:uid="{00000000-0005-0000-0000-0000967C0000}"/>
    <cellStyle name="Nota 2 4 12 6" xfId="31766" xr:uid="{00000000-0005-0000-0000-0000977C0000}"/>
    <cellStyle name="Nota 2 4 12 6 2" xfId="31767" xr:uid="{00000000-0005-0000-0000-0000987C0000}"/>
    <cellStyle name="Nota 2 4 12 60" xfId="31768" xr:uid="{00000000-0005-0000-0000-0000997C0000}"/>
    <cellStyle name="Nota 2 4 12 61" xfId="31769" xr:uid="{00000000-0005-0000-0000-00009A7C0000}"/>
    <cellStyle name="Nota 2 4 12 62" xfId="31770" xr:uid="{00000000-0005-0000-0000-00009B7C0000}"/>
    <cellStyle name="Nota 2 4 12 63" xfId="31771" xr:uid="{00000000-0005-0000-0000-00009C7C0000}"/>
    <cellStyle name="Nota 2 4 12 64" xfId="31772" xr:uid="{00000000-0005-0000-0000-00009D7C0000}"/>
    <cellStyle name="Nota 2 4 12 65" xfId="31773" xr:uid="{00000000-0005-0000-0000-00009E7C0000}"/>
    <cellStyle name="Nota 2 4 12 66" xfId="31774" xr:uid="{00000000-0005-0000-0000-00009F7C0000}"/>
    <cellStyle name="Nota 2 4 12 67" xfId="31775" xr:uid="{00000000-0005-0000-0000-0000A07C0000}"/>
    <cellStyle name="Nota 2 4 12 68" xfId="31776" xr:uid="{00000000-0005-0000-0000-0000A17C0000}"/>
    <cellStyle name="Nota 2 4 12 69" xfId="31777" xr:uid="{00000000-0005-0000-0000-0000A27C0000}"/>
    <cellStyle name="Nota 2 4 12 7" xfId="31778" xr:uid="{00000000-0005-0000-0000-0000A37C0000}"/>
    <cellStyle name="Nota 2 4 12 7 2" xfId="31779" xr:uid="{00000000-0005-0000-0000-0000A47C0000}"/>
    <cellStyle name="Nota 2 4 12 70" xfId="31780" xr:uid="{00000000-0005-0000-0000-0000A57C0000}"/>
    <cellStyle name="Nota 2 4 12 71" xfId="31781" xr:uid="{00000000-0005-0000-0000-0000A67C0000}"/>
    <cellStyle name="Nota 2 4 12 72" xfId="31782" xr:uid="{00000000-0005-0000-0000-0000A77C0000}"/>
    <cellStyle name="Nota 2 4 12 73" xfId="31783" xr:uid="{00000000-0005-0000-0000-0000A87C0000}"/>
    <cellStyle name="Nota 2 4 12 74" xfId="31784" xr:uid="{00000000-0005-0000-0000-0000A97C0000}"/>
    <cellStyle name="Nota 2 4 12 75" xfId="31785" xr:uid="{00000000-0005-0000-0000-0000AA7C0000}"/>
    <cellStyle name="Nota 2 4 12 76" xfId="31786" xr:uid="{00000000-0005-0000-0000-0000AB7C0000}"/>
    <cellStyle name="Nota 2 4 12 77" xfId="52496" xr:uid="{00000000-0005-0000-0000-0000AC7C0000}"/>
    <cellStyle name="Nota 2 4 12 78" xfId="52278" xr:uid="{00000000-0005-0000-0000-0000AD7C0000}"/>
    <cellStyle name="Nota 2 4 12 79" xfId="53189" xr:uid="{00000000-0005-0000-0000-0000AE7C0000}"/>
    <cellStyle name="Nota 2 4 12 8" xfId="31787" xr:uid="{00000000-0005-0000-0000-0000AF7C0000}"/>
    <cellStyle name="Nota 2 4 12 8 2" xfId="31788" xr:uid="{00000000-0005-0000-0000-0000B07C0000}"/>
    <cellStyle name="Nota 2 4 12 9" xfId="31789" xr:uid="{00000000-0005-0000-0000-0000B17C0000}"/>
    <cellStyle name="Nota 2 4 12 9 2" xfId="31790" xr:uid="{00000000-0005-0000-0000-0000B27C0000}"/>
    <cellStyle name="Nota 2 4 13" xfId="946" xr:uid="{00000000-0005-0000-0000-0000B37C0000}"/>
    <cellStyle name="Nota 2 4 13 10" xfId="31791" xr:uid="{00000000-0005-0000-0000-0000B47C0000}"/>
    <cellStyle name="Nota 2 4 13 10 2" xfId="31792" xr:uid="{00000000-0005-0000-0000-0000B57C0000}"/>
    <cellStyle name="Nota 2 4 13 11" xfId="31793" xr:uid="{00000000-0005-0000-0000-0000B67C0000}"/>
    <cellStyle name="Nota 2 4 13 11 2" xfId="31794" xr:uid="{00000000-0005-0000-0000-0000B77C0000}"/>
    <cellStyle name="Nota 2 4 13 12" xfId="31795" xr:uid="{00000000-0005-0000-0000-0000B87C0000}"/>
    <cellStyle name="Nota 2 4 13 12 2" xfId="31796" xr:uid="{00000000-0005-0000-0000-0000B97C0000}"/>
    <cellStyle name="Nota 2 4 13 13" xfId="31797" xr:uid="{00000000-0005-0000-0000-0000BA7C0000}"/>
    <cellStyle name="Nota 2 4 13 13 2" xfId="31798" xr:uid="{00000000-0005-0000-0000-0000BB7C0000}"/>
    <cellStyle name="Nota 2 4 13 14" xfId="31799" xr:uid="{00000000-0005-0000-0000-0000BC7C0000}"/>
    <cellStyle name="Nota 2 4 13 14 2" xfId="31800" xr:uid="{00000000-0005-0000-0000-0000BD7C0000}"/>
    <cellStyle name="Nota 2 4 13 15" xfId="31801" xr:uid="{00000000-0005-0000-0000-0000BE7C0000}"/>
    <cellStyle name="Nota 2 4 13 15 2" xfId="31802" xr:uid="{00000000-0005-0000-0000-0000BF7C0000}"/>
    <cellStyle name="Nota 2 4 13 16" xfId="31803" xr:uid="{00000000-0005-0000-0000-0000C07C0000}"/>
    <cellStyle name="Nota 2 4 13 16 2" xfId="31804" xr:uid="{00000000-0005-0000-0000-0000C17C0000}"/>
    <cellStyle name="Nota 2 4 13 17" xfId="31805" xr:uid="{00000000-0005-0000-0000-0000C27C0000}"/>
    <cellStyle name="Nota 2 4 13 17 2" xfId="31806" xr:uid="{00000000-0005-0000-0000-0000C37C0000}"/>
    <cellStyle name="Nota 2 4 13 18" xfId="31807" xr:uid="{00000000-0005-0000-0000-0000C47C0000}"/>
    <cellStyle name="Nota 2 4 13 18 2" xfId="31808" xr:uid="{00000000-0005-0000-0000-0000C57C0000}"/>
    <cellStyle name="Nota 2 4 13 19" xfId="31809" xr:uid="{00000000-0005-0000-0000-0000C67C0000}"/>
    <cellStyle name="Nota 2 4 13 19 2" xfId="31810" xr:uid="{00000000-0005-0000-0000-0000C77C0000}"/>
    <cellStyle name="Nota 2 4 13 2" xfId="947" xr:uid="{00000000-0005-0000-0000-0000C87C0000}"/>
    <cellStyle name="Nota 2 4 13 2 2" xfId="31811" xr:uid="{00000000-0005-0000-0000-0000C97C0000}"/>
    <cellStyle name="Nota 2 4 13 20" xfId="31812" xr:uid="{00000000-0005-0000-0000-0000CA7C0000}"/>
    <cellStyle name="Nota 2 4 13 20 2" xfId="31813" xr:uid="{00000000-0005-0000-0000-0000CB7C0000}"/>
    <cellStyle name="Nota 2 4 13 21" xfId="31814" xr:uid="{00000000-0005-0000-0000-0000CC7C0000}"/>
    <cellStyle name="Nota 2 4 13 21 2" xfId="31815" xr:uid="{00000000-0005-0000-0000-0000CD7C0000}"/>
    <cellStyle name="Nota 2 4 13 22" xfId="31816" xr:uid="{00000000-0005-0000-0000-0000CE7C0000}"/>
    <cellStyle name="Nota 2 4 13 22 2" xfId="31817" xr:uid="{00000000-0005-0000-0000-0000CF7C0000}"/>
    <cellStyle name="Nota 2 4 13 23" xfId="31818" xr:uid="{00000000-0005-0000-0000-0000D07C0000}"/>
    <cellStyle name="Nota 2 4 13 23 2" xfId="31819" xr:uid="{00000000-0005-0000-0000-0000D17C0000}"/>
    <cellStyle name="Nota 2 4 13 24" xfId="31820" xr:uid="{00000000-0005-0000-0000-0000D27C0000}"/>
    <cellStyle name="Nota 2 4 13 24 2" xfId="31821" xr:uid="{00000000-0005-0000-0000-0000D37C0000}"/>
    <cellStyle name="Nota 2 4 13 25" xfId="31822" xr:uid="{00000000-0005-0000-0000-0000D47C0000}"/>
    <cellStyle name="Nota 2 4 13 25 2" xfId="31823" xr:uid="{00000000-0005-0000-0000-0000D57C0000}"/>
    <cellStyle name="Nota 2 4 13 26" xfId="31824" xr:uid="{00000000-0005-0000-0000-0000D67C0000}"/>
    <cellStyle name="Nota 2 4 13 26 2" xfId="31825" xr:uid="{00000000-0005-0000-0000-0000D77C0000}"/>
    <cellStyle name="Nota 2 4 13 27" xfId="31826" xr:uid="{00000000-0005-0000-0000-0000D87C0000}"/>
    <cellStyle name="Nota 2 4 13 27 2" xfId="31827" xr:uid="{00000000-0005-0000-0000-0000D97C0000}"/>
    <cellStyle name="Nota 2 4 13 28" xfId="31828" xr:uid="{00000000-0005-0000-0000-0000DA7C0000}"/>
    <cellStyle name="Nota 2 4 13 28 2" xfId="31829" xr:uid="{00000000-0005-0000-0000-0000DB7C0000}"/>
    <cellStyle name="Nota 2 4 13 29" xfId="31830" xr:uid="{00000000-0005-0000-0000-0000DC7C0000}"/>
    <cellStyle name="Nota 2 4 13 29 2" xfId="31831" xr:uid="{00000000-0005-0000-0000-0000DD7C0000}"/>
    <cellStyle name="Nota 2 4 13 3" xfId="31832" xr:uid="{00000000-0005-0000-0000-0000DE7C0000}"/>
    <cellStyle name="Nota 2 4 13 3 2" xfId="31833" xr:uid="{00000000-0005-0000-0000-0000DF7C0000}"/>
    <cellStyle name="Nota 2 4 13 30" xfId="31834" xr:uid="{00000000-0005-0000-0000-0000E07C0000}"/>
    <cellStyle name="Nota 2 4 13 30 2" xfId="31835" xr:uid="{00000000-0005-0000-0000-0000E17C0000}"/>
    <cellStyle name="Nota 2 4 13 31" xfId="31836" xr:uid="{00000000-0005-0000-0000-0000E27C0000}"/>
    <cellStyle name="Nota 2 4 13 31 2" xfId="31837" xr:uid="{00000000-0005-0000-0000-0000E37C0000}"/>
    <cellStyle name="Nota 2 4 13 32" xfId="31838" xr:uid="{00000000-0005-0000-0000-0000E47C0000}"/>
    <cellStyle name="Nota 2 4 13 32 2" xfId="31839" xr:uid="{00000000-0005-0000-0000-0000E57C0000}"/>
    <cellStyle name="Nota 2 4 13 33" xfId="31840" xr:uid="{00000000-0005-0000-0000-0000E67C0000}"/>
    <cellStyle name="Nota 2 4 13 33 2" xfId="31841" xr:uid="{00000000-0005-0000-0000-0000E77C0000}"/>
    <cellStyle name="Nota 2 4 13 34" xfId="31842" xr:uid="{00000000-0005-0000-0000-0000E87C0000}"/>
    <cellStyle name="Nota 2 4 13 34 2" xfId="31843" xr:uid="{00000000-0005-0000-0000-0000E97C0000}"/>
    <cellStyle name="Nota 2 4 13 35" xfId="31844" xr:uid="{00000000-0005-0000-0000-0000EA7C0000}"/>
    <cellStyle name="Nota 2 4 13 35 2" xfId="31845" xr:uid="{00000000-0005-0000-0000-0000EB7C0000}"/>
    <cellStyle name="Nota 2 4 13 36" xfId="31846" xr:uid="{00000000-0005-0000-0000-0000EC7C0000}"/>
    <cellStyle name="Nota 2 4 13 36 2" xfId="31847" xr:uid="{00000000-0005-0000-0000-0000ED7C0000}"/>
    <cellStyle name="Nota 2 4 13 37" xfId="31848" xr:uid="{00000000-0005-0000-0000-0000EE7C0000}"/>
    <cellStyle name="Nota 2 4 13 37 2" xfId="31849" xr:uid="{00000000-0005-0000-0000-0000EF7C0000}"/>
    <cellStyle name="Nota 2 4 13 38" xfId="31850" xr:uid="{00000000-0005-0000-0000-0000F07C0000}"/>
    <cellStyle name="Nota 2 4 13 38 2" xfId="31851" xr:uid="{00000000-0005-0000-0000-0000F17C0000}"/>
    <cellStyle name="Nota 2 4 13 39" xfId="31852" xr:uid="{00000000-0005-0000-0000-0000F27C0000}"/>
    <cellStyle name="Nota 2 4 13 39 2" xfId="31853" xr:uid="{00000000-0005-0000-0000-0000F37C0000}"/>
    <cellStyle name="Nota 2 4 13 4" xfId="31854" xr:uid="{00000000-0005-0000-0000-0000F47C0000}"/>
    <cellStyle name="Nota 2 4 13 4 2" xfId="31855" xr:uid="{00000000-0005-0000-0000-0000F57C0000}"/>
    <cellStyle name="Nota 2 4 13 40" xfId="31856" xr:uid="{00000000-0005-0000-0000-0000F67C0000}"/>
    <cellStyle name="Nota 2 4 13 41" xfId="31857" xr:uid="{00000000-0005-0000-0000-0000F77C0000}"/>
    <cellStyle name="Nota 2 4 13 42" xfId="31858" xr:uid="{00000000-0005-0000-0000-0000F87C0000}"/>
    <cellStyle name="Nota 2 4 13 43" xfId="31859" xr:uid="{00000000-0005-0000-0000-0000F97C0000}"/>
    <cellStyle name="Nota 2 4 13 44" xfId="31860" xr:uid="{00000000-0005-0000-0000-0000FA7C0000}"/>
    <cellStyle name="Nota 2 4 13 45" xfId="31861" xr:uid="{00000000-0005-0000-0000-0000FB7C0000}"/>
    <cellStyle name="Nota 2 4 13 46" xfId="31862" xr:uid="{00000000-0005-0000-0000-0000FC7C0000}"/>
    <cellStyle name="Nota 2 4 13 47" xfId="31863" xr:uid="{00000000-0005-0000-0000-0000FD7C0000}"/>
    <cellStyle name="Nota 2 4 13 48" xfId="31864" xr:uid="{00000000-0005-0000-0000-0000FE7C0000}"/>
    <cellStyle name="Nota 2 4 13 49" xfId="31865" xr:uid="{00000000-0005-0000-0000-0000FF7C0000}"/>
    <cellStyle name="Nota 2 4 13 5" xfId="31866" xr:uid="{00000000-0005-0000-0000-0000007D0000}"/>
    <cellStyle name="Nota 2 4 13 5 2" xfId="31867" xr:uid="{00000000-0005-0000-0000-0000017D0000}"/>
    <cellStyle name="Nota 2 4 13 50" xfId="31868" xr:uid="{00000000-0005-0000-0000-0000027D0000}"/>
    <cellStyle name="Nota 2 4 13 51" xfId="31869" xr:uid="{00000000-0005-0000-0000-0000037D0000}"/>
    <cellStyle name="Nota 2 4 13 52" xfId="31870" xr:uid="{00000000-0005-0000-0000-0000047D0000}"/>
    <cellStyle name="Nota 2 4 13 53" xfId="31871" xr:uid="{00000000-0005-0000-0000-0000057D0000}"/>
    <cellStyle name="Nota 2 4 13 54" xfId="31872" xr:uid="{00000000-0005-0000-0000-0000067D0000}"/>
    <cellStyle name="Nota 2 4 13 55" xfId="31873" xr:uid="{00000000-0005-0000-0000-0000077D0000}"/>
    <cellStyle name="Nota 2 4 13 56" xfId="31874" xr:uid="{00000000-0005-0000-0000-0000087D0000}"/>
    <cellStyle name="Nota 2 4 13 57" xfId="31875" xr:uid="{00000000-0005-0000-0000-0000097D0000}"/>
    <cellStyle name="Nota 2 4 13 58" xfId="31876" xr:uid="{00000000-0005-0000-0000-00000A7D0000}"/>
    <cellStyle name="Nota 2 4 13 59" xfId="31877" xr:uid="{00000000-0005-0000-0000-00000B7D0000}"/>
    <cellStyle name="Nota 2 4 13 6" xfId="31878" xr:uid="{00000000-0005-0000-0000-00000C7D0000}"/>
    <cellStyle name="Nota 2 4 13 6 2" xfId="31879" xr:uid="{00000000-0005-0000-0000-00000D7D0000}"/>
    <cellStyle name="Nota 2 4 13 60" xfId="31880" xr:uid="{00000000-0005-0000-0000-00000E7D0000}"/>
    <cellStyle name="Nota 2 4 13 61" xfId="31881" xr:uid="{00000000-0005-0000-0000-00000F7D0000}"/>
    <cellStyle name="Nota 2 4 13 62" xfId="31882" xr:uid="{00000000-0005-0000-0000-0000107D0000}"/>
    <cellStyle name="Nota 2 4 13 63" xfId="31883" xr:uid="{00000000-0005-0000-0000-0000117D0000}"/>
    <cellStyle name="Nota 2 4 13 64" xfId="31884" xr:uid="{00000000-0005-0000-0000-0000127D0000}"/>
    <cellStyle name="Nota 2 4 13 65" xfId="31885" xr:uid="{00000000-0005-0000-0000-0000137D0000}"/>
    <cellStyle name="Nota 2 4 13 66" xfId="31886" xr:uid="{00000000-0005-0000-0000-0000147D0000}"/>
    <cellStyle name="Nota 2 4 13 67" xfId="31887" xr:uid="{00000000-0005-0000-0000-0000157D0000}"/>
    <cellStyle name="Nota 2 4 13 68" xfId="31888" xr:uid="{00000000-0005-0000-0000-0000167D0000}"/>
    <cellStyle name="Nota 2 4 13 69" xfId="31889" xr:uid="{00000000-0005-0000-0000-0000177D0000}"/>
    <cellStyle name="Nota 2 4 13 7" xfId="31890" xr:uid="{00000000-0005-0000-0000-0000187D0000}"/>
    <cellStyle name="Nota 2 4 13 7 2" xfId="31891" xr:uid="{00000000-0005-0000-0000-0000197D0000}"/>
    <cellStyle name="Nota 2 4 13 70" xfId="31892" xr:uid="{00000000-0005-0000-0000-00001A7D0000}"/>
    <cellStyle name="Nota 2 4 13 71" xfId="31893" xr:uid="{00000000-0005-0000-0000-00001B7D0000}"/>
    <cellStyle name="Nota 2 4 13 72" xfId="31894" xr:uid="{00000000-0005-0000-0000-00001C7D0000}"/>
    <cellStyle name="Nota 2 4 13 73" xfId="31895" xr:uid="{00000000-0005-0000-0000-00001D7D0000}"/>
    <cellStyle name="Nota 2 4 13 74" xfId="31896" xr:uid="{00000000-0005-0000-0000-00001E7D0000}"/>
    <cellStyle name="Nota 2 4 13 75" xfId="31897" xr:uid="{00000000-0005-0000-0000-00001F7D0000}"/>
    <cellStyle name="Nota 2 4 13 76" xfId="31898" xr:uid="{00000000-0005-0000-0000-0000207D0000}"/>
    <cellStyle name="Nota 2 4 13 77" xfId="52730" xr:uid="{00000000-0005-0000-0000-0000217D0000}"/>
    <cellStyle name="Nota 2 4 13 78" xfId="53004" xr:uid="{00000000-0005-0000-0000-0000227D0000}"/>
    <cellStyle name="Nota 2 4 13 79" xfId="53465" xr:uid="{00000000-0005-0000-0000-0000237D0000}"/>
    <cellStyle name="Nota 2 4 13 8" xfId="31899" xr:uid="{00000000-0005-0000-0000-0000247D0000}"/>
    <cellStyle name="Nota 2 4 13 8 2" xfId="31900" xr:uid="{00000000-0005-0000-0000-0000257D0000}"/>
    <cellStyle name="Nota 2 4 13 9" xfId="31901" xr:uid="{00000000-0005-0000-0000-0000267D0000}"/>
    <cellStyle name="Nota 2 4 13 9 2" xfId="31902" xr:uid="{00000000-0005-0000-0000-0000277D0000}"/>
    <cellStyle name="Nota 2 4 14" xfId="948" xr:uid="{00000000-0005-0000-0000-0000287D0000}"/>
    <cellStyle name="Nota 2 4 14 10" xfId="31903" xr:uid="{00000000-0005-0000-0000-0000297D0000}"/>
    <cellStyle name="Nota 2 4 14 10 2" xfId="31904" xr:uid="{00000000-0005-0000-0000-00002A7D0000}"/>
    <cellStyle name="Nota 2 4 14 11" xfId="31905" xr:uid="{00000000-0005-0000-0000-00002B7D0000}"/>
    <cellStyle name="Nota 2 4 14 11 2" xfId="31906" xr:uid="{00000000-0005-0000-0000-00002C7D0000}"/>
    <cellStyle name="Nota 2 4 14 12" xfId="31907" xr:uid="{00000000-0005-0000-0000-00002D7D0000}"/>
    <cellStyle name="Nota 2 4 14 12 2" xfId="31908" xr:uid="{00000000-0005-0000-0000-00002E7D0000}"/>
    <cellStyle name="Nota 2 4 14 13" xfId="31909" xr:uid="{00000000-0005-0000-0000-00002F7D0000}"/>
    <cellStyle name="Nota 2 4 14 13 2" xfId="31910" xr:uid="{00000000-0005-0000-0000-0000307D0000}"/>
    <cellStyle name="Nota 2 4 14 14" xfId="31911" xr:uid="{00000000-0005-0000-0000-0000317D0000}"/>
    <cellStyle name="Nota 2 4 14 14 2" xfId="31912" xr:uid="{00000000-0005-0000-0000-0000327D0000}"/>
    <cellStyle name="Nota 2 4 14 15" xfId="31913" xr:uid="{00000000-0005-0000-0000-0000337D0000}"/>
    <cellStyle name="Nota 2 4 14 15 2" xfId="31914" xr:uid="{00000000-0005-0000-0000-0000347D0000}"/>
    <cellStyle name="Nota 2 4 14 16" xfId="31915" xr:uid="{00000000-0005-0000-0000-0000357D0000}"/>
    <cellStyle name="Nota 2 4 14 16 2" xfId="31916" xr:uid="{00000000-0005-0000-0000-0000367D0000}"/>
    <cellStyle name="Nota 2 4 14 17" xfId="31917" xr:uid="{00000000-0005-0000-0000-0000377D0000}"/>
    <cellStyle name="Nota 2 4 14 17 2" xfId="31918" xr:uid="{00000000-0005-0000-0000-0000387D0000}"/>
    <cellStyle name="Nota 2 4 14 18" xfId="31919" xr:uid="{00000000-0005-0000-0000-0000397D0000}"/>
    <cellStyle name="Nota 2 4 14 18 2" xfId="31920" xr:uid="{00000000-0005-0000-0000-00003A7D0000}"/>
    <cellStyle name="Nota 2 4 14 19" xfId="31921" xr:uid="{00000000-0005-0000-0000-00003B7D0000}"/>
    <cellStyle name="Nota 2 4 14 19 2" xfId="31922" xr:uid="{00000000-0005-0000-0000-00003C7D0000}"/>
    <cellStyle name="Nota 2 4 14 2" xfId="949" xr:uid="{00000000-0005-0000-0000-00003D7D0000}"/>
    <cellStyle name="Nota 2 4 14 2 2" xfId="31923" xr:uid="{00000000-0005-0000-0000-00003E7D0000}"/>
    <cellStyle name="Nota 2 4 14 20" xfId="31924" xr:uid="{00000000-0005-0000-0000-00003F7D0000}"/>
    <cellStyle name="Nota 2 4 14 20 2" xfId="31925" xr:uid="{00000000-0005-0000-0000-0000407D0000}"/>
    <cellStyle name="Nota 2 4 14 21" xfId="31926" xr:uid="{00000000-0005-0000-0000-0000417D0000}"/>
    <cellStyle name="Nota 2 4 14 21 2" xfId="31927" xr:uid="{00000000-0005-0000-0000-0000427D0000}"/>
    <cellStyle name="Nota 2 4 14 22" xfId="31928" xr:uid="{00000000-0005-0000-0000-0000437D0000}"/>
    <cellStyle name="Nota 2 4 14 22 2" xfId="31929" xr:uid="{00000000-0005-0000-0000-0000447D0000}"/>
    <cellStyle name="Nota 2 4 14 23" xfId="31930" xr:uid="{00000000-0005-0000-0000-0000457D0000}"/>
    <cellStyle name="Nota 2 4 14 23 2" xfId="31931" xr:uid="{00000000-0005-0000-0000-0000467D0000}"/>
    <cellStyle name="Nota 2 4 14 24" xfId="31932" xr:uid="{00000000-0005-0000-0000-0000477D0000}"/>
    <cellStyle name="Nota 2 4 14 24 2" xfId="31933" xr:uid="{00000000-0005-0000-0000-0000487D0000}"/>
    <cellStyle name="Nota 2 4 14 25" xfId="31934" xr:uid="{00000000-0005-0000-0000-0000497D0000}"/>
    <cellStyle name="Nota 2 4 14 25 2" xfId="31935" xr:uid="{00000000-0005-0000-0000-00004A7D0000}"/>
    <cellStyle name="Nota 2 4 14 26" xfId="31936" xr:uid="{00000000-0005-0000-0000-00004B7D0000}"/>
    <cellStyle name="Nota 2 4 14 26 2" xfId="31937" xr:uid="{00000000-0005-0000-0000-00004C7D0000}"/>
    <cellStyle name="Nota 2 4 14 27" xfId="31938" xr:uid="{00000000-0005-0000-0000-00004D7D0000}"/>
    <cellStyle name="Nota 2 4 14 27 2" xfId="31939" xr:uid="{00000000-0005-0000-0000-00004E7D0000}"/>
    <cellStyle name="Nota 2 4 14 28" xfId="31940" xr:uid="{00000000-0005-0000-0000-00004F7D0000}"/>
    <cellStyle name="Nota 2 4 14 28 2" xfId="31941" xr:uid="{00000000-0005-0000-0000-0000507D0000}"/>
    <cellStyle name="Nota 2 4 14 29" xfId="31942" xr:uid="{00000000-0005-0000-0000-0000517D0000}"/>
    <cellStyle name="Nota 2 4 14 29 2" xfId="31943" xr:uid="{00000000-0005-0000-0000-0000527D0000}"/>
    <cellStyle name="Nota 2 4 14 3" xfId="31944" xr:uid="{00000000-0005-0000-0000-0000537D0000}"/>
    <cellStyle name="Nota 2 4 14 3 2" xfId="31945" xr:uid="{00000000-0005-0000-0000-0000547D0000}"/>
    <cellStyle name="Nota 2 4 14 30" xfId="31946" xr:uid="{00000000-0005-0000-0000-0000557D0000}"/>
    <cellStyle name="Nota 2 4 14 30 2" xfId="31947" xr:uid="{00000000-0005-0000-0000-0000567D0000}"/>
    <cellStyle name="Nota 2 4 14 31" xfId="31948" xr:uid="{00000000-0005-0000-0000-0000577D0000}"/>
    <cellStyle name="Nota 2 4 14 31 2" xfId="31949" xr:uid="{00000000-0005-0000-0000-0000587D0000}"/>
    <cellStyle name="Nota 2 4 14 32" xfId="31950" xr:uid="{00000000-0005-0000-0000-0000597D0000}"/>
    <cellStyle name="Nota 2 4 14 32 2" xfId="31951" xr:uid="{00000000-0005-0000-0000-00005A7D0000}"/>
    <cellStyle name="Nota 2 4 14 33" xfId="31952" xr:uid="{00000000-0005-0000-0000-00005B7D0000}"/>
    <cellStyle name="Nota 2 4 14 33 2" xfId="31953" xr:uid="{00000000-0005-0000-0000-00005C7D0000}"/>
    <cellStyle name="Nota 2 4 14 34" xfId="31954" xr:uid="{00000000-0005-0000-0000-00005D7D0000}"/>
    <cellStyle name="Nota 2 4 14 34 2" xfId="31955" xr:uid="{00000000-0005-0000-0000-00005E7D0000}"/>
    <cellStyle name="Nota 2 4 14 35" xfId="31956" xr:uid="{00000000-0005-0000-0000-00005F7D0000}"/>
    <cellStyle name="Nota 2 4 14 35 2" xfId="31957" xr:uid="{00000000-0005-0000-0000-0000607D0000}"/>
    <cellStyle name="Nota 2 4 14 36" xfId="31958" xr:uid="{00000000-0005-0000-0000-0000617D0000}"/>
    <cellStyle name="Nota 2 4 14 36 2" xfId="31959" xr:uid="{00000000-0005-0000-0000-0000627D0000}"/>
    <cellStyle name="Nota 2 4 14 37" xfId="31960" xr:uid="{00000000-0005-0000-0000-0000637D0000}"/>
    <cellStyle name="Nota 2 4 14 37 2" xfId="31961" xr:uid="{00000000-0005-0000-0000-0000647D0000}"/>
    <cellStyle name="Nota 2 4 14 38" xfId="31962" xr:uid="{00000000-0005-0000-0000-0000657D0000}"/>
    <cellStyle name="Nota 2 4 14 38 2" xfId="31963" xr:uid="{00000000-0005-0000-0000-0000667D0000}"/>
    <cellStyle name="Nota 2 4 14 39" xfId="31964" xr:uid="{00000000-0005-0000-0000-0000677D0000}"/>
    <cellStyle name="Nota 2 4 14 39 2" xfId="31965" xr:uid="{00000000-0005-0000-0000-0000687D0000}"/>
    <cellStyle name="Nota 2 4 14 4" xfId="31966" xr:uid="{00000000-0005-0000-0000-0000697D0000}"/>
    <cellStyle name="Nota 2 4 14 4 2" xfId="31967" xr:uid="{00000000-0005-0000-0000-00006A7D0000}"/>
    <cellStyle name="Nota 2 4 14 40" xfId="31968" xr:uid="{00000000-0005-0000-0000-00006B7D0000}"/>
    <cellStyle name="Nota 2 4 14 41" xfId="31969" xr:uid="{00000000-0005-0000-0000-00006C7D0000}"/>
    <cellStyle name="Nota 2 4 14 42" xfId="31970" xr:uid="{00000000-0005-0000-0000-00006D7D0000}"/>
    <cellStyle name="Nota 2 4 14 43" xfId="31971" xr:uid="{00000000-0005-0000-0000-00006E7D0000}"/>
    <cellStyle name="Nota 2 4 14 44" xfId="31972" xr:uid="{00000000-0005-0000-0000-00006F7D0000}"/>
    <cellStyle name="Nota 2 4 14 45" xfId="31973" xr:uid="{00000000-0005-0000-0000-0000707D0000}"/>
    <cellStyle name="Nota 2 4 14 46" xfId="31974" xr:uid="{00000000-0005-0000-0000-0000717D0000}"/>
    <cellStyle name="Nota 2 4 14 47" xfId="31975" xr:uid="{00000000-0005-0000-0000-0000727D0000}"/>
    <cellStyle name="Nota 2 4 14 48" xfId="31976" xr:uid="{00000000-0005-0000-0000-0000737D0000}"/>
    <cellStyle name="Nota 2 4 14 49" xfId="31977" xr:uid="{00000000-0005-0000-0000-0000747D0000}"/>
    <cellStyle name="Nota 2 4 14 5" xfId="31978" xr:uid="{00000000-0005-0000-0000-0000757D0000}"/>
    <cellStyle name="Nota 2 4 14 5 2" xfId="31979" xr:uid="{00000000-0005-0000-0000-0000767D0000}"/>
    <cellStyle name="Nota 2 4 14 50" xfId="31980" xr:uid="{00000000-0005-0000-0000-0000777D0000}"/>
    <cellStyle name="Nota 2 4 14 51" xfId="31981" xr:uid="{00000000-0005-0000-0000-0000787D0000}"/>
    <cellStyle name="Nota 2 4 14 52" xfId="31982" xr:uid="{00000000-0005-0000-0000-0000797D0000}"/>
    <cellStyle name="Nota 2 4 14 53" xfId="31983" xr:uid="{00000000-0005-0000-0000-00007A7D0000}"/>
    <cellStyle name="Nota 2 4 14 54" xfId="31984" xr:uid="{00000000-0005-0000-0000-00007B7D0000}"/>
    <cellStyle name="Nota 2 4 14 55" xfId="31985" xr:uid="{00000000-0005-0000-0000-00007C7D0000}"/>
    <cellStyle name="Nota 2 4 14 56" xfId="31986" xr:uid="{00000000-0005-0000-0000-00007D7D0000}"/>
    <cellStyle name="Nota 2 4 14 57" xfId="31987" xr:uid="{00000000-0005-0000-0000-00007E7D0000}"/>
    <cellStyle name="Nota 2 4 14 58" xfId="31988" xr:uid="{00000000-0005-0000-0000-00007F7D0000}"/>
    <cellStyle name="Nota 2 4 14 59" xfId="31989" xr:uid="{00000000-0005-0000-0000-0000807D0000}"/>
    <cellStyle name="Nota 2 4 14 6" xfId="31990" xr:uid="{00000000-0005-0000-0000-0000817D0000}"/>
    <cellStyle name="Nota 2 4 14 6 2" xfId="31991" xr:uid="{00000000-0005-0000-0000-0000827D0000}"/>
    <cellStyle name="Nota 2 4 14 60" xfId="31992" xr:uid="{00000000-0005-0000-0000-0000837D0000}"/>
    <cellStyle name="Nota 2 4 14 61" xfId="31993" xr:uid="{00000000-0005-0000-0000-0000847D0000}"/>
    <cellStyle name="Nota 2 4 14 62" xfId="31994" xr:uid="{00000000-0005-0000-0000-0000857D0000}"/>
    <cellStyle name="Nota 2 4 14 63" xfId="31995" xr:uid="{00000000-0005-0000-0000-0000867D0000}"/>
    <cellStyle name="Nota 2 4 14 64" xfId="31996" xr:uid="{00000000-0005-0000-0000-0000877D0000}"/>
    <cellStyle name="Nota 2 4 14 65" xfId="31997" xr:uid="{00000000-0005-0000-0000-0000887D0000}"/>
    <cellStyle name="Nota 2 4 14 66" xfId="31998" xr:uid="{00000000-0005-0000-0000-0000897D0000}"/>
    <cellStyle name="Nota 2 4 14 67" xfId="31999" xr:uid="{00000000-0005-0000-0000-00008A7D0000}"/>
    <cellStyle name="Nota 2 4 14 68" xfId="32000" xr:uid="{00000000-0005-0000-0000-00008B7D0000}"/>
    <cellStyle name="Nota 2 4 14 69" xfId="32001" xr:uid="{00000000-0005-0000-0000-00008C7D0000}"/>
    <cellStyle name="Nota 2 4 14 7" xfId="32002" xr:uid="{00000000-0005-0000-0000-00008D7D0000}"/>
    <cellStyle name="Nota 2 4 14 7 2" xfId="32003" xr:uid="{00000000-0005-0000-0000-00008E7D0000}"/>
    <cellStyle name="Nota 2 4 14 70" xfId="32004" xr:uid="{00000000-0005-0000-0000-00008F7D0000}"/>
    <cellStyle name="Nota 2 4 14 71" xfId="32005" xr:uid="{00000000-0005-0000-0000-0000907D0000}"/>
    <cellStyle name="Nota 2 4 14 72" xfId="32006" xr:uid="{00000000-0005-0000-0000-0000917D0000}"/>
    <cellStyle name="Nota 2 4 14 73" xfId="32007" xr:uid="{00000000-0005-0000-0000-0000927D0000}"/>
    <cellStyle name="Nota 2 4 14 74" xfId="32008" xr:uid="{00000000-0005-0000-0000-0000937D0000}"/>
    <cellStyle name="Nota 2 4 14 75" xfId="32009" xr:uid="{00000000-0005-0000-0000-0000947D0000}"/>
    <cellStyle name="Nota 2 4 14 76" xfId="32010" xr:uid="{00000000-0005-0000-0000-0000957D0000}"/>
    <cellStyle name="Nota 2 4 14 77" xfId="52727" xr:uid="{00000000-0005-0000-0000-0000967D0000}"/>
    <cellStyle name="Nota 2 4 14 78" xfId="52999" xr:uid="{00000000-0005-0000-0000-0000977D0000}"/>
    <cellStyle name="Nota 2 4 14 79" xfId="53460" xr:uid="{00000000-0005-0000-0000-0000987D0000}"/>
    <cellStyle name="Nota 2 4 14 8" xfId="32011" xr:uid="{00000000-0005-0000-0000-0000997D0000}"/>
    <cellStyle name="Nota 2 4 14 8 2" xfId="32012" xr:uid="{00000000-0005-0000-0000-00009A7D0000}"/>
    <cellStyle name="Nota 2 4 14 9" xfId="32013" xr:uid="{00000000-0005-0000-0000-00009B7D0000}"/>
    <cellStyle name="Nota 2 4 14 9 2" xfId="32014" xr:uid="{00000000-0005-0000-0000-00009C7D0000}"/>
    <cellStyle name="Nota 2 4 15" xfId="950" xr:uid="{00000000-0005-0000-0000-00009D7D0000}"/>
    <cellStyle name="Nota 2 4 15 10" xfId="32015" xr:uid="{00000000-0005-0000-0000-00009E7D0000}"/>
    <cellStyle name="Nota 2 4 15 10 2" xfId="32016" xr:uid="{00000000-0005-0000-0000-00009F7D0000}"/>
    <cellStyle name="Nota 2 4 15 11" xfId="32017" xr:uid="{00000000-0005-0000-0000-0000A07D0000}"/>
    <cellStyle name="Nota 2 4 15 11 2" xfId="32018" xr:uid="{00000000-0005-0000-0000-0000A17D0000}"/>
    <cellStyle name="Nota 2 4 15 12" xfId="32019" xr:uid="{00000000-0005-0000-0000-0000A27D0000}"/>
    <cellStyle name="Nota 2 4 15 12 2" xfId="32020" xr:uid="{00000000-0005-0000-0000-0000A37D0000}"/>
    <cellStyle name="Nota 2 4 15 13" xfId="32021" xr:uid="{00000000-0005-0000-0000-0000A47D0000}"/>
    <cellStyle name="Nota 2 4 15 13 2" xfId="32022" xr:uid="{00000000-0005-0000-0000-0000A57D0000}"/>
    <cellStyle name="Nota 2 4 15 14" xfId="32023" xr:uid="{00000000-0005-0000-0000-0000A67D0000}"/>
    <cellStyle name="Nota 2 4 15 14 2" xfId="32024" xr:uid="{00000000-0005-0000-0000-0000A77D0000}"/>
    <cellStyle name="Nota 2 4 15 15" xfId="32025" xr:uid="{00000000-0005-0000-0000-0000A87D0000}"/>
    <cellStyle name="Nota 2 4 15 15 2" xfId="32026" xr:uid="{00000000-0005-0000-0000-0000A97D0000}"/>
    <cellStyle name="Nota 2 4 15 16" xfId="32027" xr:uid="{00000000-0005-0000-0000-0000AA7D0000}"/>
    <cellStyle name="Nota 2 4 15 16 2" xfId="32028" xr:uid="{00000000-0005-0000-0000-0000AB7D0000}"/>
    <cellStyle name="Nota 2 4 15 17" xfId="32029" xr:uid="{00000000-0005-0000-0000-0000AC7D0000}"/>
    <cellStyle name="Nota 2 4 15 17 2" xfId="32030" xr:uid="{00000000-0005-0000-0000-0000AD7D0000}"/>
    <cellStyle name="Nota 2 4 15 18" xfId="32031" xr:uid="{00000000-0005-0000-0000-0000AE7D0000}"/>
    <cellStyle name="Nota 2 4 15 18 2" xfId="32032" xr:uid="{00000000-0005-0000-0000-0000AF7D0000}"/>
    <cellStyle name="Nota 2 4 15 19" xfId="32033" xr:uid="{00000000-0005-0000-0000-0000B07D0000}"/>
    <cellStyle name="Nota 2 4 15 19 2" xfId="32034" xr:uid="{00000000-0005-0000-0000-0000B17D0000}"/>
    <cellStyle name="Nota 2 4 15 2" xfId="951" xr:uid="{00000000-0005-0000-0000-0000B27D0000}"/>
    <cellStyle name="Nota 2 4 15 2 2" xfId="32035" xr:uid="{00000000-0005-0000-0000-0000B37D0000}"/>
    <cellStyle name="Nota 2 4 15 20" xfId="32036" xr:uid="{00000000-0005-0000-0000-0000B47D0000}"/>
    <cellStyle name="Nota 2 4 15 20 2" xfId="32037" xr:uid="{00000000-0005-0000-0000-0000B57D0000}"/>
    <cellStyle name="Nota 2 4 15 21" xfId="32038" xr:uid="{00000000-0005-0000-0000-0000B67D0000}"/>
    <cellStyle name="Nota 2 4 15 21 2" xfId="32039" xr:uid="{00000000-0005-0000-0000-0000B77D0000}"/>
    <cellStyle name="Nota 2 4 15 22" xfId="32040" xr:uid="{00000000-0005-0000-0000-0000B87D0000}"/>
    <cellStyle name="Nota 2 4 15 22 2" xfId="32041" xr:uid="{00000000-0005-0000-0000-0000B97D0000}"/>
    <cellStyle name="Nota 2 4 15 23" xfId="32042" xr:uid="{00000000-0005-0000-0000-0000BA7D0000}"/>
    <cellStyle name="Nota 2 4 15 23 2" xfId="32043" xr:uid="{00000000-0005-0000-0000-0000BB7D0000}"/>
    <cellStyle name="Nota 2 4 15 24" xfId="32044" xr:uid="{00000000-0005-0000-0000-0000BC7D0000}"/>
    <cellStyle name="Nota 2 4 15 24 2" xfId="32045" xr:uid="{00000000-0005-0000-0000-0000BD7D0000}"/>
    <cellStyle name="Nota 2 4 15 25" xfId="32046" xr:uid="{00000000-0005-0000-0000-0000BE7D0000}"/>
    <cellStyle name="Nota 2 4 15 25 2" xfId="32047" xr:uid="{00000000-0005-0000-0000-0000BF7D0000}"/>
    <cellStyle name="Nota 2 4 15 26" xfId="32048" xr:uid="{00000000-0005-0000-0000-0000C07D0000}"/>
    <cellStyle name="Nota 2 4 15 26 2" xfId="32049" xr:uid="{00000000-0005-0000-0000-0000C17D0000}"/>
    <cellStyle name="Nota 2 4 15 27" xfId="32050" xr:uid="{00000000-0005-0000-0000-0000C27D0000}"/>
    <cellStyle name="Nota 2 4 15 27 2" xfId="32051" xr:uid="{00000000-0005-0000-0000-0000C37D0000}"/>
    <cellStyle name="Nota 2 4 15 28" xfId="32052" xr:uid="{00000000-0005-0000-0000-0000C47D0000}"/>
    <cellStyle name="Nota 2 4 15 28 2" xfId="32053" xr:uid="{00000000-0005-0000-0000-0000C57D0000}"/>
    <cellStyle name="Nota 2 4 15 29" xfId="32054" xr:uid="{00000000-0005-0000-0000-0000C67D0000}"/>
    <cellStyle name="Nota 2 4 15 29 2" xfId="32055" xr:uid="{00000000-0005-0000-0000-0000C77D0000}"/>
    <cellStyle name="Nota 2 4 15 3" xfId="32056" xr:uid="{00000000-0005-0000-0000-0000C87D0000}"/>
    <cellStyle name="Nota 2 4 15 3 2" xfId="32057" xr:uid="{00000000-0005-0000-0000-0000C97D0000}"/>
    <cellStyle name="Nota 2 4 15 30" xfId="32058" xr:uid="{00000000-0005-0000-0000-0000CA7D0000}"/>
    <cellStyle name="Nota 2 4 15 30 2" xfId="32059" xr:uid="{00000000-0005-0000-0000-0000CB7D0000}"/>
    <cellStyle name="Nota 2 4 15 31" xfId="32060" xr:uid="{00000000-0005-0000-0000-0000CC7D0000}"/>
    <cellStyle name="Nota 2 4 15 31 2" xfId="32061" xr:uid="{00000000-0005-0000-0000-0000CD7D0000}"/>
    <cellStyle name="Nota 2 4 15 32" xfId="32062" xr:uid="{00000000-0005-0000-0000-0000CE7D0000}"/>
    <cellStyle name="Nota 2 4 15 32 2" xfId="32063" xr:uid="{00000000-0005-0000-0000-0000CF7D0000}"/>
    <cellStyle name="Nota 2 4 15 33" xfId="32064" xr:uid="{00000000-0005-0000-0000-0000D07D0000}"/>
    <cellStyle name="Nota 2 4 15 33 2" xfId="32065" xr:uid="{00000000-0005-0000-0000-0000D17D0000}"/>
    <cellStyle name="Nota 2 4 15 34" xfId="32066" xr:uid="{00000000-0005-0000-0000-0000D27D0000}"/>
    <cellStyle name="Nota 2 4 15 34 2" xfId="32067" xr:uid="{00000000-0005-0000-0000-0000D37D0000}"/>
    <cellStyle name="Nota 2 4 15 35" xfId="32068" xr:uid="{00000000-0005-0000-0000-0000D47D0000}"/>
    <cellStyle name="Nota 2 4 15 35 2" xfId="32069" xr:uid="{00000000-0005-0000-0000-0000D57D0000}"/>
    <cellStyle name="Nota 2 4 15 36" xfId="32070" xr:uid="{00000000-0005-0000-0000-0000D67D0000}"/>
    <cellStyle name="Nota 2 4 15 36 2" xfId="32071" xr:uid="{00000000-0005-0000-0000-0000D77D0000}"/>
    <cellStyle name="Nota 2 4 15 37" xfId="32072" xr:uid="{00000000-0005-0000-0000-0000D87D0000}"/>
    <cellStyle name="Nota 2 4 15 37 2" xfId="32073" xr:uid="{00000000-0005-0000-0000-0000D97D0000}"/>
    <cellStyle name="Nota 2 4 15 38" xfId="32074" xr:uid="{00000000-0005-0000-0000-0000DA7D0000}"/>
    <cellStyle name="Nota 2 4 15 38 2" xfId="32075" xr:uid="{00000000-0005-0000-0000-0000DB7D0000}"/>
    <cellStyle name="Nota 2 4 15 39" xfId="32076" xr:uid="{00000000-0005-0000-0000-0000DC7D0000}"/>
    <cellStyle name="Nota 2 4 15 39 2" xfId="32077" xr:uid="{00000000-0005-0000-0000-0000DD7D0000}"/>
    <cellStyle name="Nota 2 4 15 4" xfId="32078" xr:uid="{00000000-0005-0000-0000-0000DE7D0000}"/>
    <cellStyle name="Nota 2 4 15 4 2" xfId="32079" xr:uid="{00000000-0005-0000-0000-0000DF7D0000}"/>
    <cellStyle name="Nota 2 4 15 40" xfId="32080" xr:uid="{00000000-0005-0000-0000-0000E07D0000}"/>
    <cellStyle name="Nota 2 4 15 41" xfId="32081" xr:uid="{00000000-0005-0000-0000-0000E17D0000}"/>
    <cellStyle name="Nota 2 4 15 42" xfId="32082" xr:uid="{00000000-0005-0000-0000-0000E27D0000}"/>
    <cellStyle name="Nota 2 4 15 43" xfId="32083" xr:uid="{00000000-0005-0000-0000-0000E37D0000}"/>
    <cellStyle name="Nota 2 4 15 44" xfId="32084" xr:uid="{00000000-0005-0000-0000-0000E47D0000}"/>
    <cellStyle name="Nota 2 4 15 45" xfId="32085" xr:uid="{00000000-0005-0000-0000-0000E57D0000}"/>
    <cellStyle name="Nota 2 4 15 46" xfId="32086" xr:uid="{00000000-0005-0000-0000-0000E67D0000}"/>
    <cellStyle name="Nota 2 4 15 47" xfId="32087" xr:uid="{00000000-0005-0000-0000-0000E77D0000}"/>
    <cellStyle name="Nota 2 4 15 48" xfId="32088" xr:uid="{00000000-0005-0000-0000-0000E87D0000}"/>
    <cellStyle name="Nota 2 4 15 49" xfId="32089" xr:uid="{00000000-0005-0000-0000-0000E97D0000}"/>
    <cellStyle name="Nota 2 4 15 5" xfId="32090" xr:uid="{00000000-0005-0000-0000-0000EA7D0000}"/>
    <cellStyle name="Nota 2 4 15 5 2" xfId="32091" xr:uid="{00000000-0005-0000-0000-0000EB7D0000}"/>
    <cellStyle name="Nota 2 4 15 50" xfId="32092" xr:uid="{00000000-0005-0000-0000-0000EC7D0000}"/>
    <cellStyle name="Nota 2 4 15 51" xfId="32093" xr:uid="{00000000-0005-0000-0000-0000ED7D0000}"/>
    <cellStyle name="Nota 2 4 15 52" xfId="32094" xr:uid="{00000000-0005-0000-0000-0000EE7D0000}"/>
    <cellStyle name="Nota 2 4 15 53" xfId="32095" xr:uid="{00000000-0005-0000-0000-0000EF7D0000}"/>
    <cellStyle name="Nota 2 4 15 54" xfId="32096" xr:uid="{00000000-0005-0000-0000-0000F07D0000}"/>
    <cellStyle name="Nota 2 4 15 55" xfId="32097" xr:uid="{00000000-0005-0000-0000-0000F17D0000}"/>
    <cellStyle name="Nota 2 4 15 56" xfId="32098" xr:uid="{00000000-0005-0000-0000-0000F27D0000}"/>
    <cellStyle name="Nota 2 4 15 57" xfId="32099" xr:uid="{00000000-0005-0000-0000-0000F37D0000}"/>
    <cellStyle name="Nota 2 4 15 58" xfId="32100" xr:uid="{00000000-0005-0000-0000-0000F47D0000}"/>
    <cellStyle name="Nota 2 4 15 59" xfId="32101" xr:uid="{00000000-0005-0000-0000-0000F57D0000}"/>
    <cellStyle name="Nota 2 4 15 6" xfId="32102" xr:uid="{00000000-0005-0000-0000-0000F67D0000}"/>
    <cellStyle name="Nota 2 4 15 6 2" xfId="32103" xr:uid="{00000000-0005-0000-0000-0000F77D0000}"/>
    <cellStyle name="Nota 2 4 15 60" xfId="32104" xr:uid="{00000000-0005-0000-0000-0000F87D0000}"/>
    <cellStyle name="Nota 2 4 15 61" xfId="32105" xr:uid="{00000000-0005-0000-0000-0000F97D0000}"/>
    <cellStyle name="Nota 2 4 15 62" xfId="32106" xr:uid="{00000000-0005-0000-0000-0000FA7D0000}"/>
    <cellStyle name="Nota 2 4 15 63" xfId="32107" xr:uid="{00000000-0005-0000-0000-0000FB7D0000}"/>
    <cellStyle name="Nota 2 4 15 64" xfId="32108" xr:uid="{00000000-0005-0000-0000-0000FC7D0000}"/>
    <cellStyle name="Nota 2 4 15 65" xfId="32109" xr:uid="{00000000-0005-0000-0000-0000FD7D0000}"/>
    <cellStyle name="Nota 2 4 15 66" xfId="32110" xr:uid="{00000000-0005-0000-0000-0000FE7D0000}"/>
    <cellStyle name="Nota 2 4 15 67" xfId="32111" xr:uid="{00000000-0005-0000-0000-0000FF7D0000}"/>
    <cellStyle name="Nota 2 4 15 68" xfId="32112" xr:uid="{00000000-0005-0000-0000-0000007E0000}"/>
    <cellStyle name="Nota 2 4 15 69" xfId="32113" xr:uid="{00000000-0005-0000-0000-0000017E0000}"/>
    <cellStyle name="Nota 2 4 15 7" xfId="32114" xr:uid="{00000000-0005-0000-0000-0000027E0000}"/>
    <cellStyle name="Nota 2 4 15 7 2" xfId="32115" xr:uid="{00000000-0005-0000-0000-0000037E0000}"/>
    <cellStyle name="Nota 2 4 15 70" xfId="32116" xr:uid="{00000000-0005-0000-0000-0000047E0000}"/>
    <cellStyle name="Nota 2 4 15 71" xfId="32117" xr:uid="{00000000-0005-0000-0000-0000057E0000}"/>
    <cellStyle name="Nota 2 4 15 72" xfId="32118" xr:uid="{00000000-0005-0000-0000-0000067E0000}"/>
    <cellStyle name="Nota 2 4 15 73" xfId="32119" xr:uid="{00000000-0005-0000-0000-0000077E0000}"/>
    <cellStyle name="Nota 2 4 15 74" xfId="32120" xr:uid="{00000000-0005-0000-0000-0000087E0000}"/>
    <cellStyle name="Nota 2 4 15 75" xfId="32121" xr:uid="{00000000-0005-0000-0000-0000097E0000}"/>
    <cellStyle name="Nota 2 4 15 76" xfId="32122" xr:uid="{00000000-0005-0000-0000-00000A7E0000}"/>
    <cellStyle name="Nota 2 4 15 77" xfId="52718" xr:uid="{00000000-0005-0000-0000-00000B7E0000}"/>
    <cellStyle name="Nota 2 4 15 78" xfId="52989" xr:uid="{00000000-0005-0000-0000-00000C7E0000}"/>
    <cellStyle name="Nota 2 4 15 79" xfId="53450" xr:uid="{00000000-0005-0000-0000-00000D7E0000}"/>
    <cellStyle name="Nota 2 4 15 8" xfId="32123" xr:uid="{00000000-0005-0000-0000-00000E7E0000}"/>
    <cellStyle name="Nota 2 4 15 8 2" xfId="32124" xr:uid="{00000000-0005-0000-0000-00000F7E0000}"/>
    <cellStyle name="Nota 2 4 15 9" xfId="32125" xr:uid="{00000000-0005-0000-0000-0000107E0000}"/>
    <cellStyle name="Nota 2 4 15 9 2" xfId="32126" xr:uid="{00000000-0005-0000-0000-0000117E0000}"/>
    <cellStyle name="Nota 2 4 16" xfId="952" xr:uid="{00000000-0005-0000-0000-0000127E0000}"/>
    <cellStyle name="Nota 2 4 16 10" xfId="32127" xr:uid="{00000000-0005-0000-0000-0000137E0000}"/>
    <cellStyle name="Nota 2 4 16 10 2" xfId="32128" xr:uid="{00000000-0005-0000-0000-0000147E0000}"/>
    <cellStyle name="Nota 2 4 16 11" xfId="32129" xr:uid="{00000000-0005-0000-0000-0000157E0000}"/>
    <cellStyle name="Nota 2 4 16 11 2" xfId="32130" xr:uid="{00000000-0005-0000-0000-0000167E0000}"/>
    <cellStyle name="Nota 2 4 16 12" xfId="32131" xr:uid="{00000000-0005-0000-0000-0000177E0000}"/>
    <cellStyle name="Nota 2 4 16 12 2" xfId="32132" xr:uid="{00000000-0005-0000-0000-0000187E0000}"/>
    <cellStyle name="Nota 2 4 16 13" xfId="32133" xr:uid="{00000000-0005-0000-0000-0000197E0000}"/>
    <cellStyle name="Nota 2 4 16 13 2" xfId="32134" xr:uid="{00000000-0005-0000-0000-00001A7E0000}"/>
    <cellStyle name="Nota 2 4 16 14" xfId="32135" xr:uid="{00000000-0005-0000-0000-00001B7E0000}"/>
    <cellStyle name="Nota 2 4 16 14 2" xfId="32136" xr:uid="{00000000-0005-0000-0000-00001C7E0000}"/>
    <cellStyle name="Nota 2 4 16 15" xfId="32137" xr:uid="{00000000-0005-0000-0000-00001D7E0000}"/>
    <cellStyle name="Nota 2 4 16 15 2" xfId="32138" xr:uid="{00000000-0005-0000-0000-00001E7E0000}"/>
    <cellStyle name="Nota 2 4 16 16" xfId="32139" xr:uid="{00000000-0005-0000-0000-00001F7E0000}"/>
    <cellStyle name="Nota 2 4 16 16 2" xfId="32140" xr:uid="{00000000-0005-0000-0000-0000207E0000}"/>
    <cellStyle name="Nota 2 4 16 17" xfId="32141" xr:uid="{00000000-0005-0000-0000-0000217E0000}"/>
    <cellStyle name="Nota 2 4 16 17 2" xfId="32142" xr:uid="{00000000-0005-0000-0000-0000227E0000}"/>
    <cellStyle name="Nota 2 4 16 18" xfId="32143" xr:uid="{00000000-0005-0000-0000-0000237E0000}"/>
    <cellStyle name="Nota 2 4 16 18 2" xfId="32144" xr:uid="{00000000-0005-0000-0000-0000247E0000}"/>
    <cellStyle name="Nota 2 4 16 19" xfId="32145" xr:uid="{00000000-0005-0000-0000-0000257E0000}"/>
    <cellStyle name="Nota 2 4 16 19 2" xfId="32146" xr:uid="{00000000-0005-0000-0000-0000267E0000}"/>
    <cellStyle name="Nota 2 4 16 2" xfId="953" xr:uid="{00000000-0005-0000-0000-0000277E0000}"/>
    <cellStyle name="Nota 2 4 16 2 2" xfId="32147" xr:uid="{00000000-0005-0000-0000-0000287E0000}"/>
    <cellStyle name="Nota 2 4 16 20" xfId="32148" xr:uid="{00000000-0005-0000-0000-0000297E0000}"/>
    <cellStyle name="Nota 2 4 16 20 2" xfId="32149" xr:uid="{00000000-0005-0000-0000-00002A7E0000}"/>
    <cellStyle name="Nota 2 4 16 21" xfId="32150" xr:uid="{00000000-0005-0000-0000-00002B7E0000}"/>
    <cellStyle name="Nota 2 4 16 21 2" xfId="32151" xr:uid="{00000000-0005-0000-0000-00002C7E0000}"/>
    <cellStyle name="Nota 2 4 16 22" xfId="32152" xr:uid="{00000000-0005-0000-0000-00002D7E0000}"/>
    <cellStyle name="Nota 2 4 16 22 2" xfId="32153" xr:uid="{00000000-0005-0000-0000-00002E7E0000}"/>
    <cellStyle name="Nota 2 4 16 23" xfId="32154" xr:uid="{00000000-0005-0000-0000-00002F7E0000}"/>
    <cellStyle name="Nota 2 4 16 23 2" xfId="32155" xr:uid="{00000000-0005-0000-0000-0000307E0000}"/>
    <cellStyle name="Nota 2 4 16 24" xfId="32156" xr:uid="{00000000-0005-0000-0000-0000317E0000}"/>
    <cellStyle name="Nota 2 4 16 24 2" xfId="32157" xr:uid="{00000000-0005-0000-0000-0000327E0000}"/>
    <cellStyle name="Nota 2 4 16 25" xfId="32158" xr:uid="{00000000-0005-0000-0000-0000337E0000}"/>
    <cellStyle name="Nota 2 4 16 25 2" xfId="32159" xr:uid="{00000000-0005-0000-0000-0000347E0000}"/>
    <cellStyle name="Nota 2 4 16 26" xfId="32160" xr:uid="{00000000-0005-0000-0000-0000357E0000}"/>
    <cellStyle name="Nota 2 4 16 26 2" xfId="32161" xr:uid="{00000000-0005-0000-0000-0000367E0000}"/>
    <cellStyle name="Nota 2 4 16 27" xfId="32162" xr:uid="{00000000-0005-0000-0000-0000377E0000}"/>
    <cellStyle name="Nota 2 4 16 27 2" xfId="32163" xr:uid="{00000000-0005-0000-0000-0000387E0000}"/>
    <cellStyle name="Nota 2 4 16 28" xfId="32164" xr:uid="{00000000-0005-0000-0000-0000397E0000}"/>
    <cellStyle name="Nota 2 4 16 28 2" xfId="32165" xr:uid="{00000000-0005-0000-0000-00003A7E0000}"/>
    <cellStyle name="Nota 2 4 16 29" xfId="32166" xr:uid="{00000000-0005-0000-0000-00003B7E0000}"/>
    <cellStyle name="Nota 2 4 16 29 2" xfId="32167" xr:uid="{00000000-0005-0000-0000-00003C7E0000}"/>
    <cellStyle name="Nota 2 4 16 3" xfId="32168" xr:uid="{00000000-0005-0000-0000-00003D7E0000}"/>
    <cellStyle name="Nota 2 4 16 3 2" xfId="32169" xr:uid="{00000000-0005-0000-0000-00003E7E0000}"/>
    <cellStyle name="Nota 2 4 16 30" xfId="32170" xr:uid="{00000000-0005-0000-0000-00003F7E0000}"/>
    <cellStyle name="Nota 2 4 16 30 2" xfId="32171" xr:uid="{00000000-0005-0000-0000-0000407E0000}"/>
    <cellStyle name="Nota 2 4 16 31" xfId="32172" xr:uid="{00000000-0005-0000-0000-0000417E0000}"/>
    <cellStyle name="Nota 2 4 16 31 2" xfId="32173" xr:uid="{00000000-0005-0000-0000-0000427E0000}"/>
    <cellStyle name="Nota 2 4 16 32" xfId="32174" xr:uid="{00000000-0005-0000-0000-0000437E0000}"/>
    <cellStyle name="Nota 2 4 16 32 2" xfId="32175" xr:uid="{00000000-0005-0000-0000-0000447E0000}"/>
    <cellStyle name="Nota 2 4 16 33" xfId="32176" xr:uid="{00000000-0005-0000-0000-0000457E0000}"/>
    <cellStyle name="Nota 2 4 16 33 2" xfId="32177" xr:uid="{00000000-0005-0000-0000-0000467E0000}"/>
    <cellStyle name="Nota 2 4 16 34" xfId="32178" xr:uid="{00000000-0005-0000-0000-0000477E0000}"/>
    <cellStyle name="Nota 2 4 16 34 2" xfId="32179" xr:uid="{00000000-0005-0000-0000-0000487E0000}"/>
    <cellStyle name="Nota 2 4 16 35" xfId="32180" xr:uid="{00000000-0005-0000-0000-0000497E0000}"/>
    <cellStyle name="Nota 2 4 16 35 2" xfId="32181" xr:uid="{00000000-0005-0000-0000-00004A7E0000}"/>
    <cellStyle name="Nota 2 4 16 36" xfId="32182" xr:uid="{00000000-0005-0000-0000-00004B7E0000}"/>
    <cellStyle name="Nota 2 4 16 36 2" xfId="32183" xr:uid="{00000000-0005-0000-0000-00004C7E0000}"/>
    <cellStyle name="Nota 2 4 16 37" xfId="32184" xr:uid="{00000000-0005-0000-0000-00004D7E0000}"/>
    <cellStyle name="Nota 2 4 16 37 2" xfId="32185" xr:uid="{00000000-0005-0000-0000-00004E7E0000}"/>
    <cellStyle name="Nota 2 4 16 38" xfId="32186" xr:uid="{00000000-0005-0000-0000-00004F7E0000}"/>
    <cellStyle name="Nota 2 4 16 38 2" xfId="32187" xr:uid="{00000000-0005-0000-0000-0000507E0000}"/>
    <cellStyle name="Nota 2 4 16 39" xfId="32188" xr:uid="{00000000-0005-0000-0000-0000517E0000}"/>
    <cellStyle name="Nota 2 4 16 39 2" xfId="32189" xr:uid="{00000000-0005-0000-0000-0000527E0000}"/>
    <cellStyle name="Nota 2 4 16 4" xfId="32190" xr:uid="{00000000-0005-0000-0000-0000537E0000}"/>
    <cellStyle name="Nota 2 4 16 4 2" xfId="32191" xr:uid="{00000000-0005-0000-0000-0000547E0000}"/>
    <cellStyle name="Nota 2 4 16 40" xfId="32192" xr:uid="{00000000-0005-0000-0000-0000557E0000}"/>
    <cellStyle name="Nota 2 4 16 41" xfId="32193" xr:uid="{00000000-0005-0000-0000-0000567E0000}"/>
    <cellStyle name="Nota 2 4 16 42" xfId="32194" xr:uid="{00000000-0005-0000-0000-0000577E0000}"/>
    <cellStyle name="Nota 2 4 16 43" xfId="32195" xr:uid="{00000000-0005-0000-0000-0000587E0000}"/>
    <cellStyle name="Nota 2 4 16 44" xfId="32196" xr:uid="{00000000-0005-0000-0000-0000597E0000}"/>
    <cellStyle name="Nota 2 4 16 45" xfId="32197" xr:uid="{00000000-0005-0000-0000-00005A7E0000}"/>
    <cellStyle name="Nota 2 4 16 46" xfId="32198" xr:uid="{00000000-0005-0000-0000-00005B7E0000}"/>
    <cellStyle name="Nota 2 4 16 47" xfId="32199" xr:uid="{00000000-0005-0000-0000-00005C7E0000}"/>
    <cellStyle name="Nota 2 4 16 48" xfId="32200" xr:uid="{00000000-0005-0000-0000-00005D7E0000}"/>
    <cellStyle name="Nota 2 4 16 49" xfId="32201" xr:uid="{00000000-0005-0000-0000-00005E7E0000}"/>
    <cellStyle name="Nota 2 4 16 5" xfId="32202" xr:uid="{00000000-0005-0000-0000-00005F7E0000}"/>
    <cellStyle name="Nota 2 4 16 5 2" xfId="32203" xr:uid="{00000000-0005-0000-0000-0000607E0000}"/>
    <cellStyle name="Nota 2 4 16 50" xfId="32204" xr:uid="{00000000-0005-0000-0000-0000617E0000}"/>
    <cellStyle name="Nota 2 4 16 51" xfId="32205" xr:uid="{00000000-0005-0000-0000-0000627E0000}"/>
    <cellStyle name="Nota 2 4 16 52" xfId="32206" xr:uid="{00000000-0005-0000-0000-0000637E0000}"/>
    <cellStyle name="Nota 2 4 16 53" xfId="32207" xr:uid="{00000000-0005-0000-0000-0000647E0000}"/>
    <cellStyle name="Nota 2 4 16 54" xfId="32208" xr:uid="{00000000-0005-0000-0000-0000657E0000}"/>
    <cellStyle name="Nota 2 4 16 55" xfId="32209" xr:uid="{00000000-0005-0000-0000-0000667E0000}"/>
    <cellStyle name="Nota 2 4 16 56" xfId="32210" xr:uid="{00000000-0005-0000-0000-0000677E0000}"/>
    <cellStyle name="Nota 2 4 16 57" xfId="32211" xr:uid="{00000000-0005-0000-0000-0000687E0000}"/>
    <cellStyle name="Nota 2 4 16 58" xfId="32212" xr:uid="{00000000-0005-0000-0000-0000697E0000}"/>
    <cellStyle name="Nota 2 4 16 59" xfId="32213" xr:uid="{00000000-0005-0000-0000-00006A7E0000}"/>
    <cellStyle name="Nota 2 4 16 6" xfId="32214" xr:uid="{00000000-0005-0000-0000-00006B7E0000}"/>
    <cellStyle name="Nota 2 4 16 6 2" xfId="32215" xr:uid="{00000000-0005-0000-0000-00006C7E0000}"/>
    <cellStyle name="Nota 2 4 16 60" xfId="32216" xr:uid="{00000000-0005-0000-0000-00006D7E0000}"/>
    <cellStyle name="Nota 2 4 16 61" xfId="32217" xr:uid="{00000000-0005-0000-0000-00006E7E0000}"/>
    <cellStyle name="Nota 2 4 16 62" xfId="32218" xr:uid="{00000000-0005-0000-0000-00006F7E0000}"/>
    <cellStyle name="Nota 2 4 16 63" xfId="32219" xr:uid="{00000000-0005-0000-0000-0000707E0000}"/>
    <cellStyle name="Nota 2 4 16 64" xfId="32220" xr:uid="{00000000-0005-0000-0000-0000717E0000}"/>
    <cellStyle name="Nota 2 4 16 65" xfId="32221" xr:uid="{00000000-0005-0000-0000-0000727E0000}"/>
    <cellStyle name="Nota 2 4 16 66" xfId="32222" xr:uid="{00000000-0005-0000-0000-0000737E0000}"/>
    <cellStyle name="Nota 2 4 16 67" xfId="32223" xr:uid="{00000000-0005-0000-0000-0000747E0000}"/>
    <cellStyle name="Nota 2 4 16 68" xfId="32224" xr:uid="{00000000-0005-0000-0000-0000757E0000}"/>
    <cellStyle name="Nota 2 4 16 69" xfId="32225" xr:uid="{00000000-0005-0000-0000-0000767E0000}"/>
    <cellStyle name="Nota 2 4 16 7" xfId="32226" xr:uid="{00000000-0005-0000-0000-0000777E0000}"/>
    <cellStyle name="Nota 2 4 16 7 2" xfId="32227" xr:uid="{00000000-0005-0000-0000-0000787E0000}"/>
    <cellStyle name="Nota 2 4 16 70" xfId="32228" xr:uid="{00000000-0005-0000-0000-0000797E0000}"/>
    <cellStyle name="Nota 2 4 16 71" xfId="32229" xr:uid="{00000000-0005-0000-0000-00007A7E0000}"/>
    <cellStyle name="Nota 2 4 16 72" xfId="32230" xr:uid="{00000000-0005-0000-0000-00007B7E0000}"/>
    <cellStyle name="Nota 2 4 16 73" xfId="32231" xr:uid="{00000000-0005-0000-0000-00007C7E0000}"/>
    <cellStyle name="Nota 2 4 16 74" xfId="32232" xr:uid="{00000000-0005-0000-0000-00007D7E0000}"/>
    <cellStyle name="Nota 2 4 16 75" xfId="32233" xr:uid="{00000000-0005-0000-0000-00007E7E0000}"/>
    <cellStyle name="Nota 2 4 16 76" xfId="32234" xr:uid="{00000000-0005-0000-0000-00007F7E0000}"/>
    <cellStyle name="Nota 2 4 16 77" xfId="52737" xr:uid="{00000000-0005-0000-0000-0000807E0000}"/>
    <cellStyle name="Nota 2 4 16 78" xfId="53012" xr:uid="{00000000-0005-0000-0000-0000817E0000}"/>
    <cellStyle name="Nota 2 4 16 79" xfId="53473" xr:uid="{00000000-0005-0000-0000-0000827E0000}"/>
    <cellStyle name="Nota 2 4 16 8" xfId="32235" xr:uid="{00000000-0005-0000-0000-0000837E0000}"/>
    <cellStyle name="Nota 2 4 16 8 2" xfId="32236" xr:uid="{00000000-0005-0000-0000-0000847E0000}"/>
    <cellStyle name="Nota 2 4 16 9" xfId="32237" xr:uid="{00000000-0005-0000-0000-0000857E0000}"/>
    <cellStyle name="Nota 2 4 16 9 2" xfId="32238" xr:uid="{00000000-0005-0000-0000-0000867E0000}"/>
    <cellStyle name="Nota 2 4 17" xfId="954" xr:uid="{00000000-0005-0000-0000-0000877E0000}"/>
    <cellStyle name="Nota 2 4 17 10" xfId="32239" xr:uid="{00000000-0005-0000-0000-0000887E0000}"/>
    <cellStyle name="Nota 2 4 17 10 2" xfId="32240" xr:uid="{00000000-0005-0000-0000-0000897E0000}"/>
    <cellStyle name="Nota 2 4 17 11" xfId="32241" xr:uid="{00000000-0005-0000-0000-00008A7E0000}"/>
    <cellStyle name="Nota 2 4 17 11 2" xfId="32242" xr:uid="{00000000-0005-0000-0000-00008B7E0000}"/>
    <cellStyle name="Nota 2 4 17 12" xfId="32243" xr:uid="{00000000-0005-0000-0000-00008C7E0000}"/>
    <cellStyle name="Nota 2 4 17 12 2" xfId="32244" xr:uid="{00000000-0005-0000-0000-00008D7E0000}"/>
    <cellStyle name="Nota 2 4 17 13" xfId="32245" xr:uid="{00000000-0005-0000-0000-00008E7E0000}"/>
    <cellStyle name="Nota 2 4 17 13 2" xfId="32246" xr:uid="{00000000-0005-0000-0000-00008F7E0000}"/>
    <cellStyle name="Nota 2 4 17 14" xfId="32247" xr:uid="{00000000-0005-0000-0000-0000907E0000}"/>
    <cellStyle name="Nota 2 4 17 14 2" xfId="32248" xr:uid="{00000000-0005-0000-0000-0000917E0000}"/>
    <cellStyle name="Nota 2 4 17 15" xfId="32249" xr:uid="{00000000-0005-0000-0000-0000927E0000}"/>
    <cellStyle name="Nota 2 4 17 15 2" xfId="32250" xr:uid="{00000000-0005-0000-0000-0000937E0000}"/>
    <cellStyle name="Nota 2 4 17 16" xfId="32251" xr:uid="{00000000-0005-0000-0000-0000947E0000}"/>
    <cellStyle name="Nota 2 4 17 16 2" xfId="32252" xr:uid="{00000000-0005-0000-0000-0000957E0000}"/>
    <cellStyle name="Nota 2 4 17 17" xfId="32253" xr:uid="{00000000-0005-0000-0000-0000967E0000}"/>
    <cellStyle name="Nota 2 4 17 17 2" xfId="32254" xr:uid="{00000000-0005-0000-0000-0000977E0000}"/>
    <cellStyle name="Nota 2 4 17 18" xfId="32255" xr:uid="{00000000-0005-0000-0000-0000987E0000}"/>
    <cellStyle name="Nota 2 4 17 18 2" xfId="32256" xr:uid="{00000000-0005-0000-0000-0000997E0000}"/>
    <cellStyle name="Nota 2 4 17 19" xfId="32257" xr:uid="{00000000-0005-0000-0000-00009A7E0000}"/>
    <cellStyle name="Nota 2 4 17 19 2" xfId="32258" xr:uid="{00000000-0005-0000-0000-00009B7E0000}"/>
    <cellStyle name="Nota 2 4 17 2" xfId="955" xr:uid="{00000000-0005-0000-0000-00009C7E0000}"/>
    <cellStyle name="Nota 2 4 17 2 2" xfId="32259" xr:uid="{00000000-0005-0000-0000-00009D7E0000}"/>
    <cellStyle name="Nota 2 4 17 20" xfId="32260" xr:uid="{00000000-0005-0000-0000-00009E7E0000}"/>
    <cellStyle name="Nota 2 4 17 20 2" xfId="32261" xr:uid="{00000000-0005-0000-0000-00009F7E0000}"/>
    <cellStyle name="Nota 2 4 17 21" xfId="32262" xr:uid="{00000000-0005-0000-0000-0000A07E0000}"/>
    <cellStyle name="Nota 2 4 17 21 2" xfId="32263" xr:uid="{00000000-0005-0000-0000-0000A17E0000}"/>
    <cellStyle name="Nota 2 4 17 22" xfId="32264" xr:uid="{00000000-0005-0000-0000-0000A27E0000}"/>
    <cellStyle name="Nota 2 4 17 22 2" xfId="32265" xr:uid="{00000000-0005-0000-0000-0000A37E0000}"/>
    <cellStyle name="Nota 2 4 17 23" xfId="32266" xr:uid="{00000000-0005-0000-0000-0000A47E0000}"/>
    <cellStyle name="Nota 2 4 17 23 2" xfId="32267" xr:uid="{00000000-0005-0000-0000-0000A57E0000}"/>
    <cellStyle name="Nota 2 4 17 24" xfId="32268" xr:uid="{00000000-0005-0000-0000-0000A67E0000}"/>
    <cellStyle name="Nota 2 4 17 24 2" xfId="32269" xr:uid="{00000000-0005-0000-0000-0000A77E0000}"/>
    <cellStyle name="Nota 2 4 17 25" xfId="32270" xr:uid="{00000000-0005-0000-0000-0000A87E0000}"/>
    <cellStyle name="Nota 2 4 17 25 2" xfId="32271" xr:uid="{00000000-0005-0000-0000-0000A97E0000}"/>
    <cellStyle name="Nota 2 4 17 26" xfId="32272" xr:uid="{00000000-0005-0000-0000-0000AA7E0000}"/>
    <cellStyle name="Nota 2 4 17 26 2" xfId="32273" xr:uid="{00000000-0005-0000-0000-0000AB7E0000}"/>
    <cellStyle name="Nota 2 4 17 27" xfId="32274" xr:uid="{00000000-0005-0000-0000-0000AC7E0000}"/>
    <cellStyle name="Nota 2 4 17 27 2" xfId="32275" xr:uid="{00000000-0005-0000-0000-0000AD7E0000}"/>
    <cellStyle name="Nota 2 4 17 28" xfId="32276" xr:uid="{00000000-0005-0000-0000-0000AE7E0000}"/>
    <cellStyle name="Nota 2 4 17 28 2" xfId="32277" xr:uid="{00000000-0005-0000-0000-0000AF7E0000}"/>
    <cellStyle name="Nota 2 4 17 29" xfId="32278" xr:uid="{00000000-0005-0000-0000-0000B07E0000}"/>
    <cellStyle name="Nota 2 4 17 29 2" xfId="32279" xr:uid="{00000000-0005-0000-0000-0000B17E0000}"/>
    <cellStyle name="Nota 2 4 17 3" xfId="32280" xr:uid="{00000000-0005-0000-0000-0000B27E0000}"/>
    <cellStyle name="Nota 2 4 17 3 2" xfId="32281" xr:uid="{00000000-0005-0000-0000-0000B37E0000}"/>
    <cellStyle name="Nota 2 4 17 30" xfId="32282" xr:uid="{00000000-0005-0000-0000-0000B47E0000}"/>
    <cellStyle name="Nota 2 4 17 30 2" xfId="32283" xr:uid="{00000000-0005-0000-0000-0000B57E0000}"/>
    <cellStyle name="Nota 2 4 17 31" xfId="32284" xr:uid="{00000000-0005-0000-0000-0000B67E0000}"/>
    <cellStyle name="Nota 2 4 17 31 2" xfId="32285" xr:uid="{00000000-0005-0000-0000-0000B77E0000}"/>
    <cellStyle name="Nota 2 4 17 32" xfId="32286" xr:uid="{00000000-0005-0000-0000-0000B87E0000}"/>
    <cellStyle name="Nota 2 4 17 32 2" xfId="32287" xr:uid="{00000000-0005-0000-0000-0000B97E0000}"/>
    <cellStyle name="Nota 2 4 17 33" xfId="32288" xr:uid="{00000000-0005-0000-0000-0000BA7E0000}"/>
    <cellStyle name="Nota 2 4 17 33 2" xfId="32289" xr:uid="{00000000-0005-0000-0000-0000BB7E0000}"/>
    <cellStyle name="Nota 2 4 17 34" xfId="32290" xr:uid="{00000000-0005-0000-0000-0000BC7E0000}"/>
    <cellStyle name="Nota 2 4 17 34 2" xfId="32291" xr:uid="{00000000-0005-0000-0000-0000BD7E0000}"/>
    <cellStyle name="Nota 2 4 17 35" xfId="32292" xr:uid="{00000000-0005-0000-0000-0000BE7E0000}"/>
    <cellStyle name="Nota 2 4 17 35 2" xfId="32293" xr:uid="{00000000-0005-0000-0000-0000BF7E0000}"/>
    <cellStyle name="Nota 2 4 17 36" xfId="32294" xr:uid="{00000000-0005-0000-0000-0000C07E0000}"/>
    <cellStyle name="Nota 2 4 17 36 2" xfId="32295" xr:uid="{00000000-0005-0000-0000-0000C17E0000}"/>
    <cellStyle name="Nota 2 4 17 37" xfId="32296" xr:uid="{00000000-0005-0000-0000-0000C27E0000}"/>
    <cellStyle name="Nota 2 4 17 37 2" xfId="32297" xr:uid="{00000000-0005-0000-0000-0000C37E0000}"/>
    <cellStyle name="Nota 2 4 17 38" xfId="32298" xr:uid="{00000000-0005-0000-0000-0000C47E0000}"/>
    <cellStyle name="Nota 2 4 17 38 2" xfId="32299" xr:uid="{00000000-0005-0000-0000-0000C57E0000}"/>
    <cellStyle name="Nota 2 4 17 39" xfId="32300" xr:uid="{00000000-0005-0000-0000-0000C67E0000}"/>
    <cellStyle name="Nota 2 4 17 39 2" xfId="32301" xr:uid="{00000000-0005-0000-0000-0000C77E0000}"/>
    <cellStyle name="Nota 2 4 17 4" xfId="32302" xr:uid="{00000000-0005-0000-0000-0000C87E0000}"/>
    <cellStyle name="Nota 2 4 17 4 2" xfId="32303" xr:uid="{00000000-0005-0000-0000-0000C97E0000}"/>
    <cellStyle name="Nota 2 4 17 40" xfId="32304" xr:uid="{00000000-0005-0000-0000-0000CA7E0000}"/>
    <cellStyle name="Nota 2 4 17 41" xfId="32305" xr:uid="{00000000-0005-0000-0000-0000CB7E0000}"/>
    <cellStyle name="Nota 2 4 17 42" xfId="32306" xr:uid="{00000000-0005-0000-0000-0000CC7E0000}"/>
    <cellStyle name="Nota 2 4 17 43" xfId="32307" xr:uid="{00000000-0005-0000-0000-0000CD7E0000}"/>
    <cellStyle name="Nota 2 4 17 44" xfId="32308" xr:uid="{00000000-0005-0000-0000-0000CE7E0000}"/>
    <cellStyle name="Nota 2 4 17 45" xfId="32309" xr:uid="{00000000-0005-0000-0000-0000CF7E0000}"/>
    <cellStyle name="Nota 2 4 17 46" xfId="32310" xr:uid="{00000000-0005-0000-0000-0000D07E0000}"/>
    <cellStyle name="Nota 2 4 17 47" xfId="32311" xr:uid="{00000000-0005-0000-0000-0000D17E0000}"/>
    <cellStyle name="Nota 2 4 17 48" xfId="32312" xr:uid="{00000000-0005-0000-0000-0000D27E0000}"/>
    <cellStyle name="Nota 2 4 17 49" xfId="32313" xr:uid="{00000000-0005-0000-0000-0000D37E0000}"/>
    <cellStyle name="Nota 2 4 17 5" xfId="32314" xr:uid="{00000000-0005-0000-0000-0000D47E0000}"/>
    <cellStyle name="Nota 2 4 17 5 2" xfId="32315" xr:uid="{00000000-0005-0000-0000-0000D57E0000}"/>
    <cellStyle name="Nota 2 4 17 50" xfId="32316" xr:uid="{00000000-0005-0000-0000-0000D67E0000}"/>
    <cellStyle name="Nota 2 4 17 51" xfId="32317" xr:uid="{00000000-0005-0000-0000-0000D77E0000}"/>
    <cellStyle name="Nota 2 4 17 52" xfId="32318" xr:uid="{00000000-0005-0000-0000-0000D87E0000}"/>
    <cellStyle name="Nota 2 4 17 53" xfId="32319" xr:uid="{00000000-0005-0000-0000-0000D97E0000}"/>
    <cellStyle name="Nota 2 4 17 54" xfId="32320" xr:uid="{00000000-0005-0000-0000-0000DA7E0000}"/>
    <cellStyle name="Nota 2 4 17 55" xfId="32321" xr:uid="{00000000-0005-0000-0000-0000DB7E0000}"/>
    <cellStyle name="Nota 2 4 17 56" xfId="32322" xr:uid="{00000000-0005-0000-0000-0000DC7E0000}"/>
    <cellStyle name="Nota 2 4 17 57" xfId="32323" xr:uid="{00000000-0005-0000-0000-0000DD7E0000}"/>
    <cellStyle name="Nota 2 4 17 58" xfId="32324" xr:uid="{00000000-0005-0000-0000-0000DE7E0000}"/>
    <cellStyle name="Nota 2 4 17 59" xfId="32325" xr:uid="{00000000-0005-0000-0000-0000DF7E0000}"/>
    <cellStyle name="Nota 2 4 17 6" xfId="32326" xr:uid="{00000000-0005-0000-0000-0000E07E0000}"/>
    <cellStyle name="Nota 2 4 17 6 2" xfId="32327" xr:uid="{00000000-0005-0000-0000-0000E17E0000}"/>
    <cellStyle name="Nota 2 4 17 60" xfId="32328" xr:uid="{00000000-0005-0000-0000-0000E27E0000}"/>
    <cellStyle name="Nota 2 4 17 61" xfId="32329" xr:uid="{00000000-0005-0000-0000-0000E37E0000}"/>
    <cellStyle name="Nota 2 4 17 62" xfId="32330" xr:uid="{00000000-0005-0000-0000-0000E47E0000}"/>
    <cellStyle name="Nota 2 4 17 63" xfId="32331" xr:uid="{00000000-0005-0000-0000-0000E57E0000}"/>
    <cellStyle name="Nota 2 4 17 64" xfId="32332" xr:uid="{00000000-0005-0000-0000-0000E67E0000}"/>
    <cellStyle name="Nota 2 4 17 65" xfId="32333" xr:uid="{00000000-0005-0000-0000-0000E77E0000}"/>
    <cellStyle name="Nota 2 4 17 66" xfId="32334" xr:uid="{00000000-0005-0000-0000-0000E87E0000}"/>
    <cellStyle name="Nota 2 4 17 67" xfId="32335" xr:uid="{00000000-0005-0000-0000-0000E97E0000}"/>
    <cellStyle name="Nota 2 4 17 68" xfId="32336" xr:uid="{00000000-0005-0000-0000-0000EA7E0000}"/>
    <cellStyle name="Nota 2 4 17 69" xfId="32337" xr:uid="{00000000-0005-0000-0000-0000EB7E0000}"/>
    <cellStyle name="Nota 2 4 17 7" xfId="32338" xr:uid="{00000000-0005-0000-0000-0000EC7E0000}"/>
    <cellStyle name="Nota 2 4 17 7 2" xfId="32339" xr:uid="{00000000-0005-0000-0000-0000ED7E0000}"/>
    <cellStyle name="Nota 2 4 17 70" xfId="32340" xr:uid="{00000000-0005-0000-0000-0000EE7E0000}"/>
    <cellStyle name="Nota 2 4 17 71" xfId="32341" xr:uid="{00000000-0005-0000-0000-0000EF7E0000}"/>
    <cellStyle name="Nota 2 4 17 72" xfId="32342" xr:uid="{00000000-0005-0000-0000-0000F07E0000}"/>
    <cellStyle name="Nota 2 4 17 73" xfId="32343" xr:uid="{00000000-0005-0000-0000-0000F17E0000}"/>
    <cellStyle name="Nota 2 4 17 74" xfId="32344" xr:uid="{00000000-0005-0000-0000-0000F27E0000}"/>
    <cellStyle name="Nota 2 4 17 75" xfId="32345" xr:uid="{00000000-0005-0000-0000-0000F37E0000}"/>
    <cellStyle name="Nota 2 4 17 76" xfId="32346" xr:uid="{00000000-0005-0000-0000-0000F47E0000}"/>
    <cellStyle name="Nota 2 4 17 77" xfId="52513" xr:uid="{00000000-0005-0000-0000-0000F57E0000}"/>
    <cellStyle name="Nota 2 4 17 78" xfId="52264" xr:uid="{00000000-0005-0000-0000-0000F67E0000}"/>
    <cellStyle name="Nota 2 4 17 79" xfId="53206" xr:uid="{00000000-0005-0000-0000-0000F77E0000}"/>
    <cellStyle name="Nota 2 4 17 8" xfId="32347" xr:uid="{00000000-0005-0000-0000-0000F87E0000}"/>
    <cellStyle name="Nota 2 4 17 8 2" xfId="32348" xr:uid="{00000000-0005-0000-0000-0000F97E0000}"/>
    <cellStyle name="Nota 2 4 17 9" xfId="32349" xr:uid="{00000000-0005-0000-0000-0000FA7E0000}"/>
    <cellStyle name="Nota 2 4 17 9 2" xfId="32350" xr:uid="{00000000-0005-0000-0000-0000FB7E0000}"/>
    <cellStyle name="Nota 2 4 18" xfId="956" xr:uid="{00000000-0005-0000-0000-0000FC7E0000}"/>
    <cellStyle name="Nota 2 4 18 10" xfId="32351" xr:uid="{00000000-0005-0000-0000-0000FD7E0000}"/>
    <cellStyle name="Nota 2 4 18 10 2" xfId="32352" xr:uid="{00000000-0005-0000-0000-0000FE7E0000}"/>
    <cellStyle name="Nota 2 4 18 11" xfId="32353" xr:uid="{00000000-0005-0000-0000-0000FF7E0000}"/>
    <cellStyle name="Nota 2 4 18 11 2" xfId="32354" xr:uid="{00000000-0005-0000-0000-0000007F0000}"/>
    <cellStyle name="Nota 2 4 18 12" xfId="32355" xr:uid="{00000000-0005-0000-0000-0000017F0000}"/>
    <cellStyle name="Nota 2 4 18 12 2" xfId="32356" xr:uid="{00000000-0005-0000-0000-0000027F0000}"/>
    <cellStyle name="Nota 2 4 18 13" xfId="32357" xr:uid="{00000000-0005-0000-0000-0000037F0000}"/>
    <cellStyle name="Nota 2 4 18 13 2" xfId="32358" xr:uid="{00000000-0005-0000-0000-0000047F0000}"/>
    <cellStyle name="Nota 2 4 18 14" xfId="32359" xr:uid="{00000000-0005-0000-0000-0000057F0000}"/>
    <cellStyle name="Nota 2 4 18 14 2" xfId="32360" xr:uid="{00000000-0005-0000-0000-0000067F0000}"/>
    <cellStyle name="Nota 2 4 18 15" xfId="32361" xr:uid="{00000000-0005-0000-0000-0000077F0000}"/>
    <cellStyle name="Nota 2 4 18 15 2" xfId="32362" xr:uid="{00000000-0005-0000-0000-0000087F0000}"/>
    <cellStyle name="Nota 2 4 18 16" xfId="32363" xr:uid="{00000000-0005-0000-0000-0000097F0000}"/>
    <cellStyle name="Nota 2 4 18 16 2" xfId="32364" xr:uid="{00000000-0005-0000-0000-00000A7F0000}"/>
    <cellStyle name="Nota 2 4 18 17" xfId="32365" xr:uid="{00000000-0005-0000-0000-00000B7F0000}"/>
    <cellStyle name="Nota 2 4 18 17 2" xfId="32366" xr:uid="{00000000-0005-0000-0000-00000C7F0000}"/>
    <cellStyle name="Nota 2 4 18 18" xfId="32367" xr:uid="{00000000-0005-0000-0000-00000D7F0000}"/>
    <cellStyle name="Nota 2 4 18 18 2" xfId="32368" xr:uid="{00000000-0005-0000-0000-00000E7F0000}"/>
    <cellStyle name="Nota 2 4 18 19" xfId="32369" xr:uid="{00000000-0005-0000-0000-00000F7F0000}"/>
    <cellStyle name="Nota 2 4 18 19 2" xfId="32370" xr:uid="{00000000-0005-0000-0000-0000107F0000}"/>
    <cellStyle name="Nota 2 4 18 2" xfId="957" xr:uid="{00000000-0005-0000-0000-0000117F0000}"/>
    <cellStyle name="Nota 2 4 18 2 2" xfId="32371" xr:uid="{00000000-0005-0000-0000-0000127F0000}"/>
    <cellStyle name="Nota 2 4 18 20" xfId="32372" xr:uid="{00000000-0005-0000-0000-0000137F0000}"/>
    <cellStyle name="Nota 2 4 18 20 2" xfId="32373" xr:uid="{00000000-0005-0000-0000-0000147F0000}"/>
    <cellStyle name="Nota 2 4 18 21" xfId="32374" xr:uid="{00000000-0005-0000-0000-0000157F0000}"/>
    <cellStyle name="Nota 2 4 18 21 2" xfId="32375" xr:uid="{00000000-0005-0000-0000-0000167F0000}"/>
    <cellStyle name="Nota 2 4 18 22" xfId="32376" xr:uid="{00000000-0005-0000-0000-0000177F0000}"/>
    <cellStyle name="Nota 2 4 18 22 2" xfId="32377" xr:uid="{00000000-0005-0000-0000-0000187F0000}"/>
    <cellStyle name="Nota 2 4 18 23" xfId="32378" xr:uid="{00000000-0005-0000-0000-0000197F0000}"/>
    <cellStyle name="Nota 2 4 18 23 2" xfId="32379" xr:uid="{00000000-0005-0000-0000-00001A7F0000}"/>
    <cellStyle name="Nota 2 4 18 24" xfId="32380" xr:uid="{00000000-0005-0000-0000-00001B7F0000}"/>
    <cellStyle name="Nota 2 4 18 24 2" xfId="32381" xr:uid="{00000000-0005-0000-0000-00001C7F0000}"/>
    <cellStyle name="Nota 2 4 18 25" xfId="32382" xr:uid="{00000000-0005-0000-0000-00001D7F0000}"/>
    <cellStyle name="Nota 2 4 18 25 2" xfId="32383" xr:uid="{00000000-0005-0000-0000-00001E7F0000}"/>
    <cellStyle name="Nota 2 4 18 26" xfId="32384" xr:uid="{00000000-0005-0000-0000-00001F7F0000}"/>
    <cellStyle name="Nota 2 4 18 26 2" xfId="32385" xr:uid="{00000000-0005-0000-0000-0000207F0000}"/>
    <cellStyle name="Nota 2 4 18 27" xfId="32386" xr:uid="{00000000-0005-0000-0000-0000217F0000}"/>
    <cellStyle name="Nota 2 4 18 27 2" xfId="32387" xr:uid="{00000000-0005-0000-0000-0000227F0000}"/>
    <cellStyle name="Nota 2 4 18 28" xfId="32388" xr:uid="{00000000-0005-0000-0000-0000237F0000}"/>
    <cellStyle name="Nota 2 4 18 28 2" xfId="32389" xr:uid="{00000000-0005-0000-0000-0000247F0000}"/>
    <cellStyle name="Nota 2 4 18 29" xfId="32390" xr:uid="{00000000-0005-0000-0000-0000257F0000}"/>
    <cellStyle name="Nota 2 4 18 29 2" xfId="32391" xr:uid="{00000000-0005-0000-0000-0000267F0000}"/>
    <cellStyle name="Nota 2 4 18 3" xfId="32392" xr:uid="{00000000-0005-0000-0000-0000277F0000}"/>
    <cellStyle name="Nota 2 4 18 3 2" xfId="32393" xr:uid="{00000000-0005-0000-0000-0000287F0000}"/>
    <cellStyle name="Nota 2 4 18 30" xfId="32394" xr:uid="{00000000-0005-0000-0000-0000297F0000}"/>
    <cellStyle name="Nota 2 4 18 30 2" xfId="32395" xr:uid="{00000000-0005-0000-0000-00002A7F0000}"/>
    <cellStyle name="Nota 2 4 18 31" xfId="32396" xr:uid="{00000000-0005-0000-0000-00002B7F0000}"/>
    <cellStyle name="Nota 2 4 18 31 2" xfId="32397" xr:uid="{00000000-0005-0000-0000-00002C7F0000}"/>
    <cellStyle name="Nota 2 4 18 32" xfId="32398" xr:uid="{00000000-0005-0000-0000-00002D7F0000}"/>
    <cellStyle name="Nota 2 4 18 32 2" xfId="32399" xr:uid="{00000000-0005-0000-0000-00002E7F0000}"/>
    <cellStyle name="Nota 2 4 18 33" xfId="32400" xr:uid="{00000000-0005-0000-0000-00002F7F0000}"/>
    <cellStyle name="Nota 2 4 18 33 2" xfId="32401" xr:uid="{00000000-0005-0000-0000-0000307F0000}"/>
    <cellStyle name="Nota 2 4 18 34" xfId="32402" xr:uid="{00000000-0005-0000-0000-0000317F0000}"/>
    <cellStyle name="Nota 2 4 18 34 2" xfId="32403" xr:uid="{00000000-0005-0000-0000-0000327F0000}"/>
    <cellStyle name="Nota 2 4 18 35" xfId="32404" xr:uid="{00000000-0005-0000-0000-0000337F0000}"/>
    <cellStyle name="Nota 2 4 18 35 2" xfId="32405" xr:uid="{00000000-0005-0000-0000-0000347F0000}"/>
    <cellStyle name="Nota 2 4 18 36" xfId="32406" xr:uid="{00000000-0005-0000-0000-0000357F0000}"/>
    <cellStyle name="Nota 2 4 18 36 2" xfId="32407" xr:uid="{00000000-0005-0000-0000-0000367F0000}"/>
    <cellStyle name="Nota 2 4 18 37" xfId="32408" xr:uid="{00000000-0005-0000-0000-0000377F0000}"/>
    <cellStyle name="Nota 2 4 18 37 2" xfId="32409" xr:uid="{00000000-0005-0000-0000-0000387F0000}"/>
    <cellStyle name="Nota 2 4 18 38" xfId="32410" xr:uid="{00000000-0005-0000-0000-0000397F0000}"/>
    <cellStyle name="Nota 2 4 18 38 2" xfId="32411" xr:uid="{00000000-0005-0000-0000-00003A7F0000}"/>
    <cellStyle name="Nota 2 4 18 39" xfId="32412" xr:uid="{00000000-0005-0000-0000-00003B7F0000}"/>
    <cellStyle name="Nota 2 4 18 39 2" xfId="32413" xr:uid="{00000000-0005-0000-0000-00003C7F0000}"/>
    <cellStyle name="Nota 2 4 18 4" xfId="32414" xr:uid="{00000000-0005-0000-0000-00003D7F0000}"/>
    <cellStyle name="Nota 2 4 18 4 2" xfId="32415" xr:uid="{00000000-0005-0000-0000-00003E7F0000}"/>
    <cellStyle name="Nota 2 4 18 40" xfId="32416" xr:uid="{00000000-0005-0000-0000-00003F7F0000}"/>
    <cellStyle name="Nota 2 4 18 41" xfId="32417" xr:uid="{00000000-0005-0000-0000-0000407F0000}"/>
    <cellStyle name="Nota 2 4 18 42" xfId="32418" xr:uid="{00000000-0005-0000-0000-0000417F0000}"/>
    <cellStyle name="Nota 2 4 18 43" xfId="32419" xr:uid="{00000000-0005-0000-0000-0000427F0000}"/>
    <cellStyle name="Nota 2 4 18 44" xfId="32420" xr:uid="{00000000-0005-0000-0000-0000437F0000}"/>
    <cellStyle name="Nota 2 4 18 45" xfId="32421" xr:uid="{00000000-0005-0000-0000-0000447F0000}"/>
    <cellStyle name="Nota 2 4 18 46" xfId="32422" xr:uid="{00000000-0005-0000-0000-0000457F0000}"/>
    <cellStyle name="Nota 2 4 18 47" xfId="32423" xr:uid="{00000000-0005-0000-0000-0000467F0000}"/>
    <cellStyle name="Nota 2 4 18 48" xfId="32424" xr:uid="{00000000-0005-0000-0000-0000477F0000}"/>
    <cellStyle name="Nota 2 4 18 49" xfId="32425" xr:uid="{00000000-0005-0000-0000-0000487F0000}"/>
    <cellStyle name="Nota 2 4 18 5" xfId="32426" xr:uid="{00000000-0005-0000-0000-0000497F0000}"/>
    <cellStyle name="Nota 2 4 18 5 2" xfId="32427" xr:uid="{00000000-0005-0000-0000-00004A7F0000}"/>
    <cellStyle name="Nota 2 4 18 50" xfId="32428" xr:uid="{00000000-0005-0000-0000-00004B7F0000}"/>
    <cellStyle name="Nota 2 4 18 51" xfId="32429" xr:uid="{00000000-0005-0000-0000-00004C7F0000}"/>
    <cellStyle name="Nota 2 4 18 52" xfId="32430" xr:uid="{00000000-0005-0000-0000-00004D7F0000}"/>
    <cellStyle name="Nota 2 4 18 53" xfId="32431" xr:uid="{00000000-0005-0000-0000-00004E7F0000}"/>
    <cellStyle name="Nota 2 4 18 54" xfId="32432" xr:uid="{00000000-0005-0000-0000-00004F7F0000}"/>
    <cellStyle name="Nota 2 4 18 55" xfId="32433" xr:uid="{00000000-0005-0000-0000-0000507F0000}"/>
    <cellStyle name="Nota 2 4 18 56" xfId="32434" xr:uid="{00000000-0005-0000-0000-0000517F0000}"/>
    <cellStyle name="Nota 2 4 18 57" xfId="32435" xr:uid="{00000000-0005-0000-0000-0000527F0000}"/>
    <cellStyle name="Nota 2 4 18 58" xfId="32436" xr:uid="{00000000-0005-0000-0000-0000537F0000}"/>
    <cellStyle name="Nota 2 4 18 59" xfId="32437" xr:uid="{00000000-0005-0000-0000-0000547F0000}"/>
    <cellStyle name="Nota 2 4 18 6" xfId="32438" xr:uid="{00000000-0005-0000-0000-0000557F0000}"/>
    <cellStyle name="Nota 2 4 18 6 2" xfId="32439" xr:uid="{00000000-0005-0000-0000-0000567F0000}"/>
    <cellStyle name="Nota 2 4 18 60" xfId="32440" xr:uid="{00000000-0005-0000-0000-0000577F0000}"/>
    <cellStyle name="Nota 2 4 18 61" xfId="32441" xr:uid="{00000000-0005-0000-0000-0000587F0000}"/>
    <cellStyle name="Nota 2 4 18 62" xfId="32442" xr:uid="{00000000-0005-0000-0000-0000597F0000}"/>
    <cellStyle name="Nota 2 4 18 63" xfId="32443" xr:uid="{00000000-0005-0000-0000-00005A7F0000}"/>
    <cellStyle name="Nota 2 4 18 64" xfId="32444" xr:uid="{00000000-0005-0000-0000-00005B7F0000}"/>
    <cellStyle name="Nota 2 4 18 65" xfId="32445" xr:uid="{00000000-0005-0000-0000-00005C7F0000}"/>
    <cellStyle name="Nota 2 4 18 66" xfId="32446" xr:uid="{00000000-0005-0000-0000-00005D7F0000}"/>
    <cellStyle name="Nota 2 4 18 67" xfId="32447" xr:uid="{00000000-0005-0000-0000-00005E7F0000}"/>
    <cellStyle name="Nota 2 4 18 68" xfId="32448" xr:uid="{00000000-0005-0000-0000-00005F7F0000}"/>
    <cellStyle name="Nota 2 4 18 69" xfId="32449" xr:uid="{00000000-0005-0000-0000-0000607F0000}"/>
    <cellStyle name="Nota 2 4 18 7" xfId="32450" xr:uid="{00000000-0005-0000-0000-0000617F0000}"/>
    <cellStyle name="Nota 2 4 18 7 2" xfId="32451" xr:uid="{00000000-0005-0000-0000-0000627F0000}"/>
    <cellStyle name="Nota 2 4 18 70" xfId="32452" xr:uid="{00000000-0005-0000-0000-0000637F0000}"/>
    <cellStyle name="Nota 2 4 18 71" xfId="32453" xr:uid="{00000000-0005-0000-0000-0000647F0000}"/>
    <cellStyle name="Nota 2 4 18 72" xfId="32454" xr:uid="{00000000-0005-0000-0000-0000657F0000}"/>
    <cellStyle name="Nota 2 4 18 73" xfId="32455" xr:uid="{00000000-0005-0000-0000-0000667F0000}"/>
    <cellStyle name="Nota 2 4 18 74" xfId="32456" xr:uid="{00000000-0005-0000-0000-0000677F0000}"/>
    <cellStyle name="Nota 2 4 18 75" xfId="32457" xr:uid="{00000000-0005-0000-0000-0000687F0000}"/>
    <cellStyle name="Nota 2 4 18 76" xfId="32458" xr:uid="{00000000-0005-0000-0000-0000697F0000}"/>
    <cellStyle name="Nota 2 4 18 77" xfId="52615" xr:uid="{00000000-0005-0000-0000-00006A7F0000}"/>
    <cellStyle name="Nota 2 4 18 78" xfId="52861" xr:uid="{00000000-0005-0000-0000-00006B7F0000}"/>
    <cellStyle name="Nota 2 4 18 79" xfId="53322" xr:uid="{00000000-0005-0000-0000-00006C7F0000}"/>
    <cellStyle name="Nota 2 4 18 8" xfId="32459" xr:uid="{00000000-0005-0000-0000-00006D7F0000}"/>
    <cellStyle name="Nota 2 4 18 8 2" xfId="32460" xr:uid="{00000000-0005-0000-0000-00006E7F0000}"/>
    <cellStyle name="Nota 2 4 18 9" xfId="32461" xr:uid="{00000000-0005-0000-0000-00006F7F0000}"/>
    <cellStyle name="Nota 2 4 18 9 2" xfId="32462" xr:uid="{00000000-0005-0000-0000-0000707F0000}"/>
    <cellStyle name="Nota 2 4 19" xfId="958" xr:uid="{00000000-0005-0000-0000-0000717F0000}"/>
    <cellStyle name="Nota 2 4 19 10" xfId="32463" xr:uid="{00000000-0005-0000-0000-0000727F0000}"/>
    <cellStyle name="Nota 2 4 19 10 2" xfId="32464" xr:uid="{00000000-0005-0000-0000-0000737F0000}"/>
    <cellStyle name="Nota 2 4 19 11" xfId="32465" xr:uid="{00000000-0005-0000-0000-0000747F0000}"/>
    <cellStyle name="Nota 2 4 19 11 2" xfId="32466" xr:uid="{00000000-0005-0000-0000-0000757F0000}"/>
    <cellStyle name="Nota 2 4 19 12" xfId="32467" xr:uid="{00000000-0005-0000-0000-0000767F0000}"/>
    <cellStyle name="Nota 2 4 19 12 2" xfId="32468" xr:uid="{00000000-0005-0000-0000-0000777F0000}"/>
    <cellStyle name="Nota 2 4 19 13" xfId="32469" xr:uid="{00000000-0005-0000-0000-0000787F0000}"/>
    <cellStyle name="Nota 2 4 19 13 2" xfId="32470" xr:uid="{00000000-0005-0000-0000-0000797F0000}"/>
    <cellStyle name="Nota 2 4 19 14" xfId="32471" xr:uid="{00000000-0005-0000-0000-00007A7F0000}"/>
    <cellStyle name="Nota 2 4 19 14 2" xfId="32472" xr:uid="{00000000-0005-0000-0000-00007B7F0000}"/>
    <cellStyle name="Nota 2 4 19 15" xfId="32473" xr:uid="{00000000-0005-0000-0000-00007C7F0000}"/>
    <cellStyle name="Nota 2 4 19 15 2" xfId="32474" xr:uid="{00000000-0005-0000-0000-00007D7F0000}"/>
    <cellStyle name="Nota 2 4 19 16" xfId="32475" xr:uid="{00000000-0005-0000-0000-00007E7F0000}"/>
    <cellStyle name="Nota 2 4 19 16 2" xfId="32476" xr:uid="{00000000-0005-0000-0000-00007F7F0000}"/>
    <cellStyle name="Nota 2 4 19 17" xfId="32477" xr:uid="{00000000-0005-0000-0000-0000807F0000}"/>
    <cellStyle name="Nota 2 4 19 17 2" xfId="32478" xr:uid="{00000000-0005-0000-0000-0000817F0000}"/>
    <cellStyle name="Nota 2 4 19 18" xfId="32479" xr:uid="{00000000-0005-0000-0000-0000827F0000}"/>
    <cellStyle name="Nota 2 4 19 18 2" xfId="32480" xr:uid="{00000000-0005-0000-0000-0000837F0000}"/>
    <cellStyle name="Nota 2 4 19 19" xfId="32481" xr:uid="{00000000-0005-0000-0000-0000847F0000}"/>
    <cellStyle name="Nota 2 4 19 19 2" xfId="32482" xr:uid="{00000000-0005-0000-0000-0000857F0000}"/>
    <cellStyle name="Nota 2 4 19 2" xfId="959" xr:uid="{00000000-0005-0000-0000-0000867F0000}"/>
    <cellStyle name="Nota 2 4 19 2 2" xfId="32483" xr:uid="{00000000-0005-0000-0000-0000877F0000}"/>
    <cellStyle name="Nota 2 4 19 20" xfId="32484" xr:uid="{00000000-0005-0000-0000-0000887F0000}"/>
    <cellStyle name="Nota 2 4 19 20 2" xfId="32485" xr:uid="{00000000-0005-0000-0000-0000897F0000}"/>
    <cellStyle name="Nota 2 4 19 21" xfId="32486" xr:uid="{00000000-0005-0000-0000-00008A7F0000}"/>
    <cellStyle name="Nota 2 4 19 21 2" xfId="32487" xr:uid="{00000000-0005-0000-0000-00008B7F0000}"/>
    <cellStyle name="Nota 2 4 19 22" xfId="32488" xr:uid="{00000000-0005-0000-0000-00008C7F0000}"/>
    <cellStyle name="Nota 2 4 19 22 2" xfId="32489" xr:uid="{00000000-0005-0000-0000-00008D7F0000}"/>
    <cellStyle name="Nota 2 4 19 23" xfId="32490" xr:uid="{00000000-0005-0000-0000-00008E7F0000}"/>
    <cellStyle name="Nota 2 4 19 23 2" xfId="32491" xr:uid="{00000000-0005-0000-0000-00008F7F0000}"/>
    <cellStyle name="Nota 2 4 19 24" xfId="32492" xr:uid="{00000000-0005-0000-0000-0000907F0000}"/>
    <cellStyle name="Nota 2 4 19 24 2" xfId="32493" xr:uid="{00000000-0005-0000-0000-0000917F0000}"/>
    <cellStyle name="Nota 2 4 19 25" xfId="32494" xr:uid="{00000000-0005-0000-0000-0000927F0000}"/>
    <cellStyle name="Nota 2 4 19 25 2" xfId="32495" xr:uid="{00000000-0005-0000-0000-0000937F0000}"/>
    <cellStyle name="Nota 2 4 19 26" xfId="32496" xr:uid="{00000000-0005-0000-0000-0000947F0000}"/>
    <cellStyle name="Nota 2 4 19 26 2" xfId="32497" xr:uid="{00000000-0005-0000-0000-0000957F0000}"/>
    <cellStyle name="Nota 2 4 19 27" xfId="32498" xr:uid="{00000000-0005-0000-0000-0000967F0000}"/>
    <cellStyle name="Nota 2 4 19 27 2" xfId="32499" xr:uid="{00000000-0005-0000-0000-0000977F0000}"/>
    <cellStyle name="Nota 2 4 19 28" xfId="32500" xr:uid="{00000000-0005-0000-0000-0000987F0000}"/>
    <cellStyle name="Nota 2 4 19 28 2" xfId="32501" xr:uid="{00000000-0005-0000-0000-0000997F0000}"/>
    <cellStyle name="Nota 2 4 19 29" xfId="32502" xr:uid="{00000000-0005-0000-0000-00009A7F0000}"/>
    <cellStyle name="Nota 2 4 19 29 2" xfId="32503" xr:uid="{00000000-0005-0000-0000-00009B7F0000}"/>
    <cellStyle name="Nota 2 4 19 3" xfId="32504" xr:uid="{00000000-0005-0000-0000-00009C7F0000}"/>
    <cellStyle name="Nota 2 4 19 3 2" xfId="32505" xr:uid="{00000000-0005-0000-0000-00009D7F0000}"/>
    <cellStyle name="Nota 2 4 19 30" xfId="32506" xr:uid="{00000000-0005-0000-0000-00009E7F0000}"/>
    <cellStyle name="Nota 2 4 19 30 2" xfId="32507" xr:uid="{00000000-0005-0000-0000-00009F7F0000}"/>
    <cellStyle name="Nota 2 4 19 31" xfId="32508" xr:uid="{00000000-0005-0000-0000-0000A07F0000}"/>
    <cellStyle name="Nota 2 4 19 31 2" xfId="32509" xr:uid="{00000000-0005-0000-0000-0000A17F0000}"/>
    <cellStyle name="Nota 2 4 19 32" xfId="32510" xr:uid="{00000000-0005-0000-0000-0000A27F0000}"/>
    <cellStyle name="Nota 2 4 19 32 2" xfId="32511" xr:uid="{00000000-0005-0000-0000-0000A37F0000}"/>
    <cellStyle name="Nota 2 4 19 33" xfId="32512" xr:uid="{00000000-0005-0000-0000-0000A47F0000}"/>
    <cellStyle name="Nota 2 4 19 33 2" xfId="32513" xr:uid="{00000000-0005-0000-0000-0000A57F0000}"/>
    <cellStyle name="Nota 2 4 19 34" xfId="32514" xr:uid="{00000000-0005-0000-0000-0000A67F0000}"/>
    <cellStyle name="Nota 2 4 19 34 2" xfId="32515" xr:uid="{00000000-0005-0000-0000-0000A77F0000}"/>
    <cellStyle name="Nota 2 4 19 35" xfId="32516" xr:uid="{00000000-0005-0000-0000-0000A87F0000}"/>
    <cellStyle name="Nota 2 4 19 35 2" xfId="32517" xr:uid="{00000000-0005-0000-0000-0000A97F0000}"/>
    <cellStyle name="Nota 2 4 19 36" xfId="32518" xr:uid="{00000000-0005-0000-0000-0000AA7F0000}"/>
    <cellStyle name="Nota 2 4 19 36 2" xfId="32519" xr:uid="{00000000-0005-0000-0000-0000AB7F0000}"/>
    <cellStyle name="Nota 2 4 19 37" xfId="32520" xr:uid="{00000000-0005-0000-0000-0000AC7F0000}"/>
    <cellStyle name="Nota 2 4 19 37 2" xfId="32521" xr:uid="{00000000-0005-0000-0000-0000AD7F0000}"/>
    <cellStyle name="Nota 2 4 19 38" xfId="32522" xr:uid="{00000000-0005-0000-0000-0000AE7F0000}"/>
    <cellStyle name="Nota 2 4 19 38 2" xfId="32523" xr:uid="{00000000-0005-0000-0000-0000AF7F0000}"/>
    <cellStyle name="Nota 2 4 19 39" xfId="32524" xr:uid="{00000000-0005-0000-0000-0000B07F0000}"/>
    <cellStyle name="Nota 2 4 19 39 2" xfId="32525" xr:uid="{00000000-0005-0000-0000-0000B17F0000}"/>
    <cellStyle name="Nota 2 4 19 4" xfId="32526" xr:uid="{00000000-0005-0000-0000-0000B27F0000}"/>
    <cellStyle name="Nota 2 4 19 4 2" xfId="32527" xr:uid="{00000000-0005-0000-0000-0000B37F0000}"/>
    <cellStyle name="Nota 2 4 19 40" xfId="32528" xr:uid="{00000000-0005-0000-0000-0000B47F0000}"/>
    <cellStyle name="Nota 2 4 19 41" xfId="32529" xr:uid="{00000000-0005-0000-0000-0000B57F0000}"/>
    <cellStyle name="Nota 2 4 19 42" xfId="32530" xr:uid="{00000000-0005-0000-0000-0000B67F0000}"/>
    <cellStyle name="Nota 2 4 19 43" xfId="32531" xr:uid="{00000000-0005-0000-0000-0000B77F0000}"/>
    <cellStyle name="Nota 2 4 19 44" xfId="32532" xr:uid="{00000000-0005-0000-0000-0000B87F0000}"/>
    <cellStyle name="Nota 2 4 19 45" xfId="32533" xr:uid="{00000000-0005-0000-0000-0000B97F0000}"/>
    <cellStyle name="Nota 2 4 19 46" xfId="32534" xr:uid="{00000000-0005-0000-0000-0000BA7F0000}"/>
    <cellStyle name="Nota 2 4 19 47" xfId="32535" xr:uid="{00000000-0005-0000-0000-0000BB7F0000}"/>
    <cellStyle name="Nota 2 4 19 48" xfId="32536" xr:uid="{00000000-0005-0000-0000-0000BC7F0000}"/>
    <cellStyle name="Nota 2 4 19 49" xfId="32537" xr:uid="{00000000-0005-0000-0000-0000BD7F0000}"/>
    <cellStyle name="Nota 2 4 19 5" xfId="32538" xr:uid="{00000000-0005-0000-0000-0000BE7F0000}"/>
    <cellStyle name="Nota 2 4 19 5 2" xfId="32539" xr:uid="{00000000-0005-0000-0000-0000BF7F0000}"/>
    <cellStyle name="Nota 2 4 19 50" xfId="32540" xr:uid="{00000000-0005-0000-0000-0000C07F0000}"/>
    <cellStyle name="Nota 2 4 19 51" xfId="32541" xr:uid="{00000000-0005-0000-0000-0000C17F0000}"/>
    <cellStyle name="Nota 2 4 19 52" xfId="32542" xr:uid="{00000000-0005-0000-0000-0000C27F0000}"/>
    <cellStyle name="Nota 2 4 19 53" xfId="32543" xr:uid="{00000000-0005-0000-0000-0000C37F0000}"/>
    <cellStyle name="Nota 2 4 19 54" xfId="32544" xr:uid="{00000000-0005-0000-0000-0000C47F0000}"/>
    <cellStyle name="Nota 2 4 19 55" xfId="32545" xr:uid="{00000000-0005-0000-0000-0000C57F0000}"/>
    <cellStyle name="Nota 2 4 19 56" xfId="32546" xr:uid="{00000000-0005-0000-0000-0000C67F0000}"/>
    <cellStyle name="Nota 2 4 19 57" xfId="32547" xr:uid="{00000000-0005-0000-0000-0000C77F0000}"/>
    <cellStyle name="Nota 2 4 19 58" xfId="32548" xr:uid="{00000000-0005-0000-0000-0000C87F0000}"/>
    <cellStyle name="Nota 2 4 19 59" xfId="32549" xr:uid="{00000000-0005-0000-0000-0000C97F0000}"/>
    <cellStyle name="Nota 2 4 19 6" xfId="32550" xr:uid="{00000000-0005-0000-0000-0000CA7F0000}"/>
    <cellStyle name="Nota 2 4 19 6 2" xfId="32551" xr:uid="{00000000-0005-0000-0000-0000CB7F0000}"/>
    <cellStyle name="Nota 2 4 19 60" xfId="32552" xr:uid="{00000000-0005-0000-0000-0000CC7F0000}"/>
    <cellStyle name="Nota 2 4 19 61" xfId="32553" xr:uid="{00000000-0005-0000-0000-0000CD7F0000}"/>
    <cellStyle name="Nota 2 4 19 62" xfId="32554" xr:uid="{00000000-0005-0000-0000-0000CE7F0000}"/>
    <cellStyle name="Nota 2 4 19 63" xfId="32555" xr:uid="{00000000-0005-0000-0000-0000CF7F0000}"/>
    <cellStyle name="Nota 2 4 19 64" xfId="32556" xr:uid="{00000000-0005-0000-0000-0000D07F0000}"/>
    <cellStyle name="Nota 2 4 19 65" xfId="32557" xr:uid="{00000000-0005-0000-0000-0000D17F0000}"/>
    <cellStyle name="Nota 2 4 19 66" xfId="32558" xr:uid="{00000000-0005-0000-0000-0000D27F0000}"/>
    <cellStyle name="Nota 2 4 19 67" xfId="32559" xr:uid="{00000000-0005-0000-0000-0000D37F0000}"/>
    <cellStyle name="Nota 2 4 19 68" xfId="32560" xr:uid="{00000000-0005-0000-0000-0000D47F0000}"/>
    <cellStyle name="Nota 2 4 19 69" xfId="32561" xr:uid="{00000000-0005-0000-0000-0000D57F0000}"/>
    <cellStyle name="Nota 2 4 19 7" xfId="32562" xr:uid="{00000000-0005-0000-0000-0000D67F0000}"/>
    <cellStyle name="Nota 2 4 19 7 2" xfId="32563" xr:uid="{00000000-0005-0000-0000-0000D77F0000}"/>
    <cellStyle name="Nota 2 4 19 70" xfId="32564" xr:uid="{00000000-0005-0000-0000-0000D87F0000}"/>
    <cellStyle name="Nota 2 4 19 71" xfId="32565" xr:uid="{00000000-0005-0000-0000-0000D97F0000}"/>
    <cellStyle name="Nota 2 4 19 72" xfId="32566" xr:uid="{00000000-0005-0000-0000-0000DA7F0000}"/>
    <cellStyle name="Nota 2 4 19 73" xfId="32567" xr:uid="{00000000-0005-0000-0000-0000DB7F0000}"/>
    <cellStyle name="Nota 2 4 19 74" xfId="32568" xr:uid="{00000000-0005-0000-0000-0000DC7F0000}"/>
    <cellStyle name="Nota 2 4 19 75" xfId="32569" xr:uid="{00000000-0005-0000-0000-0000DD7F0000}"/>
    <cellStyle name="Nota 2 4 19 76" xfId="32570" xr:uid="{00000000-0005-0000-0000-0000DE7F0000}"/>
    <cellStyle name="Nota 2 4 19 77" xfId="52749" xr:uid="{00000000-0005-0000-0000-0000DF7F0000}"/>
    <cellStyle name="Nota 2 4 19 78" xfId="53027" xr:uid="{00000000-0005-0000-0000-0000E07F0000}"/>
    <cellStyle name="Nota 2 4 19 79" xfId="53488" xr:uid="{00000000-0005-0000-0000-0000E17F0000}"/>
    <cellStyle name="Nota 2 4 19 8" xfId="32571" xr:uid="{00000000-0005-0000-0000-0000E27F0000}"/>
    <cellStyle name="Nota 2 4 19 8 2" xfId="32572" xr:uid="{00000000-0005-0000-0000-0000E37F0000}"/>
    <cellStyle name="Nota 2 4 19 9" xfId="32573" xr:uid="{00000000-0005-0000-0000-0000E47F0000}"/>
    <cellStyle name="Nota 2 4 19 9 2" xfId="32574" xr:uid="{00000000-0005-0000-0000-0000E57F0000}"/>
    <cellStyle name="Nota 2 4 2" xfId="960" xr:uid="{00000000-0005-0000-0000-0000E67F0000}"/>
    <cellStyle name="Nota 2 4 2 10" xfId="32575" xr:uid="{00000000-0005-0000-0000-0000E77F0000}"/>
    <cellStyle name="Nota 2 4 2 10 2" xfId="32576" xr:uid="{00000000-0005-0000-0000-0000E87F0000}"/>
    <cellStyle name="Nota 2 4 2 11" xfId="32577" xr:uid="{00000000-0005-0000-0000-0000E97F0000}"/>
    <cellStyle name="Nota 2 4 2 11 2" xfId="32578" xr:uid="{00000000-0005-0000-0000-0000EA7F0000}"/>
    <cellStyle name="Nota 2 4 2 12" xfId="32579" xr:uid="{00000000-0005-0000-0000-0000EB7F0000}"/>
    <cellStyle name="Nota 2 4 2 12 2" xfId="32580" xr:uid="{00000000-0005-0000-0000-0000EC7F0000}"/>
    <cellStyle name="Nota 2 4 2 13" xfId="32581" xr:uid="{00000000-0005-0000-0000-0000ED7F0000}"/>
    <cellStyle name="Nota 2 4 2 13 2" xfId="32582" xr:uid="{00000000-0005-0000-0000-0000EE7F0000}"/>
    <cellStyle name="Nota 2 4 2 14" xfId="32583" xr:uid="{00000000-0005-0000-0000-0000EF7F0000}"/>
    <cellStyle name="Nota 2 4 2 14 2" xfId="32584" xr:uid="{00000000-0005-0000-0000-0000F07F0000}"/>
    <cellStyle name="Nota 2 4 2 15" xfId="32585" xr:uid="{00000000-0005-0000-0000-0000F17F0000}"/>
    <cellStyle name="Nota 2 4 2 15 2" xfId="32586" xr:uid="{00000000-0005-0000-0000-0000F27F0000}"/>
    <cellStyle name="Nota 2 4 2 16" xfId="32587" xr:uid="{00000000-0005-0000-0000-0000F37F0000}"/>
    <cellStyle name="Nota 2 4 2 16 2" xfId="32588" xr:uid="{00000000-0005-0000-0000-0000F47F0000}"/>
    <cellStyle name="Nota 2 4 2 17" xfId="32589" xr:uid="{00000000-0005-0000-0000-0000F57F0000}"/>
    <cellStyle name="Nota 2 4 2 17 2" xfId="32590" xr:uid="{00000000-0005-0000-0000-0000F67F0000}"/>
    <cellStyle name="Nota 2 4 2 18" xfId="32591" xr:uid="{00000000-0005-0000-0000-0000F77F0000}"/>
    <cellStyle name="Nota 2 4 2 18 2" xfId="32592" xr:uid="{00000000-0005-0000-0000-0000F87F0000}"/>
    <cellStyle name="Nota 2 4 2 19" xfId="32593" xr:uid="{00000000-0005-0000-0000-0000F97F0000}"/>
    <cellStyle name="Nota 2 4 2 19 2" xfId="32594" xr:uid="{00000000-0005-0000-0000-0000FA7F0000}"/>
    <cellStyle name="Nota 2 4 2 2" xfId="961" xr:uid="{00000000-0005-0000-0000-0000FB7F0000}"/>
    <cellStyle name="Nota 2 4 2 2 2" xfId="32595" xr:uid="{00000000-0005-0000-0000-0000FC7F0000}"/>
    <cellStyle name="Nota 2 4 2 20" xfId="32596" xr:uid="{00000000-0005-0000-0000-0000FD7F0000}"/>
    <cellStyle name="Nota 2 4 2 20 2" xfId="32597" xr:uid="{00000000-0005-0000-0000-0000FE7F0000}"/>
    <cellStyle name="Nota 2 4 2 21" xfId="32598" xr:uid="{00000000-0005-0000-0000-0000FF7F0000}"/>
    <cellStyle name="Nota 2 4 2 21 2" xfId="32599" xr:uid="{00000000-0005-0000-0000-000000800000}"/>
    <cellStyle name="Nota 2 4 2 22" xfId="32600" xr:uid="{00000000-0005-0000-0000-000001800000}"/>
    <cellStyle name="Nota 2 4 2 22 2" xfId="32601" xr:uid="{00000000-0005-0000-0000-000002800000}"/>
    <cellStyle name="Nota 2 4 2 23" xfId="32602" xr:uid="{00000000-0005-0000-0000-000003800000}"/>
    <cellStyle name="Nota 2 4 2 23 2" xfId="32603" xr:uid="{00000000-0005-0000-0000-000004800000}"/>
    <cellStyle name="Nota 2 4 2 24" xfId="32604" xr:uid="{00000000-0005-0000-0000-000005800000}"/>
    <cellStyle name="Nota 2 4 2 24 2" xfId="32605" xr:uid="{00000000-0005-0000-0000-000006800000}"/>
    <cellStyle name="Nota 2 4 2 25" xfId="32606" xr:uid="{00000000-0005-0000-0000-000007800000}"/>
    <cellStyle name="Nota 2 4 2 25 2" xfId="32607" xr:uid="{00000000-0005-0000-0000-000008800000}"/>
    <cellStyle name="Nota 2 4 2 26" xfId="32608" xr:uid="{00000000-0005-0000-0000-000009800000}"/>
    <cellStyle name="Nota 2 4 2 26 2" xfId="32609" xr:uid="{00000000-0005-0000-0000-00000A800000}"/>
    <cellStyle name="Nota 2 4 2 27" xfId="32610" xr:uid="{00000000-0005-0000-0000-00000B800000}"/>
    <cellStyle name="Nota 2 4 2 27 2" xfId="32611" xr:uid="{00000000-0005-0000-0000-00000C800000}"/>
    <cellStyle name="Nota 2 4 2 28" xfId="32612" xr:uid="{00000000-0005-0000-0000-00000D800000}"/>
    <cellStyle name="Nota 2 4 2 28 2" xfId="32613" xr:uid="{00000000-0005-0000-0000-00000E800000}"/>
    <cellStyle name="Nota 2 4 2 29" xfId="32614" xr:uid="{00000000-0005-0000-0000-00000F800000}"/>
    <cellStyle name="Nota 2 4 2 29 2" xfId="32615" xr:uid="{00000000-0005-0000-0000-000010800000}"/>
    <cellStyle name="Nota 2 4 2 3" xfId="32616" xr:uid="{00000000-0005-0000-0000-000011800000}"/>
    <cellStyle name="Nota 2 4 2 3 2" xfId="32617" xr:uid="{00000000-0005-0000-0000-000012800000}"/>
    <cellStyle name="Nota 2 4 2 30" xfId="32618" xr:uid="{00000000-0005-0000-0000-000013800000}"/>
    <cellStyle name="Nota 2 4 2 30 2" xfId="32619" xr:uid="{00000000-0005-0000-0000-000014800000}"/>
    <cellStyle name="Nota 2 4 2 31" xfId="32620" xr:uid="{00000000-0005-0000-0000-000015800000}"/>
    <cellStyle name="Nota 2 4 2 31 2" xfId="32621" xr:uid="{00000000-0005-0000-0000-000016800000}"/>
    <cellStyle name="Nota 2 4 2 32" xfId="32622" xr:uid="{00000000-0005-0000-0000-000017800000}"/>
    <cellStyle name="Nota 2 4 2 32 2" xfId="32623" xr:uid="{00000000-0005-0000-0000-000018800000}"/>
    <cellStyle name="Nota 2 4 2 33" xfId="32624" xr:uid="{00000000-0005-0000-0000-000019800000}"/>
    <cellStyle name="Nota 2 4 2 33 2" xfId="32625" xr:uid="{00000000-0005-0000-0000-00001A800000}"/>
    <cellStyle name="Nota 2 4 2 34" xfId="32626" xr:uid="{00000000-0005-0000-0000-00001B800000}"/>
    <cellStyle name="Nota 2 4 2 34 2" xfId="32627" xr:uid="{00000000-0005-0000-0000-00001C800000}"/>
    <cellStyle name="Nota 2 4 2 35" xfId="32628" xr:uid="{00000000-0005-0000-0000-00001D800000}"/>
    <cellStyle name="Nota 2 4 2 35 2" xfId="32629" xr:uid="{00000000-0005-0000-0000-00001E800000}"/>
    <cellStyle name="Nota 2 4 2 36" xfId="32630" xr:uid="{00000000-0005-0000-0000-00001F800000}"/>
    <cellStyle name="Nota 2 4 2 36 2" xfId="32631" xr:uid="{00000000-0005-0000-0000-000020800000}"/>
    <cellStyle name="Nota 2 4 2 37" xfId="32632" xr:uid="{00000000-0005-0000-0000-000021800000}"/>
    <cellStyle name="Nota 2 4 2 37 2" xfId="32633" xr:uid="{00000000-0005-0000-0000-000022800000}"/>
    <cellStyle name="Nota 2 4 2 38" xfId="32634" xr:uid="{00000000-0005-0000-0000-000023800000}"/>
    <cellStyle name="Nota 2 4 2 38 2" xfId="32635" xr:uid="{00000000-0005-0000-0000-000024800000}"/>
    <cellStyle name="Nota 2 4 2 39" xfId="32636" xr:uid="{00000000-0005-0000-0000-000025800000}"/>
    <cellStyle name="Nota 2 4 2 39 2" xfId="32637" xr:uid="{00000000-0005-0000-0000-000026800000}"/>
    <cellStyle name="Nota 2 4 2 4" xfId="32638" xr:uid="{00000000-0005-0000-0000-000027800000}"/>
    <cellStyle name="Nota 2 4 2 4 2" xfId="32639" xr:uid="{00000000-0005-0000-0000-000028800000}"/>
    <cellStyle name="Nota 2 4 2 40" xfId="32640" xr:uid="{00000000-0005-0000-0000-000029800000}"/>
    <cellStyle name="Nota 2 4 2 41" xfId="32641" xr:uid="{00000000-0005-0000-0000-00002A800000}"/>
    <cellStyle name="Nota 2 4 2 42" xfId="32642" xr:uid="{00000000-0005-0000-0000-00002B800000}"/>
    <cellStyle name="Nota 2 4 2 43" xfId="32643" xr:uid="{00000000-0005-0000-0000-00002C800000}"/>
    <cellStyle name="Nota 2 4 2 44" xfId="32644" xr:uid="{00000000-0005-0000-0000-00002D800000}"/>
    <cellStyle name="Nota 2 4 2 45" xfId="32645" xr:uid="{00000000-0005-0000-0000-00002E800000}"/>
    <cellStyle name="Nota 2 4 2 46" xfId="32646" xr:uid="{00000000-0005-0000-0000-00002F800000}"/>
    <cellStyle name="Nota 2 4 2 47" xfId="32647" xr:uid="{00000000-0005-0000-0000-000030800000}"/>
    <cellStyle name="Nota 2 4 2 48" xfId="32648" xr:uid="{00000000-0005-0000-0000-000031800000}"/>
    <cellStyle name="Nota 2 4 2 49" xfId="32649" xr:uid="{00000000-0005-0000-0000-000032800000}"/>
    <cellStyle name="Nota 2 4 2 5" xfId="32650" xr:uid="{00000000-0005-0000-0000-000033800000}"/>
    <cellStyle name="Nota 2 4 2 5 2" xfId="32651" xr:uid="{00000000-0005-0000-0000-000034800000}"/>
    <cellStyle name="Nota 2 4 2 50" xfId="32652" xr:uid="{00000000-0005-0000-0000-000035800000}"/>
    <cellStyle name="Nota 2 4 2 51" xfId="32653" xr:uid="{00000000-0005-0000-0000-000036800000}"/>
    <cellStyle name="Nota 2 4 2 52" xfId="32654" xr:uid="{00000000-0005-0000-0000-000037800000}"/>
    <cellStyle name="Nota 2 4 2 53" xfId="32655" xr:uid="{00000000-0005-0000-0000-000038800000}"/>
    <cellStyle name="Nota 2 4 2 54" xfId="32656" xr:uid="{00000000-0005-0000-0000-000039800000}"/>
    <cellStyle name="Nota 2 4 2 55" xfId="32657" xr:uid="{00000000-0005-0000-0000-00003A800000}"/>
    <cellStyle name="Nota 2 4 2 56" xfId="32658" xr:uid="{00000000-0005-0000-0000-00003B800000}"/>
    <cellStyle name="Nota 2 4 2 57" xfId="32659" xr:uid="{00000000-0005-0000-0000-00003C800000}"/>
    <cellStyle name="Nota 2 4 2 58" xfId="32660" xr:uid="{00000000-0005-0000-0000-00003D800000}"/>
    <cellStyle name="Nota 2 4 2 59" xfId="32661" xr:uid="{00000000-0005-0000-0000-00003E800000}"/>
    <cellStyle name="Nota 2 4 2 6" xfId="32662" xr:uid="{00000000-0005-0000-0000-00003F800000}"/>
    <cellStyle name="Nota 2 4 2 6 2" xfId="32663" xr:uid="{00000000-0005-0000-0000-000040800000}"/>
    <cellStyle name="Nota 2 4 2 60" xfId="32664" xr:uid="{00000000-0005-0000-0000-000041800000}"/>
    <cellStyle name="Nota 2 4 2 61" xfId="32665" xr:uid="{00000000-0005-0000-0000-000042800000}"/>
    <cellStyle name="Nota 2 4 2 62" xfId="32666" xr:uid="{00000000-0005-0000-0000-000043800000}"/>
    <cellStyle name="Nota 2 4 2 63" xfId="32667" xr:uid="{00000000-0005-0000-0000-000044800000}"/>
    <cellStyle name="Nota 2 4 2 64" xfId="32668" xr:uid="{00000000-0005-0000-0000-000045800000}"/>
    <cellStyle name="Nota 2 4 2 65" xfId="32669" xr:uid="{00000000-0005-0000-0000-000046800000}"/>
    <cellStyle name="Nota 2 4 2 66" xfId="32670" xr:uid="{00000000-0005-0000-0000-000047800000}"/>
    <cellStyle name="Nota 2 4 2 67" xfId="32671" xr:uid="{00000000-0005-0000-0000-000048800000}"/>
    <cellStyle name="Nota 2 4 2 68" xfId="32672" xr:uid="{00000000-0005-0000-0000-000049800000}"/>
    <cellStyle name="Nota 2 4 2 69" xfId="32673" xr:uid="{00000000-0005-0000-0000-00004A800000}"/>
    <cellStyle name="Nota 2 4 2 7" xfId="32674" xr:uid="{00000000-0005-0000-0000-00004B800000}"/>
    <cellStyle name="Nota 2 4 2 7 2" xfId="32675" xr:uid="{00000000-0005-0000-0000-00004C800000}"/>
    <cellStyle name="Nota 2 4 2 70" xfId="32676" xr:uid="{00000000-0005-0000-0000-00004D800000}"/>
    <cellStyle name="Nota 2 4 2 71" xfId="32677" xr:uid="{00000000-0005-0000-0000-00004E800000}"/>
    <cellStyle name="Nota 2 4 2 72" xfId="32678" xr:uid="{00000000-0005-0000-0000-00004F800000}"/>
    <cellStyle name="Nota 2 4 2 73" xfId="32679" xr:uid="{00000000-0005-0000-0000-000050800000}"/>
    <cellStyle name="Nota 2 4 2 74" xfId="32680" xr:uid="{00000000-0005-0000-0000-000051800000}"/>
    <cellStyle name="Nota 2 4 2 75" xfId="32681" xr:uid="{00000000-0005-0000-0000-000052800000}"/>
    <cellStyle name="Nota 2 4 2 76" xfId="32682" xr:uid="{00000000-0005-0000-0000-000053800000}"/>
    <cellStyle name="Nota 2 4 2 77" xfId="52537" xr:uid="{00000000-0005-0000-0000-000054800000}"/>
    <cellStyle name="Nota 2 4 2 78" xfId="52769" xr:uid="{00000000-0005-0000-0000-000055800000}"/>
    <cellStyle name="Nota 2 4 2 79" xfId="53230" xr:uid="{00000000-0005-0000-0000-000056800000}"/>
    <cellStyle name="Nota 2 4 2 8" xfId="32683" xr:uid="{00000000-0005-0000-0000-000057800000}"/>
    <cellStyle name="Nota 2 4 2 8 2" xfId="32684" xr:uid="{00000000-0005-0000-0000-000058800000}"/>
    <cellStyle name="Nota 2 4 2 9" xfId="32685" xr:uid="{00000000-0005-0000-0000-000059800000}"/>
    <cellStyle name="Nota 2 4 2 9 2" xfId="32686" xr:uid="{00000000-0005-0000-0000-00005A800000}"/>
    <cellStyle name="Nota 2 4 20" xfId="962" xr:uid="{00000000-0005-0000-0000-00005B800000}"/>
    <cellStyle name="Nota 2 4 20 10" xfId="32687" xr:uid="{00000000-0005-0000-0000-00005C800000}"/>
    <cellStyle name="Nota 2 4 20 10 2" xfId="32688" xr:uid="{00000000-0005-0000-0000-00005D800000}"/>
    <cellStyle name="Nota 2 4 20 11" xfId="32689" xr:uid="{00000000-0005-0000-0000-00005E800000}"/>
    <cellStyle name="Nota 2 4 20 11 2" xfId="32690" xr:uid="{00000000-0005-0000-0000-00005F800000}"/>
    <cellStyle name="Nota 2 4 20 12" xfId="32691" xr:uid="{00000000-0005-0000-0000-000060800000}"/>
    <cellStyle name="Nota 2 4 20 12 2" xfId="32692" xr:uid="{00000000-0005-0000-0000-000061800000}"/>
    <cellStyle name="Nota 2 4 20 13" xfId="32693" xr:uid="{00000000-0005-0000-0000-000062800000}"/>
    <cellStyle name="Nota 2 4 20 13 2" xfId="32694" xr:uid="{00000000-0005-0000-0000-000063800000}"/>
    <cellStyle name="Nota 2 4 20 14" xfId="32695" xr:uid="{00000000-0005-0000-0000-000064800000}"/>
    <cellStyle name="Nota 2 4 20 14 2" xfId="32696" xr:uid="{00000000-0005-0000-0000-000065800000}"/>
    <cellStyle name="Nota 2 4 20 15" xfId="32697" xr:uid="{00000000-0005-0000-0000-000066800000}"/>
    <cellStyle name="Nota 2 4 20 15 2" xfId="32698" xr:uid="{00000000-0005-0000-0000-000067800000}"/>
    <cellStyle name="Nota 2 4 20 16" xfId="32699" xr:uid="{00000000-0005-0000-0000-000068800000}"/>
    <cellStyle name="Nota 2 4 20 16 2" xfId="32700" xr:uid="{00000000-0005-0000-0000-000069800000}"/>
    <cellStyle name="Nota 2 4 20 17" xfId="32701" xr:uid="{00000000-0005-0000-0000-00006A800000}"/>
    <cellStyle name="Nota 2 4 20 17 2" xfId="32702" xr:uid="{00000000-0005-0000-0000-00006B800000}"/>
    <cellStyle name="Nota 2 4 20 18" xfId="32703" xr:uid="{00000000-0005-0000-0000-00006C800000}"/>
    <cellStyle name="Nota 2 4 20 18 2" xfId="32704" xr:uid="{00000000-0005-0000-0000-00006D800000}"/>
    <cellStyle name="Nota 2 4 20 19" xfId="32705" xr:uid="{00000000-0005-0000-0000-00006E800000}"/>
    <cellStyle name="Nota 2 4 20 19 2" xfId="32706" xr:uid="{00000000-0005-0000-0000-00006F800000}"/>
    <cellStyle name="Nota 2 4 20 2" xfId="963" xr:uid="{00000000-0005-0000-0000-000070800000}"/>
    <cellStyle name="Nota 2 4 20 2 2" xfId="32707" xr:uid="{00000000-0005-0000-0000-000071800000}"/>
    <cellStyle name="Nota 2 4 20 20" xfId="32708" xr:uid="{00000000-0005-0000-0000-000072800000}"/>
    <cellStyle name="Nota 2 4 20 20 2" xfId="32709" xr:uid="{00000000-0005-0000-0000-000073800000}"/>
    <cellStyle name="Nota 2 4 20 21" xfId="32710" xr:uid="{00000000-0005-0000-0000-000074800000}"/>
    <cellStyle name="Nota 2 4 20 21 2" xfId="32711" xr:uid="{00000000-0005-0000-0000-000075800000}"/>
    <cellStyle name="Nota 2 4 20 22" xfId="32712" xr:uid="{00000000-0005-0000-0000-000076800000}"/>
    <cellStyle name="Nota 2 4 20 22 2" xfId="32713" xr:uid="{00000000-0005-0000-0000-000077800000}"/>
    <cellStyle name="Nota 2 4 20 23" xfId="32714" xr:uid="{00000000-0005-0000-0000-000078800000}"/>
    <cellStyle name="Nota 2 4 20 23 2" xfId="32715" xr:uid="{00000000-0005-0000-0000-000079800000}"/>
    <cellStyle name="Nota 2 4 20 24" xfId="32716" xr:uid="{00000000-0005-0000-0000-00007A800000}"/>
    <cellStyle name="Nota 2 4 20 24 2" xfId="32717" xr:uid="{00000000-0005-0000-0000-00007B800000}"/>
    <cellStyle name="Nota 2 4 20 25" xfId="32718" xr:uid="{00000000-0005-0000-0000-00007C800000}"/>
    <cellStyle name="Nota 2 4 20 25 2" xfId="32719" xr:uid="{00000000-0005-0000-0000-00007D800000}"/>
    <cellStyle name="Nota 2 4 20 26" xfId="32720" xr:uid="{00000000-0005-0000-0000-00007E800000}"/>
    <cellStyle name="Nota 2 4 20 26 2" xfId="32721" xr:uid="{00000000-0005-0000-0000-00007F800000}"/>
    <cellStyle name="Nota 2 4 20 27" xfId="32722" xr:uid="{00000000-0005-0000-0000-000080800000}"/>
    <cellStyle name="Nota 2 4 20 27 2" xfId="32723" xr:uid="{00000000-0005-0000-0000-000081800000}"/>
    <cellStyle name="Nota 2 4 20 28" xfId="32724" xr:uid="{00000000-0005-0000-0000-000082800000}"/>
    <cellStyle name="Nota 2 4 20 28 2" xfId="32725" xr:uid="{00000000-0005-0000-0000-000083800000}"/>
    <cellStyle name="Nota 2 4 20 29" xfId="32726" xr:uid="{00000000-0005-0000-0000-000084800000}"/>
    <cellStyle name="Nota 2 4 20 29 2" xfId="32727" xr:uid="{00000000-0005-0000-0000-000085800000}"/>
    <cellStyle name="Nota 2 4 20 3" xfId="32728" xr:uid="{00000000-0005-0000-0000-000086800000}"/>
    <cellStyle name="Nota 2 4 20 3 2" xfId="32729" xr:uid="{00000000-0005-0000-0000-000087800000}"/>
    <cellStyle name="Nota 2 4 20 30" xfId="32730" xr:uid="{00000000-0005-0000-0000-000088800000}"/>
    <cellStyle name="Nota 2 4 20 30 2" xfId="32731" xr:uid="{00000000-0005-0000-0000-000089800000}"/>
    <cellStyle name="Nota 2 4 20 31" xfId="32732" xr:uid="{00000000-0005-0000-0000-00008A800000}"/>
    <cellStyle name="Nota 2 4 20 31 2" xfId="32733" xr:uid="{00000000-0005-0000-0000-00008B800000}"/>
    <cellStyle name="Nota 2 4 20 32" xfId="32734" xr:uid="{00000000-0005-0000-0000-00008C800000}"/>
    <cellStyle name="Nota 2 4 20 32 2" xfId="32735" xr:uid="{00000000-0005-0000-0000-00008D800000}"/>
    <cellStyle name="Nota 2 4 20 33" xfId="32736" xr:uid="{00000000-0005-0000-0000-00008E800000}"/>
    <cellStyle name="Nota 2 4 20 33 2" xfId="32737" xr:uid="{00000000-0005-0000-0000-00008F800000}"/>
    <cellStyle name="Nota 2 4 20 34" xfId="32738" xr:uid="{00000000-0005-0000-0000-000090800000}"/>
    <cellStyle name="Nota 2 4 20 34 2" xfId="32739" xr:uid="{00000000-0005-0000-0000-000091800000}"/>
    <cellStyle name="Nota 2 4 20 35" xfId="32740" xr:uid="{00000000-0005-0000-0000-000092800000}"/>
    <cellStyle name="Nota 2 4 20 35 2" xfId="32741" xr:uid="{00000000-0005-0000-0000-000093800000}"/>
    <cellStyle name="Nota 2 4 20 36" xfId="32742" xr:uid="{00000000-0005-0000-0000-000094800000}"/>
    <cellStyle name="Nota 2 4 20 36 2" xfId="32743" xr:uid="{00000000-0005-0000-0000-000095800000}"/>
    <cellStyle name="Nota 2 4 20 37" xfId="32744" xr:uid="{00000000-0005-0000-0000-000096800000}"/>
    <cellStyle name="Nota 2 4 20 37 2" xfId="32745" xr:uid="{00000000-0005-0000-0000-000097800000}"/>
    <cellStyle name="Nota 2 4 20 38" xfId="32746" xr:uid="{00000000-0005-0000-0000-000098800000}"/>
    <cellStyle name="Nota 2 4 20 38 2" xfId="32747" xr:uid="{00000000-0005-0000-0000-000099800000}"/>
    <cellStyle name="Nota 2 4 20 39" xfId="32748" xr:uid="{00000000-0005-0000-0000-00009A800000}"/>
    <cellStyle name="Nota 2 4 20 39 2" xfId="32749" xr:uid="{00000000-0005-0000-0000-00009B800000}"/>
    <cellStyle name="Nota 2 4 20 4" xfId="32750" xr:uid="{00000000-0005-0000-0000-00009C800000}"/>
    <cellStyle name="Nota 2 4 20 4 2" xfId="32751" xr:uid="{00000000-0005-0000-0000-00009D800000}"/>
    <cellStyle name="Nota 2 4 20 40" xfId="32752" xr:uid="{00000000-0005-0000-0000-00009E800000}"/>
    <cellStyle name="Nota 2 4 20 41" xfId="32753" xr:uid="{00000000-0005-0000-0000-00009F800000}"/>
    <cellStyle name="Nota 2 4 20 42" xfId="32754" xr:uid="{00000000-0005-0000-0000-0000A0800000}"/>
    <cellStyle name="Nota 2 4 20 43" xfId="32755" xr:uid="{00000000-0005-0000-0000-0000A1800000}"/>
    <cellStyle name="Nota 2 4 20 44" xfId="32756" xr:uid="{00000000-0005-0000-0000-0000A2800000}"/>
    <cellStyle name="Nota 2 4 20 45" xfId="32757" xr:uid="{00000000-0005-0000-0000-0000A3800000}"/>
    <cellStyle name="Nota 2 4 20 46" xfId="32758" xr:uid="{00000000-0005-0000-0000-0000A4800000}"/>
    <cellStyle name="Nota 2 4 20 47" xfId="32759" xr:uid="{00000000-0005-0000-0000-0000A5800000}"/>
    <cellStyle name="Nota 2 4 20 48" xfId="32760" xr:uid="{00000000-0005-0000-0000-0000A6800000}"/>
    <cellStyle name="Nota 2 4 20 49" xfId="32761" xr:uid="{00000000-0005-0000-0000-0000A7800000}"/>
    <cellStyle name="Nota 2 4 20 5" xfId="32762" xr:uid="{00000000-0005-0000-0000-0000A8800000}"/>
    <cellStyle name="Nota 2 4 20 5 2" xfId="32763" xr:uid="{00000000-0005-0000-0000-0000A9800000}"/>
    <cellStyle name="Nota 2 4 20 50" xfId="32764" xr:uid="{00000000-0005-0000-0000-0000AA800000}"/>
    <cellStyle name="Nota 2 4 20 51" xfId="32765" xr:uid="{00000000-0005-0000-0000-0000AB800000}"/>
    <cellStyle name="Nota 2 4 20 52" xfId="32766" xr:uid="{00000000-0005-0000-0000-0000AC800000}"/>
    <cellStyle name="Nota 2 4 20 53" xfId="32767" xr:uid="{00000000-0005-0000-0000-0000AD800000}"/>
    <cellStyle name="Nota 2 4 20 54" xfId="32768" xr:uid="{00000000-0005-0000-0000-0000AE800000}"/>
    <cellStyle name="Nota 2 4 20 55" xfId="32769" xr:uid="{00000000-0005-0000-0000-0000AF800000}"/>
    <cellStyle name="Nota 2 4 20 56" xfId="32770" xr:uid="{00000000-0005-0000-0000-0000B0800000}"/>
    <cellStyle name="Nota 2 4 20 57" xfId="32771" xr:uid="{00000000-0005-0000-0000-0000B1800000}"/>
    <cellStyle name="Nota 2 4 20 58" xfId="32772" xr:uid="{00000000-0005-0000-0000-0000B2800000}"/>
    <cellStyle name="Nota 2 4 20 59" xfId="32773" xr:uid="{00000000-0005-0000-0000-0000B3800000}"/>
    <cellStyle name="Nota 2 4 20 6" xfId="32774" xr:uid="{00000000-0005-0000-0000-0000B4800000}"/>
    <cellStyle name="Nota 2 4 20 6 2" xfId="32775" xr:uid="{00000000-0005-0000-0000-0000B5800000}"/>
    <cellStyle name="Nota 2 4 20 60" xfId="32776" xr:uid="{00000000-0005-0000-0000-0000B6800000}"/>
    <cellStyle name="Nota 2 4 20 61" xfId="32777" xr:uid="{00000000-0005-0000-0000-0000B7800000}"/>
    <cellStyle name="Nota 2 4 20 62" xfId="32778" xr:uid="{00000000-0005-0000-0000-0000B8800000}"/>
    <cellStyle name="Nota 2 4 20 63" xfId="32779" xr:uid="{00000000-0005-0000-0000-0000B9800000}"/>
    <cellStyle name="Nota 2 4 20 64" xfId="32780" xr:uid="{00000000-0005-0000-0000-0000BA800000}"/>
    <cellStyle name="Nota 2 4 20 65" xfId="32781" xr:uid="{00000000-0005-0000-0000-0000BB800000}"/>
    <cellStyle name="Nota 2 4 20 66" xfId="32782" xr:uid="{00000000-0005-0000-0000-0000BC800000}"/>
    <cellStyle name="Nota 2 4 20 67" xfId="32783" xr:uid="{00000000-0005-0000-0000-0000BD800000}"/>
    <cellStyle name="Nota 2 4 20 68" xfId="32784" xr:uid="{00000000-0005-0000-0000-0000BE800000}"/>
    <cellStyle name="Nota 2 4 20 69" xfId="32785" xr:uid="{00000000-0005-0000-0000-0000BF800000}"/>
    <cellStyle name="Nota 2 4 20 7" xfId="32786" xr:uid="{00000000-0005-0000-0000-0000C0800000}"/>
    <cellStyle name="Nota 2 4 20 7 2" xfId="32787" xr:uid="{00000000-0005-0000-0000-0000C1800000}"/>
    <cellStyle name="Nota 2 4 20 70" xfId="32788" xr:uid="{00000000-0005-0000-0000-0000C2800000}"/>
    <cellStyle name="Nota 2 4 20 71" xfId="32789" xr:uid="{00000000-0005-0000-0000-0000C3800000}"/>
    <cellStyle name="Nota 2 4 20 72" xfId="32790" xr:uid="{00000000-0005-0000-0000-0000C4800000}"/>
    <cellStyle name="Nota 2 4 20 73" xfId="32791" xr:uid="{00000000-0005-0000-0000-0000C5800000}"/>
    <cellStyle name="Nota 2 4 20 74" xfId="32792" xr:uid="{00000000-0005-0000-0000-0000C6800000}"/>
    <cellStyle name="Nota 2 4 20 75" xfId="32793" xr:uid="{00000000-0005-0000-0000-0000C7800000}"/>
    <cellStyle name="Nota 2 4 20 76" xfId="32794" xr:uid="{00000000-0005-0000-0000-0000C8800000}"/>
    <cellStyle name="Nota 2 4 20 77" xfId="52651" xr:uid="{00000000-0005-0000-0000-0000C9800000}"/>
    <cellStyle name="Nota 2 4 20 78" xfId="52906" xr:uid="{00000000-0005-0000-0000-0000CA800000}"/>
    <cellStyle name="Nota 2 4 20 79" xfId="53367" xr:uid="{00000000-0005-0000-0000-0000CB800000}"/>
    <cellStyle name="Nota 2 4 20 8" xfId="32795" xr:uid="{00000000-0005-0000-0000-0000CC800000}"/>
    <cellStyle name="Nota 2 4 20 8 2" xfId="32796" xr:uid="{00000000-0005-0000-0000-0000CD800000}"/>
    <cellStyle name="Nota 2 4 20 9" xfId="32797" xr:uid="{00000000-0005-0000-0000-0000CE800000}"/>
    <cellStyle name="Nota 2 4 20 9 2" xfId="32798" xr:uid="{00000000-0005-0000-0000-0000CF800000}"/>
    <cellStyle name="Nota 2 4 21" xfId="964" xr:uid="{00000000-0005-0000-0000-0000D0800000}"/>
    <cellStyle name="Nota 2 4 21 10" xfId="32799" xr:uid="{00000000-0005-0000-0000-0000D1800000}"/>
    <cellStyle name="Nota 2 4 21 10 2" xfId="32800" xr:uid="{00000000-0005-0000-0000-0000D2800000}"/>
    <cellStyle name="Nota 2 4 21 11" xfId="32801" xr:uid="{00000000-0005-0000-0000-0000D3800000}"/>
    <cellStyle name="Nota 2 4 21 11 2" xfId="32802" xr:uid="{00000000-0005-0000-0000-0000D4800000}"/>
    <cellStyle name="Nota 2 4 21 12" xfId="32803" xr:uid="{00000000-0005-0000-0000-0000D5800000}"/>
    <cellStyle name="Nota 2 4 21 12 2" xfId="32804" xr:uid="{00000000-0005-0000-0000-0000D6800000}"/>
    <cellStyle name="Nota 2 4 21 13" xfId="32805" xr:uid="{00000000-0005-0000-0000-0000D7800000}"/>
    <cellStyle name="Nota 2 4 21 13 2" xfId="32806" xr:uid="{00000000-0005-0000-0000-0000D8800000}"/>
    <cellStyle name="Nota 2 4 21 14" xfId="32807" xr:uid="{00000000-0005-0000-0000-0000D9800000}"/>
    <cellStyle name="Nota 2 4 21 14 2" xfId="32808" xr:uid="{00000000-0005-0000-0000-0000DA800000}"/>
    <cellStyle name="Nota 2 4 21 15" xfId="32809" xr:uid="{00000000-0005-0000-0000-0000DB800000}"/>
    <cellStyle name="Nota 2 4 21 15 2" xfId="32810" xr:uid="{00000000-0005-0000-0000-0000DC800000}"/>
    <cellStyle name="Nota 2 4 21 16" xfId="32811" xr:uid="{00000000-0005-0000-0000-0000DD800000}"/>
    <cellStyle name="Nota 2 4 21 16 2" xfId="32812" xr:uid="{00000000-0005-0000-0000-0000DE800000}"/>
    <cellStyle name="Nota 2 4 21 17" xfId="32813" xr:uid="{00000000-0005-0000-0000-0000DF800000}"/>
    <cellStyle name="Nota 2 4 21 17 2" xfId="32814" xr:uid="{00000000-0005-0000-0000-0000E0800000}"/>
    <cellStyle name="Nota 2 4 21 18" xfId="32815" xr:uid="{00000000-0005-0000-0000-0000E1800000}"/>
    <cellStyle name="Nota 2 4 21 18 2" xfId="32816" xr:uid="{00000000-0005-0000-0000-0000E2800000}"/>
    <cellStyle name="Nota 2 4 21 19" xfId="32817" xr:uid="{00000000-0005-0000-0000-0000E3800000}"/>
    <cellStyle name="Nota 2 4 21 19 2" xfId="32818" xr:uid="{00000000-0005-0000-0000-0000E4800000}"/>
    <cellStyle name="Nota 2 4 21 2" xfId="965" xr:uid="{00000000-0005-0000-0000-0000E5800000}"/>
    <cellStyle name="Nota 2 4 21 2 2" xfId="32819" xr:uid="{00000000-0005-0000-0000-0000E6800000}"/>
    <cellStyle name="Nota 2 4 21 20" xfId="32820" xr:uid="{00000000-0005-0000-0000-0000E7800000}"/>
    <cellStyle name="Nota 2 4 21 20 2" xfId="32821" xr:uid="{00000000-0005-0000-0000-0000E8800000}"/>
    <cellStyle name="Nota 2 4 21 21" xfId="32822" xr:uid="{00000000-0005-0000-0000-0000E9800000}"/>
    <cellStyle name="Nota 2 4 21 21 2" xfId="32823" xr:uid="{00000000-0005-0000-0000-0000EA800000}"/>
    <cellStyle name="Nota 2 4 21 22" xfId="32824" xr:uid="{00000000-0005-0000-0000-0000EB800000}"/>
    <cellStyle name="Nota 2 4 21 22 2" xfId="32825" xr:uid="{00000000-0005-0000-0000-0000EC800000}"/>
    <cellStyle name="Nota 2 4 21 23" xfId="32826" xr:uid="{00000000-0005-0000-0000-0000ED800000}"/>
    <cellStyle name="Nota 2 4 21 23 2" xfId="32827" xr:uid="{00000000-0005-0000-0000-0000EE800000}"/>
    <cellStyle name="Nota 2 4 21 24" xfId="32828" xr:uid="{00000000-0005-0000-0000-0000EF800000}"/>
    <cellStyle name="Nota 2 4 21 24 2" xfId="32829" xr:uid="{00000000-0005-0000-0000-0000F0800000}"/>
    <cellStyle name="Nota 2 4 21 25" xfId="32830" xr:uid="{00000000-0005-0000-0000-0000F1800000}"/>
    <cellStyle name="Nota 2 4 21 25 2" xfId="32831" xr:uid="{00000000-0005-0000-0000-0000F2800000}"/>
    <cellStyle name="Nota 2 4 21 26" xfId="32832" xr:uid="{00000000-0005-0000-0000-0000F3800000}"/>
    <cellStyle name="Nota 2 4 21 26 2" xfId="32833" xr:uid="{00000000-0005-0000-0000-0000F4800000}"/>
    <cellStyle name="Nota 2 4 21 27" xfId="32834" xr:uid="{00000000-0005-0000-0000-0000F5800000}"/>
    <cellStyle name="Nota 2 4 21 27 2" xfId="32835" xr:uid="{00000000-0005-0000-0000-0000F6800000}"/>
    <cellStyle name="Nota 2 4 21 28" xfId="32836" xr:uid="{00000000-0005-0000-0000-0000F7800000}"/>
    <cellStyle name="Nota 2 4 21 28 2" xfId="32837" xr:uid="{00000000-0005-0000-0000-0000F8800000}"/>
    <cellStyle name="Nota 2 4 21 29" xfId="32838" xr:uid="{00000000-0005-0000-0000-0000F9800000}"/>
    <cellStyle name="Nota 2 4 21 29 2" xfId="32839" xr:uid="{00000000-0005-0000-0000-0000FA800000}"/>
    <cellStyle name="Nota 2 4 21 3" xfId="32840" xr:uid="{00000000-0005-0000-0000-0000FB800000}"/>
    <cellStyle name="Nota 2 4 21 3 2" xfId="32841" xr:uid="{00000000-0005-0000-0000-0000FC800000}"/>
    <cellStyle name="Nota 2 4 21 30" xfId="32842" xr:uid="{00000000-0005-0000-0000-0000FD800000}"/>
    <cellStyle name="Nota 2 4 21 30 2" xfId="32843" xr:uid="{00000000-0005-0000-0000-0000FE800000}"/>
    <cellStyle name="Nota 2 4 21 31" xfId="32844" xr:uid="{00000000-0005-0000-0000-0000FF800000}"/>
    <cellStyle name="Nota 2 4 21 31 2" xfId="32845" xr:uid="{00000000-0005-0000-0000-000000810000}"/>
    <cellStyle name="Nota 2 4 21 32" xfId="32846" xr:uid="{00000000-0005-0000-0000-000001810000}"/>
    <cellStyle name="Nota 2 4 21 32 2" xfId="32847" xr:uid="{00000000-0005-0000-0000-000002810000}"/>
    <cellStyle name="Nota 2 4 21 33" xfId="32848" xr:uid="{00000000-0005-0000-0000-000003810000}"/>
    <cellStyle name="Nota 2 4 21 33 2" xfId="32849" xr:uid="{00000000-0005-0000-0000-000004810000}"/>
    <cellStyle name="Nota 2 4 21 34" xfId="32850" xr:uid="{00000000-0005-0000-0000-000005810000}"/>
    <cellStyle name="Nota 2 4 21 34 2" xfId="32851" xr:uid="{00000000-0005-0000-0000-000006810000}"/>
    <cellStyle name="Nota 2 4 21 35" xfId="32852" xr:uid="{00000000-0005-0000-0000-000007810000}"/>
    <cellStyle name="Nota 2 4 21 35 2" xfId="32853" xr:uid="{00000000-0005-0000-0000-000008810000}"/>
    <cellStyle name="Nota 2 4 21 36" xfId="32854" xr:uid="{00000000-0005-0000-0000-000009810000}"/>
    <cellStyle name="Nota 2 4 21 36 2" xfId="32855" xr:uid="{00000000-0005-0000-0000-00000A810000}"/>
    <cellStyle name="Nota 2 4 21 37" xfId="32856" xr:uid="{00000000-0005-0000-0000-00000B810000}"/>
    <cellStyle name="Nota 2 4 21 37 2" xfId="32857" xr:uid="{00000000-0005-0000-0000-00000C810000}"/>
    <cellStyle name="Nota 2 4 21 38" xfId="32858" xr:uid="{00000000-0005-0000-0000-00000D810000}"/>
    <cellStyle name="Nota 2 4 21 38 2" xfId="32859" xr:uid="{00000000-0005-0000-0000-00000E810000}"/>
    <cellStyle name="Nota 2 4 21 39" xfId="32860" xr:uid="{00000000-0005-0000-0000-00000F810000}"/>
    <cellStyle name="Nota 2 4 21 4" xfId="32861" xr:uid="{00000000-0005-0000-0000-000010810000}"/>
    <cellStyle name="Nota 2 4 21 4 2" xfId="32862" xr:uid="{00000000-0005-0000-0000-000011810000}"/>
    <cellStyle name="Nota 2 4 21 40" xfId="32863" xr:uid="{00000000-0005-0000-0000-000012810000}"/>
    <cellStyle name="Nota 2 4 21 41" xfId="32864" xr:uid="{00000000-0005-0000-0000-000013810000}"/>
    <cellStyle name="Nota 2 4 21 42" xfId="32865" xr:uid="{00000000-0005-0000-0000-000014810000}"/>
    <cellStyle name="Nota 2 4 21 43" xfId="32866" xr:uid="{00000000-0005-0000-0000-000015810000}"/>
    <cellStyle name="Nota 2 4 21 44" xfId="32867" xr:uid="{00000000-0005-0000-0000-000016810000}"/>
    <cellStyle name="Nota 2 4 21 45" xfId="32868" xr:uid="{00000000-0005-0000-0000-000017810000}"/>
    <cellStyle name="Nota 2 4 21 46" xfId="32869" xr:uid="{00000000-0005-0000-0000-000018810000}"/>
    <cellStyle name="Nota 2 4 21 47" xfId="32870" xr:uid="{00000000-0005-0000-0000-000019810000}"/>
    <cellStyle name="Nota 2 4 21 48" xfId="32871" xr:uid="{00000000-0005-0000-0000-00001A810000}"/>
    <cellStyle name="Nota 2 4 21 49" xfId="32872" xr:uid="{00000000-0005-0000-0000-00001B810000}"/>
    <cellStyle name="Nota 2 4 21 5" xfId="32873" xr:uid="{00000000-0005-0000-0000-00001C810000}"/>
    <cellStyle name="Nota 2 4 21 5 2" xfId="32874" xr:uid="{00000000-0005-0000-0000-00001D810000}"/>
    <cellStyle name="Nota 2 4 21 50" xfId="32875" xr:uid="{00000000-0005-0000-0000-00001E810000}"/>
    <cellStyle name="Nota 2 4 21 51" xfId="32876" xr:uid="{00000000-0005-0000-0000-00001F810000}"/>
    <cellStyle name="Nota 2 4 21 52" xfId="32877" xr:uid="{00000000-0005-0000-0000-000020810000}"/>
    <cellStyle name="Nota 2 4 21 53" xfId="32878" xr:uid="{00000000-0005-0000-0000-000021810000}"/>
    <cellStyle name="Nota 2 4 21 54" xfId="32879" xr:uid="{00000000-0005-0000-0000-000022810000}"/>
    <cellStyle name="Nota 2 4 21 55" xfId="32880" xr:uid="{00000000-0005-0000-0000-000023810000}"/>
    <cellStyle name="Nota 2 4 21 56" xfId="32881" xr:uid="{00000000-0005-0000-0000-000024810000}"/>
    <cellStyle name="Nota 2 4 21 57" xfId="32882" xr:uid="{00000000-0005-0000-0000-000025810000}"/>
    <cellStyle name="Nota 2 4 21 58" xfId="32883" xr:uid="{00000000-0005-0000-0000-000026810000}"/>
    <cellStyle name="Nota 2 4 21 59" xfId="32884" xr:uid="{00000000-0005-0000-0000-000027810000}"/>
    <cellStyle name="Nota 2 4 21 6" xfId="32885" xr:uid="{00000000-0005-0000-0000-000028810000}"/>
    <cellStyle name="Nota 2 4 21 6 2" xfId="32886" xr:uid="{00000000-0005-0000-0000-000029810000}"/>
    <cellStyle name="Nota 2 4 21 60" xfId="32887" xr:uid="{00000000-0005-0000-0000-00002A810000}"/>
    <cellStyle name="Nota 2 4 21 61" xfId="32888" xr:uid="{00000000-0005-0000-0000-00002B810000}"/>
    <cellStyle name="Nota 2 4 21 62" xfId="32889" xr:uid="{00000000-0005-0000-0000-00002C810000}"/>
    <cellStyle name="Nota 2 4 21 63" xfId="32890" xr:uid="{00000000-0005-0000-0000-00002D810000}"/>
    <cellStyle name="Nota 2 4 21 64" xfId="32891" xr:uid="{00000000-0005-0000-0000-00002E810000}"/>
    <cellStyle name="Nota 2 4 21 65" xfId="32892" xr:uid="{00000000-0005-0000-0000-00002F810000}"/>
    <cellStyle name="Nota 2 4 21 66" xfId="32893" xr:uid="{00000000-0005-0000-0000-000030810000}"/>
    <cellStyle name="Nota 2 4 21 67" xfId="32894" xr:uid="{00000000-0005-0000-0000-000031810000}"/>
    <cellStyle name="Nota 2 4 21 68" xfId="32895" xr:uid="{00000000-0005-0000-0000-000032810000}"/>
    <cellStyle name="Nota 2 4 21 69" xfId="32896" xr:uid="{00000000-0005-0000-0000-000033810000}"/>
    <cellStyle name="Nota 2 4 21 7" xfId="32897" xr:uid="{00000000-0005-0000-0000-000034810000}"/>
    <cellStyle name="Nota 2 4 21 7 2" xfId="32898" xr:uid="{00000000-0005-0000-0000-000035810000}"/>
    <cellStyle name="Nota 2 4 21 70" xfId="32899" xr:uid="{00000000-0005-0000-0000-000036810000}"/>
    <cellStyle name="Nota 2 4 21 71" xfId="32900" xr:uid="{00000000-0005-0000-0000-000037810000}"/>
    <cellStyle name="Nota 2 4 21 72" xfId="32901" xr:uid="{00000000-0005-0000-0000-000038810000}"/>
    <cellStyle name="Nota 2 4 21 73" xfId="32902" xr:uid="{00000000-0005-0000-0000-000039810000}"/>
    <cellStyle name="Nota 2 4 21 74" xfId="32903" xr:uid="{00000000-0005-0000-0000-00003A810000}"/>
    <cellStyle name="Nota 2 4 21 75" xfId="32904" xr:uid="{00000000-0005-0000-0000-00003B810000}"/>
    <cellStyle name="Nota 2 4 21 76" xfId="52744" xr:uid="{00000000-0005-0000-0000-00003C810000}"/>
    <cellStyle name="Nota 2 4 21 77" xfId="53021" xr:uid="{00000000-0005-0000-0000-00003D810000}"/>
    <cellStyle name="Nota 2 4 21 78" xfId="53482" xr:uid="{00000000-0005-0000-0000-00003E810000}"/>
    <cellStyle name="Nota 2 4 21 8" xfId="32905" xr:uid="{00000000-0005-0000-0000-00003F810000}"/>
    <cellStyle name="Nota 2 4 21 8 2" xfId="32906" xr:uid="{00000000-0005-0000-0000-000040810000}"/>
    <cellStyle name="Nota 2 4 21 9" xfId="32907" xr:uid="{00000000-0005-0000-0000-000041810000}"/>
    <cellStyle name="Nota 2 4 21 9 2" xfId="32908" xr:uid="{00000000-0005-0000-0000-000042810000}"/>
    <cellStyle name="Nota 2 4 22" xfId="966" xr:uid="{00000000-0005-0000-0000-000043810000}"/>
    <cellStyle name="Nota 2 4 22 2" xfId="32909" xr:uid="{00000000-0005-0000-0000-000044810000}"/>
    <cellStyle name="Nota 2 4 23" xfId="32910" xr:uid="{00000000-0005-0000-0000-000045810000}"/>
    <cellStyle name="Nota 2 4 23 2" xfId="32911" xr:uid="{00000000-0005-0000-0000-000046810000}"/>
    <cellStyle name="Nota 2 4 24" xfId="32912" xr:uid="{00000000-0005-0000-0000-000047810000}"/>
    <cellStyle name="Nota 2 4 24 2" xfId="32913" xr:uid="{00000000-0005-0000-0000-000048810000}"/>
    <cellStyle name="Nota 2 4 25" xfId="32914" xr:uid="{00000000-0005-0000-0000-000049810000}"/>
    <cellStyle name="Nota 2 4 25 2" xfId="32915" xr:uid="{00000000-0005-0000-0000-00004A810000}"/>
    <cellStyle name="Nota 2 4 26" xfId="32916" xr:uid="{00000000-0005-0000-0000-00004B810000}"/>
    <cellStyle name="Nota 2 4 26 2" xfId="32917" xr:uid="{00000000-0005-0000-0000-00004C810000}"/>
    <cellStyle name="Nota 2 4 27" xfId="32918" xr:uid="{00000000-0005-0000-0000-00004D810000}"/>
    <cellStyle name="Nota 2 4 27 2" xfId="32919" xr:uid="{00000000-0005-0000-0000-00004E810000}"/>
    <cellStyle name="Nota 2 4 28" xfId="32920" xr:uid="{00000000-0005-0000-0000-00004F810000}"/>
    <cellStyle name="Nota 2 4 28 2" xfId="32921" xr:uid="{00000000-0005-0000-0000-000050810000}"/>
    <cellStyle name="Nota 2 4 29" xfId="32922" xr:uid="{00000000-0005-0000-0000-000051810000}"/>
    <cellStyle name="Nota 2 4 29 2" xfId="32923" xr:uid="{00000000-0005-0000-0000-000052810000}"/>
    <cellStyle name="Nota 2 4 3" xfId="967" xr:uid="{00000000-0005-0000-0000-000053810000}"/>
    <cellStyle name="Nota 2 4 3 10" xfId="32924" xr:uid="{00000000-0005-0000-0000-000054810000}"/>
    <cellStyle name="Nota 2 4 3 10 2" xfId="32925" xr:uid="{00000000-0005-0000-0000-000055810000}"/>
    <cellStyle name="Nota 2 4 3 11" xfId="32926" xr:uid="{00000000-0005-0000-0000-000056810000}"/>
    <cellStyle name="Nota 2 4 3 11 2" xfId="32927" xr:uid="{00000000-0005-0000-0000-000057810000}"/>
    <cellStyle name="Nota 2 4 3 12" xfId="32928" xr:uid="{00000000-0005-0000-0000-000058810000}"/>
    <cellStyle name="Nota 2 4 3 12 2" xfId="32929" xr:uid="{00000000-0005-0000-0000-000059810000}"/>
    <cellStyle name="Nota 2 4 3 13" xfId="32930" xr:uid="{00000000-0005-0000-0000-00005A810000}"/>
    <cellStyle name="Nota 2 4 3 13 2" xfId="32931" xr:uid="{00000000-0005-0000-0000-00005B810000}"/>
    <cellStyle name="Nota 2 4 3 14" xfId="32932" xr:uid="{00000000-0005-0000-0000-00005C810000}"/>
    <cellStyle name="Nota 2 4 3 14 2" xfId="32933" xr:uid="{00000000-0005-0000-0000-00005D810000}"/>
    <cellStyle name="Nota 2 4 3 15" xfId="32934" xr:uid="{00000000-0005-0000-0000-00005E810000}"/>
    <cellStyle name="Nota 2 4 3 15 2" xfId="32935" xr:uid="{00000000-0005-0000-0000-00005F810000}"/>
    <cellStyle name="Nota 2 4 3 16" xfId="32936" xr:uid="{00000000-0005-0000-0000-000060810000}"/>
    <cellStyle name="Nota 2 4 3 16 2" xfId="32937" xr:uid="{00000000-0005-0000-0000-000061810000}"/>
    <cellStyle name="Nota 2 4 3 17" xfId="32938" xr:uid="{00000000-0005-0000-0000-000062810000}"/>
    <cellStyle name="Nota 2 4 3 17 2" xfId="32939" xr:uid="{00000000-0005-0000-0000-000063810000}"/>
    <cellStyle name="Nota 2 4 3 18" xfId="32940" xr:uid="{00000000-0005-0000-0000-000064810000}"/>
    <cellStyle name="Nota 2 4 3 18 2" xfId="32941" xr:uid="{00000000-0005-0000-0000-000065810000}"/>
    <cellStyle name="Nota 2 4 3 19" xfId="32942" xr:uid="{00000000-0005-0000-0000-000066810000}"/>
    <cellStyle name="Nota 2 4 3 19 2" xfId="32943" xr:uid="{00000000-0005-0000-0000-000067810000}"/>
    <cellStyle name="Nota 2 4 3 2" xfId="968" xr:uid="{00000000-0005-0000-0000-000068810000}"/>
    <cellStyle name="Nota 2 4 3 2 2" xfId="32944" xr:uid="{00000000-0005-0000-0000-000069810000}"/>
    <cellStyle name="Nota 2 4 3 20" xfId="32945" xr:uid="{00000000-0005-0000-0000-00006A810000}"/>
    <cellStyle name="Nota 2 4 3 20 2" xfId="32946" xr:uid="{00000000-0005-0000-0000-00006B810000}"/>
    <cellStyle name="Nota 2 4 3 21" xfId="32947" xr:uid="{00000000-0005-0000-0000-00006C810000}"/>
    <cellStyle name="Nota 2 4 3 21 2" xfId="32948" xr:uid="{00000000-0005-0000-0000-00006D810000}"/>
    <cellStyle name="Nota 2 4 3 22" xfId="32949" xr:uid="{00000000-0005-0000-0000-00006E810000}"/>
    <cellStyle name="Nota 2 4 3 22 2" xfId="32950" xr:uid="{00000000-0005-0000-0000-00006F810000}"/>
    <cellStyle name="Nota 2 4 3 23" xfId="32951" xr:uid="{00000000-0005-0000-0000-000070810000}"/>
    <cellStyle name="Nota 2 4 3 23 2" xfId="32952" xr:uid="{00000000-0005-0000-0000-000071810000}"/>
    <cellStyle name="Nota 2 4 3 24" xfId="32953" xr:uid="{00000000-0005-0000-0000-000072810000}"/>
    <cellStyle name="Nota 2 4 3 24 2" xfId="32954" xr:uid="{00000000-0005-0000-0000-000073810000}"/>
    <cellStyle name="Nota 2 4 3 25" xfId="32955" xr:uid="{00000000-0005-0000-0000-000074810000}"/>
    <cellStyle name="Nota 2 4 3 25 2" xfId="32956" xr:uid="{00000000-0005-0000-0000-000075810000}"/>
    <cellStyle name="Nota 2 4 3 26" xfId="32957" xr:uid="{00000000-0005-0000-0000-000076810000}"/>
    <cellStyle name="Nota 2 4 3 26 2" xfId="32958" xr:uid="{00000000-0005-0000-0000-000077810000}"/>
    <cellStyle name="Nota 2 4 3 27" xfId="32959" xr:uid="{00000000-0005-0000-0000-000078810000}"/>
    <cellStyle name="Nota 2 4 3 27 2" xfId="32960" xr:uid="{00000000-0005-0000-0000-000079810000}"/>
    <cellStyle name="Nota 2 4 3 28" xfId="32961" xr:uid="{00000000-0005-0000-0000-00007A810000}"/>
    <cellStyle name="Nota 2 4 3 28 2" xfId="32962" xr:uid="{00000000-0005-0000-0000-00007B810000}"/>
    <cellStyle name="Nota 2 4 3 29" xfId="32963" xr:uid="{00000000-0005-0000-0000-00007C810000}"/>
    <cellStyle name="Nota 2 4 3 29 2" xfId="32964" xr:uid="{00000000-0005-0000-0000-00007D810000}"/>
    <cellStyle name="Nota 2 4 3 3" xfId="32965" xr:uid="{00000000-0005-0000-0000-00007E810000}"/>
    <cellStyle name="Nota 2 4 3 3 2" xfId="32966" xr:uid="{00000000-0005-0000-0000-00007F810000}"/>
    <cellStyle name="Nota 2 4 3 30" xfId="32967" xr:uid="{00000000-0005-0000-0000-000080810000}"/>
    <cellStyle name="Nota 2 4 3 30 2" xfId="32968" xr:uid="{00000000-0005-0000-0000-000081810000}"/>
    <cellStyle name="Nota 2 4 3 31" xfId="32969" xr:uid="{00000000-0005-0000-0000-000082810000}"/>
    <cellStyle name="Nota 2 4 3 31 2" xfId="32970" xr:uid="{00000000-0005-0000-0000-000083810000}"/>
    <cellStyle name="Nota 2 4 3 32" xfId="32971" xr:uid="{00000000-0005-0000-0000-000084810000}"/>
    <cellStyle name="Nota 2 4 3 32 2" xfId="32972" xr:uid="{00000000-0005-0000-0000-000085810000}"/>
    <cellStyle name="Nota 2 4 3 33" xfId="32973" xr:uid="{00000000-0005-0000-0000-000086810000}"/>
    <cellStyle name="Nota 2 4 3 33 2" xfId="32974" xr:uid="{00000000-0005-0000-0000-000087810000}"/>
    <cellStyle name="Nota 2 4 3 34" xfId="32975" xr:uid="{00000000-0005-0000-0000-000088810000}"/>
    <cellStyle name="Nota 2 4 3 34 2" xfId="32976" xr:uid="{00000000-0005-0000-0000-000089810000}"/>
    <cellStyle name="Nota 2 4 3 35" xfId="32977" xr:uid="{00000000-0005-0000-0000-00008A810000}"/>
    <cellStyle name="Nota 2 4 3 35 2" xfId="32978" xr:uid="{00000000-0005-0000-0000-00008B810000}"/>
    <cellStyle name="Nota 2 4 3 36" xfId="32979" xr:uid="{00000000-0005-0000-0000-00008C810000}"/>
    <cellStyle name="Nota 2 4 3 36 2" xfId="32980" xr:uid="{00000000-0005-0000-0000-00008D810000}"/>
    <cellStyle name="Nota 2 4 3 37" xfId="32981" xr:uid="{00000000-0005-0000-0000-00008E810000}"/>
    <cellStyle name="Nota 2 4 3 37 2" xfId="32982" xr:uid="{00000000-0005-0000-0000-00008F810000}"/>
    <cellStyle name="Nota 2 4 3 38" xfId="32983" xr:uid="{00000000-0005-0000-0000-000090810000}"/>
    <cellStyle name="Nota 2 4 3 38 2" xfId="32984" xr:uid="{00000000-0005-0000-0000-000091810000}"/>
    <cellStyle name="Nota 2 4 3 39" xfId="32985" xr:uid="{00000000-0005-0000-0000-000092810000}"/>
    <cellStyle name="Nota 2 4 3 39 2" xfId="32986" xr:uid="{00000000-0005-0000-0000-000093810000}"/>
    <cellStyle name="Nota 2 4 3 4" xfId="32987" xr:uid="{00000000-0005-0000-0000-000094810000}"/>
    <cellStyle name="Nota 2 4 3 4 2" xfId="32988" xr:uid="{00000000-0005-0000-0000-000095810000}"/>
    <cellStyle name="Nota 2 4 3 40" xfId="32989" xr:uid="{00000000-0005-0000-0000-000096810000}"/>
    <cellStyle name="Nota 2 4 3 41" xfId="32990" xr:uid="{00000000-0005-0000-0000-000097810000}"/>
    <cellStyle name="Nota 2 4 3 42" xfId="32991" xr:uid="{00000000-0005-0000-0000-000098810000}"/>
    <cellStyle name="Nota 2 4 3 43" xfId="32992" xr:uid="{00000000-0005-0000-0000-000099810000}"/>
    <cellStyle name="Nota 2 4 3 44" xfId="32993" xr:uid="{00000000-0005-0000-0000-00009A810000}"/>
    <cellStyle name="Nota 2 4 3 45" xfId="32994" xr:uid="{00000000-0005-0000-0000-00009B810000}"/>
    <cellStyle name="Nota 2 4 3 46" xfId="32995" xr:uid="{00000000-0005-0000-0000-00009C810000}"/>
    <cellStyle name="Nota 2 4 3 47" xfId="32996" xr:uid="{00000000-0005-0000-0000-00009D810000}"/>
    <cellStyle name="Nota 2 4 3 48" xfId="32997" xr:uid="{00000000-0005-0000-0000-00009E810000}"/>
    <cellStyle name="Nota 2 4 3 49" xfId="32998" xr:uid="{00000000-0005-0000-0000-00009F810000}"/>
    <cellStyle name="Nota 2 4 3 5" xfId="32999" xr:uid="{00000000-0005-0000-0000-0000A0810000}"/>
    <cellStyle name="Nota 2 4 3 5 2" xfId="33000" xr:uid="{00000000-0005-0000-0000-0000A1810000}"/>
    <cellStyle name="Nota 2 4 3 50" xfId="33001" xr:uid="{00000000-0005-0000-0000-0000A2810000}"/>
    <cellStyle name="Nota 2 4 3 51" xfId="33002" xr:uid="{00000000-0005-0000-0000-0000A3810000}"/>
    <cellStyle name="Nota 2 4 3 52" xfId="33003" xr:uid="{00000000-0005-0000-0000-0000A4810000}"/>
    <cellStyle name="Nota 2 4 3 53" xfId="33004" xr:uid="{00000000-0005-0000-0000-0000A5810000}"/>
    <cellStyle name="Nota 2 4 3 54" xfId="33005" xr:uid="{00000000-0005-0000-0000-0000A6810000}"/>
    <cellStyle name="Nota 2 4 3 55" xfId="33006" xr:uid="{00000000-0005-0000-0000-0000A7810000}"/>
    <cellStyle name="Nota 2 4 3 56" xfId="33007" xr:uid="{00000000-0005-0000-0000-0000A8810000}"/>
    <cellStyle name="Nota 2 4 3 57" xfId="33008" xr:uid="{00000000-0005-0000-0000-0000A9810000}"/>
    <cellStyle name="Nota 2 4 3 58" xfId="33009" xr:uid="{00000000-0005-0000-0000-0000AA810000}"/>
    <cellStyle name="Nota 2 4 3 59" xfId="33010" xr:uid="{00000000-0005-0000-0000-0000AB810000}"/>
    <cellStyle name="Nota 2 4 3 6" xfId="33011" xr:uid="{00000000-0005-0000-0000-0000AC810000}"/>
    <cellStyle name="Nota 2 4 3 6 2" xfId="33012" xr:uid="{00000000-0005-0000-0000-0000AD810000}"/>
    <cellStyle name="Nota 2 4 3 60" xfId="33013" xr:uid="{00000000-0005-0000-0000-0000AE810000}"/>
    <cellStyle name="Nota 2 4 3 61" xfId="33014" xr:uid="{00000000-0005-0000-0000-0000AF810000}"/>
    <cellStyle name="Nota 2 4 3 62" xfId="33015" xr:uid="{00000000-0005-0000-0000-0000B0810000}"/>
    <cellStyle name="Nota 2 4 3 63" xfId="33016" xr:uid="{00000000-0005-0000-0000-0000B1810000}"/>
    <cellStyle name="Nota 2 4 3 64" xfId="33017" xr:uid="{00000000-0005-0000-0000-0000B2810000}"/>
    <cellStyle name="Nota 2 4 3 65" xfId="33018" xr:uid="{00000000-0005-0000-0000-0000B3810000}"/>
    <cellStyle name="Nota 2 4 3 66" xfId="33019" xr:uid="{00000000-0005-0000-0000-0000B4810000}"/>
    <cellStyle name="Nota 2 4 3 67" xfId="33020" xr:uid="{00000000-0005-0000-0000-0000B5810000}"/>
    <cellStyle name="Nota 2 4 3 68" xfId="33021" xr:uid="{00000000-0005-0000-0000-0000B6810000}"/>
    <cellStyle name="Nota 2 4 3 69" xfId="33022" xr:uid="{00000000-0005-0000-0000-0000B7810000}"/>
    <cellStyle name="Nota 2 4 3 7" xfId="33023" xr:uid="{00000000-0005-0000-0000-0000B8810000}"/>
    <cellStyle name="Nota 2 4 3 7 2" xfId="33024" xr:uid="{00000000-0005-0000-0000-0000B9810000}"/>
    <cellStyle name="Nota 2 4 3 70" xfId="33025" xr:uid="{00000000-0005-0000-0000-0000BA810000}"/>
    <cellStyle name="Nota 2 4 3 71" xfId="33026" xr:uid="{00000000-0005-0000-0000-0000BB810000}"/>
    <cellStyle name="Nota 2 4 3 72" xfId="33027" xr:uid="{00000000-0005-0000-0000-0000BC810000}"/>
    <cellStyle name="Nota 2 4 3 73" xfId="33028" xr:uid="{00000000-0005-0000-0000-0000BD810000}"/>
    <cellStyle name="Nota 2 4 3 74" xfId="33029" xr:uid="{00000000-0005-0000-0000-0000BE810000}"/>
    <cellStyle name="Nota 2 4 3 75" xfId="33030" xr:uid="{00000000-0005-0000-0000-0000BF810000}"/>
    <cellStyle name="Nota 2 4 3 76" xfId="33031" xr:uid="{00000000-0005-0000-0000-0000C0810000}"/>
    <cellStyle name="Nota 2 4 3 77" xfId="52527" xr:uid="{00000000-0005-0000-0000-0000C1810000}"/>
    <cellStyle name="Nota 2 4 3 78" xfId="52253" xr:uid="{00000000-0005-0000-0000-0000C2810000}"/>
    <cellStyle name="Nota 2 4 3 79" xfId="53220" xr:uid="{00000000-0005-0000-0000-0000C3810000}"/>
    <cellStyle name="Nota 2 4 3 8" xfId="33032" xr:uid="{00000000-0005-0000-0000-0000C4810000}"/>
    <cellStyle name="Nota 2 4 3 8 2" xfId="33033" xr:uid="{00000000-0005-0000-0000-0000C5810000}"/>
    <cellStyle name="Nota 2 4 3 9" xfId="33034" xr:uid="{00000000-0005-0000-0000-0000C6810000}"/>
    <cellStyle name="Nota 2 4 3 9 2" xfId="33035" xr:uid="{00000000-0005-0000-0000-0000C7810000}"/>
    <cellStyle name="Nota 2 4 30" xfId="33036" xr:uid="{00000000-0005-0000-0000-0000C8810000}"/>
    <cellStyle name="Nota 2 4 30 2" xfId="33037" xr:uid="{00000000-0005-0000-0000-0000C9810000}"/>
    <cellStyle name="Nota 2 4 31" xfId="33038" xr:uid="{00000000-0005-0000-0000-0000CA810000}"/>
    <cellStyle name="Nota 2 4 31 2" xfId="33039" xr:uid="{00000000-0005-0000-0000-0000CB810000}"/>
    <cellStyle name="Nota 2 4 32" xfId="33040" xr:uid="{00000000-0005-0000-0000-0000CC810000}"/>
    <cellStyle name="Nota 2 4 32 2" xfId="33041" xr:uid="{00000000-0005-0000-0000-0000CD810000}"/>
    <cellStyle name="Nota 2 4 33" xfId="33042" xr:uid="{00000000-0005-0000-0000-0000CE810000}"/>
    <cellStyle name="Nota 2 4 33 2" xfId="33043" xr:uid="{00000000-0005-0000-0000-0000CF810000}"/>
    <cellStyle name="Nota 2 4 34" xfId="33044" xr:uid="{00000000-0005-0000-0000-0000D0810000}"/>
    <cellStyle name="Nota 2 4 34 2" xfId="33045" xr:uid="{00000000-0005-0000-0000-0000D1810000}"/>
    <cellStyle name="Nota 2 4 35" xfId="33046" xr:uid="{00000000-0005-0000-0000-0000D2810000}"/>
    <cellStyle name="Nota 2 4 35 2" xfId="33047" xr:uid="{00000000-0005-0000-0000-0000D3810000}"/>
    <cellStyle name="Nota 2 4 36" xfId="33048" xr:uid="{00000000-0005-0000-0000-0000D4810000}"/>
    <cellStyle name="Nota 2 4 36 2" xfId="33049" xr:uid="{00000000-0005-0000-0000-0000D5810000}"/>
    <cellStyle name="Nota 2 4 37" xfId="33050" xr:uid="{00000000-0005-0000-0000-0000D6810000}"/>
    <cellStyle name="Nota 2 4 37 2" xfId="33051" xr:uid="{00000000-0005-0000-0000-0000D7810000}"/>
    <cellStyle name="Nota 2 4 38" xfId="33052" xr:uid="{00000000-0005-0000-0000-0000D8810000}"/>
    <cellStyle name="Nota 2 4 38 2" xfId="33053" xr:uid="{00000000-0005-0000-0000-0000D9810000}"/>
    <cellStyle name="Nota 2 4 39" xfId="33054" xr:uid="{00000000-0005-0000-0000-0000DA810000}"/>
    <cellStyle name="Nota 2 4 39 2" xfId="33055" xr:uid="{00000000-0005-0000-0000-0000DB810000}"/>
    <cellStyle name="Nota 2 4 4" xfId="969" xr:uid="{00000000-0005-0000-0000-0000DC810000}"/>
    <cellStyle name="Nota 2 4 4 10" xfId="33056" xr:uid="{00000000-0005-0000-0000-0000DD810000}"/>
    <cellStyle name="Nota 2 4 4 10 2" xfId="33057" xr:uid="{00000000-0005-0000-0000-0000DE810000}"/>
    <cellStyle name="Nota 2 4 4 11" xfId="33058" xr:uid="{00000000-0005-0000-0000-0000DF810000}"/>
    <cellStyle name="Nota 2 4 4 11 2" xfId="33059" xr:uid="{00000000-0005-0000-0000-0000E0810000}"/>
    <cellStyle name="Nota 2 4 4 12" xfId="33060" xr:uid="{00000000-0005-0000-0000-0000E1810000}"/>
    <cellStyle name="Nota 2 4 4 12 2" xfId="33061" xr:uid="{00000000-0005-0000-0000-0000E2810000}"/>
    <cellStyle name="Nota 2 4 4 13" xfId="33062" xr:uid="{00000000-0005-0000-0000-0000E3810000}"/>
    <cellStyle name="Nota 2 4 4 13 2" xfId="33063" xr:uid="{00000000-0005-0000-0000-0000E4810000}"/>
    <cellStyle name="Nota 2 4 4 14" xfId="33064" xr:uid="{00000000-0005-0000-0000-0000E5810000}"/>
    <cellStyle name="Nota 2 4 4 14 2" xfId="33065" xr:uid="{00000000-0005-0000-0000-0000E6810000}"/>
    <cellStyle name="Nota 2 4 4 15" xfId="33066" xr:uid="{00000000-0005-0000-0000-0000E7810000}"/>
    <cellStyle name="Nota 2 4 4 15 2" xfId="33067" xr:uid="{00000000-0005-0000-0000-0000E8810000}"/>
    <cellStyle name="Nota 2 4 4 16" xfId="33068" xr:uid="{00000000-0005-0000-0000-0000E9810000}"/>
    <cellStyle name="Nota 2 4 4 16 2" xfId="33069" xr:uid="{00000000-0005-0000-0000-0000EA810000}"/>
    <cellStyle name="Nota 2 4 4 17" xfId="33070" xr:uid="{00000000-0005-0000-0000-0000EB810000}"/>
    <cellStyle name="Nota 2 4 4 17 2" xfId="33071" xr:uid="{00000000-0005-0000-0000-0000EC810000}"/>
    <cellStyle name="Nota 2 4 4 18" xfId="33072" xr:uid="{00000000-0005-0000-0000-0000ED810000}"/>
    <cellStyle name="Nota 2 4 4 18 2" xfId="33073" xr:uid="{00000000-0005-0000-0000-0000EE810000}"/>
    <cellStyle name="Nota 2 4 4 19" xfId="33074" xr:uid="{00000000-0005-0000-0000-0000EF810000}"/>
    <cellStyle name="Nota 2 4 4 19 2" xfId="33075" xr:uid="{00000000-0005-0000-0000-0000F0810000}"/>
    <cellStyle name="Nota 2 4 4 2" xfId="970" xr:uid="{00000000-0005-0000-0000-0000F1810000}"/>
    <cellStyle name="Nota 2 4 4 2 2" xfId="33076" xr:uid="{00000000-0005-0000-0000-0000F2810000}"/>
    <cellStyle name="Nota 2 4 4 20" xfId="33077" xr:uid="{00000000-0005-0000-0000-0000F3810000}"/>
    <cellStyle name="Nota 2 4 4 20 2" xfId="33078" xr:uid="{00000000-0005-0000-0000-0000F4810000}"/>
    <cellStyle name="Nota 2 4 4 21" xfId="33079" xr:uid="{00000000-0005-0000-0000-0000F5810000}"/>
    <cellStyle name="Nota 2 4 4 21 2" xfId="33080" xr:uid="{00000000-0005-0000-0000-0000F6810000}"/>
    <cellStyle name="Nota 2 4 4 22" xfId="33081" xr:uid="{00000000-0005-0000-0000-0000F7810000}"/>
    <cellStyle name="Nota 2 4 4 22 2" xfId="33082" xr:uid="{00000000-0005-0000-0000-0000F8810000}"/>
    <cellStyle name="Nota 2 4 4 23" xfId="33083" xr:uid="{00000000-0005-0000-0000-0000F9810000}"/>
    <cellStyle name="Nota 2 4 4 23 2" xfId="33084" xr:uid="{00000000-0005-0000-0000-0000FA810000}"/>
    <cellStyle name="Nota 2 4 4 24" xfId="33085" xr:uid="{00000000-0005-0000-0000-0000FB810000}"/>
    <cellStyle name="Nota 2 4 4 24 2" xfId="33086" xr:uid="{00000000-0005-0000-0000-0000FC810000}"/>
    <cellStyle name="Nota 2 4 4 25" xfId="33087" xr:uid="{00000000-0005-0000-0000-0000FD810000}"/>
    <cellStyle name="Nota 2 4 4 25 2" xfId="33088" xr:uid="{00000000-0005-0000-0000-0000FE810000}"/>
    <cellStyle name="Nota 2 4 4 26" xfId="33089" xr:uid="{00000000-0005-0000-0000-0000FF810000}"/>
    <cellStyle name="Nota 2 4 4 26 2" xfId="33090" xr:uid="{00000000-0005-0000-0000-000000820000}"/>
    <cellStyle name="Nota 2 4 4 27" xfId="33091" xr:uid="{00000000-0005-0000-0000-000001820000}"/>
    <cellStyle name="Nota 2 4 4 27 2" xfId="33092" xr:uid="{00000000-0005-0000-0000-000002820000}"/>
    <cellStyle name="Nota 2 4 4 28" xfId="33093" xr:uid="{00000000-0005-0000-0000-000003820000}"/>
    <cellStyle name="Nota 2 4 4 28 2" xfId="33094" xr:uid="{00000000-0005-0000-0000-000004820000}"/>
    <cellStyle name="Nota 2 4 4 29" xfId="33095" xr:uid="{00000000-0005-0000-0000-000005820000}"/>
    <cellStyle name="Nota 2 4 4 29 2" xfId="33096" xr:uid="{00000000-0005-0000-0000-000006820000}"/>
    <cellStyle name="Nota 2 4 4 3" xfId="33097" xr:uid="{00000000-0005-0000-0000-000007820000}"/>
    <cellStyle name="Nota 2 4 4 3 2" xfId="33098" xr:uid="{00000000-0005-0000-0000-000008820000}"/>
    <cellStyle name="Nota 2 4 4 30" xfId="33099" xr:uid="{00000000-0005-0000-0000-000009820000}"/>
    <cellStyle name="Nota 2 4 4 30 2" xfId="33100" xr:uid="{00000000-0005-0000-0000-00000A820000}"/>
    <cellStyle name="Nota 2 4 4 31" xfId="33101" xr:uid="{00000000-0005-0000-0000-00000B820000}"/>
    <cellStyle name="Nota 2 4 4 31 2" xfId="33102" xr:uid="{00000000-0005-0000-0000-00000C820000}"/>
    <cellStyle name="Nota 2 4 4 32" xfId="33103" xr:uid="{00000000-0005-0000-0000-00000D820000}"/>
    <cellStyle name="Nota 2 4 4 32 2" xfId="33104" xr:uid="{00000000-0005-0000-0000-00000E820000}"/>
    <cellStyle name="Nota 2 4 4 33" xfId="33105" xr:uid="{00000000-0005-0000-0000-00000F820000}"/>
    <cellStyle name="Nota 2 4 4 33 2" xfId="33106" xr:uid="{00000000-0005-0000-0000-000010820000}"/>
    <cellStyle name="Nota 2 4 4 34" xfId="33107" xr:uid="{00000000-0005-0000-0000-000011820000}"/>
    <cellStyle name="Nota 2 4 4 34 2" xfId="33108" xr:uid="{00000000-0005-0000-0000-000012820000}"/>
    <cellStyle name="Nota 2 4 4 35" xfId="33109" xr:uid="{00000000-0005-0000-0000-000013820000}"/>
    <cellStyle name="Nota 2 4 4 35 2" xfId="33110" xr:uid="{00000000-0005-0000-0000-000014820000}"/>
    <cellStyle name="Nota 2 4 4 36" xfId="33111" xr:uid="{00000000-0005-0000-0000-000015820000}"/>
    <cellStyle name="Nota 2 4 4 36 2" xfId="33112" xr:uid="{00000000-0005-0000-0000-000016820000}"/>
    <cellStyle name="Nota 2 4 4 37" xfId="33113" xr:uid="{00000000-0005-0000-0000-000017820000}"/>
    <cellStyle name="Nota 2 4 4 37 2" xfId="33114" xr:uid="{00000000-0005-0000-0000-000018820000}"/>
    <cellStyle name="Nota 2 4 4 38" xfId="33115" xr:uid="{00000000-0005-0000-0000-000019820000}"/>
    <cellStyle name="Nota 2 4 4 38 2" xfId="33116" xr:uid="{00000000-0005-0000-0000-00001A820000}"/>
    <cellStyle name="Nota 2 4 4 39" xfId="33117" xr:uid="{00000000-0005-0000-0000-00001B820000}"/>
    <cellStyle name="Nota 2 4 4 39 2" xfId="33118" xr:uid="{00000000-0005-0000-0000-00001C820000}"/>
    <cellStyle name="Nota 2 4 4 4" xfId="33119" xr:uid="{00000000-0005-0000-0000-00001D820000}"/>
    <cellStyle name="Nota 2 4 4 4 2" xfId="33120" xr:uid="{00000000-0005-0000-0000-00001E820000}"/>
    <cellStyle name="Nota 2 4 4 40" xfId="33121" xr:uid="{00000000-0005-0000-0000-00001F820000}"/>
    <cellStyle name="Nota 2 4 4 41" xfId="33122" xr:uid="{00000000-0005-0000-0000-000020820000}"/>
    <cellStyle name="Nota 2 4 4 42" xfId="33123" xr:uid="{00000000-0005-0000-0000-000021820000}"/>
    <cellStyle name="Nota 2 4 4 43" xfId="33124" xr:uid="{00000000-0005-0000-0000-000022820000}"/>
    <cellStyle name="Nota 2 4 4 44" xfId="33125" xr:uid="{00000000-0005-0000-0000-000023820000}"/>
    <cellStyle name="Nota 2 4 4 45" xfId="33126" xr:uid="{00000000-0005-0000-0000-000024820000}"/>
    <cellStyle name="Nota 2 4 4 46" xfId="33127" xr:uid="{00000000-0005-0000-0000-000025820000}"/>
    <cellStyle name="Nota 2 4 4 47" xfId="33128" xr:uid="{00000000-0005-0000-0000-000026820000}"/>
    <cellStyle name="Nota 2 4 4 48" xfId="33129" xr:uid="{00000000-0005-0000-0000-000027820000}"/>
    <cellStyle name="Nota 2 4 4 49" xfId="33130" xr:uid="{00000000-0005-0000-0000-000028820000}"/>
    <cellStyle name="Nota 2 4 4 5" xfId="33131" xr:uid="{00000000-0005-0000-0000-000029820000}"/>
    <cellStyle name="Nota 2 4 4 5 2" xfId="33132" xr:uid="{00000000-0005-0000-0000-00002A820000}"/>
    <cellStyle name="Nota 2 4 4 50" xfId="33133" xr:uid="{00000000-0005-0000-0000-00002B820000}"/>
    <cellStyle name="Nota 2 4 4 51" xfId="33134" xr:uid="{00000000-0005-0000-0000-00002C820000}"/>
    <cellStyle name="Nota 2 4 4 52" xfId="33135" xr:uid="{00000000-0005-0000-0000-00002D820000}"/>
    <cellStyle name="Nota 2 4 4 53" xfId="33136" xr:uid="{00000000-0005-0000-0000-00002E820000}"/>
    <cellStyle name="Nota 2 4 4 54" xfId="33137" xr:uid="{00000000-0005-0000-0000-00002F820000}"/>
    <cellStyle name="Nota 2 4 4 55" xfId="33138" xr:uid="{00000000-0005-0000-0000-000030820000}"/>
    <cellStyle name="Nota 2 4 4 56" xfId="33139" xr:uid="{00000000-0005-0000-0000-000031820000}"/>
    <cellStyle name="Nota 2 4 4 57" xfId="33140" xr:uid="{00000000-0005-0000-0000-000032820000}"/>
    <cellStyle name="Nota 2 4 4 58" xfId="33141" xr:uid="{00000000-0005-0000-0000-000033820000}"/>
    <cellStyle name="Nota 2 4 4 59" xfId="33142" xr:uid="{00000000-0005-0000-0000-000034820000}"/>
    <cellStyle name="Nota 2 4 4 6" xfId="33143" xr:uid="{00000000-0005-0000-0000-000035820000}"/>
    <cellStyle name="Nota 2 4 4 6 2" xfId="33144" xr:uid="{00000000-0005-0000-0000-000036820000}"/>
    <cellStyle name="Nota 2 4 4 60" xfId="33145" xr:uid="{00000000-0005-0000-0000-000037820000}"/>
    <cellStyle name="Nota 2 4 4 61" xfId="33146" xr:uid="{00000000-0005-0000-0000-000038820000}"/>
    <cellStyle name="Nota 2 4 4 62" xfId="33147" xr:uid="{00000000-0005-0000-0000-000039820000}"/>
    <cellStyle name="Nota 2 4 4 63" xfId="33148" xr:uid="{00000000-0005-0000-0000-00003A820000}"/>
    <cellStyle name="Nota 2 4 4 64" xfId="33149" xr:uid="{00000000-0005-0000-0000-00003B820000}"/>
    <cellStyle name="Nota 2 4 4 65" xfId="33150" xr:uid="{00000000-0005-0000-0000-00003C820000}"/>
    <cellStyle name="Nota 2 4 4 66" xfId="33151" xr:uid="{00000000-0005-0000-0000-00003D820000}"/>
    <cellStyle name="Nota 2 4 4 67" xfId="33152" xr:uid="{00000000-0005-0000-0000-00003E820000}"/>
    <cellStyle name="Nota 2 4 4 68" xfId="33153" xr:uid="{00000000-0005-0000-0000-00003F820000}"/>
    <cellStyle name="Nota 2 4 4 69" xfId="33154" xr:uid="{00000000-0005-0000-0000-000040820000}"/>
    <cellStyle name="Nota 2 4 4 7" xfId="33155" xr:uid="{00000000-0005-0000-0000-000041820000}"/>
    <cellStyle name="Nota 2 4 4 7 2" xfId="33156" xr:uid="{00000000-0005-0000-0000-000042820000}"/>
    <cellStyle name="Nota 2 4 4 70" xfId="33157" xr:uid="{00000000-0005-0000-0000-000043820000}"/>
    <cellStyle name="Nota 2 4 4 71" xfId="33158" xr:uid="{00000000-0005-0000-0000-000044820000}"/>
    <cellStyle name="Nota 2 4 4 72" xfId="33159" xr:uid="{00000000-0005-0000-0000-000045820000}"/>
    <cellStyle name="Nota 2 4 4 73" xfId="33160" xr:uid="{00000000-0005-0000-0000-000046820000}"/>
    <cellStyle name="Nota 2 4 4 74" xfId="33161" xr:uid="{00000000-0005-0000-0000-000047820000}"/>
    <cellStyle name="Nota 2 4 4 75" xfId="33162" xr:uid="{00000000-0005-0000-0000-000048820000}"/>
    <cellStyle name="Nota 2 4 4 76" xfId="33163" xr:uid="{00000000-0005-0000-0000-000049820000}"/>
    <cellStyle name="Nota 2 4 4 77" xfId="52497" xr:uid="{00000000-0005-0000-0000-00004A820000}"/>
    <cellStyle name="Nota 2 4 4 78" xfId="52277" xr:uid="{00000000-0005-0000-0000-00004B820000}"/>
    <cellStyle name="Nota 2 4 4 79" xfId="53190" xr:uid="{00000000-0005-0000-0000-00004C820000}"/>
    <cellStyle name="Nota 2 4 4 8" xfId="33164" xr:uid="{00000000-0005-0000-0000-00004D820000}"/>
    <cellStyle name="Nota 2 4 4 8 2" xfId="33165" xr:uid="{00000000-0005-0000-0000-00004E820000}"/>
    <cellStyle name="Nota 2 4 4 9" xfId="33166" xr:uid="{00000000-0005-0000-0000-00004F820000}"/>
    <cellStyle name="Nota 2 4 4 9 2" xfId="33167" xr:uid="{00000000-0005-0000-0000-000050820000}"/>
    <cellStyle name="Nota 2 4 40" xfId="33168" xr:uid="{00000000-0005-0000-0000-000051820000}"/>
    <cellStyle name="Nota 2 4 40 2" xfId="33169" xr:uid="{00000000-0005-0000-0000-000052820000}"/>
    <cellStyle name="Nota 2 4 41" xfId="33170" xr:uid="{00000000-0005-0000-0000-000053820000}"/>
    <cellStyle name="Nota 2 4 41 2" xfId="33171" xr:uid="{00000000-0005-0000-0000-000054820000}"/>
    <cellStyle name="Nota 2 4 42" xfId="33172" xr:uid="{00000000-0005-0000-0000-000055820000}"/>
    <cellStyle name="Nota 2 4 42 2" xfId="33173" xr:uid="{00000000-0005-0000-0000-000056820000}"/>
    <cellStyle name="Nota 2 4 43" xfId="33174" xr:uid="{00000000-0005-0000-0000-000057820000}"/>
    <cellStyle name="Nota 2 4 43 2" xfId="33175" xr:uid="{00000000-0005-0000-0000-000058820000}"/>
    <cellStyle name="Nota 2 4 44" xfId="33176" xr:uid="{00000000-0005-0000-0000-000059820000}"/>
    <cellStyle name="Nota 2 4 44 2" xfId="33177" xr:uid="{00000000-0005-0000-0000-00005A820000}"/>
    <cellStyle name="Nota 2 4 45" xfId="33178" xr:uid="{00000000-0005-0000-0000-00005B820000}"/>
    <cellStyle name="Nota 2 4 45 2" xfId="33179" xr:uid="{00000000-0005-0000-0000-00005C820000}"/>
    <cellStyle name="Nota 2 4 46" xfId="33180" xr:uid="{00000000-0005-0000-0000-00005D820000}"/>
    <cellStyle name="Nota 2 4 46 2" xfId="33181" xr:uid="{00000000-0005-0000-0000-00005E820000}"/>
    <cellStyle name="Nota 2 4 47" xfId="33182" xr:uid="{00000000-0005-0000-0000-00005F820000}"/>
    <cellStyle name="Nota 2 4 47 2" xfId="33183" xr:uid="{00000000-0005-0000-0000-000060820000}"/>
    <cellStyle name="Nota 2 4 48" xfId="33184" xr:uid="{00000000-0005-0000-0000-000061820000}"/>
    <cellStyle name="Nota 2 4 48 2" xfId="33185" xr:uid="{00000000-0005-0000-0000-000062820000}"/>
    <cellStyle name="Nota 2 4 49" xfId="33186" xr:uid="{00000000-0005-0000-0000-000063820000}"/>
    <cellStyle name="Nota 2 4 49 2" xfId="33187" xr:uid="{00000000-0005-0000-0000-000064820000}"/>
    <cellStyle name="Nota 2 4 5" xfId="971" xr:uid="{00000000-0005-0000-0000-000065820000}"/>
    <cellStyle name="Nota 2 4 5 10" xfId="33188" xr:uid="{00000000-0005-0000-0000-000066820000}"/>
    <cellStyle name="Nota 2 4 5 10 2" xfId="33189" xr:uid="{00000000-0005-0000-0000-000067820000}"/>
    <cellStyle name="Nota 2 4 5 11" xfId="33190" xr:uid="{00000000-0005-0000-0000-000068820000}"/>
    <cellStyle name="Nota 2 4 5 11 2" xfId="33191" xr:uid="{00000000-0005-0000-0000-000069820000}"/>
    <cellStyle name="Nota 2 4 5 12" xfId="33192" xr:uid="{00000000-0005-0000-0000-00006A820000}"/>
    <cellStyle name="Nota 2 4 5 12 2" xfId="33193" xr:uid="{00000000-0005-0000-0000-00006B820000}"/>
    <cellStyle name="Nota 2 4 5 13" xfId="33194" xr:uid="{00000000-0005-0000-0000-00006C820000}"/>
    <cellStyle name="Nota 2 4 5 13 2" xfId="33195" xr:uid="{00000000-0005-0000-0000-00006D820000}"/>
    <cellStyle name="Nota 2 4 5 14" xfId="33196" xr:uid="{00000000-0005-0000-0000-00006E820000}"/>
    <cellStyle name="Nota 2 4 5 14 2" xfId="33197" xr:uid="{00000000-0005-0000-0000-00006F820000}"/>
    <cellStyle name="Nota 2 4 5 15" xfId="33198" xr:uid="{00000000-0005-0000-0000-000070820000}"/>
    <cellStyle name="Nota 2 4 5 15 2" xfId="33199" xr:uid="{00000000-0005-0000-0000-000071820000}"/>
    <cellStyle name="Nota 2 4 5 16" xfId="33200" xr:uid="{00000000-0005-0000-0000-000072820000}"/>
    <cellStyle name="Nota 2 4 5 16 2" xfId="33201" xr:uid="{00000000-0005-0000-0000-000073820000}"/>
    <cellStyle name="Nota 2 4 5 17" xfId="33202" xr:uid="{00000000-0005-0000-0000-000074820000}"/>
    <cellStyle name="Nota 2 4 5 17 2" xfId="33203" xr:uid="{00000000-0005-0000-0000-000075820000}"/>
    <cellStyle name="Nota 2 4 5 18" xfId="33204" xr:uid="{00000000-0005-0000-0000-000076820000}"/>
    <cellStyle name="Nota 2 4 5 18 2" xfId="33205" xr:uid="{00000000-0005-0000-0000-000077820000}"/>
    <cellStyle name="Nota 2 4 5 19" xfId="33206" xr:uid="{00000000-0005-0000-0000-000078820000}"/>
    <cellStyle name="Nota 2 4 5 19 2" xfId="33207" xr:uid="{00000000-0005-0000-0000-000079820000}"/>
    <cellStyle name="Nota 2 4 5 2" xfId="972" xr:uid="{00000000-0005-0000-0000-00007A820000}"/>
    <cellStyle name="Nota 2 4 5 2 2" xfId="33208" xr:uid="{00000000-0005-0000-0000-00007B820000}"/>
    <cellStyle name="Nota 2 4 5 20" xfId="33209" xr:uid="{00000000-0005-0000-0000-00007C820000}"/>
    <cellStyle name="Nota 2 4 5 20 2" xfId="33210" xr:uid="{00000000-0005-0000-0000-00007D820000}"/>
    <cellStyle name="Nota 2 4 5 21" xfId="33211" xr:uid="{00000000-0005-0000-0000-00007E820000}"/>
    <cellStyle name="Nota 2 4 5 21 2" xfId="33212" xr:uid="{00000000-0005-0000-0000-00007F820000}"/>
    <cellStyle name="Nota 2 4 5 22" xfId="33213" xr:uid="{00000000-0005-0000-0000-000080820000}"/>
    <cellStyle name="Nota 2 4 5 22 2" xfId="33214" xr:uid="{00000000-0005-0000-0000-000081820000}"/>
    <cellStyle name="Nota 2 4 5 23" xfId="33215" xr:uid="{00000000-0005-0000-0000-000082820000}"/>
    <cellStyle name="Nota 2 4 5 23 2" xfId="33216" xr:uid="{00000000-0005-0000-0000-000083820000}"/>
    <cellStyle name="Nota 2 4 5 24" xfId="33217" xr:uid="{00000000-0005-0000-0000-000084820000}"/>
    <cellStyle name="Nota 2 4 5 24 2" xfId="33218" xr:uid="{00000000-0005-0000-0000-000085820000}"/>
    <cellStyle name="Nota 2 4 5 25" xfId="33219" xr:uid="{00000000-0005-0000-0000-000086820000}"/>
    <cellStyle name="Nota 2 4 5 25 2" xfId="33220" xr:uid="{00000000-0005-0000-0000-000087820000}"/>
    <cellStyle name="Nota 2 4 5 26" xfId="33221" xr:uid="{00000000-0005-0000-0000-000088820000}"/>
    <cellStyle name="Nota 2 4 5 26 2" xfId="33222" xr:uid="{00000000-0005-0000-0000-000089820000}"/>
    <cellStyle name="Nota 2 4 5 27" xfId="33223" xr:uid="{00000000-0005-0000-0000-00008A820000}"/>
    <cellStyle name="Nota 2 4 5 27 2" xfId="33224" xr:uid="{00000000-0005-0000-0000-00008B820000}"/>
    <cellStyle name="Nota 2 4 5 28" xfId="33225" xr:uid="{00000000-0005-0000-0000-00008C820000}"/>
    <cellStyle name="Nota 2 4 5 28 2" xfId="33226" xr:uid="{00000000-0005-0000-0000-00008D820000}"/>
    <cellStyle name="Nota 2 4 5 29" xfId="33227" xr:uid="{00000000-0005-0000-0000-00008E820000}"/>
    <cellStyle name="Nota 2 4 5 29 2" xfId="33228" xr:uid="{00000000-0005-0000-0000-00008F820000}"/>
    <cellStyle name="Nota 2 4 5 3" xfId="33229" xr:uid="{00000000-0005-0000-0000-000090820000}"/>
    <cellStyle name="Nota 2 4 5 3 2" xfId="33230" xr:uid="{00000000-0005-0000-0000-000091820000}"/>
    <cellStyle name="Nota 2 4 5 30" xfId="33231" xr:uid="{00000000-0005-0000-0000-000092820000}"/>
    <cellStyle name="Nota 2 4 5 30 2" xfId="33232" xr:uid="{00000000-0005-0000-0000-000093820000}"/>
    <cellStyle name="Nota 2 4 5 31" xfId="33233" xr:uid="{00000000-0005-0000-0000-000094820000}"/>
    <cellStyle name="Nota 2 4 5 31 2" xfId="33234" xr:uid="{00000000-0005-0000-0000-000095820000}"/>
    <cellStyle name="Nota 2 4 5 32" xfId="33235" xr:uid="{00000000-0005-0000-0000-000096820000}"/>
    <cellStyle name="Nota 2 4 5 32 2" xfId="33236" xr:uid="{00000000-0005-0000-0000-000097820000}"/>
    <cellStyle name="Nota 2 4 5 33" xfId="33237" xr:uid="{00000000-0005-0000-0000-000098820000}"/>
    <cellStyle name="Nota 2 4 5 33 2" xfId="33238" xr:uid="{00000000-0005-0000-0000-000099820000}"/>
    <cellStyle name="Nota 2 4 5 34" xfId="33239" xr:uid="{00000000-0005-0000-0000-00009A820000}"/>
    <cellStyle name="Nota 2 4 5 34 2" xfId="33240" xr:uid="{00000000-0005-0000-0000-00009B820000}"/>
    <cellStyle name="Nota 2 4 5 35" xfId="33241" xr:uid="{00000000-0005-0000-0000-00009C820000}"/>
    <cellStyle name="Nota 2 4 5 35 2" xfId="33242" xr:uid="{00000000-0005-0000-0000-00009D820000}"/>
    <cellStyle name="Nota 2 4 5 36" xfId="33243" xr:uid="{00000000-0005-0000-0000-00009E820000}"/>
    <cellStyle name="Nota 2 4 5 36 2" xfId="33244" xr:uid="{00000000-0005-0000-0000-00009F820000}"/>
    <cellStyle name="Nota 2 4 5 37" xfId="33245" xr:uid="{00000000-0005-0000-0000-0000A0820000}"/>
    <cellStyle name="Nota 2 4 5 37 2" xfId="33246" xr:uid="{00000000-0005-0000-0000-0000A1820000}"/>
    <cellStyle name="Nota 2 4 5 38" xfId="33247" xr:uid="{00000000-0005-0000-0000-0000A2820000}"/>
    <cellStyle name="Nota 2 4 5 38 2" xfId="33248" xr:uid="{00000000-0005-0000-0000-0000A3820000}"/>
    <cellStyle name="Nota 2 4 5 39" xfId="33249" xr:uid="{00000000-0005-0000-0000-0000A4820000}"/>
    <cellStyle name="Nota 2 4 5 39 2" xfId="33250" xr:uid="{00000000-0005-0000-0000-0000A5820000}"/>
    <cellStyle name="Nota 2 4 5 4" xfId="33251" xr:uid="{00000000-0005-0000-0000-0000A6820000}"/>
    <cellStyle name="Nota 2 4 5 4 2" xfId="33252" xr:uid="{00000000-0005-0000-0000-0000A7820000}"/>
    <cellStyle name="Nota 2 4 5 40" xfId="33253" xr:uid="{00000000-0005-0000-0000-0000A8820000}"/>
    <cellStyle name="Nota 2 4 5 41" xfId="33254" xr:uid="{00000000-0005-0000-0000-0000A9820000}"/>
    <cellStyle name="Nota 2 4 5 42" xfId="33255" xr:uid="{00000000-0005-0000-0000-0000AA820000}"/>
    <cellStyle name="Nota 2 4 5 43" xfId="33256" xr:uid="{00000000-0005-0000-0000-0000AB820000}"/>
    <cellStyle name="Nota 2 4 5 44" xfId="33257" xr:uid="{00000000-0005-0000-0000-0000AC820000}"/>
    <cellStyle name="Nota 2 4 5 45" xfId="33258" xr:uid="{00000000-0005-0000-0000-0000AD820000}"/>
    <cellStyle name="Nota 2 4 5 46" xfId="33259" xr:uid="{00000000-0005-0000-0000-0000AE820000}"/>
    <cellStyle name="Nota 2 4 5 47" xfId="33260" xr:uid="{00000000-0005-0000-0000-0000AF820000}"/>
    <cellStyle name="Nota 2 4 5 48" xfId="33261" xr:uid="{00000000-0005-0000-0000-0000B0820000}"/>
    <cellStyle name="Nota 2 4 5 49" xfId="33262" xr:uid="{00000000-0005-0000-0000-0000B1820000}"/>
    <cellStyle name="Nota 2 4 5 5" xfId="33263" xr:uid="{00000000-0005-0000-0000-0000B2820000}"/>
    <cellStyle name="Nota 2 4 5 5 2" xfId="33264" xr:uid="{00000000-0005-0000-0000-0000B3820000}"/>
    <cellStyle name="Nota 2 4 5 50" xfId="33265" xr:uid="{00000000-0005-0000-0000-0000B4820000}"/>
    <cellStyle name="Nota 2 4 5 51" xfId="33266" xr:uid="{00000000-0005-0000-0000-0000B5820000}"/>
    <cellStyle name="Nota 2 4 5 52" xfId="33267" xr:uid="{00000000-0005-0000-0000-0000B6820000}"/>
    <cellStyle name="Nota 2 4 5 53" xfId="33268" xr:uid="{00000000-0005-0000-0000-0000B7820000}"/>
    <cellStyle name="Nota 2 4 5 54" xfId="33269" xr:uid="{00000000-0005-0000-0000-0000B8820000}"/>
    <cellStyle name="Nota 2 4 5 55" xfId="33270" xr:uid="{00000000-0005-0000-0000-0000B9820000}"/>
    <cellStyle name="Nota 2 4 5 56" xfId="33271" xr:uid="{00000000-0005-0000-0000-0000BA820000}"/>
    <cellStyle name="Nota 2 4 5 57" xfId="33272" xr:uid="{00000000-0005-0000-0000-0000BB820000}"/>
    <cellStyle name="Nota 2 4 5 58" xfId="33273" xr:uid="{00000000-0005-0000-0000-0000BC820000}"/>
    <cellStyle name="Nota 2 4 5 59" xfId="33274" xr:uid="{00000000-0005-0000-0000-0000BD820000}"/>
    <cellStyle name="Nota 2 4 5 6" xfId="33275" xr:uid="{00000000-0005-0000-0000-0000BE820000}"/>
    <cellStyle name="Nota 2 4 5 6 2" xfId="33276" xr:uid="{00000000-0005-0000-0000-0000BF820000}"/>
    <cellStyle name="Nota 2 4 5 60" xfId="33277" xr:uid="{00000000-0005-0000-0000-0000C0820000}"/>
    <cellStyle name="Nota 2 4 5 61" xfId="33278" xr:uid="{00000000-0005-0000-0000-0000C1820000}"/>
    <cellStyle name="Nota 2 4 5 62" xfId="33279" xr:uid="{00000000-0005-0000-0000-0000C2820000}"/>
    <cellStyle name="Nota 2 4 5 63" xfId="33280" xr:uid="{00000000-0005-0000-0000-0000C3820000}"/>
    <cellStyle name="Nota 2 4 5 64" xfId="33281" xr:uid="{00000000-0005-0000-0000-0000C4820000}"/>
    <cellStyle name="Nota 2 4 5 65" xfId="33282" xr:uid="{00000000-0005-0000-0000-0000C5820000}"/>
    <cellStyle name="Nota 2 4 5 66" xfId="33283" xr:uid="{00000000-0005-0000-0000-0000C6820000}"/>
    <cellStyle name="Nota 2 4 5 67" xfId="33284" xr:uid="{00000000-0005-0000-0000-0000C7820000}"/>
    <cellStyle name="Nota 2 4 5 68" xfId="33285" xr:uid="{00000000-0005-0000-0000-0000C8820000}"/>
    <cellStyle name="Nota 2 4 5 69" xfId="33286" xr:uid="{00000000-0005-0000-0000-0000C9820000}"/>
    <cellStyle name="Nota 2 4 5 7" xfId="33287" xr:uid="{00000000-0005-0000-0000-0000CA820000}"/>
    <cellStyle name="Nota 2 4 5 7 2" xfId="33288" xr:uid="{00000000-0005-0000-0000-0000CB820000}"/>
    <cellStyle name="Nota 2 4 5 70" xfId="33289" xr:uid="{00000000-0005-0000-0000-0000CC820000}"/>
    <cellStyle name="Nota 2 4 5 71" xfId="33290" xr:uid="{00000000-0005-0000-0000-0000CD820000}"/>
    <cellStyle name="Nota 2 4 5 72" xfId="33291" xr:uid="{00000000-0005-0000-0000-0000CE820000}"/>
    <cellStyle name="Nota 2 4 5 73" xfId="33292" xr:uid="{00000000-0005-0000-0000-0000CF820000}"/>
    <cellStyle name="Nota 2 4 5 74" xfId="33293" xr:uid="{00000000-0005-0000-0000-0000D0820000}"/>
    <cellStyle name="Nota 2 4 5 75" xfId="33294" xr:uid="{00000000-0005-0000-0000-0000D1820000}"/>
    <cellStyle name="Nota 2 4 5 76" xfId="33295" xr:uid="{00000000-0005-0000-0000-0000D2820000}"/>
    <cellStyle name="Nota 2 4 5 77" xfId="52506" xr:uid="{00000000-0005-0000-0000-0000D3820000}"/>
    <cellStyle name="Nota 2 4 5 78" xfId="52246" xr:uid="{00000000-0005-0000-0000-0000D4820000}"/>
    <cellStyle name="Nota 2 4 5 79" xfId="53199" xr:uid="{00000000-0005-0000-0000-0000D5820000}"/>
    <cellStyle name="Nota 2 4 5 8" xfId="33296" xr:uid="{00000000-0005-0000-0000-0000D6820000}"/>
    <cellStyle name="Nota 2 4 5 8 2" xfId="33297" xr:uid="{00000000-0005-0000-0000-0000D7820000}"/>
    <cellStyle name="Nota 2 4 5 9" xfId="33298" xr:uid="{00000000-0005-0000-0000-0000D8820000}"/>
    <cellStyle name="Nota 2 4 5 9 2" xfId="33299" xr:uid="{00000000-0005-0000-0000-0000D9820000}"/>
    <cellStyle name="Nota 2 4 50" xfId="33300" xr:uid="{00000000-0005-0000-0000-0000DA820000}"/>
    <cellStyle name="Nota 2 4 50 2" xfId="33301" xr:uid="{00000000-0005-0000-0000-0000DB820000}"/>
    <cellStyle name="Nota 2 4 51" xfId="33302" xr:uid="{00000000-0005-0000-0000-0000DC820000}"/>
    <cellStyle name="Nota 2 4 51 2" xfId="33303" xr:uid="{00000000-0005-0000-0000-0000DD820000}"/>
    <cellStyle name="Nota 2 4 52" xfId="33304" xr:uid="{00000000-0005-0000-0000-0000DE820000}"/>
    <cellStyle name="Nota 2 4 52 2" xfId="33305" xr:uid="{00000000-0005-0000-0000-0000DF820000}"/>
    <cellStyle name="Nota 2 4 53" xfId="33306" xr:uid="{00000000-0005-0000-0000-0000E0820000}"/>
    <cellStyle name="Nota 2 4 53 2" xfId="33307" xr:uid="{00000000-0005-0000-0000-0000E1820000}"/>
    <cellStyle name="Nota 2 4 54" xfId="33308" xr:uid="{00000000-0005-0000-0000-0000E2820000}"/>
    <cellStyle name="Nota 2 4 54 2" xfId="33309" xr:uid="{00000000-0005-0000-0000-0000E3820000}"/>
    <cellStyle name="Nota 2 4 55" xfId="33310" xr:uid="{00000000-0005-0000-0000-0000E4820000}"/>
    <cellStyle name="Nota 2 4 55 2" xfId="33311" xr:uid="{00000000-0005-0000-0000-0000E5820000}"/>
    <cellStyle name="Nota 2 4 56" xfId="33312" xr:uid="{00000000-0005-0000-0000-0000E6820000}"/>
    <cellStyle name="Nota 2 4 56 2" xfId="33313" xr:uid="{00000000-0005-0000-0000-0000E7820000}"/>
    <cellStyle name="Nota 2 4 57" xfId="33314" xr:uid="{00000000-0005-0000-0000-0000E8820000}"/>
    <cellStyle name="Nota 2 4 57 2" xfId="33315" xr:uid="{00000000-0005-0000-0000-0000E9820000}"/>
    <cellStyle name="Nota 2 4 58" xfId="33316" xr:uid="{00000000-0005-0000-0000-0000EA820000}"/>
    <cellStyle name="Nota 2 4 58 2" xfId="33317" xr:uid="{00000000-0005-0000-0000-0000EB820000}"/>
    <cellStyle name="Nota 2 4 59" xfId="33318" xr:uid="{00000000-0005-0000-0000-0000EC820000}"/>
    <cellStyle name="Nota 2 4 6" xfId="973" xr:uid="{00000000-0005-0000-0000-0000ED820000}"/>
    <cellStyle name="Nota 2 4 6 10" xfId="33319" xr:uid="{00000000-0005-0000-0000-0000EE820000}"/>
    <cellStyle name="Nota 2 4 6 10 2" xfId="33320" xr:uid="{00000000-0005-0000-0000-0000EF820000}"/>
    <cellStyle name="Nota 2 4 6 11" xfId="33321" xr:uid="{00000000-0005-0000-0000-0000F0820000}"/>
    <cellStyle name="Nota 2 4 6 11 2" xfId="33322" xr:uid="{00000000-0005-0000-0000-0000F1820000}"/>
    <cellStyle name="Nota 2 4 6 12" xfId="33323" xr:uid="{00000000-0005-0000-0000-0000F2820000}"/>
    <cellStyle name="Nota 2 4 6 12 2" xfId="33324" xr:uid="{00000000-0005-0000-0000-0000F3820000}"/>
    <cellStyle name="Nota 2 4 6 13" xfId="33325" xr:uid="{00000000-0005-0000-0000-0000F4820000}"/>
    <cellStyle name="Nota 2 4 6 13 2" xfId="33326" xr:uid="{00000000-0005-0000-0000-0000F5820000}"/>
    <cellStyle name="Nota 2 4 6 14" xfId="33327" xr:uid="{00000000-0005-0000-0000-0000F6820000}"/>
    <cellStyle name="Nota 2 4 6 14 2" xfId="33328" xr:uid="{00000000-0005-0000-0000-0000F7820000}"/>
    <cellStyle name="Nota 2 4 6 15" xfId="33329" xr:uid="{00000000-0005-0000-0000-0000F8820000}"/>
    <cellStyle name="Nota 2 4 6 15 2" xfId="33330" xr:uid="{00000000-0005-0000-0000-0000F9820000}"/>
    <cellStyle name="Nota 2 4 6 16" xfId="33331" xr:uid="{00000000-0005-0000-0000-0000FA820000}"/>
    <cellStyle name="Nota 2 4 6 16 2" xfId="33332" xr:uid="{00000000-0005-0000-0000-0000FB820000}"/>
    <cellStyle name="Nota 2 4 6 17" xfId="33333" xr:uid="{00000000-0005-0000-0000-0000FC820000}"/>
    <cellStyle name="Nota 2 4 6 17 2" xfId="33334" xr:uid="{00000000-0005-0000-0000-0000FD820000}"/>
    <cellStyle name="Nota 2 4 6 18" xfId="33335" xr:uid="{00000000-0005-0000-0000-0000FE820000}"/>
    <cellStyle name="Nota 2 4 6 18 2" xfId="33336" xr:uid="{00000000-0005-0000-0000-0000FF820000}"/>
    <cellStyle name="Nota 2 4 6 19" xfId="33337" xr:uid="{00000000-0005-0000-0000-000000830000}"/>
    <cellStyle name="Nota 2 4 6 19 2" xfId="33338" xr:uid="{00000000-0005-0000-0000-000001830000}"/>
    <cellStyle name="Nota 2 4 6 2" xfId="974" xr:uid="{00000000-0005-0000-0000-000002830000}"/>
    <cellStyle name="Nota 2 4 6 2 2" xfId="33339" xr:uid="{00000000-0005-0000-0000-000003830000}"/>
    <cellStyle name="Nota 2 4 6 20" xfId="33340" xr:uid="{00000000-0005-0000-0000-000004830000}"/>
    <cellStyle name="Nota 2 4 6 20 2" xfId="33341" xr:uid="{00000000-0005-0000-0000-000005830000}"/>
    <cellStyle name="Nota 2 4 6 21" xfId="33342" xr:uid="{00000000-0005-0000-0000-000006830000}"/>
    <cellStyle name="Nota 2 4 6 21 2" xfId="33343" xr:uid="{00000000-0005-0000-0000-000007830000}"/>
    <cellStyle name="Nota 2 4 6 22" xfId="33344" xr:uid="{00000000-0005-0000-0000-000008830000}"/>
    <cellStyle name="Nota 2 4 6 22 2" xfId="33345" xr:uid="{00000000-0005-0000-0000-000009830000}"/>
    <cellStyle name="Nota 2 4 6 23" xfId="33346" xr:uid="{00000000-0005-0000-0000-00000A830000}"/>
    <cellStyle name="Nota 2 4 6 23 2" xfId="33347" xr:uid="{00000000-0005-0000-0000-00000B830000}"/>
    <cellStyle name="Nota 2 4 6 24" xfId="33348" xr:uid="{00000000-0005-0000-0000-00000C830000}"/>
    <cellStyle name="Nota 2 4 6 24 2" xfId="33349" xr:uid="{00000000-0005-0000-0000-00000D830000}"/>
    <cellStyle name="Nota 2 4 6 25" xfId="33350" xr:uid="{00000000-0005-0000-0000-00000E830000}"/>
    <cellStyle name="Nota 2 4 6 25 2" xfId="33351" xr:uid="{00000000-0005-0000-0000-00000F830000}"/>
    <cellStyle name="Nota 2 4 6 26" xfId="33352" xr:uid="{00000000-0005-0000-0000-000010830000}"/>
    <cellStyle name="Nota 2 4 6 26 2" xfId="33353" xr:uid="{00000000-0005-0000-0000-000011830000}"/>
    <cellStyle name="Nota 2 4 6 27" xfId="33354" xr:uid="{00000000-0005-0000-0000-000012830000}"/>
    <cellStyle name="Nota 2 4 6 27 2" xfId="33355" xr:uid="{00000000-0005-0000-0000-000013830000}"/>
    <cellStyle name="Nota 2 4 6 28" xfId="33356" xr:uid="{00000000-0005-0000-0000-000014830000}"/>
    <cellStyle name="Nota 2 4 6 28 2" xfId="33357" xr:uid="{00000000-0005-0000-0000-000015830000}"/>
    <cellStyle name="Nota 2 4 6 29" xfId="33358" xr:uid="{00000000-0005-0000-0000-000016830000}"/>
    <cellStyle name="Nota 2 4 6 29 2" xfId="33359" xr:uid="{00000000-0005-0000-0000-000017830000}"/>
    <cellStyle name="Nota 2 4 6 3" xfId="33360" xr:uid="{00000000-0005-0000-0000-000018830000}"/>
    <cellStyle name="Nota 2 4 6 3 2" xfId="33361" xr:uid="{00000000-0005-0000-0000-000019830000}"/>
    <cellStyle name="Nota 2 4 6 30" xfId="33362" xr:uid="{00000000-0005-0000-0000-00001A830000}"/>
    <cellStyle name="Nota 2 4 6 30 2" xfId="33363" xr:uid="{00000000-0005-0000-0000-00001B830000}"/>
    <cellStyle name="Nota 2 4 6 31" xfId="33364" xr:uid="{00000000-0005-0000-0000-00001C830000}"/>
    <cellStyle name="Nota 2 4 6 31 2" xfId="33365" xr:uid="{00000000-0005-0000-0000-00001D830000}"/>
    <cellStyle name="Nota 2 4 6 32" xfId="33366" xr:uid="{00000000-0005-0000-0000-00001E830000}"/>
    <cellStyle name="Nota 2 4 6 32 2" xfId="33367" xr:uid="{00000000-0005-0000-0000-00001F830000}"/>
    <cellStyle name="Nota 2 4 6 33" xfId="33368" xr:uid="{00000000-0005-0000-0000-000020830000}"/>
    <cellStyle name="Nota 2 4 6 33 2" xfId="33369" xr:uid="{00000000-0005-0000-0000-000021830000}"/>
    <cellStyle name="Nota 2 4 6 34" xfId="33370" xr:uid="{00000000-0005-0000-0000-000022830000}"/>
    <cellStyle name="Nota 2 4 6 34 2" xfId="33371" xr:uid="{00000000-0005-0000-0000-000023830000}"/>
    <cellStyle name="Nota 2 4 6 35" xfId="33372" xr:uid="{00000000-0005-0000-0000-000024830000}"/>
    <cellStyle name="Nota 2 4 6 35 2" xfId="33373" xr:uid="{00000000-0005-0000-0000-000025830000}"/>
    <cellStyle name="Nota 2 4 6 36" xfId="33374" xr:uid="{00000000-0005-0000-0000-000026830000}"/>
    <cellStyle name="Nota 2 4 6 36 2" xfId="33375" xr:uid="{00000000-0005-0000-0000-000027830000}"/>
    <cellStyle name="Nota 2 4 6 37" xfId="33376" xr:uid="{00000000-0005-0000-0000-000028830000}"/>
    <cellStyle name="Nota 2 4 6 37 2" xfId="33377" xr:uid="{00000000-0005-0000-0000-000029830000}"/>
    <cellStyle name="Nota 2 4 6 38" xfId="33378" xr:uid="{00000000-0005-0000-0000-00002A830000}"/>
    <cellStyle name="Nota 2 4 6 38 2" xfId="33379" xr:uid="{00000000-0005-0000-0000-00002B830000}"/>
    <cellStyle name="Nota 2 4 6 39" xfId="33380" xr:uid="{00000000-0005-0000-0000-00002C830000}"/>
    <cellStyle name="Nota 2 4 6 39 2" xfId="33381" xr:uid="{00000000-0005-0000-0000-00002D830000}"/>
    <cellStyle name="Nota 2 4 6 4" xfId="33382" xr:uid="{00000000-0005-0000-0000-00002E830000}"/>
    <cellStyle name="Nota 2 4 6 4 2" xfId="33383" xr:uid="{00000000-0005-0000-0000-00002F830000}"/>
    <cellStyle name="Nota 2 4 6 40" xfId="33384" xr:uid="{00000000-0005-0000-0000-000030830000}"/>
    <cellStyle name="Nota 2 4 6 41" xfId="33385" xr:uid="{00000000-0005-0000-0000-000031830000}"/>
    <cellStyle name="Nota 2 4 6 42" xfId="33386" xr:uid="{00000000-0005-0000-0000-000032830000}"/>
    <cellStyle name="Nota 2 4 6 43" xfId="33387" xr:uid="{00000000-0005-0000-0000-000033830000}"/>
    <cellStyle name="Nota 2 4 6 44" xfId="33388" xr:uid="{00000000-0005-0000-0000-000034830000}"/>
    <cellStyle name="Nota 2 4 6 45" xfId="33389" xr:uid="{00000000-0005-0000-0000-000035830000}"/>
    <cellStyle name="Nota 2 4 6 46" xfId="33390" xr:uid="{00000000-0005-0000-0000-000036830000}"/>
    <cellStyle name="Nota 2 4 6 47" xfId="33391" xr:uid="{00000000-0005-0000-0000-000037830000}"/>
    <cellStyle name="Nota 2 4 6 48" xfId="33392" xr:uid="{00000000-0005-0000-0000-000038830000}"/>
    <cellStyle name="Nota 2 4 6 49" xfId="33393" xr:uid="{00000000-0005-0000-0000-000039830000}"/>
    <cellStyle name="Nota 2 4 6 5" xfId="33394" xr:uid="{00000000-0005-0000-0000-00003A830000}"/>
    <cellStyle name="Nota 2 4 6 5 2" xfId="33395" xr:uid="{00000000-0005-0000-0000-00003B830000}"/>
    <cellStyle name="Nota 2 4 6 50" xfId="33396" xr:uid="{00000000-0005-0000-0000-00003C830000}"/>
    <cellStyle name="Nota 2 4 6 51" xfId="33397" xr:uid="{00000000-0005-0000-0000-00003D830000}"/>
    <cellStyle name="Nota 2 4 6 52" xfId="33398" xr:uid="{00000000-0005-0000-0000-00003E830000}"/>
    <cellStyle name="Nota 2 4 6 53" xfId="33399" xr:uid="{00000000-0005-0000-0000-00003F830000}"/>
    <cellStyle name="Nota 2 4 6 54" xfId="33400" xr:uid="{00000000-0005-0000-0000-000040830000}"/>
    <cellStyle name="Nota 2 4 6 55" xfId="33401" xr:uid="{00000000-0005-0000-0000-000041830000}"/>
    <cellStyle name="Nota 2 4 6 56" xfId="33402" xr:uid="{00000000-0005-0000-0000-000042830000}"/>
    <cellStyle name="Nota 2 4 6 57" xfId="33403" xr:uid="{00000000-0005-0000-0000-000043830000}"/>
    <cellStyle name="Nota 2 4 6 58" xfId="33404" xr:uid="{00000000-0005-0000-0000-000044830000}"/>
    <cellStyle name="Nota 2 4 6 59" xfId="33405" xr:uid="{00000000-0005-0000-0000-000045830000}"/>
    <cellStyle name="Nota 2 4 6 6" xfId="33406" xr:uid="{00000000-0005-0000-0000-000046830000}"/>
    <cellStyle name="Nota 2 4 6 6 2" xfId="33407" xr:uid="{00000000-0005-0000-0000-000047830000}"/>
    <cellStyle name="Nota 2 4 6 60" xfId="33408" xr:uid="{00000000-0005-0000-0000-000048830000}"/>
    <cellStyle name="Nota 2 4 6 61" xfId="33409" xr:uid="{00000000-0005-0000-0000-000049830000}"/>
    <cellStyle name="Nota 2 4 6 62" xfId="33410" xr:uid="{00000000-0005-0000-0000-00004A830000}"/>
    <cellStyle name="Nota 2 4 6 63" xfId="33411" xr:uid="{00000000-0005-0000-0000-00004B830000}"/>
    <cellStyle name="Nota 2 4 6 64" xfId="33412" xr:uid="{00000000-0005-0000-0000-00004C830000}"/>
    <cellStyle name="Nota 2 4 6 65" xfId="33413" xr:uid="{00000000-0005-0000-0000-00004D830000}"/>
    <cellStyle name="Nota 2 4 6 66" xfId="33414" xr:uid="{00000000-0005-0000-0000-00004E830000}"/>
    <cellStyle name="Nota 2 4 6 67" xfId="33415" xr:uid="{00000000-0005-0000-0000-00004F830000}"/>
    <cellStyle name="Nota 2 4 6 68" xfId="33416" xr:uid="{00000000-0005-0000-0000-000050830000}"/>
    <cellStyle name="Nota 2 4 6 69" xfId="33417" xr:uid="{00000000-0005-0000-0000-000051830000}"/>
    <cellStyle name="Nota 2 4 6 7" xfId="33418" xr:uid="{00000000-0005-0000-0000-000052830000}"/>
    <cellStyle name="Nota 2 4 6 7 2" xfId="33419" xr:uid="{00000000-0005-0000-0000-000053830000}"/>
    <cellStyle name="Nota 2 4 6 70" xfId="33420" xr:uid="{00000000-0005-0000-0000-000054830000}"/>
    <cellStyle name="Nota 2 4 6 71" xfId="33421" xr:uid="{00000000-0005-0000-0000-000055830000}"/>
    <cellStyle name="Nota 2 4 6 72" xfId="33422" xr:uid="{00000000-0005-0000-0000-000056830000}"/>
    <cellStyle name="Nota 2 4 6 73" xfId="33423" xr:uid="{00000000-0005-0000-0000-000057830000}"/>
    <cellStyle name="Nota 2 4 6 74" xfId="33424" xr:uid="{00000000-0005-0000-0000-000058830000}"/>
    <cellStyle name="Nota 2 4 6 75" xfId="33425" xr:uid="{00000000-0005-0000-0000-000059830000}"/>
    <cellStyle name="Nota 2 4 6 76" xfId="33426" xr:uid="{00000000-0005-0000-0000-00005A830000}"/>
    <cellStyle name="Nota 2 4 6 77" xfId="52530" xr:uid="{00000000-0005-0000-0000-00005B830000}"/>
    <cellStyle name="Nota 2 4 6 78" xfId="52250" xr:uid="{00000000-0005-0000-0000-00005C830000}"/>
    <cellStyle name="Nota 2 4 6 79" xfId="53223" xr:uid="{00000000-0005-0000-0000-00005D830000}"/>
    <cellStyle name="Nota 2 4 6 8" xfId="33427" xr:uid="{00000000-0005-0000-0000-00005E830000}"/>
    <cellStyle name="Nota 2 4 6 8 2" xfId="33428" xr:uid="{00000000-0005-0000-0000-00005F830000}"/>
    <cellStyle name="Nota 2 4 6 9" xfId="33429" xr:uid="{00000000-0005-0000-0000-000060830000}"/>
    <cellStyle name="Nota 2 4 6 9 2" xfId="33430" xr:uid="{00000000-0005-0000-0000-000061830000}"/>
    <cellStyle name="Nota 2 4 60" xfId="33431" xr:uid="{00000000-0005-0000-0000-000062830000}"/>
    <cellStyle name="Nota 2 4 61" xfId="33432" xr:uid="{00000000-0005-0000-0000-000063830000}"/>
    <cellStyle name="Nota 2 4 62" xfId="33433" xr:uid="{00000000-0005-0000-0000-000064830000}"/>
    <cellStyle name="Nota 2 4 63" xfId="33434" xr:uid="{00000000-0005-0000-0000-000065830000}"/>
    <cellStyle name="Nota 2 4 64" xfId="33435" xr:uid="{00000000-0005-0000-0000-000066830000}"/>
    <cellStyle name="Nota 2 4 65" xfId="33436" xr:uid="{00000000-0005-0000-0000-000067830000}"/>
    <cellStyle name="Nota 2 4 66" xfId="33437" xr:uid="{00000000-0005-0000-0000-000068830000}"/>
    <cellStyle name="Nota 2 4 67" xfId="33438" xr:uid="{00000000-0005-0000-0000-000069830000}"/>
    <cellStyle name="Nota 2 4 68" xfId="33439" xr:uid="{00000000-0005-0000-0000-00006A830000}"/>
    <cellStyle name="Nota 2 4 69" xfId="33440" xr:uid="{00000000-0005-0000-0000-00006B830000}"/>
    <cellStyle name="Nota 2 4 7" xfId="975" xr:uid="{00000000-0005-0000-0000-00006C830000}"/>
    <cellStyle name="Nota 2 4 7 10" xfId="33441" xr:uid="{00000000-0005-0000-0000-00006D830000}"/>
    <cellStyle name="Nota 2 4 7 10 2" xfId="33442" xr:uid="{00000000-0005-0000-0000-00006E830000}"/>
    <cellStyle name="Nota 2 4 7 11" xfId="33443" xr:uid="{00000000-0005-0000-0000-00006F830000}"/>
    <cellStyle name="Nota 2 4 7 11 2" xfId="33444" xr:uid="{00000000-0005-0000-0000-000070830000}"/>
    <cellStyle name="Nota 2 4 7 12" xfId="33445" xr:uid="{00000000-0005-0000-0000-000071830000}"/>
    <cellStyle name="Nota 2 4 7 12 2" xfId="33446" xr:uid="{00000000-0005-0000-0000-000072830000}"/>
    <cellStyle name="Nota 2 4 7 13" xfId="33447" xr:uid="{00000000-0005-0000-0000-000073830000}"/>
    <cellStyle name="Nota 2 4 7 13 2" xfId="33448" xr:uid="{00000000-0005-0000-0000-000074830000}"/>
    <cellStyle name="Nota 2 4 7 14" xfId="33449" xr:uid="{00000000-0005-0000-0000-000075830000}"/>
    <cellStyle name="Nota 2 4 7 14 2" xfId="33450" xr:uid="{00000000-0005-0000-0000-000076830000}"/>
    <cellStyle name="Nota 2 4 7 15" xfId="33451" xr:uid="{00000000-0005-0000-0000-000077830000}"/>
    <cellStyle name="Nota 2 4 7 15 2" xfId="33452" xr:uid="{00000000-0005-0000-0000-000078830000}"/>
    <cellStyle name="Nota 2 4 7 16" xfId="33453" xr:uid="{00000000-0005-0000-0000-000079830000}"/>
    <cellStyle name="Nota 2 4 7 16 2" xfId="33454" xr:uid="{00000000-0005-0000-0000-00007A830000}"/>
    <cellStyle name="Nota 2 4 7 17" xfId="33455" xr:uid="{00000000-0005-0000-0000-00007B830000}"/>
    <cellStyle name="Nota 2 4 7 17 2" xfId="33456" xr:uid="{00000000-0005-0000-0000-00007C830000}"/>
    <cellStyle name="Nota 2 4 7 18" xfId="33457" xr:uid="{00000000-0005-0000-0000-00007D830000}"/>
    <cellStyle name="Nota 2 4 7 18 2" xfId="33458" xr:uid="{00000000-0005-0000-0000-00007E830000}"/>
    <cellStyle name="Nota 2 4 7 19" xfId="33459" xr:uid="{00000000-0005-0000-0000-00007F830000}"/>
    <cellStyle name="Nota 2 4 7 19 2" xfId="33460" xr:uid="{00000000-0005-0000-0000-000080830000}"/>
    <cellStyle name="Nota 2 4 7 2" xfId="976" xr:uid="{00000000-0005-0000-0000-000081830000}"/>
    <cellStyle name="Nota 2 4 7 2 2" xfId="33461" xr:uid="{00000000-0005-0000-0000-000082830000}"/>
    <cellStyle name="Nota 2 4 7 20" xfId="33462" xr:uid="{00000000-0005-0000-0000-000083830000}"/>
    <cellStyle name="Nota 2 4 7 20 2" xfId="33463" xr:uid="{00000000-0005-0000-0000-000084830000}"/>
    <cellStyle name="Nota 2 4 7 21" xfId="33464" xr:uid="{00000000-0005-0000-0000-000085830000}"/>
    <cellStyle name="Nota 2 4 7 21 2" xfId="33465" xr:uid="{00000000-0005-0000-0000-000086830000}"/>
    <cellStyle name="Nota 2 4 7 22" xfId="33466" xr:uid="{00000000-0005-0000-0000-000087830000}"/>
    <cellStyle name="Nota 2 4 7 22 2" xfId="33467" xr:uid="{00000000-0005-0000-0000-000088830000}"/>
    <cellStyle name="Nota 2 4 7 23" xfId="33468" xr:uid="{00000000-0005-0000-0000-000089830000}"/>
    <cellStyle name="Nota 2 4 7 23 2" xfId="33469" xr:uid="{00000000-0005-0000-0000-00008A830000}"/>
    <cellStyle name="Nota 2 4 7 24" xfId="33470" xr:uid="{00000000-0005-0000-0000-00008B830000}"/>
    <cellStyle name="Nota 2 4 7 24 2" xfId="33471" xr:uid="{00000000-0005-0000-0000-00008C830000}"/>
    <cellStyle name="Nota 2 4 7 25" xfId="33472" xr:uid="{00000000-0005-0000-0000-00008D830000}"/>
    <cellStyle name="Nota 2 4 7 25 2" xfId="33473" xr:uid="{00000000-0005-0000-0000-00008E830000}"/>
    <cellStyle name="Nota 2 4 7 26" xfId="33474" xr:uid="{00000000-0005-0000-0000-00008F830000}"/>
    <cellStyle name="Nota 2 4 7 26 2" xfId="33475" xr:uid="{00000000-0005-0000-0000-000090830000}"/>
    <cellStyle name="Nota 2 4 7 27" xfId="33476" xr:uid="{00000000-0005-0000-0000-000091830000}"/>
    <cellStyle name="Nota 2 4 7 27 2" xfId="33477" xr:uid="{00000000-0005-0000-0000-000092830000}"/>
    <cellStyle name="Nota 2 4 7 28" xfId="33478" xr:uid="{00000000-0005-0000-0000-000093830000}"/>
    <cellStyle name="Nota 2 4 7 28 2" xfId="33479" xr:uid="{00000000-0005-0000-0000-000094830000}"/>
    <cellStyle name="Nota 2 4 7 29" xfId="33480" xr:uid="{00000000-0005-0000-0000-000095830000}"/>
    <cellStyle name="Nota 2 4 7 29 2" xfId="33481" xr:uid="{00000000-0005-0000-0000-000096830000}"/>
    <cellStyle name="Nota 2 4 7 3" xfId="33482" xr:uid="{00000000-0005-0000-0000-000097830000}"/>
    <cellStyle name="Nota 2 4 7 3 2" xfId="33483" xr:uid="{00000000-0005-0000-0000-000098830000}"/>
    <cellStyle name="Nota 2 4 7 30" xfId="33484" xr:uid="{00000000-0005-0000-0000-000099830000}"/>
    <cellStyle name="Nota 2 4 7 30 2" xfId="33485" xr:uid="{00000000-0005-0000-0000-00009A830000}"/>
    <cellStyle name="Nota 2 4 7 31" xfId="33486" xr:uid="{00000000-0005-0000-0000-00009B830000}"/>
    <cellStyle name="Nota 2 4 7 31 2" xfId="33487" xr:uid="{00000000-0005-0000-0000-00009C830000}"/>
    <cellStyle name="Nota 2 4 7 32" xfId="33488" xr:uid="{00000000-0005-0000-0000-00009D830000}"/>
    <cellStyle name="Nota 2 4 7 32 2" xfId="33489" xr:uid="{00000000-0005-0000-0000-00009E830000}"/>
    <cellStyle name="Nota 2 4 7 33" xfId="33490" xr:uid="{00000000-0005-0000-0000-00009F830000}"/>
    <cellStyle name="Nota 2 4 7 33 2" xfId="33491" xr:uid="{00000000-0005-0000-0000-0000A0830000}"/>
    <cellStyle name="Nota 2 4 7 34" xfId="33492" xr:uid="{00000000-0005-0000-0000-0000A1830000}"/>
    <cellStyle name="Nota 2 4 7 34 2" xfId="33493" xr:uid="{00000000-0005-0000-0000-0000A2830000}"/>
    <cellStyle name="Nota 2 4 7 35" xfId="33494" xr:uid="{00000000-0005-0000-0000-0000A3830000}"/>
    <cellStyle name="Nota 2 4 7 35 2" xfId="33495" xr:uid="{00000000-0005-0000-0000-0000A4830000}"/>
    <cellStyle name="Nota 2 4 7 36" xfId="33496" xr:uid="{00000000-0005-0000-0000-0000A5830000}"/>
    <cellStyle name="Nota 2 4 7 36 2" xfId="33497" xr:uid="{00000000-0005-0000-0000-0000A6830000}"/>
    <cellStyle name="Nota 2 4 7 37" xfId="33498" xr:uid="{00000000-0005-0000-0000-0000A7830000}"/>
    <cellStyle name="Nota 2 4 7 37 2" xfId="33499" xr:uid="{00000000-0005-0000-0000-0000A8830000}"/>
    <cellStyle name="Nota 2 4 7 38" xfId="33500" xr:uid="{00000000-0005-0000-0000-0000A9830000}"/>
    <cellStyle name="Nota 2 4 7 38 2" xfId="33501" xr:uid="{00000000-0005-0000-0000-0000AA830000}"/>
    <cellStyle name="Nota 2 4 7 39" xfId="33502" xr:uid="{00000000-0005-0000-0000-0000AB830000}"/>
    <cellStyle name="Nota 2 4 7 39 2" xfId="33503" xr:uid="{00000000-0005-0000-0000-0000AC830000}"/>
    <cellStyle name="Nota 2 4 7 4" xfId="33504" xr:uid="{00000000-0005-0000-0000-0000AD830000}"/>
    <cellStyle name="Nota 2 4 7 4 2" xfId="33505" xr:uid="{00000000-0005-0000-0000-0000AE830000}"/>
    <cellStyle name="Nota 2 4 7 40" xfId="33506" xr:uid="{00000000-0005-0000-0000-0000AF830000}"/>
    <cellStyle name="Nota 2 4 7 41" xfId="33507" xr:uid="{00000000-0005-0000-0000-0000B0830000}"/>
    <cellStyle name="Nota 2 4 7 42" xfId="33508" xr:uid="{00000000-0005-0000-0000-0000B1830000}"/>
    <cellStyle name="Nota 2 4 7 43" xfId="33509" xr:uid="{00000000-0005-0000-0000-0000B2830000}"/>
    <cellStyle name="Nota 2 4 7 44" xfId="33510" xr:uid="{00000000-0005-0000-0000-0000B3830000}"/>
    <cellStyle name="Nota 2 4 7 45" xfId="33511" xr:uid="{00000000-0005-0000-0000-0000B4830000}"/>
    <cellStyle name="Nota 2 4 7 46" xfId="33512" xr:uid="{00000000-0005-0000-0000-0000B5830000}"/>
    <cellStyle name="Nota 2 4 7 47" xfId="33513" xr:uid="{00000000-0005-0000-0000-0000B6830000}"/>
    <cellStyle name="Nota 2 4 7 48" xfId="33514" xr:uid="{00000000-0005-0000-0000-0000B7830000}"/>
    <cellStyle name="Nota 2 4 7 49" xfId="33515" xr:uid="{00000000-0005-0000-0000-0000B8830000}"/>
    <cellStyle name="Nota 2 4 7 5" xfId="33516" xr:uid="{00000000-0005-0000-0000-0000B9830000}"/>
    <cellStyle name="Nota 2 4 7 5 2" xfId="33517" xr:uid="{00000000-0005-0000-0000-0000BA830000}"/>
    <cellStyle name="Nota 2 4 7 50" xfId="33518" xr:uid="{00000000-0005-0000-0000-0000BB830000}"/>
    <cellStyle name="Nota 2 4 7 51" xfId="33519" xr:uid="{00000000-0005-0000-0000-0000BC830000}"/>
    <cellStyle name="Nota 2 4 7 52" xfId="33520" xr:uid="{00000000-0005-0000-0000-0000BD830000}"/>
    <cellStyle name="Nota 2 4 7 53" xfId="33521" xr:uid="{00000000-0005-0000-0000-0000BE830000}"/>
    <cellStyle name="Nota 2 4 7 54" xfId="33522" xr:uid="{00000000-0005-0000-0000-0000BF830000}"/>
    <cellStyle name="Nota 2 4 7 55" xfId="33523" xr:uid="{00000000-0005-0000-0000-0000C0830000}"/>
    <cellStyle name="Nota 2 4 7 56" xfId="33524" xr:uid="{00000000-0005-0000-0000-0000C1830000}"/>
    <cellStyle name="Nota 2 4 7 57" xfId="33525" xr:uid="{00000000-0005-0000-0000-0000C2830000}"/>
    <cellStyle name="Nota 2 4 7 58" xfId="33526" xr:uid="{00000000-0005-0000-0000-0000C3830000}"/>
    <cellStyle name="Nota 2 4 7 59" xfId="33527" xr:uid="{00000000-0005-0000-0000-0000C4830000}"/>
    <cellStyle name="Nota 2 4 7 6" xfId="33528" xr:uid="{00000000-0005-0000-0000-0000C5830000}"/>
    <cellStyle name="Nota 2 4 7 6 2" xfId="33529" xr:uid="{00000000-0005-0000-0000-0000C6830000}"/>
    <cellStyle name="Nota 2 4 7 60" xfId="33530" xr:uid="{00000000-0005-0000-0000-0000C7830000}"/>
    <cellStyle name="Nota 2 4 7 61" xfId="33531" xr:uid="{00000000-0005-0000-0000-0000C8830000}"/>
    <cellStyle name="Nota 2 4 7 62" xfId="33532" xr:uid="{00000000-0005-0000-0000-0000C9830000}"/>
    <cellStyle name="Nota 2 4 7 63" xfId="33533" xr:uid="{00000000-0005-0000-0000-0000CA830000}"/>
    <cellStyle name="Nota 2 4 7 64" xfId="33534" xr:uid="{00000000-0005-0000-0000-0000CB830000}"/>
    <cellStyle name="Nota 2 4 7 65" xfId="33535" xr:uid="{00000000-0005-0000-0000-0000CC830000}"/>
    <cellStyle name="Nota 2 4 7 66" xfId="33536" xr:uid="{00000000-0005-0000-0000-0000CD830000}"/>
    <cellStyle name="Nota 2 4 7 67" xfId="33537" xr:uid="{00000000-0005-0000-0000-0000CE830000}"/>
    <cellStyle name="Nota 2 4 7 68" xfId="33538" xr:uid="{00000000-0005-0000-0000-0000CF830000}"/>
    <cellStyle name="Nota 2 4 7 69" xfId="33539" xr:uid="{00000000-0005-0000-0000-0000D0830000}"/>
    <cellStyle name="Nota 2 4 7 7" xfId="33540" xr:uid="{00000000-0005-0000-0000-0000D1830000}"/>
    <cellStyle name="Nota 2 4 7 7 2" xfId="33541" xr:uid="{00000000-0005-0000-0000-0000D2830000}"/>
    <cellStyle name="Nota 2 4 7 70" xfId="33542" xr:uid="{00000000-0005-0000-0000-0000D3830000}"/>
    <cellStyle name="Nota 2 4 7 71" xfId="33543" xr:uid="{00000000-0005-0000-0000-0000D4830000}"/>
    <cellStyle name="Nota 2 4 7 72" xfId="33544" xr:uid="{00000000-0005-0000-0000-0000D5830000}"/>
    <cellStyle name="Nota 2 4 7 73" xfId="33545" xr:uid="{00000000-0005-0000-0000-0000D6830000}"/>
    <cellStyle name="Nota 2 4 7 74" xfId="33546" xr:uid="{00000000-0005-0000-0000-0000D7830000}"/>
    <cellStyle name="Nota 2 4 7 75" xfId="33547" xr:uid="{00000000-0005-0000-0000-0000D8830000}"/>
    <cellStyle name="Nota 2 4 7 76" xfId="33548" xr:uid="{00000000-0005-0000-0000-0000D9830000}"/>
    <cellStyle name="Nota 2 4 7 77" xfId="52504" xr:uid="{00000000-0005-0000-0000-0000DA830000}"/>
    <cellStyle name="Nota 2 4 7 78" xfId="52270" xr:uid="{00000000-0005-0000-0000-0000DB830000}"/>
    <cellStyle name="Nota 2 4 7 79" xfId="53197" xr:uid="{00000000-0005-0000-0000-0000DC830000}"/>
    <cellStyle name="Nota 2 4 7 8" xfId="33549" xr:uid="{00000000-0005-0000-0000-0000DD830000}"/>
    <cellStyle name="Nota 2 4 7 8 2" xfId="33550" xr:uid="{00000000-0005-0000-0000-0000DE830000}"/>
    <cellStyle name="Nota 2 4 7 9" xfId="33551" xr:uid="{00000000-0005-0000-0000-0000DF830000}"/>
    <cellStyle name="Nota 2 4 7 9 2" xfId="33552" xr:uid="{00000000-0005-0000-0000-0000E0830000}"/>
    <cellStyle name="Nota 2 4 70" xfId="33553" xr:uid="{00000000-0005-0000-0000-0000E1830000}"/>
    <cellStyle name="Nota 2 4 71" xfId="33554" xr:uid="{00000000-0005-0000-0000-0000E2830000}"/>
    <cellStyle name="Nota 2 4 72" xfId="33555" xr:uid="{00000000-0005-0000-0000-0000E3830000}"/>
    <cellStyle name="Nota 2 4 73" xfId="33556" xr:uid="{00000000-0005-0000-0000-0000E4830000}"/>
    <cellStyle name="Nota 2 4 74" xfId="33557" xr:uid="{00000000-0005-0000-0000-0000E5830000}"/>
    <cellStyle name="Nota 2 4 75" xfId="33558" xr:uid="{00000000-0005-0000-0000-0000E6830000}"/>
    <cellStyle name="Nota 2 4 76" xfId="33559" xr:uid="{00000000-0005-0000-0000-0000E7830000}"/>
    <cellStyle name="Nota 2 4 77" xfId="33560" xr:uid="{00000000-0005-0000-0000-0000E8830000}"/>
    <cellStyle name="Nota 2 4 78" xfId="33561" xr:uid="{00000000-0005-0000-0000-0000E9830000}"/>
    <cellStyle name="Nota 2 4 79" xfId="33562" xr:uid="{00000000-0005-0000-0000-0000EA830000}"/>
    <cellStyle name="Nota 2 4 8" xfId="977" xr:uid="{00000000-0005-0000-0000-0000EB830000}"/>
    <cellStyle name="Nota 2 4 8 10" xfId="33563" xr:uid="{00000000-0005-0000-0000-0000EC830000}"/>
    <cellStyle name="Nota 2 4 8 10 2" xfId="33564" xr:uid="{00000000-0005-0000-0000-0000ED830000}"/>
    <cellStyle name="Nota 2 4 8 11" xfId="33565" xr:uid="{00000000-0005-0000-0000-0000EE830000}"/>
    <cellStyle name="Nota 2 4 8 11 2" xfId="33566" xr:uid="{00000000-0005-0000-0000-0000EF830000}"/>
    <cellStyle name="Nota 2 4 8 12" xfId="33567" xr:uid="{00000000-0005-0000-0000-0000F0830000}"/>
    <cellStyle name="Nota 2 4 8 12 2" xfId="33568" xr:uid="{00000000-0005-0000-0000-0000F1830000}"/>
    <cellStyle name="Nota 2 4 8 13" xfId="33569" xr:uid="{00000000-0005-0000-0000-0000F2830000}"/>
    <cellStyle name="Nota 2 4 8 13 2" xfId="33570" xr:uid="{00000000-0005-0000-0000-0000F3830000}"/>
    <cellStyle name="Nota 2 4 8 14" xfId="33571" xr:uid="{00000000-0005-0000-0000-0000F4830000}"/>
    <cellStyle name="Nota 2 4 8 14 2" xfId="33572" xr:uid="{00000000-0005-0000-0000-0000F5830000}"/>
    <cellStyle name="Nota 2 4 8 15" xfId="33573" xr:uid="{00000000-0005-0000-0000-0000F6830000}"/>
    <cellStyle name="Nota 2 4 8 15 2" xfId="33574" xr:uid="{00000000-0005-0000-0000-0000F7830000}"/>
    <cellStyle name="Nota 2 4 8 16" xfId="33575" xr:uid="{00000000-0005-0000-0000-0000F8830000}"/>
    <cellStyle name="Nota 2 4 8 16 2" xfId="33576" xr:uid="{00000000-0005-0000-0000-0000F9830000}"/>
    <cellStyle name="Nota 2 4 8 17" xfId="33577" xr:uid="{00000000-0005-0000-0000-0000FA830000}"/>
    <cellStyle name="Nota 2 4 8 17 2" xfId="33578" xr:uid="{00000000-0005-0000-0000-0000FB830000}"/>
    <cellStyle name="Nota 2 4 8 18" xfId="33579" xr:uid="{00000000-0005-0000-0000-0000FC830000}"/>
    <cellStyle name="Nota 2 4 8 18 2" xfId="33580" xr:uid="{00000000-0005-0000-0000-0000FD830000}"/>
    <cellStyle name="Nota 2 4 8 19" xfId="33581" xr:uid="{00000000-0005-0000-0000-0000FE830000}"/>
    <cellStyle name="Nota 2 4 8 19 2" xfId="33582" xr:uid="{00000000-0005-0000-0000-0000FF830000}"/>
    <cellStyle name="Nota 2 4 8 2" xfId="978" xr:uid="{00000000-0005-0000-0000-000000840000}"/>
    <cellStyle name="Nota 2 4 8 2 2" xfId="33583" xr:uid="{00000000-0005-0000-0000-000001840000}"/>
    <cellStyle name="Nota 2 4 8 20" xfId="33584" xr:uid="{00000000-0005-0000-0000-000002840000}"/>
    <cellStyle name="Nota 2 4 8 20 2" xfId="33585" xr:uid="{00000000-0005-0000-0000-000003840000}"/>
    <cellStyle name="Nota 2 4 8 21" xfId="33586" xr:uid="{00000000-0005-0000-0000-000004840000}"/>
    <cellStyle name="Nota 2 4 8 21 2" xfId="33587" xr:uid="{00000000-0005-0000-0000-000005840000}"/>
    <cellStyle name="Nota 2 4 8 22" xfId="33588" xr:uid="{00000000-0005-0000-0000-000006840000}"/>
    <cellStyle name="Nota 2 4 8 22 2" xfId="33589" xr:uid="{00000000-0005-0000-0000-000007840000}"/>
    <cellStyle name="Nota 2 4 8 23" xfId="33590" xr:uid="{00000000-0005-0000-0000-000008840000}"/>
    <cellStyle name="Nota 2 4 8 23 2" xfId="33591" xr:uid="{00000000-0005-0000-0000-000009840000}"/>
    <cellStyle name="Nota 2 4 8 24" xfId="33592" xr:uid="{00000000-0005-0000-0000-00000A840000}"/>
    <cellStyle name="Nota 2 4 8 24 2" xfId="33593" xr:uid="{00000000-0005-0000-0000-00000B840000}"/>
    <cellStyle name="Nota 2 4 8 25" xfId="33594" xr:uid="{00000000-0005-0000-0000-00000C840000}"/>
    <cellStyle name="Nota 2 4 8 25 2" xfId="33595" xr:uid="{00000000-0005-0000-0000-00000D840000}"/>
    <cellStyle name="Nota 2 4 8 26" xfId="33596" xr:uid="{00000000-0005-0000-0000-00000E840000}"/>
    <cellStyle name="Nota 2 4 8 26 2" xfId="33597" xr:uid="{00000000-0005-0000-0000-00000F840000}"/>
    <cellStyle name="Nota 2 4 8 27" xfId="33598" xr:uid="{00000000-0005-0000-0000-000010840000}"/>
    <cellStyle name="Nota 2 4 8 27 2" xfId="33599" xr:uid="{00000000-0005-0000-0000-000011840000}"/>
    <cellStyle name="Nota 2 4 8 28" xfId="33600" xr:uid="{00000000-0005-0000-0000-000012840000}"/>
    <cellStyle name="Nota 2 4 8 28 2" xfId="33601" xr:uid="{00000000-0005-0000-0000-000013840000}"/>
    <cellStyle name="Nota 2 4 8 29" xfId="33602" xr:uid="{00000000-0005-0000-0000-000014840000}"/>
    <cellStyle name="Nota 2 4 8 29 2" xfId="33603" xr:uid="{00000000-0005-0000-0000-000015840000}"/>
    <cellStyle name="Nota 2 4 8 3" xfId="33604" xr:uid="{00000000-0005-0000-0000-000016840000}"/>
    <cellStyle name="Nota 2 4 8 3 2" xfId="33605" xr:uid="{00000000-0005-0000-0000-000017840000}"/>
    <cellStyle name="Nota 2 4 8 30" xfId="33606" xr:uid="{00000000-0005-0000-0000-000018840000}"/>
    <cellStyle name="Nota 2 4 8 30 2" xfId="33607" xr:uid="{00000000-0005-0000-0000-000019840000}"/>
    <cellStyle name="Nota 2 4 8 31" xfId="33608" xr:uid="{00000000-0005-0000-0000-00001A840000}"/>
    <cellStyle name="Nota 2 4 8 31 2" xfId="33609" xr:uid="{00000000-0005-0000-0000-00001B840000}"/>
    <cellStyle name="Nota 2 4 8 32" xfId="33610" xr:uid="{00000000-0005-0000-0000-00001C840000}"/>
    <cellStyle name="Nota 2 4 8 32 2" xfId="33611" xr:uid="{00000000-0005-0000-0000-00001D840000}"/>
    <cellStyle name="Nota 2 4 8 33" xfId="33612" xr:uid="{00000000-0005-0000-0000-00001E840000}"/>
    <cellStyle name="Nota 2 4 8 33 2" xfId="33613" xr:uid="{00000000-0005-0000-0000-00001F840000}"/>
    <cellStyle name="Nota 2 4 8 34" xfId="33614" xr:uid="{00000000-0005-0000-0000-000020840000}"/>
    <cellStyle name="Nota 2 4 8 34 2" xfId="33615" xr:uid="{00000000-0005-0000-0000-000021840000}"/>
    <cellStyle name="Nota 2 4 8 35" xfId="33616" xr:uid="{00000000-0005-0000-0000-000022840000}"/>
    <cellStyle name="Nota 2 4 8 35 2" xfId="33617" xr:uid="{00000000-0005-0000-0000-000023840000}"/>
    <cellStyle name="Nota 2 4 8 36" xfId="33618" xr:uid="{00000000-0005-0000-0000-000024840000}"/>
    <cellStyle name="Nota 2 4 8 36 2" xfId="33619" xr:uid="{00000000-0005-0000-0000-000025840000}"/>
    <cellStyle name="Nota 2 4 8 37" xfId="33620" xr:uid="{00000000-0005-0000-0000-000026840000}"/>
    <cellStyle name="Nota 2 4 8 37 2" xfId="33621" xr:uid="{00000000-0005-0000-0000-000027840000}"/>
    <cellStyle name="Nota 2 4 8 38" xfId="33622" xr:uid="{00000000-0005-0000-0000-000028840000}"/>
    <cellStyle name="Nota 2 4 8 38 2" xfId="33623" xr:uid="{00000000-0005-0000-0000-000029840000}"/>
    <cellStyle name="Nota 2 4 8 39" xfId="33624" xr:uid="{00000000-0005-0000-0000-00002A840000}"/>
    <cellStyle name="Nota 2 4 8 39 2" xfId="33625" xr:uid="{00000000-0005-0000-0000-00002B840000}"/>
    <cellStyle name="Nota 2 4 8 4" xfId="33626" xr:uid="{00000000-0005-0000-0000-00002C840000}"/>
    <cellStyle name="Nota 2 4 8 4 2" xfId="33627" xr:uid="{00000000-0005-0000-0000-00002D840000}"/>
    <cellStyle name="Nota 2 4 8 40" xfId="33628" xr:uid="{00000000-0005-0000-0000-00002E840000}"/>
    <cellStyle name="Nota 2 4 8 41" xfId="33629" xr:uid="{00000000-0005-0000-0000-00002F840000}"/>
    <cellStyle name="Nota 2 4 8 42" xfId="33630" xr:uid="{00000000-0005-0000-0000-000030840000}"/>
    <cellStyle name="Nota 2 4 8 43" xfId="33631" xr:uid="{00000000-0005-0000-0000-000031840000}"/>
    <cellStyle name="Nota 2 4 8 44" xfId="33632" xr:uid="{00000000-0005-0000-0000-000032840000}"/>
    <cellStyle name="Nota 2 4 8 45" xfId="33633" xr:uid="{00000000-0005-0000-0000-000033840000}"/>
    <cellStyle name="Nota 2 4 8 46" xfId="33634" xr:uid="{00000000-0005-0000-0000-000034840000}"/>
    <cellStyle name="Nota 2 4 8 47" xfId="33635" xr:uid="{00000000-0005-0000-0000-000035840000}"/>
    <cellStyle name="Nota 2 4 8 48" xfId="33636" xr:uid="{00000000-0005-0000-0000-000036840000}"/>
    <cellStyle name="Nota 2 4 8 49" xfId="33637" xr:uid="{00000000-0005-0000-0000-000037840000}"/>
    <cellStyle name="Nota 2 4 8 5" xfId="33638" xr:uid="{00000000-0005-0000-0000-000038840000}"/>
    <cellStyle name="Nota 2 4 8 5 2" xfId="33639" xr:uid="{00000000-0005-0000-0000-000039840000}"/>
    <cellStyle name="Nota 2 4 8 50" xfId="33640" xr:uid="{00000000-0005-0000-0000-00003A840000}"/>
    <cellStyle name="Nota 2 4 8 51" xfId="33641" xr:uid="{00000000-0005-0000-0000-00003B840000}"/>
    <cellStyle name="Nota 2 4 8 52" xfId="33642" xr:uid="{00000000-0005-0000-0000-00003C840000}"/>
    <cellStyle name="Nota 2 4 8 53" xfId="33643" xr:uid="{00000000-0005-0000-0000-00003D840000}"/>
    <cellStyle name="Nota 2 4 8 54" xfId="33644" xr:uid="{00000000-0005-0000-0000-00003E840000}"/>
    <cellStyle name="Nota 2 4 8 55" xfId="33645" xr:uid="{00000000-0005-0000-0000-00003F840000}"/>
    <cellStyle name="Nota 2 4 8 56" xfId="33646" xr:uid="{00000000-0005-0000-0000-000040840000}"/>
    <cellStyle name="Nota 2 4 8 57" xfId="33647" xr:uid="{00000000-0005-0000-0000-000041840000}"/>
    <cellStyle name="Nota 2 4 8 58" xfId="33648" xr:uid="{00000000-0005-0000-0000-000042840000}"/>
    <cellStyle name="Nota 2 4 8 59" xfId="33649" xr:uid="{00000000-0005-0000-0000-000043840000}"/>
    <cellStyle name="Nota 2 4 8 6" xfId="33650" xr:uid="{00000000-0005-0000-0000-000044840000}"/>
    <cellStyle name="Nota 2 4 8 6 2" xfId="33651" xr:uid="{00000000-0005-0000-0000-000045840000}"/>
    <cellStyle name="Nota 2 4 8 60" xfId="33652" xr:uid="{00000000-0005-0000-0000-000046840000}"/>
    <cellStyle name="Nota 2 4 8 61" xfId="33653" xr:uid="{00000000-0005-0000-0000-000047840000}"/>
    <cellStyle name="Nota 2 4 8 62" xfId="33654" xr:uid="{00000000-0005-0000-0000-000048840000}"/>
    <cellStyle name="Nota 2 4 8 63" xfId="33655" xr:uid="{00000000-0005-0000-0000-000049840000}"/>
    <cellStyle name="Nota 2 4 8 64" xfId="33656" xr:uid="{00000000-0005-0000-0000-00004A840000}"/>
    <cellStyle name="Nota 2 4 8 65" xfId="33657" xr:uid="{00000000-0005-0000-0000-00004B840000}"/>
    <cellStyle name="Nota 2 4 8 66" xfId="33658" xr:uid="{00000000-0005-0000-0000-00004C840000}"/>
    <cellStyle name="Nota 2 4 8 67" xfId="33659" xr:uid="{00000000-0005-0000-0000-00004D840000}"/>
    <cellStyle name="Nota 2 4 8 68" xfId="33660" xr:uid="{00000000-0005-0000-0000-00004E840000}"/>
    <cellStyle name="Nota 2 4 8 69" xfId="33661" xr:uid="{00000000-0005-0000-0000-00004F840000}"/>
    <cellStyle name="Nota 2 4 8 7" xfId="33662" xr:uid="{00000000-0005-0000-0000-000050840000}"/>
    <cellStyle name="Nota 2 4 8 7 2" xfId="33663" xr:uid="{00000000-0005-0000-0000-000051840000}"/>
    <cellStyle name="Nota 2 4 8 70" xfId="33664" xr:uid="{00000000-0005-0000-0000-000052840000}"/>
    <cellStyle name="Nota 2 4 8 71" xfId="33665" xr:uid="{00000000-0005-0000-0000-000053840000}"/>
    <cellStyle name="Nota 2 4 8 72" xfId="33666" xr:uid="{00000000-0005-0000-0000-000054840000}"/>
    <cellStyle name="Nota 2 4 8 73" xfId="33667" xr:uid="{00000000-0005-0000-0000-000055840000}"/>
    <cellStyle name="Nota 2 4 8 74" xfId="33668" xr:uid="{00000000-0005-0000-0000-000056840000}"/>
    <cellStyle name="Nota 2 4 8 75" xfId="33669" xr:uid="{00000000-0005-0000-0000-000057840000}"/>
    <cellStyle name="Nota 2 4 8 76" xfId="33670" xr:uid="{00000000-0005-0000-0000-000058840000}"/>
    <cellStyle name="Nota 2 4 8 77" xfId="52639" xr:uid="{00000000-0005-0000-0000-000059840000}"/>
    <cellStyle name="Nota 2 4 8 78" xfId="52891" xr:uid="{00000000-0005-0000-0000-00005A840000}"/>
    <cellStyle name="Nota 2 4 8 79" xfId="53352" xr:uid="{00000000-0005-0000-0000-00005B840000}"/>
    <cellStyle name="Nota 2 4 8 8" xfId="33671" xr:uid="{00000000-0005-0000-0000-00005C840000}"/>
    <cellStyle name="Nota 2 4 8 8 2" xfId="33672" xr:uid="{00000000-0005-0000-0000-00005D840000}"/>
    <cellStyle name="Nota 2 4 8 9" xfId="33673" xr:uid="{00000000-0005-0000-0000-00005E840000}"/>
    <cellStyle name="Nota 2 4 8 9 2" xfId="33674" xr:uid="{00000000-0005-0000-0000-00005F840000}"/>
    <cellStyle name="Nota 2 4 80" xfId="33675" xr:uid="{00000000-0005-0000-0000-000060840000}"/>
    <cellStyle name="Nota 2 4 81" xfId="33676" xr:uid="{00000000-0005-0000-0000-000061840000}"/>
    <cellStyle name="Nota 2 4 82" xfId="33677" xr:uid="{00000000-0005-0000-0000-000062840000}"/>
    <cellStyle name="Nota 2 4 83" xfId="33678" xr:uid="{00000000-0005-0000-0000-000063840000}"/>
    <cellStyle name="Nota 2 4 84" xfId="33679" xr:uid="{00000000-0005-0000-0000-000064840000}"/>
    <cellStyle name="Nota 2 4 85" xfId="33680" xr:uid="{00000000-0005-0000-0000-000065840000}"/>
    <cellStyle name="Nota 2 4 86" xfId="33681" xr:uid="{00000000-0005-0000-0000-000066840000}"/>
    <cellStyle name="Nota 2 4 87" xfId="33682" xr:uid="{00000000-0005-0000-0000-000067840000}"/>
    <cellStyle name="Nota 2 4 88" xfId="33683" xr:uid="{00000000-0005-0000-0000-000068840000}"/>
    <cellStyle name="Nota 2 4 89" xfId="33684" xr:uid="{00000000-0005-0000-0000-000069840000}"/>
    <cellStyle name="Nota 2 4 9" xfId="979" xr:uid="{00000000-0005-0000-0000-00006A840000}"/>
    <cellStyle name="Nota 2 4 9 10" xfId="33685" xr:uid="{00000000-0005-0000-0000-00006B840000}"/>
    <cellStyle name="Nota 2 4 9 10 2" xfId="33686" xr:uid="{00000000-0005-0000-0000-00006C840000}"/>
    <cellStyle name="Nota 2 4 9 11" xfId="33687" xr:uid="{00000000-0005-0000-0000-00006D840000}"/>
    <cellStyle name="Nota 2 4 9 11 2" xfId="33688" xr:uid="{00000000-0005-0000-0000-00006E840000}"/>
    <cellStyle name="Nota 2 4 9 12" xfId="33689" xr:uid="{00000000-0005-0000-0000-00006F840000}"/>
    <cellStyle name="Nota 2 4 9 12 2" xfId="33690" xr:uid="{00000000-0005-0000-0000-000070840000}"/>
    <cellStyle name="Nota 2 4 9 13" xfId="33691" xr:uid="{00000000-0005-0000-0000-000071840000}"/>
    <cellStyle name="Nota 2 4 9 13 2" xfId="33692" xr:uid="{00000000-0005-0000-0000-000072840000}"/>
    <cellStyle name="Nota 2 4 9 14" xfId="33693" xr:uid="{00000000-0005-0000-0000-000073840000}"/>
    <cellStyle name="Nota 2 4 9 14 2" xfId="33694" xr:uid="{00000000-0005-0000-0000-000074840000}"/>
    <cellStyle name="Nota 2 4 9 15" xfId="33695" xr:uid="{00000000-0005-0000-0000-000075840000}"/>
    <cellStyle name="Nota 2 4 9 15 2" xfId="33696" xr:uid="{00000000-0005-0000-0000-000076840000}"/>
    <cellStyle name="Nota 2 4 9 16" xfId="33697" xr:uid="{00000000-0005-0000-0000-000077840000}"/>
    <cellStyle name="Nota 2 4 9 16 2" xfId="33698" xr:uid="{00000000-0005-0000-0000-000078840000}"/>
    <cellStyle name="Nota 2 4 9 17" xfId="33699" xr:uid="{00000000-0005-0000-0000-000079840000}"/>
    <cellStyle name="Nota 2 4 9 17 2" xfId="33700" xr:uid="{00000000-0005-0000-0000-00007A840000}"/>
    <cellStyle name="Nota 2 4 9 18" xfId="33701" xr:uid="{00000000-0005-0000-0000-00007B840000}"/>
    <cellStyle name="Nota 2 4 9 18 2" xfId="33702" xr:uid="{00000000-0005-0000-0000-00007C840000}"/>
    <cellStyle name="Nota 2 4 9 19" xfId="33703" xr:uid="{00000000-0005-0000-0000-00007D840000}"/>
    <cellStyle name="Nota 2 4 9 19 2" xfId="33704" xr:uid="{00000000-0005-0000-0000-00007E840000}"/>
    <cellStyle name="Nota 2 4 9 2" xfId="980" xr:uid="{00000000-0005-0000-0000-00007F840000}"/>
    <cellStyle name="Nota 2 4 9 2 2" xfId="33705" xr:uid="{00000000-0005-0000-0000-000080840000}"/>
    <cellStyle name="Nota 2 4 9 20" xfId="33706" xr:uid="{00000000-0005-0000-0000-000081840000}"/>
    <cellStyle name="Nota 2 4 9 20 2" xfId="33707" xr:uid="{00000000-0005-0000-0000-000082840000}"/>
    <cellStyle name="Nota 2 4 9 21" xfId="33708" xr:uid="{00000000-0005-0000-0000-000083840000}"/>
    <cellStyle name="Nota 2 4 9 21 2" xfId="33709" xr:uid="{00000000-0005-0000-0000-000084840000}"/>
    <cellStyle name="Nota 2 4 9 22" xfId="33710" xr:uid="{00000000-0005-0000-0000-000085840000}"/>
    <cellStyle name="Nota 2 4 9 22 2" xfId="33711" xr:uid="{00000000-0005-0000-0000-000086840000}"/>
    <cellStyle name="Nota 2 4 9 23" xfId="33712" xr:uid="{00000000-0005-0000-0000-000087840000}"/>
    <cellStyle name="Nota 2 4 9 23 2" xfId="33713" xr:uid="{00000000-0005-0000-0000-000088840000}"/>
    <cellStyle name="Nota 2 4 9 24" xfId="33714" xr:uid="{00000000-0005-0000-0000-000089840000}"/>
    <cellStyle name="Nota 2 4 9 24 2" xfId="33715" xr:uid="{00000000-0005-0000-0000-00008A840000}"/>
    <cellStyle name="Nota 2 4 9 25" xfId="33716" xr:uid="{00000000-0005-0000-0000-00008B840000}"/>
    <cellStyle name="Nota 2 4 9 25 2" xfId="33717" xr:uid="{00000000-0005-0000-0000-00008C840000}"/>
    <cellStyle name="Nota 2 4 9 26" xfId="33718" xr:uid="{00000000-0005-0000-0000-00008D840000}"/>
    <cellStyle name="Nota 2 4 9 26 2" xfId="33719" xr:uid="{00000000-0005-0000-0000-00008E840000}"/>
    <cellStyle name="Nota 2 4 9 27" xfId="33720" xr:uid="{00000000-0005-0000-0000-00008F840000}"/>
    <cellStyle name="Nota 2 4 9 27 2" xfId="33721" xr:uid="{00000000-0005-0000-0000-000090840000}"/>
    <cellStyle name="Nota 2 4 9 28" xfId="33722" xr:uid="{00000000-0005-0000-0000-000091840000}"/>
    <cellStyle name="Nota 2 4 9 28 2" xfId="33723" xr:uid="{00000000-0005-0000-0000-000092840000}"/>
    <cellStyle name="Nota 2 4 9 29" xfId="33724" xr:uid="{00000000-0005-0000-0000-000093840000}"/>
    <cellStyle name="Nota 2 4 9 29 2" xfId="33725" xr:uid="{00000000-0005-0000-0000-000094840000}"/>
    <cellStyle name="Nota 2 4 9 3" xfId="33726" xr:uid="{00000000-0005-0000-0000-000095840000}"/>
    <cellStyle name="Nota 2 4 9 3 2" xfId="33727" xr:uid="{00000000-0005-0000-0000-000096840000}"/>
    <cellStyle name="Nota 2 4 9 30" xfId="33728" xr:uid="{00000000-0005-0000-0000-000097840000}"/>
    <cellStyle name="Nota 2 4 9 30 2" xfId="33729" xr:uid="{00000000-0005-0000-0000-000098840000}"/>
    <cellStyle name="Nota 2 4 9 31" xfId="33730" xr:uid="{00000000-0005-0000-0000-000099840000}"/>
    <cellStyle name="Nota 2 4 9 31 2" xfId="33731" xr:uid="{00000000-0005-0000-0000-00009A840000}"/>
    <cellStyle name="Nota 2 4 9 32" xfId="33732" xr:uid="{00000000-0005-0000-0000-00009B840000}"/>
    <cellStyle name="Nota 2 4 9 32 2" xfId="33733" xr:uid="{00000000-0005-0000-0000-00009C840000}"/>
    <cellStyle name="Nota 2 4 9 33" xfId="33734" xr:uid="{00000000-0005-0000-0000-00009D840000}"/>
    <cellStyle name="Nota 2 4 9 33 2" xfId="33735" xr:uid="{00000000-0005-0000-0000-00009E840000}"/>
    <cellStyle name="Nota 2 4 9 34" xfId="33736" xr:uid="{00000000-0005-0000-0000-00009F840000}"/>
    <cellStyle name="Nota 2 4 9 34 2" xfId="33737" xr:uid="{00000000-0005-0000-0000-0000A0840000}"/>
    <cellStyle name="Nota 2 4 9 35" xfId="33738" xr:uid="{00000000-0005-0000-0000-0000A1840000}"/>
    <cellStyle name="Nota 2 4 9 35 2" xfId="33739" xr:uid="{00000000-0005-0000-0000-0000A2840000}"/>
    <cellStyle name="Nota 2 4 9 36" xfId="33740" xr:uid="{00000000-0005-0000-0000-0000A3840000}"/>
    <cellStyle name="Nota 2 4 9 36 2" xfId="33741" xr:uid="{00000000-0005-0000-0000-0000A4840000}"/>
    <cellStyle name="Nota 2 4 9 37" xfId="33742" xr:uid="{00000000-0005-0000-0000-0000A5840000}"/>
    <cellStyle name="Nota 2 4 9 37 2" xfId="33743" xr:uid="{00000000-0005-0000-0000-0000A6840000}"/>
    <cellStyle name="Nota 2 4 9 38" xfId="33744" xr:uid="{00000000-0005-0000-0000-0000A7840000}"/>
    <cellStyle name="Nota 2 4 9 38 2" xfId="33745" xr:uid="{00000000-0005-0000-0000-0000A8840000}"/>
    <cellStyle name="Nota 2 4 9 39" xfId="33746" xr:uid="{00000000-0005-0000-0000-0000A9840000}"/>
    <cellStyle name="Nota 2 4 9 39 2" xfId="33747" xr:uid="{00000000-0005-0000-0000-0000AA840000}"/>
    <cellStyle name="Nota 2 4 9 4" xfId="33748" xr:uid="{00000000-0005-0000-0000-0000AB840000}"/>
    <cellStyle name="Nota 2 4 9 4 2" xfId="33749" xr:uid="{00000000-0005-0000-0000-0000AC840000}"/>
    <cellStyle name="Nota 2 4 9 40" xfId="33750" xr:uid="{00000000-0005-0000-0000-0000AD840000}"/>
    <cellStyle name="Nota 2 4 9 41" xfId="33751" xr:uid="{00000000-0005-0000-0000-0000AE840000}"/>
    <cellStyle name="Nota 2 4 9 42" xfId="33752" xr:uid="{00000000-0005-0000-0000-0000AF840000}"/>
    <cellStyle name="Nota 2 4 9 43" xfId="33753" xr:uid="{00000000-0005-0000-0000-0000B0840000}"/>
    <cellStyle name="Nota 2 4 9 44" xfId="33754" xr:uid="{00000000-0005-0000-0000-0000B1840000}"/>
    <cellStyle name="Nota 2 4 9 45" xfId="33755" xr:uid="{00000000-0005-0000-0000-0000B2840000}"/>
    <cellStyle name="Nota 2 4 9 46" xfId="33756" xr:uid="{00000000-0005-0000-0000-0000B3840000}"/>
    <cellStyle name="Nota 2 4 9 47" xfId="33757" xr:uid="{00000000-0005-0000-0000-0000B4840000}"/>
    <cellStyle name="Nota 2 4 9 48" xfId="33758" xr:uid="{00000000-0005-0000-0000-0000B5840000}"/>
    <cellStyle name="Nota 2 4 9 49" xfId="33759" xr:uid="{00000000-0005-0000-0000-0000B6840000}"/>
    <cellStyle name="Nota 2 4 9 5" xfId="33760" xr:uid="{00000000-0005-0000-0000-0000B7840000}"/>
    <cellStyle name="Nota 2 4 9 5 2" xfId="33761" xr:uid="{00000000-0005-0000-0000-0000B8840000}"/>
    <cellStyle name="Nota 2 4 9 50" xfId="33762" xr:uid="{00000000-0005-0000-0000-0000B9840000}"/>
    <cellStyle name="Nota 2 4 9 51" xfId="33763" xr:uid="{00000000-0005-0000-0000-0000BA840000}"/>
    <cellStyle name="Nota 2 4 9 52" xfId="33764" xr:uid="{00000000-0005-0000-0000-0000BB840000}"/>
    <cellStyle name="Nota 2 4 9 53" xfId="33765" xr:uid="{00000000-0005-0000-0000-0000BC840000}"/>
    <cellStyle name="Nota 2 4 9 54" xfId="33766" xr:uid="{00000000-0005-0000-0000-0000BD840000}"/>
    <cellStyle name="Nota 2 4 9 55" xfId="33767" xr:uid="{00000000-0005-0000-0000-0000BE840000}"/>
    <cellStyle name="Nota 2 4 9 56" xfId="33768" xr:uid="{00000000-0005-0000-0000-0000BF840000}"/>
    <cellStyle name="Nota 2 4 9 57" xfId="33769" xr:uid="{00000000-0005-0000-0000-0000C0840000}"/>
    <cellStyle name="Nota 2 4 9 58" xfId="33770" xr:uid="{00000000-0005-0000-0000-0000C1840000}"/>
    <cellStyle name="Nota 2 4 9 59" xfId="33771" xr:uid="{00000000-0005-0000-0000-0000C2840000}"/>
    <cellStyle name="Nota 2 4 9 6" xfId="33772" xr:uid="{00000000-0005-0000-0000-0000C3840000}"/>
    <cellStyle name="Nota 2 4 9 6 2" xfId="33773" xr:uid="{00000000-0005-0000-0000-0000C4840000}"/>
    <cellStyle name="Nota 2 4 9 60" xfId="33774" xr:uid="{00000000-0005-0000-0000-0000C5840000}"/>
    <cellStyle name="Nota 2 4 9 61" xfId="33775" xr:uid="{00000000-0005-0000-0000-0000C6840000}"/>
    <cellStyle name="Nota 2 4 9 62" xfId="33776" xr:uid="{00000000-0005-0000-0000-0000C7840000}"/>
    <cellStyle name="Nota 2 4 9 63" xfId="33777" xr:uid="{00000000-0005-0000-0000-0000C8840000}"/>
    <cellStyle name="Nota 2 4 9 64" xfId="33778" xr:uid="{00000000-0005-0000-0000-0000C9840000}"/>
    <cellStyle name="Nota 2 4 9 65" xfId="33779" xr:uid="{00000000-0005-0000-0000-0000CA840000}"/>
    <cellStyle name="Nota 2 4 9 66" xfId="33780" xr:uid="{00000000-0005-0000-0000-0000CB840000}"/>
    <cellStyle name="Nota 2 4 9 67" xfId="33781" xr:uid="{00000000-0005-0000-0000-0000CC840000}"/>
    <cellStyle name="Nota 2 4 9 68" xfId="33782" xr:uid="{00000000-0005-0000-0000-0000CD840000}"/>
    <cellStyle name="Nota 2 4 9 69" xfId="33783" xr:uid="{00000000-0005-0000-0000-0000CE840000}"/>
    <cellStyle name="Nota 2 4 9 7" xfId="33784" xr:uid="{00000000-0005-0000-0000-0000CF840000}"/>
    <cellStyle name="Nota 2 4 9 7 2" xfId="33785" xr:uid="{00000000-0005-0000-0000-0000D0840000}"/>
    <cellStyle name="Nota 2 4 9 70" xfId="33786" xr:uid="{00000000-0005-0000-0000-0000D1840000}"/>
    <cellStyle name="Nota 2 4 9 71" xfId="33787" xr:uid="{00000000-0005-0000-0000-0000D2840000}"/>
    <cellStyle name="Nota 2 4 9 72" xfId="33788" xr:uid="{00000000-0005-0000-0000-0000D3840000}"/>
    <cellStyle name="Nota 2 4 9 73" xfId="33789" xr:uid="{00000000-0005-0000-0000-0000D4840000}"/>
    <cellStyle name="Nota 2 4 9 74" xfId="33790" xr:uid="{00000000-0005-0000-0000-0000D5840000}"/>
    <cellStyle name="Nota 2 4 9 75" xfId="33791" xr:uid="{00000000-0005-0000-0000-0000D6840000}"/>
    <cellStyle name="Nota 2 4 9 76" xfId="33792" xr:uid="{00000000-0005-0000-0000-0000D7840000}"/>
    <cellStyle name="Nota 2 4 9 77" xfId="52612" xr:uid="{00000000-0005-0000-0000-0000D8840000}"/>
    <cellStyle name="Nota 2 4 9 78" xfId="52858" xr:uid="{00000000-0005-0000-0000-0000D9840000}"/>
    <cellStyle name="Nota 2 4 9 79" xfId="53319" xr:uid="{00000000-0005-0000-0000-0000DA840000}"/>
    <cellStyle name="Nota 2 4 9 8" xfId="33793" xr:uid="{00000000-0005-0000-0000-0000DB840000}"/>
    <cellStyle name="Nota 2 4 9 8 2" xfId="33794" xr:uid="{00000000-0005-0000-0000-0000DC840000}"/>
    <cellStyle name="Nota 2 4 9 9" xfId="33795" xr:uid="{00000000-0005-0000-0000-0000DD840000}"/>
    <cellStyle name="Nota 2 4 9 9 2" xfId="33796" xr:uid="{00000000-0005-0000-0000-0000DE840000}"/>
    <cellStyle name="Nota 2 4 90" xfId="33797" xr:uid="{00000000-0005-0000-0000-0000DF840000}"/>
    <cellStyle name="Nota 2 4 91" xfId="33798" xr:uid="{00000000-0005-0000-0000-0000E0840000}"/>
    <cellStyle name="Nota 2 4 92" xfId="33799" xr:uid="{00000000-0005-0000-0000-0000E1840000}"/>
    <cellStyle name="Nota 2 4 93" xfId="33800" xr:uid="{00000000-0005-0000-0000-0000E2840000}"/>
    <cellStyle name="Nota 2 4 94" xfId="33801" xr:uid="{00000000-0005-0000-0000-0000E3840000}"/>
    <cellStyle name="Nota 2 4 95" xfId="33802" xr:uid="{00000000-0005-0000-0000-0000E4840000}"/>
    <cellStyle name="Nota 2 4 96" xfId="52367" xr:uid="{00000000-0005-0000-0000-0000E5840000}"/>
    <cellStyle name="Nota 2 4 97" xfId="52368" xr:uid="{00000000-0005-0000-0000-0000E6840000}"/>
    <cellStyle name="Nota 2 4 98" xfId="53052" xr:uid="{00000000-0005-0000-0000-0000E7840000}"/>
    <cellStyle name="Nota 2 5" xfId="33803" xr:uid="{00000000-0005-0000-0000-0000E8840000}"/>
    <cellStyle name="Nota 3" xfId="981" xr:uid="{00000000-0005-0000-0000-0000E9840000}"/>
    <cellStyle name="Nota 3 2" xfId="982" xr:uid="{00000000-0005-0000-0000-0000EA840000}"/>
    <cellStyle name="Nota 3 3" xfId="983" xr:uid="{00000000-0005-0000-0000-0000EB840000}"/>
    <cellStyle name="Nota 3 4" xfId="984" xr:uid="{00000000-0005-0000-0000-0000EC840000}"/>
    <cellStyle name="Nota 3 4 2" xfId="985" xr:uid="{00000000-0005-0000-0000-0000ED840000}"/>
    <cellStyle name="Nota 3 4 3" xfId="33804" xr:uid="{00000000-0005-0000-0000-0000EE840000}"/>
    <cellStyle name="Nota 3 5" xfId="986" xr:uid="{00000000-0005-0000-0000-0000EF840000}"/>
    <cellStyle name="Nota 4" xfId="987" xr:uid="{00000000-0005-0000-0000-0000F0840000}"/>
    <cellStyle name="Nota 4 2" xfId="988" xr:uid="{00000000-0005-0000-0000-0000F1840000}"/>
    <cellStyle name="Nota 4 3" xfId="989" xr:uid="{00000000-0005-0000-0000-0000F2840000}"/>
    <cellStyle name="Nota 4 4" xfId="990" xr:uid="{00000000-0005-0000-0000-0000F3840000}"/>
    <cellStyle name="Nota 4 4 2" xfId="991" xr:uid="{00000000-0005-0000-0000-0000F4840000}"/>
    <cellStyle name="Nota 4 4 3" xfId="33805" xr:uid="{00000000-0005-0000-0000-0000F5840000}"/>
    <cellStyle name="Nota 5" xfId="992" xr:uid="{00000000-0005-0000-0000-0000F6840000}"/>
    <cellStyle name="Nota 5 2" xfId="993" xr:uid="{00000000-0005-0000-0000-0000F7840000}"/>
    <cellStyle name="Nota 5 3" xfId="33806" xr:uid="{00000000-0005-0000-0000-0000F8840000}"/>
    <cellStyle name="Nota 6" xfId="994" xr:uid="{00000000-0005-0000-0000-0000F9840000}"/>
    <cellStyle name="Nota 7" xfId="995" xr:uid="{00000000-0005-0000-0000-0000FA840000}"/>
    <cellStyle name="Nota 8" xfId="996" xr:uid="{00000000-0005-0000-0000-0000FB840000}"/>
    <cellStyle name="Note" xfId="997" xr:uid="{00000000-0005-0000-0000-0000FC840000}"/>
    <cellStyle name="Note 10" xfId="998" xr:uid="{00000000-0005-0000-0000-0000FD840000}"/>
    <cellStyle name="Note 10 10" xfId="33807" xr:uid="{00000000-0005-0000-0000-0000FE840000}"/>
    <cellStyle name="Note 10 10 2" xfId="33808" xr:uid="{00000000-0005-0000-0000-0000FF840000}"/>
    <cellStyle name="Note 10 11" xfId="33809" xr:uid="{00000000-0005-0000-0000-000000850000}"/>
    <cellStyle name="Note 10 11 2" xfId="33810" xr:uid="{00000000-0005-0000-0000-000001850000}"/>
    <cellStyle name="Note 10 12" xfId="33811" xr:uid="{00000000-0005-0000-0000-000002850000}"/>
    <cellStyle name="Note 10 12 2" xfId="33812" xr:uid="{00000000-0005-0000-0000-000003850000}"/>
    <cellStyle name="Note 10 13" xfId="33813" xr:uid="{00000000-0005-0000-0000-000004850000}"/>
    <cellStyle name="Note 10 13 2" xfId="33814" xr:uid="{00000000-0005-0000-0000-000005850000}"/>
    <cellStyle name="Note 10 14" xfId="33815" xr:uid="{00000000-0005-0000-0000-000006850000}"/>
    <cellStyle name="Note 10 14 2" xfId="33816" xr:uid="{00000000-0005-0000-0000-000007850000}"/>
    <cellStyle name="Note 10 15" xfId="33817" xr:uid="{00000000-0005-0000-0000-000008850000}"/>
    <cellStyle name="Note 10 15 2" xfId="33818" xr:uid="{00000000-0005-0000-0000-000009850000}"/>
    <cellStyle name="Note 10 16" xfId="33819" xr:uid="{00000000-0005-0000-0000-00000A850000}"/>
    <cellStyle name="Note 10 16 2" xfId="33820" xr:uid="{00000000-0005-0000-0000-00000B850000}"/>
    <cellStyle name="Note 10 17" xfId="33821" xr:uid="{00000000-0005-0000-0000-00000C850000}"/>
    <cellStyle name="Note 10 17 2" xfId="33822" xr:uid="{00000000-0005-0000-0000-00000D850000}"/>
    <cellStyle name="Note 10 18" xfId="33823" xr:uid="{00000000-0005-0000-0000-00000E850000}"/>
    <cellStyle name="Note 10 18 2" xfId="33824" xr:uid="{00000000-0005-0000-0000-00000F850000}"/>
    <cellStyle name="Note 10 19" xfId="33825" xr:uid="{00000000-0005-0000-0000-000010850000}"/>
    <cellStyle name="Note 10 19 2" xfId="33826" xr:uid="{00000000-0005-0000-0000-000011850000}"/>
    <cellStyle name="Note 10 2" xfId="999" xr:uid="{00000000-0005-0000-0000-000012850000}"/>
    <cellStyle name="Note 10 2 2" xfId="33827" xr:uid="{00000000-0005-0000-0000-000013850000}"/>
    <cellStyle name="Note 10 20" xfId="33828" xr:uid="{00000000-0005-0000-0000-000014850000}"/>
    <cellStyle name="Note 10 20 2" xfId="33829" xr:uid="{00000000-0005-0000-0000-000015850000}"/>
    <cellStyle name="Note 10 21" xfId="33830" xr:uid="{00000000-0005-0000-0000-000016850000}"/>
    <cellStyle name="Note 10 21 2" xfId="33831" xr:uid="{00000000-0005-0000-0000-000017850000}"/>
    <cellStyle name="Note 10 22" xfId="33832" xr:uid="{00000000-0005-0000-0000-000018850000}"/>
    <cellStyle name="Note 10 22 2" xfId="33833" xr:uid="{00000000-0005-0000-0000-000019850000}"/>
    <cellStyle name="Note 10 23" xfId="33834" xr:uid="{00000000-0005-0000-0000-00001A850000}"/>
    <cellStyle name="Note 10 23 2" xfId="33835" xr:uid="{00000000-0005-0000-0000-00001B850000}"/>
    <cellStyle name="Note 10 24" xfId="33836" xr:uid="{00000000-0005-0000-0000-00001C850000}"/>
    <cellStyle name="Note 10 24 2" xfId="33837" xr:uid="{00000000-0005-0000-0000-00001D850000}"/>
    <cellStyle name="Note 10 25" xfId="33838" xr:uid="{00000000-0005-0000-0000-00001E850000}"/>
    <cellStyle name="Note 10 25 2" xfId="33839" xr:uid="{00000000-0005-0000-0000-00001F850000}"/>
    <cellStyle name="Note 10 26" xfId="33840" xr:uid="{00000000-0005-0000-0000-000020850000}"/>
    <cellStyle name="Note 10 26 2" xfId="33841" xr:uid="{00000000-0005-0000-0000-000021850000}"/>
    <cellStyle name="Note 10 27" xfId="33842" xr:uid="{00000000-0005-0000-0000-000022850000}"/>
    <cellStyle name="Note 10 27 2" xfId="33843" xr:uid="{00000000-0005-0000-0000-000023850000}"/>
    <cellStyle name="Note 10 28" xfId="33844" xr:uid="{00000000-0005-0000-0000-000024850000}"/>
    <cellStyle name="Note 10 28 2" xfId="33845" xr:uid="{00000000-0005-0000-0000-000025850000}"/>
    <cellStyle name="Note 10 29" xfId="33846" xr:uid="{00000000-0005-0000-0000-000026850000}"/>
    <cellStyle name="Note 10 29 2" xfId="33847" xr:uid="{00000000-0005-0000-0000-000027850000}"/>
    <cellStyle name="Note 10 3" xfId="33848" xr:uid="{00000000-0005-0000-0000-000028850000}"/>
    <cellStyle name="Note 10 3 2" xfId="33849" xr:uid="{00000000-0005-0000-0000-000029850000}"/>
    <cellStyle name="Note 10 30" xfId="33850" xr:uid="{00000000-0005-0000-0000-00002A850000}"/>
    <cellStyle name="Note 10 30 2" xfId="33851" xr:uid="{00000000-0005-0000-0000-00002B850000}"/>
    <cellStyle name="Note 10 31" xfId="33852" xr:uid="{00000000-0005-0000-0000-00002C850000}"/>
    <cellStyle name="Note 10 31 2" xfId="33853" xr:uid="{00000000-0005-0000-0000-00002D850000}"/>
    <cellStyle name="Note 10 32" xfId="33854" xr:uid="{00000000-0005-0000-0000-00002E850000}"/>
    <cellStyle name="Note 10 32 2" xfId="33855" xr:uid="{00000000-0005-0000-0000-00002F850000}"/>
    <cellStyle name="Note 10 33" xfId="33856" xr:uid="{00000000-0005-0000-0000-000030850000}"/>
    <cellStyle name="Note 10 33 2" xfId="33857" xr:uid="{00000000-0005-0000-0000-000031850000}"/>
    <cellStyle name="Note 10 34" xfId="33858" xr:uid="{00000000-0005-0000-0000-000032850000}"/>
    <cellStyle name="Note 10 34 2" xfId="33859" xr:uid="{00000000-0005-0000-0000-000033850000}"/>
    <cellStyle name="Note 10 35" xfId="33860" xr:uid="{00000000-0005-0000-0000-000034850000}"/>
    <cellStyle name="Note 10 35 2" xfId="33861" xr:uid="{00000000-0005-0000-0000-000035850000}"/>
    <cellStyle name="Note 10 36" xfId="33862" xr:uid="{00000000-0005-0000-0000-000036850000}"/>
    <cellStyle name="Note 10 36 2" xfId="33863" xr:uid="{00000000-0005-0000-0000-000037850000}"/>
    <cellStyle name="Note 10 37" xfId="33864" xr:uid="{00000000-0005-0000-0000-000038850000}"/>
    <cellStyle name="Note 10 37 2" xfId="33865" xr:uid="{00000000-0005-0000-0000-000039850000}"/>
    <cellStyle name="Note 10 38" xfId="33866" xr:uid="{00000000-0005-0000-0000-00003A850000}"/>
    <cellStyle name="Note 10 38 2" xfId="33867" xr:uid="{00000000-0005-0000-0000-00003B850000}"/>
    <cellStyle name="Note 10 39" xfId="33868" xr:uid="{00000000-0005-0000-0000-00003C850000}"/>
    <cellStyle name="Note 10 39 2" xfId="33869" xr:uid="{00000000-0005-0000-0000-00003D850000}"/>
    <cellStyle name="Note 10 4" xfId="33870" xr:uid="{00000000-0005-0000-0000-00003E850000}"/>
    <cellStyle name="Note 10 4 2" xfId="33871" xr:uid="{00000000-0005-0000-0000-00003F850000}"/>
    <cellStyle name="Note 10 40" xfId="33872" xr:uid="{00000000-0005-0000-0000-000040850000}"/>
    <cellStyle name="Note 10 41" xfId="33873" xr:uid="{00000000-0005-0000-0000-000041850000}"/>
    <cellStyle name="Note 10 42" xfId="33874" xr:uid="{00000000-0005-0000-0000-000042850000}"/>
    <cellStyle name="Note 10 43" xfId="33875" xr:uid="{00000000-0005-0000-0000-000043850000}"/>
    <cellStyle name="Note 10 44" xfId="33876" xr:uid="{00000000-0005-0000-0000-000044850000}"/>
    <cellStyle name="Note 10 45" xfId="33877" xr:uid="{00000000-0005-0000-0000-000045850000}"/>
    <cellStyle name="Note 10 46" xfId="33878" xr:uid="{00000000-0005-0000-0000-000046850000}"/>
    <cellStyle name="Note 10 47" xfId="33879" xr:uid="{00000000-0005-0000-0000-000047850000}"/>
    <cellStyle name="Note 10 48" xfId="33880" xr:uid="{00000000-0005-0000-0000-000048850000}"/>
    <cellStyle name="Note 10 49" xfId="33881" xr:uid="{00000000-0005-0000-0000-000049850000}"/>
    <cellStyle name="Note 10 5" xfId="33882" xr:uid="{00000000-0005-0000-0000-00004A850000}"/>
    <cellStyle name="Note 10 5 2" xfId="33883" xr:uid="{00000000-0005-0000-0000-00004B850000}"/>
    <cellStyle name="Note 10 50" xfId="33884" xr:uid="{00000000-0005-0000-0000-00004C850000}"/>
    <cellStyle name="Note 10 51" xfId="33885" xr:uid="{00000000-0005-0000-0000-00004D850000}"/>
    <cellStyle name="Note 10 52" xfId="33886" xr:uid="{00000000-0005-0000-0000-00004E850000}"/>
    <cellStyle name="Note 10 53" xfId="33887" xr:uid="{00000000-0005-0000-0000-00004F850000}"/>
    <cellStyle name="Note 10 54" xfId="33888" xr:uid="{00000000-0005-0000-0000-000050850000}"/>
    <cellStyle name="Note 10 55" xfId="33889" xr:uid="{00000000-0005-0000-0000-000051850000}"/>
    <cellStyle name="Note 10 56" xfId="33890" xr:uid="{00000000-0005-0000-0000-000052850000}"/>
    <cellStyle name="Note 10 57" xfId="33891" xr:uid="{00000000-0005-0000-0000-000053850000}"/>
    <cellStyle name="Note 10 58" xfId="33892" xr:uid="{00000000-0005-0000-0000-000054850000}"/>
    <cellStyle name="Note 10 59" xfId="33893" xr:uid="{00000000-0005-0000-0000-000055850000}"/>
    <cellStyle name="Note 10 6" xfId="33894" xr:uid="{00000000-0005-0000-0000-000056850000}"/>
    <cellStyle name="Note 10 6 2" xfId="33895" xr:uid="{00000000-0005-0000-0000-000057850000}"/>
    <cellStyle name="Note 10 60" xfId="33896" xr:uid="{00000000-0005-0000-0000-000058850000}"/>
    <cellStyle name="Note 10 61" xfId="33897" xr:uid="{00000000-0005-0000-0000-000059850000}"/>
    <cellStyle name="Note 10 62" xfId="33898" xr:uid="{00000000-0005-0000-0000-00005A850000}"/>
    <cellStyle name="Note 10 63" xfId="33899" xr:uid="{00000000-0005-0000-0000-00005B850000}"/>
    <cellStyle name="Note 10 64" xfId="33900" xr:uid="{00000000-0005-0000-0000-00005C850000}"/>
    <cellStyle name="Note 10 65" xfId="33901" xr:uid="{00000000-0005-0000-0000-00005D850000}"/>
    <cellStyle name="Note 10 66" xfId="33902" xr:uid="{00000000-0005-0000-0000-00005E850000}"/>
    <cellStyle name="Note 10 67" xfId="33903" xr:uid="{00000000-0005-0000-0000-00005F850000}"/>
    <cellStyle name="Note 10 68" xfId="33904" xr:uid="{00000000-0005-0000-0000-000060850000}"/>
    <cellStyle name="Note 10 69" xfId="33905" xr:uid="{00000000-0005-0000-0000-000061850000}"/>
    <cellStyle name="Note 10 7" xfId="33906" xr:uid="{00000000-0005-0000-0000-000062850000}"/>
    <cellStyle name="Note 10 7 2" xfId="33907" xr:uid="{00000000-0005-0000-0000-000063850000}"/>
    <cellStyle name="Note 10 70" xfId="33908" xr:uid="{00000000-0005-0000-0000-000064850000}"/>
    <cellStyle name="Note 10 71" xfId="33909" xr:uid="{00000000-0005-0000-0000-000065850000}"/>
    <cellStyle name="Note 10 72" xfId="33910" xr:uid="{00000000-0005-0000-0000-000066850000}"/>
    <cellStyle name="Note 10 73" xfId="33911" xr:uid="{00000000-0005-0000-0000-000067850000}"/>
    <cellStyle name="Note 10 74" xfId="33912" xr:uid="{00000000-0005-0000-0000-000068850000}"/>
    <cellStyle name="Note 10 75" xfId="33913" xr:uid="{00000000-0005-0000-0000-000069850000}"/>
    <cellStyle name="Note 10 76" xfId="33914" xr:uid="{00000000-0005-0000-0000-00006A850000}"/>
    <cellStyle name="Note 10 77" xfId="52644" xr:uid="{00000000-0005-0000-0000-00006B850000}"/>
    <cellStyle name="Note 10 78" xfId="52899" xr:uid="{00000000-0005-0000-0000-00006C850000}"/>
    <cellStyle name="Note 10 79" xfId="53360" xr:uid="{00000000-0005-0000-0000-00006D850000}"/>
    <cellStyle name="Note 10 8" xfId="33915" xr:uid="{00000000-0005-0000-0000-00006E850000}"/>
    <cellStyle name="Note 10 8 2" xfId="33916" xr:uid="{00000000-0005-0000-0000-00006F850000}"/>
    <cellStyle name="Note 10 9" xfId="33917" xr:uid="{00000000-0005-0000-0000-000070850000}"/>
    <cellStyle name="Note 10 9 2" xfId="33918" xr:uid="{00000000-0005-0000-0000-000071850000}"/>
    <cellStyle name="Note 11" xfId="1000" xr:uid="{00000000-0005-0000-0000-000072850000}"/>
    <cellStyle name="Note 11 10" xfId="33919" xr:uid="{00000000-0005-0000-0000-000073850000}"/>
    <cellStyle name="Note 11 10 2" xfId="33920" xr:uid="{00000000-0005-0000-0000-000074850000}"/>
    <cellStyle name="Note 11 11" xfId="33921" xr:uid="{00000000-0005-0000-0000-000075850000}"/>
    <cellStyle name="Note 11 11 2" xfId="33922" xr:uid="{00000000-0005-0000-0000-000076850000}"/>
    <cellStyle name="Note 11 12" xfId="33923" xr:uid="{00000000-0005-0000-0000-000077850000}"/>
    <cellStyle name="Note 11 12 2" xfId="33924" xr:uid="{00000000-0005-0000-0000-000078850000}"/>
    <cellStyle name="Note 11 13" xfId="33925" xr:uid="{00000000-0005-0000-0000-000079850000}"/>
    <cellStyle name="Note 11 13 2" xfId="33926" xr:uid="{00000000-0005-0000-0000-00007A850000}"/>
    <cellStyle name="Note 11 14" xfId="33927" xr:uid="{00000000-0005-0000-0000-00007B850000}"/>
    <cellStyle name="Note 11 14 2" xfId="33928" xr:uid="{00000000-0005-0000-0000-00007C850000}"/>
    <cellStyle name="Note 11 15" xfId="33929" xr:uid="{00000000-0005-0000-0000-00007D850000}"/>
    <cellStyle name="Note 11 15 2" xfId="33930" xr:uid="{00000000-0005-0000-0000-00007E850000}"/>
    <cellStyle name="Note 11 16" xfId="33931" xr:uid="{00000000-0005-0000-0000-00007F850000}"/>
    <cellStyle name="Note 11 16 2" xfId="33932" xr:uid="{00000000-0005-0000-0000-000080850000}"/>
    <cellStyle name="Note 11 17" xfId="33933" xr:uid="{00000000-0005-0000-0000-000081850000}"/>
    <cellStyle name="Note 11 17 2" xfId="33934" xr:uid="{00000000-0005-0000-0000-000082850000}"/>
    <cellStyle name="Note 11 18" xfId="33935" xr:uid="{00000000-0005-0000-0000-000083850000}"/>
    <cellStyle name="Note 11 18 2" xfId="33936" xr:uid="{00000000-0005-0000-0000-000084850000}"/>
    <cellStyle name="Note 11 19" xfId="33937" xr:uid="{00000000-0005-0000-0000-000085850000}"/>
    <cellStyle name="Note 11 19 2" xfId="33938" xr:uid="{00000000-0005-0000-0000-000086850000}"/>
    <cellStyle name="Note 11 2" xfId="1001" xr:uid="{00000000-0005-0000-0000-000087850000}"/>
    <cellStyle name="Note 11 2 2" xfId="33939" xr:uid="{00000000-0005-0000-0000-000088850000}"/>
    <cellStyle name="Note 11 20" xfId="33940" xr:uid="{00000000-0005-0000-0000-000089850000}"/>
    <cellStyle name="Note 11 20 2" xfId="33941" xr:uid="{00000000-0005-0000-0000-00008A850000}"/>
    <cellStyle name="Note 11 21" xfId="33942" xr:uid="{00000000-0005-0000-0000-00008B850000}"/>
    <cellStyle name="Note 11 21 2" xfId="33943" xr:uid="{00000000-0005-0000-0000-00008C850000}"/>
    <cellStyle name="Note 11 22" xfId="33944" xr:uid="{00000000-0005-0000-0000-00008D850000}"/>
    <cellStyle name="Note 11 22 2" xfId="33945" xr:uid="{00000000-0005-0000-0000-00008E850000}"/>
    <cellStyle name="Note 11 23" xfId="33946" xr:uid="{00000000-0005-0000-0000-00008F850000}"/>
    <cellStyle name="Note 11 23 2" xfId="33947" xr:uid="{00000000-0005-0000-0000-000090850000}"/>
    <cellStyle name="Note 11 24" xfId="33948" xr:uid="{00000000-0005-0000-0000-000091850000}"/>
    <cellStyle name="Note 11 24 2" xfId="33949" xr:uid="{00000000-0005-0000-0000-000092850000}"/>
    <cellStyle name="Note 11 25" xfId="33950" xr:uid="{00000000-0005-0000-0000-000093850000}"/>
    <cellStyle name="Note 11 25 2" xfId="33951" xr:uid="{00000000-0005-0000-0000-000094850000}"/>
    <cellStyle name="Note 11 26" xfId="33952" xr:uid="{00000000-0005-0000-0000-000095850000}"/>
    <cellStyle name="Note 11 26 2" xfId="33953" xr:uid="{00000000-0005-0000-0000-000096850000}"/>
    <cellStyle name="Note 11 27" xfId="33954" xr:uid="{00000000-0005-0000-0000-000097850000}"/>
    <cellStyle name="Note 11 27 2" xfId="33955" xr:uid="{00000000-0005-0000-0000-000098850000}"/>
    <cellStyle name="Note 11 28" xfId="33956" xr:uid="{00000000-0005-0000-0000-000099850000}"/>
    <cellStyle name="Note 11 28 2" xfId="33957" xr:uid="{00000000-0005-0000-0000-00009A850000}"/>
    <cellStyle name="Note 11 29" xfId="33958" xr:uid="{00000000-0005-0000-0000-00009B850000}"/>
    <cellStyle name="Note 11 29 2" xfId="33959" xr:uid="{00000000-0005-0000-0000-00009C850000}"/>
    <cellStyle name="Note 11 3" xfId="33960" xr:uid="{00000000-0005-0000-0000-00009D850000}"/>
    <cellStyle name="Note 11 3 2" xfId="33961" xr:uid="{00000000-0005-0000-0000-00009E850000}"/>
    <cellStyle name="Note 11 30" xfId="33962" xr:uid="{00000000-0005-0000-0000-00009F850000}"/>
    <cellStyle name="Note 11 30 2" xfId="33963" xr:uid="{00000000-0005-0000-0000-0000A0850000}"/>
    <cellStyle name="Note 11 31" xfId="33964" xr:uid="{00000000-0005-0000-0000-0000A1850000}"/>
    <cellStyle name="Note 11 31 2" xfId="33965" xr:uid="{00000000-0005-0000-0000-0000A2850000}"/>
    <cellStyle name="Note 11 32" xfId="33966" xr:uid="{00000000-0005-0000-0000-0000A3850000}"/>
    <cellStyle name="Note 11 32 2" xfId="33967" xr:uid="{00000000-0005-0000-0000-0000A4850000}"/>
    <cellStyle name="Note 11 33" xfId="33968" xr:uid="{00000000-0005-0000-0000-0000A5850000}"/>
    <cellStyle name="Note 11 33 2" xfId="33969" xr:uid="{00000000-0005-0000-0000-0000A6850000}"/>
    <cellStyle name="Note 11 34" xfId="33970" xr:uid="{00000000-0005-0000-0000-0000A7850000}"/>
    <cellStyle name="Note 11 34 2" xfId="33971" xr:uid="{00000000-0005-0000-0000-0000A8850000}"/>
    <cellStyle name="Note 11 35" xfId="33972" xr:uid="{00000000-0005-0000-0000-0000A9850000}"/>
    <cellStyle name="Note 11 35 2" xfId="33973" xr:uid="{00000000-0005-0000-0000-0000AA850000}"/>
    <cellStyle name="Note 11 36" xfId="33974" xr:uid="{00000000-0005-0000-0000-0000AB850000}"/>
    <cellStyle name="Note 11 36 2" xfId="33975" xr:uid="{00000000-0005-0000-0000-0000AC850000}"/>
    <cellStyle name="Note 11 37" xfId="33976" xr:uid="{00000000-0005-0000-0000-0000AD850000}"/>
    <cellStyle name="Note 11 37 2" xfId="33977" xr:uid="{00000000-0005-0000-0000-0000AE850000}"/>
    <cellStyle name="Note 11 38" xfId="33978" xr:uid="{00000000-0005-0000-0000-0000AF850000}"/>
    <cellStyle name="Note 11 38 2" xfId="33979" xr:uid="{00000000-0005-0000-0000-0000B0850000}"/>
    <cellStyle name="Note 11 39" xfId="33980" xr:uid="{00000000-0005-0000-0000-0000B1850000}"/>
    <cellStyle name="Note 11 39 2" xfId="33981" xr:uid="{00000000-0005-0000-0000-0000B2850000}"/>
    <cellStyle name="Note 11 4" xfId="33982" xr:uid="{00000000-0005-0000-0000-0000B3850000}"/>
    <cellStyle name="Note 11 4 2" xfId="33983" xr:uid="{00000000-0005-0000-0000-0000B4850000}"/>
    <cellStyle name="Note 11 40" xfId="33984" xr:uid="{00000000-0005-0000-0000-0000B5850000}"/>
    <cellStyle name="Note 11 41" xfId="33985" xr:uid="{00000000-0005-0000-0000-0000B6850000}"/>
    <cellStyle name="Note 11 42" xfId="33986" xr:uid="{00000000-0005-0000-0000-0000B7850000}"/>
    <cellStyle name="Note 11 43" xfId="33987" xr:uid="{00000000-0005-0000-0000-0000B8850000}"/>
    <cellStyle name="Note 11 44" xfId="33988" xr:uid="{00000000-0005-0000-0000-0000B9850000}"/>
    <cellStyle name="Note 11 45" xfId="33989" xr:uid="{00000000-0005-0000-0000-0000BA850000}"/>
    <cellStyle name="Note 11 46" xfId="33990" xr:uid="{00000000-0005-0000-0000-0000BB850000}"/>
    <cellStyle name="Note 11 47" xfId="33991" xr:uid="{00000000-0005-0000-0000-0000BC850000}"/>
    <cellStyle name="Note 11 48" xfId="33992" xr:uid="{00000000-0005-0000-0000-0000BD850000}"/>
    <cellStyle name="Note 11 49" xfId="33993" xr:uid="{00000000-0005-0000-0000-0000BE850000}"/>
    <cellStyle name="Note 11 5" xfId="33994" xr:uid="{00000000-0005-0000-0000-0000BF850000}"/>
    <cellStyle name="Note 11 5 2" xfId="33995" xr:uid="{00000000-0005-0000-0000-0000C0850000}"/>
    <cellStyle name="Note 11 50" xfId="33996" xr:uid="{00000000-0005-0000-0000-0000C1850000}"/>
    <cellStyle name="Note 11 51" xfId="33997" xr:uid="{00000000-0005-0000-0000-0000C2850000}"/>
    <cellStyle name="Note 11 52" xfId="33998" xr:uid="{00000000-0005-0000-0000-0000C3850000}"/>
    <cellStyle name="Note 11 53" xfId="33999" xr:uid="{00000000-0005-0000-0000-0000C4850000}"/>
    <cellStyle name="Note 11 54" xfId="34000" xr:uid="{00000000-0005-0000-0000-0000C5850000}"/>
    <cellStyle name="Note 11 55" xfId="34001" xr:uid="{00000000-0005-0000-0000-0000C6850000}"/>
    <cellStyle name="Note 11 56" xfId="34002" xr:uid="{00000000-0005-0000-0000-0000C7850000}"/>
    <cellStyle name="Note 11 57" xfId="34003" xr:uid="{00000000-0005-0000-0000-0000C8850000}"/>
    <cellStyle name="Note 11 58" xfId="34004" xr:uid="{00000000-0005-0000-0000-0000C9850000}"/>
    <cellStyle name="Note 11 59" xfId="34005" xr:uid="{00000000-0005-0000-0000-0000CA850000}"/>
    <cellStyle name="Note 11 6" xfId="34006" xr:uid="{00000000-0005-0000-0000-0000CB850000}"/>
    <cellStyle name="Note 11 6 2" xfId="34007" xr:uid="{00000000-0005-0000-0000-0000CC850000}"/>
    <cellStyle name="Note 11 60" xfId="34008" xr:uid="{00000000-0005-0000-0000-0000CD850000}"/>
    <cellStyle name="Note 11 61" xfId="34009" xr:uid="{00000000-0005-0000-0000-0000CE850000}"/>
    <cellStyle name="Note 11 62" xfId="34010" xr:uid="{00000000-0005-0000-0000-0000CF850000}"/>
    <cellStyle name="Note 11 63" xfId="34011" xr:uid="{00000000-0005-0000-0000-0000D0850000}"/>
    <cellStyle name="Note 11 64" xfId="34012" xr:uid="{00000000-0005-0000-0000-0000D1850000}"/>
    <cellStyle name="Note 11 65" xfId="34013" xr:uid="{00000000-0005-0000-0000-0000D2850000}"/>
    <cellStyle name="Note 11 66" xfId="34014" xr:uid="{00000000-0005-0000-0000-0000D3850000}"/>
    <cellStyle name="Note 11 67" xfId="34015" xr:uid="{00000000-0005-0000-0000-0000D4850000}"/>
    <cellStyle name="Note 11 68" xfId="34016" xr:uid="{00000000-0005-0000-0000-0000D5850000}"/>
    <cellStyle name="Note 11 69" xfId="34017" xr:uid="{00000000-0005-0000-0000-0000D6850000}"/>
    <cellStyle name="Note 11 7" xfId="34018" xr:uid="{00000000-0005-0000-0000-0000D7850000}"/>
    <cellStyle name="Note 11 7 2" xfId="34019" xr:uid="{00000000-0005-0000-0000-0000D8850000}"/>
    <cellStyle name="Note 11 70" xfId="34020" xr:uid="{00000000-0005-0000-0000-0000D9850000}"/>
    <cellStyle name="Note 11 71" xfId="34021" xr:uid="{00000000-0005-0000-0000-0000DA850000}"/>
    <cellStyle name="Note 11 72" xfId="34022" xr:uid="{00000000-0005-0000-0000-0000DB850000}"/>
    <cellStyle name="Note 11 73" xfId="34023" xr:uid="{00000000-0005-0000-0000-0000DC850000}"/>
    <cellStyle name="Note 11 74" xfId="34024" xr:uid="{00000000-0005-0000-0000-0000DD850000}"/>
    <cellStyle name="Note 11 75" xfId="34025" xr:uid="{00000000-0005-0000-0000-0000DE850000}"/>
    <cellStyle name="Note 11 76" xfId="34026" xr:uid="{00000000-0005-0000-0000-0000DF850000}"/>
    <cellStyle name="Note 11 77" xfId="52677" xr:uid="{00000000-0005-0000-0000-0000E0850000}"/>
    <cellStyle name="Note 11 78" xfId="52935" xr:uid="{00000000-0005-0000-0000-0000E1850000}"/>
    <cellStyle name="Note 11 79" xfId="53396" xr:uid="{00000000-0005-0000-0000-0000E2850000}"/>
    <cellStyle name="Note 11 8" xfId="34027" xr:uid="{00000000-0005-0000-0000-0000E3850000}"/>
    <cellStyle name="Note 11 8 2" xfId="34028" xr:uid="{00000000-0005-0000-0000-0000E4850000}"/>
    <cellStyle name="Note 11 9" xfId="34029" xr:uid="{00000000-0005-0000-0000-0000E5850000}"/>
    <cellStyle name="Note 11 9 2" xfId="34030" xr:uid="{00000000-0005-0000-0000-0000E6850000}"/>
    <cellStyle name="Note 12" xfId="1002" xr:uid="{00000000-0005-0000-0000-0000E7850000}"/>
    <cellStyle name="Note 12 10" xfId="34031" xr:uid="{00000000-0005-0000-0000-0000E8850000}"/>
    <cellStyle name="Note 12 10 2" xfId="34032" xr:uid="{00000000-0005-0000-0000-0000E9850000}"/>
    <cellStyle name="Note 12 11" xfId="34033" xr:uid="{00000000-0005-0000-0000-0000EA850000}"/>
    <cellStyle name="Note 12 11 2" xfId="34034" xr:uid="{00000000-0005-0000-0000-0000EB850000}"/>
    <cellStyle name="Note 12 12" xfId="34035" xr:uid="{00000000-0005-0000-0000-0000EC850000}"/>
    <cellStyle name="Note 12 12 2" xfId="34036" xr:uid="{00000000-0005-0000-0000-0000ED850000}"/>
    <cellStyle name="Note 12 13" xfId="34037" xr:uid="{00000000-0005-0000-0000-0000EE850000}"/>
    <cellStyle name="Note 12 13 2" xfId="34038" xr:uid="{00000000-0005-0000-0000-0000EF850000}"/>
    <cellStyle name="Note 12 14" xfId="34039" xr:uid="{00000000-0005-0000-0000-0000F0850000}"/>
    <cellStyle name="Note 12 14 2" xfId="34040" xr:uid="{00000000-0005-0000-0000-0000F1850000}"/>
    <cellStyle name="Note 12 15" xfId="34041" xr:uid="{00000000-0005-0000-0000-0000F2850000}"/>
    <cellStyle name="Note 12 15 2" xfId="34042" xr:uid="{00000000-0005-0000-0000-0000F3850000}"/>
    <cellStyle name="Note 12 16" xfId="34043" xr:uid="{00000000-0005-0000-0000-0000F4850000}"/>
    <cellStyle name="Note 12 16 2" xfId="34044" xr:uid="{00000000-0005-0000-0000-0000F5850000}"/>
    <cellStyle name="Note 12 17" xfId="34045" xr:uid="{00000000-0005-0000-0000-0000F6850000}"/>
    <cellStyle name="Note 12 17 2" xfId="34046" xr:uid="{00000000-0005-0000-0000-0000F7850000}"/>
    <cellStyle name="Note 12 18" xfId="34047" xr:uid="{00000000-0005-0000-0000-0000F8850000}"/>
    <cellStyle name="Note 12 18 2" xfId="34048" xr:uid="{00000000-0005-0000-0000-0000F9850000}"/>
    <cellStyle name="Note 12 19" xfId="34049" xr:uid="{00000000-0005-0000-0000-0000FA850000}"/>
    <cellStyle name="Note 12 19 2" xfId="34050" xr:uid="{00000000-0005-0000-0000-0000FB850000}"/>
    <cellStyle name="Note 12 2" xfId="1003" xr:uid="{00000000-0005-0000-0000-0000FC850000}"/>
    <cellStyle name="Note 12 2 2" xfId="34051" xr:uid="{00000000-0005-0000-0000-0000FD850000}"/>
    <cellStyle name="Note 12 20" xfId="34052" xr:uid="{00000000-0005-0000-0000-0000FE850000}"/>
    <cellStyle name="Note 12 20 2" xfId="34053" xr:uid="{00000000-0005-0000-0000-0000FF850000}"/>
    <cellStyle name="Note 12 21" xfId="34054" xr:uid="{00000000-0005-0000-0000-000000860000}"/>
    <cellStyle name="Note 12 21 2" xfId="34055" xr:uid="{00000000-0005-0000-0000-000001860000}"/>
    <cellStyle name="Note 12 22" xfId="34056" xr:uid="{00000000-0005-0000-0000-000002860000}"/>
    <cellStyle name="Note 12 22 2" xfId="34057" xr:uid="{00000000-0005-0000-0000-000003860000}"/>
    <cellStyle name="Note 12 23" xfId="34058" xr:uid="{00000000-0005-0000-0000-000004860000}"/>
    <cellStyle name="Note 12 23 2" xfId="34059" xr:uid="{00000000-0005-0000-0000-000005860000}"/>
    <cellStyle name="Note 12 24" xfId="34060" xr:uid="{00000000-0005-0000-0000-000006860000}"/>
    <cellStyle name="Note 12 24 2" xfId="34061" xr:uid="{00000000-0005-0000-0000-000007860000}"/>
    <cellStyle name="Note 12 25" xfId="34062" xr:uid="{00000000-0005-0000-0000-000008860000}"/>
    <cellStyle name="Note 12 25 2" xfId="34063" xr:uid="{00000000-0005-0000-0000-000009860000}"/>
    <cellStyle name="Note 12 26" xfId="34064" xr:uid="{00000000-0005-0000-0000-00000A860000}"/>
    <cellStyle name="Note 12 26 2" xfId="34065" xr:uid="{00000000-0005-0000-0000-00000B860000}"/>
    <cellStyle name="Note 12 27" xfId="34066" xr:uid="{00000000-0005-0000-0000-00000C860000}"/>
    <cellStyle name="Note 12 27 2" xfId="34067" xr:uid="{00000000-0005-0000-0000-00000D860000}"/>
    <cellStyle name="Note 12 28" xfId="34068" xr:uid="{00000000-0005-0000-0000-00000E860000}"/>
    <cellStyle name="Note 12 28 2" xfId="34069" xr:uid="{00000000-0005-0000-0000-00000F860000}"/>
    <cellStyle name="Note 12 29" xfId="34070" xr:uid="{00000000-0005-0000-0000-000010860000}"/>
    <cellStyle name="Note 12 29 2" xfId="34071" xr:uid="{00000000-0005-0000-0000-000011860000}"/>
    <cellStyle name="Note 12 3" xfId="34072" xr:uid="{00000000-0005-0000-0000-000012860000}"/>
    <cellStyle name="Note 12 3 2" xfId="34073" xr:uid="{00000000-0005-0000-0000-000013860000}"/>
    <cellStyle name="Note 12 30" xfId="34074" xr:uid="{00000000-0005-0000-0000-000014860000}"/>
    <cellStyle name="Note 12 30 2" xfId="34075" xr:uid="{00000000-0005-0000-0000-000015860000}"/>
    <cellStyle name="Note 12 31" xfId="34076" xr:uid="{00000000-0005-0000-0000-000016860000}"/>
    <cellStyle name="Note 12 31 2" xfId="34077" xr:uid="{00000000-0005-0000-0000-000017860000}"/>
    <cellStyle name="Note 12 32" xfId="34078" xr:uid="{00000000-0005-0000-0000-000018860000}"/>
    <cellStyle name="Note 12 32 2" xfId="34079" xr:uid="{00000000-0005-0000-0000-000019860000}"/>
    <cellStyle name="Note 12 33" xfId="34080" xr:uid="{00000000-0005-0000-0000-00001A860000}"/>
    <cellStyle name="Note 12 33 2" xfId="34081" xr:uid="{00000000-0005-0000-0000-00001B860000}"/>
    <cellStyle name="Note 12 34" xfId="34082" xr:uid="{00000000-0005-0000-0000-00001C860000}"/>
    <cellStyle name="Note 12 34 2" xfId="34083" xr:uid="{00000000-0005-0000-0000-00001D860000}"/>
    <cellStyle name="Note 12 35" xfId="34084" xr:uid="{00000000-0005-0000-0000-00001E860000}"/>
    <cellStyle name="Note 12 35 2" xfId="34085" xr:uid="{00000000-0005-0000-0000-00001F860000}"/>
    <cellStyle name="Note 12 36" xfId="34086" xr:uid="{00000000-0005-0000-0000-000020860000}"/>
    <cellStyle name="Note 12 36 2" xfId="34087" xr:uid="{00000000-0005-0000-0000-000021860000}"/>
    <cellStyle name="Note 12 37" xfId="34088" xr:uid="{00000000-0005-0000-0000-000022860000}"/>
    <cellStyle name="Note 12 37 2" xfId="34089" xr:uid="{00000000-0005-0000-0000-000023860000}"/>
    <cellStyle name="Note 12 38" xfId="34090" xr:uid="{00000000-0005-0000-0000-000024860000}"/>
    <cellStyle name="Note 12 38 2" xfId="34091" xr:uid="{00000000-0005-0000-0000-000025860000}"/>
    <cellStyle name="Note 12 39" xfId="34092" xr:uid="{00000000-0005-0000-0000-000026860000}"/>
    <cellStyle name="Note 12 39 2" xfId="34093" xr:uid="{00000000-0005-0000-0000-000027860000}"/>
    <cellStyle name="Note 12 4" xfId="34094" xr:uid="{00000000-0005-0000-0000-000028860000}"/>
    <cellStyle name="Note 12 4 2" xfId="34095" xr:uid="{00000000-0005-0000-0000-000029860000}"/>
    <cellStyle name="Note 12 40" xfId="34096" xr:uid="{00000000-0005-0000-0000-00002A860000}"/>
    <cellStyle name="Note 12 41" xfId="34097" xr:uid="{00000000-0005-0000-0000-00002B860000}"/>
    <cellStyle name="Note 12 42" xfId="34098" xr:uid="{00000000-0005-0000-0000-00002C860000}"/>
    <cellStyle name="Note 12 43" xfId="34099" xr:uid="{00000000-0005-0000-0000-00002D860000}"/>
    <cellStyle name="Note 12 44" xfId="34100" xr:uid="{00000000-0005-0000-0000-00002E860000}"/>
    <cellStyle name="Note 12 45" xfId="34101" xr:uid="{00000000-0005-0000-0000-00002F860000}"/>
    <cellStyle name="Note 12 46" xfId="34102" xr:uid="{00000000-0005-0000-0000-000030860000}"/>
    <cellStyle name="Note 12 47" xfId="34103" xr:uid="{00000000-0005-0000-0000-000031860000}"/>
    <cellStyle name="Note 12 48" xfId="34104" xr:uid="{00000000-0005-0000-0000-000032860000}"/>
    <cellStyle name="Note 12 49" xfId="34105" xr:uid="{00000000-0005-0000-0000-000033860000}"/>
    <cellStyle name="Note 12 5" xfId="34106" xr:uid="{00000000-0005-0000-0000-000034860000}"/>
    <cellStyle name="Note 12 5 2" xfId="34107" xr:uid="{00000000-0005-0000-0000-000035860000}"/>
    <cellStyle name="Note 12 50" xfId="34108" xr:uid="{00000000-0005-0000-0000-000036860000}"/>
    <cellStyle name="Note 12 51" xfId="34109" xr:uid="{00000000-0005-0000-0000-000037860000}"/>
    <cellStyle name="Note 12 52" xfId="34110" xr:uid="{00000000-0005-0000-0000-000038860000}"/>
    <cellStyle name="Note 12 53" xfId="34111" xr:uid="{00000000-0005-0000-0000-000039860000}"/>
    <cellStyle name="Note 12 54" xfId="34112" xr:uid="{00000000-0005-0000-0000-00003A860000}"/>
    <cellStyle name="Note 12 55" xfId="34113" xr:uid="{00000000-0005-0000-0000-00003B860000}"/>
    <cellStyle name="Note 12 56" xfId="34114" xr:uid="{00000000-0005-0000-0000-00003C860000}"/>
    <cellStyle name="Note 12 57" xfId="34115" xr:uid="{00000000-0005-0000-0000-00003D860000}"/>
    <cellStyle name="Note 12 58" xfId="34116" xr:uid="{00000000-0005-0000-0000-00003E860000}"/>
    <cellStyle name="Note 12 59" xfId="34117" xr:uid="{00000000-0005-0000-0000-00003F860000}"/>
    <cellStyle name="Note 12 6" xfId="34118" xr:uid="{00000000-0005-0000-0000-000040860000}"/>
    <cellStyle name="Note 12 6 2" xfId="34119" xr:uid="{00000000-0005-0000-0000-000041860000}"/>
    <cellStyle name="Note 12 60" xfId="34120" xr:uid="{00000000-0005-0000-0000-000042860000}"/>
    <cellStyle name="Note 12 61" xfId="34121" xr:uid="{00000000-0005-0000-0000-000043860000}"/>
    <cellStyle name="Note 12 62" xfId="34122" xr:uid="{00000000-0005-0000-0000-000044860000}"/>
    <cellStyle name="Note 12 63" xfId="34123" xr:uid="{00000000-0005-0000-0000-000045860000}"/>
    <cellStyle name="Note 12 64" xfId="34124" xr:uid="{00000000-0005-0000-0000-000046860000}"/>
    <cellStyle name="Note 12 65" xfId="34125" xr:uid="{00000000-0005-0000-0000-000047860000}"/>
    <cellStyle name="Note 12 66" xfId="34126" xr:uid="{00000000-0005-0000-0000-000048860000}"/>
    <cellStyle name="Note 12 67" xfId="34127" xr:uid="{00000000-0005-0000-0000-000049860000}"/>
    <cellStyle name="Note 12 68" xfId="34128" xr:uid="{00000000-0005-0000-0000-00004A860000}"/>
    <cellStyle name="Note 12 69" xfId="34129" xr:uid="{00000000-0005-0000-0000-00004B860000}"/>
    <cellStyle name="Note 12 7" xfId="34130" xr:uid="{00000000-0005-0000-0000-00004C860000}"/>
    <cellStyle name="Note 12 7 2" xfId="34131" xr:uid="{00000000-0005-0000-0000-00004D860000}"/>
    <cellStyle name="Note 12 70" xfId="34132" xr:uid="{00000000-0005-0000-0000-00004E860000}"/>
    <cellStyle name="Note 12 71" xfId="34133" xr:uid="{00000000-0005-0000-0000-00004F860000}"/>
    <cellStyle name="Note 12 72" xfId="34134" xr:uid="{00000000-0005-0000-0000-000050860000}"/>
    <cellStyle name="Note 12 73" xfId="34135" xr:uid="{00000000-0005-0000-0000-000051860000}"/>
    <cellStyle name="Note 12 74" xfId="34136" xr:uid="{00000000-0005-0000-0000-000052860000}"/>
    <cellStyle name="Note 12 75" xfId="34137" xr:uid="{00000000-0005-0000-0000-000053860000}"/>
    <cellStyle name="Note 12 76" xfId="34138" xr:uid="{00000000-0005-0000-0000-000054860000}"/>
    <cellStyle name="Note 12 77" xfId="52422" xr:uid="{00000000-0005-0000-0000-000055860000}"/>
    <cellStyle name="Note 12 78" xfId="52245" xr:uid="{00000000-0005-0000-0000-000056860000}"/>
    <cellStyle name="Note 12 79" xfId="53111" xr:uid="{00000000-0005-0000-0000-000057860000}"/>
    <cellStyle name="Note 12 8" xfId="34139" xr:uid="{00000000-0005-0000-0000-000058860000}"/>
    <cellStyle name="Note 12 8 2" xfId="34140" xr:uid="{00000000-0005-0000-0000-000059860000}"/>
    <cellStyle name="Note 12 9" xfId="34141" xr:uid="{00000000-0005-0000-0000-00005A860000}"/>
    <cellStyle name="Note 12 9 2" xfId="34142" xr:uid="{00000000-0005-0000-0000-00005B860000}"/>
    <cellStyle name="Note 13" xfId="1004" xr:uid="{00000000-0005-0000-0000-00005C860000}"/>
    <cellStyle name="Note 13 10" xfId="34143" xr:uid="{00000000-0005-0000-0000-00005D860000}"/>
    <cellStyle name="Note 13 10 2" xfId="34144" xr:uid="{00000000-0005-0000-0000-00005E860000}"/>
    <cellStyle name="Note 13 11" xfId="34145" xr:uid="{00000000-0005-0000-0000-00005F860000}"/>
    <cellStyle name="Note 13 11 2" xfId="34146" xr:uid="{00000000-0005-0000-0000-000060860000}"/>
    <cellStyle name="Note 13 12" xfId="34147" xr:uid="{00000000-0005-0000-0000-000061860000}"/>
    <cellStyle name="Note 13 12 2" xfId="34148" xr:uid="{00000000-0005-0000-0000-000062860000}"/>
    <cellStyle name="Note 13 13" xfId="34149" xr:uid="{00000000-0005-0000-0000-000063860000}"/>
    <cellStyle name="Note 13 13 2" xfId="34150" xr:uid="{00000000-0005-0000-0000-000064860000}"/>
    <cellStyle name="Note 13 14" xfId="34151" xr:uid="{00000000-0005-0000-0000-000065860000}"/>
    <cellStyle name="Note 13 14 2" xfId="34152" xr:uid="{00000000-0005-0000-0000-000066860000}"/>
    <cellStyle name="Note 13 15" xfId="34153" xr:uid="{00000000-0005-0000-0000-000067860000}"/>
    <cellStyle name="Note 13 15 2" xfId="34154" xr:uid="{00000000-0005-0000-0000-000068860000}"/>
    <cellStyle name="Note 13 16" xfId="34155" xr:uid="{00000000-0005-0000-0000-000069860000}"/>
    <cellStyle name="Note 13 16 2" xfId="34156" xr:uid="{00000000-0005-0000-0000-00006A860000}"/>
    <cellStyle name="Note 13 17" xfId="34157" xr:uid="{00000000-0005-0000-0000-00006B860000}"/>
    <cellStyle name="Note 13 17 2" xfId="34158" xr:uid="{00000000-0005-0000-0000-00006C860000}"/>
    <cellStyle name="Note 13 18" xfId="34159" xr:uid="{00000000-0005-0000-0000-00006D860000}"/>
    <cellStyle name="Note 13 18 2" xfId="34160" xr:uid="{00000000-0005-0000-0000-00006E860000}"/>
    <cellStyle name="Note 13 19" xfId="34161" xr:uid="{00000000-0005-0000-0000-00006F860000}"/>
    <cellStyle name="Note 13 19 2" xfId="34162" xr:uid="{00000000-0005-0000-0000-000070860000}"/>
    <cellStyle name="Note 13 2" xfId="1005" xr:uid="{00000000-0005-0000-0000-000071860000}"/>
    <cellStyle name="Note 13 2 2" xfId="34163" xr:uid="{00000000-0005-0000-0000-000072860000}"/>
    <cellStyle name="Note 13 20" xfId="34164" xr:uid="{00000000-0005-0000-0000-000073860000}"/>
    <cellStyle name="Note 13 20 2" xfId="34165" xr:uid="{00000000-0005-0000-0000-000074860000}"/>
    <cellStyle name="Note 13 21" xfId="34166" xr:uid="{00000000-0005-0000-0000-000075860000}"/>
    <cellStyle name="Note 13 21 2" xfId="34167" xr:uid="{00000000-0005-0000-0000-000076860000}"/>
    <cellStyle name="Note 13 22" xfId="34168" xr:uid="{00000000-0005-0000-0000-000077860000}"/>
    <cellStyle name="Note 13 22 2" xfId="34169" xr:uid="{00000000-0005-0000-0000-000078860000}"/>
    <cellStyle name="Note 13 23" xfId="34170" xr:uid="{00000000-0005-0000-0000-000079860000}"/>
    <cellStyle name="Note 13 23 2" xfId="34171" xr:uid="{00000000-0005-0000-0000-00007A860000}"/>
    <cellStyle name="Note 13 24" xfId="34172" xr:uid="{00000000-0005-0000-0000-00007B860000}"/>
    <cellStyle name="Note 13 24 2" xfId="34173" xr:uid="{00000000-0005-0000-0000-00007C860000}"/>
    <cellStyle name="Note 13 25" xfId="34174" xr:uid="{00000000-0005-0000-0000-00007D860000}"/>
    <cellStyle name="Note 13 25 2" xfId="34175" xr:uid="{00000000-0005-0000-0000-00007E860000}"/>
    <cellStyle name="Note 13 26" xfId="34176" xr:uid="{00000000-0005-0000-0000-00007F860000}"/>
    <cellStyle name="Note 13 26 2" xfId="34177" xr:uid="{00000000-0005-0000-0000-000080860000}"/>
    <cellStyle name="Note 13 27" xfId="34178" xr:uid="{00000000-0005-0000-0000-000081860000}"/>
    <cellStyle name="Note 13 27 2" xfId="34179" xr:uid="{00000000-0005-0000-0000-000082860000}"/>
    <cellStyle name="Note 13 28" xfId="34180" xr:uid="{00000000-0005-0000-0000-000083860000}"/>
    <cellStyle name="Note 13 28 2" xfId="34181" xr:uid="{00000000-0005-0000-0000-000084860000}"/>
    <cellStyle name="Note 13 29" xfId="34182" xr:uid="{00000000-0005-0000-0000-000085860000}"/>
    <cellStyle name="Note 13 29 2" xfId="34183" xr:uid="{00000000-0005-0000-0000-000086860000}"/>
    <cellStyle name="Note 13 3" xfId="34184" xr:uid="{00000000-0005-0000-0000-000087860000}"/>
    <cellStyle name="Note 13 3 2" xfId="34185" xr:uid="{00000000-0005-0000-0000-000088860000}"/>
    <cellStyle name="Note 13 30" xfId="34186" xr:uid="{00000000-0005-0000-0000-000089860000}"/>
    <cellStyle name="Note 13 30 2" xfId="34187" xr:uid="{00000000-0005-0000-0000-00008A860000}"/>
    <cellStyle name="Note 13 31" xfId="34188" xr:uid="{00000000-0005-0000-0000-00008B860000}"/>
    <cellStyle name="Note 13 31 2" xfId="34189" xr:uid="{00000000-0005-0000-0000-00008C860000}"/>
    <cellStyle name="Note 13 32" xfId="34190" xr:uid="{00000000-0005-0000-0000-00008D860000}"/>
    <cellStyle name="Note 13 32 2" xfId="34191" xr:uid="{00000000-0005-0000-0000-00008E860000}"/>
    <cellStyle name="Note 13 33" xfId="34192" xr:uid="{00000000-0005-0000-0000-00008F860000}"/>
    <cellStyle name="Note 13 33 2" xfId="34193" xr:uid="{00000000-0005-0000-0000-000090860000}"/>
    <cellStyle name="Note 13 34" xfId="34194" xr:uid="{00000000-0005-0000-0000-000091860000}"/>
    <cellStyle name="Note 13 34 2" xfId="34195" xr:uid="{00000000-0005-0000-0000-000092860000}"/>
    <cellStyle name="Note 13 35" xfId="34196" xr:uid="{00000000-0005-0000-0000-000093860000}"/>
    <cellStyle name="Note 13 35 2" xfId="34197" xr:uid="{00000000-0005-0000-0000-000094860000}"/>
    <cellStyle name="Note 13 36" xfId="34198" xr:uid="{00000000-0005-0000-0000-000095860000}"/>
    <cellStyle name="Note 13 36 2" xfId="34199" xr:uid="{00000000-0005-0000-0000-000096860000}"/>
    <cellStyle name="Note 13 37" xfId="34200" xr:uid="{00000000-0005-0000-0000-000097860000}"/>
    <cellStyle name="Note 13 37 2" xfId="34201" xr:uid="{00000000-0005-0000-0000-000098860000}"/>
    <cellStyle name="Note 13 38" xfId="34202" xr:uid="{00000000-0005-0000-0000-000099860000}"/>
    <cellStyle name="Note 13 38 2" xfId="34203" xr:uid="{00000000-0005-0000-0000-00009A860000}"/>
    <cellStyle name="Note 13 39" xfId="34204" xr:uid="{00000000-0005-0000-0000-00009B860000}"/>
    <cellStyle name="Note 13 39 2" xfId="34205" xr:uid="{00000000-0005-0000-0000-00009C860000}"/>
    <cellStyle name="Note 13 4" xfId="34206" xr:uid="{00000000-0005-0000-0000-00009D860000}"/>
    <cellStyle name="Note 13 4 2" xfId="34207" xr:uid="{00000000-0005-0000-0000-00009E860000}"/>
    <cellStyle name="Note 13 40" xfId="34208" xr:uid="{00000000-0005-0000-0000-00009F860000}"/>
    <cellStyle name="Note 13 41" xfId="34209" xr:uid="{00000000-0005-0000-0000-0000A0860000}"/>
    <cellStyle name="Note 13 42" xfId="34210" xr:uid="{00000000-0005-0000-0000-0000A1860000}"/>
    <cellStyle name="Note 13 43" xfId="34211" xr:uid="{00000000-0005-0000-0000-0000A2860000}"/>
    <cellStyle name="Note 13 44" xfId="34212" xr:uid="{00000000-0005-0000-0000-0000A3860000}"/>
    <cellStyle name="Note 13 45" xfId="34213" xr:uid="{00000000-0005-0000-0000-0000A4860000}"/>
    <cellStyle name="Note 13 46" xfId="34214" xr:uid="{00000000-0005-0000-0000-0000A5860000}"/>
    <cellStyle name="Note 13 47" xfId="34215" xr:uid="{00000000-0005-0000-0000-0000A6860000}"/>
    <cellStyle name="Note 13 48" xfId="34216" xr:uid="{00000000-0005-0000-0000-0000A7860000}"/>
    <cellStyle name="Note 13 49" xfId="34217" xr:uid="{00000000-0005-0000-0000-0000A8860000}"/>
    <cellStyle name="Note 13 5" xfId="34218" xr:uid="{00000000-0005-0000-0000-0000A9860000}"/>
    <cellStyle name="Note 13 5 2" xfId="34219" xr:uid="{00000000-0005-0000-0000-0000AA860000}"/>
    <cellStyle name="Note 13 50" xfId="34220" xr:uid="{00000000-0005-0000-0000-0000AB860000}"/>
    <cellStyle name="Note 13 51" xfId="34221" xr:uid="{00000000-0005-0000-0000-0000AC860000}"/>
    <cellStyle name="Note 13 52" xfId="34222" xr:uid="{00000000-0005-0000-0000-0000AD860000}"/>
    <cellStyle name="Note 13 53" xfId="34223" xr:uid="{00000000-0005-0000-0000-0000AE860000}"/>
    <cellStyle name="Note 13 54" xfId="34224" xr:uid="{00000000-0005-0000-0000-0000AF860000}"/>
    <cellStyle name="Note 13 55" xfId="34225" xr:uid="{00000000-0005-0000-0000-0000B0860000}"/>
    <cellStyle name="Note 13 56" xfId="34226" xr:uid="{00000000-0005-0000-0000-0000B1860000}"/>
    <cellStyle name="Note 13 57" xfId="34227" xr:uid="{00000000-0005-0000-0000-0000B2860000}"/>
    <cellStyle name="Note 13 58" xfId="34228" xr:uid="{00000000-0005-0000-0000-0000B3860000}"/>
    <cellStyle name="Note 13 59" xfId="34229" xr:uid="{00000000-0005-0000-0000-0000B4860000}"/>
    <cellStyle name="Note 13 6" xfId="34230" xr:uid="{00000000-0005-0000-0000-0000B5860000}"/>
    <cellStyle name="Note 13 6 2" xfId="34231" xr:uid="{00000000-0005-0000-0000-0000B6860000}"/>
    <cellStyle name="Note 13 60" xfId="34232" xr:uid="{00000000-0005-0000-0000-0000B7860000}"/>
    <cellStyle name="Note 13 61" xfId="34233" xr:uid="{00000000-0005-0000-0000-0000B8860000}"/>
    <cellStyle name="Note 13 62" xfId="34234" xr:uid="{00000000-0005-0000-0000-0000B9860000}"/>
    <cellStyle name="Note 13 63" xfId="34235" xr:uid="{00000000-0005-0000-0000-0000BA860000}"/>
    <cellStyle name="Note 13 64" xfId="34236" xr:uid="{00000000-0005-0000-0000-0000BB860000}"/>
    <cellStyle name="Note 13 65" xfId="34237" xr:uid="{00000000-0005-0000-0000-0000BC860000}"/>
    <cellStyle name="Note 13 66" xfId="34238" xr:uid="{00000000-0005-0000-0000-0000BD860000}"/>
    <cellStyle name="Note 13 67" xfId="34239" xr:uid="{00000000-0005-0000-0000-0000BE860000}"/>
    <cellStyle name="Note 13 68" xfId="34240" xr:uid="{00000000-0005-0000-0000-0000BF860000}"/>
    <cellStyle name="Note 13 69" xfId="34241" xr:uid="{00000000-0005-0000-0000-0000C0860000}"/>
    <cellStyle name="Note 13 7" xfId="34242" xr:uid="{00000000-0005-0000-0000-0000C1860000}"/>
    <cellStyle name="Note 13 7 2" xfId="34243" xr:uid="{00000000-0005-0000-0000-0000C2860000}"/>
    <cellStyle name="Note 13 70" xfId="34244" xr:uid="{00000000-0005-0000-0000-0000C3860000}"/>
    <cellStyle name="Note 13 71" xfId="34245" xr:uid="{00000000-0005-0000-0000-0000C4860000}"/>
    <cellStyle name="Note 13 72" xfId="34246" xr:uid="{00000000-0005-0000-0000-0000C5860000}"/>
    <cellStyle name="Note 13 73" xfId="34247" xr:uid="{00000000-0005-0000-0000-0000C6860000}"/>
    <cellStyle name="Note 13 74" xfId="34248" xr:uid="{00000000-0005-0000-0000-0000C7860000}"/>
    <cellStyle name="Note 13 75" xfId="34249" xr:uid="{00000000-0005-0000-0000-0000C8860000}"/>
    <cellStyle name="Note 13 76" xfId="34250" xr:uid="{00000000-0005-0000-0000-0000C9860000}"/>
    <cellStyle name="Note 13 77" xfId="52516" xr:uid="{00000000-0005-0000-0000-0000CA860000}"/>
    <cellStyle name="Note 13 78" xfId="52262" xr:uid="{00000000-0005-0000-0000-0000CB860000}"/>
    <cellStyle name="Note 13 79" xfId="53209" xr:uid="{00000000-0005-0000-0000-0000CC860000}"/>
    <cellStyle name="Note 13 8" xfId="34251" xr:uid="{00000000-0005-0000-0000-0000CD860000}"/>
    <cellStyle name="Note 13 8 2" xfId="34252" xr:uid="{00000000-0005-0000-0000-0000CE860000}"/>
    <cellStyle name="Note 13 9" xfId="34253" xr:uid="{00000000-0005-0000-0000-0000CF860000}"/>
    <cellStyle name="Note 13 9 2" xfId="34254" xr:uid="{00000000-0005-0000-0000-0000D0860000}"/>
    <cellStyle name="Note 14" xfId="1006" xr:uid="{00000000-0005-0000-0000-0000D1860000}"/>
    <cellStyle name="Note 14 10" xfId="34255" xr:uid="{00000000-0005-0000-0000-0000D2860000}"/>
    <cellStyle name="Note 14 10 2" xfId="34256" xr:uid="{00000000-0005-0000-0000-0000D3860000}"/>
    <cellStyle name="Note 14 11" xfId="34257" xr:uid="{00000000-0005-0000-0000-0000D4860000}"/>
    <cellStyle name="Note 14 11 2" xfId="34258" xr:uid="{00000000-0005-0000-0000-0000D5860000}"/>
    <cellStyle name="Note 14 12" xfId="34259" xr:uid="{00000000-0005-0000-0000-0000D6860000}"/>
    <cellStyle name="Note 14 12 2" xfId="34260" xr:uid="{00000000-0005-0000-0000-0000D7860000}"/>
    <cellStyle name="Note 14 13" xfId="34261" xr:uid="{00000000-0005-0000-0000-0000D8860000}"/>
    <cellStyle name="Note 14 13 2" xfId="34262" xr:uid="{00000000-0005-0000-0000-0000D9860000}"/>
    <cellStyle name="Note 14 14" xfId="34263" xr:uid="{00000000-0005-0000-0000-0000DA860000}"/>
    <cellStyle name="Note 14 14 2" xfId="34264" xr:uid="{00000000-0005-0000-0000-0000DB860000}"/>
    <cellStyle name="Note 14 15" xfId="34265" xr:uid="{00000000-0005-0000-0000-0000DC860000}"/>
    <cellStyle name="Note 14 15 2" xfId="34266" xr:uid="{00000000-0005-0000-0000-0000DD860000}"/>
    <cellStyle name="Note 14 16" xfId="34267" xr:uid="{00000000-0005-0000-0000-0000DE860000}"/>
    <cellStyle name="Note 14 16 2" xfId="34268" xr:uid="{00000000-0005-0000-0000-0000DF860000}"/>
    <cellStyle name="Note 14 17" xfId="34269" xr:uid="{00000000-0005-0000-0000-0000E0860000}"/>
    <cellStyle name="Note 14 17 2" xfId="34270" xr:uid="{00000000-0005-0000-0000-0000E1860000}"/>
    <cellStyle name="Note 14 18" xfId="34271" xr:uid="{00000000-0005-0000-0000-0000E2860000}"/>
    <cellStyle name="Note 14 18 2" xfId="34272" xr:uid="{00000000-0005-0000-0000-0000E3860000}"/>
    <cellStyle name="Note 14 19" xfId="34273" xr:uid="{00000000-0005-0000-0000-0000E4860000}"/>
    <cellStyle name="Note 14 19 2" xfId="34274" xr:uid="{00000000-0005-0000-0000-0000E5860000}"/>
    <cellStyle name="Note 14 2" xfId="1007" xr:uid="{00000000-0005-0000-0000-0000E6860000}"/>
    <cellStyle name="Note 14 2 2" xfId="34275" xr:uid="{00000000-0005-0000-0000-0000E7860000}"/>
    <cellStyle name="Note 14 20" xfId="34276" xr:uid="{00000000-0005-0000-0000-0000E8860000}"/>
    <cellStyle name="Note 14 20 2" xfId="34277" xr:uid="{00000000-0005-0000-0000-0000E9860000}"/>
    <cellStyle name="Note 14 21" xfId="34278" xr:uid="{00000000-0005-0000-0000-0000EA860000}"/>
    <cellStyle name="Note 14 21 2" xfId="34279" xr:uid="{00000000-0005-0000-0000-0000EB860000}"/>
    <cellStyle name="Note 14 22" xfId="34280" xr:uid="{00000000-0005-0000-0000-0000EC860000}"/>
    <cellStyle name="Note 14 22 2" xfId="34281" xr:uid="{00000000-0005-0000-0000-0000ED860000}"/>
    <cellStyle name="Note 14 23" xfId="34282" xr:uid="{00000000-0005-0000-0000-0000EE860000}"/>
    <cellStyle name="Note 14 23 2" xfId="34283" xr:uid="{00000000-0005-0000-0000-0000EF860000}"/>
    <cellStyle name="Note 14 24" xfId="34284" xr:uid="{00000000-0005-0000-0000-0000F0860000}"/>
    <cellStyle name="Note 14 24 2" xfId="34285" xr:uid="{00000000-0005-0000-0000-0000F1860000}"/>
    <cellStyle name="Note 14 25" xfId="34286" xr:uid="{00000000-0005-0000-0000-0000F2860000}"/>
    <cellStyle name="Note 14 25 2" xfId="34287" xr:uid="{00000000-0005-0000-0000-0000F3860000}"/>
    <cellStyle name="Note 14 26" xfId="34288" xr:uid="{00000000-0005-0000-0000-0000F4860000}"/>
    <cellStyle name="Note 14 26 2" xfId="34289" xr:uid="{00000000-0005-0000-0000-0000F5860000}"/>
    <cellStyle name="Note 14 27" xfId="34290" xr:uid="{00000000-0005-0000-0000-0000F6860000}"/>
    <cellStyle name="Note 14 27 2" xfId="34291" xr:uid="{00000000-0005-0000-0000-0000F7860000}"/>
    <cellStyle name="Note 14 28" xfId="34292" xr:uid="{00000000-0005-0000-0000-0000F8860000}"/>
    <cellStyle name="Note 14 28 2" xfId="34293" xr:uid="{00000000-0005-0000-0000-0000F9860000}"/>
    <cellStyle name="Note 14 29" xfId="34294" xr:uid="{00000000-0005-0000-0000-0000FA860000}"/>
    <cellStyle name="Note 14 29 2" xfId="34295" xr:uid="{00000000-0005-0000-0000-0000FB860000}"/>
    <cellStyle name="Note 14 3" xfId="34296" xr:uid="{00000000-0005-0000-0000-0000FC860000}"/>
    <cellStyle name="Note 14 3 2" xfId="34297" xr:uid="{00000000-0005-0000-0000-0000FD860000}"/>
    <cellStyle name="Note 14 30" xfId="34298" xr:uid="{00000000-0005-0000-0000-0000FE860000}"/>
    <cellStyle name="Note 14 30 2" xfId="34299" xr:uid="{00000000-0005-0000-0000-0000FF860000}"/>
    <cellStyle name="Note 14 31" xfId="34300" xr:uid="{00000000-0005-0000-0000-000000870000}"/>
    <cellStyle name="Note 14 31 2" xfId="34301" xr:uid="{00000000-0005-0000-0000-000001870000}"/>
    <cellStyle name="Note 14 32" xfId="34302" xr:uid="{00000000-0005-0000-0000-000002870000}"/>
    <cellStyle name="Note 14 32 2" xfId="34303" xr:uid="{00000000-0005-0000-0000-000003870000}"/>
    <cellStyle name="Note 14 33" xfId="34304" xr:uid="{00000000-0005-0000-0000-000004870000}"/>
    <cellStyle name="Note 14 33 2" xfId="34305" xr:uid="{00000000-0005-0000-0000-000005870000}"/>
    <cellStyle name="Note 14 34" xfId="34306" xr:uid="{00000000-0005-0000-0000-000006870000}"/>
    <cellStyle name="Note 14 34 2" xfId="34307" xr:uid="{00000000-0005-0000-0000-000007870000}"/>
    <cellStyle name="Note 14 35" xfId="34308" xr:uid="{00000000-0005-0000-0000-000008870000}"/>
    <cellStyle name="Note 14 35 2" xfId="34309" xr:uid="{00000000-0005-0000-0000-000009870000}"/>
    <cellStyle name="Note 14 36" xfId="34310" xr:uid="{00000000-0005-0000-0000-00000A870000}"/>
    <cellStyle name="Note 14 36 2" xfId="34311" xr:uid="{00000000-0005-0000-0000-00000B870000}"/>
    <cellStyle name="Note 14 37" xfId="34312" xr:uid="{00000000-0005-0000-0000-00000C870000}"/>
    <cellStyle name="Note 14 37 2" xfId="34313" xr:uid="{00000000-0005-0000-0000-00000D870000}"/>
    <cellStyle name="Note 14 38" xfId="34314" xr:uid="{00000000-0005-0000-0000-00000E870000}"/>
    <cellStyle name="Note 14 38 2" xfId="34315" xr:uid="{00000000-0005-0000-0000-00000F870000}"/>
    <cellStyle name="Note 14 39" xfId="34316" xr:uid="{00000000-0005-0000-0000-000010870000}"/>
    <cellStyle name="Note 14 39 2" xfId="34317" xr:uid="{00000000-0005-0000-0000-000011870000}"/>
    <cellStyle name="Note 14 4" xfId="34318" xr:uid="{00000000-0005-0000-0000-000012870000}"/>
    <cellStyle name="Note 14 4 2" xfId="34319" xr:uid="{00000000-0005-0000-0000-000013870000}"/>
    <cellStyle name="Note 14 40" xfId="34320" xr:uid="{00000000-0005-0000-0000-000014870000}"/>
    <cellStyle name="Note 14 41" xfId="34321" xr:uid="{00000000-0005-0000-0000-000015870000}"/>
    <cellStyle name="Note 14 42" xfId="34322" xr:uid="{00000000-0005-0000-0000-000016870000}"/>
    <cellStyle name="Note 14 43" xfId="34323" xr:uid="{00000000-0005-0000-0000-000017870000}"/>
    <cellStyle name="Note 14 44" xfId="34324" xr:uid="{00000000-0005-0000-0000-000018870000}"/>
    <cellStyle name="Note 14 45" xfId="34325" xr:uid="{00000000-0005-0000-0000-000019870000}"/>
    <cellStyle name="Note 14 46" xfId="34326" xr:uid="{00000000-0005-0000-0000-00001A870000}"/>
    <cellStyle name="Note 14 47" xfId="34327" xr:uid="{00000000-0005-0000-0000-00001B870000}"/>
    <cellStyle name="Note 14 48" xfId="34328" xr:uid="{00000000-0005-0000-0000-00001C870000}"/>
    <cellStyle name="Note 14 49" xfId="34329" xr:uid="{00000000-0005-0000-0000-00001D870000}"/>
    <cellStyle name="Note 14 5" xfId="34330" xr:uid="{00000000-0005-0000-0000-00001E870000}"/>
    <cellStyle name="Note 14 5 2" xfId="34331" xr:uid="{00000000-0005-0000-0000-00001F870000}"/>
    <cellStyle name="Note 14 50" xfId="34332" xr:uid="{00000000-0005-0000-0000-000020870000}"/>
    <cellStyle name="Note 14 51" xfId="34333" xr:uid="{00000000-0005-0000-0000-000021870000}"/>
    <cellStyle name="Note 14 52" xfId="34334" xr:uid="{00000000-0005-0000-0000-000022870000}"/>
    <cellStyle name="Note 14 53" xfId="34335" xr:uid="{00000000-0005-0000-0000-000023870000}"/>
    <cellStyle name="Note 14 54" xfId="34336" xr:uid="{00000000-0005-0000-0000-000024870000}"/>
    <cellStyle name="Note 14 55" xfId="34337" xr:uid="{00000000-0005-0000-0000-000025870000}"/>
    <cellStyle name="Note 14 56" xfId="34338" xr:uid="{00000000-0005-0000-0000-000026870000}"/>
    <cellStyle name="Note 14 57" xfId="34339" xr:uid="{00000000-0005-0000-0000-000027870000}"/>
    <cellStyle name="Note 14 58" xfId="34340" xr:uid="{00000000-0005-0000-0000-000028870000}"/>
    <cellStyle name="Note 14 59" xfId="34341" xr:uid="{00000000-0005-0000-0000-000029870000}"/>
    <cellStyle name="Note 14 6" xfId="34342" xr:uid="{00000000-0005-0000-0000-00002A870000}"/>
    <cellStyle name="Note 14 6 2" xfId="34343" xr:uid="{00000000-0005-0000-0000-00002B870000}"/>
    <cellStyle name="Note 14 60" xfId="34344" xr:uid="{00000000-0005-0000-0000-00002C870000}"/>
    <cellStyle name="Note 14 61" xfId="34345" xr:uid="{00000000-0005-0000-0000-00002D870000}"/>
    <cellStyle name="Note 14 62" xfId="34346" xr:uid="{00000000-0005-0000-0000-00002E870000}"/>
    <cellStyle name="Note 14 63" xfId="34347" xr:uid="{00000000-0005-0000-0000-00002F870000}"/>
    <cellStyle name="Note 14 64" xfId="34348" xr:uid="{00000000-0005-0000-0000-000030870000}"/>
    <cellStyle name="Note 14 65" xfId="34349" xr:uid="{00000000-0005-0000-0000-000031870000}"/>
    <cellStyle name="Note 14 66" xfId="34350" xr:uid="{00000000-0005-0000-0000-000032870000}"/>
    <cellStyle name="Note 14 67" xfId="34351" xr:uid="{00000000-0005-0000-0000-000033870000}"/>
    <cellStyle name="Note 14 68" xfId="34352" xr:uid="{00000000-0005-0000-0000-000034870000}"/>
    <cellStyle name="Note 14 69" xfId="34353" xr:uid="{00000000-0005-0000-0000-000035870000}"/>
    <cellStyle name="Note 14 7" xfId="34354" xr:uid="{00000000-0005-0000-0000-000036870000}"/>
    <cellStyle name="Note 14 7 2" xfId="34355" xr:uid="{00000000-0005-0000-0000-000037870000}"/>
    <cellStyle name="Note 14 70" xfId="34356" xr:uid="{00000000-0005-0000-0000-000038870000}"/>
    <cellStyle name="Note 14 71" xfId="34357" xr:uid="{00000000-0005-0000-0000-000039870000}"/>
    <cellStyle name="Note 14 72" xfId="34358" xr:uid="{00000000-0005-0000-0000-00003A870000}"/>
    <cellStyle name="Note 14 73" xfId="34359" xr:uid="{00000000-0005-0000-0000-00003B870000}"/>
    <cellStyle name="Note 14 74" xfId="34360" xr:uid="{00000000-0005-0000-0000-00003C870000}"/>
    <cellStyle name="Note 14 75" xfId="34361" xr:uid="{00000000-0005-0000-0000-00003D870000}"/>
    <cellStyle name="Note 14 76" xfId="34362" xr:uid="{00000000-0005-0000-0000-00003E870000}"/>
    <cellStyle name="Note 14 77" xfId="52470" xr:uid="{00000000-0005-0000-0000-00003F870000}"/>
    <cellStyle name="Note 14 78" xfId="52298" xr:uid="{00000000-0005-0000-0000-000040870000}"/>
    <cellStyle name="Note 14 79" xfId="53163" xr:uid="{00000000-0005-0000-0000-000041870000}"/>
    <cellStyle name="Note 14 8" xfId="34363" xr:uid="{00000000-0005-0000-0000-000042870000}"/>
    <cellStyle name="Note 14 8 2" xfId="34364" xr:uid="{00000000-0005-0000-0000-000043870000}"/>
    <cellStyle name="Note 14 9" xfId="34365" xr:uid="{00000000-0005-0000-0000-000044870000}"/>
    <cellStyle name="Note 14 9 2" xfId="34366" xr:uid="{00000000-0005-0000-0000-000045870000}"/>
    <cellStyle name="Note 15" xfId="1008" xr:uid="{00000000-0005-0000-0000-000046870000}"/>
    <cellStyle name="Note 15 10" xfId="34367" xr:uid="{00000000-0005-0000-0000-000047870000}"/>
    <cellStyle name="Note 15 10 2" xfId="34368" xr:uid="{00000000-0005-0000-0000-000048870000}"/>
    <cellStyle name="Note 15 11" xfId="34369" xr:uid="{00000000-0005-0000-0000-000049870000}"/>
    <cellStyle name="Note 15 11 2" xfId="34370" xr:uid="{00000000-0005-0000-0000-00004A870000}"/>
    <cellStyle name="Note 15 12" xfId="34371" xr:uid="{00000000-0005-0000-0000-00004B870000}"/>
    <cellStyle name="Note 15 12 2" xfId="34372" xr:uid="{00000000-0005-0000-0000-00004C870000}"/>
    <cellStyle name="Note 15 13" xfId="34373" xr:uid="{00000000-0005-0000-0000-00004D870000}"/>
    <cellStyle name="Note 15 13 2" xfId="34374" xr:uid="{00000000-0005-0000-0000-00004E870000}"/>
    <cellStyle name="Note 15 14" xfId="34375" xr:uid="{00000000-0005-0000-0000-00004F870000}"/>
    <cellStyle name="Note 15 14 2" xfId="34376" xr:uid="{00000000-0005-0000-0000-000050870000}"/>
    <cellStyle name="Note 15 15" xfId="34377" xr:uid="{00000000-0005-0000-0000-000051870000}"/>
    <cellStyle name="Note 15 15 2" xfId="34378" xr:uid="{00000000-0005-0000-0000-000052870000}"/>
    <cellStyle name="Note 15 16" xfId="34379" xr:uid="{00000000-0005-0000-0000-000053870000}"/>
    <cellStyle name="Note 15 16 2" xfId="34380" xr:uid="{00000000-0005-0000-0000-000054870000}"/>
    <cellStyle name="Note 15 17" xfId="34381" xr:uid="{00000000-0005-0000-0000-000055870000}"/>
    <cellStyle name="Note 15 17 2" xfId="34382" xr:uid="{00000000-0005-0000-0000-000056870000}"/>
    <cellStyle name="Note 15 18" xfId="34383" xr:uid="{00000000-0005-0000-0000-000057870000}"/>
    <cellStyle name="Note 15 18 2" xfId="34384" xr:uid="{00000000-0005-0000-0000-000058870000}"/>
    <cellStyle name="Note 15 19" xfId="34385" xr:uid="{00000000-0005-0000-0000-000059870000}"/>
    <cellStyle name="Note 15 19 2" xfId="34386" xr:uid="{00000000-0005-0000-0000-00005A870000}"/>
    <cellStyle name="Note 15 2" xfId="1009" xr:uid="{00000000-0005-0000-0000-00005B870000}"/>
    <cellStyle name="Note 15 2 2" xfId="34387" xr:uid="{00000000-0005-0000-0000-00005C870000}"/>
    <cellStyle name="Note 15 20" xfId="34388" xr:uid="{00000000-0005-0000-0000-00005D870000}"/>
    <cellStyle name="Note 15 20 2" xfId="34389" xr:uid="{00000000-0005-0000-0000-00005E870000}"/>
    <cellStyle name="Note 15 21" xfId="34390" xr:uid="{00000000-0005-0000-0000-00005F870000}"/>
    <cellStyle name="Note 15 21 2" xfId="34391" xr:uid="{00000000-0005-0000-0000-000060870000}"/>
    <cellStyle name="Note 15 22" xfId="34392" xr:uid="{00000000-0005-0000-0000-000061870000}"/>
    <cellStyle name="Note 15 22 2" xfId="34393" xr:uid="{00000000-0005-0000-0000-000062870000}"/>
    <cellStyle name="Note 15 23" xfId="34394" xr:uid="{00000000-0005-0000-0000-000063870000}"/>
    <cellStyle name="Note 15 23 2" xfId="34395" xr:uid="{00000000-0005-0000-0000-000064870000}"/>
    <cellStyle name="Note 15 24" xfId="34396" xr:uid="{00000000-0005-0000-0000-000065870000}"/>
    <cellStyle name="Note 15 24 2" xfId="34397" xr:uid="{00000000-0005-0000-0000-000066870000}"/>
    <cellStyle name="Note 15 25" xfId="34398" xr:uid="{00000000-0005-0000-0000-000067870000}"/>
    <cellStyle name="Note 15 25 2" xfId="34399" xr:uid="{00000000-0005-0000-0000-000068870000}"/>
    <cellStyle name="Note 15 26" xfId="34400" xr:uid="{00000000-0005-0000-0000-000069870000}"/>
    <cellStyle name="Note 15 26 2" xfId="34401" xr:uid="{00000000-0005-0000-0000-00006A870000}"/>
    <cellStyle name="Note 15 27" xfId="34402" xr:uid="{00000000-0005-0000-0000-00006B870000}"/>
    <cellStyle name="Note 15 27 2" xfId="34403" xr:uid="{00000000-0005-0000-0000-00006C870000}"/>
    <cellStyle name="Note 15 28" xfId="34404" xr:uid="{00000000-0005-0000-0000-00006D870000}"/>
    <cellStyle name="Note 15 28 2" xfId="34405" xr:uid="{00000000-0005-0000-0000-00006E870000}"/>
    <cellStyle name="Note 15 29" xfId="34406" xr:uid="{00000000-0005-0000-0000-00006F870000}"/>
    <cellStyle name="Note 15 29 2" xfId="34407" xr:uid="{00000000-0005-0000-0000-000070870000}"/>
    <cellStyle name="Note 15 3" xfId="34408" xr:uid="{00000000-0005-0000-0000-000071870000}"/>
    <cellStyle name="Note 15 3 2" xfId="34409" xr:uid="{00000000-0005-0000-0000-000072870000}"/>
    <cellStyle name="Note 15 30" xfId="34410" xr:uid="{00000000-0005-0000-0000-000073870000}"/>
    <cellStyle name="Note 15 30 2" xfId="34411" xr:uid="{00000000-0005-0000-0000-000074870000}"/>
    <cellStyle name="Note 15 31" xfId="34412" xr:uid="{00000000-0005-0000-0000-000075870000}"/>
    <cellStyle name="Note 15 31 2" xfId="34413" xr:uid="{00000000-0005-0000-0000-000076870000}"/>
    <cellStyle name="Note 15 32" xfId="34414" xr:uid="{00000000-0005-0000-0000-000077870000}"/>
    <cellStyle name="Note 15 32 2" xfId="34415" xr:uid="{00000000-0005-0000-0000-000078870000}"/>
    <cellStyle name="Note 15 33" xfId="34416" xr:uid="{00000000-0005-0000-0000-000079870000}"/>
    <cellStyle name="Note 15 33 2" xfId="34417" xr:uid="{00000000-0005-0000-0000-00007A870000}"/>
    <cellStyle name="Note 15 34" xfId="34418" xr:uid="{00000000-0005-0000-0000-00007B870000}"/>
    <cellStyle name="Note 15 34 2" xfId="34419" xr:uid="{00000000-0005-0000-0000-00007C870000}"/>
    <cellStyle name="Note 15 35" xfId="34420" xr:uid="{00000000-0005-0000-0000-00007D870000}"/>
    <cellStyle name="Note 15 35 2" xfId="34421" xr:uid="{00000000-0005-0000-0000-00007E870000}"/>
    <cellStyle name="Note 15 36" xfId="34422" xr:uid="{00000000-0005-0000-0000-00007F870000}"/>
    <cellStyle name="Note 15 36 2" xfId="34423" xr:uid="{00000000-0005-0000-0000-000080870000}"/>
    <cellStyle name="Note 15 37" xfId="34424" xr:uid="{00000000-0005-0000-0000-000081870000}"/>
    <cellStyle name="Note 15 37 2" xfId="34425" xr:uid="{00000000-0005-0000-0000-000082870000}"/>
    <cellStyle name="Note 15 38" xfId="34426" xr:uid="{00000000-0005-0000-0000-000083870000}"/>
    <cellStyle name="Note 15 38 2" xfId="34427" xr:uid="{00000000-0005-0000-0000-000084870000}"/>
    <cellStyle name="Note 15 39" xfId="34428" xr:uid="{00000000-0005-0000-0000-000085870000}"/>
    <cellStyle name="Note 15 39 2" xfId="34429" xr:uid="{00000000-0005-0000-0000-000086870000}"/>
    <cellStyle name="Note 15 4" xfId="34430" xr:uid="{00000000-0005-0000-0000-000087870000}"/>
    <cellStyle name="Note 15 4 2" xfId="34431" xr:uid="{00000000-0005-0000-0000-000088870000}"/>
    <cellStyle name="Note 15 40" xfId="34432" xr:uid="{00000000-0005-0000-0000-000089870000}"/>
    <cellStyle name="Note 15 41" xfId="34433" xr:uid="{00000000-0005-0000-0000-00008A870000}"/>
    <cellStyle name="Note 15 42" xfId="34434" xr:uid="{00000000-0005-0000-0000-00008B870000}"/>
    <cellStyle name="Note 15 43" xfId="34435" xr:uid="{00000000-0005-0000-0000-00008C870000}"/>
    <cellStyle name="Note 15 44" xfId="34436" xr:uid="{00000000-0005-0000-0000-00008D870000}"/>
    <cellStyle name="Note 15 45" xfId="34437" xr:uid="{00000000-0005-0000-0000-00008E870000}"/>
    <cellStyle name="Note 15 46" xfId="34438" xr:uid="{00000000-0005-0000-0000-00008F870000}"/>
    <cellStyle name="Note 15 47" xfId="34439" xr:uid="{00000000-0005-0000-0000-000090870000}"/>
    <cellStyle name="Note 15 48" xfId="34440" xr:uid="{00000000-0005-0000-0000-000091870000}"/>
    <cellStyle name="Note 15 49" xfId="34441" xr:uid="{00000000-0005-0000-0000-000092870000}"/>
    <cellStyle name="Note 15 5" xfId="34442" xr:uid="{00000000-0005-0000-0000-000093870000}"/>
    <cellStyle name="Note 15 5 2" xfId="34443" xr:uid="{00000000-0005-0000-0000-000094870000}"/>
    <cellStyle name="Note 15 50" xfId="34444" xr:uid="{00000000-0005-0000-0000-000095870000}"/>
    <cellStyle name="Note 15 51" xfId="34445" xr:uid="{00000000-0005-0000-0000-000096870000}"/>
    <cellStyle name="Note 15 52" xfId="34446" xr:uid="{00000000-0005-0000-0000-000097870000}"/>
    <cellStyle name="Note 15 53" xfId="34447" xr:uid="{00000000-0005-0000-0000-000098870000}"/>
    <cellStyle name="Note 15 54" xfId="34448" xr:uid="{00000000-0005-0000-0000-000099870000}"/>
    <cellStyle name="Note 15 55" xfId="34449" xr:uid="{00000000-0005-0000-0000-00009A870000}"/>
    <cellStyle name="Note 15 56" xfId="34450" xr:uid="{00000000-0005-0000-0000-00009B870000}"/>
    <cellStyle name="Note 15 57" xfId="34451" xr:uid="{00000000-0005-0000-0000-00009C870000}"/>
    <cellStyle name="Note 15 58" xfId="34452" xr:uid="{00000000-0005-0000-0000-00009D870000}"/>
    <cellStyle name="Note 15 59" xfId="34453" xr:uid="{00000000-0005-0000-0000-00009E870000}"/>
    <cellStyle name="Note 15 6" xfId="34454" xr:uid="{00000000-0005-0000-0000-00009F870000}"/>
    <cellStyle name="Note 15 6 2" xfId="34455" xr:uid="{00000000-0005-0000-0000-0000A0870000}"/>
    <cellStyle name="Note 15 60" xfId="34456" xr:uid="{00000000-0005-0000-0000-0000A1870000}"/>
    <cellStyle name="Note 15 61" xfId="34457" xr:uid="{00000000-0005-0000-0000-0000A2870000}"/>
    <cellStyle name="Note 15 62" xfId="34458" xr:uid="{00000000-0005-0000-0000-0000A3870000}"/>
    <cellStyle name="Note 15 63" xfId="34459" xr:uid="{00000000-0005-0000-0000-0000A4870000}"/>
    <cellStyle name="Note 15 64" xfId="34460" xr:uid="{00000000-0005-0000-0000-0000A5870000}"/>
    <cellStyle name="Note 15 65" xfId="34461" xr:uid="{00000000-0005-0000-0000-0000A6870000}"/>
    <cellStyle name="Note 15 66" xfId="34462" xr:uid="{00000000-0005-0000-0000-0000A7870000}"/>
    <cellStyle name="Note 15 67" xfId="34463" xr:uid="{00000000-0005-0000-0000-0000A8870000}"/>
    <cellStyle name="Note 15 68" xfId="34464" xr:uid="{00000000-0005-0000-0000-0000A9870000}"/>
    <cellStyle name="Note 15 69" xfId="34465" xr:uid="{00000000-0005-0000-0000-0000AA870000}"/>
    <cellStyle name="Note 15 7" xfId="34466" xr:uid="{00000000-0005-0000-0000-0000AB870000}"/>
    <cellStyle name="Note 15 7 2" xfId="34467" xr:uid="{00000000-0005-0000-0000-0000AC870000}"/>
    <cellStyle name="Note 15 70" xfId="34468" xr:uid="{00000000-0005-0000-0000-0000AD870000}"/>
    <cellStyle name="Note 15 71" xfId="34469" xr:uid="{00000000-0005-0000-0000-0000AE870000}"/>
    <cellStyle name="Note 15 72" xfId="34470" xr:uid="{00000000-0005-0000-0000-0000AF870000}"/>
    <cellStyle name="Note 15 73" xfId="34471" xr:uid="{00000000-0005-0000-0000-0000B0870000}"/>
    <cellStyle name="Note 15 74" xfId="34472" xr:uid="{00000000-0005-0000-0000-0000B1870000}"/>
    <cellStyle name="Note 15 75" xfId="34473" xr:uid="{00000000-0005-0000-0000-0000B2870000}"/>
    <cellStyle name="Note 15 76" xfId="34474" xr:uid="{00000000-0005-0000-0000-0000B3870000}"/>
    <cellStyle name="Note 15 77" xfId="52708" xr:uid="{00000000-0005-0000-0000-0000B4870000}"/>
    <cellStyle name="Note 15 78" xfId="52975" xr:uid="{00000000-0005-0000-0000-0000B5870000}"/>
    <cellStyle name="Note 15 79" xfId="53436" xr:uid="{00000000-0005-0000-0000-0000B6870000}"/>
    <cellStyle name="Note 15 8" xfId="34475" xr:uid="{00000000-0005-0000-0000-0000B7870000}"/>
    <cellStyle name="Note 15 8 2" xfId="34476" xr:uid="{00000000-0005-0000-0000-0000B8870000}"/>
    <cellStyle name="Note 15 9" xfId="34477" xr:uid="{00000000-0005-0000-0000-0000B9870000}"/>
    <cellStyle name="Note 15 9 2" xfId="34478" xr:uid="{00000000-0005-0000-0000-0000BA870000}"/>
    <cellStyle name="Note 16" xfId="1010" xr:uid="{00000000-0005-0000-0000-0000BB870000}"/>
    <cellStyle name="Note 16 10" xfId="34479" xr:uid="{00000000-0005-0000-0000-0000BC870000}"/>
    <cellStyle name="Note 16 10 2" xfId="34480" xr:uid="{00000000-0005-0000-0000-0000BD870000}"/>
    <cellStyle name="Note 16 11" xfId="34481" xr:uid="{00000000-0005-0000-0000-0000BE870000}"/>
    <cellStyle name="Note 16 11 2" xfId="34482" xr:uid="{00000000-0005-0000-0000-0000BF870000}"/>
    <cellStyle name="Note 16 12" xfId="34483" xr:uid="{00000000-0005-0000-0000-0000C0870000}"/>
    <cellStyle name="Note 16 12 2" xfId="34484" xr:uid="{00000000-0005-0000-0000-0000C1870000}"/>
    <cellStyle name="Note 16 13" xfId="34485" xr:uid="{00000000-0005-0000-0000-0000C2870000}"/>
    <cellStyle name="Note 16 13 2" xfId="34486" xr:uid="{00000000-0005-0000-0000-0000C3870000}"/>
    <cellStyle name="Note 16 14" xfId="34487" xr:uid="{00000000-0005-0000-0000-0000C4870000}"/>
    <cellStyle name="Note 16 14 2" xfId="34488" xr:uid="{00000000-0005-0000-0000-0000C5870000}"/>
    <cellStyle name="Note 16 15" xfId="34489" xr:uid="{00000000-0005-0000-0000-0000C6870000}"/>
    <cellStyle name="Note 16 15 2" xfId="34490" xr:uid="{00000000-0005-0000-0000-0000C7870000}"/>
    <cellStyle name="Note 16 16" xfId="34491" xr:uid="{00000000-0005-0000-0000-0000C8870000}"/>
    <cellStyle name="Note 16 16 2" xfId="34492" xr:uid="{00000000-0005-0000-0000-0000C9870000}"/>
    <cellStyle name="Note 16 17" xfId="34493" xr:uid="{00000000-0005-0000-0000-0000CA870000}"/>
    <cellStyle name="Note 16 17 2" xfId="34494" xr:uid="{00000000-0005-0000-0000-0000CB870000}"/>
    <cellStyle name="Note 16 18" xfId="34495" xr:uid="{00000000-0005-0000-0000-0000CC870000}"/>
    <cellStyle name="Note 16 18 2" xfId="34496" xr:uid="{00000000-0005-0000-0000-0000CD870000}"/>
    <cellStyle name="Note 16 19" xfId="34497" xr:uid="{00000000-0005-0000-0000-0000CE870000}"/>
    <cellStyle name="Note 16 19 2" xfId="34498" xr:uid="{00000000-0005-0000-0000-0000CF870000}"/>
    <cellStyle name="Note 16 2" xfId="1011" xr:uid="{00000000-0005-0000-0000-0000D0870000}"/>
    <cellStyle name="Note 16 2 2" xfId="34499" xr:uid="{00000000-0005-0000-0000-0000D1870000}"/>
    <cellStyle name="Note 16 20" xfId="34500" xr:uid="{00000000-0005-0000-0000-0000D2870000}"/>
    <cellStyle name="Note 16 20 2" xfId="34501" xr:uid="{00000000-0005-0000-0000-0000D3870000}"/>
    <cellStyle name="Note 16 21" xfId="34502" xr:uid="{00000000-0005-0000-0000-0000D4870000}"/>
    <cellStyle name="Note 16 21 2" xfId="34503" xr:uid="{00000000-0005-0000-0000-0000D5870000}"/>
    <cellStyle name="Note 16 22" xfId="34504" xr:uid="{00000000-0005-0000-0000-0000D6870000}"/>
    <cellStyle name="Note 16 22 2" xfId="34505" xr:uid="{00000000-0005-0000-0000-0000D7870000}"/>
    <cellStyle name="Note 16 23" xfId="34506" xr:uid="{00000000-0005-0000-0000-0000D8870000}"/>
    <cellStyle name="Note 16 23 2" xfId="34507" xr:uid="{00000000-0005-0000-0000-0000D9870000}"/>
    <cellStyle name="Note 16 24" xfId="34508" xr:uid="{00000000-0005-0000-0000-0000DA870000}"/>
    <cellStyle name="Note 16 24 2" xfId="34509" xr:uid="{00000000-0005-0000-0000-0000DB870000}"/>
    <cellStyle name="Note 16 25" xfId="34510" xr:uid="{00000000-0005-0000-0000-0000DC870000}"/>
    <cellStyle name="Note 16 25 2" xfId="34511" xr:uid="{00000000-0005-0000-0000-0000DD870000}"/>
    <cellStyle name="Note 16 26" xfId="34512" xr:uid="{00000000-0005-0000-0000-0000DE870000}"/>
    <cellStyle name="Note 16 26 2" xfId="34513" xr:uid="{00000000-0005-0000-0000-0000DF870000}"/>
    <cellStyle name="Note 16 27" xfId="34514" xr:uid="{00000000-0005-0000-0000-0000E0870000}"/>
    <cellStyle name="Note 16 27 2" xfId="34515" xr:uid="{00000000-0005-0000-0000-0000E1870000}"/>
    <cellStyle name="Note 16 28" xfId="34516" xr:uid="{00000000-0005-0000-0000-0000E2870000}"/>
    <cellStyle name="Note 16 28 2" xfId="34517" xr:uid="{00000000-0005-0000-0000-0000E3870000}"/>
    <cellStyle name="Note 16 29" xfId="34518" xr:uid="{00000000-0005-0000-0000-0000E4870000}"/>
    <cellStyle name="Note 16 29 2" xfId="34519" xr:uid="{00000000-0005-0000-0000-0000E5870000}"/>
    <cellStyle name="Note 16 3" xfId="34520" xr:uid="{00000000-0005-0000-0000-0000E6870000}"/>
    <cellStyle name="Note 16 3 2" xfId="34521" xr:uid="{00000000-0005-0000-0000-0000E7870000}"/>
    <cellStyle name="Note 16 30" xfId="34522" xr:uid="{00000000-0005-0000-0000-0000E8870000}"/>
    <cellStyle name="Note 16 30 2" xfId="34523" xr:uid="{00000000-0005-0000-0000-0000E9870000}"/>
    <cellStyle name="Note 16 31" xfId="34524" xr:uid="{00000000-0005-0000-0000-0000EA870000}"/>
    <cellStyle name="Note 16 31 2" xfId="34525" xr:uid="{00000000-0005-0000-0000-0000EB870000}"/>
    <cellStyle name="Note 16 32" xfId="34526" xr:uid="{00000000-0005-0000-0000-0000EC870000}"/>
    <cellStyle name="Note 16 32 2" xfId="34527" xr:uid="{00000000-0005-0000-0000-0000ED870000}"/>
    <cellStyle name="Note 16 33" xfId="34528" xr:uid="{00000000-0005-0000-0000-0000EE870000}"/>
    <cellStyle name="Note 16 33 2" xfId="34529" xr:uid="{00000000-0005-0000-0000-0000EF870000}"/>
    <cellStyle name="Note 16 34" xfId="34530" xr:uid="{00000000-0005-0000-0000-0000F0870000}"/>
    <cellStyle name="Note 16 34 2" xfId="34531" xr:uid="{00000000-0005-0000-0000-0000F1870000}"/>
    <cellStyle name="Note 16 35" xfId="34532" xr:uid="{00000000-0005-0000-0000-0000F2870000}"/>
    <cellStyle name="Note 16 35 2" xfId="34533" xr:uid="{00000000-0005-0000-0000-0000F3870000}"/>
    <cellStyle name="Note 16 36" xfId="34534" xr:uid="{00000000-0005-0000-0000-0000F4870000}"/>
    <cellStyle name="Note 16 36 2" xfId="34535" xr:uid="{00000000-0005-0000-0000-0000F5870000}"/>
    <cellStyle name="Note 16 37" xfId="34536" xr:uid="{00000000-0005-0000-0000-0000F6870000}"/>
    <cellStyle name="Note 16 37 2" xfId="34537" xr:uid="{00000000-0005-0000-0000-0000F7870000}"/>
    <cellStyle name="Note 16 38" xfId="34538" xr:uid="{00000000-0005-0000-0000-0000F8870000}"/>
    <cellStyle name="Note 16 38 2" xfId="34539" xr:uid="{00000000-0005-0000-0000-0000F9870000}"/>
    <cellStyle name="Note 16 39" xfId="34540" xr:uid="{00000000-0005-0000-0000-0000FA870000}"/>
    <cellStyle name="Note 16 39 2" xfId="34541" xr:uid="{00000000-0005-0000-0000-0000FB870000}"/>
    <cellStyle name="Note 16 4" xfId="34542" xr:uid="{00000000-0005-0000-0000-0000FC870000}"/>
    <cellStyle name="Note 16 4 2" xfId="34543" xr:uid="{00000000-0005-0000-0000-0000FD870000}"/>
    <cellStyle name="Note 16 40" xfId="34544" xr:uid="{00000000-0005-0000-0000-0000FE870000}"/>
    <cellStyle name="Note 16 41" xfId="34545" xr:uid="{00000000-0005-0000-0000-0000FF870000}"/>
    <cellStyle name="Note 16 42" xfId="34546" xr:uid="{00000000-0005-0000-0000-000000880000}"/>
    <cellStyle name="Note 16 43" xfId="34547" xr:uid="{00000000-0005-0000-0000-000001880000}"/>
    <cellStyle name="Note 16 44" xfId="34548" xr:uid="{00000000-0005-0000-0000-000002880000}"/>
    <cellStyle name="Note 16 45" xfId="34549" xr:uid="{00000000-0005-0000-0000-000003880000}"/>
    <cellStyle name="Note 16 46" xfId="34550" xr:uid="{00000000-0005-0000-0000-000004880000}"/>
    <cellStyle name="Note 16 47" xfId="34551" xr:uid="{00000000-0005-0000-0000-000005880000}"/>
    <cellStyle name="Note 16 48" xfId="34552" xr:uid="{00000000-0005-0000-0000-000006880000}"/>
    <cellStyle name="Note 16 49" xfId="34553" xr:uid="{00000000-0005-0000-0000-000007880000}"/>
    <cellStyle name="Note 16 5" xfId="34554" xr:uid="{00000000-0005-0000-0000-000008880000}"/>
    <cellStyle name="Note 16 5 2" xfId="34555" xr:uid="{00000000-0005-0000-0000-000009880000}"/>
    <cellStyle name="Note 16 50" xfId="34556" xr:uid="{00000000-0005-0000-0000-00000A880000}"/>
    <cellStyle name="Note 16 51" xfId="34557" xr:uid="{00000000-0005-0000-0000-00000B880000}"/>
    <cellStyle name="Note 16 52" xfId="34558" xr:uid="{00000000-0005-0000-0000-00000C880000}"/>
    <cellStyle name="Note 16 53" xfId="34559" xr:uid="{00000000-0005-0000-0000-00000D880000}"/>
    <cellStyle name="Note 16 54" xfId="34560" xr:uid="{00000000-0005-0000-0000-00000E880000}"/>
    <cellStyle name="Note 16 55" xfId="34561" xr:uid="{00000000-0005-0000-0000-00000F880000}"/>
    <cellStyle name="Note 16 56" xfId="34562" xr:uid="{00000000-0005-0000-0000-000010880000}"/>
    <cellStyle name="Note 16 57" xfId="34563" xr:uid="{00000000-0005-0000-0000-000011880000}"/>
    <cellStyle name="Note 16 58" xfId="34564" xr:uid="{00000000-0005-0000-0000-000012880000}"/>
    <cellStyle name="Note 16 59" xfId="34565" xr:uid="{00000000-0005-0000-0000-000013880000}"/>
    <cellStyle name="Note 16 6" xfId="34566" xr:uid="{00000000-0005-0000-0000-000014880000}"/>
    <cellStyle name="Note 16 6 2" xfId="34567" xr:uid="{00000000-0005-0000-0000-000015880000}"/>
    <cellStyle name="Note 16 60" xfId="34568" xr:uid="{00000000-0005-0000-0000-000016880000}"/>
    <cellStyle name="Note 16 61" xfId="34569" xr:uid="{00000000-0005-0000-0000-000017880000}"/>
    <cellStyle name="Note 16 62" xfId="34570" xr:uid="{00000000-0005-0000-0000-000018880000}"/>
    <cellStyle name="Note 16 63" xfId="34571" xr:uid="{00000000-0005-0000-0000-000019880000}"/>
    <cellStyle name="Note 16 64" xfId="34572" xr:uid="{00000000-0005-0000-0000-00001A880000}"/>
    <cellStyle name="Note 16 65" xfId="34573" xr:uid="{00000000-0005-0000-0000-00001B880000}"/>
    <cellStyle name="Note 16 66" xfId="34574" xr:uid="{00000000-0005-0000-0000-00001C880000}"/>
    <cellStyle name="Note 16 67" xfId="34575" xr:uid="{00000000-0005-0000-0000-00001D880000}"/>
    <cellStyle name="Note 16 68" xfId="34576" xr:uid="{00000000-0005-0000-0000-00001E880000}"/>
    <cellStyle name="Note 16 69" xfId="34577" xr:uid="{00000000-0005-0000-0000-00001F880000}"/>
    <cellStyle name="Note 16 7" xfId="34578" xr:uid="{00000000-0005-0000-0000-000020880000}"/>
    <cellStyle name="Note 16 7 2" xfId="34579" xr:uid="{00000000-0005-0000-0000-000021880000}"/>
    <cellStyle name="Note 16 70" xfId="34580" xr:uid="{00000000-0005-0000-0000-000022880000}"/>
    <cellStyle name="Note 16 71" xfId="34581" xr:uid="{00000000-0005-0000-0000-000023880000}"/>
    <cellStyle name="Note 16 72" xfId="34582" xr:uid="{00000000-0005-0000-0000-000024880000}"/>
    <cellStyle name="Note 16 73" xfId="34583" xr:uid="{00000000-0005-0000-0000-000025880000}"/>
    <cellStyle name="Note 16 74" xfId="34584" xr:uid="{00000000-0005-0000-0000-000026880000}"/>
    <cellStyle name="Note 16 75" xfId="34585" xr:uid="{00000000-0005-0000-0000-000027880000}"/>
    <cellStyle name="Note 16 76" xfId="34586" xr:uid="{00000000-0005-0000-0000-000028880000}"/>
    <cellStyle name="Note 16 77" xfId="52476" xr:uid="{00000000-0005-0000-0000-000029880000}"/>
    <cellStyle name="Note 16 78" xfId="52292" xr:uid="{00000000-0005-0000-0000-00002A880000}"/>
    <cellStyle name="Note 16 79" xfId="53169" xr:uid="{00000000-0005-0000-0000-00002B880000}"/>
    <cellStyle name="Note 16 8" xfId="34587" xr:uid="{00000000-0005-0000-0000-00002C880000}"/>
    <cellStyle name="Note 16 8 2" xfId="34588" xr:uid="{00000000-0005-0000-0000-00002D880000}"/>
    <cellStyle name="Note 16 9" xfId="34589" xr:uid="{00000000-0005-0000-0000-00002E880000}"/>
    <cellStyle name="Note 16 9 2" xfId="34590" xr:uid="{00000000-0005-0000-0000-00002F880000}"/>
    <cellStyle name="Note 17" xfId="1012" xr:uid="{00000000-0005-0000-0000-000030880000}"/>
    <cellStyle name="Note 17 10" xfId="34591" xr:uid="{00000000-0005-0000-0000-000031880000}"/>
    <cellStyle name="Note 17 10 2" xfId="34592" xr:uid="{00000000-0005-0000-0000-000032880000}"/>
    <cellStyle name="Note 17 11" xfId="34593" xr:uid="{00000000-0005-0000-0000-000033880000}"/>
    <cellStyle name="Note 17 11 2" xfId="34594" xr:uid="{00000000-0005-0000-0000-000034880000}"/>
    <cellStyle name="Note 17 12" xfId="34595" xr:uid="{00000000-0005-0000-0000-000035880000}"/>
    <cellStyle name="Note 17 12 2" xfId="34596" xr:uid="{00000000-0005-0000-0000-000036880000}"/>
    <cellStyle name="Note 17 13" xfId="34597" xr:uid="{00000000-0005-0000-0000-000037880000}"/>
    <cellStyle name="Note 17 13 2" xfId="34598" xr:uid="{00000000-0005-0000-0000-000038880000}"/>
    <cellStyle name="Note 17 14" xfId="34599" xr:uid="{00000000-0005-0000-0000-000039880000}"/>
    <cellStyle name="Note 17 14 2" xfId="34600" xr:uid="{00000000-0005-0000-0000-00003A880000}"/>
    <cellStyle name="Note 17 15" xfId="34601" xr:uid="{00000000-0005-0000-0000-00003B880000}"/>
    <cellStyle name="Note 17 15 2" xfId="34602" xr:uid="{00000000-0005-0000-0000-00003C880000}"/>
    <cellStyle name="Note 17 16" xfId="34603" xr:uid="{00000000-0005-0000-0000-00003D880000}"/>
    <cellStyle name="Note 17 16 2" xfId="34604" xr:uid="{00000000-0005-0000-0000-00003E880000}"/>
    <cellStyle name="Note 17 17" xfId="34605" xr:uid="{00000000-0005-0000-0000-00003F880000}"/>
    <cellStyle name="Note 17 17 2" xfId="34606" xr:uid="{00000000-0005-0000-0000-000040880000}"/>
    <cellStyle name="Note 17 18" xfId="34607" xr:uid="{00000000-0005-0000-0000-000041880000}"/>
    <cellStyle name="Note 17 18 2" xfId="34608" xr:uid="{00000000-0005-0000-0000-000042880000}"/>
    <cellStyle name="Note 17 19" xfId="34609" xr:uid="{00000000-0005-0000-0000-000043880000}"/>
    <cellStyle name="Note 17 19 2" xfId="34610" xr:uid="{00000000-0005-0000-0000-000044880000}"/>
    <cellStyle name="Note 17 2" xfId="1013" xr:uid="{00000000-0005-0000-0000-000045880000}"/>
    <cellStyle name="Note 17 2 2" xfId="34611" xr:uid="{00000000-0005-0000-0000-000046880000}"/>
    <cellStyle name="Note 17 20" xfId="34612" xr:uid="{00000000-0005-0000-0000-000047880000}"/>
    <cellStyle name="Note 17 20 2" xfId="34613" xr:uid="{00000000-0005-0000-0000-000048880000}"/>
    <cellStyle name="Note 17 21" xfId="34614" xr:uid="{00000000-0005-0000-0000-000049880000}"/>
    <cellStyle name="Note 17 21 2" xfId="34615" xr:uid="{00000000-0005-0000-0000-00004A880000}"/>
    <cellStyle name="Note 17 22" xfId="34616" xr:uid="{00000000-0005-0000-0000-00004B880000}"/>
    <cellStyle name="Note 17 22 2" xfId="34617" xr:uid="{00000000-0005-0000-0000-00004C880000}"/>
    <cellStyle name="Note 17 23" xfId="34618" xr:uid="{00000000-0005-0000-0000-00004D880000}"/>
    <cellStyle name="Note 17 23 2" xfId="34619" xr:uid="{00000000-0005-0000-0000-00004E880000}"/>
    <cellStyle name="Note 17 24" xfId="34620" xr:uid="{00000000-0005-0000-0000-00004F880000}"/>
    <cellStyle name="Note 17 24 2" xfId="34621" xr:uid="{00000000-0005-0000-0000-000050880000}"/>
    <cellStyle name="Note 17 25" xfId="34622" xr:uid="{00000000-0005-0000-0000-000051880000}"/>
    <cellStyle name="Note 17 25 2" xfId="34623" xr:uid="{00000000-0005-0000-0000-000052880000}"/>
    <cellStyle name="Note 17 26" xfId="34624" xr:uid="{00000000-0005-0000-0000-000053880000}"/>
    <cellStyle name="Note 17 26 2" xfId="34625" xr:uid="{00000000-0005-0000-0000-000054880000}"/>
    <cellStyle name="Note 17 27" xfId="34626" xr:uid="{00000000-0005-0000-0000-000055880000}"/>
    <cellStyle name="Note 17 27 2" xfId="34627" xr:uid="{00000000-0005-0000-0000-000056880000}"/>
    <cellStyle name="Note 17 28" xfId="34628" xr:uid="{00000000-0005-0000-0000-000057880000}"/>
    <cellStyle name="Note 17 28 2" xfId="34629" xr:uid="{00000000-0005-0000-0000-000058880000}"/>
    <cellStyle name="Note 17 29" xfId="34630" xr:uid="{00000000-0005-0000-0000-000059880000}"/>
    <cellStyle name="Note 17 29 2" xfId="34631" xr:uid="{00000000-0005-0000-0000-00005A880000}"/>
    <cellStyle name="Note 17 3" xfId="34632" xr:uid="{00000000-0005-0000-0000-00005B880000}"/>
    <cellStyle name="Note 17 3 2" xfId="34633" xr:uid="{00000000-0005-0000-0000-00005C880000}"/>
    <cellStyle name="Note 17 30" xfId="34634" xr:uid="{00000000-0005-0000-0000-00005D880000}"/>
    <cellStyle name="Note 17 30 2" xfId="34635" xr:uid="{00000000-0005-0000-0000-00005E880000}"/>
    <cellStyle name="Note 17 31" xfId="34636" xr:uid="{00000000-0005-0000-0000-00005F880000}"/>
    <cellStyle name="Note 17 31 2" xfId="34637" xr:uid="{00000000-0005-0000-0000-000060880000}"/>
    <cellStyle name="Note 17 32" xfId="34638" xr:uid="{00000000-0005-0000-0000-000061880000}"/>
    <cellStyle name="Note 17 32 2" xfId="34639" xr:uid="{00000000-0005-0000-0000-000062880000}"/>
    <cellStyle name="Note 17 33" xfId="34640" xr:uid="{00000000-0005-0000-0000-000063880000}"/>
    <cellStyle name="Note 17 33 2" xfId="34641" xr:uid="{00000000-0005-0000-0000-000064880000}"/>
    <cellStyle name="Note 17 34" xfId="34642" xr:uid="{00000000-0005-0000-0000-000065880000}"/>
    <cellStyle name="Note 17 34 2" xfId="34643" xr:uid="{00000000-0005-0000-0000-000066880000}"/>
    <cellStyle name="Note 17 35" xfId="34644" xr:uid="{00000000-0005-0000-0000-000067880000}"/>
    <cellStyle name="Note 17 35 2" xfId="34645" xr:uid="{00000000-0005-0000-0000-000068880000}"/>
    <cellStyle name="Note 17 36" xfId="34646" xr:uid="{00000000-0005-0000-0000-000069880000}"/>
    <cellStyle name="Note 17 36 2" xfId="34647" xr:uid="{00000000-0005-0000-0000-00006A880000}"/>
    <cellStyle name="Note 17 37" xfId="34648" xr:uid="{00000000-0005-0000-0000-00006B880000}"/>
    <cellStyle name="Note 17 37 2" xfId="34649" xr:uid="{00000000-0005-0000-0000-00006C880000}"/>
    <cellStyle name="Note 17 38" xfId="34650" xr:uid="{00000000-0005-0000-0000-00006D880000}"/>
    <cellStyle name="Note 17 38 2" xfId="34651" xr:uid="{00000000-0005-0000-0000-00006E880000}"/>
    <cellStyle name="Note 17 39" xfId="34652" xr:uid="{00000000-0005-0000-0000-00006F880000}"/>
    <cellStyle name="Note 17 39 2" xfId="34653" xr:uid="{00000000-0005-0000-0000-000070880000}"/>
    <cellStyle name="Note 17 4" xfId="34654" xr:uid="{00000000-0005-0000-0000-000071880000}"/>
    <cellStyle name="Note 17 4 2" xfId="34655" xr:uid="{00000000-0005-0000-0000-000072880000}"/>
    <cellStyle name="Note 17 40" xfId="34656" xr:uid="{00000000-0005-0000-0000-000073880000}"/>
    <cellStyle name="Note 17 41" xfId="34657" xr:uid="{00000000-0005-0000-0000-000074880000}"/>
    <cellStyle name="Note 17 42" xfId="34658" xr:uid="{00000000-0005-0000-0000-000075880000}"/>
    <cellStyle name="Note 17 43" xfId="34659" xr:uid="{00000000-0005-0000-0000-000076880000}"/>
    <cellStyle name="Note 17 44" xfId="34660" xr:uid="{00000000-0005-0000-0000-000077880000}"/>
    <cellStyle name="Note 17 45" xfId="34661" xr:uid="{00000000-0005-0000-0000-000078880000}"/>
    <cellStyle name="Note 17 46" xfId="34662" xr:uid="{00000000-0005-0000-0000-000079880000}"/>
    <cellStyle name="Note 17 47" xfId="34663" xr:uid="{00000000-0005-0000-0000-00007A880000}"/>
    <cellStyle name="Note 17 48" xfId="34664" xr:uid="{00000000-0005-0000-0000-00007B880000}"/>
    <cellStyle name="Note 17 49" xfId="34665" xr:uid="{00000000-0005-0000-0000-00007C880000}"/>
    <cellStyle name="Note 17 5" xfId="34666" xr:uid="{00000000-0005-0000-0000-00007D880000}"/>
    <cellStyle name="Note 17 5 2" xfId="34667" xr:uid="{00000000-0005-0000-0000-00007E880000}"/>
    <cellStyle name="Note 17 50" xfId="34668" xr:uid="{00000000-0005-0000-0000-00007F880000}"/>
    <cellStyle name="Note 17 51" xfId="34669" xr:uid="{00000000-0005-0000-0000-000080880000}"/>
    <cellStyle name="Note 17 52" xfId="34670" xr:uid="{00000000-0005-0000-0000-000081880000}"/>
    <cellStyle name="Note 17 53" xfId="34671" xr:uid="{00000000-0005-0000-0000-000082880000}"/>
    <cellStyle name="Note 17 54" xfId="34672" xr:uid="{00000000-0005-0000-0000-000083880000}"/>
    <cellStyle name="Note 17 55" xfId="34673" xr:uid="{00000000-0005-0000-0000-000084880000}"/>
    <cellStyle name="Note 17 56" xfId="34674" xr:uid="{00000000-0005-0000-0000-000085880000}"/>
    <cellStyle name="Note 17 57" xfId="34675" xr:uid="{00000000-0005-0000-0000-000086880000}"/>
    <cellStyle name="Note 17 58" xfId="34676" xr:uid="{00000000-0005-0000-0000-000087880000}"/>
    <cellStyle name="Note 17 59" xfId="34677" xr:uid="{00000000-0005-0000-0000-000088880000}"/>
    <cellStyle name="Note 17 6" xfId="34678" xr:uid="{00000000-0005-0000-0000-000089880000}"/>
    <cellStyle name="Note 17 6 2" xfId="34679" xr:uid="{00000000-0005-0000-0000-00008A880000}"/>
    <cellStyle name="Note 17 60" xfId="34680" xr:uid="{00000000-0005-0000-0000-00008B880000}"/>
    <cellStyle name="Note 17 61" xfId="34681" xr:uid="{00000000-0005-0000-0000-00008C880000}"/>
    <cellStyle name="Note 17 62" xfId="34682" xr:uid="{00000000-0005-0000-0000-00008D880000}"/>
    <cellStyle name="Note 17 63" xfId="34683" xr:uid="{00000000-0005-0000-0000-00008E880000}"/>
    <cellStyle name="Note 17 64" xfId="34684" xr:uid="{00000000-0005-0000-0000-00008F880000}"/>
    <cellStyle name="Note 17 65" xfId="34685" xr:uid="{00000000-0005-0000-0000-000090880000}"/>
    <cellStyle name="Note 17 66" xfId="34686" xr:uid="{00000000-0005-0000-0000-000091880000}"/>
    <cellStyle name="Note 17 67" xfId="34687" xr:uid="{00000000-0005-0000-0000-000092880000}"/>
    <cellStyle name="Note 17 68" xfId="34688" xr:uid="{00000000-0005-0000-0000-000093880000}"/>
    <cellStyle name="Note 17 69" xfId="34689" xr:uid="{00000000-0005-0000-0000-000094880000}"/>
    <cellStyle name="Note 17 7" xfId="34690" xr:uid="{00000000-0005-0000-0000-000095880000}"/>
    <cellStyle name="Note 17 7 2" xfId="34691" xr:uid="{00000000-0005-0000-0000-000096880000}"/>
    <cellStyle name="Note 17 70" xfId="34692" xr:uid="{00000000-0005-0000-0000-000097880000}"/>
    <cellStyle name="Note 17 71" xfId="34693" xr:uid="{00000000-0005-0000-0000-000098880000}"/>
    <cellStyle name="Note 17 72" xfId="34694" xr:uid="{00000000-0005-0000-0000-000099880000}"/>
    <cellStyle name="Note 17 73" xfId="34695" xr:uid="{00000000-0005-0000-0000-00009A880000}"/>
    <cellStyle name="Note 17 74" xfId="34696" xr:uid="{00000000-0005-0000-0000-00009B880000}"/>
    <cellStyle name="Note 17 75" xfId="34697" xr:uid="{00000000-0005-0000-0000-00009C880000}"/>
    <cellStyle name="Note 17 76" xfId="34698" xr:uid="{00000000-0005-0000-0000-00009D880000}"/>
    <cellStyle name="Note 17 77" xfId="52503" xr:uid="{00000000-0005-0000-0000-00009E880000}"/>
    <cellStyle name="Note 17 78" xfId="52271" xr:uid="{00000000-0005-0000-0000-00009F880000}"/>
    <cellStyle name="Note 17 79" xfId="53196" xr:uid="{00000000-0005-0000-0000-0000A0880000}"/>
    <cellStyle name="Note 17 8" xfId="34699" xr:uid="{00000000-0005-0000-0000-0000A1880000}"/>
    <cellStyle name="Note 17 8 2" xfId="34700" xr:uid="{00000000-0005-0000-0000-0000A2880000}"/>
    <cellStyle name="Note 17 9" xfId="34701" xr:uid="{00000000-0005-0000-0000-0000A3880000}"/>
    <cellStyle name="Note 17 9 2" xfId="34702" xr:uid="{00000000-0005-0000-0000-0000A4880000}"/>
    <cellStyle name="Note 18" xfId="1014" xr:uid="{00000000-0005-0000-0000-0000A5880000}"/>
    <cellStyle name="Note 18 10" xfId="34703" xr:uid="{00000000-0005-0000-0000-0000A6880000}"/>
    <cellStyle name="Note 18 10 2" xfId="34704" xr:uid="{00000000-0005-0000-0000-0000A7880000}"/>
    <cellStyle name="Note 18 11" xfId="34705" xr:uid="{00000000-0005-0000-0000-0000A8880000}"/>
    <cellStyle name="Note 18 11 2" xfId="34706" xr:uid="{00000000-0005-0000-0000-0000A9880000}"/>
    <cellStyle name="Note 18 12" xfId="34707" xr:uid="{00000000-0005-0000-0000-0000AA880000}"/>
    <cellStyle name="Note 18 12 2" xfId="34708" xr:uid="{00000000-0005-0000-0000-0000AB880000}"/>
    <cellStyle name="Note 18 13" xfId="34709" xr:uid="{00000000-0005-0000-0000-0000AC880000}"/>
    <cellStyle name="Note 18 13 2" xfId="34710" xr:uid="{00000000-0005-0000-0000-0000AD880000}"/>
    <cellStyle name="Note 18 14" xfId="34711" xr:uid="{00000000-0005-0000-0000-0000AE880000}"/>
    <cellStyle name="Note 18 14 2" xfId="34712" xr:uid="{00000000-0005-0000-0000-0000AF880000}"/>
    <cellStyle name="Note 18 15" xfId="34713" xr:uid="{00000000-0005-0000-0000-0000B0880000}"/>
    <cellStyle name="Note 18 15 2" xfId="34714" xr:uid="{00000000-0005-0000-0000-0000B1880000}"/>
    <cellStyle name="Note 18 16" xfId="34715" xr:uid="{00000000-0005-0000-0000-0000B2880000}"/>
    <cellStyle name="Note 18 16 2" xfId="34716" xr:uid="{00000000-0005-0000-0000-0000B3880000}"/>
    <cellStyle name="Note 18 17" xfId="34717" xr:uid="{00000000-0005-0000-0000-0000B4880000}"/>
    <cellStyle name="Note 18 17 2" xfId="34718" xr:uid="{00000000-0005-0000-0000-0000B5880000}"/>
    <cellStyle name="Note 18 18" xfId="34719" xr:uid="{00000000-0005-0000-0000-0000B6880000}"/>
    <cellStyle name="Note 18 18 2" xfId="34720" xr:uid="{00000000-0005-0000-0000-0000B7880000}"/>
    <cellStyle name="Note 18 19" xfId="34721" xr:uid="{00000000-0005-0000-0000-0000B8880000}"/>
    <cellStyle name="Note 18 19 2" xfId="34722" xr:uid="{00000000-0005-0000-0000-0000B9880000}"/>
    <cellStyle name="Note 18 2" xfId="1015" xr:uid="{00000000-0005-0000-0000-0000BA880000}"/>
    <cellStyle name="Note 18 2 2" xfId="34723" xr:uid="{00000000-0005-0000-0000-0000BB880000}"/>
    <cellStyle name="Note 18 20" xfId="34724" xr:uid="{00000000-0005-0000-0000-0000BC880000}"/>
    <cellStyle name="Note 18 20 2" xfId="34725" xr:uid="{00000000-0005-0000-0000-0000BD880000}"/>
    <cellStyle name="Note 18 21" xfId="34726" xr:uid="{00000000-0005-0000-0000-0000BE880000}"/>
    <cellStyle name="Note 18 21 2" xfId="34727" xr:uid="{00000000-0005-0000-0000-0000BF880000}"/>
    <cellStyle name="Note 18 22" xfId="34728" xr:uid="{00000000-0005-0000-0000-0000C0880000}"/>
    <cellStyle name="Note 18 22 2" xfId="34729" xr:uid="{00000000-0005-0000-0000-0000C1880000}"/>
    <cellStyle name="Note 18 23" xfId="34730" xr:uid="{00000000-0005-0000-0000-0000C2880000}"/>
    <cellStyle name="Note 18 23 2" xfId="34731" xr:uid="{00000000-0005-0000-0000-0000C3880000}"/>
    <cellStyle name="Note 18 24" xfId="34732" xr:uid="{00000000-0005-0000-0000-0000C4880000}"/>
    <cellStyle name="Note 18 24 2" xfId="34733" xr:uid="{00000000-0005-0000-0000-0000C5880000}"/>
    <cellStyle name="Note 18 25" xfId="34734" xr:uid="{00000000-0005-0000-0000-0000C6880000}"/>
    <cellStyle name="Note 18 25 2" xfId="34735" xr:uid="{00000000-0005-0000-0000-0000C7880000}"/>
    <cellStyle name="Note 18 26" xfId="34736" xr:uid="{00000000-0005-0000-0000-0000C8880000}"/>
    <cellStyle name="Note 18 26 2" xfId="34737" xr:uid="{00000000-0005-0000-0000-0000C9880000}"/>
    <cellStyle name="Note 18 27" xfId="34738" xr:uid="{00000000-0005-0000-0000-0000CA880000}"/>
    <cellStyle name="Note 18 27 2" xfId="34739" xr:uid="{00000000-0005-0000-0000-0000CB880000}"/>
    <cellStyle name="Note 18 28" xfId="34740" xr:uid="{00000000-0005-0000-0000-0000CC880000}"/>
    <cellStyle name="Note 18 28 2" xfId="34741" xr:uid="{00000000-0005-0000-0000-0000CD880000}"/>
    <cellStyle name="Note 18 29" xfId="34742" xr:uid="{00000000-0005-0000-0000-0000CE880000}"/>
    <cellStyle name="Note 18 29 2" xfId="34743" xr:uid="{00000000-0005-0000-0000-0000CF880000}"/>
    <cellStyle name="Note 18 3" xfId="34744" xr:uid="{00000000-0005-0000-0000-0000D0880000}"/>
    <cellStyle name="Note 18 3 2" xfId="34745" xr:uid="{00000000-0005-0000-0000-0000D1880000}"/>
    <cellStyle name="Note 18 30" xfId="34746" xr:uid="{00000000-0005-0000-0000-0000D2880000}"/>
    <cellStyle name="Note 18 30 2" xfId="34747" xr:uid="{00000000-0005-0000-0000-0000D3880000}"/>
    <cellStyle name="Note 18 31" xfId="34748" xr:uid="{00000000-0005-0000-0000-0000D4880000}"/>
    <cellStyle name="Note 18 31 2" xfId="34749" xr:uid="{00000000-0005-0000-0000-0000D5880000}"/>
    <cellStyle name="Note 18 32" xfId="34750" xr:uid="{00000000-0005-0000-0000-0000D6880000}"/>
    <cellStyle name="Note 18 32 2" xfId="34751" xr:uid="{00000000-0005-0000-0000-0000D7880000}"/>
    <cellStyle name="Note 18 33" xfId="34752" xr:uid="{00000000-0005-0000-0000-0000D8880000}"/>
    <cellStyle name="Note 18 33 2" xfId="34753" xr:uid="{00000000-0005-0000-0000-0000D9880000}"/>
    <cellStyle name="Note 18 34" xfId="34754" xr:uid="{00000000-0005-0000-0000-0000DA880000}"/>
    <cellStyle name="Note 18 34 2" xfId="34755" xr:uid="{00000000-0005-0000-0000-0000DB880000}"/>
    <cellStyle name="Note 18 35" xfId="34756" xr:uid="{00000000-0005-0000-0000-0000DC880000}"/>
    <cellStyle name="Note 18 35 2" xfId="34757" xr:uid="{00000000-0005-0000-0000-0000DD880000}"/>
    <cellStyle name="Note 18 36" xfId="34758" xr:uid="{00000000-0005-0000-0000-0000DE880000}"/>
    <cellStyle name="Note 18 36 2" xfId="34759" xr:uid="{00000000-0005-0000-0000-0000DF880000}"/>
    <cellStyle name="Note 18 37" xfId="34760" xr:uid="{00000000-0005-0000-0000-0000E0880000}"/>
    <cellStyle name="Note 18 37 2" xfId="34761" xr:uid="{00000000-0005-0000-0000-0000E1880000}"/>
    <cellStyle name="Note 18 38" xfId="34762" xr:uid="{00000000-0005-0000-0000-0000E2880000}"/>
    <cellStyle name="Note 18 38 2" xfId="34763" xr:uid="{00000000-0005-0000-0000-0000E3880000}"/>
    <cellStyle name="Note 18 39" xfId="34764" xr:uid="{00000000-0005-0000-0000-0000E4880000}"/>
    <cellStyle name="Note 18 39 2" xfId="34765" xr:uid="{00000000-0005-0000-0000-0000E5880000}"/>
    <cellStyle name="Note 18 4" xfId="34766" xr:uid="{00000000-0005-0000-0000-0000E6880000}"/>
    <cellStyle name="Note 18 4 2" xfId="34767" xr:uid="{00000000-0005-0000-0000-0000E7880000}"/>
    <cellStyle name="Note 18 40" xfId="34768" xr:uid="{00000000-0005-0000-0000-0000E8880000}"/>
    <cellStyle name="Note 18 41" xfId="34769" xr:uid="{00000000-0005-0000-0000-0000E9880000}"/>
    <cellStyle name="Note 18 42" xfId="34770" xr:uid="{00000000-0005-0000-0000-0000EA880000}"/>
    <cellStyle name="Note 18 43" xfId="34771" xr:uid="{00000000-0005-0000-0000-0000EB880000}"/>
    <cellStyle name="Note 18 44" xfId="34772" xr:uid="{00000000-0005-0000-0000-0000EC880000}"/>
    <cellStyle name="Note 18 45" xfId="34773" xr:uid="{00000000-0005-0000-0000-0000ED880000}"/>
    <cellStyle name="Note 18 46" xfId="34774" xr:uid="{00000000-0005-0000-0000-0000EE880000}"/>
    <cellStyle name="Note 18 47" xfId="34775" xr:uid="{00000000-0005-0000-0000-0000EF880000}"/>
    <cellStyle name="Note 18 48" xfId="34776" xr:uid="{00000000-0005-0000-0000-0000F0880000}"/>
    <cellStyle name="Note 18 49" xfId="34777" xr:uid="{00000000-0005-0000-0000-0000F1880000}"/>
    <cellStyle name="Note 18 5" xfId="34778" xr:uid="{00000000-0005-0000-0000-0000F2880000}"/>
    <cellStyle name="Note 18 5 2" xfId="34779" xr:uid="{00000000-0005-0000-0000-0000F3880000}"/>
    <cellStyle name="Note 18 50" xfId="34780" xr:uid="{00000000-0005-0000-0000-0000F4880000}"/>
    <cellStyle name="Note 18 51" xfId="34781" xr:uid="{00000000-0005-0000-0000-0000F5880000}"/>
    <cellStyle name="Note 18 52" xfId="34782" xr:uid="{00000000-0005-0000-0000-0000F6880000}"/>
    <cellStyle name="Note 18 53" xfId="34783" xr:uid="{00000000-0005-0000-0000-0000F7880000}"/>
    <cellStyle name="Note 18 54" xfId="34784" xr:uid="{00000000-0005-0000-0000-0000F8880000}"/>
    <cellStyle name="Note 18 55" xfId="34785" xr:uid="{00000000-0005-0000-0000-0000F9880000}"/>
    <cellStyle name="Note 18 56" xfId="34786" xr:uid="{00000000-0005-0000-0000-0000FA880000}"/>
    <cellStyle name="Note 18 57" xfId="34787" xr:uid="{00000000-0005-0000-0000-0000FB880000}"/>
    <cellStyle name="Note 18 58" xfId="34788" xr:uid="{00000000-0005-0000-0000-0000FC880000}"/>
    <cellStyle name="Note 18 59" xfId="34789" xr:uid="{00000000-0005-0000-0000-0000FD880000}"/>
    <cellStyle name="Note 18 6" xfId="34790" xr:uid="{00000000-0005-0000-0000-0000FE880000}"/>
    <cellStyle name="Note 18 6 2" xfId="34791" xr:uid="{00000000-0005-0000-0000-0000FF880000}"/>
    <cellStyle name="Note 18 60" xfId="34792" xr:uid="{00000000-0005-0000-0000-000000890000}"/>
    <cellStyle name="Note 18 61" xfId="34793" xr:uid="{00000000-0005-0000-0000-000001890000}"/>
    <cellStyle name="Note 18 62" xfId="34794" xr:uid="{00000000-0005-0000-0000-000002890000}"/>
    <cellStyle name="Note 18 63" xfId="34795" xr:uid="{00000000-0005-0000-0000-000003890000}"/>
    <cellStyle name="Note 18 64" xfId="34796" xr:uid="{00000000-0005-0000-0000-000004890000}"/>
    <cellStyle name="Note 18 65" xfId="34797" xr:uid="{00000000-0005-0000-0000-000005890000}"/>
    <cellStyle name="Note 18 66" xfId="34798" xr:uid="{00000000-0005-0000-0000-000006890000}"/>
    <cellStyle name="Note 18 67" xfId="34799" xr:uid="{00000000-0005-0000-0000-000007890000}"/>
    <cellStyle name="Note 18 68" xfId="34800" xr:uid="{00000000-0005-0000-0000-000008890000}"/>
    <cellStyle name="Note 18 69" xfId="34801" xr:uid="{00000000-0005-0000-0000-000009890000}"/>
    <cellStyle name="Note 18 7" xfId="34802" xr:uid="{00000000-0005-0000-0000-00000A890000}"/>
    <cellStyle name="Note 18 7 2" xfId="34803" xr:uid="{00000000-0005-0000-0000-00000B890000}"/>
    <cellStyle name="Note 18 70" xfId="34804" xr:uid="{00000000-0005-0000-0000-00000C890000}"/>
    <cellStyle name="Note 18 71" xfId="34805" xr:uid="{00000000-0005-0000-0000-00000D890000}"/>
    <cellStyle name="Note 18 72" xfId="34806" xr:uid="{00000000-0005-0000-0000-00000E890000}"/>
    <cellStyle name="Note 18 73" xfId="34807" xr:uid="{00000000-0005-0000-0000-00000F890000}"/>
    <cellStyle name="Note 18 74" xfId="34808" xr:uid="{00000000-0005-0000-0000-000010890000}"/>
    <cellStyle name="Note 18 75" xfId="34809" xr:uid="{00000000-0005-0000-0000-000011890000}"/>
    <cellStyle name="Note 18 76" xfId="34810" xr:uid="{00000000-0005-0000-0000-000012890000}"/>
    <cellStyle name="Note 18 77" xfId="52682" xr:uid="{00000000-0005-0000-0000-000013890000}"/>
    <cellStyle name="Note 18 78" xfId="52942" xr:uid="{00000000-0005-0000-0000-000014890000}"/>
    <cellStyle name="Note 18 79" xfId="53403" xr:uid="{00000000-0005-0000-0000-000015890000}"/>
    <cellStyle name="Note 18 8" xfId="34811" xr:uid="{00000000-0005-0000-0000-000016890000}"/>
    <cellStyle name="Note 18 8 2" xfId="34812" xr:uid="{00000000-0005-0000-0000-000017890000}"/>
    <cellStyle name="Note 18 9" xfId="34813" xr:uid="{00000000-0005-0000-0000-000018890000}"/>
    <cellStyle name="Note 18 9 2" xfId="34814" xr:uid="{00000000-0005-0000-0000-000019890000}"/>
    <cellStyle name="Note 19" xfId="1016" xr:uid="{00000000-0005-0000-0000-00001A890000}"/>
    <cellStyle name="Note 19 10" xfId="34815" xr:uid="{00000000-0005-0000-0000-00001B890000}"/>
    <cellStyle name="Note 19 10 2" xfId="34816" xr:uid="{00000000-0005-0000-0000-00001C890000}"/>
    <cellStyle name="Note 19 11" xfId="34817" xr:uid="{00000000-0005-0000-0000-00001D890000}"/>
    <cellStyle name="Note 19 11 2" xfId="34818" xr:uid="{00000000-0005-0000-0000-00001E890000}"/>
    <cellStyle name="Note 19 12" xfId="34819" xr:uid="{00000000-0005-0000-0000-00001F890000}"/>
    <cellStyle name="Note 19 12 2" xfId="34820" xr:uid="{00000000-0005-0000-0000-000020890000}"/>
    <cellStyle name="Note 19 13" xfId="34821" xr:uid="{00000000-0005-0000-0000-000021890000}"/>
    <cellStyle name="Note 19 13 2" xfId="34822" xr:uid="{00000000-0005-0000-0000-000022890000}"/>
    <cellStyle name="Note 19 14" xfId="34823" xr:uid="{00000000-0005-0000-0000-000023890000}"/>
    <cellStyle name="Note 19 14 2" xfId="34824" xr:uid="{00000000-0005-0000-0000-000024890000}"/>
    <cellStyle name="Note 19 15" xfId="34825" xr:uid="{00000000-0005-0000-0000-000025890000}"/>
    <cellStyle name="Note 19 15 2" xfId="34826" xr:uid="{00000000-0005-0000-0000-000026890000}"/>
    <cellStyle name="Note 19 16" xfId="34827" xr:uid="{00000000-0005-0000-0000-000027890000}"/>
    <cellStyle name="Note 19 16 2" xfId="34828" xr:uid="{00000000-0005-0000-0000-000028890000}"/>
    <cellStyle name="Note 19 17" xfId="34829" xr:uid="{00000000-0005-0000-0000-000029890000}"/>
    <cellStyle name="Note 19 17 2" xfId="34830" xr:uid="{00000000-0005-0000-0000-00002A890000}"/>
    <cellStyle name="Note 19 18" xfId="34831" xr:uid="{00000000-0005-0000-0000-00002B890000}"/>
    <cellStyle name="Note 19 18 2" xfId="34832" xr:uid="{00000000-0005-0000-0000-00002C890000}"/>
    <cellStyle name="Note 19 19" xfId="34833" xr:uid="{00000000-0005-0000-0000-00002D890000}"/>
    <cellStyle name="Note 19 19 2" xfId="34834" xr:uid="{00000000-0005-0000-0000-00002E890000}"/>
    <cellStyle name="Note 19 2" xfId="1017" xr:uid="{00000000-0005-0000-0000-00002F890000}"/>
    <cellStyle name="Note 19 2 2" xfId="34835" xr:uid="{00000000-0005-0000-0000-000030890000}"/>
    <cellStyle name="Note 19 20" xfId="34836" xr:uid="{00000000-0005-0000-0000-000031890000}"/>
    <cellStyle name="Note 19 20 2" xfId="34837" xr:uid="{00000000-0005-0000-0000-000032890000}"/>
    <cellStyle name="Note 19 21" xfId="34838" xr:uid="{00000000-0005-0000-0000-000033890000}"/>
    <cellStyle name="Note 19 21 2" xfId="34839" xr:uid="{00000000-0005-0000-0000-000034890000}"/>
    <cellStyle name="Note 19 22" xfId="34840" xr:uid="{00000000-0005-0000-0000-000035890000}"/>
    <cellStyle name="Note 19 22 2" xfId="34841" xr:uid="{00000000-0005-0000-0000-000036890000}"/>
    <cellStyle name="Note 19 23" xfId="34842" xr:uid="{00000000-0005-0000-0000-000037890000}"/>
    <cellStyle name="Note 19 23 2" xfId="34843" xr:uid="{00000000-0005-0000-0000-000038890000}"/>
    <cellStyle name="Note 19 24" xfId="34844" xr:uid="{00000000-0005-0000-0000-000039890000}"/>
    <cellStyle name="Note 19 24 2" xfId="34845" xr:uid="{00000000-0005-0000-0000-00003A890000}"/>
    <cellStyle name="Note 19 25" xfId="34846" xr:uid="{00000000-0005-0000-0000-00003B890000}"/>
    <cellStyle name="Note 19 25 2" xfId="34847" xr:uid="{00000000-0005-0000-0000-00003C890000}"/>
    <cellStyle name="Note 19 26" xfId="34848" xr:uid="{00000000-0005-0000-0000-00003D890000}"/>
    <cellStyle name="Note 19 26 2" xfId="34849" xr:uid="{00000000-0005-0000-0000-00003E890000}"/>
    <cellStyle name="Note 19 27" xfId="34850" xr:uid="{00000000-0005-0000-0000-00003F890000}"/>
    <cellStyle name="Note 19 27 2" xfId="34851" xr:uid="{00000000-0005-0000-0000-000040890000}"/>
    <cellStyle name="Note 19 28" xfId="34852" xr:uid="{00000000-0005-0000-0000-000041890000}"/>
    <cellStyle name="Note 19 28 2" xfId="34853" xr:uid="{00000000-0005-0000-0000-000042890000}"/>
    <cellStyle name="Note 19 29" xfId="34854" xr:uid="{00000000-0005-0000-0000-000043890000}"/>
    <cellStyle name="Note 19 29 2" xfId="34855" xr:uid="{00000000-0005-0000-0000-000044890000}"/>
    <cellStyle name="Note 19 3" xfId="34856" xr:uid="{00000000-0005-0000-0000-000045890000}"/>
    <cellStyle name="Note 19 3 2" xfId="34857" xr:uid="{00000000-0005-0000-0000-000046890000}"/>
    <cellStyle name="Note 19 30" xfId="34858" xr:uid="{00000000-0005-0000-0000-000047890000}"/>
    <cellStyle name="Note 19 30 2" xfId="34859" xr:uid="{00000000-0005-0000-0000-000048890000}"/>
    <cellStyle name="Note 19 31" xfId="34860" xr:uid="{00000000-0005-0000-0000-000049890000}"/>
    <cellStyle name="Note 19 31 2" xfId="34861" xr:uid="{00000000-0005-0000-0000-00004A890000}"/>
    <cellStyle name="Note 19 32" xfId="34862" xr:uid="{00000000-0005-0000-0000-00004B890000}"/>
    <cellStyle name="Note 19 32 2" xfId="34863" xr:uid="{00000000-0005-0000-0000-00004C890000}"/>
    <cellStyle name="Note 19 33" xfId="34864" xr:uid="{00000000-0005-0000-0000-00004D890000}"/>
    <cellStyle name="Note 19 33 2" xfId="34865" xr:uid="{00000000-0005-0000-0000-00004E890000}"/>
    <cellStyle name="Note 19 34" xfId="34866" xr:uid="{00000000-0005-0000-0000-00004F890000}"/>
    <cellStyle name="Note 19 34 2" xfId="34867" xr:uid="{00000000-0005-0000-0000-000050890000}"/>
    <cellStyle name="Note 19 35" xfId="34868" xr:uid="{00000000-0005-0000-0000-000051890000}"/>
    <cellStyle name="Note 19 35 2" xfId="34869" xr:uid="{00000000-0005-0000-0000-000052890000}"/>
    <cellStyle name="Note 19 36" xfId="34870" xr:uid="{00000000-0005-0000-0000-000053890000}"/>
    <cellStyle name="Note 19 36 2" xfId="34871" xr:uid="{00000000-0005-0000-0000-000054890000}"/>
    <cellStyle name="Note 19 37" xfId="34872" xr:uid="{00000000-0005-0000-0000-000055890000}"/>
    <cellStyle name="Note 19 37 2" xfId="34873" xr:uid="{00000000-0005-0000-0000-000056890000}"/>
    <cellStyle name="Note 19 38" xfId="34874" xr:uid="{00000000-0005-0000-0000-000057890000}"/>
    <cellStyle name="Note 19 38 2" xfId="34875" xr:uid="{00000000-0005-0000-0000-000058890000}"/>
    <cellStyle name="Note 19 39" xfId="34876" xr:uid="{00000000-0005-0000-0000-000059890000}"/>
    <cellStyle name="Note 19 39 2" xfId="34877" xr:uid="{00000000-0005-0000-0000-00005A890000}"/>
    <cellStyle name="Note 19 4" xfId="34878" xr:uid="{00000000-0005-0000-0000-00005B890000}"/>
    <cellStyle name="Note 19 4 2" xfId="34879" xr:uid="{00000000-0005-0000-0000-00005C890000}"/>
    <cellStyle name="Note 19 40" xfId="34880" xr:uid="{00000000-0005-0000-0000-00005D890000}"/>
    <cellStyle name="Note 19 41" xfId="34881" xr:uid="{00000000-0005-0000-0000-00005E890000}"/>
    <cellStyle name="Note 19 42" xfId="34882" xr:uid="{00000000-0005-0000-0000-00005F890000}"/>
    <cellStyle name="Note 19 43" xfId="34883" xr:uid="{00000000-0005-0000-0000-000060890000}"/>
    <cellStyle name="Note 19 44" xfId="34884" xr:uid="{00000000-0005-0000-0000-000061890000}"/>
    <cellStyle name="Note 19 45" xfId="34885" xr:uid="{00000000-0005-0000-0000-000062890000}"/>
    <cellStyle name="Note 19 46" xfId="34886" xr:uid="{00000000-0005-0000-0000-000063890000}"/>
    <cellStyle name="Note 19 47" xfId="34887" xr:uid="{00000000-0005-0000-0000-000064890000}"/>
    <cellStyle name="Note 19 48" xfId="34888" xr:uid="{00000000-0005-0000-0000-000065890000}"/>
    <cellStyle name="Note 19 49" xfId="34889" xr:uid="{00000000-0005-0000-0000-000066890000}"/>
    <cellStyle name="Note 19 5" xfId="34890" xr:uid="{00000000-0005-0000-0000-000067890000}"/>
    <cellStyle name="Note 19 5 2" xfId="34891" xr:uid="{00000000-0005-0000-0000-000068890000}"/>
    <cellStyle name="Note 19 50" xfId="34892" xr:uid="{00000000-0005-0000-0000-000069890000}"/>
    <cellStyle name="Note 19 51" xfId="34893" xr:uid="{00000000-0005-0000-0000-00006A890000}"/>
    <cellStyle name="Note 19 52" xfId="34894" xr:uid="{00000000-0005-0000-0000-00006B890000}"/>
    <cellStyle name="Note 19 53" xfId="34895" xr:uid="{00000000-0005-0000-0000-00006C890000}"/>
    <cellStyle name="Note 19 54" xfId="34896" xr:uid="{00000000-0005-0000-0000-00006D890000}"/>
    <cellStyle name="Note 19 55" xfId="34897" xr:uid="{00000000-0005-0000-0000-00006E890000}"/>
    <cellStyle name="Note 19 56" xfId="34898" xr:uid="{00000000-0005-0000-0000-00006F890000}"/>
    <cellStyle name="Note 19 57" xfId="34899" xr:uid="{00000000-0005-0000-0000-000070890000}"/>
    <cellStyle name="Note 19 58" xfId="34900" xr:uid="{00000000-0005-0000-0000-000071890000}"/>
    <cellStyle name="Note 19 59" xfId="34901" xr:uid="{00000000-0005-0000-0000-000072890000}"/>
    <cellStyle name="Note 19 6" xfId="34902" xr:uid="{00000000-0005-0000-0000-000073890000}"/>
    <cellStyle name="Note 19 6 2" xfId="34903" xr:uid="{00000000-0005-0000-0000-000074890000}"/>
    <cellStyle name="Note 19 60" xfId="34904" xr:uid="{00000000-0005-0000-0000-000075890000}"/>
    <cellStyle name="Note 19 61" xfId="34905" xr:uid="{00000000-0005-0000-0000-000076890000}"/>
    <cellStyle name="Note 19 62" xfId="34906" xr:uid="{00000000-0005-0000-0000-000077890000}"/>
    <cellStyle name="Note 19 63" xfId="34907" xr:uid="{00000000-0005-0000-0000-000078890000}"/>
    <cellStyle name="Note 19 64" xfId="34908" xr:uid="{00000000-0005-0000-0000-000079890000}"/>
    <cellStyle name="Note 19 65" xfId="34909" xr:uid="{00000000-0005-0000-0000-00007A890000}"/>
    <cellStyle name="Note 19 66" xfId="34910" xr:uid="{00000000-0005-0000-0000-00007B890000}"/>
    <cellStyle name="Note 19 67" xfId="34911" xr:uid="{00000000-0005-0000-0000-00007C890000}"/>
    <cellStyle name="Note 19 68" xfId="34912" xr:uid="{00000000-0005-0000-0000-00007D890000}"/>
    <cellStyle name="Note 19 69" xfId="34913" xr:uid="{00000000-0005-0000-0000-00007E890000}"/>
    <cellStyle name="Note 19 7" xfId="34914" xr:uid="{00000000-0005-0000-0000-00007F890000}"/>
    <cellStyle name="Note 19 7 2" xfId="34915" xr:uid="{00000000-0005-0000-0000-000080890000}"/>
    <cellStyle name="Note 19 70" xfId="34916" xr:uid="{00000000-0005-0000-0000-000081890000}"/>
    <cellStyle name="Note 19 71" xfId="34917" xr:uid="{00000000-0005-0000-0000-000082890000}"/>
    <cellStyle name="Note 19 72" xfId="34918" xr:uid="{00000000-0005-0000-0000-000083890000}"/>
    <cellStyle name="Note 19 73" xfId="34919" xr:uid="{00000000-0005-0000-0000-000084890000}"/>
    <cellStyle name="Note 19 74" xfId="34920" xr:uid="{00000000-0005-0000-0000-000085890000}"/>
    <cellStyle name="Note 19 75" xfId="34921" xr:uid="{00000000-0005-0000-0000-000086890000}"/>
    <cellStyle name="Note 19 76" xfId="34922" xr:uid="{00000000-0005-0000-0000-000087890000}"/>
    <cellStyle name="Note 19 77" xfId="52686" xr:uid="{00000000-0005-0000-0000-000088890000}"/>
    <cellStyle name="Note 19 78" xfId="52946" xr:uid="{00000000-0005-0000-0000-000089890000}"/>
    <cellStyle name="Note 19 79" xfId="53407" xr:uid="{00000000-0005-0000-0000-00008A890000}"/>
    <cellStyle name="Note 19 8" xfId="34923" xr:uid="{00000000-0005-0000-0000-00008B890000}"/>
    <cellStyle name="Note 19 8 2" xfId="34924" xr:uid="{00000000-0005-0000-0000-00008C890000}"/>
    <cellStyle name="Note 19 9" xfId="34925" xr:uid="{00000000-0005-0000-0000-00008D890000}"/>
    <cellStyle name="Note 19 9 2" xfId="34926" xr:uid="{00000000-0005-0000-0000-00008E890000}"/>
    <cellStyle name="Note 2" xfId="1018" xr:uid="{00000000-0005-0000-0000-00008F890000}"/>
    <cellStyle name="Note 2 10" xfId="34927" xr:uid="{00000000-0005-0000-0000-000090890000}"/>
    <cellStyle name="Note 2 10 2" xfId="34928" xr:uid="{00000000-0005-0000-0000-000091890000}"/>
    <cellStyle name="Note 2 11" xfId="34929" xr:uid="{00000000-0005-0000-0000-000092890000}"/>
    <cellStyle name="Note 2 11 2" xfId="34930" xr:uid="{00000000-0005-0000-0000-000093890000}"/>
    <cellStyle name="Note 2 12" xfId="34931" xr:uid="{00000000-0005-0000-0000-000094890000}"/>
    <cellStyle name="Note 2 12 2" xfId="34932" xr:uid="{00000000-0005-0000-0000-000095890000}"/>
    <cellStyle name="Note 2 13" xfId="34933" xr:uid="{00000000-0005-0000-0000-000096890000}"/>
    <cellStyle name="Note 2 13 2" xfId="34934" xr:uid="{00000000-0005-0000-0000-000097890000}"/>
    <cellStyle name="Note 2 14" xfId="34935" xr:uid="{00000000-0005-0000-0000-000098890000}"/>
    <cellStyle name="Note 2 14 2" xfId="34936" xr:uid="{00000000-0005-0000-0000-000099890000}"/>
    <cellStyle name="Note 2 15" xfId="34937" xr:uid="{00000000-0005-0000-0000-00009A890000}"/>
    <cellStyle name="Note 2 15 2" xfId="34938" xr:uid="{00000000-0005-0000-0000-00009B890000}"/>
    <cellStyle name="Note 2 16" xfId="34939" xr:uid="{00000000-0005-0000-0000-00009C890000}"/>
    <cellStyle name="Note 2 16 2" xfId="34940" xr:uid="{00000000-0005-0000-0000-00009D890000}"/>
    <cellStyle name="Note 2 17" xfId="34941" xr:uid="{00000000-0005-0000-0000-00009E890000}"/>
    <cellStyle name="Note 2 17 2" xfId="34942" xr:uid="{00000000-0005-0000-0000-00009F890000}"/>
    <cellStyle name="Note 2 18" xfId="34943" xr:uid="{00000000-0005-0000-0000-0000A0890000}"/>
    <cellStyle name="Note 2 18 2" xfId="34944" xr:uid="{00000000-0005-0000-0000-0000A1890000}"/>
    <cellStyle name="Note 2 19" xfId="34945" xr:uid="{00000000-0005-0000-0000-0000A2890000}"/>
    <cellStyle name="Note 2 19 2" xfId="34946" xr:uid="{00000000-0005-0000-0000-0000A3890000}"/>
    <cellStyle name="Note 2 2" xfId="1019" xr:uid="{00000000-0005-0000-0000-0000A4890000}"/>
    <cellStyle name="Note 2 2 2" xfId="34947" xr:uid="{00000000-0005-0000-0000-0000A5890000}"/>
    <cellStyle name="Note 2 20" xfId="34948" xr:uid="{00000000-0005-0000-0000-0000A6890000}"/>
    <cellStyle name="Note 2 20 2" xfId="34949" xr:uid="{00000000-0005-0000-0000-0000A7890000}"/>
    <cellStyle name="Note 2 21" xfId="34950" xr:uid="{00000000-0005-0000-0000-0000A8890000}"/>
    <cellStyle name="Note 2 21 2" xfId="34951" xr:uid="{00000000-0005-0000-0000-0000A9890000}"/>
    <cellStyle name="Note 2 22" xfId="34952" xr:uid="{00000000-0005-0000-0000-0000AA890000}"/>
    <cellStyle name="Note 2 22 2" xfId="34953" xr:uid="{00000000-0005-0000-0000-0000AB890000}"/>
    <cellStyle name="Note 2 23" xfId="34954" xr:uid="{00000000-0005-0000-0000-0000AC890000}"/>
    <cellStyle name="Note 2 23 2" xfId="34955" xr:uid="{00000000-0005-0000-0000-0000AD890000}"/>
    <cellStyle name="Note 2 24" xfId="34956" xr:uid="{00000000-0005-0000-0000-0000AE890000}"/>
    <cellStyle name="Note 2 24 2" xfId="34957" xr:uid="{00000000-0005-0000-0000-0000AF890000}"/>
    <cellStyle name="Note 2 25" xfId="34958" xr:uid="{00000000-0005-0000-0000-0000B0890000}"/>
    <cellStyle name="Note 2 25 2" xfId="34959" xr:uid="{00000000-0005-0000-0000-0000B1890000}"/>
    <cellStyle name="Note 2 26" xfId="34960" xr:uid="{00000000-0005-0000-0000-0000B2890000}"/>
    <cellStyle name="Note 2 26 2" xfId="34961" xr:uid="{00000000-0005-0000-0000-0000B3890000}"/>
    <cellStyle name="Note 2 27" xfId="34962" xr:uid="{00000000-0005-0000-0000-0000B4890000}"/>
    <cellStyle name="Note 2 27 2" xfId="34963" xr:uid="{00000000-0005-0000-0000-0000B5890000}"/>
    <cellStyle name="Note 2 28" xfId="34964" xr:uid="{00000000-0005-0000-0000-0000B6890000}"/>
    <cellStyle name="Note 2 28 2" xfId="34965" xr:uid="{00000000-0005-0000-0000-0000B7890000}"/>
    <cellStyle name="Note 2 29" xfId="34966" xr:uid="{00000000-0005-0000-0000-0000B8890000}"/>
    <cellStyle name="Note 2 29 2" xfId="34967" xr:uid="{00000000-0005-0000-0000-0000B9890000}"/>
    <cellStyle name="Note 2 3" xfId="34968" xr:uid="{00000000-0005-0000-0000-0000BA890000}"/>
    <cellStyle name="Note 2 3 2" xfId="34969" xr:uid="{00000000-0005-0000-0000-0000BB890000}"/>
    <cellStyle name="Note 2 30" xfId="34970" xr:uid="{00000000-0005-0000-0000-0000BC890000}"/>
    <cellStyle name="Note 2 30 2" xfId="34971" xr:uid="{00000000-0005-0000-0000-0000BD890000}"/>
    <cellStyle name="Note 2 31" xfId="34972" xr:uid="{00000000-0005-0000-0000-0000BE890000}"/>
    <cellStyle name="Note 2 31 2" xfId="34973" xr:uid="{00000000-0005-0000-0000-0000BF890000}"/>
    <cellStyle name="Note 2 32" xfId="34974" xr:uid="{00000000-0005-0000-0000-0000C0890000}"/>
    <cellStyle name="Note 2 32 2" xfId="34975" xr:uid="{00000000-0005-0000-0000-0000C1890000}"/>
    <cellStyle name="Note 2 33" xfId="34976" xr:uid="{00000000-0005-0000-0000-0000C2890000}"/>
    <cellStyle name="Note 2 33 2" xfId="34977" xr:uid="{00000000-0005-0000-0000-0000C3890000}"/>
    <cellStyle name="Note 2 34" xfId="34978" xr:uid="{00000000-0005-0000-0000-0000C4890000}"/>
    <cellStyle name="Note 2 34 2" xfId="34979" xr:uid="{00000000-0005-0000-0000-0000C5890000}"/>
    <cellStyle name="Note 2 35" xfId="34980" xr:uid="{00000000-0005-0000-0000-0000C6890000}"/>
    <cellStyle name="Note 2 35 2" xfId="34981" xr:uid="{00000000-0005-0000-0000-0000C7890000}"/>
    <cellStyle name="Note 2 36" xfId="34982" xr:uid="{00000000-0005-0000-0000-0000C8890000}"/>
    <cellStyle name="Note 2 36 2" xfId="34983" xr:uid="{00000000-0005-0000-0000-0000C9890000}"/>
    <cellStyle name="Note 2 37" xfId="34984" xr:uid="{00000000-0005-0000-0000-0000CA890000}"/>
    <cellStyle name="Note 2 37 2" xfId="34985" xr:uid="{00000000-0005-0000-0000-0000CB890000}"/>
    <cellStyle name="Note 2 38" xfId="34986" xr:uid="{00000000-0005-0000-0000-0000CC890000}"/>
    <cellStyle name="Note 2 38 2" xfId="34987" xr:uid="{00000000-0005-0000-0000-0000CD890000}"/>
    <cellStyle name="Note 2 39" xfId="34988" xr:uid="{00000000-0005-0000-0000-0000CE890000}"/>
    <cellStyle name="Note 2 39 2" xfId="34989" xr:uid="{00000000-0005-0000-0000-0000CF890000}"/>
    <cellStyle name="Note 2 4" xfId="34990" xr:uid="{00000000-0005-0000-0000-0000D0890000}"/>
    <cellStyle name="Note 2 4 2" xfId="34991" xr:uid="{00000000-0005-0000-0000-0000D1890000}"/>
    <cellStyle name="Note 2 40" xfId="34992" xr:uid="{00000000-0005-0000-0000-0000D2890000}"/>
    <cellStyle name="Note 2 41" xfId="34993" xr:uid="{00000000-0005-0000-0000-0000D3890000}"/>
    <cellStyle name="Note 2 42" xfId="34994" xr:uid="{00000000-0005-0000-0000-0000D4890000}"/>
    <cellStyle name="Note 2 43" xfId="34995" xr:uid="{00000000-0005-0000-0000-0000D5890000}"/>
    <cellStyle name="Note 2 44" xfId="34996" xr:uid="{00000000-0005-0000-0000-0000D6890000}"/>
    <cellStyle name="Note 2 45" xfId="34997" xr:uid="{00000000-0005-0000-0000-0000D7890000}"/>
    <cellStyle name="Note 2 46" xfId="34998" xr:uid="{00000000-0005-0000-0000-0000D8890000}"/>
    <cellStyle name="Note 2 47" xfId="34999" xr:uid="{00000000-0005-0000-0000-0000D9890000}"/>
    <cellStyle name="Note 2 48" xfId="35000" xr:uid="{00000000-0005-0000-0000-0000DA890000}"/>
    <cellStyle name="Note 2 49" xfId="35001" xr:uid="{00000000-0005-0000-0000-0000DB890000}"/>
    <cellStyle name="Note 2 5" xfId="35002" xr:uid="{00000000-0005-0000-0000-0000DC890000}"/>
    <cellStyle name="Note 2 5 2" xfId="35003" xr:uid="{00000000-0005-0000-0000-0000DD890000}"/>
    <cellStyle name="Note 2 50" xfId="35004" xr:uid="{00000000-0005-0000-0000-0000DE890000}"/>
    <cellStyle name="Note 2 51" xfId="35005" xr:uid="{00000000-0005-0000-0000-0000DF890000}"/>
    <cellStyle name="Note 2 52" xfId="35006" xr:uid="{00000000-0005-0000-0000-0000E0890000}"/>
    <cellStyle name="Note 2 53" xfId="35007" xr:uid="{00000000-0005-0000-0000-0000E1890000}"/>
    <cellStyle name="Note 2 54" xfId="35008" xr:uid="{00000000-0005-0000-0000-0000E2890000}"/>
    <cellStyle name="Note 2 55" xfId="35009" xr:uid="{00000000-0005-0000-0000-0000E3890000}"/>
    <cellStyle name="Note 2 56" xfId="35010" xr:uid="{00000000-0005-0000-0000-0000E4890000}"/>
    <cellStyle name="Note 2 57" xfId="35011" xr:uid="{00000000-0005-0000-0000-0000E5890000}"/>
    <cellStyle name="Note 2 58" xfId="35012" xr:uid="{00000000-0005-0000-0000-0000E6890000}"/>
    <cellStyle name="Note 2 59" xfId="35013" xr:uid="{00000000-0005-0000-0000-0000E7890000}"/>
    <cellStyle name="Note 2 6" xfId="35014" xr:uid="{00000000-0005-0000-0000-0000E8890000}"/>
    <cellStyle name="Note 2 6 2" xfId="35015" xr:uid="{00000000-0005-0000-0000-0000E9890000}"/>
    <cellStyle name="Note 2 60" xfId="35016" xr:uid="{00000000-0005-0000-0000-0000EA890000}"/>
    <cellStyle name="Note 2 61" xfId="35017" xr:uid="{00000000-0005-0000-0000-0000EB890000}"/>
    <cellStyle name="Note 2 62" xfId="35018" xr:uid="{00000000-0005-0000-0000-0000EC890000}"/>
    <cellStyle name="Note 2 63" xfId="35019" xr:uid="{00000000-0005-0000-0000-0000ED890000}"/>
    <cellStyle name="Note 2 64" xfId="35020" xr:uid="{00000000-0005-0000-0000-0000EE890000}"/>
    <cellStyle name="Note 2 65" xfId="35021" xr:uid="{00000000-0005-0000-0000-0000EF890000}"/>
    <cellStyle name="Note 2 66" xfId="35022" xr:uid="{00000000-0005-0000-0000-0000F0890000}"/>
    <cellStyle name="Note 2 67" xfId="35023" xr:uid="{00000000-0005-0000-0000-0000F1890000}"/>
    <cellStyle name="Note 2 68" xfId="35024" xr:uid="{00000000-0005-0000-0000-0000F2890000}"/>
    <cellStyle name="Note 2 69" xfId="35025" xr:uid="{00000000-0005-0000-0000-0000F3890000}"/>
    <cellStyle name="Note 2 7" xfId="35026" xr:uid="{00000000-0005-0000-0000-0000F4890000}"/>
    <cellStyle name="Note 2 7 2" xfId="35027" xr:uid="{00000000-0005-0000-0000-0000F5890000}"/>
    <cellStyle name="Note 2 70" xfId="35028" xr:uid="{00000000-0005-0000-0000-0000F6890000}"/>
    <cellStyle name="Note 2 71" xfId="35029" xr:uid="{00000000-0005-0000-0000-0000F7890000}"/>
    <cellStyle name="Note 2 72" xfId="35030" xr:uid="{00000000-0005-0000-0000-0000F8890000}"/>
    <cellStyle name="Note 2 73" xfId="35031" xr:uid="{00000000-0005-0000-0000-0000F9890000}"/>
    <cellStyle name="Note 2 74" xfId="35032" xr:uid="{00000000-0005-0000-0000-0000FA890000}"/>
    <cellStyle name="Note 2 75" xfId="35033" xr:uid="{00000000-0005-0000-0000-0000FB890000}"/>
    <cellStyle name="Note 2 76" xfId="35034" xr:uid="{00000000-0005-0000-0000-0000FC890000}"/>
    <cellStyle name="Note 2 77" xfId="52548" xr:uid="{00000000-0005-0000-0000-0000FD890000}"/>
    <cellStyle name="Note 2 78" xfId="52780" xr:uid="{00000000-0005-0000-0000-0000FE890000}"/>
    <cellStyle name="Note 2 79" xfId="53241" xr:uid="{00000000-0005-0000-0000-0000FF890000}"/>
    <cellStyle name="Note 2 8" xfId="35035" xr:uid="{00000000-0005-0000-0000-0000008A0000}"/>
    <cellStyle name="Note 2 8 2" xfId="35036" xr:uid="{00000000-0005-0000-0000-0000018A0000}"/>
    <cellStyle name="Note 2 9" xfId="35037" xr:uid="{00000000-0005-0000-0000-0000028A0000}"/>
    <cellStyle name="Note 2 9 2" xfId="35038" xr:uid="{00000000-0005-0000-0000-0000038A0000}"/>
    <cellStyle name="Note 20" xfId="1020" xr:uid="{00000000-0005-0000-0000-0000048A0000}"/>
    <cellStyle name="Note 20 10" xfId="35039" xr:uid="{00000000-0005-0000-0000-0000058A0000}"/>
    <cellStyle name="Note 20 10 2" xfId="35040" xr:uid="{00000000-0005-0000-0000-0000068A0000}"/>
    <cellStyle name="Note 20 11" xfId="35041" xr:uid="{00000000-0005-0000-0000-0000078A0000}"/>
    <cellStyle name="Note 20 11 2" xfId="35042" xr:uid="{00000000-0005-0000-0000-0000088A0000}"/>
    <cellStyle name="Note 20 12" xfId="35043" xr:uid="{00000000-0005-0000-0000-0000098A0000}"/>
    <cellStyle name="Note 20 12 2" xfId="35044" xr:uid="{00000000-0005-0000-0000-00000A8A0000}"/>
    <cellStyle name="Note 20 13" xfId="35045" xr:uid="{00000000-0005-0000-0000-00000B8A0000}"/>
    <cellStyle name="Note 20 13 2" xfId="35046" xr:uid="{00000000-0005-0000-0000-00000C8A0000}"/>
    <cellStyle name="Note 20 14" xfId="35047" xr:uid="{00000000-0005-0000-0000-00000D8A0000}"/>
    <cellStyle name="Note 20 14 2" xfId="35048" xr:uid="{00000000-0005-0000-0000-00000E8A0000}"/>
    <cellStyle name="Note 20 15" xfId="35049" xr:uid="{00000000-0005-0000-0000-00000F8A0000}"/>
    <cellStyle name="Note 20 15 2" xfId="35050" xr:uid="{00000000-0005-0000-0000-0000108A0000}"/>
    <cellStyle name="Note 20 16" xfId="35051" xr:uid="{00000000-0005-0000-0000-0000118A0000}"/>
    <cellStyle name="Note 20 16 2" xfId="35052" xr:uid="{00000000-0005-0000-0000-0000128A0000}"/>
    <cellStyle name="Note 20 17" xfId="35053" xr:uid="{00000000-0005-0000-0000-0000138A0000}"/>
    <cellStyle name="Note 20 17 2" xfId="35054" xr:uid="{00000000-0005-0000-0000-0000148A0000}"/>
    <cellStyle name="Note 20 18" xfId="35055" xr:uid="{00000000-0005-0000-0000-0000158A0000}"/>
    <cellStyle name="Note 20 18 2" xfId="35056" xr:uid="{00000000-0005-0000-0000-0000168A0000}"/>
    <cellStyle name="Note 20 19" xfId="35057" xr:uid="{00000000-0005-0000-0000-0000178A0000}"/>
    <cellStyle name="Note 20 19 2" xfId="35058" xr:uid="{00000000-0005-0000-0000-0000188A0000}"/>
    <cellStyle name="Note 20 2" xfId="1021" xr:uid="{00000000-0005-0000-0000-0000198A0000}"/>
    <cellStyle name="Note 20 2 2" xfId="35059" xr:uid="{00000000-0005-0000-0000-00001A8A0000}"/>
    <cellStyle name="Note 20 20" xfId="35060" xr:uid="{00000000-0005-0000-0000-00001B8A0000}"/>
    <cellStyle name="Note 20 20 2" xfId="35061" xr:uid="{00000000-0005-0000-0000-00001C8A0000}"/>
    <cellStyle name="Note 20 21" xfId="35062" xr:uid="{00000000-0005-0000-0000-00001D8A0000}"/>
    <cellStyle name="Note 20 21 2" xfId="35063" xr:uid="{00000000-0005-0000-0000-00001E8A0000}"/>
    <cellStyle name="Note 20 22" xfId="35064" xr:uid="{00000000-0005-0000-0000-00001F8A0000}"/>
    <cellStyle name="Note 20 22 2" xfId="35065" xr:uid="{00000000-0005-0000-0000-0000208A0000}"/>
    <cellStyle name="Note 20 23" xfId="35066" xr:uid="{00000000-0005-0000-0000-0000218A0000}"/>
    <cellStyle name="Note 20 23 2" xfId="35067" xr:uid="{00000000-0005-0000-0000-0000228A0000}"/>
    <cellStyle name="Note 20 24" xfId="35068" xr:uid="{00000000-0005-0000-0000-0000238A0000}"/>
    <cellStyle name="Note 20 24 2" xfId="35069" xr:uid="{00000000-0005-0000-0000-0000248A0000}"/>
    <cellStyle name="Note 20 25" xfId="35070" xr:uid="{00000000-0005-0000-0000-0000258A0000}"/>
    <cellStyle name="Note 20 25 2" xfId="35071" xr:uid="{00000000-0005-0000-0000-0000268A0000}"/>
    <cellStyle name="Note 20 26" xfId="35072" xr:uid="{00000000-0005-0000-0000-0000278A0000}"/>
    <cellStyle name="Note 20 26 2" xfId="35073" xr:uid="{00000000-0005-0000-0000-0000288A0000}"/>
    <cellStyle name="Note 20 27" xfId="35074" xr:uid="{00000000-0005-0000-0000-0000298A0000}"/>
    <cellStyle name="Note 20 27 2" xfId="35075" xr:uid="{00000000-0005-0000-0000-00002A8A0000}"/>
    <cellStyle name="Note 20 28" xfId="35076" xr:uid="{00000000-0005-0000-0000-00002B8A0000}"/>
    <cellStyle name="Note 20 28 2" xfId="35077" xr:uid="{00000000-0005-0000-0000-00002C8A0000}"/>
    <cellStyle name="Note 20 29" xfId="35078" xr:uid="{00000000-0005-0000-0000-00002D8A0000}"/>
    <cellStyle name="Note 20 29 2" xfId="35079" xr:uid="{00000000-0005-0000-0000-00002E8A0000}"/>
    <cellStyle name="Note 20 3" xfId="35080" xr:uid="{00000000-0005-0000-0000-00002F8A0000}"/>
    <cellStyle name="Note 20 3 2" xfId="35081" xr:uid="{00000000-0005-0000-0000-0000308A0000}"/>
    <cellStyle name="Note 20 30" xfId="35082" xr:uid="{00000000-0005-0000-0000-0000318A0000}"/>
    <cellStyle name="Note 20 30 2" xfId="35083" xr:uid="{00000000-0005-0000-0000-0000328A0000}"/>
    <cellStyle name="Note 20 31" xfId="35084" xr:uid="{00000000-0005-0000-0000-0000338A0000}"/>
    <cellStyle name="Note 20 31 2" xfId="35085" xr:uid="{00000000-0005-0000-0000-0000348A0000}"/>
    <cellStyle name="Note 20 32" xfId="35086" xr:uid="{00000000-0005-0000-0000-0000358A0000}"/>
    <cellStyle name="Note 20 32 2" xfId="35087" xr:uid="{00000000-0005-0000-0000-0000368A0000}"/>
    <cellStyle name="Note 20 33" xfId="35088" xr:uid="{00000000-0005-0000-0000-0000378A0000}"/>
    <cellStyle name="Note 20 33 2" xfId="35089" xr:uid="{00000000-0005-0000-0000-0000388A0000}"/>
    <cellStyle name="Note 20 34" xfId="35090" xr:uid="{00000000-0005-0000-0000-0000398A0000}"/>
    <cellStyle name="Note 20 34 2" xfId="35091" xr:uid="{00000000-0005-0000-0000-00003A8A0000}"/>
    <cellStyle name="Note 20 35" xfId="35092" xr:uid="{00000000-0005-0000-0000-00003B8A0000}"/>
    <cellStyle name="Note 20 35 2" xfId="35093" xr:uid="{00000000-0005-0000-0000-00003C8A0000}"/>
    <cellStyle name="Note 20 36" xfId="35094" xr:uid="{00000000-0005-0000-0000-00003D8A0000}"/>
    <cellStyle name="Note 20 36 2" xfId="35095" xr:uid="{00000000-0005-0000-0000-00003E8A0000}"/>
    <cellStyle name="Note 20 37" xfId="35096" xr:uid="{00000000-0005-0000-0000-00003F8A0000}"/>
    <cellStyle name="Note 20 37 2" xfId="35097" xr:uid="{00000000-0005-0000-0000-0000408A0000}"/>
    <cellStyle name="Note 20 38" xfId="35098" xr:uid="{00000000-0005-0000-0000-0000418A0000}"/>
    <cellStyle name="Note 20 38 2" xfId="35099" xr:uid="{00000000-0005-0000-0000-0000428A0000}"/>
    <cellStyle name="Note 20 39" xfId="35100" xr:uid="{00000000-0005-0000-0000-0000438A0000}"/>
    <cellStyle name="Note 20 39 2" xfId="35101" xr:uid="{00000000-0005-0000-0000-0000448A0000}"/>
    <cellStyle name="Note 20 4" xfId="35102" xr:uid="{00000000-0005-0000-0000-0000458A0000}"/>
    <cellStyle name="Note 20 4 2" xfId="35103" xr:uid="{00000000-0005-0000-0000-0000468A0000}"/>
    <cellStyle name="Note 20 40" xfId="35104" xr:uid="{00000000-0005-0000-0000-0000478A0000}"/>
    <cellStyle name="Note 20 41" xfId="35105" xr:uid="{00000000-0005-0000-0000-0000488A0000}"/>
    <cellStyle name="Note 20 42" xfId="35106" xr:uid="{00000000-0005-0000-0000-0000498A0000}"/>
    <cellStyle name="Note 20 43" xfId="35107" xr:uid="{00000000-0005-0000-0000-00004A8A0000}"/>
    <cellStyle name="Note 20 44" xfId="35108" xr:uid="{00000000-0005-0000-0000-00004B8A0000}"/>
    <cellStyle name="Note 20 45" xfId="35109" xr:uid="{00000000-0005-0000-0000-00004C8A0000}"/>
    <cellStyle name="Note 20 46" xfId="35110" xr:uid="{00000000-0005-0000-0000-00004D8A0000}"/>
    <cellStyle name="Note 20 47" xfId="35111" xr:uid="{00000000-0005-0000-0000-00004E8A0000}"/>
    <cellStyle name="Note 20 48" xfId="35112" xr:uid="{00000000-0005-0000-0000-00004F8A0000}"/>
    <cellStyle name="Note 20 49" xfId="35113" xr:uid="{00000000-0005-0000-0000-0000508A0000}"/>
    <cellStyle name="Note 20 5" xfId="35114" xr:uid="{00000000-0005-0000-0000-0000518A0000}"/>
    <cellStyle name="Note 20 5 2" xfId="35115" xr:uid="{00000000-0005-0000-0000-0000528A0000}"/>
    <cellStyle name="Note 20 50" xfId="35116" xr:uid="{00000000-0005-0000-0000-0000538A0000}"/>
    <cellStyle name="Note 20 51" xfId="35117" xr:uid="{00000000-0005-0000-0000-0000548A0000}"/>
    <cellStyle name="Note 20 52" xfId="35118" xr:uid="{00000000-0005-0000-0000-0000558A0000}"/>
    <cellStyle name="Note 20 53" xfId="35119" xr:uid="{00000000-0005-0000-0000-0000568A0000}"/>
    <cellStyle name="Note 20 54" xfId="35120" xr:uid="{00000000-0005-0000-0000-0000578A0000}"/>
    <cellStyle name="Note 20 55" xfId="35121" xr:uid="{00000000-0005-0000-0000-0000588A0000}"/>
    <cellStyle name="Note 20 56" xfId="35122" xr:uid="{00000000-0005-0000-0000-0000598A0000}"/>
    <cellStyle name="Note 20 57" xfId="35123" xr:uid="{00000000-0005-0000-0000-00005A8A0000}"/>
    <cellStyle name="Note 20 58" xfId="35124" xr:uid="{00000000-0005-0000-0000-00005B8A0000}"/>
    <cellStyle name="Note 20 59" xfId="35125" xr:uid="{00000000-0005-0000-0000-00005C8A0000}"/>
    <cellStyle name="Note 20 6" xfId="35126" xr:uid="{00000000-0005-0000-0000-00005D8A0000}"/>
    <cellStyle name="Note 20 6 2" xfId="35127" xr:uid="{00000000-0005-0000-0000-00005E8A0000}"/>
    <cellStyle name="Note 20 60" xfId="35128" xr:uid="{00000000-0005-0000-0000-00005F8A0000}"/>
    <cellStyle name="Note 20 61" xfId="35129" xr:uid="{00000000-0005-0000-0000-0000608A0000}"/>
    <cellStyle name="Note 20 62" xfId="35130" xr:uid="{00000000-0005-0000-0000-0000618A0000}"/>
    <cellStyle name="Note 20 63" xfId="35131" xr:uid="{00000000-0005-0000-0000-0000628A0000}"/>
    <cellStyle name="Note 20 64" xfId="35132" xr:uid="{00000000-0005-0000-0000-0000638A0000}"/>
    <cellStyle name="Note 20 65" xfId="35133" xr:uid="{00000000-0005-0000-0000-0000648A0000}"/>
    <cellStyle name="Note 20 66" xfId="35134" xr:uid="{00000000-0005-0000-0000-0000658A0000}"/>
    <cellStyle name="Note 20 67" xfId="35135" xr:uid="{00000000-0005-0000-0000-0000668A0000}"/>
    <cellStyle name="Note 20 68" xfId="35136" xr:uid="{00000000-0005-0000-0000-0000678A0000}"/>
    <cellStyle name="Note 20 69" xfId="35137" xr:uid="{00000000-0005-0000-0000-0000688A0000}"/>
    <cellStyle name="Note 20 7" xfId="35138" xr:uid="{00000000-0005-0000-0000-0000698A0000}"/>
    <cellStyle name="Note 20 7 2" xfId="35139" xr:uid="{00000000-0005-0000-0000-00006A8A0000}"/>
    <cellStyle name="Note 20 70" xfId="35140" xr:uid="{00000000-0005-0000-0000-00006B8A0000}"/>
    <cellStyle name="Note 20 71" xfId="35141" xr:uid="{00000000-0005-0000-0000-00006C8A0000}"/>
    <cellStyle name="Note 20 72" xfId="35142" xr:uid="{00000000-0005-0000-0000-00006D8A0000}"/>
    <cellStyle name="Note 20 73" xfId="35143" xr:uid="{00000000-0005-0000-0000-00006E8A0000}"/>
    <cellStyle name="Note 20 74" xfId="35144" xr:uid="{00000000-0005-0000-0000-00006F8A0000}"/>
    <cellStyle name="Note 20 75" xfId="35145" xr:uid="{00000000-0005-0000-0000-0000708A0000}"/>
    <cellStyle name="Note 20 76" xfId="35146" xr:uid="{00000000-0005-0000-0000-0000718A0000}"/>
    <cellStyle name="Note 20 77" xfId="52735" xr:uid="{00000000-0005-0000-0000-0000728A0000}"/>
    <cellStyle name="Note 20 78" xfId="53009" xr:uid="{00000000-0005-0000-0000-0000738A0000}"/>
    <cellStyle name="Note 20 79" xfId="53470" xr:uid="{00000000-0005-0000-0000-0000748A0000}"/>
    <cellStyle name="Note 20 8" xfId="35147" xr:uid="{00000000-0005-0000-0000-0000758A0000}"/>
    <cellStyle name="Note 20 8 2" xfId="35148" xr:uid="{00000000-0005-0000-0000-0000768A0000}"/>
    <cellStyle name="Note 20 9" xfId="35149" xr:uid="{00000000-0005-0000-0000-0000778A0000}"/>
    <cellStyle name="Note 20 9 2" xfId="35150" xr:uid="{00000000-0005-0000-0000-0000788A0000}"/>
    <cellStyle name="Note 21" xfId="1022" xr:uid="{00000000-0005-0000-0000-0000798A0000}"/>
    <cellStyle name="Note 21 10" xfId="35151" xr:uid="{00000000-0005-0000-0000-00007A8A0000}"/>
    <cellStyle name="Note 21 10 2" xfId="35152" xr:uid="{00000000-0005-0000-0000-00007B8A0000}"/>
    <cellStyle name="Note 21 11" xfId="35153" xr:uid="{00000000-0005-0000-0000-00007C8A0000}"/>
    <cellStyle name="Note 21 11 2" xfId="35154" xr:uid="{00000000-0005-0000-0000-00007D8A0000}"/>
    <cellStyle name="Note 21 12" xfId="35155" xr:uid="{00000000-0005-0000-0000-00007E8A0000}"/>
    <cellStyle name="Note 21 12 2" xfId="35156" xr:uid="{00000000-0005-0000-0000-00007F8A0000}"/>
    <cellStyle name="Note 21 13" xfId="35157" xr:uid="{00000000-0005-0000-0000-0000808A0000}"/>
    <cellStyle name="Note 21 13 2" xfId="35158" xr:uid="{00000000-0005-0000-0000-0000818A0000}"/>
    <cellStyle name="Note 21 14" xfId="35159" xr:uid="{00000000-0005-0000-0000-0000828A0000}"/>
    <cellStyle name="Note 21 14 2" xfId="35160" xr:uid="{00000000-0005-0000-0000-0000838A0000}"/>
    <cellStyle name="Note 21 15" xfId="35161" xr:uid="{00000000-0005-0000-0000-0000848A0000}"/>
    <cellStyle name="Note 21 15 2" xfId="35162" xr:uid="{00000000-0005-0000-0000-0000858A0000}"/>
    <cellStyle name="Note 21 16" xfId="35163" xr:uid="{00000000-0005-0000-0000-0000868A0000}"/>
    <cellStyle name="Note 21 16 2" xfId="35164" xr:uid="{00000000-0005-0000-0000-0000878A0000}"/>
    <cellStyle name="Note 21 17" xfId="35165" xr:uid="{00000000-0005-0000-0000-0000888A0000}"/>
    <cellStyle name="Note 21 17 2" xfId="35166" xr:uid="{00000000-0005-0000-0000-0000898A0000}"/>
    <cellStyle name="Note 21 18" xfId="35167" xr:uid="{00000000-0005-0000-0000-00008A8A0000}"/>
    <cellStyle name="Note 21 18 2" xfId="35168" xr:uid="{00000000-0005-0000-0000-00008B8A0000}"/>
    <cellStyle name="Note 21 19" xfId="35169" xr:uid="{00000000-0005-0000-0000-00008C8A0000}"/>
    <cellStyle name="Note 21 19 2" xfId="35170" xr:uid="{00000000-0005-0000-0000-00008D8A0000}"/>
    <cellStyle name="Note 21 2" xfId="1023" xr:uid="{00000000-0005-0000-0000-00008E8A0000}"/>
    <cellStyle name="Note 21 2 2" xfId="35171" xr:uid="{00000000-0005-0000-0000-00008F8A0000}"/>
    <cellStyle name="Note 21 20" xfId="35172" xr:uid="{00000000-0005-0000-0000-0000908A0000}"/>
    <cellStyle name="Note 21 20 2" xfId="35173" xr:uid="{00000000-0005-0000-0000-0000918A0000}"/>
    <cellStyle name="Note 21 21" xfId="35174" xr:uid="{00000000-0005-0000-0000-0000928A0000}"/>
    <cellStyle name="Note 21 21 2" xfId="35175" xr:uid="{00000000-0005-0000-0000-0000938A0000}"/>
    <cellStyle name="Note 21 22" xfId="35176" xr:uid="{00000000-0005-0000-0000-0000948A0000}"/>
    <cellStyle name="Note 21 22 2" xfId="35177" xr:uid="{00000000-0005-0000-0000-0000958A0000}"/>
    <cellStyle name="Note 21 23" xfId="35178" xr:uid="{00000000-0005-0000-0000-0000968A0000}"/>
    <cellStyle name="Note 21 23 2" xfId="35179" xr:uid="{00000000-0005-0000-0000-0000978A0000}"/>
    <cellStyle name="Note 21 24" xfId="35180" xr:uid="{00000000-0005-0000-0000-0000988A0000}"/>
    <cellStyle name="Note 21 24 2" xfId="35181" xr:uid="{00000000-0005-0000-0000-0000998A0000}"/>
    <cellStyle name="Note 21 25" xfId="35182" xr:uid="{00000000-0005-0000-0000-00009A8A0000}"/>
    <cellStyle name="Note 21 25 2" xfId="35183" xr:uid="{00000000-0005-0000-0000-00009B8A0000}"/>
    <cellStyle name="Note 21 26" xfId="35184" xr:uid="{00000000-0005-0000-0000-00009C8A0000}"/>
    <cellStyle name="Note 21 26 2" xfId="35185" xr:uid="{00000000-0005-0000-0000-00009D8A0000}"/>
    <cellStyle name="Note 21 27" xfId="35186" xr:uid="{00000000-0005-0000-0000-00009E8A0000}"/>
    <cellStyle name="Note 21 27 2" xfId="35187" xr:uid="{00000000-0005-0000-0000-00009F8A0000}"/>
    <cellStyle name="Note 21 28" xfId="35188" xr:uid="{00000000-0005-0000-0000-0000A08A0000}"/>
    <cellStyle name="Note 21 28 2" xfId="35189" xr:uid="{00000000-0005-0000-0000-0000A18A0000}"/>
    <cellStyle name="Note 21 29" xfId="35190" xr:uid="{00000000-0005-0000-0000-0000A28A0000}"/>
    <cellStyle name="Note 21 29 2" xfId="35191" xr:uid="{00000000-0005-0000-0000-0000A38A0000}"/>
    <cellStyle name="Note 21 3" xfId="35192" xr:uid="{00000000-0005-0000-0000-0000A48A0000}"/>
    <cellStyle name="Note 21 3 2" xfId="35193" xr:uid="{00000000-0005-0000-0000-0000A58A0000}"/>
    <cellStyle name="Note 21 30" xfId="35194" xr:uid="{00000000-0005-0000-0000-0000A68A0000}"/>
    <cellStyle name="Note 21 30 2" xfId="35195" xr:uid="{00000000-0005-0000-0000-0000A78A0000}"/>
    <cellStyle name="Note 21 31" xfId="35196" xr:uid="{00000000-0005-0000-0000-0000A88A0000}"/>
    <cellStyle name="Note 21 31 2" xfId="35197" xr:uid="{00000000-0005-0000-0000-0000A98A0000}"/>
    <cellStyle name="Note 21 32" xfId="35198" xr:uid="{00000000-0005-0000-0000-0000AA8A0000}"/>
    <cellStyle name="Note 21 32 2" xfId="35199" xr:uid="{00000000-0005-0000-0000-0000AB8A0000}"/>
    <cellStyle name="Note 21 33" xfId="35200" xr:uid="{00000000-0005-0000-0000-0000AC8A0000}"/>
    <cellStyle name="Note 21 33 2" xfId="35201" xr:uid="{00000000-0005-0000-0000-0000AD8A0000}"/>
    <cellStyle name="Note 21 34" xfId="35202" xr:uid="{00000000-0005-0000-0000-0000AE8A0000}"/>
    <cellStyle name="Note 21 34 2" xfId="35203" xr:uid="{00000000-0005-0000-0000-0000AF8A0000}"/>
    <cellStyle name="Note 21 35" xfId="35204" xr:uid="{00000000-0005-0000-0000-0000B08A0000}"/>
    <cellStyle name="Note 21 35 2" xfId="35205" xr:uid="{00000000-0005-0000-0000-0000B18A0000}"/>
    <cellStyle name="Note 21 36" xfId="35206" xr:uid="{00000000-0005-0000-0000-0000B28A0000}"/>
    <cellStyle name="Note 21 36 2" xfId="35207" xr:uid="{00000000-0005-0000-0000-0000B38A0000}"/>
    <cellStyle name="Note 21 37" xfId="35208" xr:uid="{00000000-0005-0000-0000-0000B48A0000}"/>
    <cellStyle name="Note 21 37 2" xfId="35209" xr:uid="{00000000-0005-0000-0000-0000B58A0000}"/>
    <cellStyle name="Note 21 38" xfId="35210" xr:uid="{00000000-0005-0000-0000-0000B68A0000}"/>
    <cellStyle name="Note 21 38 2" xfId="35211" xr:uid="{00000000-0005-0000-0000-0000B78A0000}"/>
    <cellStyle name="Note 21 39" xfId="35212" xr:uid="{00000000-0005-0000-0000-0000B88A0000}"/>
    <cellStyle name="Note 21 4" xfId="35213" xr:uid="{00000000-0005-0000-0000-0000B98A0000}"/>
    <cellStyle name="Note 21 4 2" xfId="35214" xr:uid="{00000000-0005-0000-0000-0000BA8A0000}"/>
    <cellStyle name="Note 21 40" xfId="35215" xr:uid="{00000000-0005-0000-0000-0000BB8A0000}"/>
    <cellStyle name="Note 21 41" xfId="35216" xr:uid="{00000000-0005-0000-0000-0000BC8A0000}"/>
    <cellStyle name="Note 21 42" xfId="35217" xr:uid="{00000000-0005-0000-0000-0000BD8A0000}"/>
    <cellStyle name="Note 21 43" xfId="35218" xr:uid="{00000000-0005-0000-0000-0000BE8A0000}"/>
    <cellStyle name="Note 21 44" xfId="35219" xr:uid="{00000000-0005-0000-0000-0000BF8A0000}"/>
    <cellStyle name="Note 21 45" xfId="35220" xr:uid="{00000000-0005-0000-0000-0000C08A0000}"/>
    <cellStyle name="Note 21 46" xfId="35221" xr:uid="{00000000-0005-0000-0000-0000C18A0000}"/>
    <cellStyle name="Note 21 47" xfId="35222" xr:uid="{00000000-0005-0000-0000-0000C28A0000}"/>
    <cellStyle name="Note 21 48" xfId="35223" xr:uid="{00000000-0005-0000-0000-0000C38A0000}"/>
    <cellStyle name="Note 21 49" xfId="35224" xr:uid="{00000000-0005-0000-0000-0000C48A0000}"/>
    <cellStyle name="Note 21 5" xfId="35225" xr:uid="{00000000-0005-0000-0000-0000C58A0000}"/>
    <cellStyle name="Note 21 5 2" xfId="35226" xr:uid="{00000000-0005-0000-0000-0000C68A0000}"/>
    <cellStyle name="Note 21 50" xfId="35227" xr:uid="{00000000-0005-0000-0000-0000C78A0000}"/>
    <cellStyle name="Note 21 51" xfId="35228" xr:uid="{00000000-0005-0000-0000-0000C88A0000}"/>
    <cellStyle name="Note 21 52" xfId="35229" xr:uid="{00000000-0005-0000-0000-0000C98A0000}"/>
    <cellStyle name="Note 21 53" xfId="35230" xr:uid="{00000000-0005-0000-0000-0000CA8A0000}"/>
    <cellStyle name="Note 21 54" xfId="35231" xr:uid="{00000000-0005-0000-0000-0000CB8A0000}"/>
    <cellStyle name="Note 21 55" xfId="35232" xr:uid="{00000000-0005-0000-0000-0000CC8A0000}"/>
    <cellStyle name="Note 21 56" xfId="35233" xr:uid="{00000000-0005-0000-0000-0000CD8A0000}"/>
    <cellStyle name="Note 21 57" xfId="35234" xr:uid="{00000000-0005-0000-0000-0000CE8A0000}"/>
    <cellStyle name="Note 21 58" xfId="35235" xr:uid="{00000000-0005-0000-0000-0000CF8A0000}"/>
    <cellStyle name="Note 21 59" xfId="35236" xr:uid="{00000000-0005-0000-0000-0000D08A0000}"/>
    <cellStyle name="Note 21 6" xfId="35237" xr:uid="{00000000-0005-0000-0000-0000D18A0000}"/>
    <cellStyle name="Note 21 6 2" xfId="35238" xr:uid="{00000000-0005-0000-0000-0000D28A0000}"/>
    <cellStyle name="Note 21 60" xfId="35239" xr:uid="{00000000-0005-0000-0000-0000D38A0000}"/>
    <cellStyle name="Note 21 61" xfId="35240" xr:uid="{00000000-0005-0000-0000-0000D48A0000}"/>
    <cellStyle name="Note 21 62" xfId="35241" xr:uid="{00000000-0005-0000-0000-0000D58A0000}"/>
    <cellStyle name="Note 21 63" xfId="35242" xr:uid="{00000000-0005-0000-0000-0000D68A0000}"/>
    <cellStyle name="Note 21 64" xfId="35243" xr:uid="{00000000-0005-0000-0000-0000D78A0000}"/>
    <cellStyle name="Note 21 65" xfId="35244" xr:uid="{00000000-0005-0000-0000-0000D88A0000}"/>
    <cellStyle name="Note 21 66" xfId="35245" xr:uid="{00000000-0005-0000-0000-0000D98A0000}"/>
    <cellStyle name="Note 21 67" xfId="35246" xr:uid="{00000000-0005-0000-0000-0000DA8A0000}"/>
    <cellStyle name="Note 21 68" xfId="35247" xr:uid="{00000000-0005-0000-0000-0000DB8A0000}"/>
    <cellStyle name="Note 21 69" xfId="35248" xr:uid="{00000000-0005-0000-0000-0000DC8A0000}"/>
    <cellStyle name="Note 21 7" xfId="35249" xr:uid="{00000000-0005-0000-0000-0000DD8A0000}"/>
    <cellStyle name="Note 21 7 2" xfId="35250" xr:uid="{00000000-0005-0000-0000-0000DE8A0000}"/>
    <cellStyle name="Note 21 70" xfId="35251" xr:uid="{00000000-0005-0000-0000-0000DF8A0000}"/>
    <cellStyle name="Note 21 71" xfId="35252" xr:uid="{00000000-0005-0000-0000-0000E08A0000}"/>
    <cellStyle name="Note 21 72" xfId="35253" xr:uid="{00000000-0005-0000-0000-0000E18A0000}"/>
    <cellStyle name="Note 21 73" xfId="35254" xr:uid="{00000000-0005-0000-0000-0000E28A0000}"/>
    <cellStyle name="Note 21 74" xfId="35255" xr:uid="{00000000-0005-0000-0000-0000E38A0000}"/>
    <cellStyle name="Note 21 75" xfId="35256" xr:uid="{00000000-0005-0000-0000-0000E48A0000}"/>
    <cellStyle name="Note 21 76" xfId="52728" xr:uid="{00000000-0005-0000-0000-0000E58A0000}"/>
    <cellStyle name="Note 21 77" xfId="53002" xr:uid="{00000000-0005-0000-0000-0000E68A0000}"/>
    <cellStyle name="Note 21 78" xfId="53463" xr:uid="{00000000-0005-0000-0000-0000E78A0000}"/>
    <cellStyle name="Note 21 8" xfId="35257" xr:uid="{00000000-0005-0000-0000-0000E88A0000}"/>
    <cellStyle name="Note 21 8 2" xfId="35258" xr:uid="{00000000-0005-0000-0000-0000E98A0000}"/>
    <cellStyle name="Note 21 9" xfId="35259" xr:uid="{00000000-0005-0000-0000-0000EA8A0000}"/>
    <cellStyle name="Note 21 9 2" xfId="35260" xr:uid="{00000000-0005-0000-0000-0000EB8A0000}"/>
    <cellStyle name="Note 22" xfId="1024" xr:uid="{00000000-0005-0000-0000-0000EC8A0000}"/>
    <cellStyle name="Note 22 2" xfId="35261" xr:uid="{00000000-0005-0000-0000-0000ED8A0000}"/>
    <cellStyle name="Note 23" xfId="35262" xr:uid="{00000000-0005-0000-0000-0000EE8A0000}"/>
    <cellStyle name="Note 23 2" xfId="35263" xr:uid="{00000000-0005-0000-0000-0000EF8A0000}"/>
    <cellStyle name="Note 24" xfId="35264" xr:uid="{00000000-0005-0000-0000-0000F08A0000}"/>
    <cellStyle name="Note 24 2" xfId="35265" xr:uid="{00000000-0005-0000-0000-0000F18A0000}"/>
    <cellStyle name="Note 25" xfId="35266" xr:uid="{00000000-0005-0000-0000-0000F28A0000}"/>
    <cellStyle name="Note 25 2" xfId="35267" xr:uid="{00000000-0005-0000-0000-0000F38A0000}"/>
    <cellStyle name="Note 26" xfId="35268" xr:uid="{00000000-0005-0000-0000-0000F48A0000}"/>
    <cellStyle name="Note 26 2" xfId="35269" xr:uid="{00000000-0005-0000-0000-0000F58A0000}"/>
    <cellStyle name="Note 27" xfId="35270" xr:uid="{00000000-0005-0000-0000-0000F68A0000}"/>
    <cellStyle name="Note 27 2" xfId="35271" xr:uid="{00000000-0005-0000-0000-0000F78A0000}"/>
    <cellStyle name="Note 28" xfId="35272" xr:uid="{00000000-0005-0000-0000-0000F88A0000}"/>
    <cellStyle name="Note 28 2" xfId="35273" xr:uid="{00000000-0005-0000-0000-0000F98A0000}"/>
    <cellStyle name="Note 29" xfId="35274" xr:uid="{00000000-0005-0000-0000-0000FA8A0000}"/>
    <cellStyle name="Note 29 2" xfId="35275" xr:uid="{00000000-0005-0000-0000-0000FB8A0000}"/>
    <cellStyle name="Note 3" xfId="1025" xr:uid="{00000000-0005-0000-0000-0000FC8A0000}"/>
    <cellStyle name="Note 3 10" xfId="35276" xr:uid="{00000000-0005-0000-0000-0000FD8A0000}"/>
    <cellStyle name="Note 3 10 2" xfId="35277" xr:uid="{00000000-0005-0000-0000-0000FE8A0000}"/>
    <cellStyle name="Note 3 11" xfId="35278" xr:uid="{00000000-0005-0000-0000-0000FF8A0000}"/>
    <cellStyle name="Note 3 11 2" xfId="35279" xr:uid="{00000000-0005-0000-0000-0000008B0000}"/>
    <cellStyle name="Note 3 12" xfId="35280" xr:uid="{00000000-0005-0000-0000-0000018B0000}"/>
    <cellStyle name="Note 3 12 2" xfId="35281" xr:uid="{00000000-0005-0000-0000-0000028B0000}"/>
    <cellStyle name="Note 3 13" xfId="35282" xr:uid="{00000000-0005-0000-0000-0000038B0000}"/>
    <cellStyle name="Note 3 13 2" xfId="35283" xr:uid="{00000000-0005-0000-0000-0000048B0000}"/>
    <cellStyle name="Note 3 14" xfId="35284" xr:uid="{00000000-0005-0000-0000-0000058B0000}"/>
    <cellStyle name="Note 3 14 2" xfId="35285" xr:uid="{00000000-0005-0000-0000-0000068B0000}"/>
    <cellStyle name="Note 3 15" xfId="35286" xr:uid="{00000000-0005-0000-0000-0000078B0000}"/>
    <cellStyle name="Note 3 15 2" xfId="35287" xr:uid="{00000000-0005-0000-0000-0000088B0000}"/>
    <cellStyle name="Note 3 16" xfId="35288" xr:uid="{00000000-0005-0000-0000-0000098B0000}"/>
    <cellStyle name="Note 3 16 2" xfId="35289" xr:uid="{00000000-0005-0000-0000-00000A8B0000}"/>
    <cellStyle name="Note 3 17" xfId="35290" xr:uid="{00000000-0005-0000-0000-00000B8B0000}"/>
    <cellStyle name="Note 3 17 2" xfId="35291" xr:uid="{00000000-0005-0000-0000-00000C8B0000}"/>
    <cellStyle name="Note 3 18" xfId="35292" xr:uid="{00000000-0005-0000-0000-00000D8B0000}"/>
    <cellStyle name="Note 3 18 2" xfId="35293" xr:uid="{00000000-0005-0000-0000-00000E8B0000}"/>
    <cellStyle name="Note 3 19" xfId="35294" xr:uid="{00000000-0005-0000-0000-00000F8B0000}"/>
    <cellStyle name="Note 3 19 2" xfId="35295" xr:uid="{00000000-0005-0000-0000-0000108B0000}"/>
    <cellStyle name="Note 3 2" xfId="1026" xr:uid="{00000000-0005-0000-0000-0000118B0000}"/>
    <cellStyle name="Note 3 2 2" xfId="35296" xr:uid="{00000000-0005-0000-0000-0000128B0000}"/>
    <cellStyle name="Note 3 20" xfId="35297" xr:uid="{00000000-0005-0000-0000-0000138B0000}"/>
    <cellStyle name="Note 3 20 2" xfId="35298" xr:uid="{00000000-0005-0000-0000-0000148B0000}"/>
    <cellStyle name="Note 3 21" xfId="35299" xr:uid="{00000000-0005-0000-0000-0000158B0000}"/>
    <cellStyle name="Note 3 21 2" xfId="35300" xr:uid="{00000000-0005-0000-0000-0000168B0000}"/>
    <cellStyle name="Note 3 22" xfId="35301" xr:uid="{00000000-0005-0000-0000-0000178B0000}"/>
    <cellStyle name="Note 3 22 2" xfId="35302" xr:uid="{00000000-0005-0000-0000-0000188B0000}"/>
    <cellStyle name="Note 3 23" xfId="35303" xr:uid="{00000000-0005-0000-0000-0000198B0000}"/>
    <cellStyle name="Note 3 23 2" xfId="35304" xr:uid="{00000000-0005-0000-0000-00001A8B0000}"/>
    <cellStyle name="Note 3 24" xfId="35305" xr:uid="{00000000-0005-0000-0000-00001B8B0000}"/>
    <cellStyle name="Note 3 24 2" xfId="35306" xr:uid="{00000000-0005-0000-0000-00001C8B0000}"/>
    <cellStyle name="Note 3 25" xfId="35307" xr:uid="{00000000-0005-0000-0000-00001D8B0000}"/>
    <cellStyle name="Note 3 25 2" xfId="35308" xr:uid="{00000000-0005-0000-0000-00001E8B0000}"/>
    <cellStyle name="Note 3 26" xfId="35309" xr:uid="{00000000-0005-0000-0000-00001F8B0000}"/>
    <cellStyle name="Note 3 26 2" xfId="35310" xr:uid="{00000000-0005-0000-0000-0000208B0000}"/>
    <cellStyle name="Note 3 27" xfId="35311" xr:uid="{00000000-0005-0000-0000-0000218B0000}"/>
    <cellStyle name="Note 3 27 2" xfId="35312" xr:uid="{00000000-0005-0000-0000-0000228B0000}"/>
    <cellStyle name="Note 3 28" xfId="35313" xr:uid="{00000000-0005-0000-0000-0000238B0000}"/>
    <cellStyle name="Note 3 28 2" xfId="35314" xr:uid="{00000000-0005-0000-0000-0000248B0000}"/>
    <cellStyle name="Note 3 29" xfId="35315" xr:uid="{00000000-0005-0000-0000-0000258B0000}"/>
    <cellStyle name="Note 3 29 2" xfId="35316" xr:uid="{00000000-0005-0000-0000-0000268B0000}"/>
    <cellStyle name="Note 3 3" xfId="35317" xr:uid="{00000000-0005-0000-0000-0000278B0000}"/>
    <cellStyle name="Note 3 3 2" xfId="35318" xr:uid="{00000000-0005-0000-0000-0000288B0000}"/>
    <cellStyle name="Note 3 30" xfId="35319" xr:uid="{00000000-0005-0000-0000-0000298B0000}"/>
    <cellStyle name="Note 3 30 2" xfId="35320" xr:uid="{00000000-0005-0000-0000-00002A8B0000}"/>
    <cellStyle name="Note 3 31" xfId="35321" xr:uid="{00000000-0005-0000-0000-00002B8B0000}"/>
    <cellStyle name="Note 3 31 2" xfId="35322" xr:uid="{00000000-0005-0000-0000-00002C8B0000}"/>
    <cellStyle name="Note 3 32" xfId="35323" xr:uid="{00000000-0005-0000-0000-00002D8B0000}"/>
    <cellStyle name="Note 3 32 2" xfId="35324" xr:uid="{00000000-0005-0000-0000-00002E8B0000}"/>
    <cellStyle name="Note 3 33" xfId="35325" xr:uid="{00000000-0005-0000-0000-00002F8B0000}"/>
    <cellStyle name="Note 3 33 2" xfId="35326" xr:uid="{00000000-0005-0000-0000-0000308B0000}"/>
    <cellStyle name="Note 3 34" xfId="35327" xr:uid="{00000000-0005-0000-0000-0000318B0000}"/>
    <cellStyle name="Note 3 34 2" xfId="35328" xr:uid="{00000000-0005-0000-0000-0000328B0000}"/>
    <cellStyle name="Note 3 35" xfId="35329" xr:uid="{00000000-0005-0000-0000-0000338B0000}"/>
    <cellStyle name="Note 3 35 2" xfId="35330" xr:uid="{00000000-0005-0000-0000-0000348B0000}"/>
    <cellStyle name="Note 3 36" xfId="35331" xr:uid="{00000000-0005-0000-0000-0000358B0000}"/>
    <cellStyle name="Note 3 36 2" xfId="35332" xr:uid="{00000000-0005-0000-0000-0000368B0000}"/>
    <cellStyle name="Note 3 37" xfId="35333" xr:uid="{00000000-0005-0000-0000-0000378B0000}"/>
    <cellStyle name="Note 3 37 2" xfId="35334" xr:uid="{00000000-0005-0000-0000-0000388B0000}"/>
    <cellStyle name="Note 3 38" xfId="35335" xr:uid="{00000000-0005-0000-0000-0000398B0000}"/>
    <cellStyle name="Note 3 38 2" xfId="35336" xr:uid="{00000000-0005-0000-0000-00003A8B0000}"/>
    <cellStyle name="Note 3 39" xfId="35337" xr:uid="{00000000-0005-0000-0000-00003B8B0000}"/>
    <cellStyle name="Note 3 39 2" xfId="35338" xr:uid="{00000000-0005-0000-0000-00003C8B0000}"/>
    <cellStyle name="Note 3 4" xfId="35339" xr:uid="{00000000-0005-0000-0000-00003D8B0000}"/>
    <cellStyle name="Note 3 4 2" xfId="35340" xr:uid="{00000000-0005-0000-0000-00003E8B0000}"/>
    <cellStyle name="Note 3 40" xfId="35341" xr:uid="{00000000-0005-0000-0000-00003F8B0000}"/>
    <cellStyle name="Note 3 41" xfId="35342" xr:uid="{00000000-0005-0000-0000-0000408B0000}"/>
    <cellStyle name="Note 3 42" xfId="35343" xr:uid="{00000000-0005-0000-0000-0000418B0000}"/>
    <cellStyle name="Note 3 43" xfId="35344" xr:uid="{00000000-0005-0000-0000-0000428B0000}"/>
    <cellStyle name="Note 3 44" xfId="35345" xr:uid="{00000000-0005-0000-0000-0000438B0000}"/>
    <cellStyle name="Note 3 45" xfId="35346" xr:uid="{00000000-0005-0000-0000-0000448B0000}"/>
    <cellStyle name="Note 3 46" xfId="35347" xr:uid="{00000000-0005-0000-0000-0000458B0000}"/>
    <cellStyle name="Note 3 47" xfId="35348" xr:uid="{00000000-0005-0000-0000-0000468B0000}"/>
    <cellStyle name="Note 3 48" xfId="35349" xr:uid="{00000000-0005-0000-0000-0000478B0000}"/>
    <cellStyle name="Note 3 49" xfId="35350" xr:uid="{00000000-0005-0000-0000-0000488B0000}"/>
    <cellStyle name="Note 3 5" xfId="35351" xr:uid="{00000000-0005-0000-0000-0000498B0000}"/>
    <cellStyle name="Note 3 5 2" xfId="35352" xr:uid="{00000000-0005-0000-0000-00004A8B0000}"/>
    <cellStyle name="Note 3 50" xfId="35353" xr:uid="{00000000-0005-0000-0000-00004B8B0000}"/>
    <cellStyle name="Note 3 51" xfId="35354" xr:uid="{00000000-0005-0000-0000-00004C8B0000}"/>
    <cellStyle name="Note 3 52" xfId="35355" xr:uid="{00000000-0005-0000-0000-00004D8B0000}"/>
    <cellStyle name="Note 3 53" xfId="35356" xr:uid="{00000000-0005-0000-0000-00004E8B0000}"/>
    <cellStyle name="Note 3 54" xfId="35357" xr:uid="{00000000-0005-0000-0000-00004F8B0000}"/>
    <cellStyle name="Note 3 55" xfId="35358" xr:uid="{00000000-0005-0000-0000-0000508B0000}"/>
    <cellStyle name="Note 3 56" xfId="35359" xr:uid="{00000000-0005-0000-0000-0000518B0000}"/>
    <cellStyle name="Note 3 57" xfId="35360" xr:uid="{00000000-0005-0000-0000-0000528B0000}"/>
    <cellStyle name="Note 3 58" xfId="35361" xr:uid="{00000000-0005-0000-0000-0000538B0000}"/>
    <cellStyle name="Note 3 59" xfId="35362" xr:uid="{00000000-0005-0000-0000-0000548B0000}"/>
    <cellStyle name="Note 3 6" xfId="35363" xr:uid="{00000000-0005-0000-0000-0000558B0000}"/>
    <cellStyle name="Note 3 6 2" xfId="35364" xr:uid="{00000000-0005-0000-0000-0000568B0000}"/>
    <cellStyle name="Note 3 60" xfId="35365" xr:uid="{00000000-0005-0000-0000-0000578B0000}"/>
    <cellStyle name="Note 3 61" xfId="35366" xr:uid="{00000000-0005-0000-0000-0000588B0000}"/>
    <cellStyle name="Note 3 62" xfId="35367" xr:uid="{00000000-0005-0000-0000-0000598B0000}"/>
    <cellStyle name="Note 3 63" xfId="35368" xr:uid="{00000000-0005-0000-0000-00005A8B0000}"/>
    <cellStyle name="Note 3 64" xfId="35369" xr:uid="{00000000-0005-0000-0000-00005B8B0000}"/>
    <cellStyle name="Note 3 65" xfId="35370" xr:uid="{00000000-0005-0000-0000-00005C8B0000}"/>
    <cellStyle name="Note 3 66" xfId="35371" xr:uid="{00000000-0005-0000-0000-00005D8B0000}"/>
    <cellStyle name="Note 3 67" xfId="35372" xr:uid="{00000000-0005-0000-0000-00005E8B0000}"/>
    <cellStyle name="Note 3 68" xfId="35373" xr:uid="{00000000-0005-0000-0000-00005F8B0000}"/>
    <cellStyle name="Note 3 69" xfId="35374" xr:uid="{00000000-0005-0000-0000-0000608B0000}"/>
    <cellStyle name="Note 3 7" xfId="35375" xr:uid="{00000000-0005-0000-0000-0000618B0000}"/>
    <cellStyle name="Note 3 7 2" xfId="35376" xr:uid="{00000000-0005-0000-0000-0000628B0000}"/>
    <cellStyle name="Note 3 70" xfId="35377" xr:uid="{00000000-0005-0000-0000-0000638B0000}"/>
    <cellStyle name="Note 3 71" xfId="35378" xr:uid="{00000000-0005-0000-0000-0000648B0000}"/>
    <cellStyle name="Note 3 72" xfId="35379" xr:uid="{00000000-0005-0000-0000-0000658B0000}"/>
    <cellStyle name="Note 3 73" xfId="35380" xr:uid="{00000000-0005-0000-0000-0000668B0000}"/>
    <cellStyle name="Note 3 74" xfId="35381" xr:uid="{00000000-0005-0000-0000-0000678B0000}"/>
    <cellStyle name="Note 3 75" xfId="35382" xr:uid="{00000000-0005-0000-0000-0000688B0000}"/>
    <cellStyle name="Note 3 76" xfId="35383" xr:uid="{00000000-0005-0000-0000-0000698B0000}"/>
    <cellStyle name="Note 3 77" xfId="52384" xr:uid="{00000000-0005-0000-0000-00006A8B0000}"/>
    <cellStyle name="Note 3 78" xfId="52719" xr:uid="{00000000-0005-0000-0000-00006B8B0000}"/>
    <cellStyle name="Note 3 79" xfId="53067" xr:uid="{00000000-0005-0000-0000-00006C8B0000}"/>
    <cellStyle name="Note 3 8" xfId="35384" xr:uid="{00000000-0005-0000-0000-00006D8B0000}"/>
    <cellStyle name="Note 3 8 2" xfId="35385" xr:uid="{00000000-0005-0000-0000-00006E8B0000}"/>
    <cellStyle name="Note 3 9" xfId="35386" xr:uid="{00000000-0005-0000-0000-00006F8B0000}"/>
    <cellStyle name="Note 3 9 2" xfId="35387" xr:uid="{00000000-0005-0000-0000-0000708B0000}"/>
    <cellStyle name="Note 30" xfId="35388" xr:uid="{00000000-0005-0000-0000-0000718B0000}"/>
    <cellStyle name="Note 30 2" xfId="35389" xr:uid="{00000000-0005-0000-0000-0000728B0000}"/>
    <cellStyle name="Note 31" xfId="35390" xr:uid="{00000000-0005-0000-0000-0000738B0000}"/>
    <cellStyle name="Note 31 2" xfId="35391" xr:uid="{00000000-0005-0000-0000-0000748B0000}"/>
    <cellStyle name="Note 32" xfId="35392" xr:uid="{00000000-0005-0000-0000-0000758B0000}"/>
    <cellStyle name="Note 32 2" xfId="35393" xr:uid="{00000000-0005-0000-0000-0000768B0000}"/>
    <cellStyle name="Note 33" xfId="35394" xr:uid="{00000000-0005-0000-0000-0000778B0000}"/>
    <cellStyle name="Note 33 2" xfId="35395" xr:uid="{00000000-0005-0000-0000-0000788B0000}"/>
    <cellStyle name="Note 34" xfId="35396" xr:uid="{00000000-0005-0000-0000-0000798B0000}"/>
    <cellStyle name="Note 34 2" xfId="35397" xr:uid="{00000000-0005-0000-0000-00007A8B0000}"/>
    <cellStyle name="Note 35" xfId="35398" xr:uid="{00000000-0005-0000-0000-00007B8B0000}"/>
    <cellStyle name="Note 35 2" xfId="35399" xr:uid="{00000000-0005-0000-0000-00007C8B0000}"/>
    <cellStyle name="Note 36" xfId="35400" xr:uid="{00000000-0005-0000-0000-00007D8B0000}"/>
    <cellStyle name="Note 36 2" xfId="35401" xr:uid="{00000000-0005-0000-0000-00007E8B0000}"/>
    <cellStyle name="Note 37" xfId="35402" xr:uid="{00000000-0005-0000-0000-00007F8B0000}"/>
    <cellStyle name="Note 37 2" xfId="35403" xr:uid="{00000000-0005-0000-0000-0000808B0000}"/>
    <cellStyle name="Note 38" xfId="35404" xr:uid="{00000000-0005-0000-0000-0000818B0000}"/>
    <cellStyle name="Note 38 2" xfId="35405" xr:uid="{00000000-0005-0000-0000-0000828B0000}"/>
    <cellStyle name="Note 39" xfId="35406" xr:uid="{00000000-0005-0000-0000-0000838B0000}"/>
    <cellStyle name="Note 39 2" xfId="35407" xr:uid="{00000000-0005-0000-0000-0000848B0000}"/>
    <cellStyle name="Note 4" xfId="1027" xr:uid="{00000000-0005-0000-0000-0000858B0000}"/>
    <cellStyle name="Note 4 10" xfId="35408" xr:uid="{00000000-0005-0000-0000-0000868B0000}"/>
    <cellStyle name="Note 4 10 2" xfId="35409" xr:uid="{00000000-0005-0000-0000-0000878B0000}"/>
    <cellStyle name="Note 4 11" xfId="35410" xr:uid="{00000000-0005-0000-0000-0000888B0000}"/>
    <cellStyle name="Note 4 11 2" xfId="35411" xr:uid="{00000000-0005-0000-0000-0000898B0000}"/>
    <cellStyle name="Note 4 12" xfId="35412" xr:uid="{00000000-0005-0000-0000-00008A8B0000}"/>
    <cellStyle name="Note 4 12 2" xfId="35413" xr:uid="{00000000-0005-0000-0000-00008B8B0000}"/>
    <cellStyle name="Note 4 13" xfId="35414" xr:uid="{00000000-0005-0000-0000-00008C8B0000}"/>
    <cellStyle name="Note 4 13 2" xfId="35415" xr:uid="{00000000-0005-0000-0000-00008D8B0000}"/>
    <cellStyle name="Note 4 14" xfId="35416" xr:uid="{00000000-0005-0000-0000-00008E8B0000}"/>
    <cellStyle name="Note 4 14 2" xfId="35417" xr:uid="{00000000-0005-0000-0000-00008F8B0000}"/>
    <cellStyle name="Note 4 15" xfId="35418" xr:uid="{00000000-0005-0000-0000-0000908B0000}"/>
    <cellStyle name="Note 4 15 2" xfId="35419" xr:uid="{00000000-0005-0000-0000-0000918B0000}"/>
    <cellStyle name="Note 4 16" xfId="35420" xr:uid="{00000000-0005-0000-0000-0000928B0000}"/>
    <cellStyle name="Note 4 16 2" xfId="35421" xr:uid="{00000000-0005-0000-0000-0000938B0000}"/>
    <cellStyle name="Note 4 17" xfId="35422" xr:uid="{00000000-0005-0000-0000-0000948B0000}"/>
    <cellStyle name="Note 4 17 2" xfId="35423" xr:uid="{00000000-0005-0000-0000-0000958B0000}"/>
    <cellStyle name="Note 4 18" xfId="35424" xr:uid="{00000000-0005-0000-0000-0000968B0000}"/>
    <cellStyle name="Note 4 18 2" xfId="35425" xr:uid="{00000000-0005-0000-0000-0000978B0000}"/>
    <cellStyle name="Note 4 19" xfId="35426" xr:uid="{00000000-0005-0000-0000-0000988B0000}"/>
    <cellStyle name="Note 4 19 2" xfId="35427" xr:uid="{00000000-0005-0000-0000-0000998B0000}"/>
    <cellStyle name="Note 4 2" xfId="1028" xr:uid="{00000000-0005-0000-0000-00009A8B0000}"/>
    <cellStyle name="Note 4 2 2" xfId="35428" xr:uid="{00000000-0005-0000-0000-00009B8B0000}"/>
    <cellStyle name="Note 4 20" xfId="35429" xr:uid="{00000000-0005-0000-0000-00009C8B0000}"/>
    <cellStyle name="Note 4 20 2" xfId="35430" xr:uid="{00000000-0005-0000-0000-00009D8B0000}"/>
    <cellStyle name="Note 4 21" xfId="35431" xr:uid="{00000000-0005-0000-0000-00009E8B0000}"/>
    <cellStyle name="Note 4 21 2" xfId="35432" xr:uid="{00000000-0005-0000-0000-00009F8B0000}"/>
    <cellStyle name="Note 4 22" xfId="35433" xr:uid="{00000000-0005-0000-0000-0000A08B0000}"/>
    <cellStyle name="Note 4 22 2" xfId="35434" xr:uid="{00000000-0005-0000-0000-0000A18B0000}"/>
    <cellStyle name="Note 4 23" xfId="35435" xr:uid="{00000000-0005-0000-0000-0000A28B0000}"/>
    <cellStyle name="Note 4 23 2" xfId="35436" xr:uid="{00000000-0005-0000-0000-0000A38B0000}"/>
    <cellStyle name="Note 4 24" xfId="35437" xr:uid="{00000000-0005-0000-0000-0000A48B0000}"/>
    <cellStyle name="Note 4 24 2" xfId="35438" xr:uid="{00000000-0005-0000-0000-0000A58B0000}"/>
    <cellStyle name="Note 4 25" xfId="35439" xr:uid="{00000000-0005-0000-0000-0000A68B0000}"/>
    <cellStyle name="Note 4 25 2" xfId="35440" xr:uid="{00000000-0005-0000-0000-0000A78B0000}"/>
    <cellStyle name="Note 4 26" xfId="35441" xr:uid="{00000000-0005-0000-0000-0000A88B0000}"/>
    <cellStyle name="Note 4 26 2" xfId="35442" xr:uid="{00000000-0005-0000-0000-0000A98B0000}"/>
    <cellStyle name="Note 4 27" xfId="35443" xr:uid="{00000000-0005-0000-0000-0000AA8B0000}"/>
    <cellStyle name="Note 4 27 2" xfId="35444" xr:uid="{00000000-0005-0000-0000-0000AB8B0000}"/>
    <cellStyle name="Note 4 28" xfId="35445" xr:uid="{00000000-0005-0000-0000-0000AC8B0000}"/>
    <cellStyle name="Note 4 28 2" xfId="35446" xr:uid="{00000000-0005-0000-0000-0000AD8B0000}"/>
    <cellStyle name="Note 4 29" xfId="35447" xr:uid="{00000000-0005-0000-0000-0000AE8B0000}"/>
    <cellStyle name="Note 4 29 2" xfId="35448" xr:uid="{00000000-0005-0000-0000-0000AF8B0000}"/>
    <cellStyle name="Note 4 3" xfId="35449" xr:uid="{00000000-0005-0000-0000-0000B08B0000}"/>
    <cellStyle name="Note 4 3 2" xfId="35450" xr:uid="{00000000-0005-0000-0000-0000B18B0000}"/>
    <cellStyle name="Note 4 30" xfId="35451" xr:uid="{00000000-0005-0000-0000-0000B28B0000}"/>
    <cellStyle name="Note 4 30 2" xfId="35452" xr:uid="{00000000-0005-0000-0000-0000B38B0000}"/>
    <cellStyle name="Note 4 31" xfId="35453" xr:uid="{00000000-0005-0000-0000-0000B48B0000}"/>
    <cellStyle name="Note 4 31 2" xfId="35454" xr:uid="{00000000-0005-0000-0000-0000B58B0000}"/>
    <cellStyle name="Note 4 32" xfId="35455" xr:uid="{00000000-0005-0000-0000-0000B68B0000}"/>
    <cellStyle name="Note 4 32 2" xfId="35456" xr:uid="{00000000-0005-0000-0000-0000B78B0000}"/>
    <cellStyle name="Note 4 33" xfId="35457" xr:uid="{00000000-0005-0000-0000-0000B88B0000}"/>
    <cellStyle name="Note 4 33 2" xfId="35458" xr:uid="{00000000-0005-0000-0000-0000B98B0000}"/>
    <cellStyle name="Note 4 34" xfId="35459" xr:uid="{00000000-0005-0000-0000-0000BA8B0000}"/>
    <cellStyle name="Note 4 34 2" xfId="35460" xr:uid="{00000000-0005-0000-0000-0000BB8B0000}"/>
    <cellStyle name="Note 4 35" xfId="35461" xr:uid="{00000000-0005-0000-0000-0000BC8B0000}"/>
    <cellStyle name="Note 4 35 2" xfId="35462" xr:uid="{00000000-0005-0000-0000-0000BD8B0000}"/>
    <cellStyle name="Note 4 36" xfId="35463" xr:uid="{00000000-0005-0000-0000-0000BE8B0000}"/>
    <cellStyle name="Note 4 36 2" xfId="35464" xr:uid="{00000000-0005-0000-0000-0000BF8B0000}"/>
    <cellStyle name="Note 4 37" xfId="35465" xr:uid="{00000000-0005-0000-0000-0000C08B0000}"/>
    <cellStyle name="Note 4 37 2" xfId="35466" xr:uid="{00000000-0005-0000-0000-0000C18B0000}"/>
    <cellStyle name="Note 4 38" xfId="35467" xr:uid="{00000000-0005-0000-0000-0000C28B0000}"/>
    <cellStyle name="Note 4 38 2" xfId="35468" xr:uid="{00000000-0005-0000-0000-0000C38B0000}"/>
    <cellStyle name="Note 4 39" xfId="35469" xr:uid="{00000000-0005-0000-0000-0000C48B0000}"/>
    <cellStyle name="Note 4 39 2" xfId="35470" xr:uid="{00000000-0005-0000-0000-0000C58B0000}"/>
    <cellStyle name="Note 4 4" xfId="35471" xr:uid="{00000000-0005-0000-0000-0000C68B0000}"/>
    <cellStyle name="Note 4 4 2" xfId="35472" xr:uid="{00000000-0005-0000-0000-0000C78B0000}"/>
    <cellStyle name="Note 4 40" xfId="35473" xr:uid="{00000000-0005-0000-0000-0000C88B0000}"/>
    <cellStyle name="Note 4 41" xfId="35474" xr:uid="{00000000-0005-0000-0000-0000C98B0000}"/>
    <cellStyle name="Note 4 42" xfId="35475" xr:uid="{00000000-0005-0000-0000-0000CA8B0000}"/>
    <cellStyle name="Note 4 43" xfId="35476" xr:uid="{00000000-0005-0000-0000-0000CB8B0000}"/>
    <cellStyle name="Note 4 44" xfId="35477" xr:uid="{00000000-0005-0000-0000-0000CC8B0000}"/>
    <cellStyle name="Note 4 45" xfId="35478" xr:uid="{00000000-0005-0000-0000-0000CD8B0000}"/>
    <cellStyle name="Note 4 46" xfId="35479" xr:uid="{00000000-0005-0000-0000-0000CE8B0000}"/>
    <cellStyle name="Note 4 47" xfId="35480" xr:uid="{00000000-0005-0000-0000-0000CF8B0000}"/>
    <cellStyle name="Note 4 48" xfId="35481" xr:uid="{00000000-0005-0000-0000-0000D08B0000}"/>
    <cellStyle name="Note 4 49" xfId="35482" xr:uid="{00000000-0005-0000-0000-0000D18B0000}"/>
    <cellStyle name="Note 4 5" xfId="35483" xr:uid="{00000000-0005-0000-0000-0000D28B0000}"/>
    <cellStyle name="Note 4 5 2" xfId="35484" xr:uid="{00000000-0005-0000-0000-0000D38B0000}"/>
    <cellStyle name="Note 4 50" xfId="35485" xr:uid="{00000000-0005-0000-0000-0000D48B0000}"/>
    <cellStyle name="Note 4 51" xfId="35486" xr:uid="{00000000-0005-0000-0000-0000D58B0000}"/>
    <cellStyle name="Note 4 52" xfId="35487" xr:uid="{00000000-0005-0000-0000-0000D68B0000}"/>
    <cellStyle name="Note 4 53" xfId="35488" xr:uid="{00000000-0005-0000-0000-0000D78B0000}"/>
    <cellStyle name="Note 4 54" xfId="35489" xr:uid="{00000000-0005-0000-0000-0000D88B0000}"/>
    <cellStyle name="Note 4 55" xfId="35490" xr:uid="{00000000-0005-0000-0000-0000D98B0000}"/>
    <cellStyle name="Note 4 56" xfId="35491" xr:uid="{00000000-0005-0000-0000-0000DA8B0000}"/>
    <cellStyle name="Note 4 57" xfId="35492" xr:uid="{00000000-0005-0000-0000-0000DB8B0000}"/>
    <cellStyle name="Note 4 58" xfId="35493" xr:uid="{00000000-0005-0000-0000-0000DC8B0000}"/>
    <cellStyle name="Note 4 59" xfId="35494" xr:uid="{00000000-0005-0000-0000-0000DD8B0000}"/>
    <cellStyle name="Note 4 6" xfId="35495" xr:uid="{00000000-0005-0000-0000-0000DE8B0000}"/>
    <cellStyle name="Note 4 6 2" xfId="35496" xr:uid="{00000000-0005-0000-0000-0000DF8B0000}"/>
    <cellStyle name="Note 4 60" xfId="35497" xr:uid="{00000000-0005-0000-0000-0000E08B0000}"/>
    <cellStyle name="Note 4 61" xfId="35498" xr:uid="{00000000-0005-0000-0000-0000E18B0000}"/>
    <cellStyle name="Note 4 62" xfId="35499" xr:uid="{00000000-0005-0000-0000-0000E28B0000}"/>
    <cellStyle name="Note 4 63" xfId="35500" xr:uid="{00000000-0005-0000-0000-0000E38B0000}"/>
    <cellStyle name="Note 4 64" xfId="35501" xr:uid="{00000000-0005-0000-0000-0000E48B0000}"/>
    <cellStyle name="Note 4 65" xfId="35502" xr:uid="{00000000-0005-0000-0000-0000E58B0000}"/>
    <cellStyle name="Note 4 66" xfId="35503" xr:uid="{00000000-0005-0000-0000-0000E68B0000}"/>
    <cellStyle name="Note 4 67" xfId="35504" xr:uid="{00000000-0005-0000-0000-0000E78B0000}"/>
    <cellStyle name="Note 4 68" xfId="35505" xr:uid="{00000000-0005-0000-0000-0000E88B0000}"/>
    <cellStyle name="Note 4 69" xfId="35506" xr:uid="{00000000-0005-0000-0000-0000E98B0000}"/>
    <cellStyle name="Note 4 7" xfId="35507" xr:uid="{00000000-0005-0000-0000-0000EA8B0000}"/>
    <cellStyle name="Note 4 7 2" xfId="35508" xr:uid="{00000000-0005-0000-0000-0000EB8B0000}"/>
    <cellStyle name="Note 4 70" xfId="35509" xr:uid="{00000000-0005-0000-0000-0000EC8B0000}"/>
    <cellStyle name="Note 4 71" xfId="35510" xr:uid="{00000000-0005-0000-0000-0000ED8B0000}"/>
    <cellStyle name="Note 4 72" xfId="35511" xr:uid="{00000000-0005-0000-0000-0000EE8B0000}"/>
    <cellStyle name="Note 4 73" xfId="35512" xr:uid="{00000000-0005-0000-0000-0000EF8B0000}"/>
    <cellStyle name="Note 4 74" xfId="35513" xr:uid="{00000000-0005-0000-0000-0000F08B0000}"/>
    <cellStyle name="Note 4 75" xfId="35514" xr:uid="{00000000-0005-0000-0000-0000F18B0000}"/>
    <cellStyle name="Note 4 76" xfId="35515" xr:uid="{00000000-0005-0000-0000-0000F28B0000}"/>
    <cellStyle name="Note 4 77" xfId="52487" xr:uid="{00000000-0005-0000-0000-0000F38B0000}"/>
    <cellStyle name="Note 4 78" xfId="52284" xr:uid="{00000000-0005-0000-0000-0000F48B0000}"/>
    <cellStyle name="Note 4 79" xfId="53180" xr:uid="{00000000-0005-0000-0000-0000F58B0000}"/>
    <cellStyle name="Note 4 8" xfId="35516" xr:uid="{00000000-0005-0000-0000-0000F68B0000}"/>
    <cellStyle name="Note 4 8 2" xfId="35517" xr:uid="{00000000-0005-0000-0000-0000F78B0000}"/>
    <cellStyle name="Note 4 9" xfId="35518" xr:uid="{00000000-0005-0000-0000-0000F88B0000}"/>
    <cellStyle name="Note 4 9 2" xfId="35519" xr:uid="{00000000-0005-0000-0000-0000F98B0000}"/>
    <cellStyle name="Note 40" xfId="35520" xr:uid="{00000000-0005-0000-0000-0000FA8B0000}"/>
    <cellStyle name="Note 40 2" xfId="35521" xr:uid="{00000000-0005-0000-0000-0000FB8B0000}"/>
    <cellStyle name="Note 41" xfId="35522" xr:uid="{00000000-0005-0000-0000-0000FC8B0000}"/>
    <cellStyle name="Note 41 2" xfId="35523" xr:uid="{00000000-0005-0000-0000-0000FD8B0000}"/>
    <cellStyle name="Note 42" xfId="35524" xr:uid="{00000000-0005-0000-0000-0000FE8B0000}"/>
    <cellStyle name="Note 42 2" xfId="35525" xr:uid="{00000000-0005-0000-0000-0000FF8B0000}"/>
    <cellStyle name="Note 43" xfId="35526" xr:uid="{00000000-0005-0000-0000-0000008C0000}"/>
    <cellStyle name="Note 43 2" xfId="35527" xr:uid="{00000000-0005-0000-0000-0000018C0000}"/>
    <cellStyle name="Note 44" xfId="35528" xr:uid="{00000000-0005-0000-0000-0000028C0000}"/>
    <cellStyle name="Note 44 2" xfId="35529" xr:uid="{00000000-0005-0000-0000-0000038C0000}"/>
    <cellStyle name="Note 45" xfId="35530" xr:uid="{00000000-0005-0000-0000-0000048C0000}"/>
    <cellStyle name="Note 45 2" xfId="35531" xr:uid="{00000000-0005-0000-0000-0000058C0000}"/>
    <cellStyle name="Note 46" xfId="35532" xr:uid="{00000000-0005-0000-0000-0000068C0000}"/>
    <cellStyle name="Note 46 2" xfId="35533" xr:uid="{00000000-0005-0000-0000-0000078C0000}"/>
    <cellStyle name="Note 47" xfId="35534" xr:uid="{00000000-0005-0000-0000-0000088C0000}"/>
    <cellStyle name="Note 47 2" xfId="35535" xr:uid="{00000000-0005-0000-0000-0000098C0000}"/>
    <cellStyle name="Note 48" xfId="35536" xr:uid="{00000000-0005-0000-0000-00000A8C0000}"/>
    <cellStyle name="Note 48 2" xfId="35537" xr:uid="{00000000-0005-0000-0000-00000B8C0000}"/>
    <cellStyle name="Note 49" xfId="35538" xr:uid="{00000000-0005-0000-0000-00000C8C0000}"/>
    <cellStyle name="Note 49 2" xfId="35539" xr:uid="{00000000-0005-0000-0000-00000D8C0000}"/>
    <cellStyle name="Note 5" xfId="1029" xr:uid="{00000000-0005-0000-0000-00000E8C0000}"/>
    <cellStyle name="Note 5 10" xfId="35540" xr:uid="{00000000-0005-0000-0000-00000F8C0000}"/>
    <cellStyle name="Note 5 10 2" xfId="35541" xr:uid="{00000000-0005-0000-0000-0000108C0000}"/>
    <cellStyle name="Note 5 11" xfId="35542" xr:uid="{00000000-0005-0000-0000-0000118C0000}"/>
    <cellStyle name="Note 5 11 2" xfId="35543" xr:uid="{00000000-0005-0000-0000-0000128C0000}"/>
    <cellStyle name="Note 5 12" xfId="35544" xr:uid="{00000000-0005-0000-0000-0000138C0000}"/>
    <cellStyle name="Note 5 12 2" xfId="35545" xr:uid="{00000000-0005-0000-0000-0000148C0000}"/>
    <cellStyle name="Note 5 13" xfId="35546" xr:uid="{00000000-0005-0000-0000-0000158C0000}"/>
    <cellStyle name="Note 5 13 2" xfId="35547" xr:uid="{00000000-0005-0000-0000-0000168C0000}"/>
    <cellStyle name="Note 5 14" xfId="35548" xr:uid="{00000000-0005-0000-0000-0000178C0000}"/>
    <cellStyle name="Note 5 14 2" xfId="35549" xr:uid="{00000000-0005-0000-0000-0000188C0000}"/>
    <cellStyle name="Note 5 15" xfId="35550" xr:uid="{00000000-0005-0000-0000-0000198C0000}"/>
    <cellStyle name="Note 5 15 2" xfId="35551" xr:uid="{00000000-0005-0000-0000-00001A8C0000}"/>
    <cellStyle name="Note 5 16" xfId="35552" xr:uid="{00000000-0005-0000-0000-00001B8C0000}"/>
    <cellStyle name="Note 5 16 2" xfId="35553" xr:uid="{00000000-0005-0000-0000-00001C8C0000}"/>
    <cellStyle name="Note 5 17" xfId="35554" xr:uid="{00000000-0005-0000-0000-00001D8C0000}"/>
    <cellStyle name="Note 5 17 2" xfId="35555" xr:uid="{00000000-0005-0000-0000-00001E8C0000}"/>
    <cellStyle name="Note 5 18" xfId="35556" xr:uid="{00000000-0005-0000-0000-00001F8C0000}"/>
    <cellStyle name="Note 5 18 2" xfId="35557" xr:uid="{00000000-0005-0000-0000-0000208C0000}"/>
    <cellStyle name="Note 5 19" xfId="35558" xr:uid="{00000000-0005-0000-0000-0000218C0000}"/>
    <cellStyle name="Note 5 19 2" xfId="35559" xr:uid="{00000000-0005-0000-0000-0000228C0000}"/>
    <cellStyle name="Note 5 2" xfId="1030" xr:uid="{00000000-0005-0000-0000-0000238C0000}"/>
    <cellStyle name="Note 5 2 2" xfId="35560" xr:uid="{00000000-0005-0000-0000-0000248C0000}"/>
    <cellStyle name="Note 5 20" xfId="35561" xr:uid="{00000000-0005-0000-0000-0000258C0000}"/>
    <cellStyle name="Note 5 20 2" xfId="35562" xr:uid="{00000000-0005-0000-0000-0000268C0000}"/>
    <cellStyle name="Note 5 21" xfId="35563" xr:uid="{00000000-0005-0000-0000-0000278C0000}"/>
    <cellStyle name="Note 5 21 2" xfId="35564" xr:uid="{00000000-0005-0000-0000-0000288C0000}"/>
    <cellStyle name="Note 5 22" xfId="35565" xr:uid="{00000000-0005-0000-0000-0000298C0000}"/>
    <cellStyle name="Note 5 22 2" xfId="35566" xr:uid="{00000000-0005-0000-0000-00002A8C0000}"/>
    <cellStyle name="Note 5 23" xfId="35567" xr:uid="{00000000-0005-0000-0000-00002B8C0000}"/>
    <cellStyle name="Note 5 23 2" xfId="35568" xr:uid="{00000000-0005-0000-0000-00002C8C0000}"/>
    <cellStyle name="Note 5 24" xfId="35569" xr:uid="{00000000-0005-0000-0000-00002D8C0000}"/>
    <cellStyle name="Note 5 24 2" xfId="35570" xr:uid="{00000000-0005-0000-0000-00002E8C0000}"/>
    <cellStyle name="Note 5 25" xfId="35571" xr:uid="{00000000-0005-0000-0000-00002F8C0000}"/>
    <cellStyle name="Note 5 25 2" xfId="35572" xr:uid="{00000000-0005-0000-0000-0000308C0000}"/>
    <cellStyle name="Note 5 26" xfId="35573" xr:uid="{00000000-0005-0000-0000-0000318C0000}"/>
    <cellStyle name="Note 5 26 2" xfId="35574" xr:uid="{00000000-0005-0000-0000-0000328C0000}"/>
    <cellStyle name="Note 5 27" xfId="35575" xr:uid="{00000000-0005-0000-0000-0000338C0000}"/>
    <cellStyle name="Note 5 27 2" xfId="35576" xr:uid="{00000000-0005-0000-0000-0000348C0000}"/>
    <cellStyle name="Note 5 28" xfId="35577" xr:uid="{00000000-0005-0000-0000-0000358C0000}"/>
    <cellStyle name="Note 5 28 2" xfId="35578" xr:uid="{00000000-0005-0000-0000-0000368C0000}"/>
    <cellStyle name="Note 5 29" xfId="35579" xr:uid="{00000000-0005-0000-0000-0000378C0000}"/>
    <cellStyle name="Note 5 29 2" xfId="35580" xr:uid="{00000000-0005-0000-0000-0000388C0000}"/>
    <cellStyle name="Note 5 3" xfId="35581" xr:uid="{00000000-0005-0000-0000-0000398C0000}"/>
    <cellStyle name="Note 5 3 2" xfId="35582" xr:uid="{00000000-0005-0000-0000-00003A8C0000}"/>
    <cellStyle name="Note 5 30" xfId="35583" xr:uid="{00000000-0005-0000-0000-00003B8C0000}"/>
    <cellStyle name="Note 5 30 2" xfId="35584" xr:uid="{00000000-0005-0000-0000-00003C8C0000}"/>
    <cellStyle name="Note 5 31" xfId="35585" xr:uid="{00000000-0005-0000-0000-00003D8C0000}"/>
    <cellStyle name="Note 5 31 2" xfId="35586" xr:uid="{00000000-0005-0000-0000-00003E8C0000}"/>
    <cellStyle name="Note 5 32" xfId="35587" xr:uid="{00000000-0005-0000-0000-00003F8C0000}"/>
    <cellStyle name="Note 5 32 2" xfId="35588" xr:uid="{00000000-0005-0000-0000-0000408C0000}"/>
    <cellStyle name="Note 5 33" xfId="35589" xr:uid="{00000000-0005-0000-0000-0000418C0000}"/>
    <cellStyle name="Note 5 33 2" xfId="35590" xr:uid="{00000000-0005-0000-0000-0000428C0000}"/>
    <cellStyle name="Note 5 34" xfId="35591" xr:uid="{00000000-0005-0000-0000-0000438C0000}"/>
    <cellStyle name="Note 5 34 2" xfId="35592" xr:uid="{00000000-0005-0000-0000-0000448C0000}"/>
    <cellStyle name="Note 5 35" xfId="35593" xr:uid="{00000000-0005-0000-0000-0000458C0000}"/>
    <cellStyle name="Note 5 35 2" xfId="35594" xr:uid="{00000000-0005-0000-0000-0000468C0000}"/>
    <cellStyle name="Note 5 36" xfId="35595" xr:uid="{00000000-0005-0000-0000-0000478C0000}"/>
    <cellStyle name="Note 5 36 2" xfId="35596" xr:uid="{00000000-0005-0000-0000-0000488C0000}"/>
    <cellStyle name="Note 5 37" xfId="35597" xr:uid="{00000000-0005-0000-0000-0000498C0000}"/>
    <cellStyle name="Note 5 37 2" xfId="35598" xr:uid="{00000000-0005-0000-0000-00004A8C0000}"/>
    <cellStyle name="Note 5 38" xfId="35599" xr:uid="{00000000-0005-0000-0000-00004B8C0000}"/>
    <cellStyle name="Note 5 38 2" xfId="35600" xr:uid="{00000000-0005-0000-0000-00004C8C0000}"/>
    <cellStyle name="Note 5 39" xfId="35601" xr:uid="{00000000-0005-0000-0000-00004D8C0000}"/>
    <cellStyle name="Note 5 39 2" xfId="35602" xr:uid="{00000000-0005-0000-0000-00004E8C0000}"/>
    <cellStyle name="Note 5 4" xfId="35603" xr:uid="{00000000-0005-0000-0000-00004F8C0000}"/>
    <cellStyle name="Note 5 4 2" xfId="35604" xr:uid="{00000000-0005-0000-0000-0000508C0000}"/>
    <cellStyle name="Note 5 40" xfId="35605" xr:uid="{00000000-0005-0000-0000-0000518C0000}"/>
    <cellStyle name="Note 5 41" xfId="35606" xr:uid="{00000000-0005-0000-0000-0000528C0000}"/>
    <cellStyle name="Note 5 42" xfId="35607" xr:uid="{00000000-0005-0000-0000-0000538C0000}"/>
    <cellStyle name="Note 5 43" xfId="35608" xr:uid="{00000000-0005-0000-0000-0000548C0000}"/>
    <cellStyle name="Note 5 44" xfId="35609" xr:uid="{00000000-0005-0000-0000-0000558C0000}"/>
    <cellStyle name="Note 5 45" xfId="35610" xr:uid="{00000000-0005-0000-0000-0000568C0000}"/>
    <cellStyle name="Note 5 46" xfId="35611" xr:uid="{00000000-0005-0000-0000-0000578C0000}"/>
    <cellStyle name="Note 5 47" xfId="35612" xr:uid="{00000000-0005-0000-0000-0000588C0000}"/>
    <cellStyle name="Note 5 48" xfId="35613" xr:uid="{00000000-0005-0000-0000-0000598C0000}"/>
    <cellStyle name="Note 5 49" xfId="35614" xr:uid="{00000000-0005-0000-0000-00005A8C0000}"/>
    <cellStyle name="Note 5 5" xfId="35615" xr:uid="{00000000-0005-0000-0000-00005B8C0000}"/>
    <cellStyle name="Note 5 5 2" xfId="35616" xr:uid="{00000000-0005-0000-0000-00005C8C0000}"/>
    <cellStyle name="Note 5 50" xfId="35617" xr:uid="{00000000-0005-0000-0000-00005D8C0000}"/>
    <cellStyle name="Note 5 51" xfId="35618" xr:uid="{00000000-0005-0000-0000-00005E8C0000}"/>
    <cellStyle name="Note 5 52" xfId="35619" xr:uid="{00000000-0005-0000-0000-00005F8C0000}"/>
    <cellStyle name="Note 5 53" xfId="35620" xr:uid="{00000000-0005-0000-0000-0000608C0000}"/>
    <cellStyle name="Note 5 54" xfId="35621" xr:uid="{00000000-0005-0000-0000-0000618C0000}"/>
    <cellStyle name="Note 5 55" xfId="35622" xr:uid="{00000000-0005-0000-0000-0000628C0000}"/>
    <cellStyle name="Note 5 56" xfId="35623" xr:uid="{00000000-0005-0000-0000-0000638C0000}"/>
    <cellStyle name="Note 5 57" xfId="35624" xr:uid="{00000000-0005-0000-0000-0000648C0000}"/>
    <cellStyle name="Note 5 58" xfId="35625" xr:uid="{00000000-0005-0000-0000-0000658C0000}"/>
    <cellStyle name="Note 5 59" xfId="35626" xr:uid="{00000000-0005-0000-0000-0000668C0000}"/>
    <cellStyle name="Note 5 6" xfId="35627" xr:uid="{00000000-0005-0000-0000-0000678C0000}"/>
    <cellStyle name="Note 5 6 2" xfId="35628" xr:uid="{00000000-0005-0000-0000-0000688C0000}"/>
    <cellStyle name="Note 5 60" xfId="35629" xr:uid="{00000000-0005-0000-0000-0000698C0000}"/>
    <cellStyle name="Note 5 61" xfId="35630" xr:uid="{00000000-0005-0000-0000-00006A8C0000}"/>
    <cellStyle name="Note 5 62" xfId="35631" xr:uid="{00000000-0005-0000-0000-00006B8C0000}"/>
    <cellStyle name="Note 5 63" xfId="35632" xr:uid="{00000000-0005-0000-0000-00006C8C0000}"/>
    <cellStyle name="Note 5 64" xfId="35633" xr:uid="{00000000-0005-0000-0000-00006D8C0000}"/>
    <cellStyle name="Note 5 65" xfId="35634" xr:uid="{00000000-0005-0000-0000-00006E8C0000}"/>
    <cellStyle name="Note 5 66" xfId="35635" xr:uid="{00000000-0005-0000-0000-00006F8C0000}"/>
    <cellStyle name="Note 5 67" xfId="35636" xr:uid="{00000000-0005-0000-0000-0000708C0000}"/>
    <cellStyle name="Note 5 68" xfId="35637" xr:uid="{00000000-0005-0000-0000-0000718C0000}"/>
    <cellStyle name="Note 5 69" xfId="35638" xr:uid="{00000000-0005-0000-0000-0000728C0000}"/>
    <cellStyle name="Note 5 7" xfId="35639" xr:uid="{00000000-0005-0000-0000-0000738C0000}"/>
    <cellStyle name="Note 5 7 2" xfId="35640" xr:uid="{00000000-0005-0000-0000-0000748C0000}"/>
    <cellStyle name="Note 5 70" xfId="35641" xr:uid="{00000000-0005-0000-0000-0000758C0000}"/>
    <cellStyle name="Note 5 71" xfId="35642" xr:uid="{00000000-0005-0000-0000-0000768C0000}"/>
    <cellStyle name="Note 5 72" xfId="35643" xr:uid="{00000000-0005-0000-0000-0000778C0000}"/>
    <cellStyle name="Note 5 73" xfId="35644" xr:uid="{00000000-0005-0000-0000-0000788C0000}"/>
    <cellStyle name="Note 5 74" xfId="35645" xr:uid="{00000000-0005-0000-0000-0000798C0000}"/>
    <cellStyle name="Note 5 75" xfId="35646" xr:uid="{00000000-0005-0000-0000-00007A8C0000}"/>
    <cellStyle name="Note 5 76" xfId="35647" xr:uid="{00000000-0005-0000-0000-00007B8C0000}"/>
    <cellStyle name="Note 5 77" xfId="52508" xr:uid="{00000000-0005-0000-0000-00007C8C0000}"/>
    <cellStyle name="Note 5 78" xfId="52267" xr:uid="{00000000-0005-0000-0000-00007D8C0000}"/>
    <cellStyle name="Note 5 79" xfId="53201" xr:uid="{00000000-0005-0000-0000-00007E8C0000}"/>
    <cellStyle name="Note 5 8" xfId="35648" xr:uid="{00000000-0005-0000-0000-00007F8C0000}"/>
    <cellStyle name="Note 5 8 2" xfId="35649" xr:uid="{00000000-0005-0000-0000-0000808C0000}"/>
    <cellStyle name="Note 5 9" xfId="35650" xr:uid="{00000000-0005-0000-0000-0000818C0000}"/>
    <cellStyle name="Note 5 9 2" xfId="35651" xr:uid="{00000000-0005-0000-0000-0000828C0000}"/>
    <cellStyle name="Note 50" xfId="35652" xr:uid="{00000000-0005-0000-0000-0000838C0000}"/>
    <cellStyle name="Note 50 2" xfId="35653" xr:uid="{00000000-0005-0000-0000-0000848C0000}"/>
    <cellStyle name="Note 51" xfId="35654" xr:uid="{00000000-0005-0000-0000-0000858C0000}"/>
    <cellStyle name="Note 51 2" xfId="35655" xr:uid="{00000000-0005-0000-0000-0000868C0000}"/>
    <cellStyle name="Note 52" xfId="35656" xr:uid="{00000000-0005-0000-0000-0000878C0000}"/>
    <cellStyle name="Note 52 2" xfId="35657" xr:uid="{00000000-0005-0000-0000-0000888C0000}"/>
    <cellStyle name="Note 53" xfId="35658" xr:uid="{00000000-0005-0000-0000-0000898C0000}"/>
    <cellStyle name="Note 53 2" xfId="35659" xr:uid="{00000000-0005-0000-0000-00008A8C0000}"/>
    <cellStyle name="Note 54" xfId="35660" xr:uid="{00000000-0005-0000-0000-00008B8C0000}"/>
    <cellStyle name="Note 54 2" xfId="35661" xr:uid="{00000000-0005-0000-0000-00008C8C0000}"/>
    <cellStyle name="Note 55" xfId="35662" xr:uid="{00000000-0005-0000-0000-00008D8C0000}"/>
    <cellStyle name="Note 55 2" xfId="35663" xr:uid="{00000000-0005-0000-0000-00008E8C0000}"/>
    <cellStyle name="Note 56" xfId="35664" xr:uid="{00000000-0005-0000-0000-00008F8C0000}"/>
    <cellStyle name="Note 56 2" xfId="35665" xr:uid="{00000000-0005-0000-0000-0000908C0000}"/>
    <cellStyle name="Note 57" xfId="35666" xr:uid="{00000000-0005-0000-0000-0000918C0000}"/>
    <cellStyle name="Note 57 2" xfId="35667" xr:uid="{00000000-0005-0000-0000-0000928C0000}"/>
    <cellStyle name="Note 58" xfId="35668" xr:uid="{00000000-0005-0000-0000-0000938C0000}"/>
    <cellStyle name="Note 58 2" xfId="35669" xr:uid="{00000000-0005-0000-0000-0000948C0000}"/>
    <cellStyle name="Note 59" xfId="35670" xr:uid="{00000000-0005-0000-0000-0000958C0000}"/>
    <cellStyle name="Note 6" xfId="1031" xr:uid="{00000000-0005-0000-0000-0000968C0000}"/>
    <cellStyle name="Note 6 10" xfId="35671" xr:uid="{00000000-0005-0000-0000-0000978C0000}"/>
    <cellStyle name="Note 6 10 2" xfId="35672" xr:uid="{00000000-0005-0000-0000-0000988C0000}"/>
    <cellStyle name="Note 6 11" xfId="35673" xr:uid="{00000000-0005-0000-0000-0000998C0000}"/>
    <cellStyle name="Note 6 11 2" xfId="35674" xr:uid="{00000000-0005-0000-0000-00009A8C0000}"/>
    <cellStyle name="Note 6 12" xfId="35675" xr:uid="{00000000-0005-0000-0000-00009B8C0000}"/>
    <cellStyle name="Note 6 12 2" xfId="35676" xr:uid="{00000000-0005-0000-0000-00009C8C0000}"/>
    <cellStyle name="Note 6 13" xfId="35677" xr:uid="{00000000-0005-0000-0000-00009D8C0000}"/>
    <cellStyle name="Note 6 13 2" xfId="35678" xr:uid="{00000000-0005-0000-0000-00009E8C0000}"/>
    <cellStyle name="Note 6 14" xfId="35679" xr:uid="{00000000-0005-0000-0000-00009F8C0000}"/>
    <cellStyle name="Note 6 14 2" xfId="35680" xr:uid="{00000000-0005-0000-0000-0000A08C0000}"/>
    <cellStyle name="Note 6 15" xfId="35681" xr:uid="{00000000-0005-0000-0000-0000A18C0000}"/>
    <cellStyle name="Note 6 15 2" xfId="35682" xr:uid="{00000000-0005-0000-0000-0000A28C0000}"/>
    <cellStyle name="Note 6 16" xfId="35683" xr:uid="{00000000-0005-0000-0000-0000A38C0000}"/>
    <cellStyle name="Note 6 16 2" xfId="35684" xr:uid="{00000000-0005-0000-0000-0000A48C0000}"/>
    <cellStyle name="Note 6 17" xfId="35685" xr:uid="{00000000-0005-0000-0000-0000A58C0000}"/>
    <cellStyle name="Note 6 17 2" xfId="35686" xr:uid="{00000000-0005-0000-0000-0000A68C0000}"/>
    <cellStyle name="Note 6 18" xfId="35687" xr:uid="{00000000-0005-0000-0000-0000A78C0000}"/>
    <cellStyle name="Note 6 18 2" xfId="35688" xr:uid="{00000000-0005-0000-0000-0000A88C0000}"/>
    <cellStyle name="Note 6 19" xfId="35689" xr:uid="{00000000-0005-0000-0000-0000A98C0000}"/>
    <cellStyle name="Note 6 19 2" xfId="35690" xr:uid="{00000000-0005-0000-0000-0000AA8C0000}"/>
    <cellStyle name="Note 6 2" xfId="1032" xr:uid="{00000000-0005-0000-0000-0000AB8C0000}"/>
    <cellStyle name="Note 6 2 2" xfId="35691" xr:uid="{00000000-0005-0000-0000-0000AC8C0000}"/>
    <cellStyle name="Note 6 20" xfId="35692" xr:uid="{00000000-0005-0000-0000-0000AD8C0000}"/>
    <cellStyle name="Note 6 20 2" xfId="35693" xr:uid="{00000000-0005-0000-0000-0000AE8C0000}"/>
    <cellStyle name="Note 6 21" xfId="35694" xr:uid="{00000000-0005-0000-0000-0000AF8C0000}"/>
    <cellStyle name="Note 6 21 2" xfId="35695" xr:uid="{00000000-0005-0000-0000-0000B08C0000}"/>
    <cellStyle name="Note 6 22" xfId="35696" xr:uid="{00000000-0005-0000-0000-0000B18C0000}"/>
    <cellStyle name="Note 6 22 2" xfId="35697" xr:uid="{00000000-0005-0000-0000-0000B28C0000}"/>
    <cellStyle name="Note 6 23" xfId="35698" xr:uid="{00000000-0005-0000-0000-0000B38C0000}"/>
    <cellStyle name="Note 6 23 2" xfId="35699" xr:uid="{00000000-0005-0000-0000-0000B48C0000}"/>
    <cellStyle name="Note 6 24" xfId="35700" xr:uid="{00000000-0005-0000-0000-0000B58C0000}"/>
    <cellStyle name="Note 6 24 2" xfId="35701" xr:uid="{00000000-0005-0000-0000-0000B68C0000}"/>
    <cellStyle name="Note 6 25" xfId="35702" xr:uid="{00000000-0005-0000-0000-0000B78C0000}"/>
    <cellStyle name="Note 6 25 2" xfId="35703" xr:uid="{00000000-0005-0000-0000-0000B88C0000}"/>
    <cellStyle name="Note 6 26" xfId="35704" xr:uid="{00000000-0005-0000-0000-0000B98C0000}"/>
    <cellStyle name="Note 6 26 2" xfId="35705" xr:uid="{00000000-0005-0000-0000-0000BA8C0000}"/>
    <cellStyle name="Note 6 27" xfId="35706" xr:uid="{00000000-0005-0000-0000-0000BB8C0000}"/>
    <cellStyle name="Note 6 27 2" xfId="35707" xr:uid="{00000000-0005-0000-0000-0000BC8C0000}"/>
    <cellStyle name="Note 6 28" xfId="35708" xr:uid="{00000000-0005-0000-0000-0000BD8C0000}"/>
    <cellStyle name="Note 6 28 2" xfId="35709" xr:uid="{00000000-0005-0000-0000-0000BE8C0000}"/>
    <cellStyle name="Note 6 29" xfId="35710" xr:uid="{00000000-0005-0000-0000-0000BF8C0000}"/>
    <cellStyle name="Note 6 29 2" xfId="35711" xr:uid="{00000000-0005-0000-0000-0000C08C0000}"/>
    <cellStyle name="Note 6 3" xfId="35712" xr:uid="{00000000-0005-0000-0000-0000C18C0000}"/>
    <cellStyle name="Note 6 3 2" xfId="35713" xr:uid="{00000000-0005-0000-0000-0000C28C0000}"/>
    <cellStyle name="Note 6 30" xfId="35714" xr:uid="{00000000-0005-0000-0000-0000C38C0000}"/>
    <cellStyle name="Note 6 30 2" xfId="35715" xr:uid="{00000000-0005-0000-0000-0000C48C0000}"/>
    <cellStyle name="Note 6 31" xfId="35716" xr:uid="{00000000-0005-0000-0000-0000C58C0000}"/>
    <cellStyle name="Note 6 31 2" xfId="35717" xr:uid="{00000000-0005-0000-0000-0000C68C0000}"/>
    <cellStyle name="Note 6 32" xfId="35718" xr:uid="{00000000-0005-0000-0000-0000C78C0000}"/>
    <cellStyle name="Note 6 32 2" xfId="35719" xr:uid="{00000000-0005-0000-0000-0000C88C0000}"/>
    <cellStyle name="Note 6 33" xfId="35720" xr:uid="{00000000-0005-0000-0000-0000C98C0000}"/>
    <cellStyle name="Note 6 33 2" xfId="35721" xr:uid="{00000000-0005-0000-0000-0000CA8C0000}"/>
    <cellStyle name="Note 6 34" xfId="35722" xr:uid="{00000000-0005-0000-0000-0000CB8C0000}"/>
    <cellStyle name="Note 6 34 2" xfId="35723" xr:uid="{00000000-0005-0000-0000-0000CC8C0000}"/>
    <cellStyle name="Note 6 35" xfId="35724" xr:uid="{00000000-0005-0000-0000-0000CD8C0000}"/>
    <cellStyle name="Note 6 35 2" xfId="35725" xr:uid="{00000000-0005-0000-0000-0000CE8C0000}"/>
    <cellStyle name="Note 6 36" xfId="35726" xr:uid="{00000000-0005-0000-0000-0000CF8C0000}"/>
    <cellStyle name="Note 6 36 2" xfId="35727" xr:uid="{00000000-0005-0000-0000-0000D08C0000}"/>
    <cellStyle name="Note 6 37" xfId="35728" xr:uid="{00000000-0005-0000-0000-0000D18C0000}"/>
    <cellStyle name="Note 6 37 2" xfId="35729" xr:uid="{00000000-0005-0000-0000-0000D28C0000}"/>
    <cellStyle name="Note 6 38" xfId="35730" xr:uid="{00000000-0005-0000-0000-0000D38C0000}"/>
    <cellStyle name="Note 6 38 2" xfId="35731" xr:uid="{00000000-0005-0000-0000-0000D48C0000}"/>
    <cellStyle name="Note 6 39" xfId="35732" xr:uid="{00000000-0005-0000-0000-0000D58C0000}"/>
    <cellStyle name="Note 6 39 2" xfId="35733" xr:uid="{00000000-0005-0000-0000-0000D68C0000}"/>
    <cellStyle name="Note 6 4" xfId="35734" xr:uid="{00000000-0005-0000-0000-0000D78C0000}"/>
    <cellStyle name="Note 6 4 2" xfId="35735" xr:uid="{00000000-0005-0000-0000-0000D88C0000}"/>
    <cellStyle name="Note 6 40" xfId="35736" xr:uid="{00000000-0005-0000-0000-0000D98C0000}"/>
    <cellStyle name="Note 6 41" xfId="35737" xr:uid="{00000000-0005-0000-0000-0000DA8C0000}"/>
    <cellStyle name="Note 6 42" xfId="35738" xr:uid="{00000000-0005-0000-0000-0000DB8C0000}"/>
    <cellStyle name="Note 6 43" xfId="35739" xr:uid="{00000000-0005-0000-0000-0000DC8C0000}"/>
    <cellStyle name="Note 6 44" xfId="35740" xr:uid="{00000000-0005-0000-0000-0000DD8C0000}"/>
    <cellStyle name="Note 6 45" xfId="35741" xr:uid="{00000000-0005-0000-0000-0000DE8C0000}"/>
    <cellStyle name="Note 6 46" xfId="35742" xr:uid="{00000000-0005-0000-0000-0000DF8C0000}"/>
    <cellStyle name="Note 6 47" xfId="35743" xr:uid="{00000000-0005-0000-0000-0000E08C0000}"/>
    <cellStyle name="Note 6 48" xfId="35744" xr:uid="{00000000-0005-0000-0000-0000E18C0000}"/>
    <cellStyle name="Note 6 49" xfId="35745" xr:uid="{00000000-0005-0000-0000-0000E28C0000}"/>
    <cellStyle name="Note 6 5" xfId="35746" xr:uid="{00000000-0005-0000-0000-0000E38C0000}"/>
    <cellStyle name="Note 6 5 2" xfId="35747" xr:uid="{00000000-0005-0000-0000-0000E48C0000}"/>
    <cellStyle name="Note 6 50" xfId="35748" xr:uid="{00000000-0005-0000-0000-0000E58C0000}"/>
    <cellStyle name="Note 6 51" xfId="35749" xr:uid="{00000000-0005-0000-0000-0000E68C0000}"/>
    <cellStyle name="Note 6 52" xfId="35750" xr:uid="{00000000-0005-0000-0000-0000E78C0000}"/>
    <cellStyle name="Note 6 53" xfId="35751" xr:uid="{00000000-0005-0000-0000-0000E88C0000}"/>
    <cellStyle name="Note 6 54" xfId="35752" xr:uid="{00000000-0005-0000-0000-0000E98C0000}"/>
    <cellStyle name="Note 6 55" xfId="35753" xr:uid="{00000000-0005-0000-0000-0000EA8C0000}"/>
    <cellStyle name="Note 6 56" xfId="35754" xr:uid="{00000000-0005-0000-0000-0000EB8C0000}"/>
    <cellStyle name="Note 6 57" xfId="35755" xr:uid="{00000000-0005-0000-0000-0000EC8C0000}"/>
    <cellStyle name="Note 6 58" xfId="35756" xr:uid="{00000000-0005-0000-0000-0000ED8C0000}"/>
    <cellStyle name="Note 6 59" xfId="35757" xr:uid="{00000000-0005-0000-0000-0000EE8C0000}"/>
    <cellStyle name="Note 6 6" xfId="35758" xr:uid="{00000000-0005-0000-0000-0000EF8C0000}"/>
    <cellStyle name="Note 6 6 2" xfId="35759" xr:uid="{00000000-0005-0000-0000-0000F08C0000}"/>
    <cellStyle name="Note 6 60" xfId="35760" xr:uid="{00000000-0005-0000-0000-0000F18C0000}"/>
    <cellStyle name="Note 6 61" xfId="35761" xr:uid="{00000000-0005-0000-0000-0000F28C0000}"/>
    <cellStyle name="Note 6 62" xfId="35762" xr:uid="{00000000-0005-0000-0000-0000F38C0000}"/>
    <cellStyle name="Note 6 63" xfId="35763" xr:uid="{00000000-0005-0000-0000-0000F48C0000}"/>
    <cellStyle name="Note 6 64" xfId="35764" xr:uid="{00000000-0005-0000-0000-0000F58C0000}"/>
    <cellStyle name="Note 6 65" xfId="35765" xr:uid="{00000000-0005-0000-0000-0000F68C0000}"/>
    <cellStyle name="Note 6 66" xfId="35766" xr:uid="{00000000-0005-0000-0000-0000F78C0000}"/>
    <cellStyle name="Note 6 67" xfId="35767" xr:uid="{00000000-0005-0000-0000-0000F88C0000}"/>
    <cellStyle name="Note 6 68" xfId="35768" xr:uid="{00000000-0005-0000-0000-0000F98C0000}"/>
    <cellStyle name="Note 6 69" xfId="35769" xr:uid="{00000000-0005-0000-0000-0000FA8C0000}"/>
    <cellStyle name="Note 6 7" xfId="35770" xr:uid="{00000000-0005-0000-0000-0000FB8C0000}"/>
    <cellStyle name="Note 6 7 2" xfId="35771" xr:uid="{00000000-0005-0000-0000-0000FC8C0000}"/>
    <cellStyle name="Note 6 70" xfId="35772" xr:uid="{00000000-0005-0000-0000-0000FD8C0000}"/>
    <cellStyle name="Note 6 71" xfId="35773" xr:uid="{00000000-0005-0000-0000-0000FE8C0000}"/>
    <cellStyle name="Note 6 72" xfId="35774" xr:uid="{00000000-0005-0000-0000-0000FF8C0000}"/>
    <cellStyle name="Note 6 73" xfId="35775" xr:uid="{00000000-0005-0000-0000-0000008D0000}"/>
    <cellStyle name="Note 6 74" xfId="35776" xr:uid="{00000000-0005-0000-0000-0000018D0000}"/>
    <cellStyle name="Note 6 75" xfId="35777" xr:uid="{00000000-0005-0000-0000-0000028D0000}"/>
    <cellStyle name="Note 6 76" xfId="35778" xr:uid="{00000000-0005-0000-0000-0000038D0000}"/>
    <cellStyle name="Note 6 77" xfId="52545" xr:uid="{00000000-0005-0000-0000-0000048D0000}"/>
    <cellStyle name="Note 6 78" xfId="52777" xr:uid="{00000000-0005-0000-0000-0000058D0000}"/>
    <cellStyle name="Note 6 79" xfId="53238" xr:uid="{00000000-0005-0000-0000-0000068D0000}"/>
    <cellStyle name="Note 6 8" xfId="35779" xr:uid="{00000000-0005-0000-0000-0000078D0000}"/>
    <cellStyle name="Note 6 8 2" xfId="35780" xr:uid="{00000000-0005-0000-0000-0000088D0000}"/>
    <cellStyle name="Note 6 9" xfId="35781" xr:uid="{00000000-0005-0000-0000-0000098D0000}"/>
    <cellStyle name="Note 6 9 2" xfId="35782" xr:uid="{00000000-0005-0000-0000-00000A8D0000}"/>
    <cellStyle name="Note 60" xfId="35783" xr:uid="{00000000-0005-0000-0000-00000B8D0000}"/>
    <cellStyle name="Note 61" xfId="35784" xr:uid="{00000000-0005-0000-0000-00000C8D0000}"/>
    <cellStyle name="Note 62" xfId="35785" xr:uid="{00000000-0005-0000-0000-00000D8D0000}"/>
    <cellStyle name="Note 63" xfId="35786" xr:uid="{00000000-0005-0000-0000-00000E8D0000}"/>
    <cellStyle name="Note 64" xfId="35787" xr:uid="{00000000-0005-0000-0000-00000F8D0000}"/>
    <cellStyle name="Note 65" xfId="35788" xr:uid="{00000000-0005-0000-0000-0000108D0000}"/>
    <cellStyle name="Note 66" xfId="35789" xr:uid="{00000000-0005-0000-0000-0000118D0000}"/>
    <cellStyle name="Note 67" xfId="35790" xr:uid="{00000000-0005-0000-0000-0000128D0000}"/>
    <cellStyle name="Note 68" xfId="35791" xr:uid="{00000000-0005-0000-0000-0000138D0000}"/>
    <cellStyle name="Note 69" xfId="35792" xr:uid="{00000000-0005-0000-0000-0000148D0000}"/>
    <cellStyle name="Note 7" xfId="1033" xr:uid="{00000000-0005-0000-0000-0000158D0000}"/>
    <cellStyle name="Note 7 10" xfId="35793" xr:uid="{00000000-0005-0000-0000-0000168D0000}"/>
    <cellStyle name="Note 7 10 2" xfId="35794" xr:uid="{00000000-0005-0000-0000-0000178D0000}"/>
    <cellStyle name="Note 7 11" xfId="35795" xr:uid="{00000000-0005-0000-0000-0000188D0000}"/>
    <cellStyle name="Note 7 11 2" xfId="35796" xr:uid="{00000000-0005-0000-0000-0000198D0000}"/>
    <cellStyle name="Note 7 12" xfId="35797" xr:uid="{00000000-0005-0000-0000-00001A8D0000}"/>
    <cellStyle name="Note 7 12 2" xfId="35798" xr:uid="{00000000-0005-0000-0000-00001B8D0000}"/>
    <cellStyle name="Note 7 13" xfId="35799" xr:uid="{00000000-0005-0000-0000-00001C8D0000}"/>
    <cellStyle name="Note 7 13 2" xfId="35800" xr:uid="{00000000-0005-0000-0000-00001D8D0000}"/>
    <cellStyle name="Note 7 14" xfId="35801" xr:uid="{00000000-0005-0000-0000-00001E8D0000}"/>
    <cellStyle name="Note 7 14 2" xfId="35802" xr:uid="{00000000-0005-0000-0000-00001F8D0000}"/>
    <cellStyle name="Note 7 15" xfId="35803" xr:uid="{00000000-0005-0000-0000-0000208D0000}"/>
    <cellStyle name="Note 7 15 2" xfId="35804" xr:uid="{00000000-0005-0000-0000-0000218D0000}"/>
    <cellStyle name="Note 7 16" xfId="35805" xr:uid="{00000000-0005-0000-0000-0000228D0000}"/>
    <cellStyle name="Note 7 16 2" xfId="35806" xr:uid="{00000000-0005-0000-0000-0000238D0000}"/>
    <cellStyle name="Note 7 17" xfId="35807" xr:uid="{00000000-0005-0000-0000-0000248D0000}"/>
    <cellStyle name="Note 7 17 2" xfId="35808" xr:uid="{00000000-0005-0000-0000-0000258D0000}"/>
    <cellStyle name="Note 7 18" xfId="35809" xr:uid="{00000000-0005-0000-0000-0000268D0000}"/>
    <cellStyle name="Note 7 18 2" xfId="35810" xr:uid="{00000000-0005-0000-0000-0000278D0000}"/>
    <cellStyle name="Note 7 19" xfId="35811" xr:uid="{00000000-0005-0000-0000-0000288D0000}"/>
    <cellStyle name="Note 7 19 2" xfId="35812" xr:uid="{00000000-0005-0000-0000-0000298D0000}"/>
    <cellStyle name="Note 7 2" xfId="1034" xr:uid="{00000000-0005-0000-0000-00002A8D0000}"/>
    <cellStyle name="Note 7 2 2" xfId="35813" xr:uid="{00000000-0005-0000-0000-00002B8D0000}"/>
    <cellStyle name="Note 7 20" xfId="35814" xr:uid="{00000000-0005-0000-0000-00002C8D0000}"/>
    <cellStyle name="Note 7 20 2" xfId="35815" xr:uid="{00000000-0005-0000-0000-00002D8D0000}"/>
    <cellStyle name="Note 7 21" xfId="35816" xr:uid="{00000000-0005-0000-0000-00002E8D0000}"/>
    <cellStyle name="Note 7 21 2" xfId="35817" xr:uid="{00000000-0005-0000-0000-00002F8D0000}"/>
    <cellStyle name="Note 7 22" xfId="35818" xr:uid="{00000000-0005-0000-0000-0000308D0000}"/>
    <cellStyle name="Note 7 22 2" xfId="35819" xr:uid="{00000000-0005-0000-0000-0000318D0000}"/>
    <cellStyle name="Note 7 23" xfId="35820" xr:uid="{00000000-0005-0000-0000-0000328D0000}"/>
    <cellStyle name="Note 7 23 2" xfId="35821" xr:uid="{00000000-0005-0000-0000-0000338D0000}"/>
    <cellStyle name="Note 7 24" xfId="35822" xr:uid="{00000000-0005-0000-0000-0000348D0000}"/>
    <cellStyle name="Note 7 24 2" xfId="35823" xr:uid="{00000000-0005-0000-0000-0000358D0000}"/>
    <cellStyle name="Note 7 25" xfId="35824" xr:uid="{00000000-0005-0000-0000-0000368D0000}"/>
    <cellStyle name="Note 7 25 2" xfId="35825" xr:uid="{00000000-0005-0000-0000-0000378D0000}"/>
    <cellStyle name="Note 7 26" xfId="35826" xr:uid="{00000000-0005-0000-0000-0000388D0000}"/>
    <cellStyle name="Note 7 26 2" xfId="35827" xr:uid="{00000000-0005-0000-0000-0000398D0000}"/>
    <cellStyle name="Note 7 27" xfId="35828" xr:uid="{00000000-0005-0000-0000-00003A8D0000}"/>
    <cellStyle name="Note 7 27 2" xfId="35829" xr:uid="{00000000-0005-0000-0000-00003B8D0000}"/>
    <cellStyle name="Note 7 28" xfId="35830" xr:uid="{00000000-0005-0000-0000-00003C8D0000}"/>
    <cellStyle name="Note 7 28 2" xfId="35831" xr:uid="{00000000-0005-0000-0000-00003D8D0000}"/>
    <cellStyle name="Note 7 29" xfId="35832" xr:uid="{00000000-0005-0000-0000-00003E8D0000}"/>
    <cellStyle name="Note 7 29 2" xfId="35833" xr:uid="{00000000-0005-0000-0000-00003F8D0000}"/>
    <cellStyle name="Note 7 3" xfId="35834" xr:uid="{00000000-0005-0000-0000-0000408D0000}"/>
    <cellStyle name="Note 7 3 2" xfId="35835" xr:uid="{00000000-0005-0000-0000-0000418D0000}"/>
    <cellStyle name="Note 7 30" xfId="35836" xr:uid="{00000000-0005-0000-0000-0000428D0000}"/>
    <cellStyle name="Note 7 30 2" xfId="35837" xr:uid="{00000000-0005-0000-0000-0000438D0000}"/>
    <cellStyle name="Note 7 31" xfId="35838" xr:uid="{00000000-0005-0000-0000-0000448D0000}"/>
    <cellStyle name="Note 7 31 2" xfId="35839" xr:uid="{00000000-0005-0000-0000-0000458D0000}"/>
    <cellStyle name="Note 7 32" xfId="35840" xr:uid="{00000000-0005-0000-0000-0000468D0000}"/>
    <cellStyle name="Note 7 32 2" xfId="35841" xr:uid="{00000000-0005-0000-0000-0000478D0000}"/>
    <cellStyle name="Note 7 33" xfId="35842" xr:uid="{00000000-0005-0000-0000-0000488D0000}"/>
    <cellStyle name="Note 7 33 2" xfId="35843" xr:uid="{00000000-0005-0000-0000-0000498D0000}"/>
    <cellStyle name="Note 7 34" xfId="35844" xr:uid="{00000000-0005-0000-0000-00004A8D0000}"/>
    <cellStyle name="Note 7 34 2" xfId="35845" xr:uid="{00000000-0005-0000-0000-00004B8D0000}"/>
    <cellStyle name="Note 7 35" xfId="35846" xr:uid="{00000000-0005-0000-0000-00004C8D0000}"/>
    <cellStyle name="Note 7 35 2" xfId="35847" xr:uid="{00000000-0005-0000-0000-00004D8D0000}"/>
    <cellStyle name="Note 7 36" xfId="35848" xr:uid="{00000000-0005-0000-0000-00004E8D0000}"/>
    <cellStyle name="Note 7 36 2" xfId="35849" xr:uid="{00000000-0005-0000-0000-00004F8D0000}"/>
    <cellStyle name="Note 7 37" xfId="35850" xr:uid="{00000000-0005-0000-0000-0000508D0000}"/>
    <cellStyle name="Note 7 37 2" xfId="35851" xr:uid="{00000000-0005-0000-0000-0000518D0000}"/>
    <cellStyle name="Note 7 38" xfId="35852" xr:uid="{00000000-0005-0000-0000-0000528D0000}"/>
    <cellStyle name="Note 7 38 2" xfId="35853" xr:uid="{00000000-0005-0000-0000-0000538D0000}"/>
    <cellStyle name="Note 7 39" xfId="35854" xr:uid="{00000000-0005-0000-0000-0000548D0000}"/>
    <cellStyle name="Note 7 39 2" xfId="35855" xr:uid="{00000000-0005-0000-0000-0000558D0000}"/>
    <cellStyle name="Note 7 4" xfId="35856" xr:uid="{00000000-0005-0000-0000-0000568D0000}"/>
    <cellStyle name="Note 7 4 2" xfId="35857" xr:uid="{00000000-0005-0000-0000-0000578D0000}"/>
    <cellStyle name="Note 7 40" xfId="35858" xr:uid="{00000000-0005-0000-0000-0000588D0000}"/>
    <cellStyle name="Note 7 41" xfId="35859" xr:uid="{00000000-0005-0000-0000-0000598D0000}"/>
    <cellStyle name="Note 7 42" xfId="35860" xr:uid="{00000000-0005-0000-0000-00005A8D0000}"/>
    <cellStyle name="Note 7 43" xfId="35861" xr:uid="{00000000-0005-0000-0000-00005B8D0000}"/>
    <cellStyle name="Note 7 44" xfId="35862" xr:uid="{00000000-0005-0000-0000-00005C8D0000}"/>
    <cellStyle name="Note 7 45" xfId="35863" xr:uid="{00000000-0005-0000-0000-00005D8D0000}"/>
    <cellStyle name="Note 7 46" xfId="35864" xr:uid="{00000000-0005-0000-0000-00005E8D0000}"/>
    <cellStyle name="Note 7 47" xfId="35865" xr:uid="{00000000-0005-0000-0000-00005F8D0000}"/>
    <cellStyle name="Note 7 48" xfId="35866" xr:uid="{00000000-0005-0000-0000-0000608D0000}"/>
    <cellStyle name="Note 7 49" xfId="35867" xr:uid="{00000000-0005-0000-0000-0000618D0000}"/>
    <cellStyle name="Note 7 5" xfId="35868" xr:uid="{00000000-0005-0000-0000-0000628D0000}"/>
    <cellStyle name="Note 7 5 2" xfId="35869" xr:uid="{00000000-0005-0000-0000-0000638D0000}"/>
    <cellStyle name="Note 7 50" xfId="35870" xr:uid="{00000000-0005-0000-0000-0000648D0000}"/>
    <cellStyle name="Note 7 51" xfId="35871" xr:uid="{00000000-0005-0000-0000-0000658D0000}"/>
    <cellStyle name="Note 7 52" xfId="35872" xr:uid="{00000000-0005-0000-0000-0000668D0000}"/>
    <cellStyle name="Note 7 53" xfId="35873" xr:uid="{00000000-0005-0000-0000-0000678D0000}"/>
    <cellStyle name="Note 7 54" xfId="35874" xr:uid="{00000000-0005-0000-0000-0000688D0000}"/>
    <cellStyle name="Note 7 55" xfId="35875" xr:uid="{00000000-0005-0000-0000-0000698D0000}"/>
    <cellStyle name="Note 7 56" xfId="35876" xr:uid="{00000000-0005-0000-0000-00006A8D0000}"/>
    <cellStyle name="Note 7 57" xfId="35877" xr:uid="{00000000-0005-0000-0000-00006B8D0000}"/>
    <cellStyle name="Note 7 58" xfId="35878" xr:uid="{00000000-0005-0000-0000-00006C8D0000}"/>
    <cellStyle name="Note 7 59" xfId="35879" xr:uid="{00000000-0005-0000-0000-00006D8D0000}"/>
    <cellStyle name="Note 7 6" xfId="35880" xr:uid="{00000000-0005-0000-0000-00006E8D0000}"/>
    <cellStyle name="Note 7 6 2" xfId="35881" xr:uid="{00000000-0005-0000-0000-00006F8D0000}"/>
    <cellStyle name="Note 7 60" xfId="35882" xr:uid="{00000000-0005-0000-0000-0000708D0000}"/>
    <cellStyle name="Note 7 61" xfId="35883" xr:uid="{00000000-0005-0000-0000-0000718D0000}"/>
    <cellStyle name="Note 7 62" xfId="35884" xr:uid="{00000000-0005-0000-0000-0000728D0000}"/>
    <cellStyle name="Note 7 63" xfId="35885" xr:uid="{00000000-0005-0000-0000-0000738D0000}"/>
    <cellStyle name="Note 7 64" xfId="35886" xr:uid="{00000000-0005-0000-0000-0000748D0000}"/>
    <cellStyle name="Note 7 65" xfId="35887" xr:uid="{00000000-0005-0000-0000-0000758D0000}"/>
    <cellStyle name="Note 7 66" xfId="35888" xr:uid="{00000000-0005-0000-0000-0000768D0000}"/>
    <cellStyle name="Note 7 67" xfId="35889" xr:uid="{00000000-0005-0000-0000-0000778D0000}"/>
    <cellStyle name="Note 7 68" xfId="35890" xr:uid="{00000000-0005-0000-0000-0000788D0000}"/>
    <cellStyle name="Note 7 69" xfId="35891" xr:uid="{00000000-0005-0000-0000-0000798D0000}"/>
    <cellStyle name="Note 7 7" xfId="35892" xr:uid="{00000000-0005-0000-0000-00007A8D0000}"/>
    <cellStyle name="Note 7 7 2" xfId="35893" xr:uid="{00000000-0005-0000-0000-00007B8D0000}"/>
    <cellStyle name="Note 7 70" xfId="35894" xr:uid="{00000000-0005-0000-0000-00007C8D0000}"/>
    <cellStyle name="Note 7 71" xfId="35895" xr:uid="{00000000-0005-0000-0000-00007D8D0000}"/>
    <cellStyle name="Note 7 72" xfId="35896" xr:uid="{00000000-0005-0000-0000-00007E8D0000}"/>
    <cellStyle name="Note 7 73" xfId="35897" xr:uid="{00000000-0005-0000-0000-00007F8D0000}"/>
    <cellStyle name="Note 7 74" xfId="35898" xr:uid="{00000000-0005-0000-0000-0000808D0000}"/>
    <cellStyle name="Note 7 75" xfId="35899" xr:uid="{00000000-0005-0000-0000-0000818D0000}"/>
    <cellStyle name="Note 7 76" xfId="35900" xr:uid="{00000000-0005-0000-0000-0000828D0000}"/>
    <cellStyle name="Note 7 77" xfId="52489" xr:uid="{00000000-0005-0000-0000-0000838D0000}"/>
    <cellStyle name="Note 7 78" xfId="52283" xr:uid="{00000000-0005-0000-0000-0000848D0000}"/>
    <cellStyle name="Note 7 79" xfId="53182" xr:uid="{00000000-0005-0000-0000-0000858D0000}"/>
    <cellStyle name="Note 7 8" xfId="35901" xr:uid="{00000000-0005-0000-0000-0000868D0000}"/>
    <cellStyle name="Note 7 8 2" xfId="35902" xr:uid="{00000000-0005-0000-0000-0000878D0000}"/>
    <cellStyle name="Note 7 9" xfId="35903" xr:uid="{00000000-0005-0000-0000-0000888D0000}"/>
    <cellStyle name="Note 7 9 2" xfId="35904" xr:uid="{00000000-0005-0000-0000-0000898D0000}"/>
    <cellStyle name="Note 70" xfId="35905" xr:uid="{00000000-0005-0000-0000-00008A8D0000}"/>
    <cellStyle name="Note 71" xfId="35906" xr:uid="{00000000-0005-0000-0000-00008B8D0000}"/>
    <cellStyle name="Note 72" xfId="35907" xr:uid="{00000000-0005-0000-0000-00008C8D0000}"/>
    <cellStyle name="Note 73" xfId="35908" xr:uid="{00000000-0005-0000-0000-00008D8D0000}"/>
    <cellStyle name="Note 74" xfId="35909" xr:uid="{00000000-0005-0000-0000-00008E8D0000}"/>
    <cellStyle name="Note 75" xfId="35910" xr:uid="{00000000-0005-0000-0000-00008F8D0000}"/>
    <cellStyle name="Note 76" xfId="35911" xr:uid="{00000000-0005-0000-0000-0000908D0000}"/>
    <cellStyle name="Note 77" xfId="35912" xr:uid="{00000000-0005-0000-0000-0000918D0000}"/>
    <cellStyle name="Note 78" xfId="35913" xr:uid="{00000000-0005-0000-0000-0000928D0000}"/>
    <cellStyle name="Note 79" xfId="35914" xr:uid="{00000000-0005-0000-0000-0000938D0000}"/>
    <cellStyle name="Note 8" xfId="1035" xr:uid="{00000000-0005-0000-0000-0000948D0000}"/>
    <cellStyle name="Note 8 10" xfId="35915" xr:uid="{00000000-0005-0000-0000-0000958D0000}"/>
    <cellStyle name="Note 8 10 2" xfId="35916" xr:uid="{00000000-0005-0000-0000-0000968D0000}"/>
    <cellStyle name="Note 8 11" xfId="35917" xr:uid="{00000000-0005-0000-0000-0000978D0000}"/>
    <cellStyle name="Note 8 11 2" xfId="35918" xr:uid="{00000000-0005-0000-0000-0000988D0000}"/>
    <cellStyle name="Note 8 12" xfId="35919" xr:uid="{00000000-0005-0000-0000-0000998D0000}"/>
    <cellStyle name="Note 8 12 2" xfId="35920" xr:uid="{00000000-0005-0000-0000-00009A8D0000}"/>
    <cellStyle name="Note 8 13" xfId="35921" xr:uid="{00000000-0005-0000-0000-00009B8D0000}"/>
    <cellStyle name="Note 8 13 2" xfId="35922" xr:uid="{00000000-0005-0000-0000-00009C8D0000}"/>
    <cellStyle name="Note 8 14" xfId="35923" xr:uid="{00000000-0005-0000-0000-00009D8D0000}"/>
    <cellStyle name="Note 8 14 2" xfId="35924" xr:uid="{00000000-0005-0000-0000-00009E8D0000}"/>
    <cellStyle name="Note 8 15" xfId="35925" xr:uid="{00000000-0005-0000-0000-00009F8D0000}"/>
    <cellStyle name="Note 8 15 2" xfId="35926" xr:uid="{00000000-0005-0000-0000-0000A08D0000}"/>
    <cellStyle name="Note 8 16" xfId="35927" xr:uid="{00000000-0005-0000-0000-0000A18D0000}"/>
    <cellStyle name="Note 8 16 2" xfId="35928" xr:uid="{00000000-0005-0000-0000-0000A28D0000}"/>
    <cellStyle name="Note 8 17" xfId="35929" xr:uid="{00000000-0005-0000-0000-0000A38D0000}"/>
    <cellStyle name="Note 8 17 2" xfId="35930" xr:uid="{00000000-0005-0000-0000-0000A48D0000}"/>
    <cellStyle name="Note 8 18" xfId="35931" xr:uid="{00000000-0005-0000-0000-0000A58D0000}"/>
    <cellStyle name="Note 8 18 2" xfId="35932" xr:uid="{00000000-0005-0000-0000-0000A68D0000}"/>
    <cellStyle name="Note 8 19" xfId="35933" xr:uid="{00000000-0005-0000-0000-0000A78D0000}"/>
    <cellStyle name="Note 8 19 2" xfId="35934" xr:uid="{00000000-0005-0000-0000-0000A88D0000}"/>
    <cellStyle name="Note 8 2" xfId="1036" xr:uid="{00000000-0005-0000-0000-0000A98D0000}"/>
    <cellStyle name="Note 8 2 2" xfId="35935" xr:uid="{00000000-0005-0000-0000-0000AA8D0000}"/>
    <cellStyle name="Note 8 20" xfId="35936" xr:uid="{00000000-0005-0000-0000-0000AB8D0000}"/>
    <cellStyle name="Note 8 20 2" xfId="35937" xr:uid="{00000000-0005-0000-0000-0000AC8D0000}"/>
    <cellStyle name="Note 8 21" xfId="35938" xr:uid="{00000000-0005-0000-0000-0000AD8D0000}"/>
    <cellStyle name="Note 8 21 2" xfId="35939" xr:uid="{00000000-0005-0000-0000-0000AE8D0000}"/>
    <cellStyle name="Note 8 22" xfId="35940" xr:uid="{00000000-0005-0000-0000-0000AF8D0000}"/>
    <cellStyle name="Note 8 22 2" xfId="35941" xr:uid="{00000000-0005-0000-0000-0000B08D0000}"/>
    <cellStyle name="Note 8 23" xfId="35942" xr:uid="{00000000-0005-0000-0000-0000B18D0000}"/>
    <cellStyle name="Note 8 23 2" xfId="35943" xr:uid="{00000000-0005-0000-0000-0000B28D0000}"/>
    <cellStyle name="Note 8 24" xfId="35944" xr:uid="{00000000-0005-0000-0000-0000B38D0000}"/>
    <cellStyle name="Note 8 24 2" xfId="35945" xr:uid="{00000000-0005-0000-0000-0000B48D0000}"/>
    <cellStyle name="Note 8 25" xfId="35946" xr:uid="{00000000-0005-0000-0000-0000B58D0000}"/>
    <cellStyle name="Note 8 25 2" xfId="35947" xr:uid="{00000000-0005-0000-0000-0000B68D0000}"/>
    <cellStyle name="Note 8 26" xfId="35948" xr:uid="{00000000-0005-0000-0000-0000B78D0000}"/>
    <cellStyle name="Note 8 26 2" xfId="35949" xr:uid="{00000000-0005-0000-0000-0000B88D0000}"/>
    <cellStyle name="Note 8 27" xfId="35950" xr:uid="{00000000-0005-0000-0000-0000B98D0000}"/>
    <cellStyle name="Note 8 27 2" xfId="35951" xr:uid="{00000000-0005-0000-0000-0000BA8D0000}"/>
    <cellStyle name="Note 8 28" xfId="35952" xr:uid="{00000000-0005-0000-0000-0000BB8D0000}"/>
    <cellStyle name="Note 8 28 2" xfId="35953" xr:uid="{00000000-0005-0000-0000-0000BC8D0000}"/>
    <cellStyle name="Note 8 29" xfId="35954" xr:uid="{00000000-0005-0000-0000-0000BD8D0000}"/>
    <cellStyle name="Note 8 29 2" xfId="35955" xr:uid="{00000000-0005-0000-0000-0000BE8D0000}"/>
    <cellStyle name="Note 8 3" xfId="35956" xr:uid="{00000000-0005-0000-0000-0000BF8D0000}"/>
    <cellStyle name="Note 8 3 2" xfId="35957" xr:uid="{00000000-0005-0000-0000-0000C08D0000}"/>
    <cellStyle name="Note 8 30" xfId="35958" xr:uid="{00000000-0005-0000-0000-0000C18D0000}"/>
    <cellStyle name="Note 8 30 2" xfId="35959" xr:uid="{00000000-0005-0000-0000-0000C28D0000}"/>
    <cellStyle name="Note 8 31" xfId="35960" xr:uid="{00000000-0005-0000-0000-0000C38D0000}"/>
    <cellStyle name="Note 8 31 2" xfId="35961" xr:uid="{00000000-0005-0000-0000-0000C48D0000}"/>
    <cellStyle name="Note 8 32" xfId="35962" xr:uid="{00000000-0005-0000-0000-0000C58D0000}"/>
    <cellStyle name="Note 8 32 2" xfId="35963" xr:uid="{00000000-0005-0000-0000-0000C68D0000}"/>
    <cellStyle name="Note 8 33" xfId="35964" xr:uid="{00000000-0005-0000-0000-0000C78D0000}"/>
    <cellStyle name="Note 8 33 2" xfId="35965" xr:uid="{00000000-0005-0000-0000-0000C88D0000}"/>
    <cellStyle name="Note 8 34" xfId="35966" xr:uid="{00000000-0005-0000-0000-0000C98D0000}"/>
    <cellStyle name="Note 8 34 2" xfId="35967" xr:uid="{00000000-0005-0000-0000-0000CA8D0000}"/>
    <cellStyle name="Note 8 35" xfId="35968" xr:uid="{00000000-0005-0000-0000-0000CB8D0000}"/>
    <cellStyle name="Note 8 35 2" xfId="35969" xr:uid="{00000000-0005-0000-0000-0000CC8D0000}"/>
    <cellStyle name="Note 8 36" xfId="35970" xr:uid="{00000000-0005-0000-0000-0000CD8D0000}"/>
    <cellStyle name="Note 8 36 2" xfId="35971" xr:uid="{00000000-0005-0000-0000-0000CE8D0000}"/>
    <cellStyle name="Note 8 37" xfId="35972" xr:uid="{00000000-0005-0000-0000-0000CF8D0000}"/>
    <cellStyle name="Note 8 37 2" xfId="35973" xr:uid="{00000000-0005-0000-0000-0000D08D0000}"/>
    <cellStyle name="Note 8 38" xfId="35974" xr:uid="{00000000-0005-0000-0000-0000D18D0000}"/>
    <cellStyle name="Note 8 38 2" xfId="35975" xr:uid="{00000000-0005-0000-0000-0000D28D0000}"/>
    <cellStyle name="Note 8 39" xfId="35976" xr:uid="{00000000-0005-0000-0000-0000D38D0000}"/>
    <cellStyle name="Note 8 39 2" xfId="35977" xr:uid="{00000000-0005-0000-0000-0000D48D0000}"/>
    <cellStyle name="Note 8 4" xfId="35978" xr:uid="{00000000-0005-0000-0000-0000D58D0000}"/>
    <cellStyle name="Note 8 4 2" xfId="35979" xr:uid="{00000000-0005-0000-0000-0000D68D0000}"/>
    <cellStyle name="Note 8 40" xfId="35980" xr:uid="{00000000-0005-0000-0000-0000D78D0000}"/>
    <cellStyle name="Note 8 41" xfId="35981" xr:uid="{00000000-0005-0000-0000-0000D88D0000}"/>
    <cellStyle name="Note 8 42" xfId="35982" xr:uid="{00000000-0005-0000-0000-0000D98D0000}"/>
    <cellStyle name="Note 8 43" xfId="35983" xr:uid="{00000000-0005-0000-0000-0000DA8D0000}"/>
    <cellStyle name="Note 8 44" xfId="35984" xr:uid="{00000000-0005-0000-0000-0000DB8D0000}"/>
    <cellStyle name="Note 8 45" xfId="35985" xr:uid="{00000000-0005-0000-0000-0000DC8D0000}"/>
    <cellStyle name="Note 8 46" xfId="35986" xr:uid="{00000000-0005-0000-0000-0000DD8D0000}"/>
    <cellStyle name="Note 8 47" xfId="35987" xr:uid="{00000000-0005-0000-0000-0000DE8D0000}"/>
    <cellStyle name="Note 8 48" xfId="35988" xr:uid="{00000000-0005-0000-0000-0000DF8D0000}"/>
    <cellStyle name="Note 8 49" xfId="35989" xr:uid="{00000000-0005-0000-0000-0000E08D0000}"/>
    <cellStyle name="Note 8 5" xfId="35990" xr:uid="{00000000-0005-0000-0000-0000E18D0000}"/>
    <cellStyle name="Note 8 5 2" xfId="35991" xr:uid="{00000000-0005-0000-0000-0000E28D0000}"/>
    <cellStyle name="Note 8 50" xfId="35992" xr:uid="{00000000-0005-0000-0000-0000E38D0000}"/>
    <cellStyle name="Note 8 51" xfId="35993" xr:uid="{00000000-0005-0000-0000-0000E48D0000}"/>
    <cellStyle name="Note 8 52" xfId="35994" xr:uid="{00000000-0005-0000-0000-0000E58D0000}"/>
    <cellStyle name="Note 8 53" xfId="35995" xr:uid="{00000000-0005-0000-0000-0000E68D0000}"/>
    <cellStyle name="Note 8 54" xfId="35996" xr:uid="{00000000-0005-0000-0000-0000E78D0000}"/>
    <cellStyle name="Note 8 55" xfId="35997" xr:uid="{00000000-0005-0000-0000-0000E88D0000}"/>
    <cellStyle name="Note 8 56" xfId="35998" xr:uid="{00000000-0005-0000-0000-0000E98D0000}"/>
    <cellStyle name="Note 8 57" xfId="35999" xr:uid="{00000000-0005-0000-0000-0000EA8D0000}"/>
    <cellStyle name="Note 8 58" xfId="36000" xr:uid="{00000000-0005-0000-0000-0000EB8D0000}"/>
    <cellStyle name="Note 8 59" xfId="36001" xr:uid="{00000000-0005-0000-0000-0000EC8D0000}"/>
    <cellStyle name="Note 8 6" xfId="36002" xr:uid="{00000000-0005-0000-0000-0000ED8D0000}"/>
    <cellStyle name="Note 8 6 2" xfId="36003" xr:uid="{00000000-0005-0000-0000-0000EE8D0000}"/>
    <cellStyle name="Note 8 60" xfId="36004" xr:uid="{00000000-0005-0000-0000-0000EF8D0000}"/>
    <cellStyle name="Note 8 61" xfId="36005" xr:uid="{00000000-0005-0000-0000-0000F08D0000}"/>
    <cellStyle name="Note 8 62" xfId="36006" xr:uid="{00000000-0005-0000-0000-0000F18D0000}"/>
    <cellStyle name="Note 8 63" xfId="36007" xr:uid="{00000000-0005-0000-0000-0000F28D0000}"/>
    <cellStyle name="Note 8 64" xfId="36008" xr:uid="{00000000-0005-0000-0000-0000F38D0000}"/>
    <cellStyle name="Note 8 65" xfId="36009" xr:uid="{00000000-0005-0000-0000-0000F48D0000}"/>
    <cellStyle name="Note 8 66" xfId="36010" xr:uid="{00000000-0005-0000-0000-0000F58D0000}"/>
    <cellStyle name="Note 8 67" xfId="36011" xr:uid="{00000000-0005-0000-0000-0000F68D0000}"/>
    <cellStyle name="Note 8 68" xfId="36012" xr:uid="{00000000-0005-0000-0000-0000F78D0000}"/>
    <cellStyle name="Note 8 69" xfId="36013" xr:uid="{00000000-0005-0000-0000-0000F88D0000}"/>
    <cellStyle name="Note 8 7" xfId="36014" xr:uid="{00000000-0005-0000-0000-0000F98D0000}"/>
    <cellStyle name="Note 8 7 2" xfId="36015" xr:uid="{00000000-0005-0000-0000-0000FA8D0000}"/>
    <cellStyle name="Note 8 70" xfId="36016" xr:uid="{00000000-0005-0000-0000-0000FB8D0000}"/>
    <cellStyle name="Note 8 71" xfId="36017" xr:uid="{00000000-0005-0000-0000-0000FC8D0000}"/>
    <cellStyle name="Note 8 72" xfId="36018" xr:uid="{00000000-0005-0000-0000-0000FD8D0000}"/>
    <cellStyle name="Note 8 73" xfId="36019" xr:uid="{00000000-0005-0000-0000-0000FE8D0000}"/>
    <cellStyle name="Note 8 74" xfId="36020" xr:uid="{00000000-0005-0000-0000-0000FF8D0000}"/>
    <cellStyle name="Note 8 75" xfId="36021" xr:uid="{00000000-0005-0000-0000-0000008E0000}"/>
    <cellStyle name="Note 8 76" xfId="36022" xr:uid="{00000000-0005-0000-0000-0000018E0000}"/>
    <cellStyle name="Note 8 77" xfId="52525" xr:uid="{00000000-0005-0000-0000-0000028E0000}"/>
    <cellStyle name="Note 8 78" xfId="52255" xr:uid="{00000000-0005-0000-0000-0000038E0000}"/>
    <cellStyle name="Note 8 79" xfId="53218" xr:uid="{00000000-0005-0000-0000-0000048E0000}"/>
    <cellStyle name="Note 8 8" xfId="36023" xr:uid="{00000000-0005-0000-0000-0000058E0000}"/>
    <cellStyle name="Note 8 8 2" xfId="36024" xr:uid="{00000000-0005-0000-0000-0000068E0000}"/>
    <cellStyle name="Note 8 9" xfId="36025" xr:uid="{00000000-0005-0000-0000-0000078E0000}"/>
    <cellStyle name="Note 8 9 2" xfId="36026" xr:uid="{00000000-0005-0000-0000-0000088E0000}"/>
    <cellStyle name="Note 80" xfId="36027" xr:uid="{00000000-0005-0000-0000-0000098E0000}"/>
    <cellStyle name="Note 81" xfId="36028" xr:uid="{00000000-0005-0000-0000-00000A8E0000}"/>
    <cellStyle name="Note 82" xfId="36029" xr:uid="{00000000-0005-0000-0000-00000B8E0000}"/>
    <cellStyle name="Note 83" xfId="36030" xr:uid="{00000000-0005-0000-0000-00000C8E0000}"/>
    <cellStyle name="Note 84" xfId="36031" xr:uid="{00000000-0005-0000-0000-00000D8E0000}"/>
    <cellStyle name="Note 85" xfId="36032" xr:uid="{00000000-0005-0000-0000-00000E8E0000}"/>
    <cellStyle name="Note 86" xfId="36033" xr:uid="{00000000-0005-0000-0000-00000F8E0000}"/>
    <cellStyle name="Note 87" xfId="36034" xr:uid="{00000000-0005-0000-0000-0000108E0000}"/>
    <cellStyle name="Note 88" xfId="36035" xr:uid="{00000000-0005-0000-0000-0000118E0000}"/>
    <cellStyle name="Note 89" xfId="36036" xr:uid="{00000000-0005-0000-0000-0000128E0000}"/>
    <cellStyle name="Note 9" xfId="1037" xr:uid="{00000000-0005-0000-0000-0000138E0000}"/>
    <cellStyle name="Note 9 10" xfId="36037" xr:uid="{00000000-0005-0000-0000-0000148E0000}"/>
    <cellStyle name="Note 9 10 2" xfId="36038" xr:uid="{00000000-0005-0000-0000-0000158E0000}"/>
    <cellStyle name="Note 9 11" xfId="36039" xr:uid="{00000000-0005-0000-0000-0000168E0000}"/>
    <cellStyle name="Note 9 11 2" xfId="36040" xr:uid="{00000000-0005-0000-0000-0000178E0000}"/>
    <cellStyle name="Note 9 12" xfId="36041" xr:uid="{00000000-0005-0000-0000-0000188E0000}"/>
    <cellStyle name="Note 9 12 2" xfId="36042" xr:uid="{00000000-0005-0000-0000-0000198E0000}"/>
    <cellStyle name="Note 9 13" xfId="36043" xr:uid="{00000000-0005-0000-0000-00001A8E0000}"/>
    <cellStyle name="Note 9 13 2" xfId="36044" xr:uid="{00000000-0005-0000-0000-00001B8E0000}"/>
    <cellStyle name="Note 9 14" xfId="36045" xr:uid="{00000000-0005-0000-0000-00001C8E0000}"/>
    <cellStyle name="Note 9 14 2" xfId="36046" xr:uid="{00000000-0005-0000-0000-00001D8E0000}"/>
    <cellStyle name="Note 9 15" xfId="36047" xr:uid="{00000000-0005-0000-0000-00001E8E0000}"/>
    <cellStyle name="Note 9 15 2" xfId="36048" xr:uid="{00000000-0005-0000-0000-00001F8E0000}"/>
    <cellStyle name="Note 9 16" xfId="36049" xr:uid="{00000000-0005-0000-0000-0000208E0000}"/>
    <cellStyle name="Note 9 16 2" xfId="36050" xr:uid="{00000000-0005-0000-0000-0000218E0000}"/>
    <cellStyle name="Note 9 17" xfId="36051" xr:uid="{00000000-0005-0000-0000-0000228E0000}"/>
    <cellStyle name="Note 9 17 2" xfId="36052" xr:uid="{00000000-0005-0000-0000-0000238E0000}"/>
    <cellStyle name="Note 9 18" xfId="36053" xr:uid="{00000000-0005-0000-0000-0000248E0000}"/>
    <cellStyle name="Note 9 18 2" xfId="36054" xr:uid="{00000000-0005-0000-0000-0000258E0000}"/>
    <cellStyle name="Note 9 19" xfId="36055" xr:uid="{00000000-0005-0000-0000-0000268E0000}"/>
    <cellStyle name="Note 9 19 2" xfId="36056" xr:uid="{00000000-0005-0000-0000-0000278E0000}"/>
    <cellStyle name="Note 9 2" xfId="1038" xr:uid="{00000000-0005-0000-0000-0000288E0000}"/>
    <cellStyle name="Note 9 2 2" xfId="36057" xr:uid="{00000000-0005-0000-0000-0000298E0000}"/>
    <cellStyle name="Note 9 20" xfId="36058" xr:uid="{00000000-0005-0000-0000-00002A8E0000}"/>
    <cellStyle name="Note 9 20 2" xfId="36059" xr:uid="{00000000-0005-0000-0000-00002B8E0000}"/>
    <cellStyle name="Note 9 21" xfId="36060" xr:uid="{00000000-0005-0000-0000-00002C8E0000}"/>
    <cellStyle name="Note 9 21 2" xfId="36061" xr:uid="{00000000-0005-0000-0000-00002D8E0000}"/>
    <cellStyle name="Note 9 22" xfId="36062" xr:uid="{00000000-0005-0000-0000-00002E8E0000}"/>
    <cellStyle name="Note 9 22 2" xfId="36063" xr:uid="{00000000-0005-0000-0000-00002F8E0000}"/>
    <cellStyle name="Note 9 23" xfId="36064" xr:uid="{00000000-0005-0000-0000-0000308E0000}"/>
    <cellStyle name="Note 9 23 2" xfId="36065" xr:uid="{00000000-0005-0000-0000-0000318E0000}"/>
    <cellStyle name="Note 9 24" xfId="36066" xr:uid="{00000000-0005-0000-0000-0000328E0000}"/>
    <cellStyle name="Note 9 24 2" xfId="36067" xr:uid="{00000000-0005-0000-0000-0000338E0000}"/>
    <cellStyle name="Note 9 25" xfId="36068" xr:uid="{00000000-0005-0000-0000-0000348E0000}"/>
    <cellStyle name="Note 9 25 2" xfId="36069" xr:uid="{00000000-0005-0000-0000-0000358E0000}"/>
    <cellStyle name="Note 9 26" xfId="36070" xr:uid="{00000000-0005-0000-0000-0000368E0000}"/>
    <cellStyle name="Note 9 26 2" xfId="36071" xr:uid="{00000000-0005-0000-0000-0000378E0000}"/>
    <cellStyle name="Note 9 27" xfId="36072" xr:uid="{00000000-0005-0000-0000-0000388E0000}"/>
    <cellStyle name="Note 9 27 2" xfId="36073" xr:uid="{00000000-0005-0000-0000-0000398E0000}"/>
    <cellStyle name="Note 9 28" xfId="36074" xr:uid="{00000000-0005-0000-0000-00003A8E0000}"/>
    <cellStyle name="Note 9 28 2" xfId="36075" xr:uid="{00000000-0005-0000-0000-00003B8E0000}"/>
    <cellStyle name="Note 9 29" xfId="36076" xr:uid="{00000000-0005-0000-0000-00003C8E0000}"/>
    <cellStyle name="Note 9 29 2" xfId="36077" xr:uid="{00000000-0005-0000-0000-00003D8E0000}"/>
    <cellStyle name="Note 9 3" xfId="36078" xr:uid="{00000000-0005-0000-0000-00003E8E0000}"/>
    <cellStyle name="Note 9 3 2" xfId="36079" xr:uid="{00000000-0005-0000-0000-00003F8E0000}"/>
    <cellStyle name="Note 9 30" xfId="36080" xr:uid="{00000000-0005-0000-0000-0000408E0000}"/>
    <cellStyle name="Note 9 30 2" xfId="36081" xr:uid="{00000000-0005-0000-0000-0000418E0000}"/>
    <cellStyle name="Note 9 31" xfId="36082" xr:uid="{00000000-0005-0000-0000-0000428E0000}"/>
    <cellStyle name="Note 9 31 2" xfId="36083" xr:uid="{00000000-0005-0000-0000-0000438E0000}"/>
    <cellStyle name="Note 9 32" xfId="36084" xr:uid="{00000000-0005-0000-0000-0000448E0000}"/>
    <cellStyle name="Note 9 32 2" xfId="36085" xr:uid="{00000000-0005-0000-0000-0000458E0000}"/>
    <cellStyle name="Note 9 33" xfId="36086" xr:uid="{00000000-0005-0000-0000-0000468E0000}"/>
    <cellStyle name="Note 9 33 2" xfId="36087" xr:uid="{00000000-0005-0000-0000-0000478E0000}"/>
    <cellStyle name="Note 9 34" xfId="36088" xr:uid="{00000000-0005-0000-0000-0000488E0000}"/>
    <cellStyle name="Note 9 34 2" xfId="36089" xr:uid="{00000000-0005-0000-0000-0000498E0000}"/>
    <cellStyle name="Note 9 35" xfId="36090" xr:uid="{00000000-0005-0000-0000-00004A8E0000}"/>
    <cellStyle name="Note 9 35 2" xfId="36091" xr:uid="{00000000-0005-0000-0000-00004B8E0000}"/>
    <cellStyle name="Note 9 36" xfId="36092" xr:uid="{00000000-0005-0000-0000-00004C8E0000}"/>
    <cellStyle name="Note 9 36 2" xfId="36093" xr:uid="{00000000-0005-0000-0000-00004D8E0000}"/>
    <cellStyle name="Note 9 37" xfId="36094" xr:uid="{00000000-0005-0000-0000-00004E8E0000}"/>
    <cellStyle name="Note 9 37 2" xfId="36095" xr:uid="{00000000-0005-0000-0000-00004F8E0000}"/>
    <cellStyle name="Note 9 38" xfId="36096" xr:uid="{00000000-0005-0000-0000-0000508E0000}"/>
    <cellStyle name="Note 9 38 2" xfId="36097" xr:uid="{00000000-0005-0000-0000-0000518E0000}"/>
    <cellStyle name="Note 9 39" xfId="36098" xr:uid="{00000000-0005-0000-0000-0000528E0000}"/>
    <cellStyle name="Note 9 39 2" xfId="36099" xr:uid="{00000000-0005-0000-0000-0000538E0000}"/>
    <cellStyle name="Note 9 4" xfId="36100" xr:uid="{00000000-0005-0000-0000-0000548E0000}"/>
    <cellStyle name="Note 9 4 2" xfId="36101" xr:uid="{00000000-0005-0000-0000-0000558E0000}"/>
    <cellStyle name="Note 9 40" xfId="36102" xr:uid="{00000000-0005-0000-0000-0000568E0000}"/>
    <cellStyle name="Note 9 41" xfId="36103" xr:uid="{00000000-0005-0000-0000-0000578E0000}"/>
    <cellStyle name="Note 9 42" xfId="36104" xr:uid="{00000000-0005-0000-0000-0000588E0000}"/>
    <cellStyle name="Note 9 43" xfId="36105" xr:uid="{00000000-0005-0000-0000-0000598E0000}"/>
    <cellStyle name="Note 9 44" xfId="36106" xr:uid="{00000000-0005-0000-0000-00005A8E0000}"/>
    <cellStyle name="Note 9 45" xfId="36107" xr:uid="{00000000-0005-0000-0000-00005B8E0000}"/>
    <cellStyle name="Note 9 46" xfId="36108" xr:uid="{00000000-0005-0000-0000-00005C8E0000}"/>
    <cellStyle name="Note 9 47" xfId="36109" xr:uid="{00000000-0005-0000-0000-00005D8E0000}"/>
    <cellStyle name="Note 9 48" xfId="36110" xr:uid="{00000000-0005-0000-0000-00005E8E0000}"/>
    <cellStyle name="Note 9 49" xfId="36111" xr:uid="{00000000-0005-0000-0000-00005F8E0000}"/>
    <cellStyle name="Note 9 5" xfId="36112" xr:uid="{00000000-0005-0000-0000-0000608E0000}"/>
    <cellStyle name="Note 9 5 2" xfId="36113" xr:uid="{00000000-0005-0000-0000-0000618E0000}"/>
    <cellStyle name="Note 9 50" xfId="36114" xr:uid="{00000000-0005-0000-0000-0000628E0000}"/>
    <cellStyle name="Note 9 51" xfId="36115" xr:uid="{00000000-0005-0000-0000-0000638E0000}"/>
    <cellStyle name="Note 9 52" xfId="36116" xr:uid="{00000000-0005-0000-0000-0000648E0000}"/>
    <cellStyle name="Note 9 53" xfId="36117" xr:uid="{00000000-0005-0000-0000-0000658E0000}"/>
    <cellStyle name="Note 9 54" xfId="36118" xr:uid="{00000000-0005-0000-0000-0000668E0000}"/>
    <cellStyle name="Note 9 55" xfId="36119" xr:uid="{00000000-0005-0000-0000-0000678E0000}"/>
    <cellStyle name="Note 9 56" xfId="36120" xr:uid="{00000000-0005-0000-0000-0000688E0000}"/>
    <cellStyle name="Note 9 57" xfId="36121" xr:uid="{00000000-0005-0000-0000-0000698E0000}"/>
    <cellStyle name="Note 9 58" xfId="36122" xr:uid="{00000000-0005-0000-0000-00006A8E0000}"/>
    <cellStyle name="Note 9 59" xfId="36123" xr:uid="{00000000-0005-0000-0000-00006B8E0000}"/>
    <cellStyle name="Note 9 6" xfId="36124" xr:uid="{00000000-0005-0000-0000-00006C8E0000}"/>
    <cellStyle name="Note 9 6 2" xfId="36125" xr:uid="{00000000-0005-0000-0000-00006D8E0000}"/>
    <cellStyle name="Note 9 60" xfId="36126" xr:uid="{00000000-0005-0000-0000-00006E8E0000}"/>
    <cellStyle name="Note 9 61" xfId="36127" xr:uid="{00000000-0005-0000-0000-00006F8E0000}"/>
    <cellStyle name="Note 9 62" xfId="36128" xr:uid="{00000000-0005-0000-0000-0000708E0000}"/>
    <cellStyle name="Note 9 63" xfId="36129" xr:uid="{00000000-0005-0000-0000-0000718E0000}"/>
    <cellStyle name="Note 9 64" xfId="36130" xr:uid="{00000000-0005-0000-0000-0000728E0000}"/>
    <cellStyle name="Note 9 65" xfId="36131" xr:uid="{00000000-0005-0000-0000-0000738E0000}"/>
    <cellStyle name="Note 9 66" xfId="36132" xr:uid="{00000000-0005-0000-0000-0000748E0000}"/>
    <cellStyle name="Note 9 67" xfId="36133" xr:uid="{00000000-0005-0000-0000-0000758E0000}"/>
    <cellStyle name="Note 9 68" xfId="36134" xr:uid="{00000000-0005-0000-0000-0000768E0000}"/>
    <cellStyle name="Note 9 69" xfId="36135" xr:uid="{00000000-0005-0000-0000-0000778E0000}"/>
    <cellStyle name="Note 9 7" xfId="36136" xr:uid="{00000000-0005-0000-0000-0000788E0000}"/>
    <cellStyle name="Note 9 7 2" xfId="36137" xr:uid="{00000000-0005-0000-0000-0000798E0000}"/>
    <cellStyle name="Note 9 70" xfId="36138" xr:uid="{00000000-0005-0000-0000-00007A8E0000}"/>
    <cellStyle name="Note 9 71" xfId="36139" xr:uid="{00000000-0005-0000-0000-00007B8E0000}"/>
    <cellStyle name="Note 9 72" xfId="36140" xr:uid="{00000000-0005-0000-0000-00007C8E0000}"/>
    <cellStyle name="Note 9 73" xfId="36141" xr:uid="{00000000-0005-0000-0000-00007D8E0000}"/>
    <cellStyle name="Note 9 74" xfId="36142" xr:uid="{00000000-0005-0000-0000-00007E8E0000}"/>
    <cellStyle name="Note 9 75" xfId="36143" xr:uid="{00000000-0005-0000-0000-00007F8E0000}"/>
    <cellStyle name="Note 9 76" xfId="36144" xr:uid="{00000000-0005-0000-0000-0000808E0000}"/>
    <cellStyle name="Note 9 77" xfId="52669" xr:uid="{00000000-0005-0000-0000-0000818E0000}"/>
    <cellStyle name="Note 9 78" xfId="52925" xr:uid="{00000000-0005-0000-0000-0000828E0000}"/>
    <cellStyle name="Note 9 79" xfId="53386" xr:uid="{00000000-0005-0000-0000-0000838E0000}"/>
    <cellStyle name="Note 9 8" xfId="36145" xr:uid="{00000000-0005-0000-0000-0000848E0000}"/>
    <cellStyle name="Note 9 8 2" xfId="36146" xr:uid="{00000000-0005-0000-0000-0000858E0000}"/>
    <cellStyle name="Note 9 9" xfId="36147" xr:uid="{00000000-0005-0000-0000-0000868E0000}"/>
    <cellStyle name="Note 9 9 2" xfId="36148" xr:uid="{00000000-0005-0000-0000-0000878E0000}"/>
    <cellStyle name="Note 90" xfId="36149" xr:uid="{00000000-0005-0000-0000-0000888E0000}"/>
    <cellStyle name="Note 91" xfId="36150" xr:uid="{00000000-0005-0000-0000-0000898E0000}"/>
    <cellStyle name="Note 92" xfId="36151" xr:uid="{00000000-0005-0000-0000-00008A8E0000}"/>
    <cellStyle name="Note 93" xfId="36152" xr:uid="{00000000-0005-0000-0000-00008B8E0000}"/>
    <cellStyle name="Note 94" xfId="36153" xr:uid="{00000000-0005-0000-0000-00008C8E0000}"/>
    <cellStyle name="Note 95" xfId="36154" xr:uid="{00000000-0005-0000-0000-00008D8E0000}"/>
    <cellStyle name="Note 96" xfId="52370" xr:uid="{00000000-0005-0000-0000-00008E8E0000}"/>
    <cellStyle name="Note 97" xfId="52365" xr:uid="{00000000-0005-0000-0000-00008F8E0000}"/>
    <cellStyle name="Note 98" xfId="53053" xr:uid="{00000000-0005-0000-0000-0000908E0000}"/>
    <cellStyle name="Output" xfId="1039" xr:uid="{00000000-0005-0000-0000-0000918E0000}"/>
    <cellStyle name="Output 10" xfId="1040" xr:uid="{00000000-0005-0000-0000-0000928E0000}"/>
    <cellStyle name="Output 10 10" xfId="36155" xr:uid="{00000000-0005-0000-0000-0000938E0000}"/>
    <cellStyle name="Output 10 10 2" xfId="36156" xr:uid="{00000000-0005-0000-0000-0000948E0000}"/>
    <cellStyle name="Output 10 11" xfId="36157" xr:uid="{00000000-0005-0000-0000-0000958E0000}"/>
    <cellStyle name="Output 10 11 2" xfId="36158" xr:uid="{00000000-0005-0000-0000-0000968E0000}"/>
    <cellStyle name="Output 10 12" xfId="36159" xr:uid="{00000000-0005-0000-0000-0000978E0000}"/>
    <cellStyle name="Output 10 12 2" xfId="36160" xr:uid="{00000000-0005-0000-0000-0000988E0000}"/>
    <cellStyle name="Output 10 13" xfId="36161" xr:uid="{00000000-0005-0000-0000-0000998E0000}"/>
    <cellStyle name="Output 10 13 2" xfId="36162" xr:uid="{00000000-0005-0000-0000-00009A8E0000}"/>
    <cellStyle name="Output 10 14" xfId="36163" xr:uid="{00000000-0005-0000-0000-00009B8E0000}"/>
    <cellStyle name="Output 10 14 2" xfId="36164" xr:uid="{00000000-0005-0000-0000-00009C8E0000}"/>
    <cellStyle name="Output 10 15" xfId="36165" xr:uid="{00000000-0005-0000-0000-00009D8E0000}"/>
    <cellStyle name="Output 10 15 2" xfId="36166" xr:uid="{00000000-0005-0000-0000-00009E8E0000}"/>
    <cellStyle name="Output 10 16" xfId="36167" xr:uid="{00000000-0005-0000-0000-00009F8E0000}"/>
    <cellStyle name="Output 10 16 2" xfId="36168" xr:uid="{00000000-0005-0000-0000-0000A08E0000}"/>
    <cellStyle name="Output 10 17" xfId="36169" xr:uid="{00000000-0005-0000-0000-0000A18E0000}"/>
    <cellStyle name="Output 10 17 2" xfId="36170" xr:uid="{00000000-0005-0000-0000-0000A28E0000}"/>
    <cellStyle name="Output 10 18" xfId="36171" xr:uid="{00000000-0005-0000-0000-0000A38E0000}"/>
    <cellStyle name="Output 10 18 2" xfId="36172" xr:uid="{00000000-0005-0000-0000-0000A48E0000}"/>
    <cellStyle name="Output 10 19" xfId="36173" xr:uid="{00000000-0005-0000-0000-0000A58E0000}"/>
    <cellStyle name="Output 10 19 2" xfId="36174" xr:uid="{00000000-0005-0000-0000-0000A68E0000}"/>
    <cellStyle name="Output 10 2" xfId="1041" xr:uid="{00000000-0005-0000-0000-0000A78E0000}"/>
    <cellStyle name="Output 10 2 2" xfId="36175" xr:uid="{00000000-0005-0000-0000-0000A88E0000}"/>
    <cellStyle name="Output 10 20" xfId="36176" xr:uid="{00000000-0005-0000-0000-0000A98E0000}"/>
    <cellStyle name="Output 10 20 2" xfId="36177" xr:uid="{00000000-0005-0000-0000-0000AA8E0000}"/>
    <cellStyle name="Output 10 21" xfId="36178" xr:uid="{00000000-0005-0000-0000-0000AB8E0000}"/>
    <cellStyle name="Output 10 21 2" xfId="36179" xr:uid="{00000000-0005-0000-0000-0000AC8E0000}"/>
    <cellStyle name="Output 10 22" xfId="36180" xr:uid="{00000000-0005-0000-0000-0000AD8E0000}"/>
    <cellStyle name="Output 10 22 2" xfId="36181" xr:uid="{00000000-0005-0000-0000-0000AE8E0000}"/>
    <cellStyle name="Output 10 23" xfId="36182" xr:uid="{00000000-0005-0000-0000-0000AF8E0000}"/>
    <cellStyle name="Output 10 23 2" xfId="36183" xr:uid="{00000000-0005-0000-0000-0000B08E0000}"/>
    <cellStyle name="Output 10 24" xfId="36184" xr:uid="{00000000-0005-0000-0000-0000B18E0000}"/>
    <cellStyle name="Output 10 24 2" xfId="36185" xr:uid="{00000000-0005-0000-0000-0000B28E0000}"/>
    <cellStyle name="Output 10 25" xfId="36186" xr:uid="{00000000-0005-0000-0000-0000B38E0000}"/>
    <cellStyle name="Output 10 25 2" xfId="36187" xr:uid="{00000000-0005-0000-0000-0000B48E0000}"/>
    <cellStyle name="Output 10 26" xfId="36188" xr:uid="{00000000-0005-0000-0000-0000B58E0000}"/>
    <cellStyle name="Output 10 26 2" xfId="36189" xr:uid="{00000000-0005-0000-0000-0000B68E0000}"/>
    <cellStyle name="Output 10 27" xfId="36190" xr:uid="{00000000-0005-0000-0000-0000B78E0000}"/>
    <cellStyle name="Output 10 27 2" xfId="36191" xr:uid="{00000000-0005-0000-0000-0000B88E0000}"/>
    <cellStyle name="Output 10 28" xfId="36192" xr:uid="{00000000-0005-0000-0000-0000B98E0000}"/>
    <cellStyle name="Output 10 28 2" xfId="36193" xr:uid="{00000000-0005-0000-0000-0000BA8E0000}"/>
    <cellStyle name="Output 10 29" xfId="36194" xr:uid="{00000000-0005-0000-0000-0000BB8E0000}"/>
    <cellStyle name="Output 10 29 2" xfId="36195" xr:uid="{00000000-0005-0000-0000-0000BC8E0000}"/>
    <cellStyle name="Output 10 3" xfId="36196" xr:uid="{00000000-0005-0000-0000-0000BD8E0000}"/>
    <cellStyle name="Output 10 3 2" xfId="36197" xr:uid="{00000000-0005-0000-0000-0000BE8E0000}"/>
    <cellStyle name="Output 10 30" xfId="36198" xr:uid="{00000000-0005-0000-0000-0000BF8E0000}"/>
    <cellStyle name="Output 10 30 2" xfId="36199" xr:uid="{00000000-0005-0000-0000-0000C08E0000}"/>
    <cellStyle name="Output 10 31" xfId="36200" xr:uid="{00000000-0005-0000-0000-0000C18E0000}"/>
    <cellStyle name="Output 10 31 2" xfId="36201" xr:uid="{00000000-0005-0000-0000-0000C28E0000}"/>
    <cellStyle name="Output 10 32" xfId="36202" xr:uid="{00000000-0005-0000-0000-0000C38E0000}"/>
    <cellStyle name="Output 10 32 2" xfId="36203" xr:uid="{00000000-0005-0000-0000-0000C48E0000}"/>
    <cellStyle name="Output 10 33" xfId="36204" xr:uid="{00000000-0005-0000-0000-0000C58E0000}"/>
    <cellStyle name="Output 10 33 2" xfId="36205" xr:uid="{00000000-0005-0000-0000-0000C68E0000}"/>
    <cellStyle name="Output 10 34" xfId="36206" xr:uid="{00000000-0005-0000-0000-0000C78E0000}"/>
    <cellStyle name="Output 10 34 2" xfId="36207" xr:uid="{00000000-0005-0000-0000-0000C88E0000}"/>
    <cellStyle name="Output 10 35" xfId="36208" xr:uid="{00000000-0005-0000-0000-0000C98E0000}"/>
    <cellStyle name="Output 10 35 2" xfId="36209" xr:uid="{00000000-0005-0000-0000-0000CA8E0000}"/>
    <cellStyle name="Output 10 36" xfId="36210" xr:uid="{00000000-0005-0000-0000-0000CB8E0000}"/>
    <cellStyle name="Output 10 36 2" xfId="36211" xr:uid="{00000000-0005-0000-0000-0000CC8E0000}"/>
    <cellStyle name="Output 10 37" xfId="36212" xr:uid="{00000000-0005-0000-0000-0000CD8E0000}"/>
    <cellStyle name="Output 10 37 2" xfId="36213" xr:uid="{00000000-0005-0000-0000-0000CE8E0000}"/>
    <cellStyle name="Output 10 38" xfId="36214" xr:uid="{00000000-0005-0000-0000-0000CF8E0000}"/>
    <cellStyle name="Output 10 38 2" xfId="36215" xr:uid="{00000000-0005-0000-0000-0000D08E0000}"/>
    <cellStyle name="Output 10 39" xfId="36216" xr:uid="{00000000-0005-0000-0000-0000D18E0000}"/>
    <cellStyle name="Output 10 39 2" xfId="36217" xr:uid="{00000000-0005-0000-0000-0000D28E0000}"/>
    <cellStyle name="Output 10 4" xfId="36218" xr:uid="{00000000-0005-0000-0000-0000D38E0000}"/>
    <cellStyle name="Output 10 4 2" xfId="36219" xr:uid="{00000000-0005-0000-0000-0000D48E0000}"/>
    <cellStyle name="Output 10 40" xfId="36220" xr:uid="{00000000-0005-0000-0000-0000D58E0000}"/>
    <cellStyle name="Output 10 41" xfId="36221" xr:uid="{00000000-0005-0000-0000-0000D68E0000}"/>
    <cellStyle name="Output 10 42" xfId="36222" xr:uid="{00000000-0005-0000-0000-0000D78E0000}"/>
    <cellStyle name="Output 10 43" xfId="36223" xr:uid="{00000000-0005-0000-0000-0000D88E0000}"/>
    <cellStyle name="Output 10 44" xfId="36224" xr:uid="{00000000-0005-0000-0000-0000D98E0000}"/>
    <cellStyle name="Output 10 45" xfId="36225" xr:uid="{00000000-0005-0000-0000-0000DA8E0000}"/>
    <cellStyle name="Output 10 46" xfId="36226" xr:uid="{00000000-0005-0000-0000-0000DB8E0000}"/>
    <cellStyle name="Output 10 47" xfId="36227" xr:uid="{00000000-0005-0000-0000-0000DC8E0000}"/>
    <cellStyle name="Output 10 48" xfId="36228" xr:uid="{00000000-0005-0000-0000-0000DD8E0000}"/>
    <cellStyle name="Output 10 49" xfId="36229" xr:uid="{00000000-0005-0000-0000-0000DE8E0000}"/>
    <cellStyle name="Output 10 5" xfId="36230" xr:uid="{00000000-0005-0000-0000-0000DF8E0000}"/>
    <cellStyle name="Output 10 5 2" xfId="36231" xr:uid="{00000000-0005-0000-0000-0000E08E0000}"/>
    <cellStyle name="Output 10 50" xfId="36232" xr:uid="{00000000-0005-0000-0000-0000E18E0000}"/>
    <cellStyle name="Output 10 51" xfId="36233" xr:uid="{00000000-0005-0000-0000-0000E28E0000}"/>
    <cellStyle name="Output 10 52" xfId="36234" xr:uid="{00000000-0005-0000-0000-0000E38E0000}"/>
    <cellStyle name="Output 10 53" xfId="36235" xr:uid="{00000000-0005-0000-0000-0000E48E0000}"/>
    <cellStyle name="Output 10 54" xfId="36236" xr:uid="{00000000-0005-0000-0000-0000E58E0000}"/>
    <cellStyle name="Output 10 55" xfId="36237" xr:uid="{00000000-0005-0000-0000-0000E68E0000}"/>
    <cellStyle name="Output 10 56" xfId="36238" xr:uid="{00000000-0005-0000-0000-0000E78E0000}"/>
    <cellStyle name="Output 10 57" xfId="36239" xr:uid="{00000000-0005-0000-0000-0000E88E0000}"/>
    <cellStyle name="Output 10 58" xfId="36240" xr:uid="{00000000-0005-0000-0000-0000E98E0000}"/>
    <cellStyle name="Output 10 59" xfId="36241" xr:uid="{00000000-0005-0000-0000-0000EA8E0000}"/>
    <cellStyle name="Output 10 6" xfId="36242" xr:uid="{00000000-0005-0000-0000-0000EB8E0000}"/>
    <cellStyle name="Output 10 6 2" xfId="36243" xr:uid="{00000000-0005-0000-0000-0000EC8E0000}"/>
    <cellStyle name="Output 10 60" xfId="36244" xr:uid="{00000000-0005-0000-0000-0000ED8E0000}"/>
    <cellStyle name="Output 10 61" xfId="36245" xr:uid="{00000000-0005-0000-0000-0000EE8E0000}"/>
    <cellStyle name="Output 10 62" xfId="36246" xr:uid="{00000000-0005-0000-0000-0000EF8E0000}"/>
    <cellStyle name="Output 10 63" xfId="36247" xr:uid="{00000000-0005-0000-0000-0000F08E0000}"/>
    <cellStyle name="Output 10 64" xfId="36248" xr:uid="{00000000-0005-0000-0000-0000F18E0000}"/>
    <cellStyle name="Output 10 65" xfId="36249" xr:uid="{00000000-0005-0000-0000-0000F28E0000}"/>
    <cellStyle name="Output 10 66" xfId="36250" xr:uid="{00000000-0005-0000-0000-0000F38E0000}"/>
    <cellStyle name="Output 10 67" xfId="36251" xr:uid="{00000000-0005-0000-0000-0000F48E0000}"/>
    <cellStyle name="Output 10 68" xfId="36252" xr:uid="{00000000-0005-0000-0000-0000F58E0000}"/>
    <cellStyle name="Output 10 69" xfId="36253" xr:uid="{00000000-0005-0000-0000-0000F68E0000}"/>
    <cellStyle name="Output 10 7" xfId="36254" xr:uid="{00000000-0005-0000-0000-0000F78E0000}"/>
    <cellStyle name="Output 10 7 2" xfId="36255" xr:uid="{00000000-0005-0000-0000-0000F88E0000}"/>
    <cellStyle name="Output 10 70" xfId="36256" xr:uid="{00000000-0005-0000-0000-0000F98E0000}"/>
    <cellStyle name="Output 10 71" xfId="36257" xr:uid="{00000000-0005-0000-0000-0000FA8E0000}"/>
    <cellStyle name="Output 10 72" xfId="36258" xr:uid="{00000000-0005-0000-0000-0000FB8E0000}"/>
    <cellStyle name="Output 10 73" xfId="36259" xr:uid="{00000000-0005-0000-0000-0000FC8E0000}"/>
    <cellStyle name="Output 10 74" xfId="36260" xr:uid="{00000000-0005-0000-0000-0000FD8E0000}"/>
    <cellStyle name="Output 10 75" xfId="36261" xr:uid="{00000000-0005-0000-0000-0000FE8E0000}"/>
    <cellStyle name="Output 10 76" xfId="36262" xr:uid="{00000000-0005-0000-0000-0000FF8E0000}"/>
    <cellStyle name="Output 10 77" xfId="52553" xr:uid="{00000000-0005-0000-0000-0000008F0000}"/>
    <cellStyle name="Output 10 78" xfId="52785" xr:uid="{00000000-0005-0000-0000-0000018F0000}"/>
    <cellStyle name="Output 10 79" xfId="53246" xr:uid="{00000000-0005-0000-0000-0000028F0000}"/>
    <cellStyle name="Output 10 8" xfId="36263" xr:uid="{00000000-0005-0000-0000-0000038F0000}"/>
    <cellStyle name="Output 10 8 2" xfId="36264" xr:uid="{00000000-0005-0000-0000-0000048F0000}"/>
    <cellStyle name="Output 10 9" xfId="36265" xr:uid="{00000000-0005-0000-0000-0000058F0000}"/>
    <cellStyle name="Output 10 9 2" xfId="36266" xr:uid="{00000000-0005-0000-0000-0000068F0000}"/>
    <cellStyle name="Output 100" xfId="53054" xr:uid="{00000000-0005-0000-0000-0000078F0000}"/>
    <cellStyle name="Output 11" xfId="1042" xr:uid="{00000000-0005-0000-0000-0000088F0000}"/>
    <cellStyle name="Output 11 10" xfId="36267" xr:uid="{00000000-0005-0000-0000-0000098F0000}"/>
    <cellStyle name="Output 11 10 2" xfId="36268" xr:uid="{00000000-0005-0000-0000-00000A8F0000}"/>
    <cellStyle name="Output 11 11" xfId="36269" xr:uid="{00000000-0005-0000-0000-00000B8F0000}"/>
    <cellStyle name="Output 11 11 2" xfId="36270" xr:uid="{00000000-0005-0000-0000-00000C8F0000}"/>
    <cellStyle name="Output 11 12" xfId="36271" xr:uid="{00000000-0005-0000-0000-00000D8F0000}"/>
    <cellStyle name="Output 11 12 2" xfId="36272" xr:uid="{00000000-0005-0000-0000-00000E8F0000}"/>
    <cellStyle name="Output 11 13" xfId="36273" xr:uid="{00000000-0005-0000-0000-00000F8F0000}"/>
    <cellStyle name="Output 11 13 2" xfId="36274" xr:uid="{00000000-0005-0000-0000-0000108F0000}"/>
    <cellStyle name="Output 11 14" xfId="36275" xr:uid="{00000000-0005-0000-0000-0000118F0000}"/>
    <cellStyle name="Output 11 14 2" xfId="36276" xr:uid="{00000000-0005-0000-0000-0000128F0000}"/>
    <cellStyle name="Output 11 15" xfId="36277" xr:uid="{00000000-0005-0000-0000-0000138F0000}"/>
    <cellStyle name="Output 11 15 2" xfId="36278" xr:uid="{00000000-0005-0000-0000-0000148F0000}"/>
    <cellStyle name="Output 11 16" xfId="36279" xr:uid="{00000000-0005-0000-0000-0000158F0000}"/>
    <cellStyle name="Output 11 16 2" xfId="36280" xr:uid="{00000000-0005-0000-0000-0000168F0000}"/>
    <cellStyle name="Output 11 17" xfId="36281" xr:uid="{00000000-0005-0000-0000-0000178F0000}"/>
    <cellStyle name="Output 11 17 2" xfId="36282" xr:uid="{00000000-0005-0000-0000-0000188F0000}"/>
    <cellStyle name="Output 11 18" xfId="36283" xr:uid="{00000000-0005-0000-0000-0000198F0000}"/>
    <cellStyle name="Output 11 18 2" xfId="36284" xr:uid="{00000000-0005-0000-0000-00001A8F0000}"/>
    <cellStyle name="Output 11 19" xfId="36285" xr:uid="{00000000-0005-0000-0000-00001B8F0000}"/>
    <cellStyle name="Output 11 19 2" xfId="36286" xr:uid="{00000000-0005-0000-0000-00001C8F0000}"/>
    <cellStyle name="Output 11 2" xfId="1043" xr:uid="{00000000-0005-0000-0000-00001D8F0000}"/>
    <cellStyle name="Output 11 2 2" xfId="36287" xr:uid="{00000000-0005-0000-0000-00001E8F0000}"/>
    <cellStyle name="Output 11 20" xfId="36288" xr:uid="{00000000-0005-0000-0000-00001F8F0000}"/>
    <cellStyle name="Output 11 20 2" xfId="36289" xr:uid="{00000000-0005-0000-0000-0000208F0000}"/>
    <cellStyle name="Output 11 21" xfId="36290" xr:uid="{00000000-0005-0000-0000-0000218F0000}"/>
    <cellStyle name="Output 11 21 2" xfId="36291" xr:uid="{00000000-0005-0000-0000-0000228F0000}"/>
    <cellStyle name="Output 11 22" xfId="36292" xr:uid="{00000000-0005-0000-0000-0000238F0000}"/>
    <cellStyle name="Output 11 22 2" xfId="36293" xr:uid="{00000000-0005-0000-0000-0000248F0000}"/>
    <cellStyle name="Output 11 23" xfId="36294" xr:uid="{00000000-0005-0000-0000-0000258F0000}"/>
    <cellStyle name="Output 11 23 2" xfId="36295" xr:uid="{00000000-0005-0000-0000-0000268F0000}"/>
    <cellStyle name="Output 11 24" xfId="36296" xr:uid="{00000000-0005-0000-0000-0000278F0000}"/>
    <cellStyle name="Output 11 24 2" xfId="36297" xr:uid="{00000000-0005-0000-0000-0000288F0000}"/>
    <cellStyle name="Output 11 25" xfId="36298" xr:uid="{00000000-0005-0000-0000-0000298F0000}"/>
    <cellStyle name="Output 11 25 2" xfId="36299" xr:uid="{00000000-0005-0000-0000-00002A8F0000}"/>
    <cellStyle name="Output 11 26" xfId="36300" xr:uid="{00000000-0005-0000-0000-00002B8F0000}"/>
    <cellStyle name="Output 11 26 2" xfId="36301" xr:uid="{00000000-0005-0000-0000-00002C8F0000}"/>
    <cellStyle name="Output 11 27" xfId="36302" xr:uid="{00000000-0005-0000-0000-00002D8F0000}"/>
    <cellStyle name="Output 11 27 2" xfId="36303" xr:uid="{00000000-0005-0000-0000-00002E8F0000}"/>
    <cellStyle name="Output 11 28" xfId="36304" xr:uid="{00000000-0005-0000-0000-00002F8F0000}"/>
    <cellStyle name="Output 11 28 2" xfId="36305" xr:uid="{00000000-0005-0000-0000-0000308F0000}"/>
    <cellStyle name="Output 11 29" xfId="36306" xr:uid="{00000000-0005-0000-0000-0000318F0000}"/>
    <cellStyle name="Output 11 29 2" xfId="36307" xr:uid="{00000000-0005-0000-0000-0000328F0000}"/>
    <cellStyle name="Output 11 3" xfId="36308" xr:uid="{00000000-0005-0000-0000-0000338F0000}"/>
    <cellStyle name="Output 11 3 2" xfId="36309" xr:uid="{00000000-0005-0000-0000-0000348F0000}"/>
    <cellStyle name="Output 11 30" xfId="36310" xr:uid="{00000000-0005-0000-0000-0000358F0000}"/>
    <cellStyle name="Output 11 30 2" xfId="36311" xr:uid="{00000000-0005-0000-0000-0000368F0000}"/>
    <cellStyle name="Output 11 31" xfId="36312" xr:uid="{00000000-0005-0000-0000-0000378F0000}"/>
    <cellStyle name="Output 11 31 2" xfId="36313" xr:uid="{00000000-0005-0000-0000-0000388F0000}"/>
    <cellStyle name="Output 11 32" xfId="36314" xr:uid="{00000000-0005-0000-0000-0000398F0000}"/>
    <cellStyle name="Output 11 32 2" xfId="36315" xr:uid="{00000000-0005-0000-0000-00003A8F0000}"/>
    <cellStyle name="Output 11 33" xfId="36316" xr:uid="{00000000-0005-0000-0000-00003B8F0000}"/>
    <cellStyle name="Output 11 33 2" xfId="36317" xr:uid="{00000000-0005-0000-0000-00003C8F0000}"/>
    <cellStyle name="Output 11 34" xfId="36318" xr:uid="{00000000-0005-0000-0000-00003D8F0000}"/>
    <cellStyle name="Output 11 34 2" xfId="36319" xr:uid="{00000000-0005-0000-0000-00003E8F0000}"/>
    <cellStyle name="Output 11 35" xfId="36320" xr:uid="{00000000-0005-0000-0000-00003F8F0000}"/>
    <cellStyle name="Output 11 35 2" xfId="36321" xr:uid="{00000000-0005-0000-0000-0000408F0000}"/>
    <cellStyle name="Output 11 36" xfId="36322" xr:uid="{00000000-0005-0000-0000-0000418F0000}"/>
    <cellStyle name="Output 11 36 2" xfId="36323" xr:uid="{00000000-0005-0000-0000-0000428F0000}"/>
    <cellStyle name="Output 11 37" xfId="36324" xr:uid="{00000000-0005-0000-0000-0000438F0000}"/>
    <cellStyle name="Output 11 37 2" xfId="36325" xr:uid="{00000000-0005-0000-0000-0000448F0000}"/>
    <cellStyle name="Output 11 38" xfId="36326" xr:uid="{00000000-0005-0000-0000-0000458F0000}"/>
    <cellStyle name="Output 11 38 2" xfId="36327" xr:uid="{00000000-0005-0000-0000-0000468F0000}"/>
    <cellStyle name="Output 11 39" xfId="36328" xr:uid="{00000000-0005-0000-0000-0000478F0000}"/>
    <cellStyle name="Output 11 39 2" xfId="36329" xr:uid="{00000000-0005-0000-0000-0000488F0000}"/>
    <cellStyle name="Output 11 4" xfId="36330" xr:uid="{00000000-0005-0000-0000-0000498F0000}"/>
    <cellStyle name="Output 11 4 2" xfId="36331" xr:uid="{00000000-0005-0000-0000-00004A8F0000}"/>
    <cellStyle name="Output 11 40" xfId="36332" xr:uid="{00000000-0005-0000-0000-00004B8F0000}"/>
    <cellStyle name="Output 11 41" xfId="36333" xr:uid="{00000000-0005-0000-0000-00004C8F0000}"/>
    <cellStyle name="Output 11 42" xfId="36334" xr:uid="{00000000-0005-0000-0000-00004D8F0000}"/>
    <cellStyle name="Output 11 43" xfId="36335" xr:uid="{00000000-0005-0000-0000-00004E8F0000}"/>
    <cellStyle name="Output 11 44" xfId="36336" xr:uid="{00000000-0005-0000-0000-00004F8F0000}"/>
    <cellStyle name="Output 11 45" xfId="36337" xr:uid="{00000000-0005-0000-0000-0000508F0000}"/>
    <cellStyle name="Output 11 46" xfId="36338" xr:uid="{00000000-0005-0000-0000-0000518F0000}"/>
    <cellStyle name="Output 11 47" xfId="36339" xr:uid="{00000000-0005-0000-0000-0000528F0000}"/>
    <cellStyle name="Output 11 48" xfId="36340" xr:uid="{00000000-0005-0000-0000-0000538F0000}"/>
    <cellStyle name="Output 11 49" xfId="36341" xr:uid="{00000000-0005-0000-0000-0000548F0000}"/>
    <cellStyle name="Output 11 5" xfId="36342" xr:uid="{00000000-0005-0000-0000-0000558F0000}"/>
    <cellStyle name="Output 11 5 2" xfId="36343" xr:uid="{00000000-0005-0000-0000-0000568F0000}"/>
    <cellStyle name="Output 11 50" xfId="36344" xr:uid="{00000000-0005-0000-0000-0000578F0000}"/>
    <cellStyle name="Output 11 51" xfId="36345" xr:uid="{00000000-0005-0000-0000-0000588F0000}"/>
    <cellStyle name="Output 11 52" xfId="36346" xr:uid="{00000000-0005-0000-0000-0000598F0000}"/>
    <cellStyle name="Output 11 53" xfId="36347" xr:uid="{00000000-0005-0000-0000-00005A8F0000}"/>
    <cellStyle name="Output 11 54" xfId="36348" xr:uid="{00000000-0005-0000-0000-00005B8F0000}"/>
    <cellStyle name="Output 11 55" xfId="36349" xr:uid="{00000000-0005-0000-0000-00005C8F0000}"/>
    <cellStyle name="Output 11 56" xfId="36350" xr:uid="{00000000-0005-0000-0000-00005D8F0000}"/>
    <cellStyle name="Output 11 57" xfId="36351" xr:uid="{00000000-0005-0000-0000-00005E8F0000}"/>
    <cellStyle name="Output 11 58" xfId="36352" xr:uid="{00000000-0005-0000-0000-00005F8F0000}"/>
    <cellStyle name="Output 11 59" xfId="36353" xr:uid="{00000000-0005-0000-0000-0000608F0000}"/>
    <cellStyle name="Output 11 6" xfId="36354" xr:uid="{00000000-0005-0000-0000-0000618F0000}"/>
    <cellStyle name="Output 11 6 2" xfId="36355" xr:uid="{00000000-0005-0000-0000-0000628F0000}"/>
    <cellStyle name="Output 11 60" xfId="36356" xr:uid="{00000000-0005-0000-0000-0000638F0000}"/>
    <cellStyle name="Output 11 61" xfId="36357" xr:uid="{00000000-0005-0000-0000-0000648F0000}"/>
    <cellStyle name="Output 11 62" xfId="36358" xr:uid="{00000000-0005-0000-0000-0000658F0000}"/>
    <cellStyle name="Output 11 63" xfId="36359" xr:uid="{00000000-0005-0000-0000-0000668F0000}"/>
    <cellStyle name="Output 11 64" xfId="36360" xr:uid="{00000000-0005-0000-0000-0000678F0000}"/>
    <cellStyle name="Output 11 65" xfId="36361" xr:uid="{00000000-0005-0000-0000-0000688F0000}"/>
    <cellStyle name="Output 11 66" xfId="36362" xr:uid="{00000000-0005-0000-0000-0000698F0000}"/>
    <cellStyle name="Output 11 67" xfId="36363" xr:uid="{00000000-0005-0000-0000-00006A8F0000}"/>
    <cellStyle name="Output 11 68" xfId="36364" xr:uid="{00000000-0005-0000-0000-00006B8F0000}"/>
    <cellStyle name="Output 11 69" xfId="36365" xr:uid="{00000000-0005-0000-0000-00006C8F0000}"/>
    <cellStyle name="Output 11 7" xfId="36366" xr:uid="{00000000-0005-0000-0000-00006D8F0000}"/>
    <cellStyle name="Output 11 7 2" xfId="36367" xr:uid="{00000000-0005-0000-0000-00006E8F0000}"/>
    <cellStyle name="Output 11 70" xfId="36368" xr:uid="{00000000-0005-0000-0000-00006F8F0000}"/>
    <cellStyle name="Output 11 71" xfId="36369" xr:uid="{00000000-0005-0000-0000-0000708F0000}"/>
    <cellStyle name="Output 11 72" xfId="36370" xr:uid="{00000000-0005-0000-0000-0000718F0000}"/>
    <cellStyle name="Output 11 73" xfId="36371" xr:uid="{00000000-0005-0000-0000-0000728F0000}"/>
    <cellStyle name="Output 11 74" xfId="36372" xr:uid="{00000000-0005-0000-0000-0000738F0000}"/>
    <cellStyle name="Output 11 75" xfId="36373" xr:uid="{00000000-0005-0000-0000-0000748F0000}"/>
    <cellStyle name="Output 11 76" xfId="36374" xr:uid="{00000000-0005-0000-0000-0000758F0000}"/>
    <cellStyle name="Output 11 77" xfId="52478" xr:uid="{00000000-0005-0000-0000-0000768F0000}"/>
    <cellStyle name="Output 11 78" xfId="52290" xr:uid="{00000000-0005-0000-0000-0000778F0000}"/>
    <cellStyle name="Output 11 79" xfId="53171" xr:uid="{00000000-0005-0000-0000-0000788F0000}"/>
    <cellStyle name="Output 11 8" xfId="36375" xr:uid="{00000000-0005-0000-0000-0000798F0000}"/>
    <cellStyle name="Output 11 8 2" xfId="36376" xr:uid="{00000000-0005-0000-0000-00007A8F0000}"/>
    <cellStyle name="Output 11 9" xfId="36377" xr:uid="{00000000-0005-0000-0000-00007B8F0000}"/>
    <cellStyle name="Output 11 9 2" xfId="36378" xr:uid="{00000000-0005-0000-0000-00007C8F0000}"/>
    <cellStyle name="Output 12" xfId="1044" xr:uid="{00000000-0005-0000-0000-00007D8F0000}"/>
    <cellStyle name="Output 12 10" xfId="36379" xr:uid="{00000000-0005-0000-0000-00007E8F0000}"/>
    <cellStyle name="Output 12 10 2" xfId="36380" xr:uid="{00000000-0005-0000-0000-00007F8F0000}"/>
    <cellStyle name="Output 12 11" xfId="36381" xr:uid="{00000000-0005-0000-0000-0000808F0000}"/>
    <cellStyle name="Output 12 11 2" xfId="36382" xr:uid="{00000000-0005-0000-0000-0000818F0000}"/>
    <cellStyle name="Output 12 12" xfId="36383" xr:uid="{00000000-0005-0000-0000-0000828F0000}"/>
    <cellStyle name="Output 12 12 2" xfId="36384" xr:uid="{00000000-0005-0000-0000-0000838F0000}"/>
    <cellStyle name="Output 12 13" xfId="36385" xr:uid="{00000000-0005-0000-0000-0000848F0000}"/>
    <cellStyle name="Output 12 13 2" xfId="36386" xr:uid="{00000000-0005-0000-0000-0000858F0000}"/>
    <cellStyle name="Output 12 14" xfId="36387" xr:uid="{00000000-0005-0000-0000-0000868F0000}"/>
    <cellStyle name="Output 12 14 2" xfId="36388" xr:uid="{00000000-0005-0000-0000-0000878F0000}"/>
    <cellStyle name="Output 12 15" xfId="36389" xr:uid="{00000000-0005-0000-0000-0000888F0000}"/>
    <cellStyle name="Output 12 15 2" xfId="36390" xr:uid="{00000000-0005-0000-0000-0000898F0000}"/>
    <cellStyle name="Output 12 16" xfId="36391" xr:uid="{00000000-0005-0000-0000-00008A8F0000}"/>
    <cellStyle name="Output 12 16 2" xfId="36392" xr:uid="{00000000-0005-0000-0000-00008B8F0000}"/>
    <cellStyle name="Output 12 17" xfId="36393" xr:uid="{00000000-0005-0000-0000-00008C8F0000}"/>
    <cellStyle name="Output 12 17 2" xfId="36394" xr:uid="{00000000-0005-0000-0000-00008D8F0000}"/>
    <cellStyle name="Output 12 18" xfId="36395" xr:uid="{00000000-0005-0000-0000-00008E8F0000}"/>
    <cellStyle name="Output 12 18 2" xfId="36396" xr:uid="{00000000-0005-0000-0000-00008F8F0000}"/>
    <cellStyle name="Output 12 19" xfId="36397" xr:uid="{00000000-0005-0000-0000-0000908F0000}"/>
    <cellStyle name="Output 12 19 2" xfId="36398" xr:uid="{00000000-0005-0000-0000-0000918F0000}"/>
    <cellStyle name="Output 12 2" xfId="1045" xr:uid="{00000000-0005-0000-0000-0000928F0000}"/>
    <cellStyle name="Output 12 2 2" xfId="36399" xr:uid="{00000000-0005-0000-0000-0000938F0000}"/>
    <cellStyle name="Output 12 20" xfId="36400" xr:uid="{00000000-0005-0000-0000-0000948F0000}"/>
    <cellStyle name="Output 12 20 2" xfId="36401" xr:uid="{00000000-0005-0000-0000-0000958F0000}"/>
    <cellStyle name="Output 12 21" xfId="36402" xr:uid="{00000000-0005-0000-0000-0000968F0000}"/>
    <cellStyle name="Output 12 21 2" xfId="36403" xr:uid="{00000000-0005-0000-0000-0000978F0000}"/>
    <cellStyle name="Output 12 22" xfId="36404" xr:uid="{00000000-0005-0000-0000-0000988F0000}"/>
    <cellStyle name="Output 12 22 2" xfId="36405" xr:uid="{00000000-0005-0000-0000-0000998F0000}"/>
    <cellStyle name="Output 12 23" xfId="36406" xr:uid="{00000000-0005-0000-0000-00009A8F0000}"/>
    <cellStyle name="Output 12 23 2" xfId="36407" xr:uid="{00000000-0005-0000-0000-00009B8F0000}"/>
    <cellStyle name="Output 12 24" xfId="36408" xr:uid="{00000000-0005-0000-0000-00009C8F0000}"/>
    <cellStyle name="Output 12 24 2" xfId="36409" xr:uid="{00000000-0005-0000-0000-00009D8F0000}"/>
    <cellStyle name="Output 12 25" xfId="36410" xr:uid="{00000000-0005-0000-0000-00009E8F0000}"/>
    <cellStyle name="Output 12 25 2" xfId="36411" xr:uid="{00000000-0005-0000-0000-00009F8F0000}"/>
    <cellStyle name="Output 12 26" xfId="36412" xr:uid="{00000000-0005-0000-0000-0000A08F0000}"/>
    <cellStyle name="Output 12 26 2" xfId="36413" xr:uid="{00000000-0005-0000-0000-0000A18F0000}"/>
    <cellStyle name="Output 12 27" xfId="36414" xr:uid="{00000000-0005-0000-0000-0000A28F0000}"/>
    <cellStyle name="Output 12 27 2" xfId="36415" xr:uid="{00000000-0005-0000-0000-0000A38F0000}"/>
    <cellStyle name="Output 12 28" xfId="36416" xr:uid="{00000000-0005-0000-0000-0000A48F0000}"/>
    <cellStyle name="Output 12 28 2" xfId="36417" xr:uid="{00000000-0005-0000-0000-0000A58F0000}"/>
    <cellStyle name="Output 12 29" xfId="36418" xr:uid="{00000000-0005-0000-0000-0000A68F0000}"/>
    <cellStyle name="Output 12 29 2" xfId="36419" xr:uid="{00000000-0005-0000-0000-0000A78F0000}"/>
    <cellStyle name="Output 12 3" xfId="36420" xr:uid="{00000000-0005-0000-0000-0000A88F0000}"/>
    <cellStyle name="Output 12 3 2" xfId="36421" xr:uid="{00000000-0005-0000-0000-0000A98F0000}"/>
    <cellStyle name="Output 12 30" xfId="36422" xr:uid="{00000000-0005-0000-0000-0000AA8F0000}"/>
    <cellStyle name="Output 12 30 2" xfId="36423" xr:uid="{00000000-0005-0000-0000-0000AB8F0000}"/>
    <cellStyle name="Output 12 31" xfId="36424" xr:uid="{00000000-0005-0000-0000-0000AC8F0000}"/>
    <cellStyle name="Output 12 31 2" xfId="36425" xr:uid="{00000000-0005-0000-0000-0000AD8F0000}"/>
    <cellStyle name="Output 12 32" xfId="36426" xr:uid="{00000000-0005-0000-0000-0000AE8F0000}"/>
    <cellStyle name="Output 12 32 2" xfId="36427" xr:uid="{00000000-0005-0000-0000-0000AF8F0000}"/>
    <cellStyle name="Output 12 33" xfId="36428" xr:uid="{00000000-0005-0000-0000-0000B08F0000}"/>
    <cellStyle name="Output 12 33 2" xfId="36429" xr:uid="{00000000-0005-0000-0000-0000B18F0000}"/>
    <cellStyle name="Output 12 34" xfId="36430" xr:uid="{00000000-0005-0000-0000-0000B28F0000}"/>
    <cellStyle name="Output 12 34 2" xfId="36431" xr:uid="{00000000-0005-0000-0000-0000B38F0000}"/>
    <cellStyle name="Output 12 35" xfId="36432" xr:uid="{00000000-0005-0000-0000-0000B48F0000}"/>
    <cellStyle name="Output 12 35 2" xfId="36433" xr:uid="{00000000-0005-0000-0000-0000B58F0000}"/>
    <cellStyle name="Output 12 36" xfId="36434" xr:uid="{00000000-0005-0000-0000-0000B68F0000}"/>
    <cellStyle name="Output 12 36 2" xfId="36435" xr:uid="{00000000-0005-0000-0000-0000B78F0000}"/>
    <cellStyle name="Output 12 37" xfId="36436" xr:uid="{00000000-0005-0000-0000-0000B88F0000}"/>
    <cellStyle name="Output 12 37 2" xfId="36437" xr:uid="{00000000-0005-0000-0000-0000B98F0000}"/>
    <cellStyle name="Output 12 38" xfId="36438" xr:uid="{00000000-0005-0000-0000-0000BA8F0000}"/>
    <cellStyle name="Output 12 38 2" xfId="36439" xr:uid="{00000000-0005-0000-0000-0000BB8F0000}"/>
    <cellStyle name="Output 12 39" xfId="36440" xr:uid="{00000000-0005-0000-0000-0000BC8F0000}"/>
    <cellStyle name="Output 12 39 2" xfId="36441" xr:uid="{00000000-0005-0000-0000-0000BD8F0000}"/>
    <cellStyle name="Output 12 4" xfId="36442" xr:uid="{00000000-0005-0000-0000-0000BE8F0000}"/>
    <cellStyle name="Output 12 4 2" xfId="36443" xr:uid="{00000000-0005-0000-0000-0000BF8F0000}"/>
    <cellStyle name="Output 12 40" xfId="36444" xr:uid="{00000000-0005-0000-0000-0000C08F0000}"/>
    <cellStyle name="Output 12 41" xfId="36445" xr:uid="{00000000-0005-0000-0000-0000C18F0000}"/>
    <cellStyle name="Output 12 42" xfId="36446" xr:uid="{00000000-0005-0000-0000-0000C28F0000}"/>
    <cellStyle name="Output 12 43" xfId="36447" xr:uid="{00000000-0005-0000-0000-0000C38F0000}"/>
    <cellStyle name="Output 12 44" xfId="36448" xr:uid="{00000000-0005-0000-0000-0000C48F0000}"/>
    <cellStyle name="Output 12 45" xfId="36449" xr:uid="{00000000-0005-0000-0000-0000C58F0000}"/>
    <cellStyle name="Output 12 46" xfId="36450" xr:uid="{00000000-0005-0000-0000-0000C68F0000}"/>
    <cellStyle name="Output 12 47" xfId="36451" xr:uid="{00000000-0005-0000-0000-0000C78F0000}"/>
    <cellStyle name="Output 12 48" xfId="36452" xr:uid="{00000000-0005-0000-0000-0000C88F0000}"/>
    <cellStyle name="Output 12 49" xfId="36453" xr:uid="{00000000-0005-0000-0000-0000C98F0000}"/>
    <cellStyle name="Output 12 5" xfId="36454" xr:uid="{00000000-0005-0000-0000-0000CA8F0000}"/>
    <cellStyle name="Output 12 5 2" xfId="36455" xr:uid="{00000000-0005-0000-0000-0000CB8F0000}"/>
    <cellStyle name="Output 12 50" xfId="36456" xr:uid="{00000000-0005-0000-0000-0000CC8F0000}"/>
    <cellStyle name="Output 12 51" xfId="36457" xr:uid="{00000000-0005-0000-0000-0000CD8F0000}"/>
    <cellStyle name="Output 12 52" xfId="36458" xr:uid="{00000000-0005-0000-0000-0000CE8F0000}"/>
    <cellStyle name="Output 12 53" xfId="36459" xr:uid="{00000000-0005-0000-0000-0000CF8F0000}"/>
    <cellStyle name="Output 12 54" xfId="36460" xr:uid="{00000000-0005-0000-0000-0000D08F0000}"/>
    <cellStyle name="Output 12 55" xfId="36461" xr:uid="{00000000-0005-0000-0000-0000D18F0000}"/>
    <cellStyle name="Output 12 56" xfId="36462" xr:uid="{00000000-0005-0000-0000-0000D28F0000}"/>
    <cellStyle name="Output 12 57" xfId="36463" xr:uid="{00000000-0005-0000-0000-0000D38F0000}"/>
    <cellStyle name="Output 12 58" xfId="36464" xr:uid="{00000000-0005-0000-0000-0000D48F0000}"/>
    <cellStyle name="Output 12 59" xfId="36465" xr:uid="{00000000-0005-0000-0000-0000D58F0000}"/>
    <cellStyle name="Output 12 6" xfId="36466" xr:uid="{00000000-0005-0000-0000-0000D68F0000}"/>
    <cellStyle name="Output 12 6 2" xfId="36467" xr:uid="{00000000-0005-0000-0000-0000D78F0000}"/>
    <cellStyle name="Output 12 60" xfId="36468" xr:uid="{00000000-0005-0000-0000-0000D88F0000}"/>
    <cellStyle name="Output 12 61" xfId="36469" xr:uid="{00000000-0005-0000-0000-0000D98F0000}"/>
    <cellStyle name="Output 12 62" xfId="36470" xr:uid="{00000000-0005-0000-0000-0000DA8F0000}"/>
    <cellStyle name="Output 12 63" xfId="36471" xr:uid="{00000000-0005-0000-0000-0000DB8F0000}"/>
    <cellStyle name="Output 12 64" xfId="36472" xr:uid="{00000000-0005-0000-0000-0000DC8F0000}"/>
    <cellStyle name="Output 12 65" xfId="36473" xr:uid="{00000000-0005-0000-0000-0000DD8F0000}"/>
    <cellStyle name="Output 12 66" xfId="36474" xr:uid="{00000000-0005-0000-0000-0000DE8F0000}"/>
    <cellStyle name="Output 12 67" xfId="36475" xr:uid="{00000000-0005-0000-0000-0000DF8F0000}"/>
    <cellStyle name="Output 12 68" xfId="36476" xr:uid="{00000000-0005-0000-0000-0000E08F0000}"/>
    <cellStyle name="Output 12 69" xfId="36477" xr:uid="{00000000-0005-0000-0000-0000E18F0000}"/>
    <cellStyle name="Output 12 7" xfId="36478" xr:uid="{00000000-0005-0000-0000-0000E28F0000}"/>
    <cellStyle name="Output 12 7 2" xfId="36479" xr:uid="{00000000-0005-0000-0000-0000E38F0000}"/>
    <cellStyle name="Output 12 70" xfId="36480" xr:uid="{00000000-0005-0000-0000-0000E48F0000}"/>
    <cellStyle name="Output 12 71" xfId="36481" xr:uid="{00000000-0005-0000-0000-0000E58F0000}"/>
    <cellStyle name="Output 12 72" xfId="36482" xr:uid="{00000000-0005-0000-0000-0000E68F0000}"/>
    <cellStyle name="Output 12 73" xfId="36483" xr:uid="{00000000-0005-0000-0000-0000E78F0000}"/>
    <cellStyle name="Output 12 74" xfId="36484" xr:uid="{00000000-0005-0000-0000-0000E88F0000}"/>
    <cellStyle name="Output 12 75" xfId="36485" xr:uid="{00000000-0005-0000-0000-0000E98F0000}"/>
    <cellStyle name="Output 12 76" xfId="36486" xr:uid="{00000000-0005-0000-0000-0000EA8F0000}"/>
    <cellStyle name="Output 12 77" xfId="52557" xr:uid="{00000000-0005-0000-0000-0000EB8F0000}"/>
    <cellStyle name="Output 12 78" xfId="52789" xr:uid="{00000000-0005-0000-0000-0000EC8F0000}"/>
    <cellStyle name="Output 12 79" xfId="53250" xr:uid="{00000000-0005-0000-0000-0000ED8F0000}"/>
    <cellStyle name="Output 12 8" xfId="36487" xr:uid="{00000000-0005-0000-0000-0000EE8F0000}"/>
    <cellStyle name="Output 12 8 2" xfId="36488" xr:uid="{00000000-0005-0000-0000-0000EF8F0000}"/>
    <cellStyle name="Output 12 9" xfId="36489" xr:uid="{00000000-0005-0000-0000-0000F08F0000}"/>
    <cellStyle name="Output 12 9 2" xfId="36490" xr:uid="{00000000-0005-0000-0000-0000F18F0000}"/>
    <cellStyle name="Output 13" xfId="1046" xr:uid="{00000000-0005-0000-0000-0000F28F0000}"/>
    <cellStyle name="Output 13 10" xfId="36491" xr:uid="{00000000-0005-0000-0000-0000F38F0000}"/>
    <cellStyle name="Output 13 10 2" xfId="36492" xr:uid="{00000000-0005-0000-0000-0000F48F0000}"/>
    <cellStyle name="Output 13 11" xfId="36493" xr:uid="{00000000-0005-0000-0000-0000F58F0000}"/>
    <cellStyle name="Output 13 11 2" xfId="36494" xr:uid="{00000000-0005-0000-0000-0000F68F0000}"/>
    <cellStyle name="Output 13 12" xfId="36495" xr:uid="{00000000-0005-0000-0000-0000F78F0000}"/>
    <cellStyle name="Output 13 12 2" xfId="36496" xr:uid="{00000000-0005-0000-0000-0000F88F0000}"/>
    <cellStyle name="Output 13 13" xfId="36497" xr:uid="{00000000-0005-0000-0000-0000F98F0000}"/>
    <cellStyle name="Output 13 13 2" xfId="36498" xr:uid="{00000000-0005-0000-0000-0000FA8F0000}"/>
    <cellStyle name="Output 13 14" xfId="36499" xr:uid="{00000000-0005-0000-0000-0000FB8F0000}"/>
    <cellStyle name="Output 13 14 2" xfId="36500" xr:uid="{00000000-0005-0000-0000-0000FC8F0000}"/>
    <cellStyle name="Output 13 15" xfId="36501" xr:uid="{00000000-0005-0000-0000-0000FD8F0000}"/>
    <cellStyle name="Output 13 15 2" xfId="36502" xr:uid="{00000000-0005-0000-0000-0000FE8F0000}"/>
    <cellStyle name="Output 13 16" xfId="36503" xr:uid="{00000000-0005-0000-0000-0000FF8F0000}"/>
    <cellStyle name="Output 13 16 2" xfId="36504" xr:uid="{00000000-0005-0000-0000-000000900000}"/>
    <cellStyle name="Output 13 17" xfId="36505" xr:uid="{00000000-0005-0000-0000-000001900000}"/>
    <cellStyle name="Output 13 17 2" xfId="36506" xr:uid="{00000000-0005-0000-0000-000002900000}"/>
    <cellStyle name="Output 13 18" xfId="36507" xr:uid="{00000000-0005-0000-0000-000003900000}"/>
    <cellStyle name="Output 13 18 2" xfId="36508" xr:uid="{00000000-0005-0000-0000-000004900000}"/>
    <cellStyle name="Output 13 19" xfId="36509" xr:uid="{00000000-0005-0000-0000-000005900000}"/>
    <cellStyle name="Output 13 19 2" xfId="36510" xr:uid="{00000000-0005-0000-0000-000006900000}"/>
    <cellStyle name="Output 13 2" xfId="1047" xr:uid="{00000000-0005-0000-0000-000007900000}"/>
    <cellStyle name="Output 13 2 2" xfId="36511" xr:uid="{00000000-0005-0000-0000-000008900000}"/>
    <cellStyle name="Output 13 20" xfId="36512" xr:uid="{00000000-0005-0000-0000-000009900000}"/>
    <cellStyle name="Output 13 20 2" xfId="36513" xr:uid="{00000000-0005-0000-0000-00000A900000}"/>
    <cellStyle name="Output 13 21" xfId="36514" xr:uid="{00000000-0005-0000-0000-00000B900000}"/>
    <cellStyle name="Output 13 21 2" xfId="36515" xr:uid="{00000000-0005-0000-0000-00000C900000}"/>
    <cellStyle name="Output 13 22" xfId="36516" xr:uid="{00000000-0005-0000-0000-00000D900000}"/>
    <cellStyle name="Output 13 22 2" xfId="36517" xr:uid="{00000000-0005-0000-0000-00000E900000}"/>
    <cellStyle name="Output 13 23" xfId="36518" xr:uid="{00000000-0005-0000-0000-00000F900000}"/>
    <cellStyle name="Output 13 23 2" xfId="36519" xr:uid="{00000000-0005-0000-0000-000010900000}"/>
    <cellStyle name="Output 13 24" xfId="36520" xr:uid="{00000000-0005-0000-0000-000011900000}"/>
    <cellStyle name="Output 13 24 2" xfId="36521" xr:uid="{00000000-0005-0000-0000-000012900000}"/>
    <cellStyle name="Output 13 25" xfId="36522" xr:uid="{00000000-0005-0000-0000-000013900000}"/>
    <cellStyle name="Output 13 25 2" xfId="36523" xr:uid="{00000000-0005-0000-0000-000014900000}"/>
    <cellStyle name="Output 13 26" xfId="36524" xr:uid="{00000000-0005-0000-0000-000015900000}"/>
    <cellStyle name="Output 13 26 2" xfId="36525" xr:uid="{00000000-0005-0000-0000-000016900000}"/>
    <cellStyle name="Output 13 27" xfId="36526" xr:uid="{00000000-0005-0000-0000-000017900000}"/>
    <cellStyle name="Output 13 27 2" xfId="36527" xr:uid="{00000000-0005-0000-0000-000018900000}"/>
    <cellStyle name="Output 13 28" xfId="36528" xr:uid="{00000000-0005-0000-0000-000019900000}"/>
    <cellStyle name="Output 13 28 2" xfId="36529" xr:uid="{00000000-0005-0000-0000-00001A900000}"/>
    <cellStyle name="Output 13 29" xfId="36530" xr:uid="{00000000-0005-0000-0000-00001B900000}"/>
    <cellStyle name="Output 13 29 2" xfId="36531" xr:uid="{00000000-0005-0000-0000-00001C900000}"/>
    <cellStyle name="Output 13 3" xfId="36532" xr:uid="{00000000-0005-0000-0000-00001D900000}"/>
    <cellStyle name="Output 13 3 2" xfId="36533" xr:uid="{00000000-0005-0000-0000-00001E900000}"/>
    <cellStyle name="Output 13 30" xfId="36534" xr:uid="{00000000-0005-0000-0000-00001F900000}"/>
    <cellStyle name="Output 13 30 2" xfId="36535" xr:uid="{00000000-0005-0000-0000-000020900000}"/>
    <cellStyle name="Output 13 31" xfId="36536" xr:uid="{00000000-0005-0000-0000-000021900000}"/>
    <cellStyle name="Output 13 31 2" xfId="36537" xr:uid="{00000000-0005-0000-0000-000022900000}"/>
    <cellStyle name="Output 13 32" xfId="36538" xr:uid="{00000000-0005-0000-0000-000023900000}"/>
    <cellStyle name="Output 13 32 2" xfId="36539" xr:uid="{00000000-0005-0000-0000-000024900000}"/>
    <cellStyle name="Output 13 33" xfId="36540" xr:uid="{00000000-0005-0000-0000-000025900000}"/>
    <cellStyle name="Output 13 33 2" xfId="36541" xr:uid="{00000000-0005-0000-0000-000026900000}"/>
    <cellStyle name="Output 13 34" xfId="36542" xr:uid="{00000000-0005-0000-0000-000027900000}"/>
    <cellStyle name="Output 13 34 2" xfId="36543" xr:uid="{00000000-0005-0000-0000-000028900000}"/>
    <cellStyle name="Output 13 35" xfId="36544" xr:uid="{00000000-0005-0000-0000-000029900000}"/>
    <cellStyle name="Output 13 35 2" xfId="36545" xr:uid="{00000000-0005-0000-0000-00002A900000}"/>
    <cellStyle name="Output 13 36" xfId="36546" xr:uid="{00000000-0005-0000-0000-00002B900000}"/>
    <cellStyle name="Output 13 36 2" xfId="36547" xr:uid="{00000000-0005-0000-0000-00002C900000}"/>
    <cellStyle name="Output 13 37" xfId="36548" xr:uid="{00000000-0005-0000-0000-00002D900000}"/>
    <cellStyle name="Output 13 37 2" xfId="36549" xr:uid="{00000000-0005-0000-0000-00002E900000}"/>
    <cellStyle name="Output 13 38" xfId="36550" xr:uid="{00000000-0005-0000-0000-00002F900000}"/>
    <cellStyle name="Output 13 38 2" xfId="36551" xr:uid="{00000000-0005-0000-0000-000030900000}"/>
    <cellStyle name="Output 13 39" xfId="36552" xr:uid="{00000000-0005-0000-0000-000031900000}"/>
    <cellStyle name="Output 13 39 2" xfId="36553" xr:uid="{00000000-0005-0000-0000-000032900000}"/>
    <cellStyle name="Output 13 4" xfId="36554" xr:uid="{00000000-0005-0000-0000-000033900000}"/>
    <cellStyle name="Output 13 4 2" xfId="36555" xr:uid="{00000000-0005-0000-0000-000034900000}"/>
    <cellStyle name="Output 13 40" xfId="36556" xr:uid="{00000000-0005-0000-0000-000035900000}"/>
    <cellStyle name="Output 13 41" xfId="36557" xr:uid="{00000000-0005-0000-0000-000036900000}"/>
    <cellStyle name="Output 13 42" xfId="36558" xr:uid="{00000000-0005-0000-0000-000037900000}"/>
    <cellStyle name="Output 13 43" xfId="36559" xr:uid="{00000000-0005-0000-0000-000038900000}"/>
    <cellStyle name="Output 13 44" xfId="36560" xr:uid="{00000000-0005-0000-0000-000039900000}"/>
    <cellStyle name="Output 13 45" xfId="36561" xr:uid="{00000000-0005-0000-0000-00003A900000}"/>
    <cellStyle name="Output 13 46" xfId="36562" xr:uid="{00000000-0005-0000-0000-00003B900000}"/>
    <cellStyle name="Output 13 47" xfId="36563" xr:uid="{00000000-0005-0000-0000-00003C900000}"/>
    <cellStyle name="Output 13 48" xfId="36564" xr:uid="{00000000-0005-0000-0000-00003D900000}"/>
    <cellStyle name="Output 13 49" xfId="36565" xr:uid="{00000000-0005-0000-0000-00003E900000}"/>
    <cellStyle name="Output 13 5" xfId="36566" xr:uid="{00000000-0005-0000-0000-00003F900000}"/>
    <cellStyle name="Output 13 5 2" xfId="36567" xr:uid="{00000000-0005-0000-0000-000040900000}"/>
    <cellStyle name="Output 13 50" xfId="36568" xr:uid="{00000000-0005-0000-0000-000041900000}"/>
    <cellStyle name="Output 13 51" xfId="36569" xr:uid="{00000000-0005-0000-0000-000042900000}"/>
    <cellStyle name="Output 13 52" xfId="36570" xr:uid="{00000000-0005-0000-0000-000043900000}"/>
    <cellStyle name="Output 13 53" xfId="36571" xr:uid="{00000000-0005-0000-0000-000044900000}"/>
    <cellStyle name="Output 13 54" xfId="36572" xr:uid="{00000000-0005-0000-0000-000045900000}"/>
    <cellStyle name="Output 13 55" xfId="36573" xr:uid="{00000000-0005-0000-0000-000046900000}"/>
    <cellStyle name="Output 13 56" xfId="36574" xr:uid="{00000000-0005-0000-0000-000047900000}"/>
    <cellStyle name="Output 13 57" xfId="36575" xr:uid="{00000000-0005-0000-0000-000048900000}"/>
    <cellStyle name="Output 13 58" xfId="36576" xr:uid="{00000000-0005-0000-0000-000049900000}"/>
    <cellStyle name="Output 13 59" xfId="36577" xr:uid="{00000000-0005-0000-0000-00004A900000}"/>
    <cellStyle name="Output 13 6" xfId="36578" xr:uid="{00000000-0005-0000-0000-00004B900000}"/>
    <cellStyle name="Output 13 6 2" xfId="36579" xr:uid="{00000000-0005-0000-0000-00004C900000}"/>
    <cellStyle name="Output 13 60" xfId="36580" xr:uid="{00000000-0005-0000-0000-00004D900000}"/>
    <cellStyle name="Output 13 61" xfId="36581" xr:uid="{00000000-0005-0000-0000-00004E900000}"/>
    <cellStyle name="Output 13 62" xfId="36582" xr:uid="{00000000-0005-0000-0000-00004F900000}"/>
    <cellStyle name="Output 13 63" xfId="36583" xr:uid="{00000000-0005-0000-0000-000050900000}"/>
    <cellStyle name="Output 13 64" xfId="36584" xr:uid="{00000000-0005-0000-0000-000051900000}"/>
    <cellStyle name="Output 13 65" xfId="36585" xr:uid="{00000000-0005-0000-0000-000052900000}"/>
    <cellStyle name="Output 13 66" xfId="36586" xr:uid="{00000000-0005-0000-0000-000053900000}"/>
    <cellStyle name="Output 13 67" xfId="36587" xr:uid="{00000000-0005-0000-0000-000054900000}"/>
    <cellStyle name="Output 13 68" xfId="36588" xr:uid="{00000000-0005-0000-0000-000055900000}"/>
    <cellStyle name="Output 13 69" xfId="36589" xr:uid="{00000000-0005-0000-0000-000056900000}"/>
    <cellStyle name="Output 13 7" xfId="36590" xr:uid="{00000000-0005-0000-0000-000057900000}"/>
    <cellStyle name="Output 13 7 2" xfId="36591" xr:uid="{00000000-0005-0000-0000-000058900000}"/>
    <cellStyle name="Output 13 70" xfId="36592" xr:uid="{00000000-0005-0000-0000-000059900000}"/>
    <cellStyle name="Output 13 71" xfId="36593" xr:uid="{00000000-0005-0000-0000-00005A900000}"/>
    <cellStyle name="Output 13 72" xfId="36594" xr:uid="{00000000-0005-0000-0000-00005B900000}"/>
    <cellStyle name="Output 13 73" xfId="36595" xr:uid="{00000000-0005-0000-0000-00005C900000}"/>
    <cellStyle name="Output 13 74" xfId="36596" xr:uid="{00000000-0005-0000-0000-00005D900000}"/>
    <cellStyle name="Output 13 75" xfId="36597" xr:uid="{00000000-0005-0000-0000-00005E900000}"/>
    <cellStyle name="Output 13 76" xfId="36598" xr:uid="{00000000-0005-0000-0000-00005F900000}"/>
    <cellStyle name="Output 13 77" xfId="52532" xr:uid="{00000000-0005-0000-0000-000060900000}"/>
    <cellStyle name="Output 13 78" xfId="52764" xr:uid="{00000000-0005-0000-0000-000061900000}"/>
    <cellStyle name="Output 13 79" xfId="53225" xr:uid="{00000000-0005-0000-0000-000062900000}"/>
    <cellStyle name="Output 13 8" xfId="36599" xr:uid="{00000000-0005-0000-0000-000063900000}"/>
    <cellStyle name="Output 13 8 2" xfId="36600" xr:uid="{00000000-0005-0000-0000-000064900000}"/>
    <cellStyle name="Output 13 9" xfId="36601" xr:uid="{00000000-0005-0000-0000-000065900000}"/>
    <cellStyle name="Output 13 9 2" xfId="36602" xr:uid="{00000000-0005-0000-0000-000066900000}"/>
    <cellStyle name="Output 14" xfId="1048" xr:uid="{00000000-0005-0000-0000-000067900000}"/>
    <cellStyle name="Output 14 10" xfId="36603" xr:uid="{00000000-0005-0000-0000-000068900000}"/>
    <cellStyle name="Output 14 10 2" xfId="36604" xr:uid="{00000000-0005-0000-0000-000069900000}"/>
    <cellStyle name="Output 14 11" xfId="36605" xr:uid="{00000000-0005-0000-0000-00006A900000}"/>
    <cellStyle name="Output 14 11 2" xfId="36606" xr:uid="{00000000-0005-0000-0000-00006B900000}"/>
    <cellStyle name="Output 14 12" xfId="36607" xr:uid="{00000000-0005-0000-0000-00006C900000}"/>
    <cellStyle name="Output 14 12 2" xfId="36608" xr:uid="{00000000-0005-0000-0000-00006D900000}"/>
    <cellStyle name="Output 14 13" xfId="36609" xr:uid="{00000000-0005-0000-0000-00006E900000}"/>
    <cellStyle name="Output 14 13 2" xfId="36610" xr:uid="{00000000-0005-0000-0000-00006F900000}"/>
    <cellStyle name="Output 14 14" xfId="36611" xr:uid="{00000000-0005-0000-0000-000070900000}"/>
    <cellStyle name="Output 14 14 2" xfId="36612" xr:uid="{00000000-0005-0000-0000-000071900000}"/>
    <cellStyle name="Output 14 15" xfId="36613" xr:uid="{00000000-0005-0000-0000-000072900000}"/>
    <cellStyle name="Output 14 15 2" xfId="36614" xr:uid="{00000000-0005-0000-0000-000073900000}"/>
    <cellStyle name="Output 14 16" xfId="36615" xr:uid="{00000000-0005-0000-0000-000074900000}"/>
    <cellStyle name="Output 14 16 2" xfId="36616" xr:uid="{00000000-0005-0000-0000-000075900000}"/>
    <cellStyle name="Output 14 17" xfId="36617" xr:uid="{00000000-0005-0000-0000-000076900000}"/>
    <cellStyle name="Output 14 17 2" xfId="36618" xr:uid="{00000000-0005-0000-0000-000077900000}"/>
    <cellStyle name="Output 14 18" xfId="36619" xr:uid="{00000000-0005-0000-0000-000078900000}"/>
    <cellStyle name="Output 14 18 2" xfId="36620" xr:uid="{00000000-0005-0000-0000-000079900000}"/>
    <cellStyle name="Output 14 19" xfId="36621" xr:uid="{00000000-0005-0000-0000-00007A900000}"/>
    <cellStyle name="Output 14 19 2" xfId="36622" xr:uid="{00000000-0005-0000-0000-00007B900000}"/>
    <cellStyle name="Output 14 2" xfId="1049" xr:uid="{00000000-0005-0000-0000-00007C900000}"/>
    <cellStyle name="Output 14 2 2" xfId="36623" xr:uid="{00000000-0005-0000-0000-00007D900000}"/>
    <cellStyle name="Output 14 20" xfId="36624" xr:uid="{00000000-0005-0000-0000-00007E900000}"/>
    <cellStyle name="Output 14 20 2" xfId="36625" xr:uid="{00000000-0005-0000-0000-00007F900000}"/>
    <cellStyle name="Output 14 21" xfId="36626" xr:uid="{00000000-0005-0000-0000-000080900000}"/>
    <cellStyle name="Output 14 21 2" xfId="36627" xr:uid="{00000000-0005-0000-0000-000081900000}"/>
    <cellStyle name="Output 14 22" xfId="36628" xr:uid="{00000000-0005-0000-0000-000082900000}"/>
    <cellStyle name="Output 14 22 2" xfId="36629" xr:uid="{00000000-0005-0000-0000-000083900000}"/>
    <cellStyle name="Output 14 23" xfId="36630" xr:uid="{00000000-0005-0000-0000-000084900000}"/>
    <cellStyle name="Output 14 23 2" xfId="36631" xr:uid="{00000000-0005-0000-0000-000085900000}"/>
    <cellStyle name="Output 14 24" xfId="36632" xr:uid="{00000000-0005-0000-0000-000086900000}"/>
    <cellStyle name="Output 14 24 2" xfId="36633" xr:uid="{00000000-0005-0000-0000-000087900000}"/>
    <cellStyle name="Output 14 25" xfId="36634" xr:uid="{00000000-0005-0000-0000-000088900000}"/>
    <cellStyle name="Output 14 25 2" xfId="36635" xr:uid="{00000000-0005-0000-0000-000089900000}"/>
    <cellStyle name="Output 14 26" xfId="36636" xr:uid="{00000000-0005-0000-0000-00008A900000}"/>
    <cellStyle name="Output 14 26 2" xfId="36637" xr:uid="{00000000-0005-0000-0000-00008B900000}"/>
    <cellStyle name="Output 14 27" xfId="36638" xr:uid="{00000000-0005-0000-0000-00008C900000}"/>
    <cellStyle name="Output 14 27 2" xfId="36639" xr:uid="{00000000-0005-0000-0000-00008D900000}"/>
    <cellStyle name="Output 14 28" xfId="36640" xr:uid="{00000000-0005-0000-0000-00008E900000}"/>
    <cellStyle name="Output 14 28 2" xfId="36641" xr:uid="{00000000-0005-0000-0000-00008F900000}"/>
    <cellStyle name="Output 14 29" xfId="36642" xr:uid="{00000000-0005-0000-0000-000090900000}"/>
    <cellStyle name="Output 14 29 2" xfId="36643" xr:uid="{00000000-0005-0000-0000-000091900000}"/>
    <cellStyle name="Output 14 3" xfId="36644" xr:uid="{00000000-0005-0000-0000-000092900000}"/>
    <cellStyle name="Output 14 3 2" xfId="36645" xr:uid="{00000000-0005-0000-0000-000093900000}"/>
    <cellStyle name="Output 14 30" xfId="36646" xr:uid="{00000000-0005-0000-0000-000094900000}"/>
    <cellStyle name="Output 14 30 2" xfId="36647" xr:uid="{00000000-0005-0000-0000-000095900000}"/>
    <cellStyle name="Output 14 31" xfId="36648" xr:uid="{00000000-0005-0000-0000-000096900000}"/>
    <cellStyle name="Output 14 31 2" xfId="36649" xr:uid="{00000000-0005-0000-0000-000097900000}"/>
    <cellStyle name="Output 14 32" xfId="36650" xr:uid="{00000000-0005-0000-0000-000098900000}"/>
    <cellStyle name="Output 14 32 2" xfId="36651" xr:uid="{00000000-0005-0000-0000-000099900000}"/>
    <cellStyle name="Output 14 33" xfId="36652" xr:uid="{00000000-0005-0000-0000-00009A900000}"/>
    <cellStyle name="Output 14 33 2" xfId="36653" xr:uid="{00000000-0005-0000-0000-00009B900000}"/>
    <cellStyle name="Output 14 34" xfId="36654" xr:uid="{00000000-0005-0000-0000-00009C900000}"/>
    <cellStyle name="Output 14 34 2" xfId="36655" xr:uid="{00000000-0005-0000-0000-00009D900000}"/>
    <cellStyle name="Output 14 35" xfId="36656" xr:uid="{00000000-0005-0000-0000-00009E900000}"/>
    <cellStyle name="Output 14 35 2" xfId="36657" xr:uid="{00000000-0005-0000-0000-00009F900000}"/>
    <cellStyle name="Output 14 36" xfId="36658" xr:uid="{00000000-0005-0000-0000-0000A0900000}"/>
    <cellStyle name="Output 14 36 2" xfId="36659" xr:uid="{00000000-0005-0000-0000-0000A1900000}"/>
    <cellStyle name="Output 14 37" xfId="36660" xr:uid="{00000000-0005-0000-0000-0000A2900000}"/>
    <cellStyle name="Output 14 37 2" xfId="36661" xr:uid="{00000000-0005-0000-0000-0000A3900000}"/>
    <cellStyle name="Output 14 38" xfId="36662" xr:uid="{00000000-0005-0000-0000-0000A4900000}"/>
    <cellStyle name="Output 14 38 2" xfId="36663" xr:uid="{00000000-0005-0000-0000-0000A5900000}"/>
    <cellStyle name="Output 14 39" xfId="36664" xr:uid="{00000000-0005-0000-0000-0000A6900000}"/>
    <cellStyle name="Output 14 39 2" xfId="36665" xr:uid="{00000000-0005-0000-0000-0000A7900000}"/>
    <cellStyle name="Output 14 4" xfId="36666" xr:uid="{00000000-0005-0000-0000-0000A8900000}"/>
    <cellStyle name="Output 14 4 2" xfId="36667" xr:uid="{00000000-0005-0000-0000-0000A9900000}"/>
    <cellStyle name="Output 14 40" xfId="36668" xr:uid="{00000000-0005-0000-0000-0000AA900000}"/>
    <cellStyle name="Output 14 41" xfId="36669" xr:uid="{00000000-0005-0000-0000-0000AB900000}"/>
    <cellStyle name="Output 14 42" xfId="36670" xr:uid="{00000000-0005-0000-0000-0000AC900000}"/>
    <cellStyle name="Output 14 43" xfId="36671" xr:uid="{00000000-0005-0000-0000-0000AD900000}"/>
    <cellStyle name="Output 14 44" xfId="36672" xr:uid="{00000000-0005-0000-0000-0000AE900000}"/>
    <cellStyle name="Output 14 45" xfId="36673" xr:uid="{00000000-0005-0000-0000-0000AF900000}"/>
    <cellStyle name="Output 14 46" xfId="36674" xr:uid="{00000000-0005-0000-0000-0000B0900000}"/>
    <cellStyle name="Output 14 47" xfId="36675" xr:uid="{00000000-0005-0000-0000-0000B1900000}"/>
    <cellStyle name="Output 14 48" xfId="36676" xr:uid="{00000000-0005-0000-0000-0000B2900000}"/>
    <cellStyle name="Output 14 49" xfId="36677" xr:uid="{00000000-0005-0000-0000-0000B3900000}"/>
    <cellStyle name="Output 14 5" xfId="36678" xr:uid="{00000000-0005-0000-0000-0000B4900000}"/>
    <cellStyle name="Output 14 5 2" xfId="36679" xr:uid="{00000000-0005-0000-0000-0000B5900000}"/>
    <cellStyle name="Output 14 50" xfId="36680" xr:uid="{00000000-0005-0000-0000-0000B6900000}"/>
    <cellStyle name="Output 14 51" xfId="36681" xr:uid="{00000000-0005-0000-0000-0000B7900000}"/>
    <cellStyle name="Output 14 52" xfId="36682" xr:uid="{00000000-0005-0000-0000-0000B8900000}"/>
    <cellStyle name="Output 14 53" xfId="36683" xr:uid="{00000000-0005-0000-0000-0000B9900000}"/>
    <cellStyle name="Output 14 54" xfId="36684" xr:uid="{00000000-0005-0000-0000-0000BA900000}"/>
    <cellStyle name="Output 14 55" xfId="36685" xr:uid="{00000000-0005-0000-0000-0000BB900000}"/>
    <cellStyle name="Output 14 56" xfId="36686" xr:uid="{00000000-0005-0000-0000-0000BC900000}"/>
    <cellStyle name="Output 14 57" xfId="36687" xr:uid="{00000000-0005-0000-0000-0000BD900000}"/>
    <cellStyle name="Output 14 58" xfId="36688" xr:uid="{00000000-0005-0000-0000-0000BE900000}"/>
    <cellStyle name="Output 14 59" xfId="36689" xr:uid="{00000000-0005-0000-0000-0000BF900000}"/>
    <cellStyle name="Output 14 6" xfId="36690" xr:uid="{00000000-0005-0000-0000-0000C0900000}"/>
    <cellStyle name="Output 14 6 2" xfId="36691" xr:uid="{00000000-0005-0000-0000-0000C1900000}"/>
    <cellStyle name="Output 14 60" xfId="36692" xr:uid="{00000000-0005-0000-0000-0000C2900000}"/>
    <cellStyle name="Output 14 61" xfId="36693" xr:uid="{00000000-0005-0000-0000-0000C3900000}"/>
    <cellStyle name="Output 14 62" xfId="36694" xr:uid="{00000000-0005-0000-0000-0000C4900000}"/>
    <cellStyle name="Output 14 63" xfId="36695" xr:uid="{00000000-0005-0000-0000-0000C5900000}"/>
    <cellStyle name="Output 14 64" xfId="36696" xr:uid="{00000000-0005-0000-0000-0000C6900000}"/>
    <cellStyle name="Output 14 65" xfId="36697" xr:uid="{00000000-0005-0000-0000-0000C7900000}"/>
    <cellStyle name="Output 14 66" xfId="36698" xr:uid="{00000000-0005-0000-0000-0000C8900000}"/>
    <cellStyle name="Output 14 67" xfId="36699" xr:uid="{00000000-0005-0000-0000-0000C9900000}"/>
    <cellStyle name="Output 14 68" xfId="36700" xr:uid="{00000000-0005-0000-0000-0000CA900000}"/>
    <cellStyle name="Output 14 69" xfId="36701" xr:uid="{00000000-0005-0000-0000-0000CB900000}"/>
    <cellStyle name="Output 14 7" xfId="36702" xr:uid="{00000000-0005-0000-0000-0000CC900000}"/>
    <cellStyle name="Output 14 7 2" xfId="36703" xr:uid="{00000000-0005-0000-0000-0000CD900000}"/>
    <cellStyle name="Output 14 70" xfId="36704" xr:uid="{00000000-0005-0000-0000-0000CE900000}"/>
    <cellStyle name="Output 14 71" xfId="36705" xr:uid="{00000000-0005-0000-0000-0000CF900000}"/>
    <cellStyle name="Output 14 72" xfId="36706" xr:uid="{00000000-0005-0000-0000-0000D0900000}"/>
    <cellStyle name="Output 14 73" xfId="36707" xr:uid="{00000000-0005-0000-0000-0000D1900000}"/>
    <cellStyle name="Output 14 74" xfId="36708" xr:uid="{00000000-0005-0000-0000-0000D2900000}"/>
    <cellStyle name="Output 14 75" xfId="36709" xr:uid="{00000000-0005-0000-0000-0000D3900000}"/>
    <cellStyle name="Output 14 76" xfId="36710" xr:uid="{00000000-0005-0000-0000-0000D4900000}"/>
    <cellStyle name="Output 14 77" xfId="52467" xr:uid="{00000000-0005-0000-0000-0000D5900000}"/>
    <cellStyle name="Output 14 78" xfId="52228" xr:uid="{00000000-0005-0000-0000-0000D6900000}"/>
    <cellStyle name="Output 14 79" xfId="53160" xr:uid="{00000000-0005-0000-0000-0000D7900000}"/>
    <cellStyle name="Output 14 8" xfId="36711" xr:uid="{00000000-0005-0000-0000-0000D8900000}"/>
    <cellStyle name="Output 14 8 2" xfId="36712" xr:uid="{00000000-0005-0000-0000-0000D9900000}"/>
    <cellStyle name="Output 14 9" xfId="36713" xr:uid="{00000000-0005-0000-0000-0000DA900000}"/>
    <cellStyle name="Output 14 9 2" xfId="36714" xr:uid="{00000000-0005-0000-0000-0000DB900000}"/>
    <cellStyle name="Output 15" xfId="1050" xr:uid="{00000000-0005-0000-0000-0000DC900000}"/>
    <cellStyle name="Output 15 10" xfId="36715" xr:uid="{00000000-0005-0000-0000-0000DD900000}"/>
    <cellStyle name="Output 15 10 2" xfId="36716" xr:uid="{00000000-0005-0000-0000-0000DE900000}"/>
    <cellStyle name="Output 15 11" xfId="36717" xr:uid="{00000000-0005-0000-0000-0000DF900000}"/>
    <cellStyle name="Output 15 11 2" xfId="36718" xr:uid="{00000000-0005-0000-0000-0000E0900000}"/>
    <cellStyle name="Output 15 12" xfId="36719" xr:uid="{00000000-0005-0000-0000-0000E1900000}"/>
    <cellStyle name="Output 15 12 2" xfId="36720" xr:uid="{00000000-0005-0000-0000-0000E2900000}"/>
    <cellStyle name="Output 15 13" xfId="36721" xr:uid="{00000000-0005-0000-0000-0000E3900000}"/>
    <cellStyle name="Output 15 13 2" xfId="36722" xr:uid="{00000000-0005-0000-0000-0000E4900000}"/>
    <cellStyle name="Output 15 14" xfId="36723" xr:uid="{00000000-0005-0000-0000-0000E5900000}"/>
    <cellStyle name="Output 15 14 2" xfId="36724" xr:uid="{00000000-0005-0000-0000-0000E6900000}"/>
    <cellStyle name="Output 15 15" xfId="36725" xr:uid="{00000000-0005-0000-0000-0000E7900000}"/>
    <cellStyle name="Output 15 15 2" xfId="36726" xr:uid="{00000000-0005-0000-0000-0000E8900000}"/>
    <cellStyle name="Output 15 16" xfId="36727" xr:uid="{00000000-0005-0000-0000-0000E9900000}"/>
    <cellStyle name="Output 15 16 2" xfId="36728" xr:uid="{00000000-0005-0000-0000-0000EA900000}"/>
    <cellStyle name="Output 15 17" xfId="36729" xr:uid="{00000000-0005-0000-0000-0000EB900000}"/>
    <cellStyle name="Output 15 17 2" xfId="36730" xr:uid="{00000000-0005-0000-0000-0000EC900000}"/>
    <cellStyle name="Output 15 18" xfId="36731" xr:uid="{00000000-0005-0000-0000-0000ED900000}"/>
    <cellStyle name="Output 15 18 2" xfId="36732" xr:uid="{00000000-0005-0000-0000-0000EE900000}"/>
    <cellStyle name="Output 15 19" xfId="36733" xr:uid="{00000000-0005-0000-0000-0000EF900000}"/>
    <cellStyle name="Output 15 19 2" xfId="36734" xr:uid="{00000000-0005-0000-0000-0000F0900000}"/>
    <cellStyle name="Output 15 2" xfId="1051" xr:uid="{00000000-0005-0000-0000-0000F1900000}"/>
    <cellStyle name="Output 15 2 2" xfId="36735" xr:uid="{00000000-0005-0000-0000-0000F2900000}"/>
    <cellStyle name="Output 15 20" xfId="36736" xr:uid="{00000000-0005-0000-0000-0000F3900000}"/>
    <cellStyle name="Output 15 20 2" xfId="36737" xr:uid="{00000000-0005-0000-0000-0000F4900000}"/>
    <cellStyle name="Output 15 21" xfId="36738" xr:uid="{00000000-0005-0000-0000-0000F5900000}"/>
    <cellStyle name="Output 15 21 2" xfId="36739" xr:uid="{00000000-0005-0000-0000-0000F6900000}"/>
    <cellStyle name="Output 15 22" xfId="36740" xr:uid="{00000000-0005-0000-0000-0000F7900000}"/>
    <cellStyle name="Output 15 22 2" xfId="36741" xr:uid="{00000000-0005-0000-0000-0000F8900000}"/>
    <cellStyle name="Output 15 23" xfId="36742" xr:uid="{00000000-0005-0000-0000-0000F9900000}"/>
    <cellStyle name="Output 15 23 2" xfId="36743" xr:uid="{00000000-0005-0000-0000-0000FA900000}"/>
    <cellStyle name="Output 15 24" xfId="36744" xr:uid="{00000000-0005-0000-0000-0000FB900000}"/>
    <cellStyle name="Output 15 24 2" xfId="36745" xr:uid="{00000000-0005-0000-0000-0000FC900000}"/>
    <cellStyle name="Output 15 25" xfId="36746" xr:uid="{00000000-0005-0000-0000-0000FD900000}"/>
    <cellStyle name="Output 15 25 2" xfId="36747" xr:uid="{00000000-0005-0000-0000-0000FE900000}"/>
    <cellStyle name="Output 15 26" xfId="36748" xr:uid="{00000000-0005-0000-0000-0000FF900000}"/>
    <cellStyle name="Output 15 26 2" xfId="36749" xr:uid="{00000000-0005-0000-0000-000000910000}"/>
    <cellStyle name="Output 15 27" xfId="36750" xr:uid="{00000000-0005-0000-0000-000001910000}"/>
    <cellStyle name="Output 15 27 2" xfId="36751" xr:uid="{00000000-0005-0000-0000-000002910000}"/>
    <cellStyle name="Output 15 28" xfId="36752" xr:uid="{00000000-0005-0000-0000-000003910000}"/>
    <cellStyle name="Output 15 28 2" xfId="36753" xr:uid="{00000000-0005-0000-0000-000004910000}"/>
    <cellStyle name="Output 15 29" xfId="36754" xr:uid="{00000000-0005-0000-0000-000005910000}"/>
    <cellStyle name="Output 15 29 2" xfId="36755" xr:uid="{00000000-0005-0000-0000-000006910000}"/>
    <cellStyle name="Output 15 3" xfId="36756" xr:uid="{00000000-0005-0000-0000-000007910000}"/>
    <cellStyle name="Output 15 3 2" xfId="36757" xr:uid="{00000000-0005-0000-0000-000008910000}"/>
    <cellStyle name="Output 15 30" xfId="36758" xr:uid="{00000000-0005-0000-0000-000009910000}"/>
    <cellStyle name="Output 15 30 2" xfId="36759" xr:uid="{00000000-0005-0000-0000-00000A910000}"/>
    <cellStyle name="Output 15 31" xfId="36760" xr:uid="{00000000-0005-0000-0000-00000B910000}"/>
    <cellStyle name="Output 15 31 2" xfId="36761" xr:uid="{00000000-0005-0000-0000-00000C910000}"/>
    <cellStyle name="Output 15 32" xfId="36762" xr:uid="{00000000-0005-0000-0000-00000D910000}"/>
    <cellStyle name="Output 15 32 2" xfId="36763" xr:uid="{00000000-0005-0000-0000-00000E910000}"/>
    <cellStyle name="Output 15 33" xfId="36764" xr:uid="{00000000-0005-0000-0000-00000F910000}"/>
    <cellStyle name="Output 15 33 2" xfId="36765" xr:uid="{00000000-0005-0000-0000-000010910000}"/>
    <cellStyle name="Output 15 34" xfId="36766" xr:uid="{00000000-0005-0000-0000-000011910000}"/>
    <cellStyle name="Output 15 34 2" xfId="36767" xr:uid="{00000000-0005-0000-0000-000012910000}"/>
    <cellStyle name="Output 15 35" xfId="36768" xr:uid="{00000000-0005-0000-0000-000013910000}"/>
    <cellStyle name="Output 15 35 2" xfId="36769" xr:uid="{00000000-0005-0000-0000-000014910000}"/>
    <cellStyle name="Output 15 36" xfId="36770" xr:uid="{00000000-0005-0000-0000-000015910000}"/>
    <cellStyle name="Output 15 36 2" xfId="36771" xr:uid="{00000000-0005-0000-0000-000016910000}"/>
    <cellStyle name="Output 15 37" xfId="36772" xr:uid="{00000000-0005-0000-0000-000017910000}"/>
    <cellStyle name="Output 15 37 2" xfId="36773" xr:uid="{00000000-0005-0000-0000-000018910000}"/>
    <cellStyle name="Output 15 38" xfId="36774" xr:uid="{00000000-0005-0000-0000-000019910000}"/>
    <cellStyle name="Output 15 38 2" xfId="36775" xr:uid="{00000000-0005-0000-0000-00001A910000}"/>
    <cellStyle name="Output 15 39" xfId="36776" xr:uid="{00000000-0005-0000-0000-00001B910000}"/>
    <cellStyle name="Output 15 39 2" xfId="36777" xr:uid="{00000000-0005-0000-0000-00001C910000}"/>
    <cellStyle name="Output 15 4" xfId="36778" xr:uid="{00000000-0005-0000-0000-00001D910000}"/>
    <cellStyle name="Output 15 4 2" xfId="36779" xr:uid="{00000000-0005-0000-0000-00001E910000}"/>
    <cellStyle name="Output 15 40" xfId="36780" xr:uid="{00000000-0005-0000-0000-00001F910000}"/>
    <cellStyle name="Output 15 41" xfId="36781" xr:uid="{00000000-0005-0000-0000-000020910000}"/>
    <cellStyle name="Output 15 42" xfId="36782" xr:uid="{00000000-0005-0000-0000-000021910000}"/>
    <cellStyle name="Output 15 43" xfId="36783" xr:uid="{00000000-0005-0000-0000-000022910000}"/>
    <cellStyle name="Output 15 44" xfId="36784" xr:uid="{00000000-0005-0000-0000-000023910000}"/>
    <cellStyle name="Output 15 45" xfId="36785" xr:uid="{00000000-0005-0000-0000-000024910000}"/>
    <cellStyle name="Output 15 46" xfId="36786" xr:uid="{00000000-0005-0000-0000-000025910000}"/>
    <cellStyle name="Output 15 47" xfId="36787" xr:uid="{00000000-0005-0000-0000-000026910000}"/>
    <cellStyle name="Output 15 48" xfId="36788" xr:uid="{00000000-0005-0000-0000-000027910000}"/>
    <cellStyle name="Output 15 49" xfId="36789" xr:uid="{00000000-0005-0000-0000-000028910000}"/>
    <cellStyle name="Output 15 5" xfId="36790" xr:uid="{00000000-0005-0000-0000-000029910000}"/>
    <cellStyle name="Output 15 5 2" xfId="36791" xr:uid="{00000000-0005-0000-0000-00002A910000}"/>
    <cellStyle name="Output 15 50" xfId="36792" xr:uid="{00000000-0005-0000-0000-00002B910000}"/>
    <cellStyle name="Output 15 51" xfId="36793" xr:uid="{00000000-0005-0000-0000-00002C910000}"/>
    <cellStyle name="Output 15 52" xfId="36794" xr:uid="{00000000-0005-0000-0000-00002D910000}"/>
    <cellStyle name="Output 15 53" xfId="36795" xr:uid="{00000000-0005-0000-0000-00002E910000}"/>
    <cellStyle name="Output 15 54" xfId="36796" xr:uid="{00000000-0005-0000-0000-00002F910000}"/>
    <cellStyle name="Output 15 55" xfId="36797" xr:uid="{00000000-0005-0000-0000-000030910000}"/>
    <cellStyle name="Output 15 56" xfId="36798" xr:uid="{00000000-0005-0000-0000-000031910000}"/>
    <cellStyle name="Output 15 57" xfId="36799" xr:uid="{00000000-0005-0000-0000-000032910000}"/>
    <cellStyle name="Output 15 58" xfId="36800" xr:uid="{00000000-0005-0000-0000-000033910000}"/>
    <cellStyle name="Output 15 59" xfId="36801" xr:uid="{00000000-0005-0000-0000-000034910000}"/>
    <cellStyle name="Output 15 6" xfId="36802" xr:uid="{00000000-0005-0000-0000-000035910000}"/>
    <cellStyle name="Output 15 6 2" xfId="36803" xr:uid="{00000000-0005-0000-0000-000036910000}"/>
    <cellStyle name="Output 15 60" xfId="36804" xr:uid="{00000000-0005-0000-0000-000037910000}"/>
    <cellStyle name="Output 15 61" xfId="36805" xr:uid="{00000000-0005-0000-0000-000038910000}"/>
    <cellStyle name="Output 15 62" xfId="36806" xr:uid="{00000000-0005-0000-0000-000039910000}"/>
    <cellStyle name="Output 15 63" xfId="36807" xr:uid="{00000000-0005-0000-0000-00003A910000}"/>
    <cellStyle name="Output 15 64" xfId="36808" xr:uid="{00000000-0005-0000-0000-00003B910000}"/>
    <cellStyle name="Output 15 65" xfId="36809" xr:uid="{00000000-0005-0000-0000-00003C910000}"/>
    <cellStyle name="Output 15 66" xfId="36810" xr:uid="{00000000-0005-0000-0000-00003D910000}"/>
    <cellStyle name="Output 15 67" xfId="36811" xr:uid="{00000000-0005-0000-0000-00003E910000}"/>
    <cellStyle name="Output 15 68" xfId="36812" xr:uid="{00000000-0005-0000-0000-00003F910000}"/>
    <cellStyle name="Output 15 69" xfId="36813" xr:uid="{00000000-0005-0000-0000-000040910000}"/>
    <cellStyle name="Output 15 7" xfId="36814" xr:uid="{00000000-0005-0000-0000-000041910000}"/>
    <cellStyle name="Output 15 7 2" xfId="36815" xr:uid="{00000000-0005-0000-0000-000042910000}"/>
    <cellStyle name="Output 15 70" xfId="36816" xr:uid="{00000000-0005-0000-0000-000043910000}"/>
    <cellStyle name="Output 15 71" xfId="36817" xr:uid="{00000000-0005-0000-0000-000044910000}"/>
    <cellStyle name="Output 15 72" xfId="36818" xr:uid="{00000000-0005-0000-0000-000045910000}"/>
    <cellStyle name="Output 15 73" xfId="36819" xr:uid="{00000000-0005-0000-0000-000046910000}"/>
    <cellStyle name="Output 15 74" xfId="36820" xr:uid="{00000000-0005-0000-0000-000047910000}"/>
    <cellStyle name="Output 15 75" xfId="36821" xr:uid="{00000000-0005-0000-0000-000048910000}"/>
    <cellStyle name="Output 15 76" xfId="36822" xr:uid="{00000000-0005-0000-0000-000049910000}"/>
    <cellStyle name="Output 15 77" xfId="52518" xr:uid="{00000000-0005-0000-0000-00004A910000}"/>
    <cellStyle name="Output 15 78" xfId="52230" xr:uid="{00000000-0005-0000-0000-00004B910000}"/>
    <cellStyle name="Output 15 79" xfId="53211" xr:uid="{00000000-0005-0000-0000-00004C910000}"/>
    <cellStyle name="Output 15 8" xfId="36823" xr:uid="{00000000-0005-0000-0000-00004D910000}"/>
    <cellStyle name="Output 15 8 2" xfId="36824" xr:uid="{00000000-0005-0000-0000-00004E910000}"/>
    <cellStyle name="Output 15 9" xfId="36825" xr:uid="{00000000-0005-0000-0000-00004F910000}"/>
    <cellStyle name="Output 15 9 2" xfId="36826" xr:uid="{00000000-0005-0000-0000-000050910000}"/>
    <cellStyle name="Output 16" xfId="1052" xr:uid="{00000000-0005-0000-0000-000051910000}"/>
    <cellStyle name="Output 16 10" xfId="36827" xr:uid="{00000000-0005-0000-0000-000052910000}"/>
    <cellStyle name="Output 16 10 2" xfId="36828" xr:uid="{00000000-0005-0000-0000-000053910000}"/>
    <cellStyle name="Output 16 11" xfId="36829" xr:uid="{00000000-0005-0000-0000-000054910000}"/>
    <cellStyle name="Output 16 11 2" xfId="36830" xr:uid="{00000000-0005-0000-0000-000055910000}"/>
    <cellStyle name="Output 16 12" xfId="36831" xr:uid="{00000000-0005-0000-0000-000056910000}"/>
    <cellStyle name="Output 16 12 2" xfId="36832" xr:uid="{00000000-0005-0000-0000-000057910000}"/>
    <cellStyle name="Output 16 13" xfId="36833" xr:uid="{00000000-0005-0000-0000-000058910000}"/>
    <cellStyle name="Output 16 13 2" xfId="36834" xr:uid="{00000000-0005-0000-0000-000059910000}"/>
    <cellStyle name="Output 16 14" xfId="36835" xr:uid="{00000000-0005-0000-0000-00005A910000}"/>
    <cellStyle name="Output 16 14 2" xfId="36836" xr:uid="{00000000-0005-0000-0000-00005B910000}"/>
    <cellStyle name="Output 16 15" xfId="36837" xr:uid="{00000000-0005-0000-0000-00005C910000}"/>
    <cellStyle name="Output 16 15 2" xfId="36838" xr:uid="{00000000-0005-0000-0000-00005D910000}"/>
    <cellStyle name="Output 16 16" xfId="36839" xr:uid="{00000000-0005-0000-0000-00005E910000}"/>
    <cellStyle name="Output 16 16 2" xfId="36840" xr:uid="{00000000-0005-0000-0000-00005F910000}"/>
    <cellStyle name="Output 16 17" xfId="36841" xr:uid="{00000000-0005-0000-0000-000060910000}"/>
    <cellStyle name="Output 16 17 2" xfId="36842" xr:uid="{00000000-0005-0000-0000-000061910000}"/>
    <cellStyle name="Output 16 18" xfId="36843" xr:uid="{00000000-0005-0000-0000-000062910000}"/>
    <cellStyle name="Output 16 18 2" xfId="36844" xr:uid="{00000000-0005-0000-0000-000063910000}"/>
    <cellStyle name="Output 16 19" xfId="36845" xr:uid="{00000000-0005-0000-0000-000064910000}"/>
    <cellStyle name="Output 16 19 2" xfId="36846" xr:uid="{00000000-0005-0000-0000-000065910000}"/>
    <cellStyle name="Output 16 2" xfId="1053" xr:uid="{00000000-0005-0000-0000-000066910000}"/>
    <cellStyle name="Output 16 2 2" xfId="36847" xr:uid="{00000000-0005-0000-0000-000067910000}"/>
    <cellStyle name="Output 16 20" xfId="36848" xr:uid="{00000000-0005-0000-0000-000068910000}"/>
    <cellStyle name="Output 16 20 2" xfId="36849" xr:uid="{00000000-0005-0000-0000-000069910000}"/>
    <cellStyle name="Output 16 21" xfId="36850" xr:uid="{00000000-0005-0000-0000-00006A910000}"/>
    <cellStyle name="Output 16 21 2" xfId="36851" xr:uid="{00000000-0005-0000-0000-00006B910000}"/>
    <cellStyle name="Output 16 22" xfId="36852" xr:uid="{00000000-0005-0000-0000-00006C910000}"/>
    <cellStyle name="Output 16 22 2" xfId="36853" xr:uid="{00000000-0005-0000-0000-00006D910000}"/>
    <cellStyle name="Output 16 23" xfId="36854" xr:uid="{00000000-0005-0000-0000-00006E910000}"/>
    <cellStyle name="Output 16 23 2" xfId="36855" xr:uid="{00000000-0005-0000-0000-00006F910000}"/>
    <cellStyle name="Output 16 24" xfId="36856" xr:uid="{00000000-0005-0000-0000-000070910000}"/>
    <cellStyle name="Output 16 24 2" xfId="36857" xr:uid="{00000000-0005-0000-0000-000071910000}"/>
    <cellStyle name="Output 16 25" xfId="36858" xr:uid="{00000000-0005-0000-0000-000072910000}"/>
    <cellStyle name="Output 16 25 2" xfId="36859" xr:uid="{00000000-0005-0000-0000-000073910000}"/>
    <cellStyle name="Output 16 26" xfId="36860" xr:uid="{00000000-0005-0000-0000-000074910000}"/>
    <cellStyle name="Output 16 26 2" xfId="36861" xr:uid="{00000000-0005-0000-0000-000075910000}"/>
    <cellStyle name="Output 16 27" xfId="36862" xr:uid="{00000000-0005-0000-0000-000076910000}"/>
    <cellStyle name="Output 16 27 2" xfId="36863" xr:uid="{00000000-0005-0000-0000-000077910000}"/>
    <cellStyle name="Output 16 28" xfId="36864" xr:uid="{00000000-0005-0000-0000-000078910000}"/>
    <cellStyle name="Output 16 28 2" xfId="36865" xr:uid="{00000000-0005-0000-0000-000079910000}"/>
    <cellStyle name="Output 16 29" xfId="36866" xr:uid="{00000000-0005-0000-0000-00007A910000}"/>
    <cellStyle name="Output 16 29 2" xfId="36867" xr:uid="{00000000-0005-0000-0000-00007B910000}"/>
    <cellStyle name="Output 16 3" xfId="36868" xr:uid="{00000000-0005-0000-0000-00007C910000}"/>
    <cellStyle name="Output 16 3 2" xfId="36869" xr:uid="{00000000-0005-0000-0000-00007D910000}"/>
    <cellStyle name="Output 16 30" xfId="36870" xr:uid="{00000000-0005-0000-0000-00007E910000}"/>
    <cellStyle name="Output 16 30 2" xfId="36871" xr:uid="{00000000-0005-0000-0000-00007F910000}"/>
    <cellStyle name="Output 16 31" xfId="36872" xr:uid="{00000000-0005-0000-0000-000080910000}"/>
    <cellStyle name="Output 16 31 2" xfId="36873" xr:uid="{00000000-0005-0000-0000-000081910000}"/>
    <cellStyle name="Output 16 32" xfId="36874" xr:uid="{00000000-0005-0000-0000-000082910000}"/>
    <cellStyle name="Output 16 32 2" xfId="36875" xr:uid="{00000000-0005-0000-0000-000083910000}"/>
    <cellStyle name="Output 16 33" xfId="36876" xr:uid="{00000000-0005-0000-0000-000084910000}"/>
    <cellStyle name="Output 16 33 2" xfId="36877" xr:uid="{00000000-0005-0000-0000-000085910000}"/>
    <cellStyle name="Output 16 34" xfId="36878" xr:uid="{00000000-0005-0000-0000-000086910000}"/>
    <cellStyle name="Output 16 34 2" xfId="36879" xr:uid="{00000000-0005-0000-0000-000087910000}"/>
    <cellStyle name="Output 16 35" xfId="36880" xr:uid="{00000000-0005-0000-0000-000088910000}"/>
    <cellStyle name="Output 16 35 2" xfId="36881" xr:uid="{00000000-0005-0000-0000-000089910000}"/>
    <cellStyle name="Output 16 36" xfId="36882" xr:uid="{00000000-0005-0000-0000-00008A910000}"/>
    <cellStyle name="Output 16 36 2" xfId="36883" xr:uid="{00000000-0005-0000-0000-00008B910000}"/>
    <cellStyle name="Output 16 37" xfId="36884" xr:uid="{00000000-0005-0000-0000-00008C910000}"/>
    <cellStyle name="Output 16 37 2" xfId="36885" xr:uid="{00000000-0005-0000-0000-00008D910000}"/>
    <cellStyle name="Output 16 38" xfId="36886" xr:uid="{00000000-0005-0000-0000-00008E910000}"/>
    <cellStyle name="Output 16 38 2" xfId="36887" xr:uid="{00000000-0005-0000-0000-00008F910000}"/>
    <cellStyle name="Output 16 39" xfId="36888" xr:uid="{00000000-0005-0000-0000-000090910000}"/>
    <cellStyle name="Output 16 39 2" xfId="36889" xr:uid="{00000000-0005-0000-0000-000091910000}"/>
    <cellStyle name="Output 16 4" xfId="36890" xr:uid="{00000000-0005-0000-0000-000092910000}"/>
    <cellStyle name="Output 16 4 2" xfId="36891" xr:uid="{00000000-0005-0000-0000-000093910000}"/>
    <cellStyle name="Output 16 40" xfId="36892" xr:uid="{00000000-0005-0000-0000-000094910000}"/>
    <cellStyle name="Output 16 41" xfId="36893" xr:uid="{00000000-0005-0000-0000-000095910000}"/>
    <cellStyle name="Output 16 42" xfId="36894" xr:uid="{00000000-0005-0000-0000-000096910000}"/>
    <cellStyle name="Output 16 43" xfId="36895" xr:uid="{00000000-0005-0000-0000-000097910000}"/>
    <cellStyle name="Output 16 44" xfId="36896" xr:uid="{00000000-0005-0000-0000-000098910000}"/>
    <cellStyle name="Output 16 45" xfId="36897" xr:uid="{00000000-0005-0000-0000-000099910000}"/>
    <cellStyle name="Output 16 46" xfId="36898" xr:uid="{00000000-0005-0000-0000-00009A910000}"/>
    <cellStyle name="Output 16 47" xfId="36899" xr:uid="{00000000-0005-0000-0000-00009B910000}"/>
    <cellStyle name="Output 16 48" xfId="36900" xr:uid="{00000000-0005-0000-0000-00009C910000}"/>
    <cellStyle name="Output 16 49" xfId="36901" xr:uid="{00000000-0005-0000-0000-00009D910000}"/>
    <cellStyle name="Output 16 5" xfId="36902" xr:uid="{00000000-0005-0000-0000-00009E910000}"/>
    <cellStyle name="Output 16 5 2" xfId="36903" xr:uid="{00000000-0005-0000-0000-00009F910000}"/>
    <cellStyle name="Output 16 50" xfId="36904" xr:uid="{00000000-0005-0000-0000-0000A0910000}"/>
    <cellStyle name="Output 16 51" xfId="36905" xr:uid="{00000000-0005-0000-0000-0000A1910000}"/>
    <cellStyle name="Output 16 52" xfId="36906" xr:uid="{00000000-0005-0000-0000-0000A2910000}"/>
    <cellStyle name="Output 16 53" xfId="36907" xr:uid="{00000000-0005-0000-0000-0000A3910000}"/>
    <cellStyle name="Output 16 54" xfId="36908" xr:uid="{00000000-0005-0000-0000-0000A4910000}"/>
    <cellStyle name="Output 16 55" xfId="36909" xr:uid="{00000000-0005-0000-0000-0000A5910000}"/>
    <cellStyle name="Output 16 56" xfId="36910" xr:uid="{00000000-0005-0000-0000-0000A6910000}"/>
    <cellStyle name="Output 16 57" xfId="36911" xr:uid="{00000000-0005-0000-0000-0000A7910000}"/>
    <cellStyle name="Output 16 58" xfId="36912" xr:uid="{00000000-0005-0000-0000-0000A8910000}"/>
    <cellStyle name="Output 16 59" xfId="36913" xr:uid="{00000000-0005-0000-0000-0000A9910000}"/>
    <cellStyle name="Output 16 6" xfId="36914" xr:uid="{00000000-0005-0000-0000-0000AA910000}"/>
    <cellStyle name="Output 16 6 2" xfId="36915" xr:uid="{00000000-0005-0000-0000-0000AB910000}"/>
    <cellStyle name="Output 16 60" xfId="36916" xr:uid="{00000000-0005-0000-0000-0000AC910000}"/>
    <cellStyle name="Output 16 61" xfId="36917" xr:uid="{00000000-0005-0000-0000-0000AD910000}"/>
    <cellStyle name="Output 16 62" xfId="36918" xr:uid="{00000000-0005-0000-0000-0000AE910000}"/>
    <cellStyle name="Output 16 63" xfId="36919" xr:uid="{00000000-0005-0000-0000-0000AF910000}"/>
    <cellStyle name="Output 16 64" xfId="36920" xr:uid="{00000000-0005-0000-0000-0000B0910000}"/>
    <cellStyle name="Output 16 65" xfId="36921" xr:uid="{00000000-0005-0000-0000-0000B1910000}"/>
    <cellStyle name="Output 16 66" xfId="36922" xr:uid="{00000000-0005-0000-0000-0000B2910000}"/>
    <cellStyle name="Output 16 67" xfId="36923" xr:uid="{00000000-0005-0000-0000-0000B3910000}"/>
    <cellStyle name="Output 16 68" xfId="36924" xr:uid="{00000000-0005-0000-0000-0000B4910000}"/>
    <cellStyle name="Output 16 69" xfId="36925" xr:uid="{00000000-0005-0000-0000-0000B5910000}"/>
    <cellStyle name="Output 16 7" xfId="36926" xr:uid="{00000000-0005-0000-0000-0000B6910000}"/>
    <cellStyle name="Output 16 7 2" xfId="36927" xr:uid="{00000000-0005-0000-0000-0000B7910000}"/>
    <cellStyle name="Output 16 70" xfId="36928" xr:uid="{00000000-0005-0000-0000-0000B8910000}"/>
    <cellStyle name="Output 16 71" xfId="36929" xr:uid="{00000000-0005-0000-0000-0000B9910000}"/>
    <cellStyle name="Output 16 72" xfId="36930" xr:uid="{00000000-0005-0000-0000-0000BA910000}"/>
    <cellStyle name="Output 16 73" xfId="36931" xr:uid="{00000000-0005-0000-0000-0000BB910000}"/>
    <cellStyle name="Output 16 74" xfId="36932" xr:uid="{00000000-0005-0000-0000-0000BC910000}"/>
    <cellStyle name="Output 16 75" xfId="36933" xr:uid="{00000000-0005-0000-0000-0000BD910000}"/>
    <cellStyle name="Output 16 76" xfId="36934" xr:uid="{00000000-0005-0000-0000-0000BE910000}"/>
    <cellStyle name="Output 16 77" xfId="52468" xr:uid="{00000000-0005-0000-0000-0000BF910000}"/>
    <cellStyle name="Output 16 78" xfId="52300" xr:uid="{00000000-0005-0000-0000-0000C0910000}"/>
    <cellStyle name="Output 16 79" xfId="53161" xr:uid="{00000000-0005-0000-0000-0000C1910000}"/>
    <cellStyle name="Output 16 8" xfId="36935" xr:uid="{00000000-0005-0000-0000-0000C2910000}"/>
    <cellStyle name="Output 16 8 2" xfId="36936" xr:uid="{00000000-0005-0000-0000-0000C3910000}"/>
    <cellStyle name="Output 16 9" xfId="36937" xr:uid="{00000000-0005-0000-0000-0000C4910000}"/>
    <cellStyle name="Output 16 9 2" xfId="36938" xr:uid="{00000000-0005-0000-0000-0000C5910000}"/>
    <cellStyle name="Output 17" xfId="1054" xr:uid="{00000000-0005-0000-0000-0000C6910000}"/>
    <cellStyle name="Output 17 10" xfId="36939" xr:uid="{00000000-0005-0000-0000-0000C7910000}"/>
    <cellStyle name="Output 17 10 2" xfId="36940" xr:uid="{00000000-0005-0000-0000-0000C8910000}"/>
    <cellStyle name="Output 17 11" xfId="36941" xr:uid="{00000000-0005-0000-0000-0000C9910000}"/>
    <cellStyle name="Output 17 11 2" xfId="36942" xr:uid="{00000000-0005-0000-0000-0000CA910000}"/>
    <cellStyle name="Output 17 12" xfId="36943" xr:uid="{00000000-0005-0000-0000-0000CB910000}"/>
    <cellStyle name="Output 17 12 2" xfId="36944" xr:uid="{00000000-0005-0000-0000-0000CC910000}"/>
    <cellStyle name="Output 17 13" xfId="36945" xr:uid="{00000000-0005-0000-0000-0000CD910000}"/>
    <cellStyle name="Output 17 13 2" xfId="36946" xr:uid="{00000000-0005-0000-0000-0000CE910000}"/>
    <cellStyle name="Output 17 14" xfId="36947" xr:uid="{00000000-0005-0000-0000-0000CF910000}"/>
    <cellStyle name="Output 17 14 2" xfId="36948" xr:uid="{00000000-0005-0000-0000-0000D0910000}"/>
    <cellStyle name="Output 17 15" xfId="36949" xr:uid="{00000000-0005-0000-0000-0000D1910000}"/>
    <cellStyle name="Output 17 15 2" xfId="36950" xr:uid="{00000000-0005-0000-0000-0000D2910000}"/>
    <cellStyle name="Output 17 16" xfId="36951" xr:uid="{00000000-0005-0000-0000-0000D3910000}"/>
    <cellStyle name="Output 17 16 2" xfId="36952" xr:uid="{00000000-0005-0000-0000-0000D4910000}"/>
    <cellStyle name="Output 17 17" xfId="36953" xr:uid="{00000000-0005-0000-0000-0000D5910000}"/>
    <cellStyle name="Output 17 17 2" xfId="36954" xr:uid="{00000000-0005-0000-0000-0000D6910000}"/>
    <cellStyle name="Output 17 18" xfId="36955" xr:uid="{00000000-0005-0000-0000-0000D7910000}"/>
    <cellStyle name="Output 17 18 2" xfId="36956" xr:uid="{00000000-0005-0000-0000-0000D8910000}"/>
    <cellStyle name="Output 17 19" xfId="36957" xr:uid="{00000000-0005-0000-0000-0000D9910000}"/>
    <cellStyle name="Output 17 19 2" xfId="36958" xr:uid="{00000000-0005-0000-0000-0000DA910000}"/>
    <cellStyle name="Output 17 2" xfId="1055" xr:uid="{00000000-0005-0000-0000-0000DB910000}"/>
    <cellStyle name="Output 17 2 2" xfId="36959" xr:uid="{00000000-0005-0000-0000-0000DC910000}"/>
    <cellStyle name="Output 17 20" xfId="36960" xr:uid="{00000000-0005-0000-0000-0000DD910000}"/>
    <cellStyle name="Output 17 20 2" xfId="36961" xr:uid="{00000000-0005-0000-0000-0000DE910000}"/>
    <cellStyle name="Output 17 21" xfId="36962" xr:uid="{00000000-0005-0000-0000-0000DF910000}"/>
    <cellStyle name="Output 17 21 2" xfId="36963" xr:uid="{00000000-0005-0000-0000-0000E0910000}"/>
    <cellStyle name="Output 17 22" xfId="36964" xr:uid="{00000000-0005-0000-0000-0000E1910000}"/>
    <cellStyle name="Output 17 22 2" xfId="36965" xr:uid="{00000000-0005-0000-0000-0000E2910000}"/>
    <cellStyle name="Output 17 23" xfId="36966" xr:uid="{00000000-0005-0000-0000-0000E3910000}"/>
    <cellStyle name="Output 17 23 2" xfId="36967" xr:uid="{00000000-0005-0000-0000-0000E4910000}"/>
    <cellStyle name="Output 17 24" xfId="36968" xr:uid="{00000000-0005-0000-0000-0000E5910000}"/>
    <cellStyle name="Output 17 24 2" xfId="36969" xr:uid="{00000000-0005-0000-0000-0000E6910000}"/>
    <cellStyle name="Output 17 25" xfId="36970" xr:uid="{00000000-0005-0000-0000-0000E7910000}"/>
    <cellStyle name="Output 17 25 2" xfId="36971" xr:uid="{00000000-0005-0000-0000-0000E8910000}"/>
    <cellStyle name="Output 17 26" xfId="36972" xr:uid="{00000000-0005-0000-0000-0000E9910000}"/>
    <cellStyle name="Output 17 26 2" xfId="36973" xr:uid="{00000000-0005-0000-0000-0000EA910000}"/>
    <cellStyle name="Output 17 27" xfId="36974" xr:uid="{00000000-0005-0000-0000-0000EB910000}"/>
    <cellStyle name="Output 17 27 2" xfId="36975" xr:uid="{00000000-0005-0000-0000-0000EC910000}"/>
    <cellStyle name="Output 17 28" xfId="36976" xr:uid="{00000000-0005-0000-0000-0000ED910000}"/>
    <cellStyle name="Output 17 28 2" xfId="36977" xr:uid="{00000000-0005-0000-0000-0000EE910000}"/>
    <cellStyle name="Output 17 29" xfId="36978" xr:uid="{00000000-0005-0000-0000-0000EF910000}"/>
    <cellStyle name="Output 17 29 2" xfId="36979" xr:uid="{00000000-0005-0000-0000-0000F0910000}"/>
    <cellStyle name="Output 17 3" xfId="36980" xr:uid="{00000000-0005-0000-0000-0000F1910000}"/>
    <cellStyle name="Output 17 3 2" xfId="36981" xr:uid="{00000000-0005-0000-0000-0000F2910000}"/>
    <cellStyle name="Output 17 30" xfId="36982" xr:uid="{00000000-0005-0000-0000-0000F3910000}"/>
    <cellStyle name="Output 17 30 2" xfId="36983" xr:uid="{00000000-0005-0000-0000-0000F4910000}"/>
    <cellStyle name="Output 17 31" xfId="36984" xr:uid="{00000000-0005-0000-0000-0000F5910000}"/>
    <cellStyle name="Output 17 31 2" xfId="36985" xr:uid="{00000000-0005-0000-0000-0000F6910000}"/>
    <cellStyle name="Output 17 32" xfId="36986" xr:uid="{00000000-0005-0000-0000-0000F7910000}"/>
    <cellStyle name="Output 17 32 2" xfId="36987" xr:uid="{00000000-0005-0000-0000-0000F8910000}"/>
    <cellStyle name="Output 17 33" xfId="36988" xr:uid="{00000000-0005-0000-0000-0000F9910000}"/>
    <cellStyle name="Output 17 33 2" xfId="36989" xr:uid="{00000000-0005-0000-0000-0000FA910000}"/>
    <cellStyle name="Output 17 34" xfId="36990" xr:uid="{00000000-0005-0000-0000-0000FB910000}"/>
    <cellStyle name="Output 17 34 2" xfId="36991" xr:uid="{00000000-0005-0000-0000-0000FC910000}"/>
    <cellStyle name="Output 17 35" xfId="36992" xr:uid="{00000000-0005-0000-0000-0000FD910000}"/>
    <cellStyle name="Output 17 35 2" xfId="36993" xr:uid="{00000000-0005-0000-0000-0000FE910000}"/>
    <cellStyle name="Output 17 36" xfId="36994" xr:uid="{00000000-0005-0000-0000-0000FF910000}"/>
    <cellStyle name="Output 17 36 2" xfId="36995" xr:uid="{00000000-0005-0000-0000-000000920000}"/>
    <cellStyle name="Output 17 37" xfId="36996" xr:uid="{00000000-0005-0000-0000-000001920000}"/>
    <cellStyle name="Output 17 37 2" xfId="36997" xr:uid="{00000000-0005-0000-0000-000002920000}"/>
    <cellStyle name="Output 17 38" xfId="36998" xr:uid="{00000000-0005-0000-0000-000003920000}"/>
    <cellStyle name="Output 17 38 2" xfId="36999" xr:uid="{00000000-0005-0000-0000-000004920000}"/>
    <cellStyle name="Output 17 39" xfId="37000" xr:uid="{00000000-0005-0000-0000-000005920000}"/>
    <cellStyle name="Output 17 39 2" xfId="37001" xr:uid="{00000000-0005-0000-0000-000006920000}"/>
    <cellStyle name="Output 17 4" xfId="37002" xr:uid="{00000000-0005-0000-0000-000007920000}"/>
    <cellStyle name="Output 17 4 2" xfId="37003" xr:uid="{00000000-0005-0000-0000-000008920000}"/>
    <cellStyle name="Output 17 40" xfId="37004" xr:uid="{00000000-0005-0000-0000-000009920000}"/>
    <cellStyle name="Output 17 41" xfId="37005" xr:uid="{00000000-0005-0000-0000-00000A920000}"/>
    <cellStyle name="Output 17 42" xfId="37006" xr:uid="{00000000-0005-0000-0000-00000B920000}"/>
    <cellStyle name="Output 17 43" xfId="37007" xr:uid="{00000000-0005-0000-0000-00000C920000}"/>
    <cellStyle name="Output 17 44" xfId="37008" xr:uid="{00000000-0005-0000-0000-00000D920000}"/>
    <cellStyle name="Output 17 45" xfId="37009" xr:uid="{00000000-0005-0000-0000-00000E920000}"/>
    <cellStyle name="Output 17 46" xfId="37010" xr:uid="{00000000-0005-0000-0000-00000F920000}"/>
    <cellStyle name="Output 17 47" xfId="37011" xr:uid="{00000000-0005-0000-0000-000010920000}"/>
    <cellStyle name="Output 17 48" xfId="37012" xr:uid="{00000000-0005-0000-0000-000011920000}"/>
    <cellStyle name="Output 17 49" xfId="37013" xr:uid="{00000000-0005-0000-0000-000012920000}"/>
    <cellStyle name="Output 17 5" xfId="37014" xr:uid="{00000000-0005-0000-0000-000013920000}"/>
    <cellStyle name="Output 17 5 2" xfId="37015" xr:uid="{00000000-0005-0000-0000-000014920000}"/>
    <cellStyle name="Output 17 50" xfId="37016" xr:uid="{00000000-0005-0000-0000-000015920000}"/>
    <cellStyle name="Output 17 51" xfId="37017" xr:uid="{00000000-0005-0000-0000-000016920000}"/>
    <cellStyle name="Output 17 52" xfId="37018" xr:uid="{00000000-0005-0000-0000-000017920000}"/>
    <cellStyle name="Output 17 53" xfId="37019" xr:uid="{00000000-0005-0000-0000-000018920000}"/>
    <cellStyle name="Output 17 54" xfId="37020" xr:uid="{00000000-0005-0000-0000-000019920000}"/>
    <cellStyle name="Output 17 55" xfId="37021" xr:uid="{00000000-0005-0000-0000-00001A920000}"/>
    <cellStyle name="Output 17 56" xfId="37022" xr:uid="{00000000-0005-0000-0000-00001B920000}"/>
    <cellStyle name="Output 17 57" xfId="37023" xr:uid="{00000000-0005-0000-0000-00001C920000}"/>
    <cellStyle name="Output 17 58" xfId="37024" xr:uid="{00000000-0005-0000-0000-00001D920000}"/>
    <cellStyle name="Output 17 59" xfId="37025" xr:uid="{00000000-0005-0000-0000-00001E920000}"/>
    <cellStyle name="Output 17 6" xfId="37026" xr:uid="{00000000-0005-0000-0000-00001F920000}"/>
    <cellStyle name="Output 17 6 2" xfId="37027" xr:uid="{00000000-0005-0000-0000-000020920000}"/>
    <cellStyle name="Output 17 60" xfId="37028" xr:uid="{00000000-0005-0000-0000-000021920000}"/>
    <cellStyle name="Output 17 61" xfId="37029" xr:uid="{00000000-0005-0000-0000-000022920000}"/>
    <cellStyle name="Output 17 62" xfId="37030" xr:uid="{00000000-0005-0000-0000-000023920000}"/>
    <cellStyle name="Output 17 63" xfId="37031" xr:uid="{00000000-0005-0000-0000-000024920000}"/>
    <cellStyle name="Output 17 64" xfId="37032" xr:uid="{00000000-0005-0000-0000-000025920000}"/>
    <cellStyle name="Output 17 65" xfId="37033" xr:uid="{00000000-0005-0000-0000-000026920000}"/>
    <cellStyle name="Output 17 66" xfId="37034" xr:uid="{00000000-0005-0000-0000-000027920000}"/>
    <cellStyle name="Output 17 67" xfId="37035" xr:uid="{00000000-0005-0000-0000-000028920000}"/>
    <cellStyle name="Output 17 68" xfId="37036" xr:uid="{00000000-0005-0000-0000-000029920000}"/>
    <cellStyle name="Output 17 69" xfId="37037" xr:uid="{00000000-0005-0000-0000-00002A920000}"/>
    <cellStyle name="Output 17 7" xfId="37038" xr:uid="{00000000-0005-0000-0000-00002B920000}"/>
    <cellStyle name="Output 17 7 2" xfId="37039" xr:uid="{00000000-0005-0000-0000-00002C920000}"/>
    <cellStyle name="Output 17 70" xfId="37040" xr:uid="{00000000-0005-0000-0000-00002D920000}"/>
    <cellStyle name="Output 17 71" xfId="37041" xr:uid="{00000000-0005-0000-0000-00002E920000}"/>
    <cellStyle name="Output 17 72" xfId="37042" xr:uid="{00000000-0005-0000-0000-00002F920000}"/>
    <cellStyle name="Output 17 73" xfId="37043" xr:uid="{00000000-0005-0000-0000-000030920000}"/>
    <cellStyle name="Output 17 74" xfId="37044" xr:uid="{00000000-0005-0000-0000-000031920000}"/>
    <cellStyle name="Output 17 75" xfId="37045" xr:uid="{00000000-0005-0000-0000-000032920000}"/>
    <cellStyle name="Output 17 76" xfId="37046" xr:uid="{00000000-0005-0000-0000-000033920000}"/>
    <cellStyle name="Output 17 77" xfId="52522" xr:uid="{00000000-0005-0000-0000-000034920000}"/>
    <cellStyle name="Output 17 78" xfId="52258" xr:uid="{00000000-0005-0000-0000-000035920000}"/>
    <cellStyle name="Output 17 79" xfId="53215" xr:uid="{00000000-0005-0000-0000-000036920000}"/>
    <cellStyle name="Output 17 8" xfId="37047" xr:uid="{00000000-0005-0000-0000-000037920000}"/>
    <cellStyle name="Output 17 8 2" xfId="37048" xr:uid="{00000000-0005-0000-0000-000038920000}"/>
    <cellStyle name="Output 17 9" xfId="37049" xr:uid="{00000000-0005-0000-0000-000039920000}"/>
    <cellStyle name="Output 17 9 2" xfId="37050" xr:uid="{00000000-0005-0000-0000-00003A920000}"/>
    <cellStyle name="Output 18" xfId="1056" xr:uid="{00000000-0005-0000-0000-00003B920000}"/>
    <cellStyle name="Output 18 10" xfId="37051" xr:uid="{00000000-0005-0000-0000-00003C920000}"/>
    <cellStyle name="Output 18 10 2" xfId="37052" xr:uid="{00000000-0005-0000-0000-00003D920000}"/>
    <cellStyle name="Output 18 11" xfId="37053" xr:uid="{00000000-0005-0000-0000-00003E920000}"/>
    <cellStyle name="Output 18 11 2" xfId="37054" xr:uid="{00000000-0005-0000-0000-00003F920000}"/>
    <cellStyle name="Output 18 12" xfId="37055" xr:uid="{00000000-0005-0000-0000-000040920000}"/>
    <cellStyle name="Output 18 12 2" xfId="37056" xr:uid="{00000000-0005-0000-0000-000041920000}"/>
    <cellStyle name="Output 18 13" xfId="37057" xr:uid="{00000000-0005-0000-0000-000042920000}"/>
    <cellStyle name="Output 18 13 2" xfId="37058" xr:uid="{00000000-0005-0000-0000-000043920000}"/>
    <cellStyle name="Output 18 14" xfId="37059" xr:uid="{00000000-0005-0000-0000-000044920000}"/>
    <cellStyle name="Output 18 14 2" xfId="37060" xr:uid="{00000000-0005-0000-0000-000045920000}"/>
    <cellStyle name="Output 18 15" xfId="37061" xr:uid="{00000000-0005-0000-0000-000046920000}"/>
    <cellStyle name="Output 18 15 2" xfId="37062" xr:uid="{00000000-0005-0000-0000-000047920000}"/>
    <cellStyle name="Output 18 16" xfId="37063" xr:uid="{00000000-0005-0000-0000-000048920000}"/>
    <cellStyle name="Output 18 16 2" xfId="37064" xr:uid="{00000000-0005-0000-0000-000049920000}"/>
    <cellStyle name="Output 18 17" xfId="37065" xr:uid="{00000000-0005-0000-0000-00004A920000}"/>
    <cellStyle name="Output 18 17 2" xfId="37066" xr:uid="{00000000-0005-0000-0000-00004B920000}"/>
    <cellStyle name="Output 18 18" xfId="37067" xr:uid="{00000000-0005-0000-0000-00004C920000}"/>
    <cellStyle name="Output 18 18 2" xfId="37068" xr:uid="{00000000-0005-0000-0000-00004D920000}"/>
    <cellStyle name="Output 18 19" xfId="37069" xr:uid="{00000000-0005-0000-0000-00004E920000}"/>
    <cellStyle name="Output 18 19 2" xfId="37070" xr:uid="{00000000-0005-0000-0000-00004F920000}"/>
    <cellStyle name="Output 18 2" xfId="1057" xr:uid="{00000000-0005-0000-0000-000050920000}"/>
    <cellStyle name="Output 18 2 2" xfId="37071" xr:uid="{00000000-0005-0000-0000-000051920000}"/>
    <cellStyle name="Output 18 20" xfId="37072" xr:uid="{00000000-0005-0000-0000-000052920000}"/>
    <cellStyle name="Output 18 20 2" xfId="37073" xr:uid="{00000000-0005-0000-0000-000053920000}"/>
    <cellStyle name="Output 18 21" xfId="37074" xr:uid="{00000000-0005-0000-0000-000054920000}"/>
    <cellStyle name="Output 18 21 2" xfId="37075" xr:uid="{00000000-0005-0000-0000-000055920000}"/>
    <cellStyle name="Output 18 22" xfId="37076" xr:uid="{00000000-0005-0000-0000-000056920000}"/>
    <cellStyle name="Output 18 22 2" xfId="37077" xr:uid="{00000000-0005-0000-0000-000057920000}"/>
    <cellStyle name="Output 18 23" xfId="37078" xr:uid="{00000000-0005-0000-0000-000058920000}"/>
    <cellStyle name="Output 18 23 2" xfId="37079" xr:uid="{00000000-0005-0000-0000-000059920000}"/>
    <cellStyle name="Output 18 24" xfId="37080" xr:uid="{00000000-0005-0000-0000-00005A920000}"/>
    <cellStyle name="Output 18 24 2" xfId="37081" xr:uid="{00000000-0005-0000-0000-00005B920000}"/>
    <cellStyle name="Output 18 25" xfId="37082" xr:uid="{00000000-0005-0000-0000-00005C920000}"/>
    <cellStyle name="Output 18 25 2" xfId="37083" xr:uid="{00000000-0005-0000-0000-00005D920000}"/>
    <cellStyle name="Output 18 26" xfId="37084" xr:uid="{00000000-0005-0000-0000-00005E920000}"/>
    <cellStyle name="Output 18 26 2" xfId="37085" xr:uid="{00000000-0005-0000-0000-00005F920000}"/>
    <cellStyle name="Output 18 27" xfId="37086" xr:uid="{00000000-0005-0000-0000-000060920000}"/>
    <cellStyle name="Output 18 27 2" xfId="37087" xr:uid="{00000000-0005-0000-0000-000061920000}"/>
    <cellStyle name="Output 18 28" xfId="37088" xr:uid="{00000000-0005-0000-0000-000062920000}"/>
    <cellStyle name="Output 18 28 2" xfId="37089" xr:uid="{00000000-0005-0000-0000-000063920000}"/>
    <cellStyle name="Output 18 29" xfId="37090" xr:uid="{00000000-0005-0000-0000-000064920000}"/>
    <cellStyle name="Output 18 29 2" xfId="37091" xr:uid="{00000000-0005-0000-0000-000065920000}"/>
    <cellStyle name="Output 18 3" xfId="37092" xr:uid="{00000000-0005-0000-0000-000066920000}"/>
    <cellStyle name="Output 18 3 2" xfId="37093" xr:uid="{00000000-0005-0000-0000-000067920000}"/>
    <cellStyle name="Output 18 30" xfId="37094" xr:uid="{00000000-0005-0000-0000-000068920000}"/>
    <cellStyle name="Output 18 30 2" xfId="37095" xr:uid="{00000000-0005-0000-0000-000069920000}"/>
    <cellStyle name="Output 18 31" xfId="37096" xr:uid="{00000000-0005-0000-0000-00006A920000}"/>
    <cellStyle name="Output 18 31 2" xfId="37097" xr:uid="{00000000-0005-0000-0000-00006B920000}"/>
    <cellStyle name="Output 18 32" xfId="37098" xr:uid="{00000000-0005-0000-0000-00006C920000}"/>
    <cellStyle name="Output 18 32 2" xfId="37099" xr:uid="{00000000-0005-0000-0000-00006D920000}"/>
    <cellStyle name="Output 18 33" xfId="37100" xr:uid="{00000000-0005-0000-0000-00006E920000}"/>
    <cellStyle name="Output 18 33 2" xfId="37101" xr:uid="{00000000-0005-0000-0000-00006F920000}"/>
    <cellStyle name="Output 18 34" xfId="37102" xr:uid="{00000000-0005-0000-0000-000070920000}"/>
    <cellStyle name="Output 18 34 2" xfId="37103" xr:uid="{00000000-0005-0000-0000-000071920000}"/>
    <cellStyle name="Output 18 35" xfId="37104" xr:uid="{00000000-0005-0000-0000-000072920000}"/>
    <cellStyle name="Output 18 35 2" xfId="37105" xr:uid="{00000000-0005-0000-0000-000073920000}"/>
    <cellStyle name="Output 18 36" xfId="37106" xr:uid="{00000000-0005-0000-0000-000074920000}"/>
    <cellStyle name="Output 18 36 2" xfId="37107" xr:uid="{00000000-0005-0000-0000-000075920000}"/>
    <cellStyle name="Output 18 37" xfId="37108" xr:uid="{00000000-0005-0000-0000-000076920000}"/>
    <cellStyle name="Output 18 37 2" xfId="37109" xr:uid="{00000000-0005-0000-0000-000077920000}"/>
    <cellStyle name="Output 18 38" xfId="37110" xr:uid="{00000000-0005-0000-0000-000078920000}"/>
    <cellStyle name="Output 18 38 2" xfId="37111" xr:uid="{00000000-0005-0000-0000-000079920000}"/>
    <cellStyle name="Output 18 39" xfId="37112" xr:uid="{00000000-0005-0000-0000-00007A920000}"/>
    <cellStyle name="Output 18 39 2" xfId="37113" xr:uid="{00000000-0005-0000-0000-00007B920000}"/>
    <cellStyle name="Output 18 4" xfId="37114" xr:uid="{00000000-0005-0000-0000-00007C920000}"/>
    <cellStyle name="Output 18 4 2" xfId="37115" xr:uid="{00000000-0005-0000-0000-00007D920000}"/>
    <cellStyle name="Output 18 40" xfId="37116" xr:uid="{00000000-0005-0000-0000-00007E920000}"/>
    <cellStyle name="Output 18 41" xfId="37117" xr:uid="{00000000-0005-0000-0000-00007F920000}"/>
    <cellStyle name="Output 18 42" xfId="37118" xr:uid="{00000000-0005-0000-0000-000080920000}"/>
    <cellStyle name="Output 18 43" xfId="37119" xr:uid="{00000000-0005-0000-0000-000081920000}"/>
    <cellStyle name="Output 18 44" xfId="37120" xr:uid="{00000000-0005-0000-0000-000082920000}"/>
    <cellStyle name="Output 18 45" xfId="37121" xr:uid="{00000000-0005-0000-0000-000083920000}"/>
    <cellStyle name="Output 18 46" xfId="37122" xr:uid="{00000000-0005-0000-0000-000084920000}"/>
    <cellStyle name="Output 18 47" xfId="37123" xr:uid="{00000000-0005-0000-0000-000085920000}"/>
    <cellStyle name="Output 18 48" xfId="37124" xr:uid="{00000000-0005-0000-0000-000086920000}"/>
    <cellStyle name="Output 18 49" xfId="37125" xr:uid="{00000000-0005-0000-0000-000087920000}"/>
    <cellStyle name="Output 18 5" xfId="37126" xr:uid="{00000000-0005-0000-0000-000088920000}"/>
    <cellStyle name="Output 18 5 2" xfId="37127" xr:uid="{00000000-0005-0000-0000-000089920000}"/>
    <cellStyle name="Output 18 50" xfId="37128" xr:uid="{00000000-0005-0000-0000-00008A920000}"/>
    <cellStyle name="Output 18 51" xfId="37129" xr:uid="{00000000-0005-0000-0000-00008B920000}"/>
    <cellStyle name="Output 18 52" xfId="37130" xr:uid="{00000000-0005-0000-0000-00008C920000}"/>
    <cellStyle name="Output 18 53" xfId="37131" xr:uid="{00000000-0005-0000-0000-00008D920000}"/>
    <cellStyle name="Output 18 54" xfId="37132" xr:uid="{00000000-0005-0000-0000-00008E920000}"/>
    <cellStyle name="Output 18 55" xfId="37133" xr:uid="{00000000-0005-0000-0000-00008F920000}"/>
    <cellStyle name="Output 18 56" xfId="37134" xr:uid="{00000000-0005-0000-0000-000090920000}"/>
    <cellStyle name="Output 18 57" xfId="37135" xr:uid="{00000000-0005-0000-0000-000091920000}"/>
    <cellStyle name="Output 18 58" xfId="37136" xr:uid="{00000000-0005-0000-0000-000092920000}"/>
    <cellStyle name="Output 18 59" xfId="37137" xr:uid="{00000000-0005-0000-0000-000093920000}"/>
    <cellStyle name="Output 18 6" xfId="37138" xr:uid="{00000000-0005-0000-0000-000094920000}"/>
    <cellStyle name="Output 18 6 2" xfId="37139" xr:uid="{00000000-0005-0000-0000-000095920000}"/>
    <cellStyle name="Output 18 60" xfId="37140" xr:uid="{00000000-0005-0000-0000-000096920000}"/>
    <cellStyle name="Output 18 61" xfId="37141" xr:uid="{00000000-0005-0000-0000-000097920000}"/>
    <cellStyle name="Output 18 62" xfId="37142" xr:uid="{00000000-0005-0000-0000-000098920000}"/>
    <cellStyle name="Output 18 63" xfId="37143" xr:uid="{00000000-0005-0000-0000-000099920000}"/>
    <cellStyle name="Output 18 64" xfId="37144" xr:uid="{00000000-0005-0000-0000-00009A920000}"/>
    <cellStyle name="Output 18 65" xfId="37145" xr:uid="{00000000-0005-0000-0000-00009B920000}"/>
    <cellStyle name="Output 18 66" xfId="37146" xr:uid="{00000000-0005-0000-0000-00009C920000}"/>
    <cellStyle name="Output 18 67" xfId="37147" xr:uid="{00000000-0005-0000-0000-00009D920000}"/>
    <cellStyle name="Output 18 68" xfId="37148" xr:uid="{00000000-0005-0000-0000-00009E920000}"/>
    <cellStyle name="Output 18 69" xfId="37149" xr:uid="{00000000-0005-0000-0000-00009F920000}"/>
    <cellStyle name="Output 18 7" xfId="37150" xr:uid="{00000000-0005-0000-0000-0000A0920000}"/>
    <cellStyle name="Output 18 7 2" xfId="37151" xr:uid="{00000000-0005-0000-0000-0000A1920000}"/>
    <cellStyle name="Output 18 70" xfId="37152" xr:uid="{00000000-0005-0000-0000-0000A2920000}"/>
    <cellStyle name="Output 18 71" xfId="37153" xr:uid="{00000000-0005-0000-0000-0000A3920000}"/>
    <cellStyle name="Output 18 72" xfId="37154" xr:uid="{00000000-0005-0000-0000-0000A4920000}"/>
    <cellStyle name="Output 18 73" xfId="37155" xr:uid="{00000000-0005-0000-0000-0000A5920000}"/>
    <cellStyle name="Output 18 74" xfId="37156" xr:uid="{00000000-0005-0000-0000-0000A6920000}"/>
    <cellStyle name="Output 18 75" xfId="37157" xr:uid="{00000000-0005-0000-0000-0000A7920000}"/>
    <cellStyle name="Output 18 76" xfId="37158" xr:uid="{00000000-0005-0000-0000-0000A8920000}"/>
    <cellStyle name="Output 18 77" xfId="52471" xr:uid="{00000000-0005-0000-0000-0000A9920000}"/>
    <cellStyle name="Output 18 78" xfId="52297" xr:uid="{00000000-0005-0000-0000-0000AA920000}"/>
    <cellStyle name="Output 18 79" xfId="53164" xr:uid="{00000000-0005-0000-0000-0000AB920000}"/>
    <cellStyle name="Output 18 8" xfId="37159" xr:uid="{00000000-0005-0000-0000-0000AC920000}"/>
    <cellStyle name="Output 18 8 2" xfId="37160" xr:uid="{00000000-0005-0000-0000-0000AD920000}"/>
    <cellStyle name="Output 18 9" xfId="37161" xr:uid="{00000000-0005-0000-0000-0000AE920000}"/>
    <cellStyle name="Output 18 9 2" xfId="37162" xr:uid="{00000000-0005-0000-0000-0000AF920000}"/>
    <cellStyle name="Output 19" xfId="1058" xr:uid="{00000000-0005-0000-0000-0000B0920000}"/>
    <cellStyle name="Output 19 10" xfId="37163" xr:uid="{00000000-0005-0000-0000-0000B1920000}"/>
    <cellStyle name="Output 19 10 2" xfId="37164" xr:uid="{00000000-0005-0000-0000-0000B2920000}"/>
    <cellStyle name="Output 19 11" xfId="37165" xr:uid="{00000000-0005-0000-0000-0000B3920000}"/>
    <cellStyle name="Output 19 11 2" xfId="37166" xr:uid="{00000000-0005-0000-0000-0000B4920000}"/>
    <cellStyle name="Output 19 12" xfId="37167" xr:uid="{00000000-0005-0000-0000-0000B5920000}"/>
    <cellStyle name="Output 19 12 2" xfId="37168" xr:uid="{00000000-0005-0000-0000-0000B6920000}"/>
    <cellStyle name="Output 19 13" xfId="37169" xr:uid="{00000000-0005-0000-0000-0000B7920000}"/>
    <cellStyle name="Output 19 13 2" xfId="37170" xr:uid="{00000000-0005-0000-0000-0000B8920000}"/>
    <cellStyle name="Output 19 14" xfId="37171" xr:uid="{00000000-0005-0000-0000-0000B9920000}"/>
    <cellStyle name="Output 19 14 2" xfId="37172" xr:uid="{00000000-0005-0000-0000-0000BA920000}"/>
    <cellStyle name="Output 19 15" xfId="37173" xr:uid="{00000000-0005-0000-0000-0000BB920000}"/>
    <cellStyle name="Output 19 15 2" xfId="37174" xr:uid="{00000000-0005-0000-0000-0000BC920000}"/>
    <cellStyle name="Output 19 16" xfId="37175" xr:uid="{00000000-0005-0000-0000-0000BD920000}"/>
    <cellStyle name="Output 19 16 2" xfId="37176" xr:uid="{00000000-0005-0000-0000-0000BE920000}"/>
    <cellStyle name="Output 19 17" xfId="37177" xr:uid="{00000000-0005-0000-0000-0000BF920000}"/>
    <cellStyle name="Output 19 17 2" xfId="37178" xr:uid="{00000000-0005-0000-0000-0000C0920000}"/>
    <cellStyle name="Output 19 18" xfId="37179" xr:uid="{00000000-0005-0000-0000-0000C1920000}"/>
    <cellStyle name="Output 19 18 2" xfId="37180" xr:uid="{00000000-0005-0000-0000-0000C2920000}"/>
    <cellStyle name="Output 19 19" xfId="37181" xr:uid="{00000000-0005-0000-0000-0000C3920000}"/>
    <cellStyle name="Output 19 19 2" xfId="37182" xr:uid="{00000000-0005-0000-0000-0000C4920000}"/>
    <cellStyle name="Output 19 2" xfId="1059" xr:uid="{00000000-0005-0000-0000-0000C5920000}"/>
    <cellStyle name="Output 19 2 2" xfId="37183" xr:uid="{00000000-0005-0000-0000-0000C6920000}"/>
    <cellStyle name="Output 19 20" xfId="37184" xr:uid="{00000000-0005-0000-0000-0000C7920000}"/>
    <cellStyle name="Output 19 20 2" xfId="37185" xr:uid="{00000000-0005-0000-0000-0000C8920000}"/>
    <cellStyle name="Output 19 21" xfId="37186" xr:uid="{00000000-0005-0000-0000-0000C9920000}"/>
    <cellStyle name="Output 19 21 2" xfId="37187" xr:uid="{00000000-0005-0000-0000-0000CA920000}"/>
    <cellStyle name="Output 19 22" xfId="37188" xr:uid="{00000000-0005-0000-0000-0000CB920000}"/>
    <cellStyle name="Output 19 22 2" xfId="37189" xr:uid="{00000000-0005-0000-0000-0000CC920000}"/>
    <cellStyle name="Output 19 23" xfId="37190" xr:uid="{00000000-0005-0000-0000-0000CD920000}"/>
    <cellStyle name="Output 19 23 2" xfId="37191" xr:uid="{00000000-0005-0000-0000-0000CE920000}"/>
    <cellStyle name="Output 19 24" xfId="37192" xr:uid="{00000000-0005-0000-0000-0000CF920000}"/>
    <cellStyle name="Output 19 24 2" xfId="37193" xr:uid="{00000000-0005-0000-0000-0000D0920000}"/>
    <cellStyle name="Output 19 25" xfId="37194" xr:uid="{00000000-0005-0000-0000-0000D1920000}"/>
    <cellStyle name="Output 19 25 2" xfId="37195" xr:uid="{00000000-0005-0000-0000-0000D2920000}"/>
    <cellStyle name="Output 19 26" xfId="37196" xr:uid="{00000000-0005-0000-0000-0000D3920000}"/>
    <cellStyle name="Output 19 26 2" xfId="37197" xr:uid="{00000000-0005-0000-0000-0000D4920000}"/>
    <cellStyle name="Output 19 27" xfId="37198" xr:uid="{00000000-0005-0000-0000-0000D5920000}"/>
    <cellStyle name="Output 19 27 2" xfId="37199" xr:uid="{00000000-0005-0000-0000-0000D6920000}"/>
    <cellStyle name="Output 19 28" xfId="37200" xr:uid="{00000000-0005-0000-0000-0000D7920000}"/>
    <cellStyle name="Output 19 28 2" xfId="37201" xr:uid="{00000000-0005-0000-0000-0000D8920000}"/>
    <cellStyle name="Output 19 29" xfId="37202" xr:uid="{00000000-0005-0000-0000-0000D9920000}"/>
    <cellStyle name="Output 19 29 2" xfId="37203" xr:uid="{00000000-0005-0000-0000-0000DA920000}"/>
    <cellStyle name="Output 19 3" xfId="37204" xr:uid="{00000000-0005-0000-0000-0000DB920000}"/>
    <cellStyle name="Output 19 3 2" xfId="37205" xr:uid="{00000000-0005-0000-0000-0000DC920000}"/>
    <cellStyle name="Output 19 30" xfId="37206" xr:uid="{00000000-0005-0000-0000-0000DD920000}"/>
    <cellStyle name="Output 19 30 2" xfId="37207" xr:uid="{00000000-0005-0000-0000-0000DE920000}"/>
    <cellStyle name="Output 19 31" xfId="37208" xr:uid="{00000000-0005-0000-0000-0000DF920000}"/>
    <cellStyle name="Output 19 31 2" xfId="37209" xr:uid="{00000000-0005-0000-0000-0000E0920000}"/>
    <cellStyle name="Output 19 32" xfId="37210" xr:uid="{00000000-0005-0000-0000-0000E1920000}"/>
    <cellStyle name="Output 19 32 2" xfId="37211" xr:uid="{00000000-0005-0000-0000-0000E2920000}"/>
    <cellStyle name="Output 19 33" xfId="37212" xr:uid="{00000000-0005-0000-0000-0000E3920000}"/>
    <cellStyle name="Output 19 33 2" xfId="37213" xr:uid="{00000000-0005-0000-0000-0000E4920000}"/>
    <cellStyle name="Output 19 34" xfId="37214" xr:uid="{00000000-0005-0000-0000-0000E5920000}"/>
    <cellStyle name="Output 19 34 2" xfId="37215" xr:uid="{00000000-0005-0000-0000-0000E6920000}"/>
    <cellStyle name="Output 19 35" xfId="37216" xr:uid="{00000000-0005-0000-0000-0000E7920000}"/>
    <cellStyle name="Output 19 35 2" xfId="37217" xr:uid="{00000000-0005-0000-0000-0000E8920000}"/>
    <cellStyle name="Output 19 36" xfId="37218" xr:uid="{00000000-0005-0000-0000-0000E9920000}"/>
    <cellStyle name="Output 19 36 2" xfId="37219" xr:uid="{00000000-0005-0000-0000-0000EA920000}"/>
    <cellStyle name="Output 19 37" xfId="37220" xr:uid="{00000000-0005-0000-0000-0000EB920000}"/>
    <cellStyle name="Output 19 37 2" xfId="37221" xr:uid="{00000000-0005-0000-0000-0000EC920000}"/>
    <cellStyle name="Output 19 38" xfId="37222" xr:uid="{00000000-0005-0000-0000-0000ED920000}"/>
    <cellStyle name="Output 19 38 2" xfId="37223" xr:uid="{00000000-0005-0000-0000-0000EE920000}"/>
    <cellStyle name="Output 19 39" xfId="37224" xr:uid="{00000000-0005-0000-0000-0000EF920000}"/>
    <cellStyle name="Output 19 39 2" xfId="37225" xr:uid="{00000000-0005-0000-0000-0000F0920000}"/>
    <cellStyle name="Output 19 4" xfId="37226" xr:uid="{00000000-0005-0000-0000-0000F1920000}"/>
    <cellStyle name="Output 19 4 2" xfId="37227" xr:uid="{00000000-0005-0000-0000-0000F2920000}"/>
    <cellStyle name="Output 19 40" xfId="37228" xr:uid="{00000000-0005-0000-0000-0000F3920000}"/>
    <cellStyle name="Output 19 41" xfId="37229" xr:uid="{00000000-0005-0000-0000-0000F4920000}"/>
    <cellStyle name="Output 19 42" xfId="37230" xr:uid="{00000000-0005-0000-0000-0000F5920000}"/>
    <cellStyle name="Output 19 43" xfId="37231" xr:uid="{00000000-0005-0000-0000-0000F6920000}"/>
    <cellStyle name="Output 19 44" xfId="37232" xr:uid="{00000000-0005-0000-0000-0000F7920000}"/>
    <cellStyle name="Output 19 45" xfId="37233" xr:uid="{00000000-0005-0000-0000-0000F8920000}"/>
    <cellStyle name="Output 19 46" xfId="37234" xr:uid="{00000000-0005-0000-0000-0000F9920000}"/>
    <cellStyle name="Output 19 47" xfId="37235" xr:uid="{00000000-0005-0000-0000-0000FA920000}"/>
    <cellStyle name="Output 19 48" xfId="37236" xr:uid="{00000000-0005-0000-0000-0000FB920000}"/>
    <cellStyle name="Output 19 49" xfId="37237" xr:uid="{00000000-0005-0000-0000-0000FC920000}"/>
    <cellStyle name="Output 19 5" xfId="37238" xr:uid="{00000000-0005-0000-0000-0000FD920000}"/>
    <cellStyle name="Output 19 5 2" xfId="37239" xr:uid="{00000000-0005-0000-0000-0000FE920000}"/>
    <cellStyle name="Output 19 50" xfId="37240" xr:uid="{00000000-0005-0000-0000-0000FF920000}"/>
    <cellStyle name="Output 19 51" xfId="37241" xr:uid="{00000000-0005-0000-0000-000000930000}"/>
    <cellStyle name="Output 19 52" xfId="37242" xr:uid="{00000000-0005-0000-0000-000001930000}"/>
    <cellStyle name="Output 19 53" xfId="37243" xr:uid="{00000000-0005-0000-0000-000002930000}"/>
    <cellStyle name="Output 19 54" xfId="37244" xr:uid="{00000000-0005-0000-0000-000003930000}"/>
    <cellStyle name="Output 19 55" xfId="37245" xr:uid="{00000000-0005-0000-0000-000004930000}"/>
    <cellStyle name="Output 19 56" xfId="37246" xr:uid="{00000000-0005-0000-0000-000005930000}"/>
    <cellStyle name="Output 19 57" xfId="37247" xr:uid="{00000000-0005-0000-0000-000006930000}"/>
    <cellStyle name="Output 19 58" xfId="37248" xr:uid="{00000000-0005-0000-0000-000007930000}"/>
    <cellStyle name="Output 19 59" xfId="37249" xr:uid="{00000000-0005-0000-0000-000008930000}"/>
    <cellStyle name="Output 19 6" xfId="37250" xr:uid="{00000000-0005-0000-0000-000009930000}"/>
    <cellStyle name="Output 19 6 2" xfId="37251" xr:uid="{00000000-0005-0000-0000-00000A930000}"/>
    <cellStyle name="Output 19 60" xfId="37252" xr:uid="{00000000-0005-0000-0000-00000B930000}"/>
    <cellStyle name="Output 19 61" xfId="37253" xr:uid="{00000000-0005-0000-0000-00000C930000}"/>
    <cellStyle name="Output 19 62" xfId="37254" xr:uid="{00000000-0005-0000-0000-00000D930000}"/>
    <cellStyle name="Output 19 63" xfId="37255" xr:uid="{00000000-0005-0000-0000-00000E930000}"/>
    <cellStyle name="Output 19 64" xfId="37256" xr:uid="{00000000-0005-0000-0000-00000F930000}"/>
    <cellStyle name="Output 19 65" xfId="37257" xr:uid="{00000000-0005-0000-0000-000010930000}"/>
    <cellStyle name="Output 19 66" xfId="37258" xr:uid="{00000000-0005-0000-0000-000011930000}"/>
    <cellStyle name="Output 19 67" xfId="37259" xr:uid="{00000000-0005-0000-0000-000012930000}"/>
    <cellStyle name="Output 19 68" xfId="37260" xr:uid="{00000000-0005-0000-0000-000013930000}"/>
    <cellStyle name="Output 19 69" xfId="37261" xr:uid="{00000000-0005-0000-0000-000014930000}"/>
    <cellStyle name="Output 19 7" xfId="37262" xr:uid="{00000000-0005-0000-0000-000015930000}"/>
    <cellStyle name="Output 19 7 2" xfId="37263" xr:uid="{00000000-0005-0000-0000-000016930000}"/>
    <cellStyle name="Output 19 70" xfId="37264" xr:uid="{00000000-0005-0000-0000-000017930000}"/>
    <cellStyle name="Output 19 71" xfId="37265" xr:uid="{00000000-0005-0000-0000-000018930000}"/>
    <cellStyle name="Output 19 72" xfId="37266" xr:uid="{00000000-0005-0000-0000-000019930000}"/>
    <cellStyle name="Output 19 73" xfId="37267" xr:uid="{00000000-0005-0000-0000-00001A930000}"/>
    <cellStyle name="Output 19 74" xfId="37268" xr:uid="{00000000-0005-0000-0000-00001B930000}"/>
    <cellStyle name="Output 19 75" xfId="37269" xr:uid="{00000000-0005-0000-0000-00001C930000}"/>
    <cellStyle name="Output 19 76" xfId="37270" xr:uid="{00000000-0005-0000-0000-00001D930000}"/>
    <cellStyle name="Output 19 77" xfId="52502" xr:uid="{00000000-0005-0000-0000-00001E930000}"/>
    <cellStyle name="Output 19 78" xfId="52272" xr:uid="{00000000-0005-0000-0000-00001F930000}"/>
    <cellStyle name="Output 19 79" xfId="53195" xr:uid="{00000000-0005-0000-0000-000020930000}"/>
    <cellStyle name="Output 19 8" xfId="37271" xr:uid="{00000000-0005-0000-0000-000021930000}"/>
    <cellStyle name="Output 19 8 2" xfId="37272" xr:uid="{00000000-0005-0000-0000-000022930000}"/>
    <cellStyle name="Output 19 9" xfId="37273" xr:uid="{00000000-0005-0000-0000-000023930000}"/>
    <cellStyle name="Output 19 9 2" xfId="37274" xr:uid="{00000000-0005-0000-0000-000024930000}"/>
    <cellStyle name="Output 2" xfId="1060" xr:uid="{00000000-0005-0000-0000-000025930000}"/>
    <cellStyle name="Output 2 10" xfId="1061" xr:uid="{00000000-0005-0000-0000-000026930000}"/>
    <cellStyle name="Output 2 10 10" xfId="37275" xr:uid="{00000000-0005-0000-0000-000027930000}"/>
    <cellStyle name="Output 2 10 10 2" xfId="37276" xr:uid="{00000000-0005-0000-0000-000028930000}"/>
    <cellStyle name="Output 2 10 11" xfId="37277" xr:uid="{00000000-0005-0000-0000-000029930000}"/>
    <cellStyle name="Output 2 10 11 2" xfId="37278" xr:uid="{00000000-0005-0000-0000-00002A930000}"/>
    <cellStyle name="Output 2 10 12" xfId="37279" xr:uid="{00000000-0005-0000-0000-00002B930000}"/>
    <cellStyle name="Output 2 10 12 2" xfId="37280" xr:uid="{00000000-0005-0000-0000-00002C930000}"/>
    <cellStyle name="Output 2 10 13" xfId="37281" xr:uid="{00000000-0005-0000-0000-00002D930000}"/>
    <cellStyle name="Output 2 10 13 2" xfId="37282" xr:uid="{00000000-0005-0000-0000-00002E930000}"/>
    <cellStyle name="Output 2 10 14" xfId="37283" xr:uid="{00000000-0005-0000-0000-00002F930000}"/>
    <cellStyle name="Output 2 10 14 2" xfId="37284" xr:uid="{00000000-0005-0000-0000-000030930000}"/>
    <cellStyle name="Output 2 10 15" xfId="37285" xr:uid="{00000000-0005-0000-0000-000031930000}"/>
    <cellStyle name="Output 2 10 15 2" xfId="37286" xr:uid="{00000000-0005-0000-0000-000032930000}"/>
    <cellStyle name="Output 2 10 16" xfId="37287" xr:uid="{00000000-0005-0000-0000-000033930000}"/>
    <cellStyle name="Output 2 10 16 2" xfId="37288" xr:uid="{00000000-0005-0000-0000-000034930000}"/>
    <cellStyle name="Output 2 10 17" xfId="37289" xr:uid="{00000000-0005-0000-0000-000035930000}"/>
    <cellStyle name="Output 2 10 17 2" xfId="37290" xr:uid="{00000000-0005-0000-0000-000036930000}"/>
    <cellStyle name="Output 2 10 18" xfId="37291" xr:uid="{00000000-0005-0000-0000-000037930000}"/>
    <cellStyle name="Output 2 10 18 2" xfId="37292" xr:uid="{00000000-0005-0000-0000-000038930000}"/>
    <cellStyle name="Output 2 10 19" xfId="37293" xr:uid="{00000000-0005-0000-0000-000039930000}"/>
    <cellStyle name="Output 2 10 19 2" xfId="37294" xr:uid="{00000000-0005-0000-0000-00003A930000}"/>
    <cellStyle name="Output 2 10 2" xfId="1062" xr:uid="{00000000-0005-0000-0000-00003B930000}"/>
    <cellStyle name="Output 2 10 2 2" xfId="37295" xr:uid="{00000000-0005-0000-0000-00003C930000}"/>
    <cellStyle name="Output 2 10 20" xfId="37296" xr:uid="{00000000-0005-0000-0000-00003D930000}"/>
    <cellStyle name="Output 2 10 20 2" xfId="37297" xr:uid="{00000000-0005-0000-0000-00003E930000}"/>
    <cellStyle name="Output 2 10 21" xfId="37298" xr:uid="{00000000-0005-0000-0000-00003F930000}"/>
    <cellStyle name="Output 2 10 21 2" xfId="37299" xr:uid="{00000000-0005-0000-0000-000040930000}"/>
    <cellStyle name="Output 2 10 22" xfId="37300" xr:uid="{00000000-0005-0000-0000-000041930000}"/>
    <cellStyle name="Output 2 10 22 2" xfId="37301" xr:uid="{00000000-0005-0000-0000-000042930000}"/>
    <cellStyle name="Output 2 10 23" xfId="37302" xr:uid="{00000000-0005-0000-0000-000043930000}"/>
    <cellStyle name="Output 2 10 23 2" xfId="37303" xr:uid="{00000000-0005-0000-0000-000044930000}"/>
    <cellStyle name="Output 2 10 24" xfId="37304" xr:uid="{00000000-0005-0000-0000-000045930000}"/>
    <cellStyle name="Output 2 10 24 2" xfId="37305" xr:uid="{00000000-0005-0000-0000-000046930000}"/>
    <cellStyle name="Output 2 10 25" xfId="37306" xr:uid="{00000000-0005-0000-0000-000047930000}"/>
    <cellStyle name="Output 2 10 25 2" xfId="37307" xr:uid="{00000000-0005-0000-0000-000048930000}"/>
    <cellStyle name="Output 2 10 26" xfId="37308" xr:uid="{00000000-0005-0000-0000-000049930000}"/>
    <cellStyle name="Output 2 10 26 2" xfId="37309" xr:uid="{00000000-0005-0000-0000-00004A930000}"/>
    <cellStyle name="Output 2 10 27" xfId="37310" xr:uid="{00000000-0005-0000-0000-00004B930000}"/>
    <cellStyle name="Output 2 10 27 2" xfId="37311" xr:uid="{00000000-0005-0000-0000-00004C930000}"/>
    <cellStyle name="Output 2 10 28" xfId="37312" xr:uid="{00000000-0005-0000-0000-00004D930000}"/>
    <cellStyle name="Output 2 10 28 2" xfId="37313" xr:uid="{00000000-0005-0000-0000-00004E930000}"/>
    <cellStyle name="Output 2 10 29" xfId="37314" xr:uid="{00000000-0005-0000-0000-00004F930000}"/>
    <cellStyle name="Output 2 10 29 2" xfId="37315" xr:uid="{00000000-0005-0000-0000-000050930000}"/>
    <cellStyle name="Output 2 10 3" xfId="37316" xr:uid="{00000000-0005-0000-0000-000051930000}"/>
    <cellStyle name="Output 2 10 3 2" xfId="37317" xr:uid="{00000000-0005-0000-0000-000052930000}"/>
    <cellStyle name="Output 2 10 30" xfId="37318" xr:uid="{00000000-0005-0000-0000-000053930000}"/>
    <cellStyle name="Output 2 10 30 2" xfId="37319" xr:uid="{00000000-0005-0000-0000-000054930000}"/>
    <cellStyle name="Output 2 10 31" xfId="37320" xr:uid="{00000000-0005-0000-0000-000055930000}"/>
    <cellStyle name="Output 2 10 31 2" xfId="37321" xr:uid="{00000000-0005-0000-0000-000056930000}"/>
    <cellStyle name="Output 2 10 32" xfId="37322" xr:uid="{00000000-0005-0000-0000-000057930000}"/>
    <cellStyle name="Output 2 10 32 2" xfId="37323" xr:uid="{00000000-0005-0000-0000-000058930000}"/>
    <cellStyle name="Output 2 10 33" xfId="37324" xr:uid="{00000000-0005-0000-0000-000059930000}"/>
    <cellStyle name="Output 2 10 33 2" xfId="37325" xr:uid="{00000000-0005-0000-0000-00005A930000}"/>
    <cellStyle name="Output 2 10 34" xfId="37326" xr:uid="{00000000-0005-0000-0000-00005B930000}"/>
    <cellStyle name="Output 2 10 34 2" xfId="37327" xr:uid="{00000000-0005-0000-0000-00005C930000}"/>
    <cellStyle name="Output 2 10 35" xfId="37328" xr:uid="{00000000-0005-0000-0000-00005D930000}"/>
    <cellStyle name="Output 2 10 35 2" xfId="37329" xr:uid="{00000000-0005-0000-0000-00005E930000}"/>
    <cellStyle name="Output 2 10 36" xfId="37330" xr:uid="{00000000-0005-0000-0000-00005F930000}"/>
    <cellStyle name="Output 2 10 36 2" xfId="37331" xr:uid="{00000000-0005-0000-0000-000060930000}"/>
    <cellStyle name="Output 2 10 37" xfId="37332" xr:uid="{00000000-0005-0000-0000-000061930000}"/>
    <cellStyle name="Output 2 10 37 2" xfId="37333" xr:uid="{00000000-0005-0000-0000-000062930000}"/>
    <cellStyle name="Output 2 10 38" xfId="37334" xr:uid="{00000000-0005-0000-0000-000063930000}"/>
    <cellStyle name="Output 2 10 38 2" xfId="37335" xr:uid="{00000000-0005-0000-0000-000064930000}"/>
    <cellStyle name="Output 2 10 39" xfId="37336" xr:uid="{00000000-0005-0000-0000-000065930000}"/>
    <cellStyle name="Output 2 10 39 2" xfId="37337" xr:uid="{00000000-0005-0000-0000-000066930000}"/>
    <cellStyle name="Output 2 10 4" xfId="37338" xr:uid="{00000000-0005-0000-0000-000067930000}"/>
    <cellStyle name="Output 2 10 4 2" xfId="37339" xr:uid="{00000000-0005-0000-0000-000068930000}"/>
    <cellStyle name="Output 2 10 40" xfId="37340" xr:uid="{00000000-0005-0000-0000-000069930000}"/>
    <cellStyle name="Output 2 10 41" xfId="37341" xr:uid="{00000000-0005-0000-0000-00006A930000}"/>
    <cellStyle name="Output 2 10 42" xfId="37342" xr:uid="{00000000-0005-0000-0000-00006B930000}"/>
    <cellStyle name="Output 2 10 43" xfId="37343" xr:uid="{00000000-0005-0000-0000-00006C930000}"/>
    <cellStyle name="Output 2 10 44" xfId="37344" xr:uid="{00000000-0005-0000-0000-00006D930000}"/>
    <cellStyle name="Output 2 10 45" xfId="37345" xr:uid="{00000000-0005-0000-0000-00006E930000}"/>
    <cellStyle name="Output 2 10 46" xfId="37346" xr:uid="{00000000-0005-0000-0000-00006F930000}"/>
    <cellStyle name="Output 2 10 47" xfId="37347" xr:uid="{00000000-0005-0000-0000-000070930000}"/>
    <cellStyle name="Output 2 10 48" xfId="37348" xr:uid="{00000000-0005-0000-0000-000071930000}"/>
    <cellStyle name="Output 2 10 49" xfId="37349" xr:uid="{00000000-0005-0000-0000-000072930000}"/>
    <cellStyle name="Output 2 10 5" xfId="37350" xr:uid="{00000000-0005-0000-0000-000073930000}"/>
    <cellStyle name="Output 2 10 5 2" xfId="37351" xr:uid="{00000000-0005-0000-0000-000074930000}"/>
    <cellStyle name="Output 2 10 50" xfId="37352" xr:uid="{00000000-0005-0000-0000-000075930000}"/>
    <cellStyle name="Output 2 10 51" xfId="37353" xr:uid="{00000000-0005-0000-0000-000076930000}"/>
    <cellStyle name="Output 2 10 52" xfId="37354" xr:uid="{00000000-0005-0000-0000-000077930000}"/>
    <cellStyle name="Output 2 10 53" xfId="37355" xr:uid="{00000000-0005-0000-0000-000078930000}"/>
    <cellStyle name="Output 2 10 54" xfId="37356" xr:uid="{00000000-0005-0000-0000-000079930000}"/>
    <cellStyle name="Output 2 10 55" xfId="37357" xr:uid="{00000000-0005-0000-0000-00007A930000}"/>
    <cellStyle name="Output 2 10 56" xfId="37358" xr:uid="{00000000-0005-0000-0000-00007B930000}"/>
    <cellStyle name="Output 2 10 57" xfId="37359" xr:uid="{00000000-0005-0000-0000-00007C930000}"/>
    <cellStyle name="Output 2 10 58" xfId="37360" xr:uid="{00000000-0005-0000-0000-00007D930000}"/>
    <cellStyle name="Output 2 10 59" xfId="37361" xr:uid="{00000000-0005-0000-0000-00007E930000}"/>
    <cellStyle name="Output 2 10 6" xfId="37362" xr:uid="{00000000-0005-0000-0000-00007F930000}"/>
    <cellStyle name="Output 2 10 6 2" xfId="37363" xr:uid="{00000000-0005-0000-0000-000080930000}"/>
    <cellStyle name="Output 2 10 60" xfId="37364" xr:uid="{00000000-0005-0000-0000-000081930000}"/>
    <cellStyle name="Output 2 10 61" xfId="37365" xr:uid="{00000000-0005-0000-0000-000082930000}"/>
    <cellStyle name="Output 2 10 62" xfId="37366" xr:uid="{00000000-0005-0000-0000-000083930000}"/>
    <cellStyle name="Output 2 10 63" xfId="37367" xr:uid="{00000000-0005-0000-0000-000084930000}"/>
    <cellStyle name="Output 2 10 64" xfId="37368" xr:uid="{00000000-0005-0000-0000-000085930000}"/>
    <cellStyle name="Output 2 10 65" xfId="37369" xr:uid="{00000000-0005-0000-0000-000086930000}"/>
    <cellStyle name="Output 2 10 66" xfId="37370" xr:uid="{00000000-0005-0000-0000-000087930000}"/>
    <cellStyle name="Output 2 10 67" xfId="37371" xr:uid="{00000000-0005-0000-0000-000088930000}"/>
    <cellStyle name="Output 2 10 68" xfId="37372" xr:uid="{00000000-0005-0000-0000-000089930000}"/>
    <cellStyle name="Output 2 10 69" xfId="37373" xr:uid="{00000000-0005-0000-0000-00008A930000}"/>
    <cellStyle name="Output 2 10 7" xfId="37374" xr:uid="{00000000-0005-0000-0000-00008B930000}"/>
    <cellStyle name="Output 2 10 7 2" xfId="37375" xr:uid="{00000000-0005-0000-0000-00008C930000}"/>
    <cellStyle name="Output 2 10 70" xfId="37376" xr:uid="{00000000-0005-0000-0000-00008D930000}"/>
    <cellStyle name="Output 2 10 71" xfId="37377" xr:uid="{00000000-0005-0000-0000-00008E930000}"/>
    <cellStyle name="Output 2 10 72" xfId="37378" xr:uid="{00000000-0005-0000-0000-00008F930000}"/>
    <cellStyle name="Output 2 10 73" xfId="37379" xr:uid="{00000000-0005-0000-0000-000090930000}"/>
    <cellStyle name="Output 2 10 74" xfId="37380" xr:uid="{00000000-0005-0000-0000-000091930000}"/>
    <cellStyle name="Output 2 10 75" xfId="37381" xr:uid="{00000000-0005-0000-0000-000092930000}"/>
    <cellStyle name="Output 2 10 76" xfId="37382" xr:uid="{00000000-0005-0000-0000-000093930000}"/>
    <cellStyle name="Output 2 10 77" xfId="52404" xr:uid="{00000000-0005-0000-0000-000094930000}"/>
    <cellStyle name="Output 2 10 78" xfId="52633" xr:uid="{00000000-0005-0000-0000-000095930000}"/>
    <cellStyle name="Output 2 10 79" xfId="53091" xr:uid="{00000000-0005-0000-0000-000096930000}"/>
    <cellStyle name="Output 2 10 8" xfId="37383" xr:uid="{00000000-0005-0000-0000-000097930000}"/>
    <cellStyle name="Output 2 10 8 2" xfId="37384" xr:uid="{00000000-0005-0000-0000-000098930000}"/>
    <cellStyle name="Output 2 10 9" xfId="37385" xr:uid="{00000000-0005-0000-0000-000099930000}"/>
    <cellStyle name="Output 2 10 9 2" xfId="37386" xr:uid="{00000000-0005-0000-0000-00009A930000}"/>
    <cellStyle name="Output 2 11" xfId="1063" xr:uid="{00000000-0005-0000-0000-00009B930000}"/>
    <cellStyle name="Output 2 11 10" xfId="37387" xr:uid="{00000000-0005-0000-0000-00009C930000}"/>
    <cellStyle name="Output 2 11 10 2" xfId="37388" xr:uid="{00000000-0005-0000-0000-00009D930000}"/>
    <cellStyle name="Output 2 11 11" xfId="37389" xr:uid="{00000000-0005-0000-0000-00009E930000}"/>
    <cellStyle name="Output 2 11 11 2" xfId="37390" xr:uid="{00000000-0005-0000-0000-00009F930000}"/>
    <cellStyle name="Output 2 11 12" xfId="37391" xr:uid="{00000000-0005-0000-0000-0000A0930000}"/>
    <cellStyle name="Output 2 11 12 2" xfId="37392" xr:uid="{00000000-0005-0000-0000-0000A1930000}"/>
    <cellStyle name="Output 2 11 13" xfId="37393" xr:uid="{00000000-0005-0000-0000-0000A2930000}"/>
    <cellStyle name="Output 2 11 13 2" xfId="37394" xr:uid="{00000000-0005-0000-0000-0000A3930000}"/>
    <cellStyle name="Output 2 11 14" xfId="37395" xr:uid="{00000000-0005-0000-0000-0000A4930000}"/>
    <cellStyle name="Output 2 11 14 2" xfId="37396" xr:uid="{00000000-0005-0000-0000-0000A5930000}"/>
    <cellStyle name="Output 2 11 15" xfId="37397" xr:uid="{00000000-0005-0000-0000-0000A6930000}"/>
    <cellStyle name="Output 2 11 15 2" xfId="37398" xr:uid="{00000000-0005-0000-0000-0000A7930000}"/>
    <cellStyle name="Output 2 11 16" xfId="37399" xr:uid="{00000000-0005-0000-0000-0000A8930000}"/>
    <cellStyle name="Output 2 11 16 2" xfId="37400" xr:uid="{00000000-0005-0000-0000-0000A9930000}"/>
    <cellStyle name="Output 2 11 17" xfId="37401" xr:uid="{00000000-0005-0000-0000-0000AA930000}"/>
    <cellStyle name="Output 2 11 17 2" xfId="37402" xr:uid="{00000000-0005-0000-0000-0000AB930000}"/>
    <cellStyle name="Output 2 11 18" xfId="37403" xr:uid="{00000000-0005-0000-0000-0000AC930000}"/>
    <cellStyle name="Output 2 11 18 2" xfId="37404" xr:uid="{00000000-0005-0000-0000-0000AD930000}"/>
    <cellStyle name="Output 2 11 19" xfId="37405" xr:uid="{00000000-0005-0000-0000-0000AE930000}"/>
    <cellStyle name="Output 2 11 19 2" xfId="37406" xr:uid="{00000000-0005-0000-0000-0000AF930000}"/>
    <cellStyle name="Output 2 11 2" xfId="1064" xr:uid="{00000000-0005-0000-0000-0000B0930000}"/>
    <cellStyle name="Output 2 11 2 2" xfId="37407" xr:uid="{00000000-0005-0000-0000-0000B1930000}"/>
    <cellStyle name="Output 2 11 20" xfId="37408" xr:uid="{00000000-0005-0000-0000-0000B2930000}"/>
    <cellStyle name="Output 2 11 20 2" xfId="37409" xr:uid="{00000000-0005-0000-0000-0000B3930000}"/>
    <cellStyle name="Output 2 11 21" xfId="37410" xr:uid="{00000000-0005-0000-0000-0000B4930000}"/>
    <cellStyle name="Output 2 11 21 2" xfId="37411" xr:uid="{00000000-0005-0000-0000-0000B5930000}"/>
    <cellStyle name="Output 2 11 22" xfId="37412" xr:uid="{00000000-0005-0000-0000-0000B6930000}"/>
    <cellStyle name="Output 2 11 22 2" xfId="37413" xr:uid="{00000000-0005-0000-0000-0000B7930000}"/>
    <cellStyle name="Output 2 11 23" xfId="37414" xr:uid="{00000000-0005-0000-0000-0000B8930000}"/>
    <cellStyle name="Output 2 11 23 2" xfId="37415" xr:uid="{00000000-0005-0000-0000-0000B9930000}"/>
    <cellStyle name="Output 2 11 24" xfId="37416" xr:uid="{00000000-0005-0000-0000-0000BA930000}"/>
    <cellStyle name="Output 2 11 24 2" xfId="37417" xr:uid="{00000000-0005-0000-0000-0000BB930000}"/>
    <cellStyle name="Output 2 11 25" xfId="37418" xr:uid="{00000000-0005-0000-0000-0000BC930000}"/>
    <cellStyle name="Output 2 11 25 2" xfId="37419" xr:uid="{00000000-0005-0000-0000-0000BD930000}"/>
    <cellStyle name="Output 2 11 26" xfId="37420" xr:uid="{00000000-0005-0000-0000-0000BE930000}"/>
    <cellStyle name="Output 2 11 26 2" xfId="37421" xr:uid="{00000000-0005-0000-0000-0000BF930000}"/>
    <cellStyle name="Output 2 11 27" xfId="37422" xr:uid="{00000000-0005-0000-0000-0000C0930000}"/>
    <cellStyle name="Output 2 11 27 2" xfId="37423" xr:uid="{00000000-0005-0000-0000-0000C1930000}"/>
    <cellStyle name="Output 2 11 28" xfId="37424" xr:uid="{00000000-0005-0000-0000-0000C2930000}"/>
    <cellStyle name="Output 2 11 28 2" xfId="37425" xr:uid="{00000000-0005-0000-0000-0000C3930000}"/>
    <cellStyle name="Output 2 11 29" xfId="37426" xr:uid="{00000000-0005-0000-0000-0000C4930000}"/>
    <cellStyle name="Output 2 11 29 2" xfId="37427" xr:uid="{00000000-0005-0000-0000-0000C5930000}"/>
    <cellStyle name="Output 2 11 3" xfId="37428" xr:uid="{00000000-0005-0000-0000-0000C6930000}"/>
    <cellStyle name="Output 2 11 3 2" xfId="37429" xr:uid="{00000000-0005-0000-0000-0000C7930000}"/>
    <cellStyle name="Output 2 11 30" xfId="37430" xr:uid="{00000000-0005-0000-0000-0000C8930000}"/>
    <cellStyle name="Output 2 11 30 2" xfId="37431" xr:uid="{00000000-0005-0000-0000-0000C9930000}"/>
    <cellStyle name="Output 2 11 31" xfId="37432" xr:uid="{00000000-0005-0000-0000-0000CA930000}"/>
    <cellStyle name="Output 2 11 31 2" xfId="37433" xr:uid="{00000000-0005-0000-0000-0000CB930000}"/>
    <cellStyle name="Output 2 11 32" xfId="37434" xr:uid="{00000000-0005-0000-0000-0000CC930000}"/>
    <cellStyle name="Output 2 11 32 2" xfId="37435" xr:uid="{00000000-0005-0000-0000-0000CD930000}"/>
    <cellStyle name="Output 2 11 33" xfId="37436" xr:uid="{00000000-0005-0000-0000-0000CE930000}"/>
    <cellStyle name="Output 2 11 33 2" xfId="37437" xr:uid="{00000000-0005-0000-0000-0000CF930000}"/>
    <cellStyle name="Output 2 11 34" xfId="37438" xr:uid="{00000000-0005-0000-0000-0000D0930000}"/>
    <cellStyle name="Output 2 11 34 2" xfId="37439" xr:uid="{00000000-0005-0000-0000-0000D1930000}"/>
    <cellStyle name="Output 2 11 35" xfId="37440" xr:uid="{00000000-0005-0000-0000-0000D2930000}"/>
    <cellStyle name="Output 2 11 35 2" xfId="37441" xr:uid="{00000000-0005-0000-0000-0000D3930000}"/>
    <cellStyle name="Output 2 11 36" xfId="37442" xr:uid="{00000000-0005-0000-0000-0000D4930000}"/>
    <cellStyle name="Output 2 11 36 2" xfId="37443" xr:uid="{00000000-0005-0000-0000-0000D5930000}"/>
    <cellStyle name="Output 2 11 37" xfId="37444" xr:uid="{00000000-0005-0000-0000-0000D6930000}"/>
    <cellStyle name="Output 2 11 37 2" xfId="37445" xr:uid="{00000000-0005-0000-0000-0000D7930000}"/>
    <cellStyle name="Output 2 11 38" xfId="37446" xr:uid="{00000000-0005-0000-0000-0000D8930000}"/>
    <cellStyle name="Output 2 11 38 2" xfId="37447" xr:uid="{00000000-0005-0000-0000-0000D9930000}"/>
    <cellStyle name="Output 2 11 39" xfId="37448" xr:uid="{00000000-0005-0000-0000-0000DA930000}"/>
    <cellStyle name="Output 2 11 39 2" xfId="37449" xr:uid="{00000000-0005-0000-0000-0000DB930000}"/>
    <cellStyle name="Output 2 11 4" xfId="37450" xr:uid="{00000000-0005-0000-0000-0000DC930000}"/>
    <cellStyle name="Output 2 11 4 2" xfId="37451" xr:uid="{00000000-0005-0000-0000-0000DD930000}"/>
    <cellStyle name="Output 2 11 40" xfId="37452" xr:uid="{00000000-0005-0000-0000-0000DE930000}"/>
    <cellStyle name="Output 2 11 41" xfId="37453" xr:uid="{00000000-0005-0000-0000-0000DF930000}"/>
    <cellStyle name="Output 2 11 42" xfId="37454" xr:uid="{00000000-0005-0000-0000-0000E0930000}"/>
    <cellStyle name="Output 2 11 43" xfId="37455" xr:uid="{00000000-0005-0000-0000-0000E1930000}"/>
    <cellStyle name="Output 2 11 44" xfId="37456" xr:uid="{00000000-0005-0000-0000-0000E2930000}"/>
    <cellStyle name="Output 2 11 45" xfId="37457" xr:uid="{00000000-0005-0000-0000-0000E3930000}"/>
    <cellStyle name="Output 2 11 46" xfId="37458" xr:uid="{00000000-0005-0000-0000-0000E4930000}"/>
    <cellStyle name="Output 2 11 47" xfId="37459" xr:uid="{00000000-0005-0000-0000-0000E5930000}"/>
    <cellStyle name="Output 2 11 48" xfId="37460" xr:uid="{00000000-0005-0000-0000-0000E6930000}"/>
    <cellStyle name="Output 2 11 49" xfId="37461" xr:uid="{00000000-0005-0000-0000-0000E7930000}"/>
    <cellStyle name="Output 2 11 5" xfId="37462" xr:uid="{00000000-0005-0000-0000-0000E8930000}"/>
    <cellStyle name="Output 2 11 5 2" xfId="37463" xr:uid="{00000000-0005-0000-0000-0000E9930000}"/>
    <cellStyle name="Output 2 11 50" xfId="37464" xr:uid="{00000000-0005-0000-0000-0000EA930000}"/>
    <cellStyle name="Output 2 11 51" xfId="37465" xr:uid="{00000000-0005-0000-0000-0000EB930000}"/>
    <cellStyle name="Output 2 11 52" xfId="37466" xr:uid="{00000000-0005-0000-0000-0000EC930000}"/>
    <cellStyle name="Output 2 11 53" xfId="37467" xr:uid="{00000000-0005-0000-0000-0000ED930000}"/>
    <cellStyle name="Output 2 11 54" xfId="37468" xr:uid="{00000000-0005-0000-0000-0000EE930000}"/>
    <cellStyle name="Output 2 11 55" xfId="37469" xr:uid="{00000000-0005-0000-0000-0000EF930000}"/>
    <cellStyle name="Output 2 11 56" xfId="37470" xr:uid="{00000000-0005-0000-0000-0000F0930000}"/>
    <cellStyle name="Output 2 11 57" xfId="37471" xr:uid="{00000000-0005-0000-0000-0000F1930000}"/>
    <cellStyle name="Output 2 11 58" xfId="37472" xr:uid="{00000000-0005-0000-0000-0000F2930000}"/>
    <cellStyle name="Output 2 11 59" xfId="37473" xr:uid="{00000000-0005-0000-0000-0000F3930000}"/>
    <cellStyle name="Output 2 11 6" xfId="37474" xr:uid="{00000000-0005-0000-0000-0000F4930000}"/>
    <cellStyle name="Output 2 11 6 2" xfId="37475" xr:uid="{00000000-0005-0000-0000-0000F5930000}"/>
    <cellStyle name="Output 2 11 60" xfId="37476" xr:uid="{00000000-0005-0000-0000-0000F6930000}"/>
    <cellStyle name="Output 2 11 61" xfId="37477" xr:uid="{00000000-0005-0000-0000-0000F7930000}"/>
    <cellStyle name="Output 2 11 62" xfId="37478" xr:uid="{00000000-0005-0000-0000-0000F8930000}"/>
    <cellStyle name="Output 2 11 63" xfId="37479" xr:uid="{00000000-0005-0000-0000-0000F9930000}"/>
    <cellStyle name="Output 2 11 64" xfId="37480" xr:uid="{00000000-0005-0000-0000-0000FA930000}"/>
    <cellStyle name="Output 2 11 65" xfId="37481" xr:uid="{00000000-0005-0000-0000-0000FB930000}"/>
    <cellStyle name="Output 2 11 66" xfId="37482" xr:uid="{00000000-0005-0000-0000-0000FC930000}"/>
    <cellStyle name="Output 2 11 67" xfId="37483" xr:uid="{00000000-0005-0000-0000-0000FD930000}"/>
    <cellStyle name="Output 2 11 68" xfId="37484" xr:uid="{00000000-0005-0000-0000-0000FE930000}"/>
    <cellStyle name="Output 2 11 69" xfId="37485" xr:uid="{00000000-0005-0000-0000-0000FF930000}"/>
    <cellStyle name="Output 2 11 7" xfId="37486" xr:uid="{00000000-0005-0000-0000-000000940000}"/>
    <cellStyle name="Output 2 11 7 2" xfId="37487" xr:uid="{00000000-0005-0000-0000-000001940000}"/>
    <cellStyle name="Output 2 11 70" xfId="37488" xr:uid="{00000000-0005-0000-0000-000002940000}"/>
    <cellStyle name="Output 2 11 71" xfId="37489" xr:uid="{00000000-0005-0000-0000-000003940000}"/>
    <cellStyle name="Output 2 11 72" xfId="37490" xr:uid="{00000000-0005-0000-0000-000004940000}"/>
    <cellStyle name="Output 2 11 73" xfId="37491" xr:uid="{00000000-0005-0000-0000-000005940000}"/>
    <cellStyle name="Output 2 11 74" xfId="37492" xr:uid="{00000000-0005-0000-0000-000006940000}"/>
    <cellStyle name="Output 2 11 75" xfId="37493" xr:uid="{00000000-0005-0000-0000-000007940000}"/>
    <cellStyle name="Output 2 11 76" xfId="37494" xr:uid="{00000000-0005-0000-0000-000008940000}"/>
    <cellStyle name="Output 2 11 77" xfId="52560" xr:uid="{00000000-0005-0000-0000-000009940000}"/>
    <cellStyle name="Output 2 11 78" xfId="52792" xr:uid="{00000000-0005-0000-0000-00000A940000}"/>
    <cellStyle name="Output 2 11 79" xfId="53253" xr:uid="{00000000-0005-0000-0000-00000B940000}"/>
    <cellStyle name="Output 2 11 8" xfId="37495" xr:uid="{00000000-0005-0000-0000-00000C940000}"/>
    <cellStyle name="Output 2 11 8 2" xfId="37496" xr:uid="{00000000-0005-0000-0000-00000D940000}"/>
    <cellStyle name="Output 2 11 9" xfId="37497" xr:uid="{00000000-0005-0000-0000-00000E940000}"/>
    <cellStyle name="Output 2 11 9 2" xfId="37498" xr:uid="{00000000-0005-0000-0000-00000F940000}"/>
    <cellStyle name="Output 2 12" xfId="1065" xr:uid="{00000000-0005-0000-0000-000010940000}"/>
    <cellStyle name="Output 2 12 10" xfId="37499" xr:uid="{00000000-0005-0000-0000-000011940000}"/>
    <cellStyle name="Output 2 12 10 2" xfId="37500" xr:uid="{00000000-0005-0000-0000-000012940000}"/>
    <cellStyle name="Output 2 12 11" xfId="37501" xr:uid="{00000000-0005-0000-0000-000013940000}"/>
    <cellStyle name="Output 2 12 11 2" xfId="37502" xr:uid="{00000000-0005-0000-0000-000014940000}"/>
    <cellStyle name="Output 2 12 12" xfId="37503" xr:uid="{00000000-0005-0000-0000-000015940000}"/>
    <cellStyle name="Output 2 12 12 2" xfId="37504" xr:uid="{00000000-0005-0000-0000-000016940000}"/>
    <cellStyle name="Output 2 12 13" xfId="37505" xr:uid="{00000000-0005-0000-0000-000017940000}"/>
    <cellStyle name="Output 2 12 13 2" xfId="37506" xr:uid="{00000000-0005-0000-0000-000018940000}"/>
    <cellStyle name="Output 2 12 14" xfId="37507" xr:uid="{00000000-0005-0000-0000-000019940000}"/>
    <cellStyle name="Output 2 12 14 2" xfId="37508" xr:uid="{00000000-0005-0000-0000-00001A940000}"/>
    <cellStyle name="Output 2 12 15" xfId="37509" xr:uid="{00000000-0005-0000-0000-00001B940000}"/>
    <cellStyle name="Output 2 12 15 2" xfId="37510" xr:uid="{00000000-0005-0000-0000-00001C940000}"/>
    <cellStyle name="Output 2 12 16" xfId="37511" xr:uid="{00000000-0005-0000-0000-00001D940000}"/>
    <cellStyle name="Output 2 12 16 2" xfId="37512" xr:uid="{00000000-0005-0000-0000-00001E940000}"/>
    <cellStyle name="Output 2 12 17" xfId="37513" xr:uid="{00000000-0005-0000-0000-00001F940000}"/>
    <cellStyle name="Output 2 12 17 2" xfId="37514" xr:uid="{00000000-0005-0000-0000-000020940000}"/>
    <cellStyle name="Output 2 12 18" xfId="37515" xr:uid="{00000000-0005-0000-0000-000021940000}"/>
    <cellStyle name="Output 2 12 18 2" xfId="37516" xr:uid="{00000000-0005-0000-0000-000022940000}"/>
    <cellStyle name="Output 2 12 19" xfId="37517" xr:uid="{00000000-0005-0000-0000-000023940000}"/>
    <cellStyle name="Output 2 12 19 2" xfId="37518" xr:uid="{00000000-0005-0000-0000-000024940000}"/>
    <cellStyle name="Output 2 12 2" xfId="1066" xr:uid="{00000000-0005-0000-0000-000025940000}"/>
    <cellStyle name="Output 2 12 2 2" xfId="37519" xr:uid="{00000000-0005-0000-0000-000026940000}"/>
    <cellStyle name="Output 2 12 20" xfId="37520" xr:uid="{00000000-0005-0000-0000-000027940000}"/>
    <cellStyle name="Output 2 12 20 2" xfId="37521" xr:uid="{00000000-0005-0000-0000-000028940000}"/>
    <cellStyle name="Output 2 12 21" xfId="37522" xr:uid="{00000000-0005-0000-0000-000029940000}"/>
    <cellStyle name="Output 2 12 21 2" xfId="37523" xr:uid="{00000000-0005-0000-0000-00002A940000}"/>
    <cellStyle name="Output 2 12 22" xfId="37524" xr:uid="{00000000-0005-0000-0000-00002B940000}"/>
    <cellStyle name="Output 2 12 22 2" xfId="37525" xr:uid="{00000000-0005-0000-0000-00002C940000}"/>
    <cellStyle name="Output 2 12 23" xfId="37526" xr:uid="{00000000-0005-0000-0000-00002D940000}"/>
    <cellStyle name="Output 2 12 23 2" xfId="37527" xr:uid="{00000000-0005-0000-0000-00002E940000}"/>
    <cellStyle name="Output 2 12 24" xfId="37528" xr:uid="{00000000-0005-0000-0000-00002F940000}"/>
    <cellStyle name="Output 2 12 24 2" xfId="37529" xr:uid="{00000000-0005-0000-0000-000030940000}"/>
    <cellStyle name="Output 2 12 25" xfId="37530" xr:uid="{00000000-0005-0000-0000-000031940000}"/>
    <cellStyle name="Output 2 12 25 2" xfId="37531" xr:uid="{00000000-0005-0000-0000-000032940000}"/>
    <cellStyle name="Output 2 12 26" xfId="37532" xr:uid="{00000000-0005-0000-0000-000033940000}"/>
    <cellStyle name="Output 2 12 26 2" xfId="37533" xr:uid="{00000000-0005-0000-0000-000034940000}"/>
    <cellStyle name="Output 2 12 27" xfId="37534" xr:uid="{00000000-0005-0000-0000-000035940000}"/>
    <cellStyle name="Output 2 12 27 2" xfId="37535" xr:uid="{00000000-0005-0000-0000-000036940000}"/>
    <cellStyle name="Output 2 12 28" xfId="37536" xr:uid="{00000000-0005-0000-0000-000037940000}"/>
    <cellStyle name="Output 2 12 28 2" xfId="37537" xr:uid="{00000000-0005-0000-0000-000038940000}"/>
    <cellStyle name="Output 2 12 29" xfId="37538" xr:uid="{00000000-0005-0000-0000-000039940000}"/>
    <cellStyle name="Output 2 12 29 2" xfId="37539" xr:uid="{00000000-0005-0000-0000-00003A940000}"/>
    <cellStyle name="Output 2 12 3" xfId="37540" xr:uid="{00000000-0005-0000-0000-00003B940000}"/>
    <cellStyle name="Output 2 12 3 2" xfId="37541" xr:uid="{00000000-0005-0000-0000-00003C940000}"/>
    <cellStyle name="Output 2 12 30" xfId="37542" xr:uid="{00000000-0005-0000-0000-00003D940000}"/>
    <cellStyle name="Output 2 12 30 2" xfId="37543" xr:uid="{00000000-0005-0000-0000-00003E940000}"/>
    <cellStyle name="Output 2 12 31" xfId="37544" xr:uid="{00000000-0005-0000-0000-00003F940000}"/>
    <cellStyle name="Output 2 12 31 2" xfId="37545" xr:uid="{00000000-0005-0000-0000-000040940000}"/>
    <cellStyle name="Output 2 12 32" xfId="37546" xr:uid="{00000000-0005-0000-0000-000041940000}"/>
    <cellStyle name="Output 2 12 32 2" xfId="37547" xr:uid="{00000000-0005-0000-0000-000042940000}"/>
    <cellStyle name="Output 2 12 33" xfId="37548" xr:uid="{00000000-0005-0000-0000-000043940000}"/>
    <cellStyle name="Output 2 12 33 2" xfId="37549" xr:uid="{00000000-0005-0000-0000-000044940000}"/>
    <cellStyle name="Output 2 12 34" xfId="37550" xr:uid="{00000000-0005-0000-0000-000045940000}"/>
    <cellStyle name="Output 2 12 34 2" xfId="37551" xr:uid="{00000000-0005-0000-0000-000046940000}"/>
    <cellStyle name="Output 2 12 35" xfId="37552" xr:uid="{00000000-0005-0000-0000-000047940000}"/>
    <cellStyle name="Output 2 12 35 2" xfId="37553" xr:uid="{00000000-0005-0000-0000-000048940000}"/>
    <cellStyle name="Output 2 12 36" xfId="37554" xr:uid="{00000000-0005-0000-0000-000049940000}"/>
    <cellStyle name="Output 2 12 36 2" xfId="37555" xr:uid="{00000000-0005-0000-0000-00004A940000}"/>
    <cellStyle name="Output 2 12 37" xfId="37556" xr:uid="{00000000-0005-0000-0000-00004B940000}"/>
    <cellStyle name="Output 2 12 37 2" xfId="37557" xr:uid="{00000000-0005-0000-0000-00004C940000}"/>
    <cellStyle name="Output 2 12 38" xfId="37558" xr:uid="{00000000-0005-0000-0000-00004D940000}"/>
    <cellStyle name="Output 2 12 38 2" xfId="37559" xr:uid="{00000000-0005-0000-0000-00004E940000}"/>
    <cellStyle name="Output 2 12 39" xfId="37560" xr:uid="{00000000-0005-0000-0000-00004F940000}"/>
    <cellStyle name="Output 2 12 39 2" xfId="37561" xr:uid="{00000000-0005-0000-0000-000050940000}"/>
    <cellStyle name="Output 2 12 4" xfId="37562" xr:uid="{00000000-0005-0000-0000-000051940000}"/>
    <cellStyle name="Output 2 12 4 2" xfId="37563" xr:uid="{00000000-0005-0000-0000-000052940000}"/>
    <cellStyle name="Output 2 12 40" xfId="37564" xr:uid="{00000000-0005-0000-0000-000053940000}"/>
    <cellStyle name="Output 2 12 41" xfId="37565" xr:uid="{00000000-0005-0000-0000-000054940000}"/>
    <cellStyle name="Output 2 12 42" xfId="37566" xr:uid="{00000000-0005-0000-0000-000055940000}"/>
    <cellStyle name="Output 2 12 43" xfId="37567" xr:uid="{00000000-0005-0000-0000-000056940000}"/>
    <cellStyle name="Output 2 12 44" xfId="37568" xr:uid="{00000000-0005-0000-0000-000057940000}"/>
    <cellStyle name="Output 2 12 45" xfId="37569" xr:uid="{00000000-0005-0000-0000-000058940000}"/>
    <cellStyle name="Output 2 12 46" xfId="37570" xr:uid="{00000000-0005-0000-0000-000059940000}"/>
    <cellStyle name="Output 2 12 47" xfId="37571" xr:uid="{00000000-0005-0000-0000-00005A940000}"/>
    <cellStyle name="Output 2 12 48" xfId="37572" xr:uid="{00000000-0005-0000-0000-00005B940000}"/>
    <cellStyle name="Output 2 12 49" xfId="37573" xr:uid="{00000000-0005-0000-0000-00005C940000}"/>
    <cellStyle name="Output 2 12 5" xfId="37574" xr:uid="{00000000-0005-0000-0000-00005D940000}"/>
    <cellStyle name="Output 2 12 5 2" xfId="37575" xr:uid="{00000000-0005-0000-0000-00005E940000}"/>
    <cellStyle name="Output 2 12 50" xfId="37576" xr:uid="{00000000-0005-0000-0000-00005F940000}"/>
    <cellStyle name="Output 2 12 51" xfId="37577" xr:uid="{00000000-0005-0000-0000-000060940000}"/>
    <cellStyle name="Output 2 12 52" xfId="37578" xr:uid="{00000000-0005-0000-0000-000061940000}"/>
    <cellStyle name="Output 2 12 53" xfId="37579" xr:uid="{00000000-0005-0000-0000-000062940000}"/>
    <cellStyle name="Output 2 12 54" xfId="37580" xr:uid="{00000000-0005-0000-0000-000063940000}"/>
    <cellStyle name="Output 2 12 55" xfId="37581" xr:uid="{00000000-0005-0000-0000-000064940000}"/>
    <cellStyle name="Output 2 12 56" xfId="37582" xr:uid="{00000000-0005-0000-0000-000065940000}"/>
    <cellStyle name="Output 2 12 57" xfId="37583" xr:uid="{00000000-0005-0000-0000-000066940000}"/>
    <cellStyle name="Output 2 12 58" xfId="37584" xr:uid="{00000000-0005-0000-0000-000067940000}"/>
    <cellStyle name="Output 2 12 59" xfId="37585" xr:uid="{00000000-0005-0000-0000-000068940000}"/>
    <cellStyle name="Output 2 12 6" xfId="37586" xr:uid="{00000000-0005-0000-0000-000069940000}"/>
    <cellStyle name="Output 2 12 6 2" xfId="37587" xr:uid="{00000000-0005-0000-0000-00006A940000}"/>
    <cellStyle name="Output 2 12 60" xfId="37588" xr:uid="{00000000-0005-0000-0000-00006B940000}"/>
    <cellStyle name="Output 2 12 61" xfId="37589" xr:uid="{00000000-0005-0000-0000-00006C940000}"/>
    <cellStyle name="Output 2 12 62" xfId="37590" xr:uid="{00000000-0005-0000-0000-00006D940000}"/>
    <cellStyle name="Output 2 12 63" xfId="37591" xr:uid="{00000000-0005-0000-0000-00006E940000}"/>
    <cellStyle name="Output 2 12 64" xfId="37592" xr:uid="{00000000-0005-0000-0000-00006F940000}"/>
    <cellStyle name="Output 2 12 65" xfId="37593" xr:uid="{00000000-0005-0000-0000-000070940000}"/>
    <cellStyle name="Output 2 12 66" xfId="37594" xr:uid="{00000000-0005-0000-0000-000071940000}"/>
    <cellStyle name="Output 2 12 67" xfId="37595" xr:uid="{00000000-0005-0000-0000-000072940000}"/>
    <cellStyle name="Output 2 12 68" xfId="37596" xr:uid="{00000000-0005-0000-0000-000073940000}"/>
    <cellStyle name="Output 2 12 69" xfId="37597" xr:uid="{00000000-0005-0000-0000-000074940000}"/>
    <cellStyle name="Output 2 12 7" xfId="37598" xr:uid="{00000000-0005-0000-0000-000075940000}"/>
    <cellStyle name="Output 2 12 7 2" xfId="37599" xr:uid="{00000000-0005-0000-0000-000076940000}"/>
    <cellStyle name="Output 2 12 70" xfId="37600" xr:uid="{00000000-0005-0000-0000-000077940000}"/>
    <cellStyle name="Output 2 12 71" xfId="37601" xr:uid="{00000000-0005-0000-0000-000078940000}"/>
    <cellStyle name="Output 2 12 72" xfId="37602" xr:uid="{00000000-0005-0000-0000-000079940000}"/>
    <cellStyle name="Output 2 12 73" xfId="37603" xr:uid="{00000000-0005-0000-0000-00007A940000}"/>
    <cellStyle name="Output 2 12 74" xfId="37604" xr:uid="{00000000-0005-0000-0000-00007B940000}"/>
    <cellStyle name="Output 2 12 75" xfId="37605" xr:uid="{00000000-0005-0000-0000-00007C940000}"/>
    <cellStyle name="Output 2 12 76" xfId="37606" xr:uid="{00000000-0005-0000-0000-00007D940000}"/>
    <cellStyle name="Output 2 12 77" xfId="52409" xr:uid="{00000000-0005-0000-0000-00007E940000}"/>
    <cellStyle name="Output 2 12 78" xfId="52354" xr:uid="{00000000-0005-0000-0000-00007F940000}"/>
    <cellStyle name="Output 2 12 79" xfId="53097" xr:uid="{00000000-0005-0000-0000-000080940000}"/>
    <cellStyle name="Output 2 12 8" xfId="37607" xr:uid="{00000000-0005-0000-0000-000081940000}"/>
    <cellStyle name="Output 2 12 8 2" xfId="37608" xr:uid="{00000000-0005-0000-0000-000082940000}"/>
    <cellStyle name="Output 2 12 9" xfId="37609" xr:uid="{00000000-0005-0000-0000-000083940000}"/>
    <cellStyle name="Output 2 12 9 2" xfId="37610" xr:uid="{00000000-0005-0000-0000-000084940000}"/>
    <cellStyle name="Output 2 13" xfId="1067" xr:uid="{00000000-0005-0000-0000-000085940000}"/>
    <cellStyle name="Output 2 13 10" xfId="37611" xr:uid="{00000000-0005-0000-0000-000086940000}"/>
    <cellStyle name="Output 2 13 10 2" xfId="37612" xr:uid="{00000000-0005-0000-0000-000087940000}"/>
    <cellStyle name="Output 2 13 11" xfId="37613" xr:uid="{00000000-0005-0000-0000-000088940000}"/>
    <cellStyle name="Output 2 13 11 2" xfId="37614" xr:uid="{00000000-0005-0000-0000-000089940000}"/>
    <cellStyle name="Output 2 13 12" xfId="37615" xr:uid="{00000000-0005-0000-0000-00008A940000}"/>
    <cellStyle name="Output 2 13 12 2" xfId="37616" xr:uid="{00000000-0005-0000-0000-00008B940000}"/>
    <cellStyle name="Output 2 13 13" xfId="37617" xr:uid="{00000000-0005-0000-0000-00008C940000}"/>
    <cellStyle name="Output 2 13 13 2" xfId="37618" xr:uid="{00000000-0005-0000-0000-00008D940000}"/>
    <cellStyle name="Output 2 13 14" xfId="37619" xr:uid="{00000000-0005-0000-0000-00008E940000}"/>
    <cellStyle name="Output 2 13 14 2" xfId="37620" xr:uid="{00000000-0005-0000-0000-00008F940000}"/>
    <cellStyle name="Output 2 13 15" xfId="37621" xr:uid="{00000000-0005-0000-0000-000090940000}"/>
    <cellStyle name="Output 2 13 15 2" xfId="37622" xr:uid="{00000000-0005-0000-0000-000091940000}"/>
    <cellStyle name="Output 2 13 16" xfId="37623" xr:uid="{00000000-0005-0000-0000-000092940000}"/>
    <cellStyle name="Output 2 13 16 2" xfId="37624" xr:uid="{00000000-0005-0000-0000-000093940000}"/>
    <cellStyle name="Output 2 13 17" xfId="37625" xr:uid="{00000000-0005-0000-0000-000094940000}"/>
    <cellStyle name="Output 2 13 17 2" xfId="37626" xr:uid="{00000000-0005-0000-0000-000095940000}"/>
    <cellStyle name="Output 2 13 18" xfId="37627" xr:uid="{00000000-0005-0000-0000-000096940000}"/>
    <cellStyle name="Output 2 13 18 2" xfId="37628" xr:uid="{00000000-0005-0000-0000-000097940000}"/>
    <cellStyle name="Output 2 13 19" xfId="37629" xr:uid="{00000000-0005-0000-0000-000098940000}"/>
    <cellStyle name="Output 2 13 19 2" xfId="37630" xr:uid="{00000000-0005-0000-0000-000099940000}"/>
    <cellStyle name="Output 2 13 2" xfId="1068" xr:uid="{00000000-0005-0000-0000-00009A940000}"/>
    <cellStyle name="Output 2 13 2 2" xfId="37631" xr:uid="{00000000-0005-0000-0000-00009B940000}"/>
    <cellStyle name="Output 2 13 20" xfId="37632" xr:uid="{00000000-0005-0000-0000-00009C940000}"/>
    <cellStyle name="Output 2 13 20 2" xfId="37633" xr:uid="{00000000-0005-0000-0000-00009D940000}"/>
    <cellStyle name="Output 2 13 21" xfId="37634" xr:uid="{00000000-0005-0000-0000-00009E940000}"/>
    <cellStyle name="Output 2 13 21 2" xfId="37635" xr:uid="{00000000-0005-0000-0000-00009F940000}"/>
    <cellStyle name="Output 2 13 22" xfId="37636" xr:uid="{00000000-0005-0000-0000-0000A0940000}"/>
    <cellStyle name="Output 2 13 22 2" xfId="37637" xr:uid="{00000000-0005-0000-0000-0000A1940000}"/>
    <cellStyle name="Output 2 13 23" xfId="37638" xr:uid="{00000000-0005-0000-0000-0000A2940000}"/>
    <cellStyle name="Output 2 13 23 2" xfId="37639" xr:uid="{00000000-0005-0000-0000-0000A3940000}"/>
    <cellStyle name="Output 2 13 24" xfId="37640" xr:uid="{00000000-0005-0000-0000-0000A4940000}"/>
    <cellStyle name="Output 2 13 24 2" xfId="37641" xr:uid="{00000000-0005-0000-0000-0000A5940000}"/>
    <cellStyle name="Output 2 13 25" xfId="37642" xr:uid="{00000000-0005-0000-0000-0000A6940000}"/>
    <cellStyle name="Output 2 13 25 2" xfId="37643" xr:uid="{00000000-0005-0000-0000-0000A7940000}"/>
    <cellStyle name="Output 2 13 26" xfId="37644" xr:uid="{00000000-0005-0000-0000-0000A8940000}"/>
    <cellStyle name="Output 2 13 26 2" xfId="37645" xr:uid="{00000000-0005-0000-0000-0000A9940000}"/>
    <cellStyle name="Output 2 13 27" xfId="37646" xr:uid="{00000000-0005-0000-0000-0000AA940000}"/>
    <cellStyle name="Output 2 13 27 2" xfId="37647" xr:uid="{00000000-0005-0000-0000-0000AB940000}"/>
    <cellStyle name="Output 2 13 28" xfId="37648" xr:uid="{00000000-0005-0000-0000-0000AC940000}"/>
    <cellStyle name="Output 2 13 28 2" xfId="37649" xr:uid="{00000000-0005-0000-0000-0000AD940000}"/>
    <cellStyle name="Output 2 13 29" xfId="37650" xr:uid="{00000000-0005-0000-0000-0000AE940000}"/>
    <cellStyle name="Output 2 13 29 2" xfId="37651" xr:uid="{00000000-0005-0000-0000-0000AF940000}"/>
    <cellStyle name="Output 2 13 3" xfId="37652" xr:uid="{00000000-0005-0000-0000-0000B0940000}"/>
    <cellStyle name="Output 2 13 3 2" xfId="37653" xr:uid="{00000000-0005-0000-0000-0000B1940000}"/>
    <cellStyle name="Output 2 13 30" xfId="37654" xr:uid="{00000000-0005-0000-0000-0000B2940000}"/>
    <cellStyle name="Output 2 13 30 2" xfId="37655" xr:uid="{00000000-0005-0000-0000-0000B3940000}"/>
    <cellStyle name="Output 2 13 31" xfId="37656" xr:uid="{00000000-0005-0000-0000-0000B4940000}"/>
    <cellStyle name="Output 2 13 31 2" xfId="37657" xr:uid="{00000000-0005-0000-0000-0000B5940000}"/>
    <cellStyle name="Output 2 13 32" xfId="37658" xr:uid="{00000000-0005-0000-0000-0000B6940000}"/>
    <cellStyle name="Output 2 13 32 2" xfId="37659" xr:uid="{00000000-0005-0000-0000-0000B7940000}"/>
    <cellStyle name="Output 2 13 33" xfId="37660" xr:uid="{00000000-0005-0000-0000-0000B8940000}"/>
    <cellStyle name="Output 2 13 33 2" xfId="37661" xr:uid="{00000000-0005-0000-0000-0000B9940000}"/>
    <cellStyle name="Output 2 13 34" xfId="37662" xr:uid="{00000000-0005-0000-0000-0000BA940000}"/>
    <cellStyle name="Output 2 13 34 2" xfId="37663" xr:uid="{00000000-0005-0000-0000-0000BB940000}"/>
    <cellStyle name="Output 2 13 35" xfId="37664" xr:uid="{00000000-0005-0000-0000-0000BC940000}"/>
    <cellStyle name="Output 2 13 35 2" xfId="37665" xr:uid="{00000000-0005-0000-0000-0000BD940000}"/>
    <cellStyle name="Output 2 13 36" xfId="37666" xr:uid="{00000000-0005-0000-0000-0000BE940000}"/>
    <cellStyle name="Output 2 13 36 2" xfId="37667" xr:uid="{00000000-0005-0000-0000-0000BF940000}"/>
    <cellStyle name="Output 2 13 37" xfId="37668" xr:uid="{00000000-0005-0000-0000-0000C0940000}"/>
    <cellStyle name="Output 2 13 37 2" xfId="37669" xr:uid="{00000000-0005-0000-0000-0000C1940000}"/>
    <cellStyle name="Output 2 13 38" xfId="37670" xr:uid="{00000000-0005-0000-0000-0000C2940000}"/>
    <cellStyle name="Output 2 13 38 2" xfId="37671" xr:uid="{00000000-0005-0000-0000-0000C3940000}"/>
    <cellStyle name="Output 2 13 39" xfId="37672" xr:uid="{00000000-0005-0000-0000-0000C4940000}"/>
    <cellStyle name="Output 2 13 39 2" xfId="37673" xr:uid="{00000000-0005-0000-0000-0000C5940000}"/>
    <cellStyle name="Output 2 13 4" xfId="37674" xr:uid="{00000000-0005-0000-0000-0000C6940000}"/>
    <cellStyle name="Output 2 13 4 2" xfId="37675" xr:uid="{00000000-0005-0000-0000-0000C7940000}"/>
    <cellStyle name="Output 2 13 40" xfId="37676" xr:uid="{00000000-0005-0000-0000-0000C8940000}"/>
    <cellStyle name="Output 2 13 41" xfId="37677" xr:uid="{00000000-0005-0000-0000-0000C9940000}"/>
    <cellStyle name="Output 2 13 42" xfId="37678" xr:uid="{00000000-0005-0000-0000-0000CA940000}"/>
    <cellStyle name="Output 2 13 43" xfId="37679" xr:uid="{00000000-0005-0000-0000-0000CB940000}"/>
    <cellStyle name="Output 2 13 44" xfId="37680" xr:uid="{00000000-0005-0000-0000-0000CC940000}"/>
    <cellStyle name="Output 2 13 45" xfId="37681" xr:uid="{00000000-0005-0000-0000-0000CD940000}"/>
    <cellStyle name="Output 2 13 46" xfId="37682" xr:uid="{00000000-0005-0000-0000-0000CE940000}"/>
    <cellStyle name="Output 2 13 47" xfId="37683" xr:uid="{00000000-0005-0000-0000-0000CF940000}"/>
    <cellStyle name="Output 2 13 48" xfId="37684" xr:uid="{00000000-0005-0000-0000-0000D0940000}"/>
    <cellStyle name="Output 2 13 49" xfId="37685" xr:uid="{00000000-0005-0000-0000-0000D1940000}"/>
    <cellStyle name="Output 2 13 5" xfId="37686" xr:uid="{00000000-0005-0000-0000-0000D2940000}"/>
    <cellStyle name="Output 2 13 5 2" xfId="37687" xr:uid="{00000000-0005-0000-0000-0000D3940000}"/>
    <cellStyle name="Output 2 13 50" xfId="37688" xr:uid="{00000000-0005-0000-0000-0000D4940000}"/>
    <cellStyle name="Output 2 13 51" xfId="37689" xr:uid="{00000000-0005-0000-0000-0000D5940000}"/>
    <cellStyle name="Output 2 13 52" xfId="37690" xr:uid="{00000000-0005-0000-0000-0000D6940000}"/>
    <cellStyle name="Output 2 13 53" xfId="37691" xr:uid="{00000000-0005-0000-0000-0000D7940000}"/>
    <cellStyle name="Output 2 13 54" xfId="37692" xr:uid="{00000000-0005-0000-0000-0000D8940000}"/>
    <cellStyle name="Output 2 13 55" xfId="37693" xr:uid="{00000000-0005-0000-0000-0000D9940000}"/>
    <cellStyle name="Output 2 13 56" xfId="37694" xr:uid="{00000000-0005-0000-0000-0000DA940000}"/>
    <cellStyle name="Output 2 13 57" xfId="37695" xr:uid="{00000000-0005-0000-0000-0000DB940000}"/>
    <cellStyle name="Output 2 13 58" xfId="37696" xr:uid="{00000000-0005-0000-0000-0000DC940000}"/>
    <cellStyle name="Output 2 13 59" xfId="37697" xr:uid="{00000000-0005-0000-0000-0000DD940000}"/>
    <cellStyle name="Output 2 13 6" xfId="37698" xr:uid="{00000000-0005-0000-0000-0000DE940000}"/>
    <cellStyle name="Output 2 13 6 2" xfId="37699" xr:uid="{00000000-0005-0000-0000-0000DF940000}"/>
    <cellStyle name="Output 2 13 60" xfId="37700" xr:uid="{00000000-0005-0000-0000-0000E0940000}"/>
    <cellStyle name="Output 2 13 61" xfId="37701" xr:uid="{00000000-0005-0000-0000-0000E1940000}"/>
    <cellStyle name="Output 2 13 62" xfId="37702" xr:uid="{00000000-0005-0000-0000-0000E2940000}"/>
    <cellStyle name="Output 2 13 63" xfId="37703" xr:uid="{00000000-0005-0000-0000-0000E3940000}"/>
    <cellStyle name="Output 2 13 64" xfId="37704" xr:uid="{00000000-0005-0000-0000-0000E4940000}"/>
    <cellStyle name="Output 2 13 65" xfId="37705" xr:uid="{00000000-0005-0000-0000-0000E5940000}"/>
    <cellStyle name="Output 2 13 66" xfId="37706" xr:uid="{00000000-0005-0000-0000-0000E6940000}"/>
    <cellStyle name="Output 2 13 67" xfId="37707" xr:uid="{00000000-0005-0000-0000-0000E7940000}"/>
    <cellStyle name="Output 2 13 68" xfId="37708" xr:uid="{00000000-0005-0000-0000-0000E8940000}"/>
    <cellStyle name="Output 2 13 69" xfId="37709" xr:uid="{00000000-0005-0000-0000-0000E9940000}"/>
    <cellStyle name="Output 2 13 7" xfId="37710" xr:uid="{00000000-0005-0000-0000-0000EA940000}"/>
    <cellStyle name="Output 2 13 7 2" xfId="37711" xr:uid="{00000000-0005-0000-0000-0000EB940000}"/>
    <cellStyle name="Output 2 13 70" xfId="37712" xr:uid="{00000000-0005-0000-0000-0000EC940000}"/>
    <cellStyle name="Output 2 13 71" xfId="37713" xr:uid="{00000000-0005-0000-0000-0000ED940000}"/>
    <cellStyle name="Output 2 13 72" xfId="37714" xr:uid="{00000000-0005-0000-0000-0000EE940000}"/>
    <cellStyle name="Output 2 13 73" xfId="37715" xr:uid="{00000000-0005-0000-0000-0000EF940000}"/>
    <cellStyle name="Output 2 13 74" xfId="37716" xr:uid="{00000000-0005-0000-0000-0000F0940000}"/>
    <cellStyle name="Output 2 13 75" xfId="37717" xr:uid="{00000000-0005-0000-0000-0000F1940000}"/>
    <cellStyle name="Output 2 13 76" xfId="37718" xr:uid="{00000000-0005-0000-0000-0000F2940000}"/>
    <cellStyle name="Output 2 13 77" xfId="52431" xr:uid="{00000000-0005-0000-0000-0000F3940000}"/>
    <cellStyle name="Output 2 13 78" xfId="52335" xr:uid="{00000000-0005-0000-0000-0000F4940000}"/>
    <cellStyle name="Output 2 13 79" xfId="53122" xr:uid="{00000000-0005-0000-0000-0000F5940000}"/>
    <cellStyle name="Output 2 13 8" xfId="37719" xr:uid="{00000000-0005-0000-0000-0000F6940000}"/>
    <cellStyle name="Output 2 13 8 2" xfId="37720" xr:uid="{00000000-0005-0000-0000-0000F7940000}"/>
    <cellStyle name="Output 2 13 9" xfId="37721" xr:uid="{00000000-0005-0000-0000-0000F8940000}"/>
    <cellStyle name="Output 2 13 9 2" xfId="37722" xr:uid="{00000000-0005-0000-0000-0000F9940000}"/>
    <cellStyle name="Output 2 14" xfId="1069" xr:uid="{00000000-0005-0000-0000-0000FA940000}"/>
    <cellStyle name="Output 2 14 10" xfId="37723" xr:uid="{00000000-0005-0000-0000-0000FB940000}"/>
    <cellStyle name="Output 2 14 10 2" xfId="37724" xr:uid="{00000000-0005-0000-0000-0000FC940000}"/>
    <cellStyle name="Output 2 14 11" xfId="37725" xr:uid="{00000000-0005-0000-0000-0000FD940000}"/>
    <cellStyle name="Output 2 14 11 2" xfId="37726" xr:uid="{00000000-0005-0000-0000-0000FE940000}"/>
    <cellStyle name="Output 2 14 12" xfId="37727" xr:uid="{00000000-0005-0000-0000-0000FF940000}"/>
    <cellStyle name="Output 2 14 12 2" xfId="37728" xr:uid="{00000000-0005-0000-0000-000000950000}"/>
    <cellStyle name="Output 2 14 13" xfId="37729" xr:uid="{00000000-0005-0000-0000-000001950000}"/>
    <cellStyle name="Output 2 14 13 2" xfId="37730" xr:uid="{00000000-0005-0000-0000-000002950000}"/>
    <cellStyle name="Output 2 14 14" xfId="37731" xr:uid="{00000000-0005-0000-0000-000003950000}"/>
    <cellStyle name="Output 2 14 14 2" xfId="37732" xr:uid="{00000000-0005-0000-0000-000004950000}"/>
    <cellStyle name="Output 2 14 15" xfId="37733" xr:uid="{00000000-0005-0000-0000-000005950000}"/>
    <cellStyle name="Output 2 14 15 2" xfId="37734" xr:uid="{00000000-0005-0000-0000-000006950000}"/>
    <cellStyle name="Output 2 14 16" xfId="37735" xr:uid="{00000000-0005-0000-0000-000007950000}"/>
    <cellStyle name="Output 2 14 16 2" xfId="37736" xr:uid="{00000000-0005-0000-0000-000008950000}"/>
    <cellStyle name="Output 2 14 17" xfId="37737" xr:uid="{00000000-0005-0000-0000-000009950000}"/>
    <cellStyle name="Output 2 14 17 2" xfId="37738" xr:uid="{00000000-0005-0000-0000-00000A950000}"/>
    <cellStyle name="Output 2 14 18" xfId="37739" xr:uid="{00000000-0005-0000-0000-00000B950000}"/>
    <cellStyle name="Output 2 14 18 2" xfId="37740" xr:uid="{00000000-0005-0000-0000-00000C950000}"/>
    <cellStyle name="Output 2 14 19" xfId="37741" xr:uid="{00000000-0005-0000-0000-00000D950000}"/>
    <cellStyle name="Output 2 14 19 2" xfId="37742" xr:uid="{00000000-0005-0000-0000-00000E950000}"/>
    <cellStyle name="Output 2 14 2" xfId="1070" xr:uid="{00000000-0005-0000-0000-00000F950000}"/>
    <cellStyle name="Output 2 14 2 2" xfId="37743" xr:uid="{00000000-0005-0000-0000-000010950000}"/>
    <cellStyle name="Output 2 14 20" xfId="37744" xr:uid="{00000000-0005-0000-0000-000011950000}"/>
    <cellStyle name="Output 2 14 20 2" xfId="37745" xr:uid="{00000000-0005-0000-0000-000012950000}"/>
    <cellStyle name="Output 2 14 21" xfId="37746" xr:uid="{00000000-0005-0000-0000-000013950000}"/>
    <cellStyle name="Output 2 14 21 2" xfId="37747" xr:uid="{00000000-0005-0000-0000-000014950000}"/>
    <cellStyle name="Output 2 14 22" xfId="37748" xr:uid="{00000000-0005-0000-0000-000015950000}"/>
    <cellStyle name="Output 2 14 22 2" xfId="37749" xr:uid="{00000000-0005-0000-0000-000016950000}"/>
    <cellStyle name="Output 2 14 23" xfId="37750" xr:uid="{00000000-0005-0000-0000-000017950000}"/>
    <cellStyle name="Output 2 14 23 2" xfId="37751" xr:uid="{00000000-0005-0000-0000-000018950000}"/>
    <cellStyle name="Output 2 14 24" xfId="37752" xr:uid="{00000000-0005-0000-0000-000019950000}"/>
    <cellStyle name="Output 2 14 24 2" xfId="37753" xr:uid="{00000000-0005-0000-0000-00001A950000}"/>
    <cellStyle name="Output 2 14 25" xfId="37754" xr:uid="{00000000-0005-0000-0000-00001B950000}"/>
    <cellStyle name="Output 2 14 25 2" xfId="37755" xr:uid="{00000000-0005-0000-0000-00001C950000}"/>
    <cellStyle name="Output 2 14 26" xfId="37756" xr:uid="{00000000-0005-0000-0000-00001D950000}"/>
    <cellStyle name="Output 2 14 26 2" xfId="37757" xr:uid="{00000000-0005-0000-0000-00001E950000}"/>
    <cellStyle name="Output 2 14 27" xfId="37758" xr:uid="{00000000-0005-0000-0000-00001F950000}"/>
    <cellStyle name="Output 2 14 27 2" xfId="37759" xr:uid="{00000000-0005-0000-0000-000020950000}"/>
    <cellStyle name="Output 2 14 28" xfId="37760" xr:uid="{00000000-0005-0000-0000-000021950000}"/>
    <cellStyle name="Output 2 14 28 2" xfId="37761" xr:uid="{00000000-0005-0000-0000-000022950000}"/>
    <cellStyle name="Output 2 14 29" xfId="37762" xr:uid="{00000000-0005-0000-0000-000023950000}"/>
    <cellStyle name="Output 2 14 29 2" xfId="37763" xr:uid="{00000000-0005-0000-0000-000024950000}"/>
    <cellStyle name="Output 2 14 3" xfId="37764" xr:uid="{00000000-0005-0000-0000-000025950000}"/>
    <cellStyle name="Output 2 14 3 2" xfId="37765" xr:uid="{00000000-0005-0000-0000-000026950000}"/>
    <cellStyle name="Output 2 14 30" xfId="37766" xr:uid="{00000000-0005-0000-0000-000027950000}"/>
    <cellStyle name="Output 2 14 30 2" xfId="37767" xr:uid="{00000000-0005-0000-0000-000028950000}"/>
    <cellStyle name="Output 2 14 31" xfId="37768" xr:uid="{00000000-0005-0000-0000-000029950000}"/>
    <cellStyle name="Output 2 14 31 2" xfId="37769" xr:uid="{00000000-0005-0000-0000-00002A950000}"/>
    <cellStyle name="Output 2 14 32" xfId="37770" xr:uid="{00000000-0005-0000-0000-00002B950000}"/>
    <cellStyle name="Output 2 14 32 2" xfId="37771" xr:uid="{00000000-0005-0000-0000-00002C950000}"/>
    <cellStyle name="Output 2 14 33" xfId="37772" xr:uid="{00000000-0005-0000-0000-00002D950000}"/>
    <cellStyle name="Output 2 14 33 2" xfId="37773" xr:uid="{00000000-0005-0000-0000-00002E950000}"/>
    <cellStyle name="Output 2 14 34" xfId="37774" xr:uid="{00000000-0005-0000-0000-00002F950000}"/>
    <cellStyle name="Output 2 14 34 2" xfId="37775" xr:uid="{00000000-0005-0000-0000-000030950000}"/>
    <cellStyle name="Output 2 14 35" xfId="37776" xr:uid="{00000000-0005-0000-0000-000031950000}"/>
    <cellStyle name="Output 2 14 35 2" xfId="37777" xr:uid="{00000000-0005-0000-0000-000032950000}"/>
    <cellStyle name="Output 2 14 36" xfId="37778" xr:uid="{00000000-0005-0000-0000-000033950000}"/>
    <cellStyle name="Output 2 14 36 2" xfId="37779" xr:uid="{00000000-0005-0000-0000-000034950000}"/>
    <cellStyle name="Output 2 14 37" xfId="37780" xr:uid="{00000000-0005-0000-0000-000035950000}"/>
    <cellStyle name="Output 2 14 37 2" xfId="37781" xr:uid="{00000000-0005-0000-0000-000036950000}"/>
    <cellStyle name="Output 2 14 38" xfId="37782" xr:uid="{00000000-0005-0000-0000-000037950000}"/>
    <cellStyle name="Output 2 14 38 2" xfId="37783" xr:uid="{00000000-0005-0000-0000-000038950000}"/>
    <cellStyle name="Output 2 14 39" xfId="37784" xr:uid="{00000000-0005-0000-0000-000039950000}"/>
    <cellStyle name="Output 2 14 39 2" xfId="37785" xr:uid="{00000000-0005-0000-0000-00003A950000}"/>
    <cellStyle name="Output 2 14 4" xfId="37786" xr:uid="{00000000-0005-0000-0000-00003B950000}"/>
    <cellStyle name="Output 2 14 4 2" xfId="37787" xr:uid="{00000000-0005-0000-0000-00003C950000}"/>
    <cellStyle name="Output 2 14 40" xfId="37788" xr:uid="{00000000-0005-0000-0000-00003D950000}"/>
    <cellStyle name="Output 2 14 41" xfId="37789" xr:uid="{00000000-0005-0000-0000-00003E950000}"/>
    <cellStyle name="Output 2 14 42" xfId="37790" xr:uid="{00000000-0005-0000-0000-00003F950000}"/>
    <cellStyle name="Output 2 14 43" xfId="37791" xr:uid="{00000000-0005-0000-0000-000040950000}"/>
    <cellStyle name="Output 2 14 44" xfId="37792" xr:uid="{00000000-0005-0000-0000-000041950000}"/>
    <cellStyle name="Output 2 14 45" xfId="37793" xr:uid="{00000000-0005-0000-0000-000042950000}"/>
    <cellStyle name="Output 2 14 46" xfId="37794" xr:uid="{00000000-0005-0000-0000-000043950000}"/>
    <cellStyle name="Output 2 14 47" xfId="37795" xr:uid="{00000000-0005-0000-0000-000044950000}"/>
    <cellStyle name="Output 2 14 48" xfId="37796" xr:uid="{00000000-0005-0000-0000-000045950000}"/>
    <cellStyle name="Output 2 14 49" xfId="37797" xr:uid="{00000000-0005-0000-0000-000046950000}"/>
    <cellStyle name="Output 2 14 5" xfId="37798" xr:uid="{00000000-0005-0000-0000-000047950000}"/>
    <cellStyle name="Output 2 14 5 2" xfId="37799" xr:uid="{00000000-0005-0000-0000-000048950000}"/>
    <cellStyle name="Output 2 14 50" xfId="37800" xr:uid="{00000000-0005-0000-0000-000049950000}"/>
    <cellStyle name="Output 2 14 51" xfId="37801" xr:uid="{00000000-0005-0000-0000-00004A950000}"/>
    <cellStyle name="Output 2 14 52" xfId="37802" xr:uid="{00000000-0005-0000-0000-00004B950000}"/>
    <cellStyle name="Output 2 14 53" xfId="37803" xr:uid="{00000000-0005-0000-0000-00004C950000}"/>
    <cellStyle name="Output 2 14 54" xfId="37804" xr:uid="{00000000-0005-0000-0000-00004D950000}"/>
    <cellStyle name="Output 2 14 55" xfId="37805" xr:uid="{00000000-0005-0000-0000-00004E950000}"/>
    <cellStyle name="Output 2 14 56" xfId="37806" xr:uid="{00000000-0005-0000-0000-00004F950000}"/>
    <cellStyle name="Output 2 14 57" xfId="37807" xr:uid="{00000000-0005-0000-0000-000050950000}"/>
    <cellStyle name="Output 2 14 58" xfId="37808" xr:uid="{00000000-0005-0000-0000-000051950000}"/>
    <cellStyle name="Output 2 14 59" xfId="37809" xr:uid="{00000000-0005-0000-0000-000052950000}"/>
    <cellStyle name="Output 2 14 6" xfId="37810" xr:uid="{00000000-0005-0000-0000-000053950000}"/>
    <cellStyle name="Output 2 14 6 2" xfId="37811" xr:uid="{00000000-0005-0000-0000-000054950000}"/>
    <cellStyle name="Output 2 14 60" xfId="37812" xr:uid="{00000000-0005-0000-0000-000055950000}"/>
    <cellStyle name="Output 2 14 61" xfId="37813" xr:uid="{00000000-0005-0000-0000-000056950000}"/>
    <cellStyle name="Output 2 14 62" xfId="37814" xr:uid="{00000000-0005-0000-0000-000057950000}"/>
    <cellStyle name="Output 2 14 63" xfId="37815" xr:uid="{00000000-0005-0000-0000-000058950000}"/>
    <cellStyle name="Output 2 14 64" xfId="37816" xr:uid="{00000000-0005-0000-0000-000059950000}"/>
    <cellStyle name="Output 2 14 65" xfId="37817" xr:uid="{00000000-0005-0000-0000-00005A950000}"/>
    <cellStyle name="Output 2 14 66" xfId="37818" xr:uid="{00000000-0005-0000-0000-00005B950000}"/>
    <cellStyle name="Output 2 14 67" xfId="37819" xr:uid="{00000000-0005-0000-0000-00005C950000}"/>
    <cellStyle name="Output 2 14 68" xfId="37820" xr:uid="{00000000-0005-0000-0000-00005D950000}"/>
    <cellStyle name="Output 2 14 69" xfId="37821" xr:uid="{00000000-0005-0000-0000-00005E950000}"/>
    <cellStyle name="Output 2 14 7" xfId="37822" xr:uid="{00000000-0005-0000-0000-00005F950000}"/>
    <cellStyle name="Output 2 14 7 2" xfId="37823" xr:uid="{00000000-0005-0000-0000-000060950000}"/>
    <cellStyle name="Output 2 14 70" xfId="37824" xr:uid="{00000000-0005-0000-0000-000061950000}"/>
    <cellStyle name="Output 2 14 71" xfId="37825" xr:uid="{00000000-0005-0000-0000-000062950000}"/>
    <cellStyle name="Output 2 14 72" xfId="37826" xr:uid="{00000000-0005-0000-0000-000063950000}"/>
    <cellStyle name="Output 2 14 73" xfId="37827" xr:uid="{00000000-0005-0000-0000-000064950000}"/>
    <cellStyle name="Output 2 14 74" xfId="37828" xr:uid="{00000000-0005-0000-0000-000065950000}"/>
    <cellStyle name="Output 2 14 75" xfId="37829" xr:uid="{00000000-0005-0000-0000-000066950000}"/>
    <cellStyle name="Output 2 14 76" xfId="37830" xr:uid="{00000000-0005-0000-0000-000067950000}"/>
    <cellStyle name="Output 2 14 77" xfId="52641" xr:uid="{00000000-0005-0000-0000-000068950000}"/>
    <cellStyle name="Output 2 14 78" xfId="52894" xr:uid="{00000000-0005-0000-0000-000069950000}"/>
    <cellStyle name="Output 2 14 79" xfId="53355" xr:uid="{00000000-0005-0000-0000-00006A950000}"/>
    <cellStyle name="Output 2 14 8" xfId="37831" xr:uid="{00000000-0005-0000-0000-00006B950000}"/>
    <cellStyle name="Output 2 14 8 2" xfId="37832" xr:uid="{00000000-0005-0000-0000-00006C950000}"/>
    <cellStyle name="Output 2 14 9" xfId="37833" xr:uid="{00000000-0005-0000-0000-00006D950000}"/>
    <cellStyle name="Output 2 14 9 2" xfId="37834" xr:uid="{00000000-0005-0000-0000-00006E950000}"/>
    <cellStyle name="Output 2 15" xfId="1071" xr:uid="{00000000-0005-0000-0000-00006F950000}"/>
    <cellStyle name="Output 2 15 10" xfId="37835" xr:uid="{00000000-0005-0000-0000-000070950000}"/>
    <cellStyle name="Output 2 15 10 2" xfId="37836" xr:uid="{00000000-0005-0000-0000-000071950000}"/>
    <cellStyle name="Output 2 15 11" xfId="37837" xr:uid="{00000000-0005-0000-0000-000072950000}"/>
    <cellStyle name="Output 2 15 11 2" xfId="37838" xr:uid="{00000000-0005-0000-0000-000073950000}"/>
    <cellStyle name="Output 2 15 12" xfId="37839" xr:uid="{00000000-0005-0000-0000-000074950000}"/>
    <cellStyle name="Output 2 15 12 2" xfId="37840" xr:uid="{00000000-0005-0000-0000-000075950000}"/>
    <cellStyle name="Output 2 15 13" xfId="37841" xr:uid="{00000000-0005-0000-0000-000076950000}"/>
    <cellStyle name="Output 2 15 13 2" xfId="37842" xr:uid="{00000000-0005-0000-0000-000077950000}"/>
    <cellStyle name="Output 2 15 14" xfId="37843" xr:uid="{00000000-0005-0000-0000-000078950000}"/>
    <cellStyle name="Output 2 15 14 2" xfId="37844" xr:uid="{00000000-0005-0000-0000-000079950000}"/>
    <cellStyle name="Output 2 15 15" xfId="37845" xr:uid="{00000000-0005-0000-0000-00007A950000}"/>
    <cellStyle name="Output 2 15 15 2" xfId="37846" xr:uid="{00000000-0005-0000-0000-00007B950000}"/>
    <cellStyle name="Output 2 15 16" xfId="37847" xr:uid="{00000000-0005-0000-0000-00007C950000}"/>
    <cellStyle name="Output 2 15 16 2" xfId="37848" xr:uid="{00000000-0005-0000-0000-00007D950000}"/>
    <cellStyle name="Output 2 15 17" xfId="37849" xr:uid="{00000000-0005-0000-0000-00007E950000}"/>
    <cellStyle name="Output 2 15 17 2" xfId="37850" xr:uid="{00000000-0005-0000-0000-00007F950000}"/>
    <cellStyle name="Output 2 15 18" xfId="37851" xr:uid="{00000000-0005-0000-0000-000080950000}"/>
    <cellStyle name="Output 2 15 18 2" xfId="37852" xr:uid="{00000000-0005-0000-0000-000081950000}"/>
    <cellStyle name="Output 2 15 19" xfId="37853" xr:uid="{00000000-0005-0000-0000-000082950000}"/>
    <cellStyle name="Output 2 15 19 2" xfId="37854" xr:uid="{00000000-0005-0000-0000-000083950000}"/>
    <cellStyle name="Output 2 15 2" xfId="1072" xr:uid="{00000000-0005-0000-0000-000084950000}"/>
    <cellStyle name="Output 2 15 2 2" xfId="37855" xr:uid="{00000000-0005-0000-0000-000085950000}"/>
    <cellStyle name="Output 2 15 20" xfId="37856" xr:uid="{00000000-0005-0000-0000-000086950000}"/>
    <cellStyle name="Output 2 15 20 2" xfId="37857" xr:uid="{00000000-0005-0000-0000-000087950000}"/>
    <cellStyle name="Output 2 15 21" xfId="37858" xr:uid="{00000000-0005-0000-0000-000088950000}"/>
    <cellStyle name="Output 2 15 21 2" xfId="37859" xr:uid="{00000000-0005-0000-0000-000089950000}"/>
    <cellStyle name="Output 2 15 22" xfId="37860" xr:uid="{00000000-0005-0000-0000-00008A950000}"/>
    <cellStyle name="Output 2 15 22 2" xfId="37861" xr:uid="{00000000-0005-0000-0000-00008B950000}"/>
    <cellStyle name="Output 2 15 23" xfId="37862" xr:uid="{00000000-0005-0000-0000-00008C950000}"/>
    <cellStyle name="Output 2 15 23 2" xfId="37863" xr:uid="{00000000-0005-0000-0000-00008D950000}"/>
    <cellStyle name="Output 2 15 24" xfId="37864" xr:uid="{00000000-0005-0000-0000-00008E950000}"/>
    <cellStyle name="Output 2 15 24 2" xfId="37865" xr:uid="{00000000-0005-0000-0000-00008F950000}"/>
    <cellStyle name="Output 2 15 25" xfId="37866" xr:uid="{00000000-0005-0000-0000-000090950000}"/>
    <cellStyle name="Output 2 15 25 2" xfId="37867" xr:uid="{00000000-0005-0000-0000-000091950000}"/>
    <cellStyle name="Output 2 15 26" xfId="37868" xr:uid="{00000000-0005-0000-0000-000092950000}"/>
    <cellStyle name="Output 2 15 26 2" xfId="37869" xr:uid="{00000000-0005-0000-0000-000093950000}"/>
    <cellStyle name="Output 2 15 27" xfId="37870" xr:uid="{00000000-0005-0000-0000-000094950000}"/>
    <cellStyle name="Output 2 15 27 2" xfId="37871" xr:uid="{00000000-0005-0000-0000-000095950000}"/>
    <cellStyle name="Output 2 15 28" xfId="37872" xr:uid="{00000000-0005-0000-0000-000096950000}"/>
    <cellStyle name="Output 2 15 28 2" xfId="37873" xr:uid="{00000000-0005-0000-0000-000097950000}"/>
    <cellStyle name="Output 2 15 29" xfId="37874" xr:uid="{00000000-0005-0000-0000-000098950000}"/>
    <cellStyle name="Output 2 15 29 2" xfId="37875" xr:uid="{00000000-0005-0000-0000-000099950000}"/>
    <cellStyle name="Output 2 15 3" xfId="37876" xr:uid="{00000000-0005-0000-0000-00009A950000}"/>
    <cellStyle name="Output 2 15 3 2" xfId="37877" xr:uid="{00000000-0005-0000-0000-00009B950000}"/>
    <cellStyle name="Output 2 15 30" xfId="37878" xr:uid="{00000000-0005-0000-0000-00009C950000}"/>
    <cellStyle name="Output 2 15 30 2" xfId="37879" xr:uid="{00000000-0005-0000-0000-00009D950000}"/>
    <cellStyle name="Output 2 15 31" xfId="37880" xr:uid="{00000000-0005-0000-0000-00009E950000}"/>
    <cellStyle name="Output 2 15 31 2" xfId="37881" xr:uid="{00000000-0005-0000-0000-00009F950000}"/>
    <cellStyle name="Output 2 15 32" xfId="37882" xr:uid="{00000000-0005-0000-0000-0000A0950000}"/>
    <cellStyle name="Output 2 15 32 2" xfId="37883" xr:uid="{00000000-0005-0000-0000-0000A1950000}"/>
    <cellStyle name="Output 2 15 33" xfId="37884" xr:uid="{00000000-0005-0000-0000-0000A2950000}"/>
    <cellStyle name="Output 2 15 33 2" xfId="37885" xr:uid="{00000000-0005-0000-0000-0000A3950000}"/>
    <cellStyle name="Output 2 15 34" xfId="37886" xr:uid="{00000000-0005-0000-0000-0000A4950000}"/>
    <cellStyle name="Output 2 15 34 2" xfId="37887" xr:uid="{00000000-0005-0000-0000-0000A5950000}"/>
    <cellStyle name="Output 2 15 35" xfId="37888" xr:uid="{00000000-0005-0000-0000-0000A6950000}"/>
    <cellStyle name="Output 2 15 35 2" xfId="37889" xr:uid="{00000000-0005-0000-0000-0000A7950000}"/>
    <cellStyle name="Output 2 15 36" xfId="37890" xr:uid="{00000000-0005-0000-0000-0000A8950000}"/>
    <cellStyle name="Output 2 15 36 2" xfId="37891" xr:uid="{00000000-0005-0000-0000-0000A9950000}"/>
    <cellStyle name="Output 2 15 37" xfId="37892" xr:uid="{00000000-0005-0000-0000-0000AA950000}"/>
    <cellStyle name="Output 2 15 37 2" xfId="37893" xr:uid="{00000000-0005-0000-0000-0000AB950000}"/>
    <cellStyle name="Output 2 15 38" xfId="37894" xr:uid="{00000000-0005-0000-0000-0000AC950000}"/>
    <cellStyle name="Output 2 15 38 2" xfId="37895" xr:uid="{00000000-0005-0000-0000-0000AD950000}"/>
    <cellStyle name="Output 2 15 39" xfId="37896" xr:uid="{00000000-0005-0000-0000-0000AE950000}"/>
    <cellStyle name="Output 2 15 39 2" xfId="37897" xr:uid="{00000000-0005-0000-0000-0000AF950000}"/>
    <cellStyle name="Output 2 15 4" xfId="37898" xr:uid="{00000000-0005-0000-0000-0000B0950000}"/>
    <cellStyle name="Output 2 15 4 2" xfId="37899" xr:uid="{00000000-0005-0000-0000-0000B1950000}"/>
    <cellStyle name="Output 2 15 40" xfId="37900" xr:uid="{00000000-0005-0000-0000-0000B2950000}"/>
    <cellStyle name="Output 2 15 41" xfId="37901" xr:uid="{00000000-0005-0000-0000-0000B3950000}"/>
    <cellStyle name="Output 2 15 42" xfId="37902" xr:uid="{00000000-0005-0000-0000-0000B4950000}"/>
    <cellStyle name="Output 2 15 43" xfId="37903" xr:uid="{00000000-0005-0000-0000-0000B5950000}"/>
    <cellStyle name="Output 2 15 44" xfId="37904" xr:uid="{00000000-0005-0000-0000-0000B6950000}"/>
    <cellStyle name="Output 2 15 45" xfId="37905" xr:uid="{00000000-0005-0000-0000-0000B7950000}"/>
    <cellStyle name="Output 2 15 46" xfId="37906" xr:uid="{00000000-0005-0000-0000-0000B8950000}"/>
    <cellStyle name="Output 2 15 47" xfId="37907" xr:uid="{00000000-0005-0000-0000-0000B9950000}"/>
    <cellStyle name="Output 2 15 48" xfId="37908" xr:uid="{00000000-0005-0000-0000-0000BA950000}"/>
    <cellStyle name="Output 2 15 49" xfId="37909" xr:uid="{00000000-0005-0000-0000-0000BB950000}"/>
    <cellStyle name="Output 2 15 5" xfId="37910" xr:uid="{00000000-0005-0000-0000-0000BC950000}"/>
    <cellStyle name="Output 2 15 5 2" xfId="37911" xr:uid="{00000000-0005-0000-0000-0000BD950000}"/>
    <cellStyle name="Output 2 15 50" xfId="37912" xr:uid="{00000000-0005-0000-0000-0000BE950000}"/>
    <cellStyle name="Output 2 15 51" xfId="37913" xr:uid="{00000000-0005-0000-0000-0000BF950000}"/>
    <cellStyle name="Output 2 15 52" xfId="37914" xr:uid="{00000000-0005-0000-0000-0000C0950000}"/>
    <cellStyle name="Output 2 15 53" xfId="37915" xr:uid="{00000000-0005-0000-0000-0000C1950000}"/>
    <cellStyle name="Output 2 15 54" xfId="37916" xr:uid="{00000000-0005-0000-0000-0000C2950000}"/>
    <cellStyle name="Output 2 15 55" xfId="37917" xr:uid="{00000000-0005-0000-0000-0000C3950000}"/>
    <cellStyle name="Output 2 15 56" xfId="37918" xr:uid="{00000000-0005-0000-0000-0000C4950000}"/>
    <cellStyle name="Output 2 15 57" xfId="37919" xr:uid="{00000000-0005-0000-0000-0000C5950000}"/>
    <cellStyle name="Output 2 15 58" xfId="37920" xr:uid="{00000000-0005-0000-0000-0000C6950000}"/>
    <cellStyle name="Output 2 15 59" xfId="37921" xr:uid="{00000000-0005-0000-0000-0000C7950000}"/>
    <cellStyle name="Output 2 15 6" xfId="37922" xr:uid="{00000000-0005-0000-0000-0000C8950000}"/>
    <cellStyle name="Output 2 15 6 2" xfId="37923" xr:uid="{00000000-0005-0000-0000-0000C9950000}"/>
    <cellStyle name="Output 2 15 60" xfId="37924" xr:uid="{00000000-0005-0000-0000-0000CA950000}"/>
    <cellStyle name="Output 2 15 61" xfId="37925" xr:uid="{00000000-0005-0000-0000-0000CB950000}"/>
    <cellStyle name="Output 2 15 62" xfId="37926" xr:uid="{00000000-0005-0000-0000-0000CC950000}"/>
    <cellStyle name="Output 2 15 63" xfId="37927" xr:uid="{00000000-0005-0000-0000-0000CD950000}"/>
    <cellStyle name="Output 2 15 64" xfId="37928" xr:uid="{00000000-0005-0000-0000-0000CE950000}"/>
    <cellStyle name="Output 2 15 65" xfId="37929" xr:uid="{00000000-0005-0000-0000-0000CF950000}"/>
    <cellStyle name="Output 2 15 66" xfId="37930" xr:uid="{00000000-0005-0000-0000-0000D0950000}"/>
    <cellStyle name="Output 2 15 67" xfId="37931" xr:uid="{00000000-0005-0000-0000-0000D1950000}"/>
    <cellStyle name="Output 2 15 68" xfId="37932" xr:uid="{00000000-0005-0000-0000-0000D2950000}"/>
    <cellStyle name="Output 2 15 69" xfId="37933" xr:uid="{00000000-0005-0000-0000-0000D3950000}"/>
    <cellStyle name="Output 2 15 7" xfId="37934" xr:uid="{00000000-0005-0000-0000-0000D4950000}"/>
    <cellStyle name="Output 2 15 7 2" xfId="37935" xr:uid="{00000000-0005-0000-0000-0000D5950000}"/>
    <cellStyle name="Output 2 15 70" xfId="37936" xr:uid="{00000000-0005-0000-0000-0000D6950000}"/>
    <cellStyle name="Output 2 15 71" xfId="37937" xr:uid="{00000000-0005-0000-0000-0000D7950000}"/>
    <cellStyle name="Output 2 15 72" xfId="37938" xr:uid="{00000000-0005-0000-0000-0000D8950000}"/>
    <cellStyle name="Output 2 15 73" xfId="37939" xr:uid="{00000000-0005-0000-0000-0000D9950000}"/>
    <cellStyle name="Output 2 15 74" xfId="37940" xr:uid="{00000000-0005-0000-0000-0000DA950000}"/>
    <cellStyle name="Output 2 15 75" xfId="37941" xr:uid="{00000000-0005-0000-0000-0000DB950000}"/>
    <cellStyle name="Output 2 15 76" xfId="37942" xr:uid="{00000000-0005-0000-0000-0000DC950000}"/>
    <cellStyle name="Output 2 15 77" xfId="52724" xr:uid="{00000000-0005-0000-0000-0000DD950000}"/>
    <cellStyle name="Output 2 15 78" xfId="52996" xr:uid="{00000000-0005-0000-0000-0000DE950000}"/>
    <cellStyle name="Output 2 15 79" xfId="53457" xr:uid="{00000000-0005-0000-0000-0000DF950000}"/>
    <cellStyle name="Output 2 15 8" xfId="37943" xr:uid="{00000000-0005-0000-0000-0000E0950000}"/>
    <cellStyle name="Output 2 15 8 2" xfId="37944" xr:uid="{00000000-0005-0000-0000-0000E1950000}"/>
    <cellStyle name="Output 2 15 9" xfId="37945" xr:uid="{00000000-0005-0000-0000-0000E2950000}"/>
    <cellStyle name="Output 2 15 9 2" xfId="37946" xr:uid="{00000000-0005-0000-0000-0000E3950000}"/>
    <cellStyle name="Output 2 16" xfId="1073" xr:uid="{00000000-0005-0000-0000-0000E4950000}"/>
    <cellStyle name="Output 2 16 10" xfId="37947" xr:uid="{00000000-0005-0000-0000-0000E5950000}"/>
    <cellStyle name="Output 2 16 10 2" xfId="37948" xr:uid="{00000000-0005-0000-0000-0000E6950000}"/>
    <cellStyle name="Output 2 16 11" xfId="37949" xr:uid="{00000000-0005-0000-0000-0000E7950000}"/>
    <cellStyle name="Output 2 16 11 2" xfId="37950" xr:uid="{00000000-0005-0000-0000-0000E8950000}"/>
    <cellStyle name="Output 2 16 12" xfId="37951" xr:uid="{00000000-0005-0000-0000-0000E9950000}"/>
    <cellStyle name="Output 2 16 12 2" xfId="37952" xr:uid="{00000000-0005-0000-0000-0000EA950000}"/>
    <cellStyle name="Output 2 16 13" xfId="37953" xr:uid="{00000000-0005-0000-0000-0000EB950000}"/>
    <cellStyle name="Output 2 16 13 2" xfId="37954" xr:uid="{00000000-0005-0000-0000-0000EC950000}"/>
    <cellStyle name="Output 2 16 14" xfId="37955" xr:uid="{00000000-0005-0000-0000-0000ED950000}"/>
    <cellStyle name="Output 2 16 14 2" xfId="37956" xr:uid="{00000000-0005-0000-0000-0000EE950000}"/>
    <cellStyle name="Output 2 16 15" xfId="37957" xr:uid="{00000000-0005-0000-0000-0000EF950000}"/>
    <cellStyle name="Output 2 16 15 2" xfId="37958" xr:uid="{00000000-0005-0000-0000-0000F0950000}"/>
    <cellStyle name="Output 2 16 16" xfId="37959" xr:uid="{00000000-0005-0000-0000-0000F1950000}"/>
    <cellStyle name="Output 2 16 16 2" xfId="37960" xr:uid="{00000000-0005-0000-0000-0000F2950000}"/>
    <cellStyle name="Output 2 16 17" xfId="37961" xr:uid="{00000000-0005-0000-0000-0000F3950000}"/>
    <cellStyle name="Output 2 16 17 2" xfId="37962" xr:uid="{00000000-0005-0000-0000-0000F4950000}"/>
    <cellStyle name="Output 2 16 18" xfId="37963" xr:uid="{00000000-0005-0000-0000-0000F5950000}"/>
    <cellStyle name="Output 2 16 18 2" xfId="37964" xr:uid="{00000000-0005-0000-0000-0000F6950000}"/>
    <cellStyle name="Output 2 16 19" xfId="37965" xr:uid="{00000000-0005-0000-0000-0000F7950000}"/>
    <cellStyle name="Output 2 16 19 2" xfId="37966" xr:uid="{00000000-0005-0000-0000-0000F8950000}"/>
    <cellStyle name="Output 2 16 2" xfId="1074" xr:uid="{00000000-0005-0000-0000-0000F9950000}"/>
    <cellStyle name="Output 2 16 2 2" xfId="37967" xr:uid="{00000000-0005-0000-0000-0000FA950000}"/>
    <cellStyle name="Output 2 16 20" xfId="37968" xr:uid="{00000000-0005-0000-0000-0000FB950000}"/>
    <cellStyle name="Output 2 16 20 2" xfId="37969" xr:uid="{00000000-0005-0000-0000-0000FC950000}"/>
    <cellStyle name="Output 2 16 21" xfId="37970" xr:uid="{00000000-0005-0000-0000-0000FD950000}"/>
    <cellStyle name="Output 2 16 21 2" xfId="37971" xr:uid="{00000000-0005-0000-0000-0000FE950000}"/>
    <cellStyle name="Output 2 16 22" xfId="37972" xr:uid="{00000000-0005-0000-0000-0000FF950000}"/>
    <cellStyle name="Output 2 16 22 2" xfId="37973" xr:uid="{00000000-0005-0000-0000-000000960000}"/>
    <cellStyle name="Output 2 16 23" xfId="37974" xr:uid="{00000000-0005-0000-0000-000001960000}"/>
    <cellStyle name="Output 2 16 23 2" xfId="37975" xr:uid="{00000000-0005-0000-0000-000002960000}"/>
    <cellStyle name="Output 2 16 24" xfId="37976" xr:uid="{00000000-0005-0000-0000-000003960000}"/>
    <cellStyle name="Output 2 16 24 2" xfId="37977" xr:uid="{00000000-0005-0000-0000-000004960000}"/>
    <cellStyle name="Output 2 16 25" xfId="37978" xr:uid="{00000000-0005-0000-0000-000005960000}"/>
    <cellStyle name="Output 2 16 25 2" xfId="37979" xr:uid="{00000000-0005-0000-0000-000006960000}"/>
    <cellStyle name="Output 2 16 26" xfId="37980" xr:uid="{00000000-0005-0000-0000-000007960000}"/>
    <cellStyle name="Output 2 16 26 2" xfId="37981" xr:uid="{00000000-0005-0000-0000-000008960000}"/>
    <cellStyle name="Output 2 16 27" xfId="37982" xr:uid="{00000000-0005-0000-0000-000009960000}"/>
    <cellStyle name="Output 2 16 27 2" xfId="37983" xr:uid="{00000000-0005-0000-0000-00000A960000}"/>
    <cellStyle name="Output 2 16 28" xfId="37984" xr:uid="{00000000-0005-0000-0000-00000B960000}"/>
    <cellStyle name="Output 2 16 28 2" xfId="37985" xr:uid="{00000000-0005-0000-0000-00000C960000}"/>
    <cellStyle name="Output 2 16 29" xfId="37986" xr:uid="{00000000-0005-0000-0000-00000D960000}"/>
    <cellStyle name="Output 2 16 29 2" xfId="37987" xr:uid="{00000000-0005-0000-0000-00000E960000}"/>
    <cellStyle name="Output 2 16 3" xfId="37988" xr:uid="{00000000-0005-0000-0000-00000F960000}"/>
    <cellStyle name="Output 2 16 3 2" xfId="37989" xr:uid="{00000000-0005-0000-0000-000010960000}"/>
    <cellStyle name="Output 2 16 30" xfId="37990" xr:uid="{00000000-0005-0000-0000-000011960000}"/>
    <cellStyle name="Output 2 16 30 2" xfId="37991" xr:uid="{00000000-0005-0000-0000-000012960000}"/>
    <cellStyle name="Output 2 16 31" xfId="37992" xr:uid="{00000000-0005-0000-0000-000013960000}"/>
    <cellStyle name="Output 2 16 31 2" xfId="37993" xr:uid="{00000000-0005-0000-0000-000014960000}"/>
    <cellStyle name="Output 2 16 32" xfId="37994" xr:uid="{00000000-0005-0000-0000-000015960000}"/>
    <cellStyle name="Output 2 16 32 2" xfId="37995" xr:uid="{00000000-0005-0000-0000-000016960000}"/>
    <cellStyle name="Output 2 16 33" xfId="37996" xr:uid="{00000000-0005-0000-0000-000017960000}"/>
    <cellStyle name="Output 2 16 33 2" xfId="37997" xr:uid="{00000000-0005-0000-0000-000018960000}"/>
    <cellStyle name="Output 2 16 34" xfId="37998" xr:uid="{00000000-0005-0000-0000-000019960000}"/>
    <cellStyle name="Output 2 16 34 2" xfId="37999" xr:uid="{00000000-0005-0000-0000-00001A960000}"/>
    <cellStyle name="Output 2 16 35" xfId="38000" xr:uid="{00000000-0005-0000-0000-00001B960000}"/>
    <cellStyle name="Output 2 16 35 2" xfId="38001" xr:uid="{00000000-0005-0000-0000-00001C960000}"/>
    <cellStyle name="Output 2 16 36" xfId="38002" xr:uid="{00000000-0005-0000-0000-00001D960000}"/>
    <cellStyle name="Output 2 16 36 2" xfId="38003" xr:uid="{00000000-0005-0000-0000-00001E960000}"/>
    <cellStyle name="Output 2 16 37" xfId="38004" xr:uid="{00000000-0005-0000-0000-00001F960000}"/>
    <cellStyle name="Output 2 16 37 2" xfId="38005" xr:uid="{00000000-0005-0000-0000-000020960000}"/>
    <cellStyle name="Output 2 16 38" xfId="38006" xr:uid="{00000000-0005-0000-0000-000021960000}"/>
    <cellStyle name="Output 2 16 38 2" xfId="38007" xr:uid="{00000000-0005-0000-0000-000022960000}"/>
    <cellStyle name="Output 2 16 39" xfId="38008" xr:uid="{00000000-0005-0000-0000-000023960000}"/>
    <cellStyle name="Output 2 16 39 2" xfId="38009" xr:uid="{00000000-0005-0000-0000-000024960000}"/>
    <cellStyle name="Output 2 16 4" xfId="38010" xr:uid="{00000000-0005-0000-0000-000025960000}"/>
    <cellStyle name="Output 2 16 4 2" xfId="38011" xr:uid="{00000000-0005-0000-0000-000026960000}"/>
    <cellStyle name="Output 2 16 40" xfId="38012" xr:uid="{00000000-0005-0000-0000-000027960000}"/>
    <cellStyle name="Output 2 16 41" xfId="38013" xr:uid="{00000000-0005-0000-0000-000028960000}"/>
    <cellStyle name="Output 2 16 42" xfId="38014" xr:uid="{00000000-0005-0000-0000-000029960000}"/>
    <cellStyle name="Output 2 16 43" xfId="38015" xr:uid="{00000000-0005-0000-0000-00002A960000}"/>
    <cellStyle name="Output 2 16 44" xfId="38016" xr:uid="{00000000-0005-0000-0000-00002B960000}"/>
    <cellStyle name="Output 2 16 45" xfId="38017" xr:uid="{00000000-0005-0000-0000-00002C960000}"/>
    <cellStyle name="Output 2 16 46" xfId="38018" xr:uid="{00000000-0005-0000-0000-00002D960000}"/>
    <cellStyle name="Output 2 16 47" xfId="38019" xr:uid="{00000000-0005-0000-0000-00002E960000}"/>
    <cellStyle name="Output 2 16 48" xfId="38020" xr:uid="{00000000-0005-0000-0000-00002F960000}"/>
    <cellStyle name="Output 2 16 49" xfId="38021" xr:uid="{00000000-0005-0000-0000-000030960000}"/>
    <cellStyle name="Output 2 16 5" xfId="38022" xr:uid="{00000000-0005-0000-0000-000031960000}"/>
    <cellStyle name="Output 2 16 5 2" xfId="38023" xr:uid="{00000000-0005-0000-0000-000032960000}"/>
    <cellStyle name="Output 2 16 50" xfId="38024" xr:uid="{00000000-0005-0000-0000-000033960000}"/>
    <cellStyle name="Output 2 16 51" xfId="38025" xr:uid="{00000000-0005-0000-0000-000034960000}"/>
    <cellStyle name="Output 2 16 52" xfId="38026" xr:uid="{00000000-0005-0000-0000-000035960000}"/>
    <cellStyle name="Output 2 16 53" xfId="38027" xr:uid="{00000000-0005-0000-0000-000036960000}"/>
    <cellStyle name="Output 2 16 54" xfId="38028" xr:uid="{00000000-0005-0000-0000-000037960000}"/>
    <cellStyle name="Output 2 16 55" xfId="38029" xr:uid="{00000000-0005-0000-0000-000038960000}"/>
    <cellStyle name="Output 2 16 56" xfId="38030" xr:uid="{00000000-0005-0000-0000-000039960000}"/>
    <cellStyle name="Output 2 16 57" xfId="38031" xr:uid="{00000000-0005-0000-0000-00003A960000}"/>
    <cellStyle name="Output 2 16 58" xfId="38032" xr:uid="{00000000-0005-0000-0000-00003B960000}"/>
    <cellStyle name="Output 2 16 59" xfId="38033" xr:uid="{00000000-0005-0000-0000-00003C960000}"/>
    <cellStyle name="Output 2 16 6" xfId="38034" xr:uid="{00000000-0005-0000-0000-00003D960000}"/>
    <cellStyle name="Output 2 16 6 2" xfId="38035" xr:uid="{00000000-0005-0000-0000-00003E960000}"/>
    <cellStyle name="Output 2 16 60" xfId="38036" xr:uid="{00000000-0005-0000-0000-00003F960000}"/>
    <cellStyle name="Output 2 16 61" xfId="38037" xr:uid="{00000000-0005-0000-0000-000040960000}"/>
    <cellStyle name="Output 2 16 62" xfId="38038" xr:uid="{00000000-0005-0000-0000-000041960000}"/>
    <cellStyle name="Output 2 16 63" xfId="38039" xr:uid="{00000000-0005-0000-0000-000042960000}"/>
    <cellStyle name="Output 2 16 64" xfId="38040" xr:uid="{00000000-0005-0000-0000-000043960000}"/>
    <cellStyle name="Output 2 16 65" xfId="38041" xr:uid="{00000000-0005-0000-0000-000044960000}"/>
    <cellStyle name="Output 2 16 66" xfId="38042" xr:uid="{00000000-0005-0000-0000-000045960000}"/>
    <cellStyle name="Output 2 16 67" xfId="38043" xr:uid="{00000000-0005-0000-0000-000046960000}"/>
    <cellStyle name="Output 2 16 68" xfId="38044" xr:uid="{00000000-0005-0000-0000-000047960000}"/>
    <cellStyle name="Output 2 16 69" xfId="38045" xr:uid="{00000000-0005-0000-0000-000048960000}"/>
    <cellStyle name="Output 2 16 7" xfId="38046" xr:uid="{00000000-0005-0000-0000-000049960000}"/>
    <cellStyle name="Output 2 16 7 2" xfId="38047" xr:uid="{00000000-0005-0000-0000-00004A960000}"/>
    <cellStyle name="Output 2 16 70" xfId="38048" xr:uid="{00000000-0005-0000-0000-00004B960000}"/>
    <cellStyle name="Output 2 16 71" xfId="38049" xr:uid="{00000000-0005-0000-0000-00004C960000}"/>
    <cellStyle name="Output 2 16 72" xfId="38050" xr:uid="{00000000-0005-0000-0000-00004D960000}"/>
    <cellStyle name="Output 2 16 73" xfId="38051" xr:uid="{00000000-0005-0000-0000-00004E960000}"/>
    <cellStyle name="Output 2 16 74" xfId="38052" xr:uid="{00000000-0005-0000-0000-00004F960000}"/>
    <cellStyle name="Output 2 16 75" xfId="38053" xr:uid="{00000000-0005-0000-0000-000050960000}"/>
    <cellStyle name="Output 2 16 76" xfId="38054" xr:uid="{00000000-0005-0000-0000-000051960000}"/>
    <cellStyle name="Output 2 16 77" xfId="52690" xr:uid="{00000000-0005-0000-0000-000052960000}"/>
    <cellStyle name="Output 2 16 78" xfId="52952" xr:uid="{00000000-0005-0000-0000-000053960000}"/>
    <cellStyle name="Output 2 16 79" xfId="53413" xr:uid="{00000000-0005-0000-0000-000054960000}"/>
    <cellStyle name="Output 2 16 8" xfId="38055" xr:uid="{00000000-0005-0000-0000-000055960000}"/>
    <cellStyle name="Output 2 16 8 2" xfId="38056" xr:uid="{00000000-0005-0000-0000-000056960000}"/>
    <cellStyle name="Output 2 16 9" xfId="38057" xr:uid="{00000000-0005-0000-0000-000057960000}"/>
    <cellStyle name="Output 2 16 9 2" xfId="38058" xr:uid="{00000000-0005-0000-0000-000058960000}"/>
    <cellStyle name="Output 2 17" xfId="1075" xr:uid="{00000000-0005-0000-0000-000059960000}"/>
    <cellStyle name="Output 2 17 10" xfId="38059" xr:uid="{00000000-0005-0000-0000-00005A960000}"/>
    <cellStyle name="Output 2 17 10 2" xfId="38060" xr:uid="{00000000-0005-0000-0000-00005B960000}"/>
    <cellStyle name="Output 2 17 11" xfId="38061" xr:uid="{00000000-0005-0000-0000-00005C960000}"/>
    <cellStyle name="Output 2 17 11 2" xfId="38062" xr:uid="{00000000-0005-0000-0000-00005D960000}"/>
    <cellStyle name="Output 2 17 12" xfId="38063" xr:uid="{00000000-0005-0000-0000-00005E960000}"/>
    <cellStyle name="Output 2 17 12 2" xfId="38064" xr:uid="{00000000-0005-0000-0000-00005F960000}"/>
    <cellStyle name="Output 2 17 13" xfId="38065" xr:uid="{00000000-0005-0000-0000-000060960000}"/>
    <cellStyle name="Output 2 17 13 2" xfId="38066" xr:uid="{00000000-0005-0000-0000-000061960000}"/>
    <cellStyle name="Output 2 17 14" xfId="38067" xr:uid="{00000000-0005-0000-0000-000062960000}"/>
    <cellStyle name="Output 2 17 14 2" xfId="38068" xr:uid="{00000000-0005-0000-0000-000063960000}"/>
    <cellStyle name="Output 2 17 15" xfId="38069" xr:uid="{00000000-0005-0000-0000-000064960000}"/>
    <cellStyle name="Output 2 17 15 2" xfId="38070" xr:uid="{00000000-0005-0000-0000-000065960000}"/>
    <cellStyle name="Output 2 17 16" xfId="38071" xr:uid="{00000000-0005-0000-0000-000066960000}"/>
    <cellStyle name="Output 2 17 16 2" xfId="38072" xr:uid="{00000000-0005-0000-0000-000067960000}"/>
    <cellStyle name="Output 2 17 17" xfId="38073" xr:uid="{00000000-0005-0000-0000-000068960000}"/>
    <cellStyle name="Output 2 17 17 2" xfId="38074" xr:uid="{00000000-0005-0000-0000-000069960000}"/>
    <cellStyle name="Output 2 17 18" xfId="38075" xr:uid="{00000000-0005-0000-0000-00006A960000}"/>
    <cellStyle name="Output 2 17 18 2" xfId="38076" xr:uid="{00000000-0005-0000-0000-00006B960000}"/>
    <cellStyle name="Output 2 17 19" xfId="38077" xr:uid="{00000000-0005-0000-0000-00006C960000}"/>
    <cellStyle name="Output 2 17 19 2" xfId="38078" xr:uid="{00000000-0005-0000-0000-00006D960000}"/>
    <cellStyle name="Output 2 17 2" xfId="1076" xr:uid="{00000000-0005-0000-0000-00006E960000}"/>
    <cellStyle name="Output 2 17 2 2" xfId="38079" xr:uid="{00000000-0005-0000-0000-00006F960000}"/>
    <cellStyle name="Output 2 17 20" xfId="38080" xr:uid="{00000000-0005-0000-0000-000070960000}"/>
    <cellStyle name="Output 2 17 20 2" xfId="38081" xr:uid="{00000000-0005-0000-0000-000071960000}"/>
    <cellStyle name="Output 2 17 21" xfId="38082" xr:uid="{00000000-0005-0000-0000-000072960000}"/>
    <cellStyle name="Output 2 17 21 2" xfId="38083" xr:uid="{00000000-0005-0000-0000-000073960000}"/>
    <cellStyle name="Output 2 17 22" xfId="38084" xr:uid="{00000000-0005-0000-0000-000074960000}"/>
    <cellStyle name="Output 2 17 22 2" xfId="38085" xr:uid="{00000000-0005-0000-0000-000075960000}"/>
    <cellStyle name="Output 2 17 23" xfId="38086" xr:uid="{00000000-0005-0000-0000-000076960000}"/>
    <cellStyle name="Output 2 17 23 2" xfId="38087" xr:uid="{00000000-0005-0000-0000-000077960000}"/>
    <cellStyle name="Output 2 17 24" xfId="38088" xr:uid="{00000000-0005-0000-0000-000078960000}"/>
    <cellStyle name="Output 2 17 24 2" xfId="38089" xr:uid="{00000000-0005-0000-0000-000079960000}"/>
    <cellStyle name="Output 2 17 25" xfId="38090" xr:uid="{00000000-0005-0000-0000-00007A960000}"/>
    <cellStyle name="Output 2 17 25 2" xfId="38091" xr:uid="{00000000-0005-0000-0000-00007B960000}"/>
    <cellStyle name="Output 2 17 26" xfId="38092" xr:uid="{00000000-0005-0000-0000-00007C960000}"/>
    <cellStyle name="Output 2 17 26 2" xfId="38093" xr:uid="{00000000-0005-0000-0000-00007D960000}"/>
    <cellStyle name="Output 2 17 27" xfId="38094" xr:uid="{00000000-0005-0000-0000-00007E960000}"/>
    <cellStyle name="Output 2 17 27 2" xfId="38095" xr:uid="{00000000-0005-0000-0000-00007F960000}"/>
    <cellStyle name="Output 2 17 28" xfId="38096" xr:uid="{00000000-0005-0000-0000-000080960000}"/>
    <cellStyle name="Output 2 17 28 2" xfId="38097" xr:uid="{00000000-0005-0000-0000-000081960000}"/>
    <cellStyle name="Output 2 17 29" xfId="38098" xr:uid="{00000000-0005-0000-0000-000082960000}"/>
    <cellStyle name="Output 2 17 29 2" xfId="38099" xr:uid="{00000000-0005-0000-0000-000083960000}"/>
    <cellStyle name="Output 2 17 3" xfId="38100" xr:uid="{00000000-0005-0000-0000-000084960000}"/>
    <cellStyle name="Output 2 17 3 2" xfId="38101" xr:uid="{00000000-0005-0000-0000-000085960000}"/>
    <cellStyle name="Output 2 17 30" xfId="38102" xr:uid="{00000000-0005-0000-0000-000086960000}"/>
    <cellStyle name="Output 2 17 30 2" xfId="38103" xr:uid="{00000000-0005-0000-0000-000087960000}"/>
    <cellStyle name="Output 2 17 31" xfId="38104" xr:uid="{00000000-0005-0000-0000-000088960000}"/>
    <cellStyle name="Output 2 17 31 2" xfId="38105" xr:uid="{00000000-0005-0000-0000-000089960000}"/>
    <cellStyle name="Output 2 17 32" xfId="38106" xr:uid="{00000000-0005-0000-0000-00008A960000}"/>
    <cellStyle name="Output 2 17 32 2" xfId="38107" xr:uid="{00000000-0005-0000-0000-00008B960000}"/>
    <cellStyle name="Output 2 17 33" xfId="38108" xr:uid="{00000000-0005-0000-0000-00008C960000}"/>
    <cellStyle name="Output 2 17 33 2" xfId="38109" xr:uid="{00000000-0005-0000-0000-00008D960000}"/>
    <cellStyle name="Output 2 17 34" xfId="38110" xr:uid="{00000000-0005-0000-0000-00008E960000}"/>
    <cellStyle name="Output 2 17 34 2" xfId="38111" xr:uid="{00000000-0005-0000-0000-00008F960000}"/>
    <cellStyle name="Output 2 17 35" xfId="38112" xr:uid="{00000000-0005-0000-0000-000090960000}"/>
    <cellStyle name="Output 2 17 35 2" xfId="38113" xr:uid="{00000000-0005-0000-0000-000091960000}"/>
    <cellStyle name="Output 2 17 36" xfId="38114" xr:uid="{00000000-0005-0000-0000-000092960000}"/>
    <cellStyle name="Output 2 17 36 2" xfId="38115" xr:uid="{00000000-0005-0000-0000-000093960000}"/>
    <cellStyle name="Output 2 17 37" xfId="38116" xr:uid="{00000000-0005-0000-0000-000094960000}"/>
    <cellStyle name="Output 2 17 37 2" xfId="38117" xr:uid="{00000000-0005-0000-0000-000095960000}"/>
    <cellStyle name="Output 2 17 38" xfId="38118" xr:uid="{00000000-0005-0000-0000-000096960000}"/>
    <cellStyle name="Output 2 17 38 2" xfId="38119" xr:uid="{00000000-0005-0000-0000-000097960000}"/>
    <cellStyle name="Output 2 17 39" xfId="38120" xr:uid="{00000000-0005-0000-0000-000098960000}"/>
    <cellStyle name="Output 2 17 39 2" xfId="38121" xr:uid="{00000000-0005-0000-0000-000099960000}"/>
    <cellStyle name="Output 2 17 4" xfId="38122" xr:uid="{00000000-0005-0000-0000-00009A960000}"/>
    <cellStyle name="Output 2 17 4 2" xfId="38123" xr:uid="{00000000-0005-0000-0000-00009B960000}"/>
    <cellStyle name="Output 2 17 40" xfId="38124" xr:uid="{00000000-0005-0000-0000-00009C960000}"/>
    <cellStyle name="Output 2 17 41" xfId="38125" xr:uid="{00000000-0005-0000-0000-00009D960000}"/>
    <cellStyle name="Output 2 17 42" xfId="38126" xr:uid="{00000000-0005-0000-0000-00009E960000}"/>
    <cellStyle name="Output 2 17 43" xfId="38127" xr:uid="{00000000-0005-0000-0000-00009F960000}"/>
    <cellStyle name="Output 2 17 44" xfId="38128" xr:uid="{00000000-0005-0000-0000-0000A0960000}"/>
    <cellStyle name="Output 2 17 45" xfId="38129" xr:uid="{00000000-0005-0000-0000-0000A1960000}"/>
    <cellStyle name="Output 2 17 46" xfId="38130" xr:uid="{00000000-0005-0000-0000-0000A2960000}"/>
    <cellStyle name="Output 2 17 47" xfId="38131" xr:uid="{00000000-0005-0000-0000-0000A3960000}"/>
    <cellStyle name="Output 2 17 48" xfId="38132" xr:uid="{00000000-0005-0000-0000-0000A4960000}"/>
    <cellStyle name="Output 2 17 49" xfId="38133" xr:uid="{00000000-0005-0000-0000-0000A5960000}"/>
    <cellStyle name="Output 2 17 5" xfId="38134" xr:uid="{00000000-0005-0000-0000-0000A6960000}"/>
    <cellStyle name="Output 2 17 5 2" xfId="38135" xr:uid="{00000000-0005-0000-0000-0000A7960000}"/>
    <cellStyle name="Output 2 17 50" xfId="38136" xr:uid="{00000000-0005-0000-0000-0000A8960000}"/>
    <cellStyle name="Output 2 17 51" xfId="38137" xr:uid="{00000000-0005-0000-0000-0000A9960000}"/>
    <cellStyle name="Output 2 17 52" xfId="38138" xr:uid="{00000000-0005-0000-0000-0000AA960000}"/>
    <cellStyle name="Output 2 17 53" xfId="38139" xr:uid="{00000000-0005-0000-0000-0000AB960000}"/>
    <cellStyle name="Output 2 17 54" xfId="38140" xr:uid="{00000000-0005-0000-0000-0000AC960000}"/>
    <cellStyle name="Output 2 17 55" xfId="38141" xr:uid="{00000000-0005-0000-0000-0000AD960000}"/>
    <cellStyle name="Output 2 17 56" xfId="38142" xr:uid="{00000000-0005-0000-0000-0000AE960000}"/>
    <cellStyle name="Output 2 17 57" xfId="38143" xr:uid="{00000000-0005-0000-0000-0000AF960000}"/>
    <cellStyle name="Output 2 17 58" xfId="38144" xr:uid="{00000000-0005-0000-0000-0000B0960000}"/>
    <cellStyle name="Output 2 17 59" xfId="38145" xr:uid="{00000000-0005-0000-0000-0000B1960000}"/>
    <cellStyle name="Output 2 17 6" xfId="38146" xr:uid="{00000000-0005-0000-0000-0000B2960000}"/>
    <cellStyle name="Output 2 17 6 2" xfId="38147" xr:uid="{00000000-0005-0000-0000-0000B3960000}"/>
    <cellStyle name="Output 2 17 60" xfId="38148" xr:uid="{00000000-0005-0000-0000-0000B4960000}"/>
    <cellStyle name="Output 2 17 61" xfId="38149" xr:uid="{00000000-0005-0000-0000-0000B5960000}"/>
    <cellStyle name="Output 2 17 62" xfId="38150" xr:uid="{00000000-0005-0000-0000-0000B6960000}"/>
    <cellStyle name="Output 2 17 63" xfId="38151" xr:uid="{00000000-0005-0000-0000-0000B7960000}"/>
    <cellStyle name="Output 2 17 64" xfId="38152" xr:uid="{00000000-0005-0000-0000-0000B8960000}"/>
    <cellStyle name="Output 2 17 65" xfId="38153" xr:uid="{00000000-0005-0000-0000-0000B9960000}"/>
    <cellStyle name="Output 2 17 66" xfId="38154" xr:uid="{00000000-0005-0000-0000-0000BA960000}"/>
    <cellStyle name="Output 2 17 67" xfId="38155" xr:uid="{00000000-0005-0000-0000-0000BB960000}"/>
    <cellStyle name="Output 2 17 68" xfId="38156" xr:uid="{00000000-0005-0000-0000-0000BC960000}"/>
    <cellStyle name="Output 2 17 69" xfId="38157" xr:uid="{00000000-0005-0000-0000-0000BD960000}"/>
    <cellStyle name="Output 2 17 7" xfId="38158" xr:uid="{00000000-0005-0000-0000-0000BE960000}"/>
    <cellStyle name="Output 2 17 7 2" xfId="38159" xr:uid="{00000000-0005-0000-0000-0000BF960000}"/>
    <cellStyle name="Output 2 17 70" xfId="38160" xr:uid="{00000000-0005-0000-0000-0000C0960000}"/>
    <cellStyle name="Output 2 17 71" xfId="38161" xr:uid="{00000000-0005-0000-0000-0000C1960000}"/>
    <cellStyle name="Output 2 17 72" xfId="38162" xr:uid="{00000000-0005-0000-0000-0000C2960000}"/>
    <cellStyle name="Output 2 17 73" xfId="38163" xr:uid="{00000000-0005-0000-0000-0000C3960000}"/>
    <cellStyle name="Output 2 17 74" xfId="38164" xr:uid="{00000000-0005-0000-0000-0000C4960000}"/>
    <cellStyle name="Output 2 17 75" xfId="38165" xr:uid="{00000000-0005-0000-0000-0000C5960000}"/>
    <cellStyle name="Output 2 17 76" xfId="38166" xr:uid="{00000000-0005-0000-0000-0000C6960000}"/>
    <cellStyle name="Output 2 17 77" xfId="52678" xr:uid="{00000000-0005-0000-0000-0000C7960000}"/>
    <cellStyle name="Output 2 17 78" xfId="52938" xr:uid="{00000000-0005-0000-0000-0000C8960000}"/>
    <cellStyle name="Output 2 17 79" xfId="53399" xr:uid="{00000000-0005-0000-0000-0000C9960000}"/>
    <cellStyle name="Output 2 17 8" xfId="38167" xr:uid="{00000000-0005-0000-0000-0000CA960000}"/>
    <cellStyle name="Output 2 17 8 2" xfId="38168" xr:uid="{00000000-0005-0000-0000-0000CB960000}"/>
    <cellStyle name="Output 2 17 9" xfId="38169" xr:uid="{00000000-0005-0000-0000-0000CC960000}"/>
    <cellStyle name="Output 2 17 9 2" xfId="38170" xr:uid="{00000000-0005-0000-0000-0000CD960000}"/>
    <cellStyle name="Output 2 18" xfId="1077" xr:uid="{00000000-0005-0000-0000-0000CE960000}"/>
    <cellStyle name="Output 2 18 10" xfId="38171" xr:uid="{00000000-0005-0000-0000-0000CF960000}"/>
    <cellStyle name="Output 2 18 10 2" xfId="38172" xr:uid="{00000000-0005-0000-0000-0000D0960000}"/>
    <cellStyle name="Output 2 18 11" xfId="38173" xr:uid="{00000000-0005-0000-0000-0000D1960000}"/>
    <cellStyle name="Output 2 18 11 2" xfId="38174" xr:uid="{00000000-0005-0000-0000-0000D2960000}"/>
    <cellStyle name="Output 2 18 12" xfId="38175" xr:uid="{00000000-0005-0000-0000-0000D3960000}"/>
    <cellStyle name="Output 2 18 12 2" xfId="38176" xr:uid="{00000000-0005-0000-0000-0000D4960000}"/>
    <cellStyle name="Output 2 18 13" xfId="38177" xr:uid="{00000000-0005-0000-0000-0000D5960000}"/>
    <cellStyle name="Output 2 18 13 2" xfId="38178" xr:uid="{00000000-0005-0000-0000-0000D6960000}"/>
    <cellStyle name="Output 2 18 14" xfId="38179" xr:uid="{00000000-0005-0000-0000-0000D7960000}"/>
    <cellStyle name="Output 2 18 14 2" xfId="38180" xr:uid="{00000000-0005-0000-0000-0000D8960000}"/>
    <cellStyle name="Output 2 18 15" xfId="38181" xr:uid="{00000000-0005-0000-0000-0000D9960000}"/>
    <cellStyle name="Output 2 18 15 2" xfId="38182" xr:uid="{00000000-0005-0000-0000-0000DA960000}"/>
    <cellStyle name="Output 2 18 16" xfId="38183" xr:uid="{00000000-0005-0000-0000-0000DB960000}"/>
    <cellStyle name="Output 2 18 16 2" xfId="38184" xr:uid="{00000000-0005-0000-0000-0000DC960000}"/>
    <cellStyle name="Output 2 18 17" xfId="38185" xr:uid="{00000000-0005-0000-0000-0000DD960000}"/>
    <cellStyle name="Output 2 18 17 2" xfId="38186" xr:uid="{00000000-0005-0000-0000-0000DE960000}"/>
    <cellStyle name="Output 2 18 18" xfId="38187" xr:uid="{00000000-0005-0000-0000-0000DF960000}"/>
    <cellStyle name="Output 2 18 18 2" xfId="38188" xr:uid="{00000000-0005-0000-0000-0000E0960000}"/>
    <cellStyle name="Output 2 18 19" xfId="38189" xr:uid="{00000000-0005-0000-0000-0000E1960000}"/>
    <cellStyle name="Output 2 18 19 2" xfId="38190" xr:uid="{00000000-0005-0000-0000-0000E2960000}"/>
    <cellStyle name="Output 2 18 2" xfId="1078" xr:uid="{00000000-0005-0000-0000-0000E3960000}"/>
    <cellStyle name="Output 2 18 2 2" xfId="38191" xr:uid="{00000000-0005-0000-0000-0000E4960000}"/>
    <cellStyle name="Output 2 18 20" xfId="38192" xr:uid="{00000000-0005-0000-0000-0000E5960000}"/>
    <cellStyle name="Output 2 18 20 2" xfId="38193" xr:uid="{00000000-0005-0000-0000-0000E6960000}"/>
    <cellStyle name="Output 2 18 21" xfId="38194" xr:uid="{00000000-0005-0000-0000-0000E7960000}"/>
    <cellStyle name="Output 2 18 21 2" xfId="38195" xr:uid="{00000000-0005-0000-0000-0000E8960000}"/>
    <cellStyle name="Output 2 18 22" xfId="38196" xr:uid="{00000000-0005-0000-0000-0000E9960000}"/>
    <cellStyle name="Output 2 18 22 2" xfId="38197" xr:uid="{00000000-0005-0000-0000-0000EA960000}"/>
    <cellStyle name="Output 2 18 23" xfId="38198" xr:uid="{00000000-0005-0000-0000-0000EB960000}"/>
    <cellStyle name="Output 2 18 23 2" xfId="38199" xr:uid="{00000000-0005-0000-0000-0000EC960000}"/>
    <cellStyle name="Output 2 18 24" xfId="38200" xr:uid="{00000000-0005-0000-0000-0000ED960000}"/>
    <cellStyle name="Output 2 18 24 2" xfId="38201" xr:uid="{00000000-0005-0000-0000-0000EE960000}"/>
    <cellStyle name="Output 2 18 25" xfId="38202" xr:uid="{00000000-0005-0000-0000-0000EF960000}"/>
    <cellStyle name="Output 2 18 25 2" xfId="38203" xr:uid="{00000000-0005-0000-0000-0000F0960000}"/>
    <cellStyle name="Output 2 18 26" xfId="38204" xr:uid="{00000000-0005-0000-0000-0000F1960000}"/>
    <cellStyle name="Output 2 18 26 2" xfId="38205" xr:uid="{00000000-0005-0000-0000-0000F2960000}"/>
    <cellStyle name="Output 2 18 27" xfId="38206" xr:uid="{00000000-0005-0000-0000-0000F3960000}"/>
    <cellStyle name="Output 2 18 27 2" xfId="38207" xr:uid="{00000000-0005-0000-0000-0000F4960000}"/>
    <cellStyle name="Output 2 18 28" xfId="38208" xr:uid="{00000000-0005-0000-0000-0000F5960000}"/>
    <cellStyle name="Output 2 18 28 2" xfId="38209" xr:uid="{00000000-0005-0000-0000-0000F6960000}"/>
    <cellStyle name="Output 2 18 29" xfId="38210" xr:uid="{00000000-0005-0000-0000-0000F7960000}"/>
    <cellStyle name="Output 2 18 29 2" xfId="38211" xr:uid="{00000000-0005-0000-0000-0000F8960000}"/>
    <cellStyle name="Output 2 18 3" xfId="38212" xr:uid="{00000000-0005-0000-0000-0000F9960000}"/>
    <cellStyle name="Output 2 18 3 2" xfId="38213" xr:uid="{00000000-0005-0000-0000-0000FA960000}"/>
    <cellStyle name="Output 2 18 30" xfId="38214" xr:uid="{00000000-0005-0000-0000-0000FB960000}"/>
    <cellStyle name="Output 2 18 30 2" xfId="38215" xr:uid="{00000000-0005-0000-0000-0000FC960000}"/>
    <cellStyle name="Output 2 18 31" xfId="38216" xr:uid="{00000000-0005-0000-0000-0000FD960000}"/>
    <cellStyle name="Output 2 18 31 2" xfId="38217" xr:uid="{00000000-0005-0000-0000-0000FE960000}"/>
    <cellStyle name="Output 2 18 32" xfId="38218" xr:uid="{00000000-0005-0000-0000-0000FF960000}"/>
    <cellStyle name="Output 2 18 32 2" xfId="38219" xr:uid="{00000000-0005-0000-0000-000000970000}"/>
    <cellStyle name="Output 2 18 33" xfId="38220" xr:uid="{00000000-0005-0000-0000-000001970000}"/>
    <cellStyle name="Output 2 18 33 2" xfId="38221" xr:uid="{00000000-0005-0000-0000-000002970000}"/>
    <cellStyle name="Output 2 18 34" xfId="38222" xr:uid="{00000000-0005-0000-0000-000003970000}"/>
    <cellStyle name="Output 2 18 34 2" xfId="38223" xr:uid="{00000000-0005-0000-0000-000004970000}"/>
    <cellStyle name="Output 2 18 35" xfId="38224" xr:uid="{00000000-0005-0000-0000-000005970000}"/>
    <cellStyle name="Output 2 18 35 2" xfId="38225" xr:uid="{00000000-0005-0000-0000-000006970000}"/>
    <cellStyle name="Output 2 18 36" xfId="38226" xr:uid="{00000000-0005-0000-0000-000007970000}"/>
    <cellStyle name="Output 2 18 36 2" xfId="38227" xr:uid="{00000000-0005-0000-0000-000008970000}"/>
    <cellStyle name="Output 2 18 37" xfId="38228" xr:uid="{00000000-0005-0000-0000-000009970000}"/>
    <cellStyle name="Output 2 18 37 2" xfId="38229" xr:uid="{00000000-0005-0000-0000-00000A970000}"/>
    <cellStyle name="Output 2 18 38" xfId="38230" xr:uid="{00000000-0005-0000-0000-00000B970000}"/>
    <cellStyle name="Output 2 18 38 2" xfId="38231" xr:uid="{00000000-0005-0000-0000-00000C970000}"/>
    <cellStyle name="Output 2 18 39" xfId="38232" xr:uid="{00000000-0005-0000-0000-00000D970000}"/>
    <cellStyle name="Output 2 18 39 2" xfId="38233" xr:uid="{00000000-0005-0000-0000-00000E970000}"/>
    <cellStyle name="Output 2 18 4" xfId="38234" xr:uid="{00000000-0005-0000-0000-00000F970000}"/>
    <cellStyle name="Output 2 18 4 2" xfId="38235" xr:uid="{00000000-0005-0000-0000-000010970000}"/>
    <cellStyle name="Output 2 18 40" xfId="38236" xr:uid="{00000000-0005-0000-0000-000011970000}"/>
    <cellStyle name="Output 2 18 41" xfId="38237" xr:uid="{00000000-0005-0000-0000-000012970000}"/>
    <cellStyle name="Output 2 18 42" xfId="38238" xr:uid="{00000000-0005-0000-0000-000013970000}"/>
    <cellStyle name="Output 2 18 43" xfId="38239" xr:uid="{00000000-0005-0000-0000-000014970000}"/>
    <cellStyle name="Output 2 18 44" xfId="38240" xr:uid="{00000000-0005-0000-0000-000015970000}"/>
    <cellStyle name="Output 2 18 45" xfId="38241" xr:uid="{00000000-0005-0000-0000-000016970000}"/>
    <cellStyle name="Output 2 18 46" xfId="38242" xr:uid="{00000000-0005-0000-0000-000017970000}"/>
    <cellStyle name="Output 2 18 47" xfId="38243" xr:uid="{00000000-0005-0000-0000-000018970000}"/>
    <cellStyle name="Output 2 18 48" xfId="38244" xr:uid="{00000000-0005-0000-0000-000019970000}"/>
    <cellStyle name="Output 2 18 49" xfId="38245" xr:uid="{00000000-0005-0000-0000-00001A970000}"/>
    <cellStyle name="Output 2 18 5" xfId="38246" xr:uid="{00000000-0005-0000-0000-00001B970000}"/>
    <cellStyle name="Output 2 18 5 2" xfId="38247" xr:uid="{00000000-0005-0000-0000-00001C970000}"/>
    <cellStyle name="Output 2 18 50" xfId="38248" xr:uid="{00000000-0005-0000-0000-00001D970000}"/>
    <cellStyle name="Output 2 18 51" xfId="38249" xr:uid="{00000000-0005-0000-0000-00001E970000}"/>
    <cellStyle name="Output 2 18 52" xfId="38250" xr:uid="{00000000-0005-0000-0000-00001F970000}"/>
    <cellStyle name="Output 2 18 53" xfId="38251" xr:uid="{00000000-0005-0000-0000-000020970000}"/>
    <cellStyle name="Output 2 18 54" xfId="38252" xr:uid="{00000000-0005-0000-0000-000021970000}"/>
    <cellStyle name="Output 2 18 55" xfId="38253" xr:uid="{00000000-0005-0000-0000-000022970000}"/>
    <cellStyle name="Output 2 18 56" xfId="38254" xr:uid="{00000000-0005-0000-0000-000023970000}"/>
    <cellStyle name="Output 2 18 57" xfId="38255" xr:uid="{00000000-0005-0000-0000-000024970000}"/>
    <cellStyle name="Output 2 18 58" xfId="38256" xr:uid="{00000000-0005-0000-0000-000025970000}"/>
    <cellStyle name="Output 2 18 59" xfId="38257" xr:uid="{00000000-0005-0000-0000-000026970000}"/>
    <cellStyle name="Output 2 18 6" xfId="38258" xr:uid="{00000000-0005-0000-0000-000027970000}"/>
    <cellStyle name="Output 2 18 6 2" xfId="38259" xr:uid="{00000000-0005-0000-0000-000028970000}"/>
    <cellStyle name="Output 2 18 60" xfId="38260" xr:uid="{00000000-0005-0000-0000-000029970000}"/>
    <cellStyle name="Output 2 18 61" xfId="38261" xr:uid="{00000000-0005-0000-0000-00002A970000}"/>
    <cellStyle name="Output 2 18 62" xfId="38262" xr:uid="{00000000-0005-0000-0000-00002B970000}"/>
    <cellStyle name="Output 2 18 63" xfId="38263" xr:uid="{00000000-0005-0000-0000-00002C970000}"/>
    <cellStyle name="Output 2 18 64" xfId="38264" xr:uid="{00000000-0005-0000-0000-00002D970000}"/>
    <cellStyle name="Output 2 18 65" xfId="38265" xr:uid="{00000000-0005-0000-0000-00002E970000}"/>
    <cellStyle name="Output 2 18 66" xfId="38266" xr:uid="{00000000-0005-0000-0000-00002F970000}"/>
    <cellStyle name="Output 2 18 67" xfId="38267" xr:uid="{00000000-0005-0000-0000-000030970000}"/>
    <cellStyle name="Output 2 18 68" xfId="38268" xr:uid="{00000000-0005-0000-0000-000031970000}"/>
    <cellStyle name="Output 2 18 69" xfId="38269" xr:uid="{00000000-0005-0000-0000-000032970000}"/>
    <cellStyle name="Output 2 18 7" xfId="38270" xr:uid="{00000000-0005-0000-0000-000033970000}"/>
    <cellStyle name="Output 2 18 7 2" xfId="38271" xr:uid="{00000000-0005-0000-0000-000034970000}"/>
    <cellStyle name="Output 2 18 70" xfId="38272" xr:uid="{00000000-0005-0000-0000-000035970000}"/>
    <cellStyle name="Output 2 18 71" xfId="38273" xr:uid="{00000000-0005-0000-0000-000036970000}"/>
    <cellStyle name="Output 2 18 72" xfId="38274" xr:uid="{00000000-0005-0000-0000-000037970000}"/>
    <cellStyle name="Output 2 18 73" xfId="38275" xr:uid="{00000000-0005-0000-0000-000038970000}"/>
    <cellStyle name="Output 2 18 74" xfId="38276" xr:uid="{00000000-0005-0000-0000-000039970000}"/>
    <cellStyle name="Output 2 18 75" xfId="38277" xr:uid="{00000000-0005-0000-0000-00003A970000}"/>
    <cellStyle name="Output 2 18 76" xfId="38278" xr:uid="{00000000-0005-0000-0000-00003B970000}"/>
    <cellStyle name="Output 2 18 77" xfId="52500" xr:uid="{00000000-0005-0000-0000-00003C970000}"/>
    <cellStyle name="Output 2 18 78" xfId="52274" xr:uid="{00000000-0005-0000-0000-00003D970000}"/>
    <cellStyle name="Output 2 18 79" xfId="53193" xr:uid="{00000000-0005-0000-0000-00003E970000}"/>
    <cellStyle name="Output 2 18 8" xfId="38279" xr:uid="{00000000-0005-0000-0000-00003F970000}"/>
    <cellStyle name="Output 2 18 8 2" xfId="38280" xr:uid="{00000000-0005-0000-0000-000040970000}"/>
    <cellStyle name="Output 2 18 9" xfId="38281" xr:uid="{00000000-0005-0000-0000-000041970000}"/>
    <cellStyle name="Output 2 18 9 2" xfId="38282" xr:uid="{00000000-0005-0000-0000-000042970000}"/>
    <cellStyle name="Output 2 19" xfId="1079" xr:uid="{00000000-0005-0000-0000-000043970000}"/>
    <cellStyle name="Output 2 19 10" xfId="38283" xr:uid="{00000000-0005-0000-0000-000044970000}"/>
    <cellStyle name="Output 2 19 10 2" xfId="38284" xr:uid="{00000000-0005-0000-0000-000045970000}"/>
    <cellStyle name="Output 2 19 11" xfId="38285" xr:uid="{00000000-0005-0000-0000-000046970000}"/>
    <cellStyle name="Output 2 19 11 2" xfId="38286" xr:uid="{00000000-0005-0000-0000-000047970000}"/>
    <cellStyle name="Output 2 19 12" xfId="38287" xr:uid="{00000000-0005-0000-0000-000048970000}"/>
    <cellStyle name="Output 2 19 12 2" xfId="38288" xr:uid="{00000000-0005-0000-0000-000049970000}"/>
    <cellStyle name="Output 2 19 13" xfId="38289" xr:uid="{00000000-0005-0000-0000-00004A970000}"/>
    <cellStyle name="Output 2 19 13 2" xfId="38290" xr:uid="{00000000-0005-0000-0000-00004B970000}"/>
    <cellStyle name="Output 2 19 14" xfId="38291" xr:uid="{00000000-0005-0000-0000-00004C970000}"/>
    <cellStyle name="Output 2 19 14 2" xfId="38292" xr:uid="{00000000-0005-0000-0000-00004D970000}"/>
    <cellStyle name="Output 2 19 15" xfId="38293" xr:uid="{00000000-0005-0000-0000-00004E970000}"/>
    <cellStyle name="Output 2 19 15 2" xfId="38294" xr:uid="{00000000-0005-0000-0000-00004F970000}"/>
    <cellStyle name="Output 2 19 16" xfId="38295" xr:uid="{00000000-0005-0000-0000-000050970000}"/>
    <cellStyle name="Output 2 19 16 2" xfId="38296" xr:uid="{00000000-0005-0000-0000-000051970000}"/>
    <cellStyle name="Output 2 19 17" xfId="38297" xr:uid="{00000000-0005-0000-0000-000052970000}"/>
    <cellStyle name="Output 2 19 17 2" xfId="38298" xr:uid="{00000000-0005-0000-0000-000053970000}"/>
    <cellStyle name="Output 2 19 18" xfId="38299" xr:uid="{00000000-0005-0000-0000-000054970000}"/>
    <cellStyle name="Output 2 19 18 2" xfId="38300" xr:uid="{00000000-0005-0000-0000-000055970000}"/>
    <cellStyle name="Output 2 19 19" xfId="38301" xr:uid="{00000000-0005-0000-0000-000056970000}"/>
    <cellStyle name="Output 2 19 19 2" xfId="38302" xr:uid="{00000000-0005-0000-0000-000057970000}"/>
    <cellStyle name="Output 2 19 2" xfId="1080" xr:uid="{00000000-0005-0000-0000-000058970000}"/>
    <cellStyle name="Output 2 19 2 2" xfId="38303" xr:uid="{00000000-0005-0000-0000-000059970000}"/>
    <cellStyle name="Output 2 19 20" xfId="38304" xr:uid="{00000000-0005-0000-0000-00005A970000}"/>
    <cellStyle name="Output 2 19 20 2" xfId="38305" xr:uid="{00000000-0005-0000-0000-00005B970000}"/>
    <cellStyle name="Output 2 19 21" xfId="38306" xr:uid="{00000000-0005-0000-0000-00005C970000}"/>
    <cellStyle name="Output 2 19 21 2" xfId="38307" xr:uid="{00000000-0005-0000-0000-00005D970000}"/>
    <cellStyle name="Output 2 19 22" xfId="38308" xr:uid="{00000000-0005-0000-0000-00005E970000}"/>
    <cellStyle name="Output 2 19 22 2" xfId="38309" xr:uid="{00000000-0005-0000-0000-00005F970000}"/>
    <cellStyle name="Output 2 19 23" xfId="38310" xr:uid="{00000000-0005-0000-0000-000060970000}"/>
    <cellStyle name="Output 2 19 23 2" xfId="38311" xr:uid="{00000000-0005-0000-0000-000061970000}"/>
    <cellStyle name="Output 2 19 24" xfId="38312" xr:uid="{00000000-0005-0000-0000-000062970000}"/>
    <cellStyle name="Output 2 19 24 2" xfId="38313" xr:uid="{00000000-0005-0000-0000-000063970000}"/>
    <cellStyle name="Output 2 19 25" xfId="38314" xr:uid="{00000000-0005-0000-0000-000064970000}"/>
    <cellStyle name="Output 2 19 25 2" xfId="38315" xr:uid="{00000000-0005-0000-0000-000065970000}"/>
    <cellStyle name="Output 2 19 26" xfId="38316" xr:uid="{00000000-0005-0000-0000-000066970000}"/>
    <cellStyle name="Output 2 19 26 2" xfId="38317" xr:uid="{00000000-0005-0000-0000-000067970000}"/>
    <cellStyle name="Output 2 19 27" xfId="38318" xr:uid="{00000000-0005-0000-0000-000068970000}"/>
    <cellStyle name="Output 2 19 27 2" xfId="38319" xr:uid="{00000000-0005-0000-0000-000069970000}"/>
    <cellStyle name="Output 2 19 28" xfId="38320" xr:uid="{00000000-0005-0000-0000-00006A970000}"/>
    <cellStyle name="Output 2 19 28 2" xfId="38321" xr:uid="{00000000-0005-0000-0000-00006B970000}"/>
    <cellStyle name="Output 2 19 29" xfId="38322" xr:uid="{00000000-0005-0000-0000-00006C970000}"/>
    <cellStyle name="Output 2 19 29 2" xfId="38323" xr:uid="{00000000-0005-0000-0000-00006D970000}"/>
    <cellStyle name="Output 2 19 3" xfId="38324" xr:uid="{00000000-0005-0000-0000-00006E970000}"/>
    <cellStyle name="Output 2 19 3 2" xfId="38325" xr:uid="{00000000-0005-0000-0000-00006F970000}"/>
    <cellStyle name="Output 2 19 30" xfId="38326" xr:uid="{00000000-0005-0000-0000-000070970000}"/>
    <cellStyle name="Output 2 19 30 2" xfId="38327" xr:uid="{00000000-0005-0000-0000-000071970000}"/>
    <cellStyle name="Output 2 19 31" xfId="38328" xr:uid="{00000000-0005-0000-0000-000072970000}"/>
    <cellStyle name="Output 2 19 31 2" xfId="38329" xr:uid="{00000000-0005-0000-0000-000073970000}"/>
    <cellStyle name="Output 2 19 32" xfId="38330" xr:uid="{00000000-0005-0000-0000-000074970000}"/>
    <cellStyle name="Output 2 19 32 2" xfId="38331" xr:uid="{00000000-0005-0000-0000-000075970000}"/>
    <cellStyle name="Output 2 19 33" xfId="38332" xr:uid="{00000000-0005-0000-0000-000076970000}"/>
    <cellStyle name="Output 2 19 33 2" xfId="38333" xr:uid="{00000000-0005-0000-0000-000077970000}"/>
    <cellStyle name="Output 2 19 34" xfId="38334" xr:uid="{00000000-0005-0000-0000-000078970000}"/>
    <cellStyle name="Output 2 19 34 2" xfId="38335" xr:uid="{00000000-0005-0000-0000-000079970000}"/>
    <cellStyle name="Output 2 19 35" xfId="38336" xr:uid="{00000000-0005-0000-0000-00007A970000}"/>
    <cellStyle name="Output 2 19 35 2" xfId="38337" xr:uid="{00000000-0005-0000-0000-00007B970000}"/>
    <cellStyle name="Output 2 19 36" xfId="38338" xr:uid="{00000000-0005-0000-0000-00007C970000}"/>
    <cellStyle name="Output 2 19 36 2" xfId="38339" xr:uid="{00000000-0005-0000-0000-00007D970000}"/>
    <cellStyle name="Output 2 19 37" xfId="38340" xr:uid="{00000000-0005-0000-0000-00007E970000}"/>
    <cellStyle name="Output 2 19 37 2" xfId="38341" xr:uid="{00000000-0005-0000-0000-00007F970000}"/>
    <cellStyle name="Output 2 19 38" xfId="38342" xr:uid="{00000000-0005-0000-0000-000080970000}"/>
    <cellStyle name="Output 2 19 38 2" xfId="38343" xr:uid="{00000000-0005-0000-0000-000081970000}"/>
    <cellStyle name="Output 2 19 39" xfId="38344" xr:uid="{00000000-0005-0000-0000-000082970000}"/>
    <cellStyle name="Output 2 19 39 2" xfId="38345" xr:uid="{00000000-0005-0000-0000-000083970000}"/>
    <cellStyle name="Output 2 19 4" xfId="38346" xr:uid="{00000000-0005-0000-0000-000084970000}"/>
    <cellStyle name="Output 2 19 4 2" xfId="38347" xr:uid="{00000000-0005-0000-0000-000085970000}"/>
    <cellStyle name="Output 2 19 40" xfId="38348" xr:uid="{00000000-0005-0000-0000-000086970000}"/>
    <cellStyle name="Output 2 19 41" xfId="38349" xr:uid="{00000000-0005-0000-0000-000087970000}"/>
    <cellStyle name="Output 2 19 42" xfId="38350" xr:uid="{00000000-0005-0000-0000-000088970000}"/>
    <cellStyle name="Output 2 19 43" xfId="38351" xr:uid="{00000000-0005-0000-0000-000089970000}"/>
    <cellStyle name="Output 2 19 44" xfId="38352" xr:uid="{00000000-0005-0000-0000-00008A970000}"/>
    <cellStyle name="Output 2 19 45" xfId="38353" xr:uid="{00000000-0005-0000-0000-00008B970000}"/>
    <cellStyle name="Output 2 19 46" xfId="38354" xr:uid="{00000000-0005-0000-0000-00008C970000}"/>
    <cellStyle name="Output 2 19 47" xfId="38355" xr:uid="{00000000-0005-0000-0000-00008D970000}"/>
    <cellStyle name="Output 2 19 48" xfId="38356" xr:uid="{00000000-0005-0000-0000-00008E970000}"/>
    <cellStyle name="Output 2 19 49" xfId="38357" xr:uid="{00000000-0005-0000-0000-00008F970000}"/>
    <cellStyle name="Output 2 19 5" xfId="38358" xr:uid="{00000000-0005-0000-0000-000090970000}"/>
    <cellStyle name="Output 2 19 5 2" xfId="38359" xr:uid="{00000000-0005-0000-0000-000091970000}"/>
    <cellStyle name="Output 2 19 50" xfId="38360" xr:uid="{00000000-0005-0000-0000-000092970000}"/>
    <cellStyle name="Output 2 19 51" xfId="38361" xr:uid="{00000000-0005-0000-0000-000093970000}"/>
    <cellStyle name="Output 2 19 52" xfId="38362" xr:uid="{00000000-0005-0000-0000-000094970000}"/>
    <cellStyle name="Output 2 19 53" xfId="38363" xr:uid="{00000000-0005-0000-0000-000095970000}"/>
    <cellStyle name="Output 2 19 54" xfId="38364" xr:uid="{00000000-0005-0000-0000-000096970000}"/>
    <cellStyle name="Output 2 19 55" xfId="38365" xr:uid="{00000000-0005-0000-0000-000097970000}"/>
    <cellStyle name="Output 2 19 56" xfId="38366" xr:uid="{00000000-0005-0000-0000-000098970000}"/>
    <cellStyle name="Output 2 19 57" xfId="38367" xr:uid="{00000000-0005-0000-0000-000099970000}"/>
    <cellStyle name="Output 2 19 58" xfId="38368" xr:uid="{00000000-0005-0000-0000-00009A970000}"/>
    <cellStyle name="Output 2 19 59" xfId="38369" xr:uid="{00000000-0005-0000-0000-00009B970000}"/>
    <cellStyle name="Output 2 19 6" xfId="38370" xr:uid="{00000000-0005-0000-0000-00009C970000}"/>
    <cellStyle name="Output 2 19 6 2" xfId="38371" xr:uid="{00000000-0005-0000-0000-00009D970000}"/>
    <cellStyle name="Output 2 19 60" xfId="38372" xr:uid="{00000000-0005-0000-0000-00009E970000}"/>
    <cellStyle name="Output 2 19 61" xfId="38373" xr:uid="{00000000-0005-0000-0000-00009F970000}"/>
    <cellStyle name="Output 2 19 62" xfId="38374" xr:uid="{00000000-0005-0000-0000-0000A0970000}"/>
    <cellStyle name="Output 2 19 63" xfId="38375" xr:uid="{00000000-0005-0000-0000-0000A1970000}"/>
    <cellStyle name="Output 2 19 64" xfId="38376" xr:uid="{00000000-0005-0000-0000-0000A2970000}"/>
    <cellStyle name="Output 2 19 65" xfId="38377" xr:uid="{00000000-0005-0000-0000-0000A3970000}"/>
    <cellStyle name="Output 2 19 66" xfId="38378" xr:uid="{00000000-0005-0000-0000-0000A4970000}"/>
    <cellStyle name="Output 2 19 67" xfId="38379" xr:uid="{00000000-0005-0000-0000-0000A5970000}"/>
    <cellStyle name="Output 2 19 68" xfId="38380" xr:uid="{00000000-0005-0000-0000-0000A6970000}"/>
    <cellStyle name="Output 2 19 69" xfId="38381" xr:uid="{00000000-0005-0000-0000-0000A7970000}"/>
    <cellStyle name="Output 2 19 7" xfId="38382" xr:uid="{00000000-0005-0000-0000-0000A8970000}"/>
    <cellStyle name="Output 2 19 7 2" xfId="38383" xr:uid="{00000000-0005-0000-0000-0000A9970000}"/>
    <cellStyle name="Output 2 19 70" xfId="38384" xr:uid="{00000000-0005-0000-0000-0000AA970000}"/>
    <cellStyle name="Output 2 19 71" xfId="38385" xr:uid="{00000000-0005-0000-0000-0000AB970000}"/>
    <cellStyle name="Output 2 19 72" xfId="38386" xr:uid="{00000000-0005-0000-0000-0000AC970000}"/>
    <cellStyle name="Output 2 19 73" xfId="38387" xr:uid="{00000000-0005-0000-0000-0000AD970000}"/>
    <cellStyle name="Output 2 19 74" xfId="38388" xr:uid="{00000000-0005-0000-0000-0000AE970000}"/>
    <cellStyle name="Output 2 19 75" xfId="38389" xr:uid="{00000000-0005-0000-0000-0000AF970000}"/>
    <cellStyle name="Output 2 19 76" xfId="38390" xr:uid="{00000000-0005-0000-0000-0000B0970000}"/>
    <cellStyle name="Output 2 19 77" xfId="52740" xr:uid="{00000000-0005-0000-0000-0000B1970000}"/>
    <cellStyle name="Output 2 19 78" xfId="53015" xr:uid="{00000000-0005-0000-0000-0000B2970000}"/>
    <cellStyle name="Output 2 19 79" xfId="53476" xr:uid="{00000000-0005-0000-0000-0000B3970000}"/>
    <cellStyle name="Output 2 19 8" xfId="38391" xr:uid="{00000000-0005-0000-0000-0000B4970000}"/>
    <cellStyle name="Output 2 19 8 2" xfId="38392" xr:uid="{00000000-0005-0000-0000-0000B5970000}"/>
    <cellStyle name="Output 2 19 9" xfId="38393" xr:uid="{00000000-0005-0000-0000-0000B6970000}"/>
    <cellStyle name="Output 2 19 9 2" xfId="38394" xr:uid="{00000000-0005-0000-0000-0000B7970000}"/>
    <cellStyle name="Output 2 2" xfId="1081" xr:uid="{00000000-0005-0000-0000-0000B8970000}"/>
    <cellStyle name="Output 2 2 10" xfId="1082" xr:uid="{00000000-0005-0000-0000-0000B9970000}"/>
    <cellStyle name="Output 2 2 10 10" xfId="38395" xr:uid="{00000000-0005-0000-0000-0000BA970000}"/>
    <cellStyle name="Output 2 2 10 10 2" xfId="38396" xr:uid="{00000000-0005-0000-0000-0000BB970000}"/>
    <cellStyle name="Output 2 2 10 11" xfId="38397" xr:uid="{00000000-0005-0000-0000-0000BC970000}"/>
    <cellStyle name="Output 2 2 10 11 2" xfId="38398" xr:uid="{00000000-0005-0000-0000-0000BD970000}"/>
    <cellStyle name="Output 2 2 10 12" xfId="38399" xr:uid="{00000000-0005-0000-0000-0000BE970000}"/>
    <cellStyle name="Output 2 2 10 12 2" xfId="38400" xr:uid="{00000000-0005-0000-0000-0000BF970000}"/>
    <cellStyle name="Output 2 2 10 13" xfId="38401" xr:uid="{00000000-0005-0000-0000-0000C0970000}"/>
    <cellStyle name="Output 2 2 10 13 2" xfId="38402" xr:uid="{00000000-0005-0000-0000-0000C1970000}"/>
    <cellStyle name="Output 2 2 10 14" xfId="38403" xr:uid="{00000000-0005-0000-0000-0000C2970000}"/>
    <cellStyle name="Output 2 2 10 14 2" xfId="38404" xr:uid="{00000000-0005-0000-0000-0000C3970000}"/>
    <cellStyle name="Output 2 2 10 15" xfId="38405" xr:uid="{00000000-0005-0000-0000-0000C4970000}"/>
    <cellStyle name="Output 2 2 10 15 2" xfId="38406" xr:uid="{00000000-0005-0000-0000-0000C5970000}"/>
    <cellStyle name="Output 2 2 10 16" xfId="38407" xr:uid="{00000000-0005-0000-0000-0000C6970000}"/>
    <cellStyle name="Output 2 2 10 16 2" xfId="38408" xr:uid="{00000000-0005-0000-0000-0000C7970000}"/>
    <cellStyle name="Output 2 2 10 17" xfId="38409" xr:uid="{00000000-0005-0000-0000-0000C8970000}"/>
    <cellStyle name="Output 2 2 10 17 2" xfId="38410" xr:uid="{00000000-0005-0000-0000-0000C9970000}"/>
    <cellStyle name="Output 2 2 10 18" xfId="38411" xr:uid="{00000000-0005-0000-0000-0000CA970000}"/>
    <cellStyle name="Output 2 2 10 18 2" xfId="38412" xr:uid="{00000000-0005-0000-0000-0000CB970000}"/>
    <cellStyle name="Output 2 2 10 19" xfId="38413" xr:uid="{00000000-0005-0000-0000-0000CC970000}"/>
    <cellStyle name="Output 2 2 10 19 2" xfId="38414" xr:uid="{00000000-0005-0000-0000-0000CD970000}"/>
    <cellStyle name="Output 2 2 10 2" xfId="1083" xr:uid="{00000000-0005-0000-0000-0000CE970000}"/>
    <cellStyle name="Output 2 2 10 2 2" xfId="38415" xr:uid="{00000000-0005-0000-0000-0000CF970000}"/>
    <cellStyle name="Output 2 2 10 20" xfId="38416" xr:uid="{00000000-0005-0000-0000-0000D0970000}"/>
    <cellStyle name="Output 2 2 10 20 2" xfId="38417" xr:uid="{00000000-0005-0000-0000-0000D1970000}"/>
    <cellStyle name="Output 2 2 10 21" xfId="38418" xr:uid="{00000000-0005-0000-0000-0000D2970000}"/>
    <cellStyle name="Output 2 2 10 21 2" xfId="38419" xr:uid="{00000000-0005-0000-0000-0000D3970000}"/>
    <cellStyle name="Output 2 2 10 22" xfId="38420" xr:uid="{00000000-0005-0000-0000-0000D4970000}"/>
    <cellStyle name="Output 2 2 10 22 2" xfId="38421" xr:uid="{00000000-0005-0000-0000-0000D5970000}"/>
    <cellStyle name="Output 2 2 10 23" xfId="38422" xr:uid="{00000000-0005-0000-0000-0000D6970000}"/>
    <cellStyle name="Output 2 2 10 23 2" xfId="38423" xr:uid="{00000000-0005-0000-0000-0000D7970000}"/>
    <cellStyle name="Output 2 2 10 24" xfId="38424" xr:uid="{00000000-0005-0000-0000-0000D8970000}"/>
    <cellStyle name="Output 2 2 10 24 2" xfId="38425" xr:uid="{00000000-0005-0000-0000-0000D9970000}"/>
    <cellStyle name="Output 2 2 10 25" xfId="38426" xr:uid="{00000000-0005-0000-0000-0000DA970000}"/>
    <cellStyle name="Output 2 2 10 25 2" xfId="38427" xr:uid="{00000000-0005-0000-0000-0000DB970000}"/>
    <cellStyle name="Output 2 2 10 26" xfId="38428" xr:uid="{00000000-0005-0000-0000-0000DC970000}"/>
    <cellStyle name="Output 2 2 10 26 2" xfId="38429" xr:uid="{00000000-0005-0000-0000-0000DD970000}"/>
    <cellStyle name="Output 2 2 10 27" xfId="38430" xr:uid="{00000000-0005-0000-0000-0000DE970000}"/>
    <cellStyle name="Output 2 2 10 27 2" xfId="38431" xr:uid="{00000000-0005-0000-0000-0000DF970000}"/>
    <cellStyle name="Output 2 2 10 28" xfId="38432" xr:uid="{00000000-0005-0000-0000-0000E0970000}"/>
    <cellStyle name="Output 2 2 10 28 2" xfId="38433" xr:uid="{00000000-0005-0000-0000-0000E1970000}"/>
    <cellStyle name="Output 2 2 10 29" xfId="38434" xr:uid="{00000000-0005-0000-0000-0000E2970000}"/>
    <cellStyle name="Output 2 2 10 29 2" xfId="38435" xr:uid="{00000000-0005-0000-0000-0000E3970000}"/>
    <cellStyle name="Output 2 2 10 3" xfId="38436" xr:uid="{00000000-0005-0000-0000-0000E4970000}"/>
    <cellStyle name="Output 2 2 10 3 2" xfId="38437" xr:uid="{00000000-0005-0000-0000-0000E5970000}"/>
    <cellStyle name="Output 2 2 10 30" xfId="38438" xr:uid="{00000000-0005-0000-0000-0000E6970000}"/>
    <cellStyle name="Output 2 2 10 30 2" xfId="38439" xr:uid="{00000000-0005-0000-0000-0000E7970000}"/>
    <cellStyle name="Output 2 2 10 31" xfId="38440" xr:uid="{00000000-0005-0000-0000-0000E8970000}"/>
    <cellStyle name="Output 2 2 10 31 2" xfId="38441" xr:uid="{00000000-0005-0000-0000-0000E9970000}"/>
    <cellStyle name="Output 2 2 10 32" xfId="38442" xr:uid="{00000000-0005-0000-0000-0000EA970000}"/>
    <cellStyle name="Output 2 2 10 32 2" xfId="38443" xr:uid="{00000000-0005-0000-0000-0000EB970000}"/>
    <cellStyle name="Output 2 2 10 33" xfId="38444" xr:uid="{00000000-0005-0000-0000-0000EC970000}"/>
    <cellStyle name="Output 2 2 10 33 2" xfId="38445" xr:uid="{00000000-0005-0000-0000-0000ED970000}"/>
    <cellStyle name="Output 2 2 10 34" xfId="38446" xr:uid="{00000000-0005-0000-0000-0000EE970000}"/>
    <cellStyle name="Output 2 2 10 34 2" xfId="38447" xr:uid="{00000000-0005-0000-0000-0000EF970000}"/>
    <cellStyle name="Output 2 2 10 35" xfId="38448" xr:uid="{00000000-0005-0000-0000-0000F0970000}"/>
    <cellStyle name="Output 2 2 10 35 2" xfId="38449" xr:uid="{00000000-0005-0000-0000-0000F1970000}"/>
    <cellStyle name="Output 2 2 10 36" xfId="38450" xr:uid="{00000000-0005-0000-0000-0000F2970000}"/>
    <cellStyle name="Output 2 2 10 36 2" xfId="38451" xr:uid="{00000000-0005-0000-0000-0000F3970000}"/>
    <cellStyle name="Output 2 2 10 37" xfId="38452" xr:uid="{00000000-0005-0000-0000-0000F4970000}"/>
    <cellStyle name="Output 2 2 10 37 2" xfId="38453" xr:uid="{00000000-0005-0000-0000-0000F5970000}"/>
    <cellStyle name="Output 2 2 10 38" xfId="38454" xr:uid="{00000000-0005-0000-0000-0000F6970000}"/>
    <cellStyle name="Output 2 2 10 38 2" xfId="38455" xr:uid="{00000000-0005-0000-0000-0000F7970000}"/>
    <cellStyle name="Output 2 2 10 39" xfId="38456" xr:uid="{00000000-0005-0000-0000-0000F8970000}"/>
    <cellStyle name="Output 2 2 10 39 2" xfId="38457" xr:uid="{00000000-0005-0000-0000-0000F9970000}"/>
    <cellStyle name="Output 2 2 10 4" xfId="38458" xr:uid="{00000000-0005-0000-0000-0000FA970000}"/>
    <cellStyle name="Output 2 2 10 4 2" xfId="38459" xr:uid="{00000000-0005-0000-0000-0000FB970000}"/>
    <cellStyle name="Output 2 2 10 40" xfId="38460" xr:uid="{00000000-0005-0000-0000-0000FC970000}"/>
    <cellStyle name="Output 2 2 10 41" xfId="38461" xr:uid="{00000000-0005-0000-0000-0000FD970000}"/>
    <cellStyle name="Output 2 2 10 42" xfId="38462" xr:uid="{00000000-0005-0000-0000-0000FE970000}"/>
    <cellStyle name="Output 2 2 10 43" xfId="38463" xr:uid="{00000000-0005-0000-0000-0000FF970000}"/>
    <cellStyle name="Output 2 2 10 44" xfId="38464" xr:uid="{00000000-0005-0000-0000-000000980000}"/>
    <cellStyle name="Output 2 2 10 45" xfId="38465" xr:uid="{00000000-0005-0000-0000-000001980000}"/>
    <cellStyle name="Output 2 2 10 46" xfId="38466" xr:uid="{00000000-0005-0000-0000-000002980000}"/>
    <cellStyle name="Output 2 2 10 47" xfId="38467" xr:uid="{00000000-0005-0000-0000-000003980000}"/>
    <cellStyle name="Output 2 2 10 48" xfId="38468" xr:uid="{00000000-0005-0000-0000-000004980000}"/>
    <cellStyle name="Output 2 2 10 49" xfId="38469" xr:uid="{00000000-0005-0000-0000-000005980000}"/>
    <cellStyle name="Output 2 2 10 5" xfId="38470" xr:uid="{00000000-0005-0000-0000-000006980000}"/>
    <cellStyle name="Output 2 2 10 5 2" xfId="38471" xr:uid="{00000000-0005-0000-0000-000007980000}"/>
    <cellStyle name="Output 2 2 10 50" xfId="38472" xr:uid="{00000000-0005-0000-0000-000008980000}"/>
    <cellStyle name="Output 2 2 10 51" xfId="38473" xr:uid="{00000000-0005-0000-0000-000009980000}"/>
    <cellStyle name="Output 2 2 10 52" xfId="38474" xr:uid="{00000000-0005-0000-0000-00000A980000}"/>
    <cellStyle name="Output 2 2 10 53" xfId="38475" xr:uid="{00000000-0005-0000-0000-00000B980000}"/>
    <cellStyle name="Output 2 2 10 54" xfId="38476" xr:uid="{00000000-0005-0000-0000-00000C980000}"/>
    <cellStyle name="Output 2 2 10 55" xfId="38477" xr:uid="{00000000-0005-0000-0000-00000D980000}"/>
    <cellStyle name="Output 2 2 10 56" xfId="38478" xr:uid="{00000000-0005-0000-0000-00000E980000}"/>
    <cellStyle name="Output 2 2 10 57" xfId="38479" xr:uid="{00000000-0005-0000-0000-00000F980000}"/>
    <cellStyle name="Output 2 2 10 58" xfId="38480" xr:uid="{00000000-0005-0000-0000-000010980000}"/>
    <cellStyle name="Output 2 2 10 59" xfId="38481" xr:uid="{00000000-0005-0000-0000-000011980000}"/>
    <cellStyle name="Output 2 2 10 6" xfId="38482" xr:uid="{00000000-0005-0000-0000-000012980000}"/>
    <cellStyle name="Output 2 2 10 6 2" xfId="38483" xr:uid="{00000000-0005-0000-0000-000013980000}"/>
    <cellStyle name="Output 2 2 10 60" xfId="38484" xr:uid="{00000000-0005-0000-0000-000014980000}"/>
    <cellStyle name="Output 2 2 10 61" xfId="38485" xr:uid="{00000000-0005-0000-0000-000015980000}"/>
    <cellStyle name="Output 2 2 10 62" xfId="38486" xr:uid="{00000000-0005-0000-0000-000016980000}"/>
    <cellStyle name="Output 2 2 10 63" xfId="38487" xr:uid="{00000000-0005-0000-0000-000017980000}"/>
    <cellStyle name="Output 2 2 10 64" xfId="38488" xr:uid="{00000000-0005-0000-0000-000018980000}"/>
    <cellStyle name="Output 2 2 10 65" xfId="38489" xr:uid="{00000000-0005-0000-0000-000019980000}"/>
    <cellStyle name="Output 2 2 10 66" xfId="38490" xr:uid="{00000000-0005-0000-0000-00001A980000}"/>
    <cellStyle name="Output 2 2 10 67" xfId="38491" xr:uid="{00000000-0005-0000-0000-00001B980000}"/>
    <cellStyle name="Output 2 2 10 68" xfId="38492" xr:uid="{00000000-0005-0000-0000-00001C980000}"/>
    <cellStyle name="Output 2 2 10 69" xfId="38493" xr:uid="{00000000-0005-0000-0000-00001D980000}"/>
    <cellStyle name="Output 2 2 10 7" xfId="38494" xr:uid="{00000000-0005-0000-0000-00001E980000}"/>
    <cellStyle name="Output 2 2 10 7 2" xfId="38495" xr:uid="{00000000-0005-0000-0000-00001F980000}"/>
    <cellStyle name="Output 2 2 10 70" xfId="38496" xr:uid="{00000000-0005-0000-0000-000020980000}"/>
    <cellStyle name="Output 2 2 10 71" xfId="38497" xr:uid="{00000000-0005-0000-0000-000021980000}"/>
    <cellStyle name="Output 2 2 10 72" xfId="38498" xr:uid="{00000000-0005-0000-0000-000022980000}"/>
    <cellStyle name="Output 2 2 10 73" xfId="38499" xr:uid="{00000000-0005-0000-0000-000023980000}"/>
    <cellStyle name="Output 2 2 10 74" xfId="38500" xr:uid="{00000000-0005-0000-0000-000024980000}"/>
    <cellStyle name="Output 2 2 10 75" xfId="38501" xr:uid="{00000000-0005-0000-0000-000025980000}"/>
    <cellStyle name="Output 2 2 10 76" xfId="38502" xr:uid="{00000000-0005-0000-0000-000026980000}"/>
    <cellStyle name="Output 2 2 10 77" xfId="52561" xr:uid="{00000000-0005-0000-0000-000027980000}"/>
    <cellStyle name="Output 2 2 10 78" xfId="52793" xr:uid="{00000000-0005-0000-0000-000028980000}"/>
    <cellStyle name="Output 2 2 10 79" xfId="53254" xr:uid="{00000000-0005-0000-0000-000029980000}"/>
    <cellStyle name="Output 2 2 10 8" xfId="38503" xr:uid="{00000000-0005-0000-0000-00002A980000}"/>
    <cellStyle name="Output 2 2 10 8 2" xfId="38504" xr:uid="{00000000-0005-0000-0000-00002B980000}"/>
    <cellStyle name="Output 2 2 10 9" xfId="38505" xr:uid="{00000000-0005-0000-0000-00002C980000}"/>
    <cellStyle name="Output 2 2 10 9 2" xfId="38506" xr:uid="{00000000-0005-0000-0000-00002D980000}"/>
    <cellStyle name="Output 2 2 11" xfId="1084" xr:uid="{00000000-0005-0000-0000-00002E980000}"/>
    <cellStyle name="Output 2 2 11 10" xfId="38507" xr:uid="{00000000-0005-0000-0000-00002F980000}"/>
    <cellStyle name="Output 2 2 11 10 2" xfId="38508" xr:uid="{00000000-0005-0000-0000-000030980000}"/>
    <cellStyle name="Output 2 2 11 11" xfId="38509" xr:uid="{00000000-0005-0000-0000-000031980000}"/>
    <cellStyle name="Output 2 2 11 11 2" xfId="38510" xr:uid="{00000000-0005-0000-0000-000032980000}"/>
    <cellStyle name="Output 2 2 11 12" xfId="38511" xr:uid="{00000000-0005-0000-0000-000033980000}"/>
    <cellStyle name="Output 2 2 11 12 2" xfId="38512" xr:uid="{00000000-0005-0000-0000-000034980000}"/>
    <cellStyle name="Output 2 2 11 13" xfId="38513" xr:uid="{00000000-0005-0000-0000-000035980000}"/>
    <cellStyle name="Output 2 2 11 13 2" xfId="38514" xr:uid="{00000000-0005-0000-0000-000036980000}"/>
    <cellStyle name="Output 2 2 11 14" xfId="38515" xr:uid="{00000000-0005-0000-0000-000037980000}"/>
    <cellStyle name="Output 2 2 11 14 2" xfId="38516" xr:uid="{00000000-0005-0000-0000-000038980000}"/>
    <cellStyle name="Output 2 2 11 15" xfId="38517" xr:uid="{00000000-0005-0000-0000-000039980000}"/>
    <cellStyle name="Output 2 2 11 15 2" xfId="38518" xr:uid="{00000000-0005-0000-0000-00003A980000}"/>
    <cellStyle name="Output 2 2 11 16" xfId="38519" xr:uid="{00000000-0005-0000-0000-00003B980000}"/>
    <cellStyle name="Output 2 2 11 16 2" xfId="38520" xr:uid="{00000000-0005-0000-0000-00003C980000}"/>
    <cellStyle name="Output 2 2 11 17" xfId="38521" xr:uid="{00000000-0005-0000-0000-00003D980000}"/>
    <cellStyle name="Output 2 2 11 17 2" xfId="38522" xr:uid="{00000000-0005-0000-0000-00003E980000}"/>
    <cellStyle name="Output 2 2 11 18" xfId="38523" xr:uid="{00000000-0005-0000-0000-00003F980000}"/>
    <cellStyle name="Output 2 2 11 18 2" xfId="38524" xr:uid="{00000000-0005-0000-0000-000040980000}"/>
    <cellStyle name="Output 2 2 11 19" xfId="38525" xr:uid="{00000000-0005-0000-0000-000041980000}"/>
    <cellStyle name="Output 2 2 11 19 2" xfId="38526" xr:uid="{00000000-0005-0000-0000-000042980000}"/>
    <cellStyle name="Output 2 2 11 2" xfId="1085" xr:uid="{00000000-0005-0000-0000-000043980000}"/>
    <cellStyle name="Output 2 2 11 2 2" xfId="38527" xr:uid="{00000000-0005-0000-0000-000044980000}"/>
    <cellStyle name="Output 2 2 11 20" xfId="38528" xr:uid="{00000000-0005-0000-0000-000045980000}"/>
    <cellStyle name="Output 2 2 11 20 2" xfId="38529" xr:uid="{00000000-0005-0000-0000-000046980000}"/>
    <cellStyle name="Output 2 2 11 21" xfId="38530" xr:uid="{00000000-0005-0000-0000-000047980000}"/>
    <cellStyle name="Output 2 2 11 21 2" xfId="38531" xr:uid="{00000000-0005-0000-0000-000048980000}"/>
    <cellStyle name="Output 2 2 11 22" xfId="38532" xr:uid="{00000000-0005-0000-0000-000049980000}"/>
    <cellStyle name="Output 2 2 11 22 2" xfId="38533" xr:uid="{00000000-0005-0000-0000-00004A980000}"/>
    <cellStyle name="Output 2 2 11 23" xfId="38534" xr:uid="{00000000-0005-0000-0000-00004B980000}"/>
    <cellStyle name="Output 2 2 11 23 2" xfId="38535" xr:uid="{00000000-0005-0000-0000-00004C980000}"/>
    <cellStyle name="Output 2 2 11 24" xfId="38536" xr:uid="{00000000-0005-0000-0000-00004D980000}"/>
    <cellStyle name="Output 2 2 11 24 2" xfId="38537" xr:uid="{00000000-0005-0000-0000-00004E980000}"/>
    <cellStyle name="Output 2 2 11 25" xfId="38538" xr:uid="{00000000-0005-0000-0000-00004F980000}"/>
    <cellStyle name="Output 2 2 11 25 2" xfId="38539" xr:uid="{00000000-0005-0000-0000-000050980000}"/>
    <cellStyle name="Output 2 2 11 26" xfId="38540" xr:uid="{00000000-0005-0000-0000-000051980000}"/>
    <cellStyle name="Output 2 2 11 26 2" xfId="38541" xr:uid="{00000000-0005-0000-0000-000052980000}"/>
    <cellStyle name="Output 2 2 11 27" xfId="38542" xr:uid="{00000000-0005-0000-0000-000053980000}"/>
    <cellStyle name="Output 2 2 11 27 2" xfId="38543" xr:uid="{00000000-0005-0000-0000-000054980000}"/>
    <cellStyle name="Output 2 2 11 28" xfId="38544" xr:uid="{00000000-0005-0000-0000-000055980000}"/>
    <cellStyle name="Output 2 2 11 28 2" xfId="38545" xr:uid="{00000000-0005-0000-0000-000056980000}"/>
    <cellStyle name="Output 2 2 11 29" xfId="38546" xr:uid="{00000000-0005-0000-0000-000057980000}"/>
    <cellStyle name="Output 2 2 11 29 2" xfId="38547" xr:uid="{00000000-0005-0000-0000-000058980000}"/>
    <cellStyle name="Output 2 2 11 3" xfId="38548" xr:uid="{00000000-0005-0000-0000-000059980000}"/>
    <cellStyle name="Output 2 2 11 3 2" xfId="38549" xr:uid="{00000000-0005-0000-0000-00005A980000}"/>
    <cellStyle name="Output 2 2 11 30" xfId="38550" xr:uid="{00000000-0005-0000-0000-00005B980000}"/>
    <cellStyle name="Output 2 2 11 30 2" xfId="38551" xr:uid="{00000000-0005-0000-0000-00005C980000}"/>
    <cellStyle name="Output 2 2 11 31" xfId="38552" xr:uid="{00000000-0005-0000-0000-00005D980000}"/>
    <cellStyle name="Output 2 2 11 31 2" xfId="38553" xr:uid="{00000000-0005-0000-0000-00005E980000}"/>
    <cellStyle name="Output 2 2 11 32" xfId="38554" xr:uid="{00000000-0005-0000-0000-00005F980000}"/>
    <cellStyle name="Output 2 2 11 32 2" xfId="38555" xr:uid="{00000000-0005-0000-0000-000060980000}"/>
    <cellStyle name="Output 2 2 11 33" xfId="38556" xr:uid="{00000000-0005-0000-0000-000061980000}"/>
    <cellStyle name="Output 2 2 11 33 2" xfId="38557" xr:uid="{00000000-0005-0000-0000-000062980000}"/>
    <cellStyle name="Output 2 2 11 34" xfId="38558" xr:uid="{00000000-0005-0000-0000-000063980000}"/>
    <cellStyle name="Output 2 2 11 34 2" xfId="38559" xr:uid="{00000000-0005-0000-0000-000064980000}"/>
    <cellStyle name="Output 2 2 11 35" xfId="38560" xr:uid="{00000000-0005-0000-0000-000065980000}"/>
    <cellStyle name="Output 2 2 11 35 2" xfId="38561" xr:uid="{00000000-0005-0000-0000-000066980000}"/>
    <cellStyle name="Output 2 2 11 36" xfId="38562" xr:uid="{00000000-0005-0000-0000-000067980000}"/>
    <cellStyle name="Output 2 2 11 36 2" xfId="38563" xr:uid="{00000000-0005-0000-0000-000068980000}"/>
    <cellStyle name="Output 2 2 11 37" xfId="38564" xr:uid="{00000000-0005-0000-0000-000069980000}"/>
    <cellStyle name="Output 2 2 11 37 2" xfId="38565" xr:uid="{00000000-0005-0000-0000-00006A980000}"/>
    <cellStyle name="Output 2 2 11 38" xfId="38566" xr:uid="{00000000-0005-0000-0000-00006B980000}"/>
    <cellStyle name="Output 2 2 11 38 2" xfId="38567" xr:uid="{00000000-0005-0000-0000-00006C980000}"/>
    <cellStyle name="Output 2 2 11 39" xfId="38568" xr:uid="{00000000-0005-0000-0000-00006D980000}"/>
    <cellStyle name="Output 2 2 11 39 2" xfId="38569" xr:uid="{00000000-0005-0000-0000-00006E980000}"/>
    <cellStyle name="Output 2 2 11 4" xfId="38570" xr:uid="{00000000-0005-0000-0000-00006F980000}"/>
    <cellStyle name="Output 2 2 11 4 2" xfId="38571" xr:uid="{00000000-0005-0000-0000-000070980000}"/>
    <cellStyle name="Output 2 2 11 40" xfId="38572" xr:uid="{00000000-0005-0000-0000-000071980000}"/>
    <cellStyle name="Output 2 2 11 41" xfId="38573" xr:uid="{00000000-0005-0000-0000-000072980000}"/>
    <cellStyle name="Output 2 2 11 42" xfId="38574" xr:uid="{00000000-0005-0000-0000-000073980000}"/>
    <cellStyle name="Output 2 2 11 43" xfId="38575" xr:uid="{00000000-0005-0000-0000-000074980000}"/>
    <cellStyle name="Output 2 2 11 44" xfId="38576" xr:uid="{00000000-0005-0000-0000-000075980000}"/>
    <cellStyle name="Output 2 2 11 45" xfId="38577" xr:uid="{00000000-0005-0000-0000-000076980000}"/>
    <cellStyle name="Output 2 2 11 46" xfId="38578" xr:uid="{00000000-0005-0000-0000-000077980000}"/>
    <cellStyle name="Output 2 2 11 47" xfId="38579" xr:uid="{00000000-0005-0000-0000-000078980000}"/>
    <cellStyle name="Output 2 2 11 48" xfId="38580" xr:uid="{00000000-0005-0000-0000-000079980000}"/>
    <cellStyle name="Output 2 2 11 49" xfId="38581" xr:uid="{00000000-0005-0000-0000-00007A980000}"/>
    <cellStyle name="Output 2 2 11 5" xfId="38582" xr:uid="{00000000-0005-0000-0000-00007B980000}"/>
    <cellStyle name="Output 2 2 11 5 2" xfId="38583" xr:uid="{00000000-0005-0000-0000-00007C980000}"/>
    <cellStyle name="Output 2 2 11 50" xfId="38584" xr:uid="{00000000-0005-0000-0000-00007D980000}"/>
    <cellStyle name="Output 2 2 11 51" xfId="38585" xr:uid="{00000000-0005-0000-0000-00007E980000}"/>
    <cellStyle name="Output 2 2 11 52" xfId="38586" xr:uid="{00000000-0005-0000-0000-00007F980000}"/>
    <cellStyle name="Output 2 2 11 53" xfId="38587" xr:uid="{00000000-0005-0000-0000-000080980000}"/>
    <cellStyle name="Output 2 2 11 54" xfId="38588" xr:uid="{00000000-0005-0000-0000-000081980000}"/>
    <cellStyle name="Output 2 2 11 55" xfId="38589" xr:uid="{00000000-0005-0000-0000-000082980000}"/>
    <cellStyle name="Output 2 2 11 56" xfId="38590" xr:uid="{00000000-0005-0000-0000-000083980000}"/>
    <cellStyle name="Output 2 2 11 57" xfId="38591" xr:uid="{00000000-0005-0000-0000-000084980000}"/>
    <cellStyle name="Output 2 2 11 58" xfId="38592" xr:uid="{00000000-0005-0000-0000-000085980000}"/>
    <cellStyle name="Output 2 2 11 59" xfId="38593" xr:uid="{00000000-0005-0000-0000-000086980000}"/>
    <cellStyle name="Output 2 2 11 6" xfId="38594" xr:uid="{00000000-0005-0000-0000-000087980000}"/>
    <cellStyle name="Output 2 2 11 6 2" xfId="38595" xr:uid="{00000000-0005-0000-0000-000088980000}"/>
    <cellStyle name="Output 2 2 11 60" xfId="38596" xr:uid="{00000000-0005-0000-0000-000089980000}"/>
    <cellStyle name="Output 2 2 11 61" xfId="38597" xr:uid="{00000000-0005-0000-0000-00008A980000}"/>
    <cellStyle name="Output 2 2 11 62" xfId="38598" xr:uid="{00000000-0005-0000-0000-00008B980000}"/>
    <cellStyle name="Output 2 2 11 63" xfId="38599" xr:uid="{00000000-0005-0000-0000-00008C980000}"/>
    <cellStyle name="Output 2 2 11 64" xfId="38600" xr:uid="{00000000-0005-0000-0000-00008D980000}"/>
    <cellStyle name="Output 2 2 11 65" xfId="38601" xr:uid="{00000000-0005-0000-0000-00008E980000}"/>
    <cellStyle name="Output 2 2 11 66" xfId="38602" xr:uid="{00000000-0005-0000-0000-00008F980000}"/>
    <cellStyle name="Output 2 2 11 67" xfId="38603" xr:uid="{00000000-0005-0000-0000-000090980000}"/>
    <cellStyle name="Output 2 2 11 68" xfId="38604" xr:uid="{00000000-0005-0000-0000-000091980000}"/>
    <cellStyle name="Output 2 2 11 69" xfId="38605" xr:uid="{00000000-0005-0000-0000-000092980000}"/>
    <cellStyle name="Output 2 2 11 7" xfId="38606" xr:uid="{00000000-0005-0000-0000-000093980000}"/>
    <cellStyle name="Output 2 2 11 7 2" xfId="38607" xr:uid="{00000000-0005-0000-0000-000094980000}"/>
    <cellStyle name="Output 2 2 11 70" xfId="38608" xr:uid="{00000000-0005-0000-0000-000095980000}"/>
    <cellStyle name="Output 2 2 11 71" xfId="38609" xr:uid="{00000000-0005-0000-0000-000096980000}"/>
    <cellStyle name="Output 2 2 11 72" xfId="38610" xr:uid="{00000000-0005-0000-0000-000097980000}"/>
    <cellStyle name="Output 2 2 11 73" xfId="38611" xr:uid="{00000000-0005-0000-0000-000098980000}"/>
    <cellStyle name="Output 2 2 11 74" xfId="38612" xr:uid="{00000000-0005-0000-0000-000099980000}"/>
    <cellStyle name="Output 2 2 11 75" xfId="38613" xr:uid="{00000000-0005-0000-0000-00009A980000}"/>
    <cellStyle name="Output 2 2 11 76" xfId="38614" xr:uid="{00000000-0005-0000-0000-00009B980000}"/>
    <cellStyle name="Output 2 2 11 77" xfId="52534" xr:uid="{00000000-0005-0000-0000-00009C980000}"/>
    <cellStyle name="Output 2 2 11 78" xfId="52766" xr:uid="{00000000-0005-0000-0000-00009D980000}"/>
    <cellStyle name="Output 2 2 11 79" xfId="53227" xr:uid="{00000000-0005-0000-0000-00009E980000}"/>
    <cellStyle name="Output 2 2 11 8" xfId="38615" xr:uid="{00000000-0005-0000-0000-00009F980000}"/>
    <cellStyle name="Output 2 2 11 8 2" xfId="38616" xr:uid="{00000000-0005-0000-0000-0000A0980000}"/>
    <cellStyle name="Output 2 2 11 9" xfId="38617" xr:uid="{00000000-0005-0000-0000-0000A1980000}"/>
    <cellStyle name="Output 2 2 11 9 2" xfId="38618" xr:uid="{00000000-0005-0000-0000-0000A2980000}"/>
    <cellStyle name="Output 2 2 12" xfId="1086" xr:uid="{00000000-0005-0000-0000-0000A3980000}"/>
    <cellStyle name="Output 2 2 12 10" xfId="38619" xr:uid="{00000000-0005-0000-0000-0000A4980000}"/>
    <cellStyle name="Output 2 2 12 10 2" xfId="38620" xr:uid="{00000000-0005-0000-0000-0000A5980000}"/>
    <cellStyle name="Output 2 2 12 11" xfId="38621" xr:uid="{00000000-0005-0000-0000-0000A6980000}"/>
    <cellStyle name="Output 2 2 12 11 2" xfId="38622" xr:uid="{00000000-0005-0000-0000-0000A7980000}"/>
    <cellStyle name="Output 2 2 12 12" xfId="38623" xr:uid="{00000000-0005-0000-0000-0000A8980000}"/>
    <cellStyle name="Output 2 2 12 12 2" xfId="38624" xr:uid="{00000000-0005-0000-0000-0000A9980000}"/>
    <cellStyle name="Output 2 2 12 13" xfId="38625" xr:uid="{00000000-0005-0000-0000-0000AA980000}"/>
    <cellStyle name="Output 2 2 12 13 2" xfId="38626" xr:uid="{00000000-0005-0000-0000-0000AB980000}"/>
    <cellStyle name="Output 2 2 12 14" xfId="38627" xr:uid="{00000000-0005-0000-0000-0000AC980000}"/>
    <cellStyle name="Output 2 2 12 14 2" xfId="38628" xr:uid="{00000000-0005-0000-0000-0000AD980000}"/>
    <cellStyle name="Output 2 2 12 15" xfId="38629" xr:uid="{00000000-0005-0000-0000-0000AE980000}"/>
    <cellStyle name="Output 2 2 12 15 2" xfId="38630" xr:uid="{00000000-0005-0000-0000-0000AF980000}"/>
    <cellStyle name="Output 2 2 12 16" xfId="38631" xr:uid="{00000000-0005-0000-0000-0000B0980000}"/>
    <cellStyle name="Output 2 2 12 16 2" xfId="38632" xr:uid="{00000000-0005-0000-0000-0000B1980000}"/>
    <cellStyle name="Output 2 2 12 17" xfId="38633" xr:uid="{00000000-0005-0000-0000-0000B2980000}"/>
    <cellStyle name="Output 2 2 12 17 2" xfId="38634" xr:uid="{00000000-0005-0000-0000-0000B3980000}"/>
    <cellStyle name="Output 2 2 12 18" xfId="38635" xr:uid="{00000000-0005-0000-0000-0000B4980000}"/>
    <cellStyle name="Output 2 2 12 18 2" xfId="38636" xr:uid="{00000000-0005-0000-0000-0000B5980000}"/>
    <cellStyle name="Output 2 2 12 19" xfId="38637" xr:uid="{00000000-0005-0000-0000-0000B6980000}"/>
    <cellStyle name="Output 2 2 12 19 2" xfId="38638" xr:uid="{00000000-0005-0000-0000-0000B7980000}"/>
    <cellStyle name="Output 2 2 12 2" xfId="1087" xr:uid="{00000000-0005-0000-0000-0000B8980000}"/>
    <cellStyle name="Output 2 2 12 2 2" xfId="38639" xr:uid="{00000000-0005-0000-0000-0000B9980000}"/>
    <cellStyle name="Output 2 2 12 20" xfId="38640" xr:uid="{00000000-0005-0000-0000-0000BA980000}"/>
    <cellStyle name="Output 2 2 12 20 2" xfId="38641" xr:uid="{00000000-0005-0000-0000-0000BB980000}"/>
    <cellStyle name="Output 2 2 12 21" xfId="38642" xr:uid="{00000000-0005-0000-0000-0000BC980000}"/>
    <cellStyle name="Output 2 2 12 21 2" xfId="38643" xr:uid="{00000000-0005-0000-0000-0000BD980000}"/>
    <cellStyle name="Output 2 2 12 22" xfId="38644" xr:uid="{00000000-0005-0000-0000-0000BE980000}"/>
    <cellStyle name="Output 2 2 12 22 2" xfId="38645" xr:uid="{00000000-0005-0000-0000-0000BF980000}"/>
    <cellStyle name="Output 2 2 12 23" xfId="38646" xr:uid="{00000000-0005-0000-0000-0000C0980000}"/>
    <cellStyle name="Output 2 2 12 23 2" xfId="38647" xr:uid="{00000000-0005-0000-0000-0000C1980000}"/>
    <cellStyle name="Output 2 2 12 24" xfId="38648" xr:uid="{00000000-0005-0000-0000-0000C2980000}"/>
    <cellStyle name="Output 2 2 12 24 2" xfId="38649" xr:uid="{00000000-0005-0000-0000-0000C3980000}"/>
    <cellStyle name="Output 2 2 12 25" xfId="38650" xr:uid="{00000000-0005-0000-0000-0000C4980000}"/>
    <cellStyle name="Output 2 2 12 25 2" xfId="38651" xr:uid="{00000000-0005-0000-0000-0000C5980000}"/>
    <cellStyle name="Output 2 2 12 26" xfId="38652" xr:uid="{00000000-0005-0000-0000-0000C6980000}"/>
    <cellStyle name="Output 2 2 12 26 2" xfId="38653" xr:uid="{00000000-0005-0000-0000-0000C7980000}"/>
    <cellStyle name="Output 2 2 12 27" xfId="38654" xr:uid="{00000000-0005-0000-0000-0000C8980000}"/>
    <cellStyle name="Output 2 2 12 27 2" xfId="38655" xr:uid="{00000000-0005-0000-0000-0000C9980000}"/>
    <cellStyle name="Output 2 2 12 28" xfId="38656" xr:uid="{00000000-0005-0000-0000-0000CA980000}"/>
    <cellStyle name="Output 2 2 12 28 2" xfId="38657" xr:uid="{00000000-0005-0000-0000-0000CB980000}"/>
    <cellStyle name="Output 2 2 12 29" xfId="38658" xr:uid="{00000000-0005-0000-0000-0000CC980000}"/>
    <cellStyle name="Output 2 2 12 29 2" xfId="38659" xr:uid="{00000000-0005-0000-0000-0000CD980000}"/>
    <cellStyle name="Output 2 2 12 3" xfId="38660" xr:uid="{00000000-0005-0000-0000-0000CE980000}"/>
    <cellStyle name="Output 2 2 12 3 2" xfId="38661" xr:uid="{00000000-0005-0000-0000-0000CF980000}"/>
    <cellStyle name="Output 2 2 12 30" xfId="38662" xr:uid="{00000000-0005-0000-0000-0000D0980000}"/>
    <cellStyle name="Output 2 2 12 30 2" xfId="38663" xr:uid="{00000000-0005-0000-0000-0000D1980000}"/>
    <cellStyle name="Output 2 2 12 31" xfId="38664" xr:uid="{00000000-0005-0000-0000-0000D2980000}"/>
    <cellStyle name="Output 2 2 12 31 2" xfId="38665" xr:uid="{00000000-0005-0000-0000-0000D3980000}"/>
    <cellStyle name="Output 2 2 12 32" xfId="38666" xr:uid="{00000000-0005-0000-0000-0000D4980000}"/>
    <cellStyle name="Output 2 2 12 32 2" xfId="38667" xr:uid="{00000000-0005-0000-0000-0000D5980000}"/>
    <cellStyle name="Output 2 2 12 33" xfId="38668" xr:uid="{00000000-0005-0000-0000-0000D6980000}"/>
    <cellStyle name="Output 2 2 12 33 2" xfId="38669" xr:uid="{00000000-0005-0000-0000-0000D7980000}"/>
    <cellStyle name="Output 2 2 12 34" xfId="38670" xr:uid="{00000000-0005-0000-0000-0000D8980000}"/>
    <cellStyle name="Output 2 2 12 34 2" xfId="38671" xr:uid="{00000000-0005-0000-0000-0000D9980000}"/>
    <cellStyle name="Output 2 2 12 35" xfId="38672" xr:uid="{00000000-0005-0000-0000-0000DA980000}"/>
    <cellStyle name="Output 2 2 12 35 2" xfId="38673" xr:uid="{00000000-0005-0000-0000-0000DB980000}"/>
    <cellStyle name="Output 2 2 12 36" xfId="38674" xr:uid="{00000000-0005-0000-0000-0000DC980000}"/>
    <cellStyle name="Output 2 2 12 36 2" xfId="38675" xr:uid="{00000000-0005-0000-0000-0000DD980000}"/>
    <cellStyle name="Output 2 2 12 37" xfId="38676" xr:uid="{00000000-0005-0000-0000-0000DE980000}"/>
    <cellStyle name="Output 2 2 12 37 2" xfId="38677" xr:uid="{00000000-0005-0000-0000-0000DF980000}"/>
    <cellStyle name="Output 2 2 12 38" xfId="38678" xr:uid="{00000000-0005-0000-0000-0000E0980000}"/>
    <cellStyle name="Output 2 2 12 38 2" xfId="38679" xr:uid="{00000000-0005-0000-0000-0000E1980000}"/>
    <cellStyle name="Output 2 2 12 39" xfId="38680" xr:uid="{00000000-0005-0000-0000-0000E2980000}"/>
    <cellStyle name="Output 2 2 12 39 2" xfId="38681" xr:uid="{00000000-0005-0000-0000-0000E3980000}"/>
    <cellStyle name="Output 2 2 12 4" xfId="38682" xr:uid="{00000000-0005-0000-0000-0000E4980000}"/>
    <cellStyle name="Output 2 2 12 4 2" xfId="38683" xr:uid="{00000000-0005-0000-0000-0000E5980000}"/>
    <cellStyle name="Output 2 2 12 40" xfId="38684" xr:uid="{00000000-0005-0000-0000-0000E6980000}"/>
    <cellStyle name="Output 2 2 12 41" xfId="38685" xr:uid="{00000000-0005-0000-0000-0000E7980000}"/>
    <cellStyle name="Output 2 2 12 42" xfId="38686" xr:uid="{00000000-0005-0000-0000-0000E8980000}"/>
    <cellStyle name="Output 2 2 12 43" xfId="38687" xr:uid="{00000000-0005-0000-0000-0000E9980000}"/>
    <cellStyle name="Output 2 2 12 44" xfId="38688" xr:uid="{00000000-0005-0000-0000-0000EA980000}"/>
    <cellStyle name="Output 2 2 12 45" xfId="38689" xr:uid="{00000000-0005-0000-0000-0000EB980000}"/>
    <cellStyle name="Output 2 2 12 46" xfId="38690" xr:uid="{00000000-0005-0000-0000-0000EC980000}"/>
    <cellStyle name="Output 2 2 12 47" xfId="38691" xr:uid="{00000000-0005-0000-0000-0000ED980000}"/>
    <cellStyle name="Output 2 2 12 48" xfId="38692" xr:uid="{00000000-0005-0000-0000-0000EE980000}"/>
    <cellStyle name="Output 2 2 12 49" xfId="38693" xr:uid="{00000000-0005-0000-0000-0000EF980000}"/>
    <cellStyle name="Output 2 2 12 5" xfId="38694" xr:uid="{00000000-0005-0000-0000-0000F0980000}"/>
    <cellStyle name="Output 2 2 12 5 2" xfId="38695" xr:uid="{00000000-0005-0000-0000-0000F1980000}"/>
    <cellStyle name="Output 2 2 12 50" xfId="38696" xr:uid="{00000000-0005-0000-0000-0000F2980000}"/>
    <cellStyle name="Output 2 2 12 51" xfId="38697" xr:uid="{00000000-0005-0000-0000-0000F3980000}"/>
    <cellStyle name="Output 2 2 12 52" xfId="38698" xr:uid="{00000000-0005-0000-0000-0000F4980000}"/>
    <cellStyle name="Output 2 2 12 53" xfId="38699" xr:uid="{00000000-0005-0000-0000-0000F5980000}"/>
    <cellStyle name="Output 2 2 12 54" xfId="38700" xr:uid="{00000000-0005-0000-0000-0000F6980000}"/>
    <cellStyle name="Output 2 2 12 55" xfId="38701" xr:uid="{00000000-0005-0000-0000-0000F7980000}"/>
    <cellStyle name="Output 2 2 12 56" xfId="38702" xr:uid="{00000000-0005-0000-0000-0000F8980000}"/>
    <cellStyle name="Output 2 2 12 57" xfId="38703" xr:uid="{00000000-0005-0000-0000-0000F9980000}"/>
    <cellStyle name="Output 2 2 12 58" xfId="38704" xr:uid="{00000000-0005-0000-0000-0000FA980000}"/>
    <cellStyle name="Output 2 2 12 59" xfId="38705" xr:uid="{00000000-0005-0000-0000-0000FB980000}"/>
    <cellStyle name="Output 2 2 12 6" xfId="38706" xr:uid="{00000000-0005-0000-0000-0000FC980000}"/>
    <cellStyle name="Output 2 2 12 6 2" xfId="38707" xr:uid="{00000000-0005-0000-0000-0000FD980000}"/>
    <cellStyle name="Output 2 2 12 60" xfId="38708" xr:uid="{00000000-0005-0000-0000-0000FE980000}"/>
    <cellStyle name="Output 2 2 12 61" xfId="38709" xr:uid="{00000000-0005-0000-0000-0000FF980000}"/>
    <cellStyle name="Output 2 2 12 62" xfId="38710" xr:uid="{00000000-0005-0000-0000-000000990000}"/>
    <cellStyle name="Output 2 2 12 63" xfId="38711" xr:uid="{00000000-0005-0000-0000-000001990000}"/>
    <cellStyle name="Output 2 2 12 64" xfId="38712" xr:uid="{00000000-0005-0000-0000-000002990000}"/>
    <cellStyle name="Output 2 2 12 65" xfId="38713" xr:uid="{00000000-0005-0000-0000-000003990000}"/>
    <cellStyle name="Output 2 2 12 66" xfId="38714" xr:uid="{00000000-0005-0000-0000-000004990000}"/>
    <cellStyle name="Output 2 2 12 67" xfId="38715" xr:uid="{00000000-0005-0000-0000-000005990000}"/>
    <cellStyle name="Output 2 2 12 68" xfId="38716" xr:uid="{00000000-0005-0000-0000-000006990000}"/>
    <cellStyle name="Output 2 2 12 69" xfId="38717" xr:uid="{00000000-0005-0000-0000-000007990000}"/>
    <cellStyle name="Output 2 2 12 7" xfId="38718" xr:uid="{00000000-0005-0000-0000-000008990000}"/>
    <cellStyle name="Output 2 2 12 7 2" xfId="38719" xr:uid="{00000000-0005-0000-0000-000009990000}"/>
    <cellStyle name="Output 2 2 12 70" xfId="38720" xr:uid="{00000000-0005-0000-0000-00000A990000}"/>
    <cellStyle name="Output 2 2 12 71" xfId="38721" xr:uid="{00000000-0005-0000-0000-00000B990000}"/>
    <cellStyle name="Output 2 2 12 72" xfId="38722" xr:uid="{00000000-0005-0000-0000-00000C990000}"/>
    <cellStyle name="Output 2 2 12 73" xfId="38723" xr:uid="{00000000-0005-0000-0000-00000D990000}"/>
    <cellStyle name="Output 2 2 12 74" xfId="38724" xr:uid="{00000000-0005-0000-0000-00000E990000}"/>
    <cellStyle name="Output 2 2 12 75" xfId="38725" xr:uid="{00000000-0005-0000-0000-00000F990000}"/>
    <cellStyle name="Output 2 2 12 76" xfId="38726" xr:uid="{00000000-0005-0000-0000-000010990000}"/>
    <cellStyle name="Output 2 2 12 77" xfId="52466" xr:uid="{00000000-0005-0000-0000-000011990000}"/>
    <cellStyle name="Output 2 2 12 78" xfId="52301" xr:uid="{00000000-0005-0000-0000-000012990000}"/>
    <cellStyle name="Output 2 2 12 79" xfId="53159" xr:uid="{00000000-0005-0000-0000-000013990000}"/>
    <cellStyle name="Output 2 2 12 8" xfId="38727" xr:uid="{00000000-0005-0000-0000-000014990000}"/>
    <cellStyle name="Output 2 2 12 8 2" xfId="38728" xr:uid="{00000000-0005-0000-0000-000015990000}"/>
    <cellStyle name="Output 2 2 12 9" xfId="38729" xr:uid="{00000000-0005-0000-0000-000016990000}"/>
    <cellStyle name="Output 2 2 12 9 2" xfId="38730" xr:uid="{00000000-0005-0000-0000-000017990000}"/>
    <cellStyle name="Output 2 2 13" xfId="1088" xr:uid="{00000000-0005-0000-0000-000018990000}"/>
    <cellStyle name="Output 2 2 13 10" xfId="38731" xr:uid="{00000000-0005-0000-0000-000019990000}"/>
    <cellStyle name="Output 2 2 13 10 2" xfId="38732" xr:uid="{00000000-0005-0000-0000-00001A990000}"/>
    <cellStyle name="Output 2 2 13 11" xfId="38733" xr:uid="{00000000-0005-0000-0000-00001B990000}"/>
    <cellStyle name="Output 2 2 13 11 2" xfId="38734" xr:uid="{00000000-0005-0000-0000-00001C990000}"/>
    <cellStyle name="Output 2 2 13 12" xfId="38735" xr:uid="{00000000-0005-0000-0000-00001D990000}"/>
    <cellStyle name="Output 2 2 13 12 2" xfId="38736" xr:uid="{00000000-0005-0000-0000-00001E990000}"/>
    <cellStyle name="Output 2 2 13 13" xfId="38737" xr:uid="{00000000-0005-0000-0000-00001F990000}"/>
    <cellStyle name="Output 2 2 13 13 2" xfId="38738" xr:uid="{00000000-0005-0000-0000-000020990000}"/>
    <cellStyle name="Output 2 2 13 14" xfId="38739" xr:uid="{00000000-0005-0000-0000-000021990000}"/>
    <cellStyle name="Output 2 2 13 14 2" xfId="38740" xr:uid="{00000000-0005-0000-0000-000022990000}"/>
    <cellStyle name="Output 2 2 13 15" xfId="38741" xr:uid="{00000000-0005-0000-0000-000023990000}"/>
    <cellStyle name="Output 2 2 13 15 2" xfId="38742" xr:uid="{00000000-0005-0000-0000-000024990000}"/>
    <cellStyle name="Output 2 2 13 16" xfId="38743" xr:uid="{00000000-0005-0000-0000-000025990000}"/>
    <cellStyle name="Output 2 2 13 16 2" xfId="38744" xr:uid="{00000000-0005-0000-0000-000026990000}"/>
    <cellStyle name="Output 2 2 13 17" xfId="38745" xr:uid="{00000000-0005-0000-0000-000027990000}"/>
    <cellStyle name="Output 2 2 13 17 2" xfId="38746" xr:uid="{00000000-0005-0000-0000-000028990000}"/>
    <cellStyle name="Output 2 2 13 18" xfId="38747" xr:uid="{00000000-0005-0000-0000-000029990000}"/>
    <cellStyle name="Output 2 2 13 18 2" xfId="38748" xr:uid="{00000000-0005-0000-0000-00002A990000}"/>
    <cellStyle name="Output 2 2 13 19" xfId="38749" xr:uid="{00000000-0005-0000-0000-00002B990000}"/>
    <cellStyle name="Output 2 2 13 19 2" xfId="38750" xr:uid="{00000000-0005-0000-0000-00002C990000}"/>
    <cellStyle name="Output 2 2 13 2" xfId="1089" xr:uid="{00000000-0005-0000-0000-00002D990000}"/>
    <cellStyle name="Output 2 2 13 2 2" xfId="38751" xr:uid="{00000000-0005-0000-0000-00002E990000}"/>
    <cellStyle name="Output 2 2 13 20" xfId="38752" xr:uid="{00000000-0005-0000-0000-00002F990000}"/>
    <cellStyle name="Output 2 2 13 20 2" xfId="38753" xr:uid="{00000000-0005-0000-0000-000030990000}"/>
    <cellStyle name="Output 2 2 13 21" xfId="38754" xr:uid="{00000000-0005-0000-0000-000031990000}"/>
    <cellStyle name="Output 2 2 13 21 2" xfId="38755" xr:uid="{00000000-0005-0000-0000-000032990000}"/>
    <cellStyle name="Output 2 2 13 22" xfId="38756" xr:uid="{00000000-0005-0000-0000-000033990000}"/>
    <cellStyle name="Output 2 2 13 22 2" xfId="38757" xr:uid="{00000000-0005-0000-0000-000034990000}"/>
    <cellStyle name="Output 2 2 13 23" xfId="38758" xr:uid="{00000000-0005-0000-0000-000035990000}"/>
    <cellStyle name="Output 2 2 13 23 2" xfId="38759" xr:uid="{00000000-0005-0000-0000-000036990000}"/>
    <cellStyle name="Output 2 2 13 24" xfId="38760" xr:uid="{00000000-0005-0000-0000-000037990000}"/>
    <cellStyle name="Output 2 2 13 24 2" xfId="38761" xr:uid="{00000000-0005-0000-0000-000038990000}"/>
    <cellStyle name="Output 2 2 13 25" xfId="38762" xr:uid="{00000000-0005-0000-0000-000039990000}"/>
    <cellStyle name="Output 2 2 13 25 2" xfId="38763" xr:uid="{00000000-0005-0000-0000-00003A990000}"/>
    <cellStyle name="Output 2 2 13 26" xfId="38764" xr:uid="{00000000-0005-0000-0000-00003B990000}"/>
    <cellStyle name="Output 2 2 13 26 2" xfId="38765" xr:uid="{00000000-0005-0000-0000-00003C990000}"/>
    <cellStyle name="Output 2 2 13 27" xfId="38766" xr:uid="{00000000-0005-0000-0000-00003D990000}"/>
    <cellStyle name="Output 2 2 13 27 2" xfId="38767" xr:uid="{00000000-0005-0000-0000-00003E990000}"/>
    <cellStyle name="Output 2 2 13 28" xfId="38768" xr:uid="{00000000-0005-0000-0000-00003F990000}"/>
    <cellStyle name="Output 2 2 13 28 2" xfId="38769" xr:uid="{00000000-0005-0000-0000-000040990000}"/>
    <cellStyle name="Output 2 2 13 29" xfId="38770" xr:uid="{00000000-0005-0000-0000-000041990000}"/>
    <cellStyle name="Output 2 2 13 29 2" xfId="38771" xr:uid="{00000000-0005-0000-0000-000042990000}"/>
    <cellStyle name="Output 2 2 13 3" xfId="38772" xr:uid="{00000000-0005-0000-0000-000043990000}"/>
    <cellStyle name="Output 2 2 13 3 2" xfId="38773" xr:uid="{00000000-0005-0000-0000-000044990000}"/>
    <cellStyle name="Output 2 2 13 30" xfId="38774" xr:uid="{00000000-0005-0000-0000-000045990000}"/>
    <cellStyle name="Output 2 2 13 30 2" xfId="38775" xr:uid="{00000000-0005-0000-0000-000046990000}"/>
    <cellStyle name="Output 2 2 13 31" xfId="38776" xr:uid="{00000000-0005-0000-0000-000047990000}"/>
    <cellStyle name="Output 2 2 13 31 2" xfId="38777" xr:uid="{00000000-0005-0000-0000-000048990000}"/>
    <cellStyle name="Output 2 2 13 32" xfId="38778" xr:uid="{00000000-0005-0000-0000-000049990000}"/>
    <cellStyle name="Output 2 2 13 32 2" xfId="38779" xr:uid="{00000000-0005-0000-0000-00004A990000}"/>
    <cellStyle name="Output 2 2 13 33" xfId="38780" xr:uid="{00000000-0005-0000-0000-00004B990000}"/>
    <cellStyle name="Output 2 2 13 33 2" xfId="38781" xr:uid="{00000000-0005-0000-0000-00004C990000}"/>
    <cellStyle name="Output 2 2 13 34" xfId="38782" xr:uid="{00000000-0005-0000-0000-00004D990000}"/>
    <cellStyle name="Output 2 2 13 34 2" xfId="38783" xr:uid="{00000000-0005-0000-0000-00004E990000}"/>
    <cellStyle name="Output 2 2 13 35" xfId="38784" xr:uid="{00000000-0005-0000-0000-00004F990000}"/>
    <cellStyle name="Output 2 2 13 35 2" xfId="38785" xr:uid="{00000000-0005-0000-0000-000050990000}"/>
    <cellStyle name="Output 2 2 13 36" xfId="38786" xr:uid="{00000000-0005-0000-0000-000051990000}"/>
    <cellStyle name="Output 2 2 13 36 2" xfId="38787" xr:uid="{00000000-0005-0000-0000-000052990000}"/>
    <cellStyle name="Output 2 2 13 37" xfId="38788" xr:uid="{00000000-0005-0000-0000-000053990000}"/>
    <cellStyle name="Output 2 2 13 37 2" xfId="38789" xr:uid="{00000000-0005-0000-0000-000054990000}"/>
    <cellStyle name="Output 2 2 13 38" xfId="38790" xr:uid="{00000000-0005-0000-0000-000055990000}"/>
    <cellStyle name="Output 2 2 13 38 2" xfId="38791" xr:uid="{00000000-0005-0000-0000-000056990000}"/>
    <cellStyle name="Output 2 2 13 39" xfId="38792" xr:uid="{00000000-0005-0000-0000-000057990000}"/>
    <cellStyle name="Output 2 2 13 39 2" xfId="38793" xr:uid="{00000000-0005-0000-0000-000058990000}"/>
    <cellStyle name="Output 2 2 13 4" xfId="38794" xr:uid="{00000000-0005-0000-0000-000059990000}"/>
    <cellStyle name="Output 2 2 13 4 2" xfId="38795" xr:uid="{00000000-0005-0000-0000-00005A990000}"/>
    <cellStyle name="Output 2 2 13 40" xfId="38796" xr:uid="{00000000-0005-0000-0000-00005B990000}"/>
    <cellStyle name="Output 2 2 13 41" xfId="38797" xr:uid="{00000000-0005-0000-0000-00005C990000}"/>
    <cellStyle name="Output 2 2 13 42" xfId="38798" xr:uid="{00000000-0005-0000-0000-00005D990000}"/>
    <cellStyle name="Output 2 2 13 43" xfId="38799" xr:uid="{00000000-0005-0000-0000-00005E990000}"/>
    <cellStyle name="Output 2 2 13 44" xfId="38800" xr:uid="{00000000-0005-0000-0000-00005F990000}"/>
    <cellStyle name="Output 2 2 13 45" xfId="38801" xr:uid="{00000000-0005-0000-0000-000060990000}"/>
    <cellStyle name="Output 2 2 13 46" xfId="38802" xr:uid="{00000000-0005-0000-0000-000061990000}"/>
    <cellStyle name="Output 2 2 13 47" xfId="38803" xr:uid="{00000000-0005-0000-0000-000062990000}"/>
    <cellStyle name="Output 2 2 13 48" xfId="38804" xr:uid="{00000000-0005-0000-0000-000063990000}"/>
    <cellStyle name="Output 2 2 13 49" xfId="38805" xr:uid="{00000000-0005-0000-0000-000064990000}"/>
    <cellStyle name="Output 2 2 13 5" xfId="38806" xr:uid="{00000000-0005-0000-0000-000065990000}"/>
    <cellStyle name="Output 2 2 13 5 2" xfId="38807" xr:uid="{00000000-0005-0000-0000-000066990000}"/>
    <cellStyle name="Output 2 2 13 50" xfId="38808" xr:uid="{00000000-0005-0000-0000-000067990000}"/>
    <cellStyle name="Output 2 2 13 51" xfId="38809" xr:uid="{00000000-0005-0000-0000-000068990000}"/>
    <cellStyle name="Output 2 2 13 52" xfId="38810" xr:uid="{00000000-0005-0000-0000-000069990000}"/>
    <cellStyle name="Output 2 2 13 53" xfId="38811" xr:uid="{00000000-0005-0000-0000-00006A990000}"/>
    <cellStyle name="Output 2 2 13 54" xfId="38812" xr:uid="{00000000-0005-0000-0000-00006B990000}"/>
    <cellStyle name="Output 2 2 13 55" xfId="38813" xr:uid="{00000000-0005-0000-0000-00006C990000}"/>
    <cellStyle name="Output 2 2 13 56" xfId="38814" xr:uid="{00000000-0005-0000-0000-00006D990000}"/>
    <cellStyle name="Output 2 2 13 57" xfId="38815" xr:uid="{00000000-0005-0000-0000-00006E990000}"/>
    <cellStyle name="Output 2 2 13 58" xfId="38816" xr:uid="{00000000-0005-0000-0000-00006F990000}"/>
    <cellStyle name="Output 2 2 13 59" xfId="38817" xr:uid="{00000000-0005-0000-0000-000070990000}"/>
    <cellStyle name="Output 2 2 13 6" xfId="38818" xr:uid="{00000000-0005-0000-0000-000071990000}"/>
    <cellStyle name="Output 2 2 13 6 2" xfId="38819" xr:uid="{00000000-0005-0000-0000-000072990000}"/>
    <cellStyle name="Output 2 2 13 60" xfId="38820" xr:uid="{00000000-0005-0000-0000-000073990000}"/>
    <cellStyle name="Output 2 2 13 61" xfId="38821" xr:uid="{00000000-0005-0000-0000-000074990000}"/>
    <cellStyle name="Output 2 2 13 62" xfId="38822" xr:uid="{00000000-0005-0000-0000-000075990000}"/>
    <cellStyle name="Output 2 2 13 63" xfId="38823" xr:uid="{00000000-0005-0000-0000-000076990000}"/>
    <cellStyle name="Output 2 2 13 64" xfId="38824" xr:uid="{00000000-0005-0000-0000-000077990000}"/>
    <cellStyle name="Output 2 2 13 65" xfId="38825" xr:uid="{00000000-0005-0000-0000-000078990000}"/>
    <cellStyle name="Output 2 2 13 66" xfId="38826" xr:uid="{00000000-0005-0000-0000-000079990000}"/>
    <cellStyle name="Output 2 2 13 67" xfId="38827" xr:uid="{00000000-0005-0000-0000-00007A990000}"/>
    <cellStyle name="Output 2 2 13 68" xfId="38828" xr:uid="{00000000-0005-0000-0000-00007B990000}"/>
    <cellStyle name="Output 2 2 13 69" xfId="38829" xr:uid="{00000000-0005-0000-0000-00007C990000}"/>
    <cellStyle name="Output 2 2 13 7" xfId="38830" xr:uid="{00000000-0005-0000-0000-00007D990000}"/>
    <cellStyle name="Output 2 2 13 7 2" xfId="38831" xr:uid="{00000000-0005-0000-0000-00007E990000}"/>
    <cellStyle name="Output 2 2 13 70" xfId="38832" xr:uid="{00000000-0005-0000-0000-00007F990000}"/>
    <cellStyle name="Output 2 2 13 71" xfId="38833" xr:uid="{00000000-0005-0000-0000-000080990000}"/>
    <cellStyle name="Output 2 2 13 72" xfId="38834" xr:uid="{00000000-0005-0000-0000-000081990000}"/>
    <cellStyle name="Output 2 2 13 73" xfId="38835" xr:uid="{00000000-0005-0000-0000-000082990000}"/>
    <cellStyle name="Output 2 2 13 74" xfId="38836" xr:uid="{00000000-0005-0000-0000-000083990000}"/>
    <cellStyle name="Output 2 2 13 75" xfId="38837" xr:uid="{00000000-0005-0000-0000-000084990000}"/>
    <cellStyle name="Output 2 2 13 76" xfId="38838" xr:uid="{00000000-0005-0000-0000-000085990000}"/>
    <cellStyle name="Output 2 2 13 77" xfId="52519" xr:uid="{00000000-0005-0000-0000-000086990000}"/>
    <cellStyle name="Output 2 2 13 78" xfId="52260" xr:uid="{00000000-0005-0000-0000-000087990000}"/>
    <cellStyle name="Output 2 2 13 79" xfId="53212" xr:uid="{00000000-0005-0000-0000-000088990000}"/>
    <cellStyle name="Output 2 2 13 8" xfId="38839" xr:uid="{00000000-0005-0000-0000-000089990000}"/>
    <cellStyle name="Output 2 2 13 8 2" xfId="38840" xr:uid="{00000000-0005-0000-0000-00008A990000}"/>
    <cellStyle name="Output 2 2 13 9" xfId="38841" xr:uid="{00000000-0005-0000-0000-00008B990000}"/>
    <cellStyle name="Output 2 2 13 9 2" xfId="38842" xr:uid="{00000000-0005-0000-0000-00008C990000}"/>
    <cellStyle name="Output 2 2 14" xfId="1090" xr:uid="{00000000-0005-0000-0000-00008D990000}"/>
    <cellStyle name="Output 2 2 14 10" xfId="38843" xr:uid="{00000000-0005-0000-0000-00008E990000}"/>
    <cellStyle name="Output 2 2 14 10 2" xfId="38844" xr:uid="{00000000-0005-0000-0000-00008F990000}"/>
    <cellStyle name="Output 2 2 14 11" xfId="38845" xr:uid="{00000000-0005-0000-0000-000090990000}"/>
    <cellStyle name="Output 2 2 14 11 2" xfId="38846" xr:uid="{00000000-0005-0000-0000-000091990000}"/>
    <cellStyle name="Output 2 2 14 12" xfId="38847" xr:uid="{00000000-0005-0000-0000-000092990000}"/>
    <cellStyle name="Output 2 2 14 12 2" xfId="38848" xr:uid="{00000000-0005-0000-0000-000093990000}"/>
    <cellStyle name="Output 2 2 14 13" xfId="38849" xr:uid="{00000000-0005-0000-0000-000094990000}"/>
    <cellStyle name="Output 2 2 14 13 2" xfId="38850" xr:uid="{00000000-0005-0000-0000-000095990000}"/>
    <cellStyle name="Output 2 2 14 14" xfId="38851" xr:uid="{00000000-0005-0000-0000-000096990000}"/>
    <cellStyle name="Output 2 2 14 14 2" xfId="38852" xr:uid="{00000000-0005-0000-0000-000097990000}"/>
    <cellStyle name="Output 2 2 14 15" xfId="38853" xr:uid="{00000000-0005-0000-0000-000098990000}"/>
    <cellStyle name="Output 2 2 14 15 2" xfId="38854" xr:uid="{00000000-0005-0000-0000-000099990000}"/>
    <cellStyle name="Output 2 2 14 16" xfId="38855" xr:uid="{00000000-0005-0000-0000-00009A990000}"/>
    <cellStyle name="Output 2 2 14 16 2" xfId="38856" xr:uid="{00000000-0005-0000-0000-00009B990000}"/>
    <cellStyle name="Output 2 2 14 17" xfId="38857" xr:uid="{00000000-0005-0000-0000-00009C990000}"/>
    <cellStyle name="Output 2 2 14 17 2" xfId="38858" xr:uid="{00000000-0005-0000-0000-00009D990000}"/>
    <cellStyle name="Output 2 2 14 18" xfId="38859" xr:uid="{00000000-0005-0000-0000-00009E990000}"/>
    <cellStyle name="Output 2 2 14 18 2" xfId="38860" xr:uid="{00000000-0005-0000-0000-00009F990000}"/>
    <cellStyle name="Output 2 2 14 19" xfId="38861" xr:uid="{00000000-0005-0000-0000-0000A0990000}"/>
    <cellStyle name="Output 2 2 14 19 2" xfId="38862" xr:uid="{00000000-0005-0000-0000-0000A1990000}"/>
    <cellStyle name="Output 2 2 14 2" xfId="1091" xr:uid="{00000000-0005-0000-0000-0000A2990000}"/>
    <cellStyle name="Output 2 2 14 2 2" xfId="38863" xr:uid="{00000000-0005-0000-0000-0000A3990000}"/>
    <cellStyle name="Output 2 2 14 20" xfId="38864" xr:uid="{00000000-0005-0000-0000-0000A4990000}"/>
    <cellStyle name="Output 2 2 14 20 2" xfId="38865" xr:uid="{00000000-0005-0000-0000-0000A5990000}"/>
    <cellStyle name="Output 2 2 14 21" xfId="38866" xr:uid="{00000000-0005-0000-0000-0000A6990000}"/>
    <cellStyle name="Output 2 2 14 21 2" xfId="38867" xr:uid="{00000000-0005-0000-0000-0000A7990000}"/>
    <cellStyle name="Output 2 2 14 22" xfId="38868" xr:uid="{00000000-0005-0000-0000-0000A8990000}"/>
    <cellStyle name="Output 2 2 14 22 2" xfId="38869" xr:uid="{00000000-0005-0000-0000-0000A9990000}"/>
    <cellStyle name="Output 2 2 14 23" xfId="38870" xr:uid="{00000000-0005-0000-0000-0000AA990000}"/>
    <cellStyle name="Output 2 2 14 23 2" xfId="38871" xr:uid="{00000000-0005-0000-0000-0000AB990000}"/>
    <cellStyle name="Output 2 2 14 24" xfId="38872" xr:uid="{00000000-0005-0000-0000-0000AC990000}"/>
    <cellStyle name="Output 2 2 14 24 2" xfId="38873" xr:uid="{00000000-0005-0000-0000-0000AD990000}"/>
    <cellStyle name="Output 2 2 14 25" xfId="38874" xr:uid="{00000000-0005-0000-0000-0000AE990000}"/>
    <cellStyle name="Output 2 2 14 25 2" xfId="38875" xr:uid="{00000000-0005-0000-0000-0000AF990000}"/>
    <cellStyle name="Output 2 2 14 26" xfId="38876" xr:uid="{00000000-0005-0000-0000-0000B0990000}"/>
    <cellStyle name="Output 2 2 14 26 2" xfId="38877" xr:uid="{00000000-0005-0000-0000-0000B1990000}"/>
    <cellStyle name="Output 2 2 14 27" xfId="38878" xr:uid="{00000000-0005-0000-0000-0000B2990000}"/>
    <cellStyle name="Output 2 2 14 27 2" xfId="38879" xr:uid="{00000000-0005-0000-0000-0000B3990000}"/>
    <cellStyle name="Output 2 2 14 28" xfId="38880" xr:uid="{00000000-0005-0000-0000-0000B4990000}"/>
    <cellStyle name="Output 2 2 14 28 2" xfId="38881" xr:uid="{00000000-0005-0000-0000-0000B5990000}"/>
    <cellStyle name="Output 2 2 14 29" xfId="38882" xr:uid="{00000000-0005-0000-0000-0000B6990000}"/>
    <cellStyle name="Output 2 2 14 29 2" xfId="38883" xr:uid="{00000000-0005-0000-0000-0000B7990000}"/>
    <cellStyle name="Output 2 2 14 3" xfId="38884" xr:uid="{00000000-0005-0000-0000-0000B8990000}"/>
    <cellStyle name="Output 2 2 14 3 2" xfId="38885" xr:uid="{00000000-0005-0000-0000-0000B9990000}"/>
    <cellStyle name="Output 2 2 14 30" xfId="38886" xr:uid="{00000000-0005-0000-0000-0000BA990000}"/>
    <cellStyle name="Output 2 2 14 30 2" xfId="38887" xr:uid="{00000000-0005-0000-0000-0000BB990000}"/>
    <cellStyle name="Output 2 2 14 31" xfId="38888" xr:uid="{00000000-0005-0000-0000-0000BC990000}"/>
    <cellStyle name="Output 2 2 14 31 2" xfId="38889" xr:uid="{00000000-0005-0000-0000-0000BD990000}"/>
    <cellStyle name="Output 2 2 14 32" xfId="38890" xr:uid="{00000000-0005-0000-0000-0000BE990000}"/>
    <cellStyle name="Output 2 2 14 32 2" xfId="38891" xr:uid="{00000000-0005-0000-0000-0000BF990000}"/>
    <cellStyle name="Output 2 2 14 33" xfId="38892" xr:uid="{00000000-0005-0000-0000-0000C0990000}"/>
    <cellStyle name="Output 2 2 14 33 2" xfId="38893" xr:uid="{00000000-0005-0000-0000-0000C1990000}"/>
    <cellStyle name="Output 2 2 14 34" xfId="38894" xr:uid="{00000000-0005-0000-0000-0000C2990000}"/>
    <cellStyle name="Output 2 2 14 34 2" xfId="38895" xr:uid="{00000000-0005-0000-0000-0000C3990000}"/>
    <cellStyle name="Output 2 2 14 35" xfId="38896" xr:uid="{00000000-0005-0000-0000-0000C4990000}"/>
    <cellStyle name="Output 2 2 14 35 2" xfId="38897" xr:uid="{00000000-0005-0000-0000-0000C5990000}"/>
    <cellStyle name="Output 2 2 14 36" xfId="38898" xr:uid="{00000000-0005-0000-0000-0000C6990000}"/>
    <cellStyle name="Output 2 2 14 36 2" xfId="38899" xr:uid="{00000000-0005-0000-0000-0000C7990000}"/>
    <cellStyle name="Output 2 2 14 37" xfId="38900" xr:uid="{00000000-0005-0000-0000-0000C8990000}"/>
    <cellStyle name="Output 2 2 14 37 2" xfId="38901" xr:uid="{00000000-0005-0000-0000-0000C9990000}"/>
    <cellStyle name="Output 2 2 14 38" xfId="38902" xr:uid="{00000000-0005-0000-0000-0000CA990000}"/>
    <cellStyle name="Output 2 2 14 38 2" xfId="38903" xr:uid="{00000000-0005-0000-0000-0000CB990000}"/>
    <cellStyle name="Output 2 2 14 39" xfId="38904" xr:uid="{00000000-0005-0000-0000-0000CC990000}"/>
    <cellStyle name="Output 2 2 14 39 2" xfId="38905" xr:uid="{00000000-0005-0000-0000-0000CD990000}"/>
    <cellStyle name="Output 2 2 14 4" xfId="38906" xr:uid="{00000000-0005-0000-0000-0000CE990000}"/>
    <cellStyle name="Output 2 2 14 4 2" xfId="38907" xr:uid="{00000000-0005-0000-0000-0000CF990000}"/>
    <cellStyle name="Output 2 2 14 40" xfId="38908" xr:uid="{00000000-0005-0000-0000-0000D0990000}"/>
    <cellStyle name="Output 2 2 14 41" xfId="38909" xr:uid="{00000000-0005-0000-0000-0000D1990000}"/>
    <cellStyle name="Output 2 2 14 42" xfId="38910" xr:uid="{00000000-0005-0000-0000-0000D2990000}"/>
    <cellStyle name="Output 2 2 14 43" xfId="38911" xr:uid="{00000000-0005-0000-0000-0000D3990000}"/>
    <cellStyle name="Output 2 2 14 44" xfId="38912" xr:uid="{00000000-0005-0000-0000-0000D4990000}"/>
    <cellStyle name="Output 2 2 14 45" xfId="38913" xr:uid="{00000000-0005-0000-0000-0000D5990000}"/>
    <cellStyle name="Output 2 2 14 46" xfId="38914" xr:uid="{00000000-0005-0000-0000-0000D6990000}"/>
    <cellStyle name="Output 2 2 14 47" xfId="38915" xr:uid="{00000000-0005-0000-0000-0000D7990000}"/>
    <cellStyle name="Output 2 2 14 48" xfId="38916" xr:uid="{00000000-0005-0000-0000-0000D8990000}"/>
    <cellStyle name="Output 2 2 14 49" xfId="38917" xr:uid="{00000000-0005-0000-0000-0000D9990000}"/>
    <cellStyle name="Output 2 2 14 5" xfId="38918" xr:uid="{00000000-0005-0000-0000-0000DA990000}"/>
    <cellStyle name="Output 2 2 14 5 2" xfId="38919" xr:uid="{00000000-0005-0000-0000-0000DB990000}"/>
    <cellStyle name="Output 2 2 14 50" xfId="38920" xr:uid="{00000000-0005-0000-0000-0000DC990000}"/>
    <cellStyle name="Output 2 2 14 51" xfId="38921" xr:uid="{00000000-0005-0000-0000-0000DD990000}"/>
    <cellStyle name="Output 2 2 14 52" xfId="38922" xr:uid="{00000000-0005-0000-0000-0000DE990000}"/>
    <cellStyle name="Output 2 2 14 53" xfId="38923" xr:uid="{00000000-0005-0000-0000-0000DF990000}"/>
    <cellStyle name="Output 2 2 14 54" xfId="38924" xr:uid="{00000000-0005-0000-0000-0000E0990000}"/>
    <cellStyle name="Output 2 2 14 55" xfId="38925" xr:uid="{00000000-0005-0000-0000-0000E1990000}"/>
    <cellStyle name="Output 2 2 14 56" xfId="38926" xr:uid="{00000000-0005-0000-0000-0000E2990000}"/>
    <cellStyle name="Output 2 2 14 57" xfId="38927" xr:uid="{00000000-0005-0000-0000-0000E3990000}"/>
    <cellStyle name="Output 2 2 14 58" xfId="38928" xr:uid="{00000000-0005-0000-0000-0000E4990000}"/>
    <cellStyle name="Output 2 2 14 59" xfId="38929" xr:uid="{00000000-0005-0000-0000-0000E5990000}"/>
    <cellStyle name="Output 2 2 14 6" xfId="38930" xr:uid="{00000000-0005-0000-0000-0000E6990000}"/>
    <cellStyle name="Output 2 2 14 6 2" xfId="38931" xr:uid="{00000000-0005-0000-0000-0000E7990000}"/>
    <cellStyle name="Output 2 2 14 60" xfId="38932" xr:uid="{00000000-0005-0000-0000-0000E8990000}"/>
    <cellStyle name="Output 2 2 14 61" xfId="38933" xr:uid="{00000000-0005-0000-0000-0000E9990000}"/>
    <cellStyle name="Output 2 2 14 62" xfId="38934" xr:uid="{00000000-0005-0000-0000-0000EA990000}"/>
    <cellStyle name="Output 2 2 14 63" xfId="38935" xr:uid="{00000000-0005-0000-0000-0000EB990000}"/>
    <cellStyle name="Output 2 2 14 64" xfId="38936" xr:uid="{00000000-0005-0000-0000-0000EC990000}"/>
    <cellStyle name="Output 2 2 14 65" xfId="38937" xr:uid="{00000000-0005-0000-0000-0000ED990000}"/>
    <cellStyle name="Output 2 2 14 66" xfId="38938" xr:uid="{00000000-0005-0000-0000-0000EE990000}"/>
    <cellStyle name="Output 2 2 14 67" xfId="38939" xr:uid="{00000000-0005-0000-0000-0000EF990000}"/>
    <cellStyle name="Output 2 2 14 68" xfId="38940" xr:uid="{00000000-0005-0000-0000-0000F0990000}"/>
    <cellStyle name="Output 2 2 14 69" xfId="38941" xr:uid="{00000000-0005-0000-0000-0000F1990000}"/>
    <cellStyle name="Output 2 2 14 7" xfId="38942" xr:uid="{00000000-0005-0000-0000-0000F2990000}"/>
    <cellStyle name="Output 2 2 14 7 2" xfId="38943" xr:uid="{00000000-0005-0000-0000-0000F3990000}"/>
    <cellStyle name="Output 2 2 14 70" xfId="38944" xr:uid="{00000000-0005-0000-0000-0000F4990000}"/>
    <cellStyle name="Output 2 2 14 71" xfId="38945" xr:uid="{00000000-0005-0000-0000-0000F5990000}"/>
    <cellStyle name="Output 2 2 14 72" xfId="38946" xr:uid="{00000000-0005-0000-0000-0000F6990000}"/>
    <cellStyle name="Output 2 2 14 73" xfId="38947" xr:uid="{00000000-0005-0000-0000-0000F7990000}"/>
    <cellStyle name="Output 2 2 14 74" xfId="38948" xr:uid="{00000000-0005-0000-0000-0000F8990000}"/>
    <cellStyle name="Output 2 2 14 75" xfId="38949" xr:uid="{00000000-0005-0000-0000-0000F9990000}"/>
    <cellStyle name="Output 2 2 14 76" xfId="38950" xr:uid="{00000000-0005-0000-0000-0000FA990000}"/>
    <cellStyle name="Output 2 2 14 77" xfId="52461" xr:uid="{00000000-0005-0000-0000-0000FB990000}"/>
    <cellStyle name="Output 2 2 14 78" xfId="52240" xr:uid="{00000000-0005-0000-0000-0000FC990000}"/>
    <cellStyle name="Output 2 2 14 79" xfId="53154" xr:uid="{00000000-0005-0000-0000-0000FD990000}"/>
    <cellStyle name="Output 2 2 14 8" xfId="38951" xr:uid="{00000000-0005-0000-0000-0000FE990000}"/>
    <cellStyle name="Output 2 2 14 8 2" xfId="38952" xr:uid="{00000000-0005-0000-0000-0000FF990000}"/>
    <cellStyle name="Output 2 2 14 9" xfId="38953" xr:uid="{00000000-0005-0000-0000-0000009A0000}"/>
    <cellStyle name="Output 2 2 14 9 2" xfId="38954" xr:uid="{00000000-0005-0000-0000-0000019A0000}"/>
    <cellStyle name="Output 2 2 15" xfId="1092" xr:uid="{00000000-0005-0000-0000-0000029A0000}"/>
    <cellStyle name="Output 2 2 15 10" xfId="38955" xr:uid="{00000000-0005-0000-0000-0000039A0000}"/>
    <cellStyle name="Output 2 2 15 10 2" xfId="38956" xr:uid="{00000000-0005-0000-0000-0000049A0000}"/>
    <cellStyle name="Output 2 2 15 11" xfId="38957" xr:uid="{00000000-0005-0000-0000-0000059A0000}"/>
    <cellStyle name="Output 2 2 15 11 2" xfId="38958" xr:uid="{00000000-0005-0000-0000-0000069A0000}"/>
    <cellStyle name="Output 2 2 15 12" xfId="38959" xr:uid="{00000000-0005-0000-0000-0000079A0000}"/>
    <cellStyle name="Output 2 2 15 12 2" xfId="38960" xr:uid="{00000000-0005-0000-0000-0000089A0000}"/>
    <cellStyle name="Output 2 2 15 13" xfId="38961" xr:uid="{00000000-0005-0000-0000-0000099A0000}"/>
    <cellStyle name="Output 2 2 15 13 2" xfId="38962" xr:uid="{00000000-0005-0000-0000-00000A9A0000}"/>
    <cellStyle name="Output 2 2 15 14" xfId="38963" xr:uid="{00000000-0005-0000-0000-00000B9A0000}"/>
    <cellStyle name="Output 2 2 15 14 2" xfId="38964" xr:uid="{00000000-0005-0000-0000-00000C9A0000}"/>
    <cellStyle name="Output 2 2 15 15" xfId="38965" xr:uid="{00000000-0005-0000-0000-00000D9A0000}"/>
    <cellStyle name="Output 2 2 15 15 2" xfId="38966" xr:uid="{00000000-0005-0000-0000-00000E9A0000}"/>
    <cellStyle name="Output 2 2 15 16" xfId="38967" xr:uid="{00000000-0005-0000-0000-00000F9A0000}"/>
    <cellStyle name="Output 2 2 15 16 2" xfId="38968" xr:uid="{00000000-0005-0000-0000-0000109A0000}"/>
    <cellStyle name="Output 2 2 15 17" xfId="38969" xr:uid="{00000000-0005-0000-0000-0000119A0000}"/>
    <cellStyle name="Output 2 2 15 17 2" xfId="38970" xr:uid="{00000000-0005-0000-0000-0000129A0000}"/>
    <cellStyle name="Output 2 2 15 18" xfId="38971" xr:uid="{00000000-0005-0000-0000-0000139A0000}"/>
    <cellStyle name="Output 2 2 15 18 2" xfId="38972" xr:uid="{00000000-0005-0000-0000-0000149A0000}"/>
    <cellStyle name="Output 2 2 15 19" xfId="38973" xr:uid="{00000000-0005-0000-0000-0000159A0000}"/>
    <cellStyle name="Output 2 2 15 19 2" xfId="38974" xr:uid="{00000000-0005-0000-0000-0000169A0000}"/>
    <cellStyle name="Output 2 2 15 2" xfId="1093" xr:uid="{00000000-0005-0000-0000-0000179A0000}"/>
    <cellStyle name="Output 2 2 15 2 2" xfId="38975" xr:uid="{00000000-0005-0000-0000-0000189A0000}"/>
    <cellStyle name="Output 2 2 15 20" xfId="38976" xr:uid="{00000000-0005-0000-0000-0000199A0000}"/>
    <cellStyle name="Output 2 2 15 20 2" xfId="38977" xr:uid="{00000000-0005-0000-0000-00001A9A0000}"/>
    <cellStyle name="Output 2 2 15 21" xfId="38978" xr:uid="{00000000-0005-0000-0000-00001B9A0000}"/>
    <cellStyle name="Output 2 2 15 21 2" xfId="38979" xr:uid="{00000000-0005-0000-0000-00001C9A0000}"/>
    <cellStyle name="Output 2 2 15 22" xfId="38980" xr:uid="{00000000-0005-0000-0000-00001D9A0000}"/>
    <cellStyle name="Output 2 2 15 22 2" xfId="38981" xr:uid="{00000000-0005-0000-0000-00001E9A0000}"/>
    <cellStyle name="Output 2 2 15 23" xfId="38982" xr:uid="{00000000-0005-0000-0000-00001F9A0000}"/>
    <cellStyle name="Output 2 2 15 23 2" xfId="38983" xr:uid="{00000000-0005-0000-0000-0000209A0000}"/>
    <cellStyle name="Output 2 2 15 24" xfId="38984" xr:uid="{00000000-0005-0000-0000-0000219A0000}"/>
    <cellStyle name="Output 2 2 15 24 2" xfId="38985" xr:uid="{00000000-0005-0000-0000-0000229A0000}"/>
    <cellStyle name="Output 2 2 15 25" xfId="38986" xr:uid="{00000000-0005-0000-0000-0000239A0000}"/>
    <cellStyle name="Output 2 2 15 25 2" xfId="38987" xr:uid="{00000000-0005-0000-0000-0000249A0000}"/>
    <cellStyle name="Output 2 2 15 26" xfId="38988" xr:uid="{00000000-0005-0000-0000-0000259A0000}"/>
    <cellStyle name="Output 2 2 15 26 2" xfId="38989" xr:uid="{00000000-0005-0000-0000-0000269A0000}"/>
    <cellStyle name="Output 2 2 15 27" xfId="38990" xr:uid="{00000000-0005-0000-0000-0000279A0000}"/>
    <cellStyle name="Output 2 2 15 27 2" xfId="38991" xr:uid="{00000000-0005-0000-0000-0000289A0000}"/>
    <cellStyle name="Output 2 2 15 28" xfId="38992" xr:uid="{00000000-0005-0000-0000-0000299A0000}"/>
    <cellStyle name="Output 2 2 15 28 2" xfId="38993" xr:uid="{00000000-0005-0000-0000-00002A9A0000}"/>
    <cellStyle name="Output 2 2 15 29" xfId="38994" xr:uid="{00000000-0005-0000-0000-00002B9A0000}"/>
    <cellStyle name="Output 2 2 15 29 2" xfId="38995" xr:uid="{00000000-0005-0000-0000-00002C9A0000}"/>
    <cellStyle name="Output 2 2 15 3" xfId="38996" xr:uid="{00000000-0005-0000-0000-00002D9A0000}"/>
    <cellStyle name="Output 2 2 15 3 2" xfId="38997" xr:uid="{00000000-0005-0000-0000-00002E9A0000}"/>
    <cellStyle name="Output 2 2 15 30" xfId="38998" xr:uid="{00000000-0005-0000-0000-00002F9A0000}"/>
    <cellStyle name="Output 2 2 15 30 2" xfId="38999" xr:uid="{00000000-0005-0000-0000-0000309A0000}"/>
    <cellStyle name="Output 2 2 15 31" xfId="39000" xr:uid="{00000000-0005-0000-0000-0000319A0000}"/>
    <cellStyle name="Output 2 2 15 31 2" xfId="39001" xr:uid="{00000000-0005-0000-0000-0000329A0000}"/>
    <cellStyle name="Output 2 2 15 32" xfId="39002" xr:uid="{00000000-0005-0000-0000-0000339A0000}"/>
    <cellStyle name="Output 2 2 15 32 2" xfId="39003" xr:uid="{00000000-0005-0000-0000-0000349A0000}"/>
    <cellStyle name="Output 2 2 15 33" xfId="39004" xr:uid="{00000000-0005-0000-0000-0000359A0000}"/>
    <cellStyle name="Output 2 2 15 33 2" xfId="39005" xr:uid="{00000000-0005-0000-0000-0000369A0000}"/>
    <cellStyle name="Output 2 2 15 34" xfId="39006" xr:uid="{00000000-0005-0000-0000-0000379A0000}"/>
    <cellStyle name="Output 2 2 15 34 2" xfId="39007" xr:uid="{00000000-0005-0000-0000-0000389A0000}"/>
    <cellStyle name="Output 2 2 15 35" xfId="39008" xr:uid="{00000000-0005-0000-0000-0000399A0000}"/>
    <cellStyle name="Output 2 2 15 35 2" xfId="39009" xr:uid="{00000000-0005-0000-0000-00003A9A0000}"/>
    <cellStyle name="Output 2 2 15 36" xfId="39010" xr:uid="{00000000-0005-0000-0000-00003B9A0000}"/>
    <cellStyle name="Output 2 2 15 36 2" xfId="39011" xr:uid="{00000000-0005-0000-0000-00003C9A0000}"/>
    <cellStyle name="Output 2 2 15 37" xfId="39012" xr:uid="{00000000-0005-0000-0000-00003D9A0000}"/>
    <cellStyle name="Output 2 2 15 37 2" xfId="39013" xr:uid="{00000000-0005-0000-0000-00003E9A0000}"/>
    <cellStyle name="Output 2 2 15 38" xfId="39014" xr:uid="{00000000-0005-0000-0000-00003F9A0000}"/>
    <cellStyle name="Output 2 2 15 38 2" xfId="39015" xr:uid="{00000000-0005-0000-0000-0000409A0000}"/>
    <cellStyle name="Output 2 2 15 39" xfId="39016" xr:uid="{00000000-0005-0000-0000-0000419A0000}"/>
    <cellStyle name="Output 2 2 15 39 2" xfId="39017" xr:uid="{00000000-0005-0000-0000-0000429A0000}"/>
    <cellStyle name="Output 2 2 15 4" xfId="39018" xr:uid="{00000000-0005-0000-0000-0000439A0000}"/>
    <cellStyle name="Output 2 2 15 4 2" xfId="39019" xr:uid="{00000000-0005-0000-0000-0000449A0000}"/>
    <cellStyle name="Output 2 2 15 40" xfId="39020" xr:uid="{00000000-0005-0000-0000-0000459A0000}"/>
    <cellStyle name="Output 2 2 15 41" xfId="39021" xr:uid="{00000000-0005-0000-0000-0000469A0000}"/>
    <cellStyle name="Output 2 2 15 42" xfId="39022" xr:uid="{00000000-0005-0000-0000-0000479A0000}"/>
    <cellStyle name="Output 2 2 15 43" xfId="39023" xr:uid="{00000000-0005-0000-0000-0000489A0000}"/>
    <cellStyle name="Output 2 2 15 44" xfId="39024" xr:uid="{00000000-0005-0000-0000-0000499A0000}"/>
    <cellStyle name="Output 2 2 15 45" xfId="39025" xr:uid="{00000000-0005-0000-0000-00004A9A0000}"/>
    <cellStyle name="Output 2 2 15 46" xfId="39026" xr:uid="{00000000-0005-0000-0000-00004B9A0000}"/>
    <cellStyle name="Output 2 2 15 47" xfId="39027" xr:uid="{00000000-0005-0000-0000-00004C9A0000}"/>
    <cellStyle name="Output 2 2 15 48" xfId="39028" xr:uid="{00000000-0005-0000-0000-00004D9A0000}"/>
    <cellStyle name="Output 2 2 15 49" xfId="39029" xr:uid="{00000000-0005-0000-0000-00004E9A0000}"/>
    <cellStyle name="Output 2 2 15 5" xfId="39030" xr:uid="{00000000-0005-0000-0000-00004F9A0000}"/>
    <cellStyle name="Output 2 2 15 5 2" xfId="39031" xr:uid="{00000000-0005-0000-0000-0000509A0000}"/>
    <cellStyle name="Output 2 2 15 50" xfId="39032" xr:uid="{00000000-0005-0000-0000-0000519A0000}"/>
    <cellStyle name="Output 2 2 15 51" xfId="39033" xr:uid="{00000000-0005-0000-0000-0000529A0000}"/>
    <cellStyle name="Output 2 2 15 52" xfId="39034" xr:uid="{00000000-0005-0000-0000-0000539A0000}"/>
    <cellStyle name="Output 2 2 15 53" xfId="39035" xr:uid="{00000000-0005-0000-0000-0000549A0000}"/>
    <cellStyle name="Output 2 2 15 54" xfId="39036" xr:uid="{00000000-0005-0000-0000-0000559A0000}"/>
    <cellStyle name="Output 2 2 15 55" xfId="39037" xr:uid="{00000000-0005-0000-0000-0000569A0000}"/>
    <cellStyle name="Output 2 2 15 56" xfId="39038" xr:uid="{00000000-0005-0000-0000-0000579A0000}"/>
    <cellStyle name="Output 2 2 15 57" xfId="39039" xr:uid="{00000000-0005-0000-0000-0000589A0000}"/>
    <cellStyle name="Output 2 2 15 58" xfId="39040" xr:uid="{00000000-0005-0000-0000-0000599A0000}"/>
    <cellStyle name="Output 2 2 15 59" xfId="39041" xr:uid="{00000000-0005-0000-0000-00005A9A0000}"/>
    <cellStyle name="Output 2 2 15 6" xfId="39042" xr:uid="{00000000-0005-0000-0000-00005B9A0000}"/>
    <cellStyle name="Output 2 2 15 6 2" xfId="39043" xr:uid="{00000000-0005-0000-0000-00005C9A0000}"/>
    <cellStyle name="Output 2 2 15 60" xfId="39044" xr:uid="{00000000-0005-0000-0000-00005D9A0000}"/>
    <cellStyle name="Output 2 2 15 61" xfId="39045" xr:uid="{00000000-0005-0000-0000-00005E9A0000}"/>
    <cellStyle name="Output 2 2 15 62" xfId="39046" xr:uid="{00000000-0005-0000-0000-00005F9A0000}"/>
    <cellStyle name="Output 2 2 15 63" xfId="39047" xr:uid="{00000000-0005-0000-0000-0000609A0000}"/>
    <cellStyle name="Output 2 2 15 64" xfId="39048" xr:uid="{00000000-0005-0000-0000-0000619A0000}"/>
    <cellStyle name="Output 2 2 15 65" xfId="39049" xr:uid="{00000000-0005-0000-0000-0000629A0000}"/>
    <cellStyle name="Output 2 2 15 66" xfId="39050" xr:uid="{00000000-0005-0000-0000-0000639A0000}"/>
    <cellStyle name="Output 2 2 15 67" xfId="39051" xr:uid="{00000000-0005-0000-0000-0000649A0000}"/>
    <cellStyle name="Output 2 2 15 68" xfId="39052" xr:uid="{00000000-0005-0000-0000-0000659A0000}"/>
    <cellStyle name="Output 2 2 15 69" xfId="39053" xr:uid="{00000000-0005-0000-0000-0000669A0000}"/>
    <cellStyle name="Output 2 2 15 7" xfId="39054" xr:uid="{00000000-0005-0000-0000-0000679A0000}"/>
    <cellStyle name="Output 2 2 15 7 2" xfId="39055" xr:uid="{00000000-0005-0000-0000-0000689A0000}"/>
    <cellStyle name="Output 2 2 15 70" xfId="39056" xr:uid="{00000000-0005-0000-0000-0000699A0000}"/>
    <cellStyle name="Output 2 2 15 71" xfId="39057" xr:uid="{00000000-0005-0000-0000-00006A9A0000}"/>
    <cellStyle name="Output 2 2 15 72" xfId="39058" xr:uid="{00000000-0005-0000-0000-00006B9A0000}"/>
    <cellStyle name="Output 2 2 15 73" xfId="39059" xr:uid="{00000000-0005-0000-0000-00006C9A0000}"/>
    <cellStyle name="Output 2 2 15 74" xfId="39060" xr:uid="{00000000-0005-0000-0000-00006D9A0000}"/>
    <cellStyle name="Output 2 2 15 75" xfId="39061" xr:uid="{00000000-0005-0000-0000-00006E9A0000}"/>
    <cellStyle name="Output 2 2 15 76" xfId="39062" xr:uid="{00000000-0005-0000-0000-00006F9A0000}"/>
    <cellStyle name="Output 2 2 15 77" xfId="52635" xr:uid="{00000000-0005-0000-0000-0000709A0000}"/>
    <cellStyle name="Output 2 2 15 78" xfId="52886" xr:uid="{00000000-0005-0000-0000-0000719A0000}"/>
    <cellStyle name="Output 2 2 15 79" xfId="53347" xr:uid="{00000000-0005-0000-0000-0000729A0000}"/>
    <cellStyle name="Output 2 2 15 8" xfId="39063" xr:uid="{00000000-0005-0000-0000-0000739A0000}"/>
    <cellStyle name="Output 2 2 15 8 2" xfId="39064" xr:uid="{00000000-0005-0000-0000-0000749A0000}"/>
    <cellStyle name="Output 2 2 15 9" xfId="39065" xr:uid="{00000000-0005-0000-0000-0000759A0000}"/>
    <cellStyle name="Output 2 2 15 9 2" xfId="39066" xr:uid="{00000000-0005-0000-0000-0000769A0000}"/>
    <cellStyle name="Output 2 2 16" xfId="1094" xr:uid="{00000000-0005-0000-0000-0000779A0000}"/>
    <cellStyle name="Output 2 2 16 10" xfId="39067" xr:uid="{00000000-0005-0000-0000-0000789A0000}"/>
    <cellStyle name="Output 2 2 16 10 2" xfId="39068" xr:uid="{00000000-0005-0000-0000-0000799A0000}"/>
    <cellStyle name="Output 2 2 16 11" xfId="39069" xr:uid="{00000000-0005-0000-0000-00007A9A0000}"/>
    <cellStyle name="Output 2 2 16 11 2" xfId="39070" xr:uid="{00000000-0005-0000-0000-00007B9A0000}"/>
    <cellStyle name="Output 2 2 16 12" xfId="39071" xr:uid="{00000000-0005-0000-0000-00007C9A0000}"/>
    <cellStyle name="Output 2 2 16 12 2" xfId="39072" xr:uid="{00000000-0005-0000-0000-00007D9A0000}"/>
    <cellStyle name="Output 2 2 16 13" xfId="39073" xr:uid="{00000000-0005-0000-0000-00007E9A0000}"/>
    <cellStyle name="Output 2 2 16 13 2" xfId="39074" xr:uid="{00000000-0005-0000-0000-00007F9A0000}"/>
    <cellStyle name="Output 2 2 16 14" xfId="39075" xr:uid="{00000000-0005-0000-0000-0000809A0000}"/>
    <cellStyle name="Output 2 2 16 14 2" xfId="39076" xr:uid="{00000000-0005-0000-0000-0000819A0000}"/>
    <cellStyle name="Output 2 2 16 15" xfId="39077" xr:uid="{00000000-0005-0000-0000-0000829A0000}"/>
    <cellStyle name="Output 2 2 16 15 2" xfId="39078" xr:uid="{00000000-0005-0000-0000-0000839A0000}"/>
    <cellStyle name="Output 2 2 16 16" xfId="39079" xr:uid="{00000000-0005-0000-0000-0000849A0000}"/>
    <cellStyle name="Output 2 2 16 16 2" xfId="39080" xr:uid="{00000000-0005-0000-0000-0000859A0000}"/>
    <cellStyle name="Output 2 2 16 17" xfId="39081" xr:uid="{00000000-0005-0000-0000-0000869A0000}"/>
    <cellStyle name="Output 2 2 16 17 2" xfId="39082" xr:uid="{00000000-0005-0000-0000-0000879A0000}"/>
    <cellStyle name="Output 2 2 16 18" xfId="39083" xr:uid="{00000000-0005-0000-0000-0000889A0000}"/>
    <cellStyle name="Output 2 2 16 18 2" xfId="39084" xr:uid="{00000000-0005-0000-0000-0000899A0000}"/>
    <cellStyle name="Output 2 2 16 19" xfId="39085" xr:uid="{00000000-0005-0000-0000-00008A9A0000}"/>
    <cellStyle name="Output 2 2 16 19 2" xfId="39086" xr:uid="{00000000-0005-0000-0000-00008B9A0000}"/>
    <cellStyle name="Output 2 2 16 2" xfId="1095" xr:uid="{00000000-0005-0000-0000-00008C9A0000}"/>
    <cellStyle name="Output 2 2 16 2 2" xfId="39087" xr:uid="{00000000-0005-0000-0000-00008D9A0000}"/>
    <cellStyle name="Output 2 2 16 20" xfId="39088" xr:uid="{00000000-0005-0000-0000-00008E9A0000}"/>
    <cellStyle name="Output 2 2 16 20 2" xfId="39089" xr:uid="{00000000-0005-0000-0000-00008F9A0000}"/>
    <cellStyle name="Output 2 2 16 21" xfId="39090" xr:uid="{00000000-0005-0000-0000-0000909A0000}"/>
    <cellStyle name="Output 2 2 16 21 2" xfId="39091" xr:uid="{00000000-0005-0000-0000-0000919A0000}"/>
    <cellStyle name="Output 2 2 16 22" xfId="39092" xr:uid="{00000000-0005-0000-0000-0000929A0000}"/>
    <cellStyle name="Output 2 2 16 22 2" xfId="39093" xr:uid="{00000000-0005-0000-0000-0000939A0000}"/>
    <cellStyle name="Output 2 2 16 23" xfId="39094" xr:uid="{00000000-0005-0000-0000-0000949A0000}"/>
    <cellStyle name="Output 2 2 16 23 2" xfId="39095" xr:uid="{00000000-0005-0000-0000-0000959A0000}"/>
    <cellStyle name="Output 2 2 16 24" xfId="39096" xr:uid="{00000000-0005-0000-0000-0000969A0000}"/>
    <cellStyle name="Output 2 2 16 24 2" xfId="39097" xr:uid="{00000000-0005-0000-0000-0000979A0000}"/>
    <cellStyle name="Output 2 2 16 25" xfId="39098" xr:uid="{00000000-0005-0000-0000-0000989A0000}"/>
    <cellStyle name="Output 2 2 16 25 2" xfId="39099" xr:uid="{00000000-0005-0000-0000-0000999A0000}"/>
    <cellStyle name="Output 2 2 16 26" xfId="39100" xr:uid="{00000000-0005-0000-0000-00009A9A0000}"/>
    <cellStyle name="Output 2 2 16 26 2" xfId="39101" xr:uid="{00000000-0005-0000-0000-00009B9A0000}"/>
    <cellStyle name="Output 2 2 16 27" xfId="39102" xr:uid="{00000000-0005-0000-0000-00009C9A0000}"/>
    <cellStyle name="Output 2 2 16 27 2" xfId="39103" xr:uid="{00000000-0005-0000-0000-00009D9A0000}"/>
    <cellStyle name="Output 2 2 16 28" xfId="39104" xr:uid="{00000000-0005-0000-0000-00009E9A0000}"/>
    <cellStyle name="Output 2 2 16 28 2" xfId="39105" xr:uid="{00000000-0005-0000-0000-00009F9A0000}"/>
    <cellStyle name="Output 2 2 16 29" xfId="39106" xr:uid="{00000000-0005-0000-0000-0000A09A0000}"/>
    <cellStyle name="Output 2 2 16 29 2" xfId="39107" xr:uid="{00000000-0005-0000-0000-0000A19A0000}"/>
    <cellStyle name="Output 2 2 16 3" xfId="39108" xr:uid="{00000000-0005-0000-0000-0000A29A0000}"/>
    <cellStyle name="Output 2 2 16 3 2" xfId="39109" xr:uid="{00000000-0005-0000-0000-0000A39A0000}"/>
    <cellStyle name="Output 2 2 16 30" xfId="39110" xr:uid="{00000000-0005-0000-0000-0000A49A0000}"/>
    <cellStyle name="Output 2 2 16 30 2" xfId="39111" xr:uid="{00000000-0005-0000-0000-0000A59A0000}"/>
    <cellStyle name="Output 2 2 16 31" xfId="39112" xr:uid="{00000000-0005-0000-0000-0000A69A0000}"/>
    <cellStyle name="Output 2 2 16 31 2" xfId="39113" xr:uid="{00000000-0005-0000-0000-0000A79A0000}"/>
    <cellStyle name="Output 2 2 16 32" xfId="39114" xr:uid="{00000000-0005-0000-0000-0000A89A0000}"/>
    <cellStyle name="Output 2 2 16 32 2" xfId="39115" xr:uid="{00000000-0005-0000-0000-0000A99A0000}"/>
    <cellStyle name="Output 2 2 16 33" xfId="39116" xr:uid="{00000000-0005-0000-0000-0000AA9A0000}"/>
    <cellStyle name="Output 2 2 16 33 2" xfId="39117" xr:uid="{00000000-0005-0000-0000-0000AB9A0000}"/>
    <cellStyle name="Output 2 2 16 34" xfId="39118" xr:uid="{00000000-0005-0000-0000-0000AC9A0000}"/>
    <cellStyle name="Output 2 2 16 34 2" xfId="39119" xr:uid="{00000000-0005-0000-0000-0000AD9A0000}"/>
    <cellStyle name="Output 2 2 16 35" xfId="39120" xr:uid="{00000000-0005-0000-0000-0000AE9A0000}"/>
    <cellStyle name="Output 2 2 16 35 2" xfId="39121" xr:uid="{00000000-0005-0000-0000-0000AF9A0000}"/>
    <cellStyle name="Output 2 2 16 36" xfId="39122" xr:uid="{00000000-0005-0000-0000-0000B09A0000}"/>
    <cellStyle name="Output 2 2 16 36 2" xfId="39123" xr:uid="{00000000-0005-0000-0000-0000B19A0000}"/>
    <cellStyle name="Output 2 2 16 37" xfId="39124" xr:uid="{00000000-0005-0000-0000-0000B29A0000}"/>
    <cellStyle name="Output 2 2 16 37 2" xfId="39125" xr:uid="{00000000-0005-0000-0000-0000B39A0000}"/>
    <cellStyle name="Output 2 2 16 38" xfId="39126" xr:uid="{00000000-0005-0000-0000-0000B49A0000}"/>
    <cellStyle name="Output 2 2 16 38 2" xfId="39127" xr:uid="{00000000-0005-0000-0000-0000B59A0000}"/>
    <cellStyle name="Output 2 2 16 39" xfId="39128" xr:uid="{00000000-0005-0000-0000-0000B69A0000}"/>
    <cellStyle name="Output 2 2 16 39 2" xfId="39129" xr:uid="{00000000-0005-0000-0000-0000B79A0000}"/>
    <cellStyle name="Output 2 2 16 4" xfId="39130" xr:uid="{00000000-0005-0000-0000-0000B89A0000}"/>
    <cellStyle name="Output 2 2 16 4 2" xfId="39131" xr:uid="{00000000-0005-0000-0000-0000B99A0000}"/>
    <cellStyle name="Output 2 2 16 40" xfId="39132" xr:uid="{00000000-0005-0000-0000-0000BA9A0000}"/>
    <cellStyle name="Output 2 2 16 41" xfId="39133" xr:uid="{00000000-0005-0000-0000-0000BB9A0000}"/>
    <cellStyle name="Output 2 2 16 42" xfId="39134" xr:uid="{00000000-0005-0000-0000-0000BC9A0000}"/>
    <cellStyle name="Output 2 2 16 43" xfId="39135" xr:uid="{00000000-0005-0000-0000-0000BD9A0000}"/>
    <cellStyle name="Output 2 2 16 44" xfId="39136" xr:uid="{00000000-0005-0000-0000-0000BE9A0000}"/>
    <cellStyle name="Output 2 2 16 45" xfId="39137" xr:uid="{00000000-0005-0000-0000-0000BF9A0000}"/>
    <cellStyle name="Output 2 2 16 46" xfId="39138" xr:uid="{00000000-0005-0000-0000-0000C09A0000}"/>
    <cellStyle name="Output 2 2 16 47" xfId="39139" xr:uid="{00000000-0005-0000-0000-0000C19A0000}"/>
    <cellStyle name="Output 2 2 16 48" xfId="39140" xr:uid="{00000000-0005-0000-0000-0000C29A0000}"/>
    <cellStyle name="Output 2 2 16 49" xfId="39141" xr:uid="{00000000-0005-0000-0000-0000C39A0000}"/>
    <cellStyle name="Output 2 2 16 5" xfId="39142" xr:uid="{00000000-0005-0000-0000-0000C49A0000}"/>
    <cellStyle name="Output 2 2 16 5 2" xfId="39143" xr:uid="{00000000-0005-0000-0000-0000C59A0000}"/>
    <cellStyle name="Output 2 2 16 50" xfId="39144" xr:uid="{00000000-0005-0000-0000-0000C69A0000}"/>
    <cellStyle name="Output 2 2 16 51" xfId="39145" xr:uid="{00000000-0005-0000-0000-0000C79A0000}"/>
    <cellStyle name="Output 2 2 16 52" xfId="39146" xr:uid="{00000000-0005-0000-0000-0000C89A0000}"/>
    <cellStyle name="Output 2 2 16 53" xfId="39147" xr:uid="{00000000-0005-0000-0000-0000C99A0000}"/>
    <cellStyle name="Output 2 2 16 54" xfId="39148" xr:uid="{00000000-0005-0000-0000-0000CA9A0000}"/>
    <cellStyle name="Output 2 2 16 55" xfId="39149" xr:uid="{00000000-0005-0000-0000-0000CB9A0000}"/>
    <cellStyle name="Output 2 2 16 56" xfId="39150" xr:uid="{00000000-0005-0000-0000-0000CC9A0000}"/>
    <cellStyle name="Output 2 2 16 57" xfId="39151" xr:uid="{00000000-0005-0000-0000-0000CD9A0000}"/>
    <cellStyle name="Output 2 2 16 58" xfId="39152" xr:uid="{00000000-0005-0000-0000-0000CE9A0000}"/>
    <cellStyle name="Output 2 2 16 59" xfId="39153" xr:uid="{00000000-0005-0000-0000-0000CF9A0000}"/>
    <cellStyle name="Output 2 2 16 6" xfId="39154" xr:uid="{00000000-0005-0000-0000-0000D09A0000}"/>
    <cellStyle name="Output 2 2 16 6 2" xfId="39155" xr:uid="{00000000-0005-0000-0000-0000D19A0000}"/>
    <cellStyle name="Output 2 2 16 60" xfId="39156" xr:uid="{00000000-0005-0000-0000-0000D29A0000}"/>
    <cellStyle name="Output 2 2 16 61" xfId="39157" xr:uid="{00000000-0005-0000-0000-0000D39A0000}"/>
    <cellStyle name="Output 2 2 16 62" xfId="39158" xr:uid="{00000000-0005-0000-0000-0000D49A0000}"/>
    <cellStyle name="Output 2 2 16 63" xfId="39159" xr:uid="{00000000-0005-0000-0000-0000D59A0000}"/>
    <cellStyle name="Output 2 2 16 64" xfId="39160" xr:uid="{00000000-0005-0000-0000-0000D69A0000}"/>
    <cellStyle name="Output 2 2 16 65" xfId="39161" xr:uid="{00000000-0005-0000-0000-0000D79A0000}"/>
    <cellStyle name="Output 2 2 16 66" xfId="39162" xr:uid="{00000000-0005-0000-0000-0000D89A0000}"/>
    <cellStyle name="Output 2 2 16 67" xfId="39163" xr:uid="{00000000-0005-0000-0000-0000D99A0000}"/>
    <cellStyle name="Output 2 2 16 68" xfId="39164" xr:uid="{00000000-0005-0000-0000-0000DA9A0000}"/>
    <cellStyle name="Output 2 2 16 69" xfId="39165" xr:uid="{00000000-0005-0000-0000-0000DB9A0000}"/>
    <cellStyle name="Output 2 2 16 7" xfId="39166" xr:uid="{00000000-0005-0000-0000-0000DC9A0000}"/>
    <cellStyle name="Output 2 2 16 7 2" xfId="39167" xr:uid="{00000000-0005-0000-0000-0000DD9A0000}"/>
    <cellStyle name="Output 2 2 16 70" xfId="39168" xr:uid="{00000000-0005-0000-0000-0000DE9A0000}"/>
    <cellStyle name="Output 2 2 16 71" xfId="39169" xr:uid="{00000000-0005-0000-0000-0000DF9A0000}"/>
    <cellStyle name="Output 2 2 16 72" xfId="39170" xr:uid="{00000000-0005-0000-0000-0000E09A0000}"/>
    <cellStyle name="Output 2 2 16 73" xfId="39171" xr:uid="{00000000-0005-0000-0000-0000E19A0000}"/>
    <cellStyle name="Output 2 2 16 74" xfId="39172" xr:uid="{00000000-0005-0000-0000-0000E29A0000}"/>
    <cellStyle name="Output 2 2 16 75" xfId="39173" xr:uid="{00000000-0005-0000-0000-0000E39A0000}"/>
    <cellStyle name="Output 2 2 16 76" xfId="39174" xr:uid="{00000000-0005-0000-0000-0000E49A0000}"/>
    <cellStyle name="Output 2 2 16 77" xfId="52383" xr:uid="{00000000-0005-0000-0000-0000E59A0000}"/>
    <cellStyle name="Output 2 2 16 78" xfId="52474" xr:uid="{00000000-0005-0000-0000-0000E69A0000}"/>
    <cellStyle name="Output 2 2 16 79" xfId="53066" xr:uid="{00000000-0005-0000-0000-0000E79A0000}"/>
    <cellStyle name="Output 2 2 16 8" xfId="39175" xr:uid="{00000000-0005-0000-0000-0000E89A0000}"/>
    <cellStyle name="Output 2 2 16 8 2" xfId="39176" xr:uid="{00000000-0005-0000-0000-0000E99A0000}"/>
    <cellStyle name="Output 2 2 16 9" xfId="39177" xr:uid="{00000000-0005-0000-0000-0000EA9A0000}"/>
    <cellStyle name="Output 2 2 16 9 2" xfId="39178" xr:uid="{00000000-0005-0000-0000-0000EB9A0000}"/>
    <cellStyle name="Output 2 2 17" xfId="1096" xr:uid="{00000000-0005-0000-0000-0000EC9A0000}"/>
    <cellStyle name="Output 2 2 17 10" xfId="39179" xr:uid="{00000000-0005-0000-0000-0000ED9A0000}"/>
    <cellStyle name="Output 2 2 17 10 2" xfId="39180" xr:uid="{00000000-0005-0000-0000-0000EE9A0000}"/>
    <cellStyle name="Output 2 2 17 11" xfId="39181" xr:uid="{00000000-0005-0000-0000-0000EF9A0000}"/>
    <cellStyle name="Output 2 2 17 11 2" xfId="39182" xr:uid="{00000000-0005-0000-0000-0000F09A0000}"/>
    <cellStyle name="Output 2 2 17 12" xfId="39183" xr:uid="{00000000-0005-0000-0000-0000F19A0000}"/>
    <cellStyle name="Output 2 2 17 12 2" xfId="39184" xr:uid="{00000000-0005-0000-0000-0000F29A0000}"/>
    <cellStyle name="Output 2 2 17 13" xfId="39185" xr:uid="{00000000-0005-0000-0000-0000F39A0000}"/>
    <cellStyle name="Output 2 2 17 13 2" xfId="39186" xr:uid="{00000000-0005-0000-0000-0000F49A0000}"/>
    <cellStyle name="Output 2 2 17 14" xfId="39187" xr:uid="{00000000-0005-0000-0000-0000F59A0000}"/>
    <cellStyle name="Output 2 2 17 14 2" xfId="39188" xr:uid="{00000000-0005-0000-0000-0000F69A0000}"/>
    <cellStyle name="Output 2 2 17 15" xfId="39189" xr:uid="{00000000-0005-0000-0000-0000F79A0000}"/>
    <cellStyle name="Output 2 2 17 15 2" xfId="39190" xr:uid="{00000000-0005-0000-0000-0000F89A0000}"/>
    <cellStyle name="Output 2 2 17 16" xfId="39191" xr:uid="{00000000-0005-0000-0000-0000F99A0000}"/>
    <cellStyle name="Output 2 2 17 16 2" xfId="39192" xr:uid="{00000000-0005-0000-0000-0000FA9A0000}"/>
    <cellStyle name="Output 2 2 17 17" xfId="39193" xr:uid="{00000000-0005-0000-0000-0000FB9A0000}"/>
    <cellStyle name="Output 2 2 17 17 2" xfId="39194" xr:uid="{00000000-0005-0000-0000-0000FC9A0000}"/>
    <cellStyle name="Output 2 2 17 18" xfId="39195" xr:uid="{00000000-0005-0000-0000-0000FD9A0000}"/>
    <cellStyle name="Output 2 2 17 18 2" xfId="39196" xr:uid="{00000000-0005-0000-0000-0000FE9A0000}"/>
    <cellStyle name="Output 2 2 17 19" xfId="39197" xr:uid="{00000000-0005-0000-0000-0000FF9A0000}"/>
    <cellStyle name="Output 2 2 17 19 2" xfId="39198" xr:uid="{00000000-0005-0000-0000-0000009B0000}"/>
    <cellStyle name="Output 2 2 17 2" xfId="1097" xr:uid="{00000000-0005-0000-0000-0000019B0000}"/>
    <cellStyle name="Output 2 2 17 2 2" xfId="39199" xr:uid="{00000000-0005-0000-0000-0000029B0000}"/>
    <cellStyle name="Output 2 2 17 20" xfId="39200" xr:uid="{00000000-0005-0000-0000-0000039B0000}"/>
    <cellStyle name="Output 2 2 17 20 2" xfId="39201" xr:uid="{00000000-0005-0000-0000-0000049B0000}"/>
    <cellStyle name="Output 2 2 17 21" xfId="39202" xr:uid="{00000000-0005-0000-0000-0000059B0000}"/>
    <cellStyle name="Output 2 2 17 21 2" xfId="39203" xr:uid="{00000000-0005-0000-0000-0000069B0000}"/>
    <cellStyle name="Output 2 2 17 22" xfId="39204" xr:uid="{00000000-0005-0000-0000-0000079B0000}"/>
    <cellStyle name="Output 2 2 17 22 2" xfId="39205" xr:uid="{00000000-0005-0000-0000-0000089B0000}"/>
    <cellStyle name="Output 2 2 17 23" xfId="39206" xr:uid="{00000000-0005-0000-0000-0000099B0000}"/>
    <cellStyle name="Output 2 2 17 23 2" xfId="39207" xr:uid="{00000000-0005-0000-0000-00000A9B0000}"/>
    <cellStyle name="Output 2 2 17 24" xfId="39208" xr:uid="{00000000-0005-0000-0000-00000B9B0000}"/>
    <cellStyle name="Output 2 2 17 24 2" xfId="39209" xr:uid="{00000000-0005-0000-0000-00000C9B0000}"/>
    <cellStyle name="Output 2 2 17 25" xfId="39210" xr:uid="{00000000-0005-0000-0000-00000D9B0000}"/>
    <cellStyle name="Output 2 2 17 25 2" xfId="39211" xr:uid="{00000000-0005-0000-0000-00000E9B0000}"/>
    <cellStyle name="Output 2 2 17 26" xfId="39212" xr:uid="{00000000-0005-0000-0000-00000F9B0000}"/>
    <cellStyle name="Output 2 2 17 26 2" xfId="39213" xr:uid="{00000000-0005-0000-0000-0000109B0000}"/>
    <cellStyle name="Output 2 2 17 27" xfId="39214" xr:uid="{00000000-0005-0000-0000-0000119B0000}"/>
    <cellStyle name="Output 2 2 17 27 2" xfId="39215" xr:uid="{00000000-0005-0000-0000-0000129B0000}"/>
    <cellStyle name="Output 2 2 17 28" xfId="39216" xr:uid="{00000000-0005-0000-0000-0000139B0000}"/>
    <cellStyle name="Output 2 2 17 28 2" xfId="39217" xr:uid="{00000000-0005-0000-0000-0000149B0000}"/>
    <cellStyle name="Output 2 2 17 29" xfId="39218" xr:uid="{00000000-0005-0000-0000-0000159B0000}"/>
    <cellStyle name="Output 2 2 17 29 2" xfId="39219" xr:uid="{00000000-0005-0000-0000-0000169B0000}"/>
    <cellStyle name="Output 2 2 17 3" xfId="39220" xr:uid="{00000000-0005-0000-0000-0000179B0000}"/>
    <cellStyle name="Output 2 2 17 3 2" xfId="39221" xr:uid="{00000000-0005-0000-0000-0000189B0000}"/>
    <cellStyle name="Output 2 2 17 30" xfId="39222" xr:uid="{00000000-0005-0000-0000-0000199B0000}"/>
    <cellStyle name="Output 2 2 17 30 2" xfId="39223" xr:uid="{00000000-0005-0000-0000-00001A9B0000}"/>
    <cellStyle name="Output 2 2 17 31" xfId="39224" xr:uid="{00000000-0005-0000-0000-00001B9B0000}"/>
    <cellStyle name="Output 2 2 17 31 2" xfId="39225" xr:uid="{00000000-0005-0000-0000-00001C9B0000}"/>
    <cellStyle name="Output 2 2 17 32" xfId="39226" xr:uid="{00000000-0005-0000-0000-00001D9B0000}"/>
    <cellStyle name="Output 2 2 17 32 2" xfId="39227" xr:uid="{00000000-0005-0000-0000-00001E9B0000}"/>
    <cellStyle name="Output 2 2 17 33" xfId="39228" xr:uid="{00000000-0005-0000-0000-00001F9B0000}"/>
    <cellStyle name="Output 2 2 17 33 2" xfId="39229" xr:uid="{00000000-0005-0000-0000-0000209B0000}"/>
    <cellStyle name="Output 2 2 17 34" xfId="39230" xr:uid="{00000000-0005-0000-0000-0000219B0000}"/>
    <cellStyle name="Output 2 2 17 34 2" xfId="39231" xr:uid="{00000000-0005-0000-0000-0000229B0000}"/>
    <cellStyle name="Output 2 2 17 35" xfId="39232" xr:uid="{00000000-0005-0000-0000-0000239B0000}"/>
    <cellStyle name="Output 2 2 17 35 2" xfId="39233" xr:uid="{00000000-0005-0000-0000-0000249B0000}"/>
    <cellStyle name="Output 2 2 17 36" xfId="39234" xr:uid="{00000000-0005-0000-0000-0000259B0000}"/>
    <cellStyle name="Output 2 2 17 36 2" xfId="39235" xr:uid="{00000000-0005-0000-0000-0000269B0000}"/>
    <cellStyle name="Output 2 2 17 37" xfId="39236" xr:uid="{00000000-0005-0000-0000-0000279B0000}"/>
    <cellStyle name="Output 2 2 17 37 2" xfId="39237" xr:uid="{00000000-0005-0000-0000-0000289B0000}"/>
    <cellStyle name="Output 2 2 17 38" xfId="39238" xr:uid="{00000000-0005-0000-0000-0000299B0000}"/>
    <cellStyle name="Output 2 2 17 38 2" xfId="39239" xr:uid="{00000000-0005-0000-0000-00002A9B0000}"/>
    <cellStyle name="Output 2 2 17 39" xfId="39240" xr:uid="{00000000-0005-0000-0000-00002B9B0000}"/>
    <cellStyle name="Output 2 2 17 39 2" xfId="39241" xr:uid="{00000000-0005-0000-0000-00002C9B0000}"/>
    <cellStyle name="Output 2 2 17 4" xfId="39242" xr:uid="{00000000-0005-0000-0000-00002D9B0000}"/>
    <cellStyle name="Output 2 2 17 4 2" xfId="39243" xr:uid="{00000000-0005-0000-0000-00002E9B0000}"/>
    <cellStyle name="Output 2 2 17 40" xfId="39244" xr:uid="{00000000-0005-0000-0000-00002F9B0000}"/>
    <cellStyle name="Output 2 2 17 41" xfId="39245" xr:uid="{00000000-0005-0000-0000-0000309B0000}"/>
    <cellStyle name="Output 2 2 17 42" xfId="39246" xr:uid="{00000000-0005-0000-0000-0000319B0000}"/>
    <cellStyle name="Output 2 2 17 43" xfId="39247" xr:uid="{00000000-0005-0000-0000-0000329B0000}"/>
    <cellStyle name="Output 2 2 17 44" xfId="39248" xr:uid="{00000000-0005-0000-0000-0000339B0000}"/>
    <cellStyle name="Output 2 2 17 45" xfId="39249" xr:uid="{00000000-0005-0000-0000-0000349B0000}"/>
    <cellStyle name="Output 2 2 17 46" xfId="39250" xr:uid="{00000000-0005-0000-0000-0000359B0000}"/>
    <cellStyle name="Output 2 2 17 47" xfId="39251" xr:uid="{00000000-0005-0000-0000-0000369B0000}"/>
    <cellStyle name="Output 2 2 17 48" xfId="39252" xr:uid="{00000000-0005-0000-0000-0000379B0000}"/>
    <cellStyle name="Output 2 2 17 49" xfId="39253" xr:uid="{00000000-0005-0000-0000-0000389B0000}"/>
    <cellStyle name="Output 2 2 17 5" xfId="39254" xr:uid="{00000000-0005-0000-0000-0000399B0000}"/>
    <cellStyle name="Output 2 2 17 5 2" xfId="39255" xr:uid="{00000000-0005-0000-0000-00003A9B0000}"/>
    <cellStyle name="Output 2 2 17 50" xfId="39256" xr:uid="{00000000-0005-0000-0000-00003B9B0000}"/>
    <cellStyle name="Output 2 2 17 51" xfId="39257" xr:uid="{00000000-0005-0000-0000-00003C9B0000}"/>
    <cellStyle name="Output 2 2 17 52" xfId="39258" xr:uid="{00000000-0005-0000-0000-00003D9B0000}"/>
    <cellStyle name="Output 2 2 17 53" xfId="39259" xr:uid="{00000000-0005-0000-0000-00003E9B0000}"/>
    <cellStyle name="Output 2 2 17 54" xfId="39260" xr:uid="{00000000-0005-0000-0000-00003F9B0000}"/>
    <cellStyle name="Output 2 2 17 55" xfId="39261" xr:uid="{00000000-0005-0000-0000-0000409B0000}"/>
    <cellStyle name="Output 2 2 17 56" xfId="39262" xr:uid="{00000000-0005-0000-0000-0000419B0000}"/>
    <cellStyle name="Output 2 2 17 57" xfId="39263" xr:uid="{00000000-0005-0000-0000-0000429B0000}"/>
    <cellStyle name="Output 2 2 17 58" xfId="39264" xr:uid="{00000000-0005-0000-0000-0000439B0000}"/>
    <cellStyle name="Output 2 2 17 59" xfId="39265" xr:uid="{00000000-0005-0000-0000-0000449B0000}"/>
    <cellStyle name="Output 2 2 17 6" xfId="39266" xr:uid="{00000000-0005-0000-0000-0000459B0000}"/>
    <cellStyle name="Output 2 2 17 6 2" xfId="39267" xr:uid="{00000000-0005-0000-0000-0000469B0000}"/>
    <cellStyle name="Output 2 2 17 60" xfId="39268" xr:uid="{00000000-0005-0000-0000-0000479B0000}"/>
    <cellStyle name="Output 2 2 17 61" xfId="39269" xr:uid="{00000000-0005-0000-0000-0000489B0000}"/>
    <cellStyle name="Output 2 2 17 62" xfId="39270" xr:uid="{00000000-0005-0000-0000-0000499B0000}"/>
    <cellStyle name="Output 2 2 17 63" xfId="39271" xr:uid="{00000000-0005-0000-0000-00004A9B0000}"/>
    <cellStyle name="Output 2 2 17 64" xfId="39272" xr:uid="{00000000-0005-0000-0000-00004B9B0000}"/>
    <cellStyle name="Output 2 2 17 65" xfId="39273" xr:uid="{00000000-0005-0000-0000-00004C9B0000}"/>
    <cellStyle name="Output 2 2 17 66" xfId="39274" xr:uid="{00000000-0005-0000-0000-00004D9B0000}"/>
    <cellStyle name="Output 2 2 17 67" xfId="39275" xr:uid="{00000000-0005-0000-0000-00004E9B0000}"/>
    <cellStyle name="Output 2 2 17 68" xfId="39276" xr:uid="{00000000-0005-0000-0000-00004F9B0000}"/>
    <cellStyle name="Output 2 2 17 69" xfId="39277" xr:uid="{00000000-0005-0000-0000-0000509B0000}"/>
    <cellStyle name="Output 2 2 17 7" xfId="39278" xr:uid="{00000000-0005-0000-0000-0000519B0000}"/>
    <cellStyle name="Output 2 2 17 7 2" xfId="39279" xr:uid="{00000000-0005-0000-0000-0000529B0000}"/>
    <cellStyle name="Output 2 2 17 70" xfId="39280" xr:uid="{00000000-0005-0000-0000-0000539B0000}"/>
    <cellStyle name="Output 2 2 17 71" xfId="39281" xr:uid="{00000000-0005-0000-0000-0000549B0000}"/>
    <cellStyle name="Output 2 2 17 72" xfId="39282" xr:uid="{00000000-0005-0000-0000-0000559B0000}"/>
    <cellStyle name="Output 2 2 17 73" xfId="39283" xr:uid="{00000000-0005-0000-0000-0000569B0000}"/>
    <cellStyle name="Output 2 2 17 74" xfId="39284" xr:uid="{00000000-0005-0000-0000-0000579B0000}"/>
    <cellStyle name="Output 2 2 17 75" xfId="39285" xr:uid="{00000000-0005-0000-0000-0000589B0000}"/>
    <cellStyle name="Output 2 2 17 76" xfId="39286" xr:uid="{00000000-0005-0000-0000-0000599B0000}"/>
    <cellStyle name="Output 2 2 17 77" xfId="52499" xr:uid="{00000000-0005-0000-0000-00005A9B0000}"/>
    <cellStyle name="Output 2 2 17 78" xfId="52275" xr:uid="{00000000-0005-0000-0000-00005B9B0000}"/>
    <cellStyle name="Output 2 2 17 79" xfId="53192" xr:uid="{00000000-0005-0000-0000-00005C9B0000}"/>
    <cellStyle name="Output 2 2 17 8" xfId="39287" xr:uid="{00000000-0005-0000-0000-00005D9B0000}"/>
    <cellStyle name="Output 2 2 17 8 2" xfId="39288" xr:uid="{00000000-0005-0000-0000-00005E9B0000}"/>
    <cellStyle name="Output 2 2 17 9" xfId="39289" xr:uid="{00000000-0005-0000-0000-00005F9B0000}"/>
    <cellStyle name="Output 2 2 17 9 2" xfId="39290" xr:uid="{00000000-0005-0000-0000-0000609B0000}"/>
    <cellStyle name="Output 2 2 18" xfId="1098" xr:uid="{00000000-0005-0000-0000-0000619B0000}"/>
    <cellStyle name="Output 2 2 18 10" xfId="39291" xr:uid="{00000000-0005-0000-0000-0000629B0000}"/>
    <cellStyle name="Output 2 2 18 10 2" xfId="39292" xr:uid="{00000000-0005-0000-0000-0000639B0000}"/>
    <cellStyle name="Output 2 2 18 11" xfId="39293" xr:uid="{00000000-0005-0000-0000-0000649B0000}"/>
    <cellStyle name="Output 2 2 18 11 2" xfId="39294" xr:uid="{00000000-0005-0000-0000-0000659B0000}"/>
    <cellStyle name="Output 2 2 18 12" xfId="39295" xr:uid="{00000000-0005-0000-0000-0000669B0000}"/>
    <cellStyle name="Output 2 2 18 12 2" xfId="39296" xr:uid="{00000000-0005-0000-0000-0000679B0000}"/>
    <cellStyle name="Output 2 2 18 13" xfId="39297" xr:uid="{00000000-0005-0000-0000-0000689B0000}"/>
    <cellStyle name="Output 2 2 18 13 2" xfId="39298" xr:uid="{00000000-0005-0000-0000-0000699B0000}"/>
    <cellStyle name="Output 2 2 18 14" xfId="39299" xr:uid="{00000000-0005-0000-0000-00006A9B0000}"/>
    <cellStyle name="Output 2 2 18 14 2" xfId="39300" xr:uid="{00000000-0005-0000-0000-00006B9B0000}"/>
    <cellStyle name="Output 2 2 18 15" xfId="39301" xr:uid="{00000000-0005-0000-0000-00006C9B0000}"/>
    <cellStyle name="Output 2 2 18 15 2" xfId="39302" xr:uid="{00000000-0005-0000-0000-00006D9B0000}"/>
    <cellStyle name="Output 2 2 18 16" xfId="39303" xr:uid="{00000000-0005-0000-0000-00006E9B0000}"/>
    <cellStyle name="Output 2 2 18 16 2" xfId="39304" xr:uid="{00000000-0005-0000-0000-00006F9B0000}"/>
    <cellStyle name="Output 2 2 18 17" xfId="39305" xr:uid="{00000000-0005-0000-0000-0000709B0000}"/>
    <cellStyle name="Output 2 2 18 17 2" xfId="39306" xr:uid="{00000000-0005-0000-0000-0000719B0000}"/>
    <cellStyle name="Output 2 2 18 18" xfId="39307" xr:uid="{00000000-0005-0000-0000-0000729B0000}"/>
    <cellStyle name="Output 2 2 18 18 2" xfId="39308" xr:uid="{00000000-0005-0000-0000-0000739B0000}"/>
    <cellStyle name="Output 2 2 18 19" xfId="39309" xr:uid="{00000000-0005-0000-0000-0000749B0000}"/>
    <cellStyle name="Output 2 2 18 19 2" xfId="39310" xr:uid="{00000000-0005-0000-0000-0000759B0000}"/>
    <cellStyle name="Output 2 2 18 2" xfId="1099" xr:uid="{00000000-0005-0000-0000-0000769B0000}"/>
    <cellStyle name="Output 2 2 18 2 2" xfId="39311" xr:uid="{00000000-0005-0000-0000-0000779B0000}"/>
    <cellStyle name="Output 2 2 18 20" xfId="39312" xr:uid="{00000000-0005-0000-0000-0000789B0000}"/>
    <cellStyle name="Output 2 2 18 20 2" xfId="39313" xr:uid="{00000000-0005-0000-0000-0000799B0000}"/>
    <cellStyle name="Output 2 2 18 21" xfId="39314" xr:uid="{00000000-0005-0000-0000-00007A9B0000}"/>
    <cellStyle name="Output 2 2 18 21 2" xfId="39315" xr:uid="{00000000-0005-0000-0000-00007B9B0000}"/>
    <cellStyle name="Output 2 2 18 22" xfId="39316" xr:uid="{00000000-0005-0000-0000-00007C9B0000}"/>
    <cellStyle name="Output 2 2 18 22 2" xfId="39317" xr:uid="{00000000-0005-0000-0000-00007D9B0000}"/>
    <cellStyle name="Output 2 2 18 23" xfId="39318" xr:uid="{00000000-0005-0000-0000-00007E9B0000}"/>
    <cellStyle name="Output 2 2 18 23 2" xfId="39319" xr:uid="{00000000-0005-0000-0000-00007F9B0000}"/>
    <cellStyle name="Output 2 2 18 24" xfId="39320" xr:uid="{00000000-0005-0000-0000-0000809B0000}"/>
    <cellStyle name="Output 2 2 18 24 2" xfId="39321" xr:uid="{00000000-0005-0000-0000-0000819B0000}"/>
    <cellStyle name="Output 2 2 18 25" xfId="39322" xr:uid="{00000000-0005-0000-0000-0000829B0000}"/>
    <cellStyle name="Output 2 2 18 25 2" xfId="39323" xr:uid="{00000000-0005-0000-0000-0000839B0000}"/>
    <cellStyle name="Output 2 2 18 26" xfId="39324" xr:uid="{00000000-0005-0000-0000-0000849B0000}"/>
    <cellStyle name="Output 2 2 18 26 2" xfId="39325" xr:uid="{00000000-0005-0000-0000-0000859B0000}"/>
    <cellStyle name="Output 2 2 18 27" xfId="39326" xr:uid="{00000000-0005-0000-0000-0000869B0000}"/>
    <cellStyle name="Output 2 2 18 27 2" xfId="39327" xr:uid="{00000000-0005-0000-0000-0000879B0000}"/>
    <cellStyle name="Output 2 2 18 28" xfId="39328" xr:uid="{00000000-0005-0000-0000-0000889B0000}"/>
    <cellStyle name="Output 2 2 18 28 2" xfId="39329" xr:uid="{00000000-0005-0000-0000-0000899B0000}"/>
    <cellStyle name="Output 2 2 18 29" xfId="39330" xr:uid="{00000000-0005-0000-0000-00008A9B0000}"/>
    <cellStyle name="Output 2 2 18 29 2" xfId="39331" xr:uid="{00000000-0005-0000-0000-00008B9B0000}"/>
    <cellStyle name="Output 2 2 18 3" xfId="39332" xr:uid="{00000000-0005-0000-0000-00008C9B0000}"/>
    <cellStyle name="Output 2 2 18 3 2" xfId="39333" xr:uid="{00000000-0005-0000-0000-00008D9B0000}"/>
    <cellStyle name="Output 2 2 18 30" xfId="39334" xr:uid="{00000000-0005-0000-0000-00008E9B0000}"/>
    <cellStyle name="Output 2 2 18 30 2" xfId="39335" xr:uid="{00000000-0005-0000-0000-00008F9B0000}"/>
    <cellStyle name="Output 2 2 18 31" xfId="39336" xr:uid="{00000000-0005-0000-0000-0000909B0000}"/>
    <cellStyle name="Output 2 2 18 31 2" xfId="39337" xr:uid="{00000000-0005-0000-0000-0000919B0000}"/>
    <cellStyle name="Output 2 2 18 32" xfId="39338" xr:uid="{00000000-0005-0000-0000-0000929B0000}"/>
    <cellStyle name="Output 2 2 18 32 2" xfId="39339" xr:uid="{00000000-0005-0000-0000-0000939B0000}"/>
    <cellStyle name="Output 2 2 18 33" xfId="39340" xr:uid="{00000000-0005-0000-0000-0000949B0000}"/>
    <cellStyle name="Output 2 2 18 33 2" xfId="39341" xr:uid="{00000000-0005-0000-0000-0000959B0000}"/>
    <cellStyle name="Output 2 2 18 34" xfId="39342" xr:uid="{00000000-0005-0000-0000-0000969B0000}"/>
    <cellStyle name="Output 2 2 18 34 2" xfId="39343" xr:uid="{00000000-0005-0000-0000-0000979B0000}"/>
    <cellStyle name="Output 2 2 18 35" xfId="39344" xr:uid="{00000000-0005-0000-0000-0000989B0000}"/>
    <cellStyle name="Output 2 2 18 35 2" xfId="39345" xr:uid="{00000000-0005-0000-0000-0000999B0000}"/>
    <cellStyle name="Output 2 2 18 36" xfId="39346" xr:uid="{00000000-0005-0000-0000-00009A9B0000}"/>
    <cellStyle name="Output 2 2 18 36 2" xfId="39347" xr:uid="{00000000-0005-0000-0000-00009B9B0000}"/>
    <cellStyle name="Output 2 2 18 37" xfId="39348" xr:uid="{00000000-0005-0000-0000-00009C9B0000}"/>
    <cellStyle name="Output 2 2 18 37 2" xfId="39349" xr:uid="{00000000-0005-0000-0000-00009D9B0000}"/>
    <cellStyle name="Output 2 2 18 38" xfId="39350" xr:uid="{00000000-0005-0000-0000-00009E9B0000}"/>
    <cellStyle name="Output 2 2 18 38 2" xfId="39351" xr:uid="{00000000-0005-0000-0000-00009F9B0000}"/>
    <cellStyle name="Output 2 2 18 39" xfId="39352" xr:uid="{00000000-0005-0000-0000-0000A09B0000}"/>
    <cellStyle name="Output 2 2 18 39 2" xfId="39353" xr:uid="{00000000-0005-0000-0000-0000A19B0000}"/>
    <cellStyle name="Output 2 2 18 4" xfId="39354" xr:uid="{00000000-0005-0000-0000-0000A29B0000}"/>
    <cellStyle name="Output 2 2 18 4 2" xfId="39355" xr:uid="{00000000-0005-0000-0000-0000A39B0000}"/>
    <cellStyle name="Output 2 2 18 40" xfId="39356" xr:uid="{00000000-0005-0000-0000-0000A49B0000}"/>
    <cellStyle name="Output 2 2 18 41" xfId="39357" xr:uid="{00000000-0005-0000-0000-0000A59B0000}"/>
    <cellStyle name="Output 2 2 18 42" xfId="39358" xr:uid="{00000000-0005-0000-0000-0000A69B0000}"/>
    <cellStyle name="Output 2 2 18 43" xfId="39359" xr:uid="{00000000-0005-0000-0000-0000A79B0000}"/>
    <cellStyle name="Output 2 2 18 44" xfId="39360" xr:uid="{00000000-0005-0000-0000-0000A89B0000}"/>
    <cellStyle name="Output 2 2 18 45" xfId="39361" xr:uid="{00000000-0005-0000-0000-0000A99B0000}"/>
    <cellStyle name="Output 2 2 18 46" xfId="39362" xr:uid="{00000000-0005-0000-0000-0000AA9B0000}"/>
    <cellStyle name="Output 2 2 18 47" xfId="39363" xr:uid="{00000000-0005-0000-0000-0000AB9B0000}"/>
    <cellStyle name="Output 2 2 18 48" xfId="39364" xr:uid="{00000000-0005-0000-0000-0000AC9B0000}"/>
    <cellStyle name="Output 2 2 18 49" xfId="39365" xr:uid="{00000000-0005-0000-0000-0000AD9B0000}"/>
    <cellStyle name="Output 2 2 18 5" xfId="39366" xr:uid="{00000000-0005-0000-0000-0000AE9B0000}"/>
    <cellStyle name="Output 2 2 18 5 2" xfId="39367" xr:uid="{00000000-0005-0000-0000-0000AF9B0000}"/>
    <cellStyle name="Output 2 2 18 50" xfId="39368" xr:uid="{00000000-0005-0000-0000-0000B09B0000}"/>
    <cellStyle name="Output 2 2 18 51" xfId="39369" xr:uid="{00000000-0005-0000-0000-0000B19B0000}"/>
    <cellStyle name="Output 2 2 18 52" xfId="39370" xr:uid="{00000000-0005-0000-0000-0000B29B0000}"/>
    <cellStyle name="Output 2 2 18 53" xfId="39371" xr:uid="{00000000-0005-0000-0000-0000B39B0000}"/>
    <cellStyle name="Output 2 2 18 54" xfId="39372" xr:uid="{00000000-0005-0000-0000-0000B49B0000}"/>
    <cellStyle name="Output 2 2 18 55" xfId="39373" xr:uid="{00000000-0005-0000-0000-0000B59B0000}"/>
    <cellStyle name="Output 2 2 18 56" xfId="39374" xr:uid="{00000000-0005-0000-0000-0000B69B0000}"/>
    <cellStyle name="Output 2 2 18 57" xfId="39375" xr:uid="{00000000-0005-0000-0000-0000B79B0000}"/>
    <cellStyle name="Output 2 2 18 58" xfId="39376" xr:uid="{00000000-0005-0000-0000-0000B89B0000}"/>
    <cellStyle name="Output 2 2 18 59" xfId="39377" xr:uid="{00000000-0005-0000-0000-0000B99B0000}"/>
    <cellStyle name="Output 2 2 18 6" xfId="39378" xr:uid="{00000000-0005-0000-0000-0000BA9B0000}"/>
    <cellStyle name="Output 2 2 18 6 2" xfId="39379" xr:uid="{00000000-0005-0000-0000-0000BB9B0000}"/>
    <cellStyle name="Output 2 2 18 60" xfId="39380" xr:uid="{00000000-0005-0000-0000-0000BC9B0000}"/>
    <cellStyle name="Output 2 2 18 61" xfId="39381" xr:uid="{00000000-0005-0000-0000-0000BD9B0000}"/>
    <cellStyle name="Output 2 2 18 62" xfId="39382" xr:uid="{00000000-0005-0000-0000-0000BE9B0000}"/>
    <cellStyle name="Output 2 2 18 63" xfId="39383" xr:uid="{00000000-0005-0000-0000-0000BF9B0000}"/>
    <cellStyle name="Output 2 2 18 64" xfId="39384" xr:uid="{00000000-0005-0000-0000-0000C09B0000}"/>
    <cellStyle name="Output 2 2 18 65" xfId="39385" xr:uid="{00000000-0005-0000-0000-0000C19B0000}"/>
    <cellStyle name="Output 2 2 18 66" xfId="39386" xr:uid="{00000000-0005-0000-0000-0000C29B0000}"/>
    <cellStyle name="Output 2 2 18 67" xfId="39387" xr:uid="{00000000-0005-0000-0000-0000C39B0000}"/>
    <cellStyle name="Output 2 2 18 68" xfId="39388" xr:uid="{00000000-0005-0000-0000-0000C49B0000}"/>
    <cellStyle name="Output 2 2 18 69" xfId="39389" xr:uid="{00000000-0005-0000-0000-0000C59B0000}"/>
    <cellStyle name="Output 2 2 18 7" xfId="39390" xr:uid="{00000000-0005-0000-0000-0000C69B0000}"/>
    <cellStyle name="Output 2 2 18 7 2" xfId="39391" xr:uid="{00000000-0005-0000-0000-0000C79B0000}"/>
    <cellStyle name="Output 2 2 18 70" xfId="39392" xr:uid="{00000000-0005-0000-0000-0000C89B0000}"/>
    <cellStyle name="Output 2 2 18 71" xfId="39393" xr:uid="{00000000-0005-0000-0000-0000C99B0000}"/>
    <cellStyle name="Output 2 2 18 72" xfId="39394" xr:uid="{00000000-0005-0000-0000-0000CA9B0000}"/>
    <cellStyle name="Output 2 2 18 73" xfId="39395" xr:uid="{00000000-0005-0000-0000-0000CB9B0000}"/>
    <cellStyle name="Output 2 2 18 74" xfId="39396" xr:uid="{00000000-0005-0000-0000-0000CC9B0000}"/>
    <cellStyle name="Output 2 2 18 75" xfId="39397" xr:uid="{00000000-0005-0000-0000-0000CD9B0000}"/>
    <cellStyle name="Output 2 2 18 76" xfId="39398" xr:uid="{00000000-0005-0000-0000-0000CE9B0000}"/>
    <cellStyle name="Output 2 2 18 77" xfId="52405" xr:uid="{00000000-0005-0000-0000-0000CF9B0000}"/>
    <cellStyle name="Output 2 2 18 78" xfId="52399" xr:uid="{00000000-0005-0000-0000-0000D09B0000}"/>
    <cellStyle name="Output 2 2 18 79" xfId="53093" xr:uid="{00000000-0005-0000-0000-0000D19B0000}"/>
    <cellStyle name="Output 2 2 18 8" xfId="39399" xr:uid="{00000000-0005-0000-0000-0000D29B0000}"/>
    <cellStyle name="Output 2 2 18 8 2" xfId="39400" xr:uid="{00000000-0005-0000-0000-0000D39B0000}"/>
    <cellStyle name="Output 2 2 18 9" xfId="39401" xr:uid="{00000000-0005-0000-0000-0000D49B0000}"/>
    <cellStyle name="Output 2 2 18 9 2" xfId="39402" xr:uid="{00000000-0005-0000-0000-0000D59B0000}"/>
    <cellStyle name="Output 2 2 19" xfId="1100" xr:uid="{00000000-0005-0000-0000-0000D69B0000}"/>
    <cellStyle name="Output 2 2 19 10" xfId="39403" xr:uid="{00000000-0005-0000-0000-0000D79B0000}"/>
    <cellStyle name="Output 2 2 19 10 2" xfId="39404" xr:uid="{00000000-0005-0000-0000-0000D89B0000}"/>
    <cellStyle name="Output 2 2 19 11" xfId="39405" xr:uid="{00000000-0005-0000-0000-0000D99B0000}"/>
    <cellStyle name="Output 2 2 19 11 2" xfId="39406" xr:uid="{00000000-0005-0000-0000-0000DA9B0000}"/>
    <cellStyle name="Output 2 2 19 12" xfId="39407" xr:uid="{00000000-0005-0000-0000-0000DB9B0000}"/>
    <cellStyle name="Output 2 2 19 12 2" xfId="39408" xr:uid="{00000000-0005-0000-0000-0000DC9B0000}"/>
    <cellStyle name="Output 2 2 19 13" xfId="39409" xr:uid="{00000000-0005-0000-0000-0000DD9B0000}"/>
    <cellStyle name="Output 2 2 19 13 2" xfId="39410" xr:uid="{00000000-0005-0000-0000-0000DE9B0000}"/>
    <cellStyle name="Output 2 2 19 14" xfId="39411" xr:uid="{00000000-0005-0000-0000-0000DF9B0000}"/>
    <cellStyle name="Output 2 2 19 14 2" xfId="39412" xr:uid="{00000000-0005-0000-0000-0000E09B0000}"/>
    <cellStyle name="Output 2 2 19 15" xfId="39413" xr:uid="{00000000-0005-0000-0000-0000E19B0000}"/>
    <cellStyle name="Output 2 2 19 15 2" xfId="39414" xr:uid="{00000000-0005-0000-0000-0000E29B0000}"/>
    <cellStyle name="Output 2 2 19 16" xfId="39415" xr:uid="{00000000-0005-0000-0000-0000E39B0000}"/>
    <cellStyle name="Output 2 2 19 16 2" xfId="39416" xr:uid="{00000000-0005-0000-0000-0000E49B0000}"/>
    <cellStyle name="Output 2 2 19 17" xfId="39417" xr:uid="{00000000-0005-0000-0000-0000E59B0000}"/>
    <cellStyle name="Output 2 2 19 17 2" xfId="39418" xr:uid="{00000000-0005-0000-0000-0000E69B0000}"/>
    <cellStyle name="Output 2 2 19 18" xfId="39419" xr:uid="{00000000-0005-0000-0000-0000E79B0000}"/>
    <cellStyle name="Output 2 2 19 18 2" xfId="39420" xr:uid="{00000000-0005-0000-0000-0000E89B0000}"/>
    <cellStyle name="Output 2 2 19 19" xfId="39421" xr:uid="{00000000-0005-0000-0000-0000E99B0000}"/>
    <cellStyle name="Output 2 2 19 19 2" xfId="39422" xr:uid="{00000000-0005-0000-0000-0000EA9B0000}"/>
    <cellStyle name="Output 2 2 19 2" xfId="1101" xr:uid="{00000000-0005-0000-0000-0000EB9B0000}"/>
    <cellStyle name="Output 2 2 19 2 2" xfId="39423" xr:uid="{00000000-0005-0000-0000-0000EC9B0000}"/>
    <cellStyle name="Output 2 2 19 20" xfId="39424" xr:uid="{00000000-0005-0000-0000-0000ED9B0000}"/>
    <cellStyle name="Output 2 2 19 20 2" xfId="39425" xr:uid="{00000000-0005-0000-0000-0000EE9B0000}"/>
    <cellStyle name="Output 2 2 19 21" xfId="39426" xr:uid="{00000000-0005-0000-0000-0000EF9B0000}"/>
    <cellStyle name="Output 2 2 19 21 2" xfId="39427" xr:uid="{00000000-0005-0000-0000-0000F09B0000}"/>
    <cellStyle name="Output 2 2 19 22" xfId="39428" xr:uid="{00000000-0005-0000-0000-0000F19B0000}"/>
    <cellStyle name="Output 2 2 19 22 2" xfId="39429" xr:uid="{00000000-0005-0000-0000-0000F29B0000}"/>
    <cellStyle name="Output 2 2 19 23" xfId="39430" xr:uid="{00000000-0005-0000-0000-0000F39B0000}"/>
    <cellStyle name="Output 2 2 19 23 2" xfId="39431" xr:uid="{00000000-0005-0000-0000-0000F49B0000}"/>
    <cellStyle name="Output 2 2 19 24" xfId="39432" xr:uid="{00000000-0005-0000-0000-0000F59B0000}"/>
    <cellStyle name="Output 2 2 19 24 2" xfId="39433" xr:uid="{00000000-0005-0000-0000-0000F69B0000}"/>
    <cellStyle name="Output 2 2 19 25" xfId="39434" xr:uid="{00000000-0005-0000-0000-0000F79B0000}"/>
    <cellStyle name="Output 2 2 19 25 2" xfId="39435" xr:uid="{00000000-0005-0000-0000-0000F89B0000}"/>
    <cellStyle name="Output 2 2 19 26" xfId="39436" xr:uid="{00000000-0005-0000-0000-0000F99B0000}"/>
    <cellStyle name="Output 2 2 19 26 2" xfId="39437" xr:uid="{00000000-0005-0000-0000-0000FA9B0000}"/>
    <cellStyle name="Output 2 2 19 27" xfId="39438" xr:uid="{00000000-0005-0000-0000-0000FB9B0000}"/>
    <cellStyle name="Output 2 2 19 27 2" xfId="39439" xr:uid="{00000000-0005-0000-0000-0000FC9B0000}"/>
    <cellStyle name="Output 2 2 19 28" xfId="39440" xr:uid="{00000000-0005-0000-0000-0000FD9B0000}"/>
    <cellStyle name="Output 2 2 19 28 2" xfId="39441" xr:uid="{00000000-0005-0000-0000-0000FE9B0000}"/>
    <cellStyle name="Output 2 2 19 29" xfId="39442" xr:uid="{00000000-0005-0000-0000-0000FF9B0000}"/>
    <cellStyle name="Output 2 2 19 29 2" xfId="39443" xr:uid="{00000000-0005-0000-0000-0000009C0000}"/>
    <cellStyle name="Output 2 2 19 3" xfId="39444" xr:uid="{00000000-0005-0000-0000-0000019C0000}"/>
    <cellStyle name="Output 2 2 19 3 2" xfId="39445" xr:uid="{00000000-0005-0000-0000-0000029C0000}"/>
    <cellStyle name="Output 2 2 19 30" xfId="39446" xr:uid="{00000000-0005-0000-0000-0000039C0000}"/>
    <cellStyle name="Output 2 2 19 30 2" xfId="39447" xr:uid="{00000000-0005-0000-0000-0000049C0000}"/>
    <cellStyle name="Output 2 2 19 31" xfId="39448" xr:uid="{00000000-0005-0000-0000-0000059C0000}"/>
    <cellStyle name="Output 2 2 19 31 2" xfId="39449" xr:uid="{00000000-0005-0000-0000-0000069C0000}"/>
    <cellStyle name="Output 2 2 19 32" xfId="39450" xr:uid="{00000000-0005-0000-0000-0000079C0000}"/>
    <cellStyle name="Output 2 2 19 32 2" xfId="39451" xr:uid="{00000000-0005-0000-0000-0000089C0000}"/>
    <cellStyle name="Output 2 2 19 33" xfId="39452" xr:uid="{00000000-0005-0000-0000-0000099C0000}"/>
    <cellStyle name="Output 2 2 19 33 2" xfId="39453" xr:uid="{00000000-0005-0000-0000-00000A9C0000}"/>
    <cellStyle name="Output 2 2 19 34" xfId="39454" xr:uid="{00000000-0005-0000-0000-00000B9C0000}"/>
    <cellStyle name="Output 2 2 19 34 2" xfId="39455" xr:uid="{00000000-0005-0000-0000-00000C9C0000}"/>
    <cellStyle name="Output 2 2 19 35" xfId="39456" xr:uid="{00000000-0005-0000-0000-00000D9C0000}"/>
    <cellStyle name="Output 2 2 19 35 2" xfId="39457" xr:uid="{00000000-0005-0000-0000-00000E9C0000}"/>
    <cellStyle name="Output 2 2 19 36" xfId="39458" xr:uid="{00000000-0005-0000-0000-00000F9C0000}"/>
    <cellStyle name="Output 2 2 19 36 2" xfId="39459" xr:uid="{00000000-0005-0000-0000-0000109C0000}"/>
    <cellStyle name="Output 2 2 19 37" xfId="39460" xr:uid="{00000000-0005-0000-0000-0000119C0000}"/>
    <cellStyle name="Output 2 2 19 37 2" xfId="39461" xr:uid="{00000000-0005-0000-0000-0000129C0000}"/>
    <cellStyle name="Output 2 2 19 38" xfId="39462" xr:uid="{00000000-0005-0000-0000-0000139C0000}"/>
    <cellStyle name="Output 2 2 19 38 2" xfId="39463" xr:uid="{00000000-0005-0000-0000-0000149C0000}"/>
    <cellStyle name="Output 2 2 19 39" xfId="39464" xr:uid="{00000000-0005-0000-0000-0000159C0000}"/>
    <cellStyle name="Output 2 2 19 39 2" xfId="39465" xr:uid="{00000000-0005-0000-0000-0000169C0000}"/>
    <cellStyle name="Output 2 2 19 4" xfId="39466" xr:uid="{00000000-0005-0000-0000-0000179C0000}"/>
    <cellStyle name="Output 2 2 19 4 2" xfId="39467" xr:uid="{00000000-0005-0000-0000-0000189C0000}"/>
    <cellStyle name="Output 2 2 19 40" xfId="39468" xr:uid="{00000000-0005-0000-0000-0000199C0000}"/>
    <cellStyle name="Output 2 2 19 41" xfId="39469" xr:uid="{00000000-0005-0000-0000-00001A9C0000}"/>
    <cellStyle name="Output 2 2 19 42" xfId="39470" xr:uid="{00000000-0005-0000-0000-00001B9C0000}"/>
    <cellStyle name="Output 2 2 19 43" xfId="39471" xr:uid="{00000000-0005-0000-0000-00001C9C0000}"/>
    <cellStyle name="Output 2 2 19 44" xfId="39472" xr:uid="{00000000-0005-0000-0000-00001D9C0000}"/>
    <cellStyle name="Output 2 2 19 45" xfId="39473" xr:uid="{00000000-0005-0000-0000-00001E9C0000}"/>
    <cellStyle name="Output 2 2 19 46" xfId="39474" xr:uid="{00000000-0005-0000-0000-00001F9C0000}"/>
    <cellStyle name="Output 2 2 19 47" xfId="39475" xr:uid="{00000000-0005-0000-0000-0000209C0000}"/>
    <cellStyle name="Output 2 2 19 48" xfId="39476" xr:uid="{00000000-0005-0000-0000-0000219C0000}"/>
    <cellStyle name="Output 2 2 19 49" xfId="39477" xr:uid="{00000000-0005-0000-0000-0000229C0000}"/>
    <cellStyle name="Output 2 2 19 5" xfId="39478" xr:uid="{00000000-0005-0000-0000-0000239C0000}"/>
    <cellStyle name="Output 2 2 19 5 2" xfId="39479" xr:uid="{00000000-0005-0000-0000-0000249C0000}"/>
    <cellStyle name="Output 2 2 19 50" xfId="39480" xr:uid="{00000000-0005-0000-0000-0000259C0000}"/>
    <cellStyle name="Output 2 2 19 51" xfId="39481" xr:uid="{00000000-0005-0000-0000-0000269C0000}"/>
    <cellStyle name="Output 2 2 19 52" xfId="39482" xr:uid="{00000000-0005-0000-0000-0000279C0000}"/>
    <cellStyle name="Output 2 2 19 53" xfId="39483" xr:uid="{00000000-0005-0000-0000-0000289C0000}"/>
    <cellStyle name="Output 2 2 19 54" xfId="39484" xr:uid="{00000000-0005-0000-0000-0000299C0000}"/>
    <cellStyle name="Output 2 2 19 55" xfId="39485" xr:uid="{00000000-0005-0000-0000-00002A9C0000}"/>
    <cellStyle name="Output 2 2 19 56" xfId="39486" xr:uid="{00000000-0005-0000-0000-00002B9C0000}"/>
    <cellStyle name="Output 2 2 19 57" xfId="39487" xr:uid="{00000000-0005-0000-0000-00002C9C0000}"/>
    <cellStyle name="Output 2 2 19 58" xfId="39488" xr:uid="{00000000-0005-0000-0000-00002D9C0000}"/>
    <cellStyle name="Output 2 2 19 59" xfId="39489" xr:uid="{00000000-0005-0000-0000-00002E9C0000}"/>
    <cellStyle name="Output 2 2 19 6" xfId="39490" xr:uid="{00000000-0005-0000-0000-00002F9C0000}"/>
    <cellStyle name="Output 2 2 19 6 2" xfId="39491" xr:uid="{00000000-0005-0000-0000-0000309C0000}"/>
    <cellStyle name="Output 2 2 19 60" xfId="39492" xr:uid="{00000000-0005-0000-0000-0000319C0000}"/>
    <cellStyle name="Output 2 2 19 61" xfId="39493" xr:uid="{00000000-0005-0000-0000-0000329C0000}"/>
    <cellStyle name="Output 2 2 19 62" xfId="39494" xr:uid="{00000000-0005-0000-0000-0000339C0000}"/>
    <cellStyle name="Output 2 2 19 63" xfId="39495" xr:uid="{00000000-0005-0000-0000-0000349C0000}"/>
    <cellStyle name="Output 2 2 19 64" xfId="39496" xr:uid="{00000000-0005-0000-0000-0000359C0000}"/>
    <cellStyle name="Output 2 2 19 65" xfId="39497" xr:uid="{00000000-0005-0000-0000-0000369C0000}"/>
    <cellStyle name="Output 2 2 19 66" xfId="39498" xr:uid="{00000000-0005-0000-0000-0000379C0000}"/>
    <cellStyle name="Output 2 2 19 67" xfId="39499" xr:uid="{00000000-0005-0000-0000-0000389C0000}"/>
    <cellStyle name="Output 2 2 19 68" xfId="39500" xr:uid="{00000000-0005-0000-0000-0000399C0000}"/>
    <cellStyle name="Output 2 2 19 69" xfId="39501" xr:uid="{00000000-0005-0000-0000-00003A9C0000}"/>
    <cellStyle name="Output 2 2 19 7" xfId="39502" xr:uid="{00000000-0005-0000-0000-00003B9C0000}"/>
    <cellStyle name="Output 2 2 19 7 2" xfId="39503" xr:uid="{00000000-0005-0000-0000-00003C9C0000}"/>
    <cellStyle name="Output 2 2 19 70" xfId="39504" xr:uid="{00000000-0005-0000-0000-00003D9C0000}"/>
    <cellStyle name="Output 2 2 19 71" xfId="39505" xr:uid="{00000000-0005-0000-0000-00003E9C0000}"/>
    <cellStyle name="Output 2 2 19 72" xfId="39506" xr:uid="{00000000-0005-0000-0000-00003F9C0000}"/>
    <cellStyle name="Output 2 2 19 73" xfId="39507" xr:uid="{00000000-0005-0000-0000-0000409C0000}"/>
    <cellStyle name="Output 2 2 19 74" xfId="39508" xr:uid="{00000000-0005-0000-0000-0000419C0000}"/>
    <cellStyle name="Output 2 2 19 75" xfId="39509" xr:uid="{00000000-0005-0000-0000-0000429C0000}"/>
    <cellStyle name="Output 2 2 19 76" xfId="39510" xr:uid="{00000000-0005-0000-0000-0000439C0000}"/>
    <cellStyle name="Output 2 2 19 77" xfId="52521" xr:uid="{00000000-0005-0000-0000-0000449C0000}"/>
    <cellStyle name="Output 2 2 19 78" xfId="52226" xr:uid="{00000000-0005-0000-0000-0000459C0000}"/>
    <cellStyle name="Output 2 2 19 79" xfId="53214" xr:uid="{00000000-0005-0000-0000-0000469C0000}"/>
    <cellStyle name="Output 2 2 19 8" xfId="39511" xr:uid="{00000000-0005-0000-0000-0000479C0000}"/>
    <cellStyle name="Output 2 2 19 8 2" xfId="39512" xr:uid="{00000000-0005-0000-0000-0000489C0000}"/>
    <cellStyle name="Output 2 2 19 9" xfId="39513" xr:uid="{00000000-0005-0000-0000-0000499C0000}"/>
    <cellStyle name="Output 2 2 19 9 2" xfId="39514" xr:uid="{00000000-0005-0000-0000-00004A9C0000}"/>
    <cellStyle name="Output 2 2 2" xfId="1102" xr:uid="{00000000-0005-0000-0000-00004B9C0000}"/>
    <cellStyle name="Output 2 2 2 10" xfId="39515" xr:uid="{00000000-0005-0000-0000-00004C9C0000}"/>
    <cellStyle name="Output 2 2 2 10 2" xfId="39516" xr:uid="{00000000-0005-0000-0000-00004D9C0000}"/>
    <cellStyle name="Output 2 2 2 11" xfId="39517" xr:uid="{00000000-0005-0000-0000-00004E9C0000}"/>
    <cellStyle name="Output 2 2 2 11 2" xfId="39518" xr:uid="{00000000-0005-0000-0000-00004F9C0000}"/>
    <cellStyle name="Output 2 2 2 12" xfId="39519" xr:uid="{00000000-0005-0000-0000-0000509C0000}"/>
    <cellStyle name="Output 2 2 2 12 2" xfId="39520" xr:uid="{00000000-0005-0000-0000-0000519C0000}"/>
    <cellStyle name="Output 2 2 2 13" xfId="39521" xr:uid="{00000000-0005-0000-0000-0000529C0000}"/>
    <cellStyle name="Output 2 2 2 13 2" xfId="39522" xr:uid="{00000000-0005-0000-0000-0000539C0000}"/>
    <cellStyle name="Output 2 2 2 14" xfId="39523" xr:uid="{00000000-0005-0000-0000-0000549C0000}"/>
    <cellStyle name="Output 2 2 2 14 2" xfId="39524" xr:uid="{00000000-0005-0000-0000-0000559C0000}"/>
    <cellStyle name="Output 2 2 2 15" xfId="39525" xr:uid="{00000000-0005-0000-0000-0000569C0000}"/>
    <cellStyle name="Output 2 2 2 15 2" xfId="39526" xr:uid="{00000000-0005-0000-0000-0000579C0000}"/>
    <cellStyle name="Output 2 2 2 16" xfId="39527" xr:uid="{00000000-0005-0000-0000-0000589C0000}"/>
    <cellStyle name="Output 2 2 2 16 2" xfId="39528" xr:uid="{00000000-0005-0000-0000-0000599C0000}"/>
    <cellStyle name="Output 2 2 2 17" xfId="39529" xr:uid="{00000000-0005-0000-0000-00005A9C0000}"/>
    <cellStyle name="Output 2 2 2 17 2" xfId="39530" xr:uid="{00000000-0005-0000-0000-00005B9C0000}"/>
    <cellStyle name="Output 2 2 2 18" xfId="39531" xr:uid="{00000000-0005-0000-0000-00005C9C0000}"/>
    <cellStyle name="Output 2 2 2 18 2" xfId="39532" xr:uid="{00000000-0005-0000-0000-00005D9C0000}"/>
    <cellStyle name="Output 2 2 2 19" xfId="39533" xr:uid="{00000000-0005-0000-0000-00005E9C0000}"/>
    <cellStyle name="Output 2 2 2 19 2" xfId="39534" xr:uid="{00000000-0005-0000-0000-00005F9C0000}"/>
    <cellStyle name="Output 2 2 2 2" xfId="1103" xr:uid="{00000000-0005-0000-0000-0000609C0000}"/>
    <cellStyle name="Output 2 2 2 2 2" xfId="39535" xr:uid="{00000000-0005-0000-0000-0000619C0000}"/>
    <cellStyle name="Output 2 2 2 20" xfId="39536" xr:uid="{00000000-0005-0000-0000-0000629C0000}"/>
    <cellStyle name="Output 2 2 2 20 2" xfId="39537" xr:uid="{00000000-0005-0000-0000-0000639C0000}"/>
    <cellStyle name="Output 2 2 2 21" xfId="39538" xr:uid="{00000000-0005-0000-0000-0000649C0000}"/>
    <cellStyle name="Output 2 2 2 21 2" xfId="39539" xr:uid="{00000000-0005-0000-0000-0000659C0000}"/>
    <cellStyle name="Output 2 2 2 22" xfId="39540" xr:uid="{00000000-0005-0000-0000-0000669C0000}"/>
    <cellStyle name="Output 2 2 2 22 2" xfId="39541" xr:uid="{00000000-0005-0000-0000-0000679C0000}"/>
    <cellStyle name="Output 2 2 2 23" xfId="39542" xr:uid="{00000000-0005-0000-0000-0000689C0000}"/>
    <cellStyle name="Output 2 2 2 23 2" xfId="39543" xr:uid="{00000000-0005-0000-0000-0000699C0000}"/>
    <cellStyle name="Output 2 2 2 24" xfId="39544" xr:uid="{00000000-0005-0000-0000-00006A9C0000}"/>
    <cellStyle name="Output 2 2 2 24 2" xfId="39545" xr:uid="{00000000-0005-0000-0000-00006B9C0000}"/>
    <cellStyle name="Output 2 2 2 25" xfId="39546" xr:uid="{00000000-0005-0000-0000-00006C9C0000}"/>
    <cellStyle name="Output 2 2 2 25 2" xfId="39547" xr:uid="{00000000-0005-0000-0000-00006D9C0000}"/>
    <cellStyle name="Output 2 2 2 26" xfId="39548" xr:uid="{00000000-0005-0000-0000-00006E9C0000}"/>
    <cellStyle name="Output 2 2 2 26 2" xfId="39549" xr:uid="{00000000-0005-0000-0000-00006F9C0000}"/>
    <cellStyle name="Output 2 2 2 27" xfId="39550" xr:uid="{00000000-0005-0000-0000-0000709C0000}"/>
    <cellStyle name="Output 2 2 2 27 2" xfId="39551" xr:uid="{00000000-0005-0000-0000-0000719C0000}"/>
    <cellStyle name="Output 2 2 2 28" xfId="39552" xr:uid="{00000000-0005-0000-0000-0000729C0000}"/>
    <cellStyle name="Output 2 2 2 28 2" xfId="39553" xr:uid="{00000000-0005-0000-0000-0000739C0000}"/>
    <cellStyle name="Output 2 2 2 29" xfId="39554" xr:uid="{00000000-0005-0000-0000-0000749C0000}"/>
    <cellStyle name="Output 2 2 2 29 2" xfId="39555" xr:uid="{00000000-0005-0000-0000-0000759C0000}"/>
    <cellStyle name="Output 2 2 2 3" xfId="39556" xr:uid="{00000000-0005-0000-0000-0000769C0000}"/>
    <cellStyle name="Output 2 2 2 3 2" xfId="39557" xr:uid="{00000000-0005-0000-0000-0000779C0000}"/>
    <cellStyle name="Output 2 2 2 30" xfId="39558" xr:uid="{00000000-0005-0000-0000-0000789C0000}"/>
    <cellStyle name="Output 2 2 2 30 2" xfId="39559" xr:uid="{00000000-0005-0000-0000-0000799C0000}"/>
    <cellStyle name="Output 2 2 2 31" xfId="39560" xr:uid="{00000000-0005-0000-0000-00007A9C0000}"/>
    <cellStyle name="Output 2 2 2 31 2" xfId="39561" xr:uid="{00000000-0005-0000-0000-00007B9C0000}"/>
    <cellStyle name="Output 2 2 2 32" xfId="39562" xr:uid="{00000000-0005-0000-0000-00007C9C0000}"/>
    <cellStyle name="Output 2 2 2 32 2" xfId="39563" xr:uid="{00000000-0005-0000-0000-00007D9C0000}"/>
    <cellStyle name="Output 2 2 2 33" xfId="39564" xr:uid="{00000000-0005-0000-0000-00007E9C0000}"/>
    <cellStyle name="Output 2 2 2 33 2" xfId="39565" xr:uid="{00000000-0005-0000-0000-00007F9C0000}"/>
    <cellStyle name="Output 2 2 2 34" xfId="39566" xr:uid="{00000000-0005-0000-0000-0000809C0000}"/>
    <cellStyle name="Output 2 2 2 34 2" xfId="39567" xr:uid="{00000000-0005-0000-0000-0000819C0000}"/>
    <cellStyle name="Output 2 2 2 35" xfId="39568" xr:uid="{00000000-0005-0000-0000-0000829C0000}"/>
    <cellStyle name="Output 2 2 2 35 2" xfId="39569" xr:uid="{00000000-0005-0000-0000-0000839C0000}"/>
    <cellStyle name="Output 2 2 2 36" xfId="39570" xr:uid="{00000000-0005-0000-0000-0000849C0000}"/>
    <cellStyle name="Output 2 2 2 36 2" xfId="39571" xr:uid="{00000000-0005-0000-0000-0000859C0000}"/>
    <cellStyle name="Output 2 2 2 37" xfId="39572" xr:uid="{00000000-0005-0000-0000-0000869C0000}"/>
    <cellStyle name="Output 2 2 2 37 2" xfId="39573" xr:uid="{00000000-0005-0000-0000-0000879C0000}"/>
    <cellStyle name="Output 2 2 2 38" xfId="39574" xr:uid="{00000000-0005-0000-0000-0000889C0000}"/>
    <cellStyle name="Output 2 2 2 38 2" xfId="39575" xr:uid="{00000000-0005-0000-0000-0000899C0000}"/>
    <cellStyle name="Output 2 2 2 39" xfId="39576" xr:uid="{00000000-0005-0000-0000-00008A9C0000}"/>
    <cellStyle name="Output 2 2 2 39 2" xfId="39577" xr:uid="{00000000-0005-0000-0000-00008B9C0000}"/>
    <cellStyle name="Output 2 2 2 4" xfId="39578" xr:uid="{00000000-0005-0000-0000-00008C9C0000}"/>
    <cellStyle name="Output 2 2 2 4 2" xfId="39579" xr:uid="{00000000-0005-0000-0000-00008D9C0000}"/>
    <cellStyle name="Output 2 2 2 40" xfId="39580" xr:uid="{00000000-0005-0000-0000-00008E9C0000}"/>
    <cellStyle name="Output 2 2 2 41" xfId="39581" xr:uid="{00000000-0005-0000-0000-00008F9C0000}"/>
    <cellStyle name="Output 2 2 2 42" xfId="39582" xr:uid="{00000000-0005-0000-0000-0000909C0000}"/>
    <cellStyle name="Output 2 2 2 43" xfId="39583" xr:uid="{00000000-0005-0000-0000-0000919C0000}"/>
    <cellStyle name="Output 2 2 2 44" xfId="39584" xr:uid="{00000000-0005-0000-0000-0000929C0000}"/>
    <cellStyle name="Output 2 2 2 45" xfId="39585" xr:uid="{00000000-0005-0000-0000-0000939C0000}"/>
    <cellStyle name="Output 2 2 2 46" xfId="39586" xr:uid="{00000000-0005-0000-0000-0000949C0000}"/>
    <cellStyle name="Output 2 2 2 47" xfId="39587" xr:uid="{00000000-0005-0000-0000-0000959C0000}"/>
    <cellStyle name="Output 2 2 2 48" xfId="39588" xr:uid="{00000000-0005-0000-0000-0000969C0000}"/>
    <cellStyle name="Output 2 2 2 49" xfId="39589" xr:uid="{00000000-0005-0000-0000-0000979C0000}"/>
    <cellStyle name="Output 2 2 2 5" xfId="39590" xr:uid="{00000000-0005-0000-0000-0000989C0000}"/>
    <cellStyle name="Output 2 2 2 5 2" xfId="39591" xr:uid="{00000000-0005-0000-0000-0000999C0000}"/>
    <cellStyle name="Output 2 2 2 50" xfId="39592" xr:uid="{00000000-0005-0000-0000-00009A9C0000}"/>
    <cellStyle name="Output 2 2 2 51" xfId="39593" xr:uid="{00000000-0005-0000-0000-00009B9C0000}"/>
    <cellStyle name="Output 2 2 2 52" xfId="39594" xr:uid="{00000000-0005-0000-0000-00009C9C0000}"/>
    <cellStyle name="Output 2 2 2 53" xfId="39595" xr:uid="{00000000-0005-0000-0000-00009D9C0000}"/>
    <cellStyle name="Output 2 2 2 54" xfId="39596" xr:uid="{00000000-0005-0000-0000-00009E9C0000}"/>
    <cellStyle name="Output 2 2 2 55" xfId="39597" xr:uid="{00000000-0005-0000-0000-00009F9C0000}"/>
    <cellStyle name="Output 2 2 2 56" xfId="39598" xr:uid="{00000000-0005-0000-0000-0000A09C0000}"/>
    <cellStyle name="Output 2 2 2 57" xfId="39599" xr:uid="{00000000-0005-0000-0000-0000A19C0000}"/>
    <cellStyle name="Output 2 2 2 58" xfId="39600" xr:uid="{00000000-0005-0000-0000-0000A29C0000}"/>
    <cellStyle name="Output 2 2 2 59" xfId="39601" xr:uid="{00000000-0005-0000-0000-0000A39C0000}"/>
    <cellStyle name="Output 2 2 2 6" xfId="39602" xr:uid="{00000000-0005-0000-0000-0000A49C0000}"/>
    <cellStyle name="Output 2 2 2 6 2" xfId="39603" xr:uid="{00000000-0005-0000-0000-0000A59C0000}"/>
    <cellStyle name="Output 2 2 2 60" xfId="39604" xr:uid="{00000000-0005-0000-0000-0000A69C0000}"/>
    <cellStyle name="Output 2 2 2 61" xfId="39605" xr:uid="{00000000-0005-0000-0000-0000A79C0000}"/>
    <cellStyle name="Output 2 2 2 62" xfId="39606" xr:uid="{00000000-0005-0000-0000-0000A89C0000}"/>
    <cellStyle name="Output 2 2 2 63" xfId="39607" xr:uid="{00000000-0005-0000-0000-0000A99C0000}"/>
    <cellStyle name="Output 2 2 2 64" xfId="39608" xr:uid="{00000000-0005-0000-0000-0000AA9C0000}"/>
    <cellStyle name="Output 2 2 2 65" xfId="39609" xr:uid="{00000000-0005-0000-0000-0000AB9C0000}"/>
    <cellStyle name="Output 2 2 2 66" xfId="39610" xr:uid="{00000000-0005-0000-0000-0000AC9C0000}"/>
    <cellStyle name="Output 2 2 2 67" xfId="39611" xr:uid="{00000000-0005-0000-0000-0000AD9C0000}"/>
    <cellStyle name="Output 2 2 2 68" xfId="39612" xr:uid="{00000000-0005-0000-0000-0000AE9C0000}"/>
    <cellStyle name="Output 2 2 2 69" xfId="39613" xr:uid="{00000000-0005-0000-0000-0000AF9C0000}"/>
    <cellStyle name="Output 2 2 2 7" xfId="39614" xr:uid="{00000000-0005-0000-0000-0000B09C0000}"/>
    <cellStyle name="Output 2 2 2 7 2" xfId="39615" xr:uid="{00000000-0005-0000-0000-0000B19C0000}"/>
    <cellStyle name="Output 2 2 2 70" xfId="39616" xr:uid="{00000000-0005-0000-0000-0000B29C0000}"/>
    <cellStyle name="Output 2 2 2 71" xfId="39617" xr:uid="{00000000-0005-0000-0000-0000B39C0000}"/>
    <cellStyle name="Output 2 2 2 72" xfId="39618" xr:uid="{00000000-0005-0000-0000-0000B49C0000}"/>
    <cellStyle name="Output 2 2 2 73" xfId="39619" xr:uid="{00000000-0005-0000-0000-0000B59C0000}"/>
    <cellStyle name="Output 2 2 2 74" xfId="39620" xr:uid="{00000000-0005-0000-0000-0000B69C0000}"/>
    <cellStyle name="Output 2 2 2 75" xfId="39621" xr:uid="{00000000-0005-0000-0000-0000B79C0000}"/>
    <cellStyle name="Output 2 2 2 76" xfId="39622" xr:uid="{00000000-0005-0000-0000-0000B89C0000}"/>
    <cellStyle name="Output 2 2 2 77" xfId="52551" xr:uid="{00000000-0005-0000-0000-0000B99C0000}"/>
    <cellStyle name="Output 2 2 2 78" xfId="52783" xr:uid="{00000000-0005-0000-0000-0000BA9C0000}"/>
    <cellStyle name="Output 2 2 2 79" xfId="53244" xr:uid="{00000000-0005-0000-0000-0000BB9C0000}"/>
    <cellStyle name="Output 2 2 2 8" xfId="39623" xr:uid="{00000000-0005-0000-0000-0000BC9C0000}"/>
    <cellStyle name="Output 2 2 2 8 2" xfId="39624" xr:uid="{00000000-0005-0000-0000-0000BD9C0000}"/>
    <cellStyle name="Output 2 2 2 9" xfId="39625" xr:uid="{00000000-0005-0000-0000-0000BE9C0000}"/>
    <cellStyle name="Output 2 2 2 9 2" xfId="39626" xr:uid="{00000000-0005-0000-0000-0000BF9C0000}"/>
    <cellStyle name="Output 2 2 20" xfId="1104" xr:uid="{00000000-0005-0000-0000-0000C09C0000}"/>
    <cellStyle name="Output 2 2 20 10" xfId="39627" xr:uid="{00000000-0005-0000-0000-0000C19C0000}"/>
    <cellStyle name="Output 2 2 20 10 2" xfId="39628" xr:uid="{00000000-0005-0000-0000-0000C29C0000}"/>
    <cellStyle name="Output 2 2 20 11" xfId="39629" xr:uid="{00000000-0005-0000-0000-0000C39C0000}"/>
    <cellStyle name="Output 2 2 20 11 2" xfId="39630" xr:uid="{00000000-0005-0000-0000-0000C49C0000}"/>
    <cellStyle name="Output 2 2 20 12" xfId="39631" xr:uid="{00000000-0005-0000-0000-0000C59C0000}"/>
    <cellStyle name="Output 2 2 20 12 2" xfId="39632" xr:uid="{00000000-0005-0000-0000-0000C69C0000}"/>
    <cellStyle name="Output 2 2 20 13" xfId="39633" xr:uid="{00000000-0005-0000-0000-0000C79C0000}"/>
    <cellStyle name="Output 2 2 20 13 2" xfId="39634" xr:uid="{00000000-0005-0000-0000-0000C89C0000}"/>
    <cellStyle name="Output 2 2 20 14" xfId="39635" xr:uid="{00000000-0005-0000-0000-0000C99C0000}"/>
    <cellStyle name="Output 2 2 20 14 2" xfId="39636" xr:uid="{00000000-0005-0000-0000-0000CA9C0000}"/>
    <cellStyle name="Output 2 2 20 15" xfId="39637" xr:uid="{00000000-0005-0000-0000-0000CB9C0000}"/>
    <cellStyle name="Output 2 2 20 15 2" xfId="39638" xr:uid="{00000000-0005-0000-0000-0000CC9C0000}"/>
    <cellStyle name="Output 2 2 20 16" xfId="39639" xr:uid="{00000000-0005-0000-0000-0000CD9C0000}"/>
    <cellStyle name="Output 2 2 20 16 2" xfId="39640" xr:uid="{00000000-0005-0000-0000-0000CE9C0000}"/>
    <cellStyle name="Output 2 2 20 17" xfId="39641" xr:uid="{00000000-0005-0000-0000-0000CF9C0000}"/>
    <cellStyle name="Output 2 2 20 17 2" xfId="39642" xr:uid="{00000000-0005-0000-0000-0000D09C0000}"/>
    <cellStyle name="Output 2 2 20 18" xfId="39643" xr:uid="{00000000-0005-0000-0000-0000D19C0000}"/>
    <cellStyle name="Output 2 2 20 18 2" xfId="39644" xr:uid="{00000000-0005-0000-0000-0000D29C0000}"/>
    <cellStyle name="Output 2 2 20 19" xfId="39645" xr:uid="{00000000-0005-0000-0000-0000D39C0000}"/>
    <cellStyle name="Output 2 2 20 19 2" xfId="39646" xr:uid="{00000000-0005-0000-0000-0000D49C0000}"/>
    <cellStyle name="Output 2 2 20 2" xfId="1105" xr:uid="{00000000-0005-0000-0000-0000D59C0000}"/>
    <cellStyle name="Output 2 2 20 2 2" xfId="39647" xr:uid="{00000000-0005-0000-0000-0000D69C0000}"/>
    <cellStyle name="Output 2 2 20 20" xfId="39648" xr:uid="{00000000-0005-0000-0000-0000D79C0000}"/>
    <cellStyle name="Output 2 2 20 20 2" xfId="39649" xr:uid="{00000000-0005-0000-0000-0000D89C0000}"/>
    <cellStyle name="Output 2 2 20 21" xfId="39650" xr:uid="{00000000-0005-0000-0000-0000D99C0000}"/>
    <cellStyle name="Output 2 2 20 21 2" xfId="39651" xr:uid="{00000000-0005-0000-0000-0000DA9C0000}"/>
    <cellStyle name="Output 2 2 20 22" xfId="39652" xr:uid="{00000000-0005-0000-0000-0000DB9C0000}"/>
    <cellStyle name="Output 2 2 20 22 2" xfId="39653" xr:uid="{00000000-0005-0000-0000-0000DC9C0000}"/>
    <cellStyle name="Output 2 2 20 23" xfId="39654" xr:uid="{00000000-0005-0000-0000-0000DD9C0000}"/>
    <cellStyle name="Output 2 2 20 23 2" xfId="39655" xr:uid="{00000000-0005-0000-0000-0000DE9C0000}"/>
    <cellStyle name="Output 2 2 20 24" xfId="39656" xr:uid="{00000000-0005-0000-0000-0000DF9C0000}"/>
    <cellStyle name="Output 2 2 20 24 2" xfId="39657" xr:uid="{00000000-0005-0000-0000-0000E09C0000}"/>
    <cellStyle name="Output 2 2 20 25" xfId="39658" xr:uid="{00000000-0005-0000-0000-0000E19C0000}"/>
    <cellStyle name="Output 2 2 20 25 2" xfId="39659" xr:uid="{00000000-0005-0000-0000-0000E29C0000}"/>
    <cellStyle name="Output 2 2 20 26" xfId="39660" xr:uid="{00000000-0005-0000-0000-0000E39C0000}"/>
    <cellStyle name="Output 2 2 20 26 2" xfId="39661" xr:uid="{00000000-0005-0000-0000-0000E49C0000}"/>
    <cellStyle name="Output 2 2 20 27" xfId="39662" xr:uid="{00000000-0005-0000-0000-0000E59C0000}"/>
    <cellStyle name="Output 2 2 20 27 2" xfId="39663" xr:uid="{00000000-0005-0000-0000-0000E69C0000}"/>
    <cellStyle name="Output 2 2 20 28" xfId="39664" xr:uid="{00000000-0005-0000-0000-0000E79C0000}"/>
    <cellStyle name="Output 2 2 20 28 2" xfId="39665" xr:uid="{00000000-0005-0000-0000-0000E89C0000}"/>
    <cellStyle name="Output 2 2 20 29" xfId="39666" xr:uid="{00000000-0005-0000-0000-0000E99C0000}"/>
    <cellStyle name="Output 2 2 20 29 2" xfId="39667" xr:uid="{00000000-0005-0000-0000-0000EA9C0000}"/>
    <cellStyle name="Output 2 2 20 3" xfId="39668" xr:uid="{00000000-0005-0000-0000-0000EB9C0000}"/>
    <cellStyle name="Output 2 2 20 3 2" xfId="39669" xr:uid="{00000000-0005-0000-0000-0000EC9C0000}"/>
    <cellStyle name="Output 2 2 20 30" xfId="39670" xr:uid="{00000000-0005-0000-0000-0000ED9C0000}"/>
    <cellStyle name="Output 2 2 20 30 2" xfId="39671" xr:uid="{00000000-0005-0000-0000-0000EE9C0000}"/>
    <cellStyle name="Output 2 2 20 31" xfId="39672" xr:uid="{00000000-0005-0000-0000-0000EF9C0000}"/>
    <cellStyle name="Output 2 2 20 31 2" xfId="39673" xr:uid="{00000000-0005-0000-0000-0000F09C0000}"/>
    <cellStyle name="Output 2 2 20 32" xfId="39674" xr:uid="{00000000-0005-0000-0000-0000F19C0000}"/>
    <cellStyle name="Output 2 2 20 32 2" xfId="39675" xr:uid="{00000000-0005-0000-0000-0000F29C0000}"/>
    <cellStyle name="Output 2 2 20 33" xfId="39676" xr:uid="{00000000-0005-0000-0000-0000F39C0000}"/>
    <cellStyle name="Output 2 2 20 33 2" xfId="39677" xr:uid="{00000000-0005-0000-0000-0000F49C0000}"/>
    <cellStyle name="Output 2 2 20 34" xfId="39678" xr:uid="{00000000-0005-0000-0000-0000F59C0000}"/>
    <cellStyle name="Output 2 2 20 34 2" xfId="39679" xr:uid="{00000000-0005-0000-0000-0000F69C0000}"/>
    <cellStyle name="Output 2 2 20 35" xfId="39680" xr:uid="{00000000-0005-0000-0000-0000F79C0000}"/>
    <cellStyle name="Output 2 2 20 35 2" xfId="39681" xr:uid="{00000000-0005-0000-0000-0000F89C0000}"/>
    <cellStyle name="Output 2 2 20 36" xfId="39682" xr:uid="{00000000-0005-0000-0000-0000F99C0000}"/>
    <cellStyle name="Output 2 2 20 36 2" xfId="39683" xr:uid="{00000000-0005-0000-0000-0000FA9C0000}"/>
    <cellStyle name="Output 2 2 20 37" xfId="39684" xr:uid="{00000000-0005-0000-0000-0000FB9C0000}"/>
    <cellStyle name="Output 2 2 20 37 2" xfId="39685" xr:uid="{00000000-0005-0000-0000-0000FC9C0000}"/>
    <cellStyle name="Output 2 2 20 38" xfId="39686" xr:uid="{00000000-0005-0000-0000-0000FD9C0000}"/>
    <cellStyle name="Output 2 2 20 38 2" xfId="39687" xr:uid="{00000000-0005-0000-0000-0000FE9C0000}"/>
    <cellStyle name="Output 2 2 20 39" xfId="39688" xr:uid="{00000000-0005-0000-0000-0000FF9C0000}"/>
    <cellStyle name="Output 2 2 20 39 2" xfId="39689" xr:uid="{00000000-0005-0000-0000-0000009D0000}"/>
    <cellStyle name="Output 2 2 20 4" xfId="39690" xr:uid="{00000000-0005-0000-0000-0000019D0000}"/>
    <cellStyle name="Output 2 2 20 4 2" xfId="39691" xr:uid="{00000000-0005-0000-0000-0000029D0000}"/>
    <cellStyle name="Output 2 2 20 40" xfId="39692" xr:uid="{00000000-0005-0000-0000-0000039D0000}"/>
    <cellStyle name="Output 2 2 20 41" xfId="39693" xr:uid="{00000000-0005-0000-0000-0000049D0000}"/>
    <cellStyle name="Output 2 2 20 42" xfId="39694" xr:uid="{00000000-0005-0000-0000-0000059D0000}"/>
    <cellStyle name="Output 2 2 20 43" xfId="39695" xr:uid="{00000000-0005-0000-0000-0000069D0000}"/>
    <cellStyle name="Output 2 2 20 44" xfId="39696" xr:uid="{00000000-0005-0000-0000-0000079D0000}"/>
    <cellStyle name="Output 2 2 20 45" xfId="39697" xr:uid="{00000000-0005-0000-0000-0000089D0000}"/>
    <cellStyle name="Output 2 2 20 46" xfId="39698" xr:uid="{00000000-0005-0000-0000-0000099D0000}"/>
    <cellStyle name="Output 2 2 20 47" xfId="39699" xr:uid="{00000000-0005-0000-0000-00000A9D0000}"/>
    <cellStyle name="Output 2 2 20 48" xfId="39700" xr:uid="{00000000-0005-0000-0000-00000B9D0000}"/>
    <cellStyle name="Output 2 2 20 49" xfId="39701" xr:uid="{00000000-0005-0000-0000-00000C9D0000}"/>
    <cellStyle name="Output 2 2 20 5" xfId="39702" xr:uid="{00000000-0005-0000-0000-00000D9D0000}"/>
    <cellStyle name="Output 2 2 20 5 2" xfId="39703" xr:uid="{00000000-0005-0000-0000-00000E9D0000}"/>
    <cellStyle name="Output 2 2 20 50" xfId="39704" xr:uid="{00000000-0005-0000-0000-00000F9D0000}"/>
    <cellStyle name="Output 2 2 20 51" xfId="39705" xr:uid="{00000000-0005-0000-0000-0000109D0000}"/>
    <cellStyle name="Output 2 2 20 52" xfId="39706" xr:uid="{00000000-0005-0000-0000-0000119D0000}"/>
    <cellStyle name="Output 2 2 20 53" xfId="39707" xr:uid="{00000000-0005-0000-0000-0000129D0000}"/>
    <cellStyle name="Output 2 2 20 54" xfId="39708" xr:uid="{00000000-0005-0000-0000-0000139D0000}"/>
    <cellStyle name="Output 2 2 20 55" xfId="39709" xr:uid="{00000000-0005-0000-0000-0000149D0000}"/>
    <cellStyle name="Output 2 2 20 56" xfId="39710" xr:uid="{00000000-0005-0000-0000-0000159D0000}"/>
    <cellStyle name="Output 2 2 20 57" xfId="39711" xr:uid="{00000000-0005-0000-0000-0000169D0000}"/>
    <cellStyle name="Output 2 2 20 58" xfId="39712" xr:uid="{00000000-0005-0000-0000-0000179D0000}"/>
    <cellStyle name="Output 2 2 20 59" xfId="39713" xr:uid="{00000000-0005-0000-0000-0000189D0000}"/>
    <cellStyle name="Output 2 2 20 6" xfId="39714" xr:uid="{00000000-0005-0000-0000-0000199D0000}"/>
    <cellStyle name="Output 2 2 20 6 2" xfId="39715" xr:uid="{00000000-0005-0000-0000-00001A9D0000}"/>
    <cellStyle name="Output 2 2 20 60" xfId="39716" xr:uid="{00000000-0005-0000-0000-00001B9D0000}"/>
    <cellStyle name="Output 2 2 20 61" xfId="39717" xr:uid="{00000000-0005-0000-0000-00001C9D0000}"/>
    <cellStyle name="Output 2 2 20 62" xfId="39718" xr:uid="{00000000-0005-0000-0000-00001D9D0000}"/>
    <cellStyle name="Output 2 2 20 63" xfId="39719" xr:uid="{00000000-0005-0000-0000-00001E9D0000}"/>
    <cellStyle name="Output 2 2 20 64" xfId="39720" xr:uid="{00000000-0005-0000-0000-00001F9D0000}"/>
    <cellStyle name="Output 2 2 20 65" xfId="39721" xr:uid="{00000000-0005-0000-0000-0000209D0000}"/>
    <cellStyle name="Output 2 2 20 66" xfId="39722" xr:uid="{00000000-0005-0000-0000-0000219D0000}"/>
    <cellStyle name="Output 2 2 20 67" xfId="39723" xr:uid="{00000000-0005-0000-0000-0000229D0000}"/>
    <cellStyle name="Output 2 2 20 68" xfId="39724" xr:uid="{00000000-0005-0000-0000-0000239D0000}"/>
    <cellStyle name="Output 2 2 20 69" xfId="39725" xr:uid="{00000000-0005-0000-0000-0000249D0000}"/>
    <cellStyle name="Output 2 2 20 7" xfId="39726" xr:uid="{00000000-0005-0000-0000-0000259D0000}"/>
    <cellStyle name="Output 2 2 20 7 2" xfId="39727" xr:uid="{00000000-0005-0000-0000-0000269D0000}"/>
    <cellStyle name="Output 2 2 20 70" xfId="39728" xr:uid="{00000000-0005-0000-0000-0000279D0000}"/>
    <cellStyle name="Output 2 2 20 71" xfId="39729" xr:uid="{00000000-0005-0000-0000-0000289D0000}"/>
    <cellStyle name="Output 2 2 20 72" xfId="39730" xr:uid="{00000000-0005-0000-0000-0000299D0000}"/>
    <cellStyle name="Output 2 2 20 73" xfId="39731" xr:uid="{00000000-0005-0000-0000-00002A9D0000}"/>
    <cellStyle name="Output 2 2 20 74" xfId="39732" xr:uid="{00000000-0005-0000-0000-00002B9D0000}"/>
    <cellStyle name="Output 2 2 20 75" xfId="39733" xr:uid="{00000000-0005-0000-0000-00002C9D0000}"/>
    <cellStyle name="Output 2 2 20 76" xfId="39734" xr:uid="{00000000-0005-0000-0000-00002D9D0000}"/>
    <cellStyle name="Output 2 2 20 77" xfId="52396" xr:uid="{00000000-0005-0000-0000-00002E9D0000}"/>
    <cellStyle name="Output 2 2 20 78" xfId="52572" xr:uid="{00000000-0005-0000-0000-00002F9D0000}"/>
    <cellStyle name="Output 2 2 20 79" xfId="53080" xr:uid="{00000000-0005-0000-0000-0000309D0000}"/>
    <cellStyle name="Output 2 2 20 8" xfId="39735" xr:uid="{00000000-0005-0000-0000-0000319D0000}"/>
    <cellStyle name="Output 2 2 20 8 2" xfId="39736" xr:uid="{00000000-0005-0000-0000-0000329D0000}"/>
    <cellStyle name="Output 2 2 20 9" xfId="39737" xr:uid="{00000000-0005-0000-0000-0000339D0000}"/>
    <cellStyle name="Output 2 2 20 9 2" xfId="39738" xr:uid="{00000000-0005-0000-0000-0000349D0000}"/>
    <cellStyle name="Output 2 2 21" xfId="1106" xr:uid="{00000000-0005-0000-0000-0000359D0000}"/>
    <cellStyle name="Output 2 2 21 10" xfId="39739" xr:uid="{00000000-0005-0000-0000-0000369D0000}"/>
    <cellStyle name="Output 2 2 21 10 2" xfId="39740" xr:uid="{00000000-0005-0000-0000-0000379D0000}"/>
    <cellStyle name="Output 2 2 21 11" xfId="39741" xr:uid="{00000000-0005-0000-0000-0000389D0000}"/>
    <cellStyle name="Output 2 2 21 11 2" xfId="39742" xr:uid="{00000000-0005-0000-0000-0000399D0000}"/>
    <cellStyle name="Output 2 2 21 12" xfId="39743" xr:uid="{00000000-0005-0000-0000-00003A9D0000}"/>
    <cellStyle name="Output 2 2 21 12 2" xfId="39744" xr:uid="{00000000-0005-0000-0000-00003B9D0000}"/>
    <cellStyle name="Output 2 2 21 13" xfId="39745" xr:uid="{00000000-0005-0000-0000-00003C9D0000}"/>
    <cellStyle name="Output 2 2 21 13 2" xfId="39746" xr:uid="{00000000-0005-0000-0000-00003D9D0000}"/>
    <cellStyle name="Output 2 2 21 14" xfId="39747" xr:uid="{00000000-0005-0000-0000-00003E9D0000}"/>
    <cellStyle name="Output 2 2 21 14 2" xfId="39748" xr:uid="{00000000-0005-0000-0000-00003F9D0000}"/>
    <cellStyle name="Output 2 2 21 15" xfId="39749" xr:uid="{00000000-0005-0000-0000-0000409D0000}"/>
    <cellStyle name="Output 2 2 21 15 2" xfId="39750" xr:uid="{00000000-0005-0000-0000-0000419D0000}"/>
    <cellStyle name="Output 2 2 21 16" xfId="39751" xr:uid="{00000000-0005-0000-0000-0000429D0000}"/>
    <cellStyle name="Output 2 2 21 16 2" xfId="39752" xr:uid="{00000000-0005-0000-0000-0000439D0000}"/>
    <cellStyle name="Output 2 2 21 17" xfId="39753" xr:uid="{00000000-0005-0000-0000-0000449D0000}"/>
    <cellStyle name="Output 2 2 21 17 2" xfId="39754" xr:uid="{00000000-0005-0000-0000-0000459D0000}"/>
    <cellStyle name="Output 2 2 21 18" xfId="39755" xr:uid="{00000000-0005-0000-0000-0000469D0000}"/>
    <cellStyle name="Output 2 2 21 18 2" xfId="39756" xr:uid="{00000000-0005-0000-0000-0000479D0000}"/>
    <cellStyle name="Output 2 2 21 19" xfId="39757" xr:uid="{00000000-0005-0000-0000-0000489D0000}"/>
    <cellStyle name="Output 2 2 21 19 2" xfId="39758" xr:uid="{00000000-0005-0000-0000-0000499D0000}"/>
    <cellStyle name="Output 2 2 21 2" xfId="1107" xr:uid="{00000000-0005-0000-0000-00004A9D0000}"/>
    <cellStyle name="Output 2 2 21 2 2" xfId="39759" xr:uid="{00000000-0005-0000-0000-00004B9D0000}"/>
    <cellStyle name="Output 2 2 21 20" xfId="39760" xr:uid="{00000000-0005-0000-0000-00004C9D0000}"/>
    <cellStyle name="Output 2 2 21 20 2" xfId="39761" xr:uid="{00000000-0005-0000-0000-00004D9D0000}"/>
    <cellStyle name="Output 2 2 21 21" xfId="39762" xr:uid="{00000000-0005-0000-0000-00004E9D0000}"/>
    <cellStyle name="Output 2 2 21 21 2" xfId="39763" xr:uid="{00000000-0005-0000-0000-00004F9D0000}"/>
    <cellStyle name="Output 2 2 21 22" xfId="39764" xr:uid="{00000000-0005-0000-0000-0000509D0000}"/>
    <cellStyle name="Output 2 2 21 22 2" xfId="39765" xr:uid="{00000000-0005-0000-0000-0000519D0000}"/>
    <cellStyle name="Output 2 2 21 23" xfId="39766" xr:uid="{00000000-0005-0000-0000-0000529D0000}"/>
    <cellStyle name="Output 2 2 21 23 2" xfId="39767" xr:uid="{00000000-0005-0000-0000-0000539D0000}"/>
    <cellStyle name="Output 2 2 21 24" xfId="39768" xr:uid="{00000000-0005-0000-0000-0000549D0000}"/>
    <cellStyle name="Output 2 2 21 24 2" xfId="39769" xr:uid="{00000000-0005-0000-0000-0000559D0000}"/>
    <cellStyle name="Output 2 2 21 25" xfId="39770" xr:uid="{00000000-0005-0000-0000-0000569D0000}"/>
    <cellStyle name="Output 2 2 21 25 2" xfId="39771" xr:uid="{00000000-0005-0000-0000-0000579D0000}"/>
    <cellStyle name="Output 2 2 21 26" xfId="39772" xr:uid="{00000000-0005-0000-0000-0000589D0000}"/>
    <cellStyle name="Output 2 2 21 26 2" xfId="39773" xr:uid="{00000000-0005-0000-0000-0000599D0000}"/>
    <cellStyle name="Output 2 2 21 27" xfId="39774" xr:uid="{00000000-0005-0000-0000-00005A9D0000}"/>
    <cellStyle name="Output 2 2 21 27 2" xfId="39775" xr:uid="{00000000-0005-0000-0000-00005B9D0000}"/>
    <cellStyle name="Output 2 2 21 28" xfId="39776" xr:uid="{00000000-0005-0000-0000-00005C9D0000}"/>
    <cellStyle name="Output 2 2 21 28 2" xfId="39777" xr:uid="{00000000-0005-0000-0000-00005D9D0000}"/>
    <cellStyle name="Output 2 2 21 29" xfId="39778" xr:uid="{00000000-0005-0000-0000-00005E9D0000}"/>
    <cellStyle name="Output 2 2 21 29 2" xfId="39779" xr:uid="{00000000-0005-0000-0000-00005F9D0000}"/>
    <cellStyle name="Output 2 2 21 3" xfId="39780" xr:uid="{00000000-0005-0000-0000-0000609D0000}"/>
    <cellStyle name="Output 2 2 21 3 2" xfId="39781" xr:uid="{00000000-0005-0000-0000-0000619D0000}"/>
    <cellStyle name="Output 2 2 21 30" xfId="39782" xr:uid="{00000000-0005-0000-0000-0000629D0000}"/>
    <cellStyle name="Output 2 2 21 30 2" xfId="39783" xr:uid="{00000000-0005-0000-0000-0000639D0000}"/>
    <cellStyle name="Output 2 2 21 31" xfId="39784" xr:uid="{00000000-0005-0000-0000-0000649D0000}"/>
    <cellStyle name="Output 2 2 21 31 2" xfId="39785" xr:uid="{00000000-0005-0000-0000-0000659D0000}"/>
    <cellStyle name="Output 2 2 21 32" xfId="39786" xr:uid="{00000000-0005-0000-0000-0000669D0000}"/>
    <cellStyle name="Output 2 2 21 32 2" xfId="39787" xr:uid="{00000000-0005-0000-0000-0000679D0000}"/>
    <cellStyle name="Output 2 2 21 33" xfId="39788" xr:uid="{00000000-0005-0000-0000-0000689D0000}"/>
    <cellStyle name="Output 2 2 21 33 2" xfId="39789" xr:uid="{00000000-0005-0000-0000-0000699D0000}"/>
    <cellStyle name="Output 2 2 21 34" xfId="39790" xr:uid="{00000000-0005-0000-0000-00006A9D0000}"/>
    <cellStyle name="Output 2 2 21 34 2" xfId="39791" xr:uid="{00000000-0005-0000-0000-00006B9D0000}"/>
    <cellStyle name="Output 2 2 21 35" xfId="39792" xr:uid="{00000000-0005-0000-0000-00006C9D0000}"/>
    <cellStyle name="Output 2 2 21 35 2" xfId="39793" xr:uid="{00000000-0005-0000-0000-00006D9D0000}"/>
    <cellStyle name="Output 2 2 21 36" xfId="39794" xr:uid="{00000000-0005-0000-0000-00006E9D0000}"/>
    <cellStyle name="Output 2 2 21 36 2" xfId="39795" xr:uid="{00000000-0005-0000-0000-00006F9D0000}"/>
    <cellStyle name="Output 2 2 21 37" xfId="39796" xr:uid="{00000000-0005-0000-0000-0000709D0000}"/>
    <cellStyle name="Output 2 2 21 37 2" xfId="39797" xr:uid="{00000000-0005-0000-0000-0000719D0000}"/>
    <cellStyle name="Output 2 2 21 38" xfId="39798" xr:uid="{00000000-0005-0000-0000-0000729D0000}"/>
    <cellStyle name="Output 2 2 21 38 2" xfId="39799" xr:uid="{00000000-0005-0000-0000-0000739D0000}"/>
    <cellStyle name="Output 2 2 21 39" xfId="39800" xr:uid="{00000000-0005-0000-0000-0000749D0000}"/>
    <cellStyle name="Output 2 2 21 4" xfId="39801" xr:uid="{00000000-0005-0000-0000-0000759D0000}"/>
    <cellStyle name="Output 2 2 21 4 2" xfId="39802" xr:uid="{00000000-0005-0000-0000-0000769D0000}"/>
    <cellStyle name="Output 2 2 21 40" xfId="39803" xr:uid="{00000000-0005-0000-0000-0000779D0000}"/>
    <cellStyle name="Output 2 2 21 41" xfId="39804" xr:uid="{00000000-0005-0000-0000-0000789D0000}"/>
    <cellStyle name="Output 2 2 21 42" xfId="39805" xr:uid="{00000000-0005-0000-0000-0000799D0000}"/>
    <cellStyle name="Output 2 2 21 43" xfId="39806" xr:uid="{00000000-0005-0000-0000-00007A9D0000}"/>
    <cellStyle name="Output 2 2 21 44" xfId="39807" xr:uid="{00000000-0005-0000-0000-00007B9D0000}"/>
    <cellStyle name="Output 2 2 21 45" xfId="39808" xr:uid="{00000000-0005-0000-0000-00007C9D0000}"/>
    <cellStyle name="Output 2 2 21 46" xfId="39809" xr:uid="{00000000-0005-0000-0000-00007D9D0000}"/>
    <cellStyle name="Output 2 2 21 47" xfId="39810" xr:uid="{00000000-0005-0000-0000-00007E9D0000}"/>
    <cellStyle name="Output 2 2 21 48" xfId="39811" xr:uid="{00000000-0005-0000-0000-00007F9D0000}"/>
    <cellStyle name="Output 2 2 21 49" xfId="39812" xr:uid="{00000000-0005-0000-0000-0000809D0000}"/>
    <cellStyle name="Output 2 2 21 5" xfId="39813" xr:uid="{00000000-0005-0000-0000-0000819D0000}"/>
    <cellStyle name="Output 2 2 21 5 2" xfId="39814" xr:uid="{00000000-0005-0000-0000-0000829D0000}"/>
    <cellStyle name="Output 2 2 21 50" xfId="39815" xr:uid="{00000000-0005-0000-0000-0000839D0000}"/>
    <cellStyle name="Output 2 2 21 51" xfId="39816" xr:uid="{00000000-0005-0000-0000-0000849D0000}"/>
    <cellStyle name="Output 2 2 21 52" xfId="39817" xr:uid="{00000000-0005-0000-0000-0000859D0000}"/>
    <cellStyle name="Output 2 2 21 53" xfId="39818" xr:uid="{00000000-0005-0000-0000-0000869D0000}"/>
    <cellStyle name="Output 2 2 21 54" xfId="39819" xr:uid="{00000000-0005-0000-0000-0000879D0000}"/>
    <cellStyle name="Output 2 2 21 55" xfId="39820" xr:uid="{00000000-0005-0000-0000-0000889D0000}"/>
    <cellStyle name="Output 2 2 21 56" xfId="39821" xr:uid="{00000000-0005-0000-0000-0000899D0000}"/>
    <cellStyle name="Output 2 2 21 57" xfId="39822" xr:uid="{00000000-0005-0000-0000-00008A9D0000}"/>
    <cellStyle name="Output 2 2 21 58" xfId="39823" xr:uid="{00000000-0005-0000-0000-00008B9D0000}"/>
    <cellStyle name="Output 2 2 21 59" xfId="39824" xr:uid="{00000000-0005-0000-0000-00008C9D0000}"/>
    <cellStyle name="Output 2 2 21 6" xfId="39825" xr:uid="{00000000-0005-0000-0000-00008D9D0000}"/>
    <cellStyle name="Output 2 2 21 6 2" xfId="39826" xr:uid="{00000000-0005-0000-0000-00008E9D0000}"/>
    <cellStyle name="Output 2 2 21 60" xfId="39827" xr:uid="{00000000-0005-0000-0000-00008F9D0000}"/>
    <cellStyle name="Output 2 2 21 61" xfId="39828" xr:uid="{00000000-0005-0000-0000-0000909D0000}"/>
    <cellStyle name="Output 2 2 21 62" xfId="39829" xr:uid="{00000000-0005-0000-0000-0000919D0000}"/>
    <cellStyle name="Output 2 2 21 63" xfId="39830" xr:uid="{00000000-0005-0000-0000-0000929D0000}"/>
    <cellStyle name="Output 2 2 21 64" xfId="39831" xr:uid="{00000000-0005-0000-0000-0000939D0000}"/>
    <cellStyle name="Output 2 2 21 65" xfId="39832" xr:uid="{00000000-0005-0000-0000-0000949D0000}"/>
    <cellStyle name="Output 2 2 21 66" xfId="39833" xr:uid="{00000000-0005-0000-0000-0000959D0000}"/>
    <cellStyle name="Output 2 2 21 67" xfId="39834" xr:uid="{00000000-0005-0000-0000-0000969D0000}"/>
    <cellStyle name="Output 2 2 21 68" xfId="39835" xr:uid="{00000000-0005-0000-0000-0000979D0000}"/>
    <cellStyle name="Output 2 2 21 69" xfId="39836" xr:uid="{00000000-0005-0000-0000-0000989D0000}"/>
    <cellStyle name="Output 2 2 21 7" xfId="39837" xr:uid="{00000000-0005-0000-0000-0000999D0000}"/>
    <cellStyle name="Output 2 2 21 7 2" xfId="39838" xr:uid="{00000000-0005-0000-0000-00009A9D0000}"/>
    <cellStyle name="Output 2 2 21 70" xfId="39839" xr:uid="{00000000-0005-0000-0000-00009B9D0000}"/>
    <cellStyle name="Output 2 2 21 71" xfId="39840" xr:uid="{00000000-0005-0000-0000-00009C9D0000}"/>
    <cellStyle name="Output 2 2 21 72" xfId="39841" xr:uid="{00000000-0005-0000-0000-00009D9D0000}"/>
    <cellStyle name="Output 2 2 21 73" xfId="39842" xr:uid="{00000000-0005-0000-0000-00009E9D0000}"/>
    <cellStyle name="Output 2 2 21 74" xfId="39843" xr:uid="{00000000-0005-0000-0000-00009F9D0000}"/>
    <cellStyle name="Output 2 2 21 75" xfId="39844" xr:uid="{00000000-0005-0000-0000-0000A09D0000}"/>
    <cellStyle name="Output 2 2 21 76" xfId="52512" xr:uid="{00000000-0005-0000-0000-0000A19D0000}"/>
    <cellStyle name="Output 2 2 21 77" xfId="52238" xr:uid="{00000000-0005-0000-0000-0000A29D0000}"/>
    <cellStyle name="Output 2 2 21 78" xfId="53205" xr:uid="{00000000-0005-0000-0000-0000A39D0000}"/>
    <cellStyle name="Output 2 2 21 8" xfId="39845" xr:uid="{00000000-0005-0000-0000-0000A49D0000}"/>
    <cellStyle name="Output 2 2 21 8 2" xfId="39846" xr:uid="{00000000-0005-0000-0000-0000A59D0000}"/>
    <cellStyle name="Output 2 2 21 9" xfId="39847" xr:uid="{00000000-0005-0000-0000-0000A69D0000}"/>
    <cellStyle name="Output 2 2 21 9 2" xfId="39848" xr:uid="{00000000-0005-0000-0000-0000A79D0000}"/>
    <cellStyle name="Output 2 2 22" xfId="1108" xr:uid="{00000000-0005-0000-0000-0000A89D0000}"/>
    <cellStyle name="Output 2 2 22 2" xfId="39849" xr:uid="{00000000-0005-0000-0000-0000A99D0000}"/>
    <cellStyle name="Output 2 2 23" xfId="39850" xr:uid="{00000000-0005-0000-0000-0000AA9D0000}"/>
    <cellStyle name="Output 2 2 23 2" xfId="39851" xr:uid="{00000000-0005-0000-0000-0000AB9D0000}"/>
    <cellStyle name="Output 2 2 24" xfId="39852" xr:uid="{00000000-0005-0000-0000-0000AC9D0000}"/>
    <cellStyle name="Output 2 2 24 2" xfId="39853" xr:uid="{00000000-0005-0000-0000-0000AD9D0000}"/>
    <cellStyle name="Output 2 2 25" xfId="39854" xr:uid="{00000000-0005-0000-0000-0000AE9D0000}"/>
    <cellStyle name="Output 2 2 25 2" xfId="39855" xr:uid="{00000000-0005-0000-0000-0000AF9D0000}"/>
    <cellStyle name="Output 2 2 26" xfId="39856" xr:uid="{00000000-0005-0000-0000-0000B09D0000}"/>
    <cellStyle name="Output 2 2 26 2" xfId="39857" xr:uid="{00000000-0005-0000-0000-0000B19D0000}"/>
    <cellStyle name="Output 2 2 27" xfId="39858" xr:uid="{00000000-0005-0000-0000-0000B29D0000}"/>
    <cellStyle name="Output 2 2 27 2" xfId="39859" xr:uid="{00000000-0005-0000-0000-0000B39D0000}"/>
    <cellStyle name="Output 2 2 28" xfId="39860" xr:uid="{00000000-0005-0000-0000-0000B49D0000}"/>
    <cellStyle name="Output 2 2 28 2" xfId="39861" xr:uid="{00000000-0005-0000-0000-0000B59D0000}"/>
    <cellStyle name="Output 2 2 29" xfId="39862" xr:uid="{00000000-0005-0000-0000-0000B69D0000}"/>
    <cellStyle name="Output 2 2 29 2" xfId="39863" xr:uid="{00000000-0005-0000-0000-0000B79D0000}"/>
    <cellStyle name="Output 2 2 3" xfId="1109" xr:uid="{00000000-0005-0000-0000-0000B89D0000}"/>
    <cellStyle name="Output 2 2 3 10" xfId="39864" xr:uid="{00000000-0005-0000-0000-0000B99D0000}"/>
    <cellStyle name="Output 2 2 3 10 2" xfId="39865" xr:uid="{00000000-0005-0000-0000-0000BA9D0000}"/>
    <cellStyle name="Output 2 2 3 11" xfId="39866" xr:uid="{00000000-0005-0000-0000-0000BB9D0000}"/>
    <cellStyle name="Output 2 2 3 11 2" xfId="39867" xr:uid="{00000000-0005-0000-0000-0000BC9D0000}"/>
    <cellStyle name="Output 2 2 3 12" xfId="39868" xr:uid="{00000000-0005-0000-0000-0000BD9D0000}"/>
    <cellStyle name="Output 2 2 3 12 2" xfId="39869" xr:uid="{00000000-0005-0000-0000-0000BE9D0000}"/>
    <cellStyle name="Output 2 2 3 13" xfId="39870" xr:uid="{00000000-0005-0000-0000-0000BF9D0000}"/>
    <cellStyle name="Output 2 2 3 13 2" xfId="39871" xr:uid="{00000000-0005-0000-0000-0000C09D0000}"/>
    <cellStyle name="Output 2 2 3 14" xfId="39872" xr:uid="{00000000-0005-0000-0000-0000C19D0000}"/>
    <cellStyle name="Output 2 2 3 14 2" xfId="39873" xr:uid="{00000000-0005-0000-0000-0000C29D0000}"/>
    <cellStyle name="Output 2 2 3 15" xfId="39874" xr:uid="{00000000-0005-0000-0000-0000C39D0000}"/>
    <cellStyle name="Output 2 2 3 15 2" xfId="39875" xr:uid="{00000000-0005-0000-0000-0000C49D0000}"/>
    <cellStyle name="Output 2 2 3 16" xfId="39876" xr:uid="{00000000-0005-0000-0000-0000C59D0000}"/>
    <cellStyle name="Output 2 2 3 16 2" xfId="39877" xr:uid="{00000000-0005-0000-0000-0000C69D0000}"/>
    <cellStyle name="Output 2 2 3 17" xfId="39878" xr:uid="{00000000-0005-0000-0000-0000C79D0000}"/>
    <cellStyle name="Output 2 2 3 17 2" xfId="39879" xr:uid="{00000000-0005-0000-0000-0000C89D0000}"/>
    <cellStyle name="Output 2 2 3 18" xfId="39880" xr:uid="{00000000-0005-0000-0000-0000C99D0000}"/>
    <cellStyle name="Output 2 2 3 18 2" xfId="39881" xr:uid="{00000000-0005-0000-0000-0000CA9D0000}"/>
    <cellStyle name="Output 2 2 3 19" xfId="39882" xr:uid="{00000000-0005-0000-0000-0000CB9D0000}"/>
    <cellStyle name="Output 2 2 3 19 2" xfId="39883" xr:uid="{00000000-0005-0000-0000-0000CC9D0000}"/>
    <cellStyle name="Output 2 2 3 2" xfId="1110" xr:uid="{00000000-0005-0000-0000-0000CD9D0000}"/>
    <cellStyle name="Output 2 2 3 2 2" xfId="39884" xr:uid="{00000000-0005-0000-0000-0000CE9D0000}"/>
    <cellStyle name="Output 2 2 3 20" xfId="39885" xr:uid="{00000000-0005-0000-0000-0000CF9D0000}"/>
    <cellStyle name="Output 2 2 3 20 2" xfId="39886" xr:uid="{00000000-0005-0000-0000-0000D09D0000}"/>
    <cellStyle name="Output 2 2 3 21" xfId="39887" xr:uid="{00000000-0005-0000-0000-0000D19D0000}"/>
    <cellStyle name="Output 2 2 3 21 2" xfId="39888" xr:uid="{00000000-0005-0000-0000-0000D29D0000}"/>
    <cellStyle name="Output 2 2 3 22" xfId="39889" xr:uid="{00000000-0005-0000-0000-0000D39D0000}"/>
    <cellStyle name="Output 2 2 3 22 2" xfId="39890" xr:uid="{00000000-0005-0000-0000-0000D49D0000}"/>
    <cellStyle name="Output 2 2 3 23" xfId="39891" xr:uid="{00000000-0005-0000-0000-0000D59D0000}"/>
    <cellStyle name="Output 2 2 3 23 2" xfId="39892" xr:uid="{00000000-0005-0000-0000-0000D69D0000}"/>
    <cellStyle name="Output 2 2 3 24" xfId="39893" xr:uid="{00000000-0005-0000-0000-0000D79D0000}"/>
    <cellStyle name="Output 2 2 3 24 2" xfId="39894" xr:uid="{00000000-0005-0000-0000-0000D89D0000}"/>
    <cellStyle name="Output 2 2 3 25" xfId="39895" xr:uid="{00000000-0005-0000-0000-0000D99D0000}"/>
    <cellStyle name="Output 2 2 3 25 2" xfId="39896" xr:uid="{00000000-0005-0000-0000-0000DA9D0000}"/>
    <cellStyle name="Output 2 2 3 26" xfId="39897" xr:uid="{00000000-0005-0000-0000-0000DB9D0000}"/>
    <cellStyle name="Output 2 2 3 26 2" xfId="39898" xr:uid="{00000000-0005-0000-0000-0000DC9D0000}"/>
    <cellStyle name="Output 2 2 3 27" xfId="39899" xr:uid="{00000000-0005-0000-0000-0000DD9D0000}"/>
    <cellStyle name="Output 2 2 3 27 2" xfId="39900" xr:uid="{00000000-0005-0000-0000-0000DE9D0000}"/>
    <cellStyle name="Output 2 2 3 28" xfId="39901" xr:uid="{00000000-0005-0000-0000-0000DF9D0000}"/>
    <cellStyle name="Output 2 2 3 28 2" xfId="39902" xr:uid="{00000000-0005-0000-0000-0000E09D0000}"/>
    <cellStyle name="Output 2 2 3 29" xfId="39903" xr:uid="{00000000-0005-0000-0000-0000E19D0000}"/>
    <cellStyle name="Output 2 2 3 29 2" xfId="39904" xr:uid="{00000000-0005-0000-0000-0000E29D0000}"/>
    <cellStyle name="Output 2 2 3 3" xfId="39905" xr:uid="{00000000-0005-0000-0000-0000E39D0000}"/>
    <cellStyle name="Output 2 2 3 3 2" xfId="39906" xr:uid="{00000000-0005-0000-0000-0000E49D0000}"/>
    <cellStyle name="Output 2 2 3 30" xfId="39907" xr:uid="{00000000-0005-0000-0000-0000E59D0000}"/>
    <cellStyle name="Output 2 2 3 30 2" xfId="39908" xr:uid="{00000000-0005-0000-0000-0000E69D0000}"/>
    <cellStyle name="Output 2 2 3 31" xfId="39909" xr:uid="{00000000-0005-0000-0000-0000E79D0000}"/>
    <cellStyle name="Output 2 2 3 31 2" xfId="39910" xr:uid="{00000000-0005-0000-0000-0000E89D0000}"/>
    <cellStyle name="Output 2 2 3 32" xfId="39911" xr:uid="{00000000-0005-0000-0000-0000E99D0000}"/>
    <cellStyle name="Output 2 2 3 32 2" xfId="39912" xr:uid="{00000000-0005-0000-0000-0000EA9D0000}"/>
    <cellStyle name="Output 2 2 3 33" xfId="39913" xr:uid="{00000000-0005-0000-0000-0000EB9D0000}"/>
    <cellStyle name="Output 2 2 3 33 2" xfId="39914" xr:uid="{00000000-0005-0000-0000-0000EC9D0000}"/>
    <cellStyle name="Output 2 2 3 34" xfId="39915" xr:uid="{00000000-0005-0000-0000-0000ED9D0000}"/>
    <cellStyle name="Output 2 2 3 34 2" xfId="39916" xr:uid="{00000000-0005-0000-0000-0000EE9D0000}"/>
    <cellStyle name="Output 2 2 3 35" xfId="39917" xr:uid="{00000000-0005-0000-0000-0000EF9D0000}"/>
    <cellStyle name="Output 2 2 3 35 2" xfId="39918" xr:uid="{00000000-0005-0000-0000-0000F09D0000}"/>
    <cellStyle name="Output 2 2 3 36" xfId="39919" xr:uid="{00000000-0005-0000-0000-0000F19D0000}"/>
    <cellStyle name="Output 2 2 3 36 2" xfId="39920" xr:uid="{00000000-0005-0000-0000-0000F29D0000}"/>
    <cellStyle name="Output 2 2 3 37" xfId="39921" xr:uid="{00000000-0005-0000-0000-0000F39D0000}"/>
    <cellStyle name="Output 2 2 3 37 2" xfId="39922" xr:uid="{00000000-0005-0000-0000-0000F49D0000}"/>
    <cellStyle name="Output 2 2 3 38" xfId="39923" xr:uid="{00000000-0005-0000-0000-0000F59D0000}"/>
    <cellStyle name="Output 2 2 3 38 2" xfId="39924" xr:uid="{00000000-0005-0000-0000-0000F69D0000}"/>
    <cellStyle name="Output 2 2 3 39" xfId="39925" xr:uid="{00000000-0005-0000-0000-0000F79D0000}"/>
    <cellStyle name="Output 2 2 3 39 2" xfId="39926" xr:uid="{00000000-0005-0000-0000-0000F89D0000}"/>
    <cellStyle name="Output 2 2 3 4" xfId="39927" xr:uid="{00000000-0005-0000-0000-0000F99D0000}"/>
    <cellStyle name="Output 2 2 3 4 2" xfId="39928" xr:uid="{00000000-0005-0000-0000-0000FA9D0000}"/>
    <cellStyle name="Output 2 2 3 40" xfId="39929" xr:uid="{00000000-0005-0000-0000-0000FB9D0000}"/>
    <cellStyle name="Output 2 2 3 41" xfId="39930" xr:uid="{00000000-0005-0000-0000-0000FC9D0000}"/>
    <cellStyle name="Output 2 2 3 42" xfId="39931" xr:uid="{00000000-0005-0000-0000-0000FD9D0000}"/>
    <cellStyle name="Output 2 2 3 43" xfId="39932" xr:uid="{00000000-0005-0000-0000-0000FE9D0000}"/>
    <cellStyle name="Output 2 2 3 44" xfId="39933" xr:uid="{00000000-0005-0000-0000-0000FF9D0000}"/>
    <cellStyle name="Output 2 2 3 45" xfId="39934" xr:uid="{00000000-0005-0000-0000-0000009E0000}"/>
    <cellStyle name="Output 2 2 3 46" xfId="39935" xr:uid="{00000000-0005-0000-0000-0000019E0000}"/>
    <cellStyle name="Output 2 2 3 47" xfId="39936" xr:uid="{00000000-0005-0000-0000-0000029E0000}"/>
    <cellStyle name="Output 2 2 3 48" xfId="39937" xr:uid="{00000000-0005-0000-0000-0000039E0000}"/>
    <cellStyle name="Output 2 2 3 49" xfId="39938" xr:uid="{00000000-0005-0000-0000-0000049E0000}"/>
    <cellStyle name="Output 2 2 3 5" xfId="39939" xr:uid="{00000000-0005-0000-0000-0000059E0000}"/>
    <cellStyle name="Output 2 2 3 5 2" xfId="39940" xr:uid="{00000000-0005-0000-0000-0000069E0000}"/>
    <cellStyle name="Output 2 2 3 50" xfId="39941" xr:uid="{00000000-0005-0000-0000-0000079E0000}"/>
    <cellStyle name="Output 2 2 3 51" xfId="39942" xr:uid="{00000000-0005-0000-0000-0000089E0000}"/>
    <cellStyle name="Output 2 2 3 52" xfId="39943" xr:uid="{00000000-0005-0000-0000-0000099E0000}"/>
    <cellStyle name="Output 2 2 3 53" xfId="39944" xr:uid="{00000000-0005-0000-0000-00000A9E0000}"/>
    <cellStyle name="Output 2 2 3 54" xfId="39945" xr:uid="{00000000-0005-0000-0000-00000B9E0000}"/>
    <cellStyle name="Output 2 2 3 55" xfId="39946" xr:uid="{00000000-0005-0000-0000-00000C9E0000}"/>
    <cellStyle name="Output 2 2 3 56" xfId="39947" xr:uid="{00000000-0005-0000-0000-00000D9E0000}"/>
    <cellStyle name="Output 2 2 3 57" xfId="39948" xr:uid="{00000000-0005-0000-0000-00000E9E0000}"/>
    <cellStyle name="Output 2 2 3 58" xfId="39949" xr:uid="{00000000-0005-0000-0000-00000F9E0000}"/>
    <cellStyle name="Output 2 2 3 59" xfId="39950" xr:uid="{00000000-0005-0000-0000-0000109E0000}"/>
    <cellStyle name="Output 2 2 3 6" xfId="39951" xr:uid="{00000000-0005-0000-0000-0000119E0000}"/>
    <cellStyle name="Output 2 2 3 6 2" xfId="39952" xr:uid="{00000000-0005-0000-0000-0000129E0000}"/>
    <cellStyle name="Output 2 2 3 60" xfId="39953" xr:uid="{00000000-0005-0000-0000-0000139E0000}"/>
    <cellStyle name="Output 2 2 3 61" xfId="39954" xr:uid="{00000000-0005-0000-0000-0000149E0000}"/>
    <cellStyle name="Output 2 2 3 62" xfId="39955" xr:uid="{00000000-0005-0000-0000-0000159E0000}"/>
    <cellStyle name="Output 2 2 3 63" xfId="39956" xr:uid="{00000000-0005-0000-0000-0000169E0000}"/>
    <cellStyle name="Output 2 2 3 64" xfId="39957" xr:uid="{00000000-0005-0000-0000-0000179E0000}"/>
    <cellStyle name="Output 2 2 3 65" xfId="39958" xr:uid="{00000000-0005-0000-0000-0000189E0000}"/>
    <cellStyle name="Output 2 2 3 66" xfId="39959" xr:uid="{00000000-0005-0000-0000-0000199E0000}"/>
    <cellStyle name="Output 2 2 3 67" xfId="39960" xr:uid="{00000000-0005-0000-0000-00001A9E0000}"/>
    <cellStyle name="Output 2 2 3 68" xfId="39961" xr:uid="{00000000-0005-0000-0000-00001B9E0000}"/>
    <cellStyle name="Output 2 2 3 69" xfId="39962" xr:uid="{00000000-0005-0000-0000-00001C9E0000}"/>
    <cellStyle name="Output 2 2 3 7" xfId="39963" xr:uid="{00000000-0005-0000-0000-00001D9E0000}"/>
    <cellStyle name="Output 2 2 3 7 2" xfId="39964" xr:uid="{00000000-0005-0000-0000-00001E9E0000}"/>
    <cellStyle name="Output 2 2 3 70" xfId="39965" xr:uid="{00000000-0005-0000-0000-00001F9E0000}"/>
    <cellStyle name="Output 2 2 3 71" xfId="39966" xr:uid="{00000000-0005-0000-0000-0000209E0000}"/>
    <cellStyle name="Output 2 2 3 72" xfId="39967" xr:uid="{00000000-0005-0000-0000-0000219E0000}"/>
    <cellStyle name="Output 2 2 3 73" xfId="39968" xr:uid="{00000000-0005-0000-0000-0000229E0000}"/>
    <cellStyle name="Output 2 2 3 74" xfId="39969" xr:uid="{00000000-0005-0000-0000-0000239E0000}"/>
    <cellStyle name="Output 2 2 3 75" xfId="39970" xr:uid="{00000000-0005-0000-0000-0000249E0000}"/>
    <cellStyle name="Output 2 2 3 76" xfId="39971" xr:uid="{00000000-0005-0000-0000-0000259E0000}"/>
    <cellStyle name="Output 2 2 3 77" xfId="52541" xr:uid="{00000000-0005-0000-0000-0000269E0000}"/>
    <cellStyle name="Output 2 2 3 78" xfId="52773" xr:uid="{00000000-0005-0000-0000-0000279E0000}"/>
    <cellStyle name="Output 2 2 3 79" xfId="53234" xr:uid="{00000000-0005-0000-0000-0000289E0000}"/>
    <cellStyle name="Output 2 2 3 8" xfId="39972" xr:uid="{00000000-0005-0000-0000-0000299E0000}"/>
    <cellStyle name="Output 2 2 3 8 2" xfId="39973" xr:uid="{00000000-0005-0000-0000-00002A9E0000}"/>
    <cellStyle name="Output 2 2 3 9" xfId="39974" xr:uid="{00000000-0005-0000-0000-00002B9E0000}"/>
    <cellStyle name="Output 2 2 3 9 2" xfId="39975" xr:uid="{00000000-0005-0000-0000-00002C9E0000}"/>
    <cellStyle name="Output 2 2 30" xfId="39976" xr:uid="{00000000-0005-0000-0000-00002D9E0000}"/>
    <cellStyle name="Output 2 2 30 2" xfId="39977" xr:uid="{00000000-0005-0000-0000-00002E9E0000}"/>
    <cellStyle name="Output 2 2 31" xfId="39978" xr:uid="{00000000-0005-0000-0000-00002F9E0000}"/>
    <cellStyle name="Output 2 2 31 2" xfId="39979" xr:uid="{00000000-0005-0000-0000-0000309E0000}"/>
    <cellStyle name="Output 2 2 32" xfId="39980" xr:uid="{00000000-0005-0000-0000-0000319E0000}"/>
    <cellStyle name="Output 2 2 32 2" xfId="39981" xr:uid="{00000000-0005-0000-0000-0000329E0000}"/>
    <cellStyle name="Output 2 2 33" xfId="39982" xr:uid="{00000000-0005-0000-0000-0000339E0000}"/>
    <cellStyle name="Output 2 2 33 2" xfId="39983" xr:uid="{00000000-0005-0000-0000-0000349E0000}"/>
    <cellStyle name="Output 2 2 34" xfId="39984" xr:uid="{00000000-0005-0000-0000-0000359E0000}"/>
    <cellStyle name="Output 2 2 34 2" xfId="39985" xr:uid="{00000000-0005-0000-0000-0000369E0000}"/>
    <cellStyle name="Output 2 2 35" xfId="39986" xr:uid="{00000000-0005-0000-0000-0000379E0000}"/>
    <cellStyle name="Output 2 2 35 2" xfId="39987" xr:uid="{00000000-0005-0000-0000-0000389E0000}"/>
    <cellStyle name="Output 2 2 36" xfId="39988" xr:uid="{00000000-0005-0000-0000-0000399E0000}"/>
    <cellStyle name="Output 2 2 36 2" xfId="39989" xr:uid="{00000000-0005-0000-0000-00003A9E0000}"/>
    <cellStyle name="Output 2 2 37" xfId="39990" xr:uid="{00000000-0005-0000-0000-00003B9E0000}"/>
    <cellStyle name="Output 2 2 37 2" xfId="39991" xr:uid="{00000000-0005-0000-0000-00003C9E0000}"/>
    <cellStyle name="Output 2 2 38" xfId="39992" xr:uid="{00000000-0005-0000-0000-00003D9E0000}"/>
    <cellStyle name="Output 2 2 38 2" xfId="39993" xr:uid="{00000000-0005-0000-0000-00003E9E0000}"/>
    <cellStyle name="Output 2 2 39" xfId="39994" xr:uid="{00000000-0005-0000-0000-00003F9E0000}"/>
    <cellStyle name="Output 2 2 39 2" xfId="39995" xr:uid="{00000000-0005-0000-0000-0000409E0000}"/>
    <cellStyle name="Output 2 2 4" xfId="1111" xr:uid="{00000000-0005-0000-0000-0000419E0000}"/>
    <cellStyle name="Output 2 2 4 10" xfId="39996" xr:uid="{00000000-0005-0000-0000-0000429E0000}"/>
    <cellStyle name="Output 2 2 4 10 2" xfId="39997" xr:uid="{00000000-0005-0000-0000-0000439E0000}"/>
    <cellStyle name="Output 2 2 4 11" xfId="39998" xr:uid="{00000000-0005-0000-0000-0000449E0000}"/>
    <cellStyle name="Output 2 2 4 11 2" xfId="39999" xr:uid="{00000000-0005-0000-0000-0000459E0000}"/>
    <cellStyle name="Output 2 2 4 12" xfId="40000" xr:uid="{00000000-0005-0000-0000-0000469E0000}"/>
    <cellStyle name="Output 2 2 4 12 2" xfId="40001" xr:uid="{00000000-0005-0000-0000-0000479E0000}"/>
    <cellStyle name="Output 2 2 4 13" xfId="40002" xr:uid="{00000000-0005-0000-0000-0000489E0000}"/>
    <cellStyle name="Output 2 2 4 13 2" xfId="40003" xr:uid="{00000000-0005-0000-0000-0000499E0000}"/>
    <cellStyle name="Output 2 2 4 14" xfId="40004" xr:uid="{00000000-0005-0000-0000-00004A9E0000}"/>
    <cellStyle name="Output 2 2 4 14 2" xfId="40005" xr:uid="{00000000-0005-0000-0000-00004B9E0000}"/>
    <cellStyle name="Output 2 2 4 15" xfId="40006" xr:uid="{00000000-0005-0000-0000-00004C9E0000}"/>
    <cellStyle name="Output 2 2 4 15 2" xfId="40007" xr:uid="{00000000-0005-0000-0000-00004D9E0000}"/>
    <cellStyle name="Output 2 2 4 16" xfId="40008" xr:uid="{00000000-0005-0000-0000-00004E9E0000}"/>
    <cellStyle name="Output 2 2 4 16 2" xfId="40009" xr:uid="{00000000-0005-0000-0000-00004F9E0000}"/>
    <cellStyle name="Output 2 2 4 17" xfId="40010" xr:uid="{00000000-0005-0000-0000-0000509E0000}"/>
    <cellStyle name="Output 2 2 4 17 2" xfId="40011" xr:uid="{00000000-0005-0000-0000-0000519E0000}"/>
    <cellStyle name="Output 2 2 4 18" xfId="40012" xr:uid="{00000000-0005-0000-0000-0000529E0000}"/>
    <cellStyle name="Output 2 2 4 18 2" xfId="40013" xr:uid="{00000000-0005-0000-0000-0000539E0000}"/>
    <cellStyle name="Output 2 2 4 19" xfId="40014" xr:uid="{00000000-0005-0000-0000-0000549E0000}"/>
    <cellStyle name="Output 2 2 4 19 2" xfId="40015" xr:uid="{00000000-0005-0000-0000-0000559E0000}"/>
    <cellStyle name="Output 2 2 4 2" xfId="1112" xr:uid="{00000000-0005-0000-0000-0000569E0000}"/>
    <cellStyle name="Output 2 2 4 2 2" xfId="40016" xr:uid="{00000000-0005-0000-0000-0000579E0000}"/>
    <cellStyle name="Output 2 2 4 20" xfId="40017" xr:uid="{00000000-0005-0000-0000-0000589E0000}"/>
    <cellStyle name="Output 2 2 4 20 2" xfId="40018" xr:uid="{00000000-0005-0000-0000-0000599E0000}"/>
    <cellStyle name="Output 2 2 4 21" xfId="40019" xr:uid="{00000000-0005-0000-0000-00005A9E0000}"/>
    <cellStyle name="Output 2 2 4 21 2" xfId="40020" xr:uid="{00000000-0005-0000-0000-00005B9E0000}"/>
    <cellStyle name="Output 2 2 4 22" xfId="40021" xr:uid="{00000000-0005-0000-0000-00005C9E0000}"/>
    <cellStyle name="Output 2 2 4 22 2" xfId="40022" xr:uid="{00000000-0005-0000-0000-00005D9E0000}"/>
    <cellStyle name="Output 2 2 4 23" xfId="40023" xr:uid="{00000000-0005-0000-0000-00005E9E0000}"/>
    <cellStyle name="Output 2 2 4 23 2" xfId="40024" xr:uid="{00000000-0005-0000-0000-00005F9E0000}"/>
    <cellStyle name="Output 2 2 4 24" xfId="40025" xr:uid="{00000000-0005-0000-0000-0000609E0000}"/>
    <cellStyle name="Output 2 2 4 24 2" xfId="40026" xr:uid="{00000000-0005-0000-0000-0000619E0000}"/>
    <cellStyle name="Output 2 2 4 25" xfId="40027" xr:uid="{00000000-0005-0000-0000-0000629E0000}"/>
    <cellStyle name="Output 2 2 4 25 2" xfId="40028" xr:uid="{00000000-0005-0000-0000-0000639E0000}"/>
    <cellStyle name="Output 2 2 4 26" xfId="40029" xr:uid="{00000000-0005-0000-0000-0000649E0000}"/>
    <cellStyle name="Output 2 2 4 26 2" xfId="40030" xr:uid="{00000000-0005-0000-0000-0000659E0000}"/>
    <cellStyle name="Output 2 2 4 27" xfId="40031" xr:uid="{00000000-0005-0000-0000-0000669E0000}"/>
    <cellStyle name="Output 2 2 4 27 2" xfId="40032" xr:uid="{00000000-0005-0000-0000-0000679E0000}"/>
    <cellStyle name="Output 2 2 4 28" xfId="40033" xr:uid="{00000000-0005-0000-0000-0000689E0000}"/>
    <cellStyle name="Output 2 2 4 28 2" xfId="40034" xr:uid="{00000000-0005-0000-0000-0000699E0000}"/>
    <cellStyle name="Output 2 2 4 29" xfId="40035" xr:uid="{00000000-0005-0000-0000-00006A9E0000}"/>
    <cellStyle name="Output 2 2 4 29 2" xfId="40036" xr:uid="{00000000-0005-0000-0000-00006B9E0000}"/>
    <cellStyle name="Output 2 2 4 3" xfId="40037" xr:uid="{00000000-0005-0000-0000-00006C9E0000}"/>
    <cellStyle name="Output 2 2 4 3 2" xfId="40038" xr:uid="{00000000-0005-0000-0000-00006D9E0000}"/>
    <cellStyle name="Output 2 2 4 30" xfId="40039" xr:uid="{00000000-0005-0000-0000-00006E9E0000}"/>
    <cellStyle name="Output 2 2 4 30 2" xfId="40040" xr:uid="{00000000-0005-0000-0000-00006F9E0000}"/>
    <cellStyle name="Output 2 2 4 31" xfId="40041" xr:uid="{00000000-0005-0000-0000-0000709E0000}"/>
    <cellStyle name="Output 2 2 4 31 2" xfId="40042" xr:uid="{00000000-0005-0000-0000-0000719E0000}"/>
    <cellStyle name="Output 2 2 4 32" xfId="40043" xr:uid="{00000000-0005-0000-0000-0000729E0000}"/>
    <cellStyle name="Output 2 2 4 32 2" xfId="40044" xr:uid="{00000000-0005-0000-0000-0000739E0000}"/>
    <cellStyle name="Output 2 2 4 33" xfId="40045" xr:uid="{00000000-0005-0000-0000-0000749E0000}"/>
    <cellStyle name="Output 2 2 4 33 2" xfId="40046" xr:uid="{00000000-0005-0000-0000-0000759E0000}"/>
    <cellStyle name="Output 2 2 4 34" xfId="40047" xr:uid="{00000000-0005-0000-0000-0000769E0000}"/>
    <cellStyle name="Output 2 2 4 34 2" xfId="40048" xr:uid="{00000000-0005-0000-0000-0000779E0000}"/>
    <cellStyle name="Output 2 2 4 35" xfId="40049" xr:uid="{00000000-0005-0000-0000-0000789E0000}"/>
    <cellStyle name="Output 2 2 4 35 2" xfId="40050" xr:uid="{00000000-0005-0000-0000-0000799E0000}"/>
    <cellStyle name="Output 2 2 4 36" xfId="40051" xr:uid="{00000000-0005-0000-0000-00007A9E0000}"/>
    <cellStyle name="Output 2 2 4 36 2" xfId="40052" xr:uid="{00000000-0005-0000-0000-00007B9E0000}"/>
    <cellStyle name="Output 2 2 4 37" xfId="40053" xr:uid="{00000000-0005-0000-0000-00007C9E0000}"/>
    <cellStyle name="Output 2 2 4 37 2" xfId="40054" xr:uid="{00000000-0005-0000-0000-00007D9E0000}"/>
    <cellStyle name="Output 2 2 4 38" xfId="40055" xr:uid="{00000000-0005-0000-0000-00007E9E0000}"/>
    <cellStyle name="Output 2 2 4 38 2" xfId="40056" xr:uid="{00000000-0005-0000-0000-00007F9E0000}"/>
    <cellStyle name="Output 2 2 4 39" xfId="40057" xr:uid="{00000000-0005-0000-0000-0000809E0000}"/>
    <cellStyle name="Output 2 2 4 39 2" xfId="40058" xr:uid="{00000000-0005-0000-0000-0000819E0000}"/>
    <cellStyle name="Output 2 2 4 4" xfId="40059" xr:uid="{00000000-0005-0000-0000-0000829E0000}"/>
    <cellStyle name="Output 2 2 4 4 2" xfId="40060" xr:uid="{00000000-0005-0000-0000-0000839E0000}"/>
    <cellStyle name="Output 2 2 4 40" xfId="40061" xr:uid="{00000000-0005-0000-0000-0000849E0000}"/>
    <cellStyle name="Output 2 2 4 41" xfId="40062" xr:uid="{00000000-0005-0000-0000-0000859E0000}"/>
    <cellStyle name="Output 2 2 4 42" xfId="40063" xr:uid="{00000000-0005-0000-0000-0000869E0000}"/>
    <cellStyle name="Output 2 2 4 43" xfId="40064" xr:uid="{00000000-0005-0000-0000-0000879E0000}"/>
    <cellStyle name="Output 2 2 4 44" xfId="40065" xr:uid="{00000000-0005-0000-0000-0000889E0000}"/>
    <cellStyle name="Output 2 2 4 45" xfId="40066" xr:uid="{00000000-0005-0000-0000-0000899E0000}"/>
    <cellStyle name="Output 2 2 4 46" xfId="40067" xr:uid="{00000000-0005-0000-0000-00008A9E0000}"/>
    <cellStyle name="Output 2 2 4 47" xfId="40068" xr:uid="{00000000-0005-0000-0000-00008B9E0000}"/>
    <cellStyle name="Output 2 2 4 48" xfId="40069" xr:uid="{00000000-0005-0000-0000-00008C9E0000}"/>
    <cellStyle name="Output 2 2 4 49" xfId="40070" xr:uid="{00000000-0005-0000-0000-00008D9E0000}"/>
    <cellStyle name="Output 2 2 4 5" xfId="40071" xr:uid="{00000000-0005-0000-0000-00008E9E0000}"/>
    <cellStyle name="Output 2 2 4 5 2" xfId="40072" xr:uid="{00000000-0005-0000-0000-00008F9E0000}"/>
    <cellStyle name="Output 2 2 4 50" xfId="40073" xr:uid="{00000000-0005-0000-0000-0000909E0000}"/>
    <cellStyle name="Output 2 2 4 51" xfId="40074" xr:uid="{00000000-0005-0000-0000-0000919E0000}"/>
    <cellStyle name="Output 2 2 4 52" xfId="40075" xr:uid="{00000000-0005-0000-0000-0000929E0000}"/>
    <cellStyle name="Output 2 2 4 53" xfId="40076" xr:uid="{00000000-0005-0000-0000-0000939E0000}"/>
    <cellStyle name="Output 2 2 4 54" xfId="40077" xr:uid="{00000000-0005-0000-0000-0000949E0000}"/>
    <cellStyle name="Output 2 2 4 55" xfId="40078" xr:uid="{00000000-0005-0000-0000-0000959E0000}"/>
    <cellStyle name="Output 2 2 4 56" xfId="40079" xr:uid="{00000000-0005-0000-0000-0000969E0000}"/>
    <cellStyle name="Output 2 2 4 57" xfId="40080" xr:uid="{00000000-0005-0000-0000-0000979E0000}"/>
    <cellStyle name="Output 2 2 4 58" xfId="40081" xr:uid="{00000000-0005-0000-0000-0000989E0000}"/>
    <cellStyle name="Output 2 2 4 59" xfId="40082" xr:uid="{00000000-0005-0000-0000-0000999E0000}"/>
    <cellStyle name="Output 2 2 4 6" xfId="40083" xr:uid="{00000000-0005-0000-0000-00009A9E0000}"/>
    <cellStyle name="Output 2 2 4 6 2" xfId="40084" xr:uid="{00000000-0005-0000-0000-00009B9E0000}"/>
    <cellStyle name="Output 2 2 4 60" xfId="40085" xr:uid="{00000000-0005-0000-0000-00009C9E0000}"/>
    <cellStyle name="Output 2 2 4 61" xfId="40086" xr:uid="{00000000-0005-0000-0000-00009D9E0000}"/>
    <cellStyle name="Output 2 2 4 62" xfId="40087" xr:uid="{00000000-0005-0000-0000-00009E9E0000}"/>
    <cellStyle name="Output 2 2 4 63" xfId="40088" xr:uid="{00000000-0005-0000-0000-00009F9E0000}"/>
    <cellStyle name="Output 2 2 4 64" xfId="40089" xr:uid="{00000000-0005-0000-0000-0000A09E0000}"/>
    <cellStyle name="Output 2 2 4 65" xfId="40090" xr:uid="{00000000-0005-0000-0000-0000A19E0000}"/>
    <cellStyle name="Output 2 2 4 66" xfId="40091" xr:uid="{00000000-0005-0000-0000-0000A29E0000}"/>
    <cellStyle name="Output 2 2 4 67" xfId="40092" xr:uid="{00000000-0005-0000-0000-0000A39E0000}"/>
    <cellStyle name="Output 2 2 4 68" xfId="40093" xr:uid="{00000000-0005-0000-0000-0000A49E0000}"/>
    <cellStyle name="Output 2 2 4 69" xfId="40094" xr:uid="{00000000-0005-0000-0000-0000A59E0000}"/>
    <cellStyle name="Output 2 2 4 7" xfId="40095" xr:uid="{00000000-0005-0000-0000-0000A69E0000}"/>
    <cellStyle name="Output 2 2 4 7 2" xfId="40096" xr:uid="{00000000-0005-0000-0000-0000A79E0000}"/>
    <cellStyle name="Output 2 2 4 70" xfId="40097" xr:uid="{00000000-0005-0000-0000-0000A89E0000}"/>
    <cellStyle name="Output 2 2 4 71" xfId="40098" xr:uid="{00000000-0005-0000-0000-0000A99E0000}"/>
    <cellStyle name="Output 2 2 4 72" xfId="40099" xr:uid="{00000000-0005-0000-0000-0000AA9E0000}"/>
    <cellStyle name="Output 2 2 4 73" xfId="40100" xr:uid="{00000000-0005-0000-0000-0000AB9E0000}"/>
    <cellStyle name="Output 2 2 4 74" xfId="40101" xr:uid="{00000000-0005-0000-0000-0000AC9E0000}"/>
    <cellStyle name="Output 2 2 4 75" xfId="40102" xr:uid="{00000000-0005-0000-0000-0000AD9E0000}"/>
    <cellStyle name="Output 2 2 4 76" xfId="40103" xr:uid="{00000000-0005-0000-0000-0000AE9E0000}"/>
    <cellStyle name="Output 2 2 4 77" xfId="52484" xr:uid="{00000000-0005-0000-0000-0000AF9E0000}"/>
    <cellStyle name="Output 2 2 4 78" xfId="52286" xr:uid="{00000000-0005-0000-0000-0000B09E0000}"/>
    <cellStyle name="Output 2 2 4 79" xfId="53177" xr:uid="{00000000-0005-0000-0000-0000B19E0000}"/>
    <cellStyle name="Output 2 2 4 8" xfId="40104" xr:uid="{00000000-0005-0000-0000-0000B29E0000}"/>
    <cellStyle name="Output 2 2 4 8 2" xfId="40105" xr:uid="{00000000-0005-0000-0000-0000B39E0000}"/>
    <cellStyle name="Output 2 2 4 9" xfId="40106" xr:uid="{00000000-0005-0000-0000-0000B49E0000}"/>
    <cellStyle name="Output 2 2 4 9 2" xfId="40107" xr:uid="{00000000-0005-0000-0000-0000B59E0000}"/>
    <cellStyle name="Output 2 2 40" xfId="40108" xr:uid="{00000000-0005-0000-0000-0000B69E0000}"/>
    <cellStyle name="Output 2 2 40 2" xfId="40109" xr:uid="{00000000-0005-0000-0000-0000B79E0000}"/>
    <cellStyle name="Output 2 2 41" xfId="40110" xr:uid="{00000000-0005-0000-0000-0000B89E0000}"/>
    <cellStyle name="Output 2 2 41 2" xfId="40111" xr:uid="{00000000-0005-0000-0000-0000B99E0000}"/>
    <cellStyle name="Output 2 2 42" xfId="40112" xr:uid="{00000000-0005-0000-0000-0000BA9E0000}"/>
    <cellStyle name="Output 2 2 42 2" xfId="40113" xr:uid="{00000000-0005-0000-0000-0000BB9E0000}"/>
    <cellStyle name="Output 2 2 43" xfId="40114" xr:uid="{00000000-0005-0000-0000-0000BC9E0000}"/>
    <cellStyle name="Output 2 2 43 2" xfId="40115" xr:uid="{00000000-0005-0000-0000-0000BD9E0000}"/>
    <cellStyle name="Output 2 2 44" xfId="40116" xr:uid="{00000000-0005-0000-0000-0000BE9E0000}"/>
    <cellStyle name="Output 2 2 44 2" xfId="40117" xr:uid="{00000000-0005-0000-0000-0000BF9E0000}"/>
    <cellStyle name="Output 2 2 45" xfId="40118" xr:uid="{00000000-0005-0000-0000-0000C09E0000}"/>
    <cellStyle name="Output 2 2 45 2" xfId="40119" xr:uid="{00000000-0005-0000-0000-0000C19E0000}"/>
    <cellStyle name="Output 2 2 46" xfId="40120" xr:uid="{00000000-0005-0000-0000-0000C29E0000}"/>
    <cellStyle name="Output 2 2 46 2" xfId="40121" xr:uid="{00000000-0005-0000-0000-0000C39E0000}"/>
    <cellStyle name="Output 2 2 47" xfId="40122" xr:uid="{00000000-0005-0000-0000-0000C49E0000}"/>
    <cellStyle name="Output 2 2 47 2" xfId="40123" xr:uid="{00000000-0005-0000-0000-0000C59E0000}"/>
    <cellStyle name="Output 2 2 48" xfId="40124" xr:uid="{00000000-0005-0000-0000-0000C69E0000}"/>
    <cellStyle name="Output 2 2 48 2" xfId="40125" xr:uid="{00000000-0005-0000-0000-0000C79E0000}"/>
    <cellStyle name="Output 2 2 49" xfId="40126" xr:uid="{00000000-0005-0000-0000-0000C89E0000}"/>
    <cellStyle name="Output 2 2 49 2" xfId="40127" xr:uid="{00000000-0005-0000-0000-0000C99E0000}"/>
    <cellStyle name="Output 2 2 5" xfId="1113" xr:uid="{00000000-0005-0000-0000-0000CA9E0000}"/>
    <cellStyle name="Output 2 2 5 10" xfId="40128" xr:uid="{00000000-0005-0000-0000-0000CB9E0000}"/>
    <cellStyle name="Output 2 2 5 10 2" xfId="40129" xr:uid="{00000000-0005-0000-0000-0000CC9E0000}"/>
    <cellStyle name="Output 2 2 5 11" xfId="40130" xr:uid="{00000000-0005-0000-0000-0000CD9E0000}"/>
    <cellStyle name="Output 2 2 5 11 2" xfId="40131" xr:uid="{00000000-0005-0000-0000-0000CE9E0000}"/>
    <cellStyle name="Output 2 2 5 12" xfId="40132" xr:uid="{00000000-0005-0000-0000-0000CF9E0000}"/>
    <cellStyle name="Output 2 2 5 12 2" xfId="40133" xr:uid="{00000000-0005-0000-0000-0000D09E0000}"/>
    <cellStyle name="Output 2 2 5 13" xfId="40134" xr:uid="{00000000-0005-0000-0000-0000D19E0000}"/>
    <cellStyle name="Output 2 2 5 13 2" xfId="40135" xr:uid="{00000000-0005-0000-0000-0000D29E0000}"/>
    <cellStyle name="Output 2 2 5 14" xfId="40136" xr:uid="{00000000-0005-0000-0000-0000D39E0000}"/>
    <cellStyle name="Output 2 2 5 14 2" xfId="40137" xr:uid="{00000000-0005-0000-0000-0000D49E0000}"/>
    <cellStyle name="Output 2 2 5 15" xfId="40138" xr:uid="{00000000-0005-0000-0000-0000D59E0000}"/>
    <cellStyle name="Output 2 2 5 15 2" xfId="40139" xr:uid="{00000000-0005-0000-0000-0000D69E0000}"/>
    <cellStyle name="Output 2 2 5 16" xfId="40140" xr:uid="{00000000-0005-0000-0000-0000D79E0000}"/>
    <cellStyle name="Output 2 2 5 16 2" xfId="40141" xr:uid="{00000000-0005-0000-0000-0000D89E0000}"/>
    <cellStyle name="Output 2 2 5 17" xfId="40142" xr:uid="{00000000-0005-0000-0000-0000D99E0000}"/>
    <cellStyle name="Output 2 2 5 17 2" xfId="40143" xr:uid="{00000000-0005-0000-0000-0000DA9E0000}"/>
    <cellStyle name="Output 2 2 5 18" xfId="40144" xr:uid="{00000000-0005-0000-0000-0000DB9E0000}"/>
    <cellStyle name="Output 2 2 5 18 2" xfId="40145" xr:uid="{00000000-0005-0000-0000-0000DC9E0000}"/>
    <cellStyle name="Output 2 2 5 19" xfId="40146" xr:uid="{00000000-0005-0000-0000-0000DD9E0000}"/>
    <cellStyle name="Output 2 2 5 19 2" xfId="40147" xr:uid="{00000000-0005-0000-0000-0000DE9E0000}"/>
    <cellStyle name="Output 2 2 5 2" xfId="1114" xr:uid="{00000000-0005-0000-0000-0000DF9E0000}"/>
    <cellStyle name="Output 2 2 5 2 2" xfId="40148" xr:uid="{00000000-0005-0000-0000-0000E09E0000}"/>
    <cellStyle name="Output 2 2 5 20" xfId="40149" xr:uid="{00000000-0005-0000-0000-0000E19E0000}"/>
    <cellStyle name="Output 2 2 5 20 2" xfId="40150" xr:uid="{00000000-0005-0000-0000-0000E29E0000}"/>
    <cellStyle name="Output 2 2 5 21" xfId="40151" xr:uid="{00000000-0005-0000-0000-0000E39E0000}"/>
    <cellStyle name="Output 2 2 5 21 2" xfId="40152" xr:uid="{00000000-0005-0000-0000-0000E49E0000}"/>
    <cellStyle name="Output 2 2 5 22" xfId="40153" xr:uid="{00000000-0005-0000-0000-0000E59E0000}"/>
    <cellStyle name="Output 2 2 5 22 2" xfId="40154" xr:uid="{00000000-0005-0000-0000-0000E69E0000}"/>
    <cellStyle name="Output 2 2 5 23" xfId="40155" xr:uid="{00000000-0005-0000-0000-0000E79E0000}"/>
    <cellStyle name="Output 2 2 5 23 2" xfId="40156" xr:uid="{00000000-0005-0000-0000-0000E89E0000}"/>
    <cellStyle name="Output 2 2 5 24" xfId="40157" xr:uid="{00000000-0005-0000-0000-0000E99E0000}"/>
    <cellStyle name="Output 2 2 5 24 2" xfId="40158" xr:uid="{00000000-0005-0000-0000-0000EA9E0000}"/>
    <cellStyle name="Output 2 2 5 25" xfId="40159" xr:uid="{00000000-0005-0000-0000-0000EB9E0000}"/>
    <cellStyle name="Output 2 2 5 25 2" xfId="40160" xr:uid="{00000000-0005-0000-0000-0000EC9E0000}"/>
    <cellStyle name="Output 2 2 5 26" xfId="40161" xr:uid="{00000000-0005-0000-0000-0000ED9E0000}"/>
    <cellStyle name="Output 2 2 5 26 2" xfId="40162" xr:uid="{00000000-0005-0000-0000-0000EE9E0000}"/>
    <cellStyle name="Output 2 2 5 27" xfId="40163" xr:uid="{00000000-0005-0000-0000-0000EF9E0000}"/>
    <cellStyle name="Output 2 2 5 27 2" xfId="40164" xr:uid="{00000000-0005-0000-0000-0000F09E0000}"/>
    <cellStyle name="Output 2 2 5 28" xfId="40165" xr:uid="{00000000-0005-0000-0000-0000F19E0000}"/>
    <cellStyle name="Output 2 2 5 28 2" xfId="40166" xr:uid="{00000000-0005-0000-0000-0000F29E0000}"/>
    <cellStyle name="Output 2 2 5 29" xfId="40167" xr:uid="{00000000-0005-0000-0000-0000F39E0000}"/>
    <cellStyle name="Output 2 2 5 29 2" xfId="40168" xr:uid="{00000000-0005-0000-0000-0000F49E0000}"/>
    <cellStyle name="Output 2 2 5 3" xfId="40169" xr:uid="{00000000-0005-0000-0000-0000F59E0000}"/>
    <cellStyle name="Output 2 2 5 3 2" xfId="40170" xr:uid="{00000000-0005-0000-0000-0000F69E0000}"/>
    <cellStyle name="Output 2 2 5 30" xfId="40171" xr:uid="{00000000-0005-0000-0000-0000F79E0000}"/>
    <cellStyle name="Output 2 2 5 30 2" xfId="40172" xr:uid="{00000000-0005-0000-0000-0000F89E0000}"/>
    <cellStyle name="Output 2 2 5 31" xfId="40173" xr:uid="{00000000-0005-0000-0000-0000F99E0000}"/>
    <cellStyle name="Output 2 2 5 31 2" xfId="40174" xr:uid="{00000000-0005-0000-0000-0000FA9E0000}"/>
    <cellStyle name="Output 2 2 5 32" xfId="40175" xr:uid="{00000000-0005-0000-0000-0000FB9E0000}"/>
    <cellStyle name="Output 2 2 5 32 2" xfId="40176" xr:uid="{00000000-0005-0000-0000-0000FC9E0000}"/>
    <cellStyle name="Output 2 2 5 33" xfId="40177" xr:uid="{00000000-0005-0000-0000-0000FD9E0000}"/>
    <cellStyle name="Output 2 2 5 33 2" xfId="40178" xr:uid="{00000000-0005-0000-0000-0000FE9E0000}"/>
    <cellStyle name="Output 2 2 5 34" xfId="40179" xr:uid="{00000000-0005-0000-0000-0000FF9E0000}"/>
    <cellStyle name="Output 2 2 5 34 2" xfId="40180" xr:uid="{00000000-0005-0000-0000-0000009F0000}"/>
    <cellStyle name="Output 2 2 5 35" xfId="40181" xr:uid="{00000000-0005-0000-0000-0000019F0000}"/>
    <cellStyle name="Output 2 2 5 35 2" xfId="40182" xr:uid="{00000000-0005-0000-0000-0000029F0000}"/>
    <cellStyle name="Output 2 2 5 36" xfId="40183" xr:uid="{00000000-0005-0000-0000-0000039F0000}"/>
    <cellStyle name="Output 2 2 5 36 2" xfId="40184" xr:uid="{00000000-0005-0000-0000-0000049F0000}"/>
    <cellStyle name="Output 2 2 5 37" xfId="40185" xr:uid="{00000000-0005-0000-0000-0000059F0000}"/>
    <cellStyle name="Output 2 2 5 37 2" xfId="40186" xr:uid="{00000000-0005-0000-0000-0000069F0000}"/>
    <cellStyle name="Output 2 2 5 38" xfId="40187" xr:uid="{00000000-0005-0000-0000-0000079F0000}"/>
    <cellStyle name="Output 2 2 5 38 2" xfId="40188" xr:uid="{00000000-0005-0000-0000-0000089F0000}"/>
    <cellStyle name="Output 2 2 5 39" xfId="40189" xr:uid="{00000000-0005-0000-0000-0000099F0000}"/>
    <cellStyle name="Output 2 2 5 39 2" xfId="40190" xr:uid="{00000000-0005-0000-0000-00000A9F0000}"/>
    <cellStyle name="Output 2 2 5 4" xfId="40191" xr:uid="{00000000-0005-0000-0000-00000B9F0000}"/>
    <cellStyle name="Output 2 2 5 4 2" xfId="40192" xr:uid="{00000000-0005-0000-0000-00000C9F0000}"/>
    <cellStyle name="Output 2 2 5 40" xfId="40193" xr:uid="{00000000-0005-0000-0000-00000D9F0000}"/>
    <cellStyle name="Output 2 2 5 41" xfId="40194" xr:uid="{00000000-0005-0000-0000-00000E9F0000}"/>
    <cellStyle name="Output 2 2 5 42" xfId="40195" xr:uid="{00000000-0005-0000-0000-00000F9F0000}"/>
    <cellStyle name="Output 2 2 5 43" xfId="40196" xr:uid="{00000000-0005-0000-0000-0000109F0000}"/>
    <cellStyle name="Output 2 2 5 44" xfId="40197" xr:uid="{00000000-0005-0000-0000-0000119F0000}"/>
    <cellStyle name="Output 2 2 5 45" xfId="40198" xr:uid="{00000000-0005-0000-0000-0000129F0000}"/>
    <cellStyle name="Output 2 2 5 46" xfId="40199" xr:uid="{00000000-0005-0000-0000-0000139F0000}"/>
    <cellStyle name="Output 2 2 5 47" xfId="40200" xr:uid="{00000000-0005-0000-0000-0000149F0000}"/>
    <cellStyle name="Output 2 2 5 48" xfId="40201" xr:uid="{00000000-0005-0000-0000-0000159F0000}"/>
    <cellStyle name="Output 2 2 5 49" xfId="40202" xr:uid="{00000000-0005-0000-0000-0000169F0000}"/>
    <cellStyle name="Output 2 2 5 5" xfId="40203" xr:uid="{00000000-0005-0000-0000-0000179F0000}"/>
    <cellStyle name="Output 2 2 5 5 2" xfId="40204" xr:uid="{00000000-0005-0000-0000-0000189F0000}"/>
    <cellStyle name="Output 2 2 5 50" xfId="40205" xr:uid="{00000000-0005-0000-0000-0000199F0000}"/>
    <cellStyle name="Output 2 2 5 51" xfId="40206" xr:uid="{00000000-0005-0000-0000-00001A9F0000}"/>
    <cellStyle name="Output 2 2 5 52" xfId="40207" xr:uid="{00000000-0005-0000-0000-00001B9F0000}"/>
    <cellStyle name="Output 2 2 5 53" xfId="40208" xr:uid="{00000000-0005-0000-0000-00001C9F0000}"/>
    <cellStyle name="Output 2 2 5 54" xfId="40209" xr:uid="{00000000-0005-0000-0000-00001D9F0000}"/>
    <cellStyle name="Output 2 2 5 55" xfId="40210" xr:uid="{00000000-0005-0000-0000-00001E9F0000}"/>
    <cellStyle name="Output 2 2 5 56" xfId="40211" xr:uid="{00000000-0005-0000-0000-00001F9F0000}"/>
    <cellStyle name="Output 2 2 5 57" xfId="40212" xr:uid="{00000000-0005-0000-0000-0000209F0000}"/>
    <cellStyle name="Output 2 2 5 58" xfId="40213" xr:uid="{00000000-0005-0000-0000-0000219F0000}"/>
    <cellStyle name="Output 2 2 5 59" xfId="40214" xr:uid="{00000000-0005-0000-0000-0000229F0000}"/>
    <cellStyle name="Output 2 2 5 6" xfId="40215" xr:uid="{00000000-0005-0000-0000-0000239F0000}"/>
    <cellStyle name="Output 2 2 5 6 2" xfId="40216" xr:uid="{00000000-0005-0000-0000-0000249F0000}"/>
    <cellStyle name="Output 2 2 5 60" xfId="40217" xr:uid="{00000000-0005-0000-0000-0000259F0000}"/>
    <cellStyle name="Output 2 2 5 61" xfId="40218" xr:uid="{00000000-0005-0000-0000-0000269F0000}"/>
    <cellStyle name="Output 2 2 5 62" xfId="40219" xr:uid="{00000000-0005-0000-0000-0000279F0000}"/>
    <cellStyle name="Output 2 2 5 63" xfId="40220" xr:uid="{00000000-0005-0000-0000-0000289F0000}"/>
    <cellStyle name="Output 2 2 5 64" xfId="40221" xr:uid="{00000000-0005-0000-0000-0000299F0000}"/>
    <cellStyle name="Output 2 2 5 65" xfId="40222" xr:uid="{00000000-0005-0000-0000-00002A9F0000}"/>
    <cellStyle name="Output 2 2 5 66" xfId="40223" xr:uid="{00000000-0005-0000-0000-00002B9F0000}"/>
    <cellStyle name="Output 2 2 5 67" xfId="40224" xr:uid="{00000000-0005-0000-0000-00002C9F0000}"/>
    <cellStyle name="Output 2 2 5 68" xfId="40225" xr:uid="{00000000-0005-0000-0000-00002D9F0000}"/>
    <cellStyle name="Output 2 2 5 69" xfId="40226" xr:uid="{00000000-0005-0000-0000-00002E9F0000}"/>
    <cellStyle name="Output 2 2 5 7" xfId="40227" xr:uid="{00000000-0005-0000-0000-00002F9F0000}"/>
    <cellStyle name="Output 2 2 5 7 2" xfId="40228" xr:uid="{00000000-0005-0000-0000-0000309F0000}"/>
    <cellStyle name="Output 2 2 5 70" xfId="40229" xr:uid="{00000000-0005-0000-0000-0000319F0000}"/>
    <cellStyle name="Output 2 2 5 71" xfId="40230" xr:uid="{00000000-0005-0000-0000-0000329F0000}"/>
    <cellStyle name="Output 2 2 5 72" xfId="40231" xr:uid="{00000000-0005-0000-0000-0000339F0000}"/>
    <cellStyle name="Output 2 2 5 73" xfId="40232" xr:uid="{00000000-0005-0000-0000-0000349F0000}"/>
    <cellStyle name="Output 2 2 5 74" xfId="40233" xr:uid="{00000000-0005-0000-0000-0000359F0000}"/>
    <cellStyle name="Output 2 2 5 75" xfId="40234" xr:uid="{00000000-0005-0000-0000-0000369F0000}"/>
    <cellStyle name="Output 2 2 5 76" xfId="40235" xr:uid="{00000000-0005-0000-0000-0000379F0000}"/>
    <cellStyle name="Output 2 2 5 77" xfId="52492" xr:uid="{00000000-0005-0000-0000-0000389F0000}"/>
    <cellStyle name="Output 2 2 5 78" xfId="52281" xr:uid="{00000000-0005-0000-0000-0000399F0000}"/>
    <cellStyle name="Output 2 2 5 79" xfId="53185" xr:uid="{00000000-0005-0000-0000-00003A9F0000}"/>
    <cellStyle name="Output 2 2 5 8" xfId="40236" xr:uid="{00000000-0005-0000-0000-00003B9F0000}"/>
    <cellStyle name="Output 2 2 5 8 2" xfId="40237" xr:uid="{00000000-0005-0000-0000-00003C9F0000}"/>
    <cellStyle name="Output 2 2 5 9" xfId="40238" xr:uid="{00000000-0005-0000-0000-00003D9F0000}"/>
    <cellStyle name="Output 2 2 5 9 2" xfId="40239" xr:uid="{00000000-0005-0000-0000-00003E9F0000}"/>
    <cellStyle name="Output 2 2 50" xfId="40240" xr:uid="{00000000-0005-0000-0000-00003F9F0000}"/>
    <cellStyle name="Output 2 2 50 2" xfId="40241" xr:uid="{00000000-0005-0000-0000-0000409F0000}"/>
    <cellStyle name="Output 2 2 51" xfId="40242" xr:uid="{00000000-0005-0000-0000-0000419F0000}"/>
    <cellStyle name="Output 2 2 51 2" xfId="40243" xr:uid="{00000000-0005-0000-0000-0000429F0000}"/>
    <cellStyle name="Output 2 2 52" xfId="40244" xr:uid="{00000000-0005-0000-0000-0000439F0000}"/>
    <cellStyle name="Output 2 2 52 2" xfId="40245" xr:uid="{00000000-0005-0000-0000-0000449F0000}"/>
    <cellStyle name="Output 2 2 53" xfId="40246" xr:uid="{00000000-0005-0000-0000-0000459F0000}"/>
    <cellStyle name="Output 2 2 53 2" xfId="40247" xr:uid="{00000000-0005-0000-0000-0000469F0000}"/>
    <cellStyle name="Output 2 2 54" xfId="40248" xr:uid="{00000000-0005-0000-0000-0000479F0000}"/>
    <cellStyle name="Output 2 2 54 2" xfId="40249" xr:uid="{00000000-0005-0000-0000-0000489F0000}"/>
    <cellStyle name="Output 2 2 55" xfId="40250" xr:uid="{00000000-0005-0000-0000-0000499F0000}"/>
    <cellStyle name="Output 2 2 55 2" xfId="40251" xr:uid="{00000000-0005-0000-0000-00004A9F0000}"/>
    <cellStyle name="Output 2 2 56" xfId="40252" xr:uid="{00000000-0005-0000-0000-00004B9F0000}"/>
    <cellStyle name="Output 2 2 56 2" xfId="40253" xr:uid="{00000000-0005-0000-0000-00004C9F0000}"/>
    <cellStyle name="Output 2 2 57" xfId="40254" xr:uid="{00000000-0005-0000-0000-00004D9F0000}"/>
    <cellStyle name="Output 2 2 57 2" xfId="40255" xr:uid="{00000000-0005-0000-0000-00004E9F0000}"/>
    <cellStyle name="Output 2 2 58" xfId="40256" xr:uid="{00000000-0005-0000-0000-00004F9F0000}"/>
    <cellStyle name="Output 2 2 58 2" xfId="40257" xr:uid="{00000000-0005-0000-0000-0000509F0000}"/>
    <cellStyle name="Output 2 2 59" xfId="40258" xr:uid="{00000000-0005-0000-0000-0000519F0000}"/>
    <cellStyle name="Output 2 2 6" xfId="1115" xr:uid="{00000000-0005-0000-0000-0000529F0000}"/>
    <cellStyle name="Output 2 2 6 10" xfId="40259" xr:uid="{00000000-0005-0000-0000-0000539F0000}"/>
    <cellStyle name="Output 2 2 6 10 2" xfId="40260" xr:uid="{00000000-0005-0000-0000-0000549F0000}"/>
    <cellStyle name="Output 2 2 6 11" xfId="40261" xr:uid="{00000000-0005-0000-0000-0000559F0000}"/>
    <cellStyle name="Output 2 2 6 11 2" xfId="40262" xr:uid="{00000000-0005-0000-0000-0000569F0000}"/>
    <cellStyle name="Output 2 2 6 12" xfId="40263" xr:uid="{00000000-0005-0000-0000-0000579F0000}"/>
    <cellStyle name="Output 2 2 6 12 2" xfId="40264" xr:uid="{00000000-0005-0000-0000-0000589F0000}"/>
    <cellStyle name="Output 2 2 6 13" xfId="40265" xr:uid="{00000000-0005-0000-0000-0000599F0000}"/>
    <cellStyle name="Output 2 2 6 13 2" xfId="40266" xr:uid="{00000000-0005-0000-0000-00005A9F0000}"/>
    <cellStyle name="Output 2 2 6 14" xfId="40267" xr:uid="{00000000-0005-0000-0000-00005B9F0000}"/>
    <cellStyle name="Output 2 2 6 14 2" xfId="40268" xr:uid="{00000000-0005-0000-0000-00005C9F0000}"/>
    <cellStyle name="Output 2 2 6 15" xfId="40269" xr:uid="{00000000-0005-0000-0000-00005D9F0000}"/>
    <cellStyle name="Output 2 2 6 15 2" xfId="40270" xr:uid="{00000000-0005-0000-0000-00005E9F0000}"/>
    <cellStyle name="Output 2 2 6 16" xfId="40271" xr:uid="{00000000-0005-0000-0000-00005F9F0000}"/>
    <cellStyle name="Output 2 2 6 16 2" xfId="40272" xr:uid="{00000000-0005-0000-0000-0000609F0000}"/>
    <cellStyle name="Output 2 2 6 17" xfId="40273" xr:uid="{00000000-0005-0000-0000-0000619F0000}"/>
    <cellStyle name="Output 2 2 6 17 2" xfId="40274" xr:uid="{00000000-0005-0000-0000-0000629F0000}"/>
    <cellStyle name="Output 2 2 6 18" xfId="40275" xr:uid="{00000000-0005-0000-0000-0000639F0000}"/>
    <cellStyle name="Output 2 2 6 18 2" xfId="40276" xr:uid="{00000000-0005-0000-0000-0000649F0000}"/>
    <cellStyle name="Output 2 2 6 19" xfId="40277" xr:uid="{00000000-0005-0000-0000-0000659F0000}"/>
    <cellStyle name="Output 2 2 6 19 2" xfId="40278" xr:uid="{00000000-0005-0000-0000-0000669F0000}"/>
    <cellStyle name="Output 2 2 6 2" xfId="1116" xr:uid="{00000000-0005-0000-0000-0000679F0000}"/>
    <cellStyle name="Output 2 2 6 2 2" xfId="40279" xr:uid="{00000000-0005-0000-0000-0000689F0000}"/>
    <cellStyle name="Output 2 2 6 20" xfId="40280" xr:uid="{00000000-0005-0000-0000-0000699F0000}"/>
    <cellStyle name="Output 2 2 6 20 2" xfId="40281" xr:uid="{00000000-0005-0000-0000-00006A9F0000}"/>
    <cellStyle name="Output 2 2 6 21" xfId="40282" xr:uid="{00000000-0005-0000-0000-00006B9F0000}"/>
    <cellStyle name="Output 2 2 6 21 2" xfId="40283" xr:uid="{00000000-0005-0000-0000-00006C9F0000}"/>
    <cellStyle name="Output 2 2 6 22" xfId="40284" xr:uid="{00000000-0005-0000-0000-00006D9F0000}"/>
    <cellStyle name="Output 2 2 6 22 2" xfId="40285" xr:uid="{00000000-0005-0000-0000-00006E9F0000}"/>
    <cellStyle name="Output 2 2 6 23" xfId="40286" xr:uid="{00000000-0005-0000-0000-00006F9F0000}"/>
    <cellStyle name="Output 2 2 6 23 2" xfId="40287" xr:uid="{00000000-0005-0000-0000-0000709F0000}"/>
    <cellStyle name="Output 2 2 6 24" xfId="40288" xr:uid="{00000000-0005-0000-0000-0000719F0000}"/>
    <cellStyle name="Output 2 2 6 24 2" xfId="40289" xr:uid="{00000000-0005-0000-0000-0000729F0000}"/>
    <cellStyle name="Output 2 2 6 25" xfId="40290" xr:uid="{00000000-0005-0000-0000-0000739F0000}"/>
    <cellStyle name="Output 2 2 6 25 2" xfId="40291" xr:uid="{00000000-0005-0000-0000-0000749F0000}"/>
    <cellStyle name="Output 2 2 6 26" xfId="40292" xr:uid="{00000000-0005-0000-0000-0000759F0000}"/>
    <cellStyle name="Output 2 2 6 26 2" xfId="40293" xr:uid="{00000000-0005-0000-0000-0000769F0000}"/>
    <cellStyle name="Output 2 2 6 27" xfId="40294" xr:uid="{00000000-0005-0000-0000-0000779F0000}"/>
    <cellStyle name="Output 2 2 6 27 2" xfId="40295" xr:uid="{00000000-0005-0000-0000-0000789F0000}"/>
    <cellStyle name="Output 2 2 6 28" xfId="40296" xr:uid="{00000000-0005-0000-0000-0000799F0000}"/>
    <cellStyle name="Output 2 2 6 28 2" xfId="40297" xr:uid="{00000000-0005-0000-0000-00007A9F0000}"/>
    <cellStyle name="Output 2 2 6 29" xfId="40298" xr:uid="{00000000-0005-0000-0000-00007B9F0000}"/>
    <cellStyle name="Output 2 2 6 29 2" xfId="40299" xr:uid="{00000000-0005-0000-0000-00007C9F0000}"/>
    <cellStyle name="Output 2 2 6 3" xfId="40300" xr:uid="{00000000-0005-0000-0000-00007D9F0000}"/>
    <cellStyle name="Output 2 2 6 3 2" xfId="40301" xr:uid="{00000000-0005-0000-0000-00007E9F0000}"/>
    <cellStyle name="Output 2 2 6 30" xfId="40302" xr:uid="{00000000-0005-0000-0000-00007F9F0000}"/>
    <cellStyle name="Output 2 2 6 30 2" xfId="40303" xr:uid="{00000000-0005-0000-0000-0000809F0000}"/>
    <cellStyle name="Output 2 2 6 31" xfId="40304" xr:uid="{00000000-0005-0000-0000-0000819F0000}"/>
    <cellStyle name="Output 2 2 6 31 2" xfId="40305" xr:uid="{00000000-0005-0000-0000-0000829F0000}"/>
    <cellStyle name="Output 2 2 6 32" xfId="40306" xr:uid="{00000000-0005-0000-0000-0000839F0000}"/>
    <cellStyle name="Output 2 2 6 32 2" xfId="40307" xr:uid="{00000000-0005-0000-0000-0000849F0000}"/>
    <cellStyle name="Output 2 2 6 33" xfId="40308" xr:uid="{00000000-0005-0000-0000-0000859F0000}"/>
    <cellStyle name="Output 2 2 6 33 2" xfId="40309" xr:uid="{00000000-0005-0000-0000-0000869F0000}"/>
    <cellStyle name="Output 2 2 6 34" xfId="40310" xr:uid="{00000000-0005-0000-0000-0000879F0000}"/>
    <cellStyle name="Output 2 2 6 34 2" xfId="40311" xr:uid="{00000000-0005-0000-0000-0000889F0000}"/>
    <cellStyle name="Output 2 2 6 35" xfId="40312" xr:uid="{00000000-0005-0000-0000-0000899F0000}"/>
    <cellStyle name="Output 2 2 6 35 2" xfId="40313" xr:uid="{00000000-0005-0000-0000-00008A9F0000}"/>
    <cellStyle name="Output 2 2 6 36" xfId="40314" xr:uid="{00000000-0005-0000-0000-00008B9F0000}"/>
    <cellStyle name="Output 2 2 6 36 2" xfId="40315" xr:uid="{00000000-0005-0000-0000-00008C9F0000}"/>
    <cellStyle name="Output 2 2 6 37" xfId="40316" xr:uid="{00000000-0005-0000-0000-00008D9F0000}"/>
    <cellStyle name="Output 2 2 6 37 2" xfId="40317" xr:uid="{00000000-0005-0000-0000-00008E9F0000}"/>
    <cellStyle name="Output 2 2 6 38" xfId="40318" xr:uid="{00000000-0005-0000-0000-00008F9F0000}"/>
    <cellStyle name="Output 2 2 6 38 2" xfId="40319" xr:uid="{00000000-0005-0000-0000-0000909F0000}"/>
    <cellStyle name="Output 2 2 6 39" xfId="40320" xr:uid="{00000000-0005-0000-0000-0000919F0000}"/>
    <cellStyle name="Output 2 2 6 39 2" xfId="40321" xr:uid="{00000000-0005-0000-0000-0000929F0000}"/>
    <cellStyle name="Output 2 2 6 4" xfId="40322" xr:uid="{00000000-0005-0000-0000-0000939F0000}"/>
    <cellStyle name="Output 2 2 6 4 2" xfId="40323" xr:uid="{00000000-0005-0000-0000-0000949F0000}"/>
    <cellStyle name="Output 2 2 6 40" xfId="40324" xr:uid="{00000000-0005-0000-0000-0000959F0000}"/>
    <cellStyle name="Output 2 2 6 41" xfId="40325" xr:uid="{00000000-0005-0000-0000-0000969F0000}"/>
    <cellStyle name="Output 2 2 6 42" xfId="40326" xr:uid="{00000000-0005-0000-0000-0000979F0000}"/>
    <cellStyle name="Output 2 2 6 43" xfId="40327" xr:uid="{00000000-0005-0000-0000-0000989F0000}"/>
    <cellStyle name="Output 2 2 6 44" xfId="40328" xr:uid="{00000000-0005-0000-0000-0000999F0000}"/>
    <cellStyle name="Output 2 2 6 45" xfId="40329" xr:uid="{00000000-0005-0000-0000-00009A9F0000}"/>
    <cellStyle name="Output 2 2 6 46" xfId="40330" xr:uid="{00000000-0005-0000-0000-00009B9F0000}"/>
    <cellStyle name="Output 2 2 6 47" xfId="40331" xr:uid="{00000000-0005-0000-0000-00009C9F0000}"/>
    <cellStyle name="Output 2 2 6 48" xfId="40332" xr:uid="{00000000-0005-0000-0000-00009D9F0000}"/>
    <cellStyle name="Output 2 2 6 49" xfId="40333" xr:uid="{00000000-0005-0000-0000-00009E9F0000}"/>
    <cellStyle name="Output 2 2 6 5" xfId="40334" xr:uid="{00000000-0005-0000-0000-00009F9F0000}"/>
    <cellStyle name="Output 2 2 6 5 2" xfId="40335" xr:uid="{00000000-0005-0000-0000-0000A09F0000}"/>
    <cellStyle name="Output 2 2 6 50" xfId="40336" xr:uid="{00000000-0005-0000-0000-0000A19F0000}"/>
    <cellStyle name="Output 2 2 6 51" xfId="40337" xr:uid="{00000000-0005-0000-0000-0000A29F0000}"/>
    <cellStyle name="Output 2 2 6 52" xfId="40338" xr:uid="{00000000-0005-0000-0000-0000A39F0000}"/>
    <cellStyle name="Output 2 2 6 53" xfId="40339" xr:uid="{00000000-0005-0000-0000-0000A49F0000}"/>
    <cellStyle name="Output 2 2 6 54" xfId="40340" xr:uid="{00000000-0005-0000-0000-0000A59F0000}"/>
    <cellStyle name="Output 2 2 6 55" xfId="40341" xr:uid="{00000000-0005-0000-0000-0000A69F0000}"/>
    <cellStyle name="Output 2 2 6 56" xfId="40342" xr:uid="{00000000-0005-0000-0000-0000A79F0000}"/>
    <cellStyle name="Output 2 2 6 57" xfId="40343" xr:uid="{00000000-0005-0000-0000-0000A89F0000}"/>
    <cellStyle name="Output 2 2 6 58" xfId="40344" xr:uid="{00000000-0005-0000-0000-0000A99F0000}"/>
    <cellStyle name="Output 2 2 6 59" xfId="40345" xr:uid="{00000000-0005-0000-0000-0000AA9F0000}"/>
    <cellStyle name="Output 2 2 6 6" xfId="40346" xr:uid="{00000000-0005-0000-0000-0000AB9F0000}"/>
    <cellStyle name="Output 2 2 6 6 2" xfId="40347" xr:uid="{00000000-0005-0000-0000-0000AC9F0000}"/>
    <cellStyle name="Output 2 2 6 60" xfId="40348" xr:uid="{00000000-0005-0000-0000-0000AD9F0000}"/>
    <cellStyle name="Output 2 2 6 61" xfId="40349" xr:uid="{00000000-0005-0000-0000-0000AE9F0000}"/>
    <cellStyle name="Output 2 2 6 62" xfId="40350" xr:uid="{00000000-0005-0000-0000-0000AF9F0000}"/>
    <cellStyle name="Output 2 2 6 63" xfId="40351" xr:uid="{00000000-0005-0000-0000-0000B09F0000}"/>
    <cellStyle name="Output 2 2 6 64" xfId="40352" xr:uid="{00000000-0005-0000-0000-0000B19F0000}"/>
    <cellStyle name="Output 2 2 6 65" xfId="40353" xr:uid="{00000000-0005-0000-0000-0000B29F0000}"/>
    <cellStyle name="Output 2 2 6 66" xfId="40354" xr:uid="{00000000-0005-0000-0000-0000B39F0000}"/>
    <cellStyle name="Output 2 2 6 67" xfId="40355" xr:uid="{00000000-0005-0000-0000-0000B49F0000}"/>
    <cellStyle name="Output 2 2 6 68" xfId="40356" xr:uid="{00000000-0005-0000-0000-0000B59F0000}"/>
    <cellStyle name="Output 2 2 6 69" xfId="40357" xr:uid="{00000000-0005-0000-0000-0000B69F0000}"/>
    <cellStyle name="Output 2 2 6 7" xfId="40358" xr:uid="{00000000-0005-0000-0000-0000B79F0000}"/>
    <cellStyle name="Output 2 2 6 7 2" xfId="40359" xr:uid="{00000000-0005-0000-0000-0000B89F0000}"/>
    <cellStyle name="Output 2 2 6 70" xfId="40360" xr:uid="{00000000-0005-0000-0000-0000B99F0000}"/>
    <cellStyle name="Output 2 2 6 71" xfId="40361" xr:uid="{00000000-0005-0000-0000-0000BA9F0000}"/>
    <cellStyle name="Output 2 2 6 72" xfId="40362" xr:uid="{00000000-0005-0000-0000-0000BB9F0000}"/>
    <cellStyle name="Output 2 2 6 73" xfId="40363" xr:uid="{00000000-0005-0000-0000-0000BC9F0000}"/>
    <cellStyle name="Output 2 2 6 74" xfId="40364" xr:uid="{00000000-0005-0000-0000-0000BD9F0000}"/>
    <cellStyle name="Output 2 2 6 75" xfId="40365" xr:uid="{00000000-0005-0000-0000-0000BE9F0000}"/>
    <cellStyle name="Output 2 2 6 76" xfId="40366" xr:uid="{00000000-0005-0000-0000-0000BF9F0000}"/>
    <cellStyle name="Output 2 2 6 77" xfId="52533" xr:uid="{00000000-0005-0000-0000-0000C09F0000}"/>
    <cellStyle name="Output 2 2 6 78" xfId="52765" xr:uid="{00000000-0005-0000-0000-0000C19F0000}"/>
    <cellStyle name="Output 2 2 6 79" xfId="53226" xr:uid="{00000000-0005-0000-0000-0000C29F0000}"/>
    <cellStyle name="Output 2 2 6 8" xfId="40367" xr:uid="{00000000-0005-0000-0000-0000C39F0000}"/>
    <cellStyle name="Output 2 2 6 8 2" xfId="40368" xr:uid="{00000000-0005-0000-0000-0000C49F0000}"/>
    <cellStyle name="Output 2 2 6 9" xfId="40369" xr:uid="{00000000-0005-0000-0000-0000C59F0000}"/>
    <cellStyle name="Output 2 2 6 9 2" xfId="40370" xr:uid="{00000000-0005-0000-0000-0000C69F0000}"/>
    <cellStyle name="Output 2 2 60" xfId="40371" xr:uid="{00000000-0005-0000-0000-0000C79F0000}"/>
    <cellStyle name="Output 2 2 61" xfId="40372" xr:uid="{00000000-0005-0000-0000-0000C89F0000}"/>
    <cellStyle name="Output 2 2 62" xfId="40373" xr:uid="{00000000-0005-0000-0000-0000C99F0000}"/>
    <cellStyle name="Output 2 2 63" xfId="40374" xr:uid="{00000000-0005-0000-0000-0000CA9F0000}"/>
    <cellStyle name="Output 2 2 64" xfId="40375" xr:uid="{00000000-0005-0000-0000-0000CB9F0000}"/>
    <cellStyle name="Output 2 2 65" xfId="40376" xr:uid="{00000000-0005-0000-0000-0000CC9F0000}"/>
    <cellStyle name="Output 2 2 66" xfId="40377" xr:uid="{00000000-0005-0000-0000-0000CD9F0000}"/>
    <cellStyle name="Output 2 2 67" xfId="40378" xr:uid="{00000000-0005-0000-0000-0000CE9F0000}"/>
    <cellStyle name="Output 2 2 68" xfId="40379" xr:uid="{00000000-0005-0000-0000-0000CF9F0000}"/>
    <cellStyle name="Output 2 2 69" xfId="40380" xr:uid="{00000000-0005-0000-0000-0000D09F0000}"/>
    <cellStyle name="Output 2 2 7" xfId="1117" xr:uid="{00000000-0005-0000-0000-0000D19F0000}"/>
    <cellStyle name="Output 2 2 7 10" xfId="40381" xr:uid="{00000000-0005-0000-0000-0000D29F0000}"/>
    <cellStyle name="Output 2 2 7 10 2" xfId="40382" xr:uid="{00000000-0005-0000-0000-0000D39F0000}"/>
    <cellStyle name="Output 2 2 7 11" xfId="40383" xr:uid="{00000000-0005-0000-0000-0000D49F0000}"/>
    <cellStyle name="Output 2 2 7 11 2" xfId="40384" xr:uid="{00000000-0005-0000-0000-0000D59F0000}"/>
    <cellStyle name="Output 2 2 7 12" xfId="40385" xr:uid="{00000000-0005-0000-0000-0000D69F0000}"/>
    <cellStyle name="Output 2 2 7 12 2" xfId="40386" xr:uid="{00000000-0005-0000-0000-0000D79F0000}"/>
    <cellStyle name="Output 2 2 7 13" xfId="40387" xr:uid="{00000000-0005-0000-0000-0000D89F0000}"/>
    <cellStyle name="Output 2 2 7 13 2" xfId="40388" xr:uid="{00000000-0005-0000-0000-0000D99F0000}"/>
    <cellStyle name="Output 2 2 7 14" xfId="40389" xr:uid="{00000000-0005-0000-0000-0000DA9F0000}"/>
    <cellStyle name="Output 2 2 7 14 2" xfId="40390" xr:uid="{00000000-0005-0000-0000-0000DB9F0000}"/>
    <cellStyle name="Output 2 2 7 15" xfId="40391" xr:uid="{00000000-0005-0000-0000-0000DC9F0000}"/>
    <cellStyle name="Output 2 2 7 15 2" xfId="40392" xr:uid="{00000000-0005-0000-0000-0000DD9F0000}"/>
    <cellStyle name="Output 2 2 7 16" xfId="40393" xr:uid="{00000000-0005-0000-0000-0000DE9F0000}"/>
    <cellStyle name="Output 2 2 7 16 2" xfId="40394" xr:uid="{00000000-0005-0000-0000-0000DF9F0000}"/>
    <cellStyle name="Output 2 2 7 17" xfId="40395" xr:uid="{00000000-0005-0000-0000-0000E09F0000}"/>
    <cellStyle name="Output 2 2 7 17 2" xfId="40396" xr:uid="{00000000-0005-0000-0000-0000E19F0000}"/>
    <cellStyle name="Output 2 2 7 18" xfId="40397" xr:uid="{00000000-0005-0000-0000-0000E29F0000}"/>
    <cellStyle name="Output 2 2 7 18 2" xfId="40398" xr:uid="{00000000-0005-0000-0000-0000E39F0000}"/>
    <cellStyle name="Output 2 2 7 19" xfId="40399" xr:uid="{00000000-0005-0000-0000-0000E49F0000}"/>
    <cellStyle name="Output 2 2 7 19 2" xfId="40400" xr:uid="{00000000-0005-0000-0000-0000E59F0000}"/>
    <cellStyle name="Output 2 2 7 2" xfId="1118" xr:uid="{00000000-0005-0000-0000-0000E69F0000}"/>
    <cellStyle name="Output 2 2 7 2 2" xfId="40401" xr:uid="{00000000-0005-0000-0000-0000E79F0000}"/>
    <cellStyle name="Output 2 2 7 20" xfId="40402" xr:uid="{00000000-0005-0000-0000-0000E89F0000}"/>
    <cellStyle name="Output 2 2 7 20 2" xfId="40403" xr:uid="{00000000-0005-0000-0000-0000E99F0000}"/>
    <cellStyle name="Output 2 2 7 21" xfId="40404" xr:uid="{00000000-0005-0000-0000-0000EA9F0000}"/>
    <cellStyle name="Output 2 2 7 21 2" xfId="40405" xr:uid="{00000000-0005-0000-0000-0000EB9F0000}"/>
    <cellStyle name="Output 2 2 7 22" xfId="40406" xr:uid="{00000000-0005-0000-0000-0000EC9F0000}"/>
    <cellStyle name="Output 2 2 7 22 2" xfId="40407" xr:uid="{00000000-0005-0000-0000-0000ED9F0000}"/>
    <cellStyle name="Output 2 2 7 23" xfId="40408" xr:uid="{00000000-0005-0000-0000-0000EE9F0000}"/>
    <cellStyle name="Output 2 2 7 23 2" xfId="40409" xr:uid="{00000000-0005-0000-0000-0000EF9F0000}"/>
    <cellStyle name="Output 2 2 7 24" xfId="40410" xr:uid="{00000000-0005-0000-0000-0000F09F0000}"/>
    <cellStyle name="Output 2 2 7 24 2" xfId="40411" xr:uid="{00000000-0005-0000-0000-0000F19F0000}"/>
    <cellStyle name="Output 2 2 7 25" xfId="40412" xr:uid="{00000000-0005-0000-0000-0000F29F0000}"/>
    <cellStyle name="Output 2 2 7 25 2" xfId="40413" xr:uid="{00000000-0005-0000-0000-0000F39F0000}"/>
    <cellStyle name="Output 2 2 7 26" xfId="40414" xr:uid="{00000000-0005-0000-0000-0000F49F0000}"/>
    <cellStyle name="Output 2 2 7 26 2" xfId="40415" xr:uid="{00000000-0005-0000-0000-0000F59F0000}"/>
    <cellStyle name="Output 2 2 7 27" xfId="40416" xr:uid="{00000000-0005-0000-0000-0000F69F0000}"/>
    <cellStyle name="Output 2 2 7 27 2" xfId="40417" xr:uid="{00000000-0005-0000-0000-0000F79F0000}"/>
    <cellStyle name="Output 2 2 7 28" xfId="40418" xr:uid="{00000000-0005-0000-0000-0000F89F0000}"/>
    <cellStyle name="Output 2 2 7 28 2" xfId="40419" xr:uid="{00000000-0005-0000-0000-0000F99F0000}"/>
    <cellStyle name="Output 2 2 7 29" xfId="40420" xr:uid="{00000000-0005-0000-0000-0000FA9F0000}"/>
    <cellStyle name="Output 2 2 7 29 2" xfId="40421" xr:uid="{00000000-0005-0000-0000-0000FB9F0000}"/>
    <cellStyle name="Output 2 2 7 3" xfId="40422" xr:uid="{00000000-0005-0000-0000-0000FC9F0000}"/>
    <cellStyle name="Output 2 2 7 3 2" xfId="40423" xr:uid="{00000000-0005-0000-0000-0000FD9F0000}"/>
    <cellStyle name="Output 2 2 7 30" xfId="40424" xr:uid="{00000000-0005-0000-0000-0000FE9F0000}"/>
    <cellStyle name="Output 2 2 7 30 2" xfId="40425" xr:uid="{00000000-0005-0000-0000-0000FF9F0000}"/>
    <cellStyle name="Output 2 2 7 31" xfId="40426" xr:uid="{00000000-0005-0000-0000-000000A00000}"/>
    <cellStyle name="Output 2 2 7 31 2" xfId="40427" xr:uid="{00000000-0005-0000-0000-000001A00000}"/>
    <cellStyle name="Output 2 2 7 32" xfId="40428" xr:uid="{00000000-0005-0000-0000-000002A00000}"/>
    <cellStyle name="Output 2 2 7 32 2" xfId="40429" xr:uid="{00000000-0005-0000-0000-000003A00000}"/>
    <cellStyle name="Output 2 2 7 33" xfId="40430" xr:uid="{00000000-0005-0000-0000-000004A00000}"/>
    <cellStyle name="Output 2 2 7 33 2" xfId="40431" xr:uid="{00000000-0005-0000-0000-000005A00000}"/>
    <cellStyle name="Output 2 2 7 34" xfId="40432" xr:uid="{00000000-0005-0000-0000-000006A00000}"/>
    <cellStyle name="Output 2 2 7 34 2" xfId="40433" xr:uid="{00000000-0005-0000-0000-000007A00000}"/>
    <cellStyle name="Output 2 2 7 35" xfId="40434" xr:uid="{00000000-0005-0000-0000-000008A00000}"/>
    <cellStyle name="Output 2 2 7 35 2" xfId="40435" xr:uid="{00000000-0005-0000-0000-000009A00000}"/>
    <cellStyle name="Output 2 2 7 36" xfId="40436" xr:uid="{00000000-0005-0000-0000-00000AA00000}"/>
    <cellStyle name="Output 2 2 7 36 2" xfId="40437" xr:uid="{00000000-0005-0000-0000-00000BA00000}"/>
    <cellStyle name="Output 2 2 7 37" xfId="40438" xr:uid="{00000000-0005-0000-0000-00000CA00000}"/>
    <cellStyle name="Output 2 2 7 37 2" xfId="40439" xr:uid="{00000000-0005-0000-0000-00000DA00000}"/>
    <cellStyle name="Output 2 2 7 38" xfId="40440" xr:uid="{00000000-0005-0000-0000-00000EA00000}"/>
    <cellStyle name="Output 2 2 7 38 2" xfId="40441" xr:uid="{00000000-0005-0000-0000-00000FA00000}"/>
    <cellStyle name="Output 2 2 7 39" xfId="40442" xr:uid="{00000000-0005-0000-0000-000010A00000}"/>
    <cellStyle name="Output 2 2 7 39 2" xfId="40443" xr:uid="{00000000-0005-0000-0000-000011A00000}"/>
    <cellStyle name="Output 2 2 7 4" xfId="40444" xr:uid="{00000000-0005-0000-0000-000012A00000}"/>
    <cellStyle name="Output 2 2 7 4 2" xfId="40445" xr:uid="{00000000-0005-0000-0000-000013A00000}"/>
    <cellStyle name="Output 2 2 7 40" xfId="40446" xr:uid="{00000000-0005-0000-0000-000014A00000}"/>
    <cellStyle name="Output 2 2 7 41" xfId="40447" xr:uid="{00000000-0005-0000-0000-000015A00000}"/>
    <cellStyle name="Output 2 2 7 42" xfId="40448" xr:uid="{00000000-0005-0000-0000-000016A00000}"/>
    <cellStyle name="Output 2 2 7 43" xfId="40449" xr:uid="{00000000-0005-0000-0000-000017A00000}"/>
    <cellStyle name="Output 2 2 7 44" xfId="40450" xr:uid="{00000000-0005-0000-0000-000018A00000}"/>
    <cellStyle name="Output 2 2 7 45" xfId="40451" xr:uid="{00000000-0005-0000-0000-000019A00000}"/>
    <cellStyle name="Output 2 2 7 46" xfId="40452" xr:uid="{00000000-0005-0000-0000-00001AA00000}"/>
    <cellStyle name="Output 2 2 7 47" xfId="40453" xr:uid="{00000000-0005-0000-0000-00001BA00000}"/>
    <cellStyle name="Output 2 2 7 48" xfId="40454" xr:uid="{00000000-0005-0000-0000-00001CA00000}"/>
    <cellStyle name="Output 2 2 7 49" xfId="40455" xr:uid="{00000000-0005-0000-0000-00001DA00000}"/>
    <cellStyle name="Output 2 2 7 5" xfId="40456" xr:uid="{00000000-0005-0000-0000-00001EA00000}"/>
    <cellStyle name="Output 2 2 7 5 2" xfId="40457" xr:uid="{00000000-0005-0000-0000-00001FA00000}"/>
    <cellStyle name="Output 2 2 7 50" xfId="40458" xr:uid="{00000000-0005-0000-0000-000020A00000}"/>
    <cellStyle name="Output 2 2 7 51" xfId="40459" xr:uid="{00000000-0005-0000-0000-000021A00000}"/>
    <cellStyle name="Output 2 2 7 52" xfId="40460" xr:uid="{00000000-0005-0000-0000-000022A00000}"/>
    <cellStyle name="Output 2 2 7 53" xfId="40461" xr:uid="{00000000-0005-0000-0000-000023A00000}"/>
    <cellStyle name="Output 2 2 7 54" xfId="40462" xr:uid="{00000000-0005-0000-0000-000024A00000}"/>
    <cellStyle name="Output 2 2 7 55" xfId="40463" xr:uid="{00000000-0005-0000-0000-000025A00000}"/>
    <cellStyle name="Output 2 2 7 56" xfId="40464" xr:uid="{00000000-0005-0000-0000-000026A00000}"/>
    <cellStyle name="Output 2 2 7 57" xfId="40465" xr:uid="{00000000-0005-0000-0000-000027A00000}"/>
    <cellStyle name="Output 2 2 7 58" xfId="40466" xr:uid="{00000000-0005-0000-0000-000028A00000}"/>
    <cellStyle name="Output 2 2 7 59" xfId="40467" xr:uid="{00000000-0005-0000-0000-000029A00000}"/>
    <cellStyle name="Output 2 2 7 6" xfId="40468" xr:uid="{00000000-0005-0000-0000-00002AA00000}"/>
    <cellStyle name="Output 2 2 7 6 2" xfId="40469" xr:uid="{00000000-0005-0000-0000-00002BA00000}"/>
    <cellStyle name="Output 2 2 7 60" xfId="40470" xr:uid="{00000000-0005-0000-0000-00002CA00000}"/>
    <cellStyle name="Output 2 2 7 61" xfId="40471" xr:uid="{00000000-0005-0000-0000-00002DA00000}"/>
    <cellStyle name="Output 2 2 7 62" xfId="40472" xr:uid="{00000000-0005-0000-0000-00002EA00000}"/>
    <cellStyle name="Output 2 2 7 63" xfId="40473" xr:uid="{00000000-0005-0000-0000-00002FA00000}"/>
    <cellStyle name="Output 2 2 7 64" xfId="40474" xr:uid="{00000000-0005-0000-0000-000030A00000}"/>
    <cellStyle name="Output 2 2 7 65" xfId="40475" xr:uid="{00000000-0005-0000-0000-000031A00000}"/>
    <cellStyle name="Output 2 2 7 66" xfId="40476" xr:uid="{00000000-0005-0000-0000-000032A00000}"/>
    <cellStyle name="Output 2 2 7 67" xfId="40477" xr:uid="{00000000-0005-0000-0000-000033A00000}"/>
    <cellStyle name="Output 2 2 7 68" xfId="40478" xr:uid="{00000000-0005-0000-0000-000034A00000}"/>
    <cellStyle name="Output 2 2 7 69" xfId="40479" xr:uid="{00000000-0005-0000-0000-000035A00000}"/>
    <cellStyle name="Output 2 2 7 7" xfId="40480" xr:uid="{00000000-0005-0000-0000-000036A00000}"/>
    <cellStyle name="Output 2 2 7 7 2" xfId="40481" xr:uid="{00000000-0005-0000-0000-000037A00000}"/>
    <cellStyle name="Output 2 2 7 70" xfId="40482" xr:uid="{00000000-0005-0000-0000-000038A00000}"/>
    <cellStyle name="Output 2 2 7 71" xfId="40483" xr:uid="{00000000-0005-0000-0000-000039A00000}"/>
    <cellStyle name="Output 2 2 7 72" xfId="40484" xr:uid="{00000000-0005-0000-0000-00003AA00000}"/>
    <cellStyle name="Output 2 2 7 73" xfId="40485" xr:uid="{00000000-0005-0000-0000-00003BA00000}"/>
    <cellStyle name="Output 2 2 7 74" xfId="40486" xr:uid="{00000000-0005-0000-0000-00003CA00000}"/>
    <cellStyle name="Output 2 2 7 75" xfId="40487" xr:uid="{00000000-0005-0000-0000-00003DA00000}"/>
    <cellStyle name="Output 2 2 7 76" xfId="40488" xr:uid="{00000000-0005-0000-0000-00003EA00000}"/>
    <cellStyle name="Output 2 2 7 77" xfId="52482" xr:uid="{00000000-0005-0000-0000-00003FA00000}"/>
    <cellStyle name="Output 2 2 7 78" xfId="52243" xr:uid="{00000000-0005-0000-0000-000040A00000}"/>
    <cellStyle name="Output 2 2 7 79" xfId="53175" xr:uid="{00000000-0005-0000-0000-000041A00000}"/>
    <cellStyle name="Output 2 2 7 8" xfId="40489" xr:uid="{00000000-0005-0000-0000-000042A00000}"/>
    <cellStyle name="Output 2 2 7 8 2" xfId="40490" xr:uid="{00000000-0005-0000-0000-000043A00000}"/>
    <cellStyle name="Output 2 2 7 9" xfId="40491" xr:uid="{00000000-0005-0000-0000-000044A00000}"/>
    <cellStyle name="Output 2 2 7 9 2" xfId="40492" xr:uid="{00000000-0005-0000-0000-000045A00000}"/>
    <cellStyle name="Output 2 2 70" xfId="40493" xr:uid="{00000000-0005-0000-0000-000046A00000}"/>
    <cellStyle name="Output 2 2 71" xfId="40494" xr:uid="{00000000-0005-0000-0000-000047A00000}"/>
    <cellStyle name="Output 2 2 72" xfId="40495" xr:uid="{00000000-0005-0000-0000-000048A00000}"/>
    <cellStyle name="Output 2 2 73" xfId="40496" xr:uid="{00000000-0005-0000-0000-000049A00000}"/>
    <cellStyle name="Output 2 2 74" xfId="40497" xr:uid="{00000000-0005-0000-0000-00004AA00000}"/>
    <cellStyle name="Output 2 2 75" xfId="40498" xr:uid="{00000000-0005-0000-0000-00004BA00000}"/>
    <cellStyle name="Output 2 2 76" xfId="40499" xr:uid="{00000000-0005-0000-0000-00004CA00000}"/>
    <cellStyle name="Output 2 2 77" xfId="40500" xr:uid="{00000000-0005-0000-0000-00004DA00000}"/>
    <cellStyle name="Output 2 2 78" xfId="40501" xr:uid="{00000000-0005-0000-0000-00004EA00000}"/>
    <cellStyle name="Output 2 2 79" xfId="40502" xr:uid="{00000000-0005-0000-0000-00004FA00000}"/>
    <cellStyle name="Output 2 2 8" xfId="1119" xr:uid="{00000000-0005-0000-0000-000050A00000}"/>
    <cellStyle name="Output 2 2 8 10" xfId="40503" xr:uid="{00000000-0005-0000-0000-000051A00000}"/>
    <cellStyle name="Output 2 2 8 10 2" xfId="40504" xr:uid="{00000000-0005-0000-0000-000052A00000}"/>
    <cellStyle name="Output 2 2 8 11" xfId="40505" xr:uid="{00000000-0005-0000-0000-000053A00000}"/>
    <cellStyle name="Output 2 2 8 11 2" xfId="40506" xr:uid="{00000000-0005-0000-0000-000054A00000}"/>
    <cellStyle name="Output 2 2 8 12" xfId="40507" xr:uid="{00000000-0005-0000-0000-000055A00000}"/>
    <cellStyle name="Output 2 2 8 12 2" xfId="40508" xr:uid="{00000000-0005-0000-0000-000056A00000}"/>
    <cellStyle name="Output 2 2 8 13" xfId="40509" xr:uid="{00000000-0005-0000-0000-000057A00000}"/>
    <cellStyle name="Output 2 2 8 13 2" xfId="40510" xr:uid="{00000000-0005-0000-0000-000058A00000}"/>
    <cellStyle name="Output 2 2 8 14" xfId="40511" xr:uid="{00000000-0005-0000-0000-000059A00000}"/>
    <cellStyle name="Output 2 2 8 14 2" xfId="40512" xr:uid="{00000000-0005-0000-0000-00005AA00000}"/>
    <cellStyle name="Output 2 2 8 15" xfId="40513" xr:uid="{00000000-0005-0000-0000-00005BA00000}"/>
    <cellStyle name="Output 2 2 8 15 2" xfId="40514" xr:uid="{00000000-0005-0000-0000-00005CA00000}"/>
    <cellStyle name="Output 2 2 8 16" xfId="40515" xr:uid="{00000000-0005-0000-0000-00005DA00000}"/>
    <cellStyle name="Output 2 2 8 16 2" xfId="40516" xr:uid="{00000000-0005-0000-0000-00005EA00000}"/>
    <cellStyle name="Output 2 2 8 17" xfId="40517" xr:uid="{00000000-0005-0000-0000-00005FA00000}"/>
    <cellStyle name="Output 2 2 8 17 2" xfId="40518" xr:uid="{00000000-0005-0000-0000-000060A00000}"/>
    <cellStyle name="Output 2 2 8 18" xfId="40519" xr:uid="{00000000-0005-0000-0000-000061A00000}"/>
    <cellStyle name="Output 2 2 8 18 2" xfId="40520" xr:uid="{00000000-0005-0000-0000-000062A00000}"/>
    <cellStyle name="Output 2 2 8 19" xfId="40521" xr:uid="{00000000-0005-0000-0000-000063A00000}"/>
    <cellStyle name="Output 2 2 8 19 2" xfId="40522" xr:uid="{00000000-0005-0000-0000-000064A00000}"/>
    <cellStyle name="Output 2 2 8 2" xfId="1120" xr:uid="{00000000-0005-0000-0000-000065A00000}"/>
    <cellStyle name="Output 2 2 8 2 2" xfId="40523" xr:uid="{00000000-0005-0000-0000-000066A00000}"/>
    <cellStyle name="Output 2 2 8 20" xfId="40524" xr:uid="{00000000-0005-0000-0000-000067A00000}"/>
    <cellStyle name="Output 2 2 8 20 2" xfId="40525" xr:uid="{00000000-0005-0000-0000-000068A00000}"/>
    <cellStyle name="Output 2 2 8 21" xfId="40526" xr:uid="{00000000-0005-0000-0000-000069A00000}"/>
    <cellStyle name="Output 2 2 8 21 2" xfId="40527" xr:uid="{00000000-0005-0000-0000-00006AA00000}"/>
    <cellStyle name="Output 2 2 8 22" xfId="40528" xr:uid="{00000000-0005-0000-0000-00006BA00000}"/>
    <cellStyle name="Output 2 2 8 22 2" xfId="40529" xr:uid="{00000000-0005-0000-0000-00006CA00000}"/>
    <cellStyle name="Output 2 2 8 23" xfId="40530" xr:uid="{00000000-0005-0000-0000-00006DA00000}"/>
    <cellStyle name="Output 2 2 8 23 2" xfId="40531" xr:uid="{00000000-0005-0000-0000-00006EA00000}"/>
    <cellStyle name="Output 2 2 8 24" xfId="40532" xr:uid="{00000000-0005-0000-0000-00006FA00000}"/>
    <cellStyle name="Output 2 2 8 24 2" xfId="40533" xr:uid="{00000000-0005-0000-0000-000070A00000}"/>
    <cellStyle name="Output 2 2 8 25" xfId="40534" xr:uid="{00000000-0005-0000-0000-000071A00000}"/>
    <cellStyle name="Output 2 2 8 25 2" xfId="40535" xr:uid="{00000000-0005-0000-0000-000072A00000}"/>
    <cellStyle name="Output 2 2 8 26" xfId="40536" xr:uid="{00000000-0005-0000-0000-000073A00000}"/>
    <cellStyle name="Output 2 2 8 26 2" xfId="40537" xr:uid="{00000000-0005-0000-0000-000074A00000}"/>
    <cellStyle name="Output 2 2 8 27" xfId="40538" xr:uid="{00000000-0005-0000-0000-000075A00000}"/>
    <cellStyle name="Output 2 2 8 27 2" xfId="40539" xr:uid="{00000000-0005-0000-0000-000076A00000}"/>
    <cellStyle name="Output 2 2 8 28" xfId="40540" xr:uid="{00000000-0005-0000-0000-000077A00000}"/>
    <cellStyle name="Output 2 2 8 28 2" xfId="40541" xr:uid="{00000000-0005-0000-0000-000078A00000}"/>
    <cellStyle name="Output 2 2 8 29" xfId="40542" xr:uid="{00000000-0005-0000-0000-000079A00000}"/>
    <cellStyle name="Output 2 2 8 29 2" xfId="40543" xr:uid="{00000000-0005-0000-0000-00007AA00000}"/>
    <cellStyle name="Output 2 2 8 3" xfId="40544" xr:uid="{00000000-0005-0000-0000-00007BA00000}"/>
    <cellStyle name="Output 2 2 8 3 2" xfId="40545" xr:uid="{00000000-0005-0000-0000-00007CA00000}"/>
    <cellStyle name="Output 2 2 8 30" xfId="40546" xr:uid="{00000000-0005-0000-0000-00007DA00000}"/>
    <cellStyle name="Output 2 2 8 30 2" xfId="40547" xr:uid="{00000000-0005-0000-0000-00007EA00000}"/>
    <cellStyle name="Output 2 2 8 31" xfId="40548" xr:uid="{00000000-0005-0000-0000-00007FA00000}"/>
    <cellStyle name="Output 2 2 8 31 2" xfId="40549" xr:uid="{00000000-0005-0000-0000-000080A00000}"/>
    <cellStyle name="Output 2 2 8 32" xfId="40550" xr:uid="{00000000-0005-0000-0000-000081A00000}"/>
    <cellStyle name="Output 2 2 8 32 2" xfId="40551" xr:uid="{00000000-0005-0000-0000-000082A00000}"/>
    <cellStyle name="Output 2 2 8 33" xfId="40552" xr:uid="{00000000-0005-0000-0000-000083A00000}"/>
    <cellStyle name="Output 2 2 8 33 2" xfId="40553" xr:uid="{00000000-0005-0000-0000-000084A00000}"/>
    <cellStyle name="Output 2 2 8 34" xfId="40554" xr:uid="{00000000-0005-0000-0000-000085A00000}"/>
    <cellStyle name="Output 2 2 8 34 2" xfId="40555" xr:uid="{00000000-0005-0000-0000-000086A00000}"/>
    <cellStyle name="Output 2 2 8 35" xfId="40556" xr:uid="{00000000-0005-0000-0000-000087A00000}"/>
    <cellStyle name="Output 2 2 8 35 2" xfId="40557" xr:uid="{00000000-0005-0000-0000-000088A00000}"/>
    <cellStyle name="Output 2 2 8 36" xfId="40558" xr:uid="{00000000-0005-0000-0000-000089A00000}"/>
    <cellStyle name="Output 2 2 8 36 2" xfId="40559" xr:uid="{00000000-0005-0000-0000-00008AA00000}"/>
    <cellStyle name="Output 2 2 8 37" xfId="40560" xr:uid="{00000000-0005-0000-0000-00008BA00000}"/>
    <cellStyle name="Output 2 2 8 37 2" xfId="40561" xr:uid="{00000000-0005-0000-0000-00008CA00000}"/>
    <cellStyle name="Output 2 2 8 38" xfId="40562" xr:uid="{00000000-0005-0000-0000-00008DA00000}"/>
    <cellStyle name="Output 2 2 8 38 2" xfId="40563" xr:uid="{00000000-0005-0000-0000-00008EA00000}"/>
    <cellStyle name="Output 2 2 8 39" xfId="40564" xr:uid="{00000000-0005-0000-0000-00008FA00000}"/>
    <cellStyle name="Output 2 2 8 39 2" xfId="40565" xr:uid="{00000000-0005-0000-0000-000090A00000}"/>
    <cellStyle name="Output 2 2 8 4" xfId="40566" xr:uid="{00000000-0005-0000-0000-000091A00000}"/>
    <cellStyle name="Output 2 2 8 4 2" xfId="40567" xr:uid="{00000000-0005-0000-0000-000092A00000}"/>
    <cellStyle name="Output 2 2 8 40" xfId="40568" xr:uid="{00000000-0005-0000-0000-000093A00000}"/>
    <cellStyle name="Output 2 2 8 41" xfId="40569" xr:uid="{00000000-0005-0000-0000-000094A00000}"/>
    <cellStyle name="Output 2 2 8 42" xfId="40570" xr:uid="{00000000-0005-0000-0000-000095A00000}"/>
    <cellStyle name="Output 2 2 8 43" xfId="40571" xr:uid="{00000000-0005-0000-0000-000096A00000}"/>
    <cellStyle name="Output 2 2 8 44" xfId="40572" xr:uid="{00000000-0005-0000-0000-000097A00000}"/>
    <cellStyle name="Output 2 2 8 45" xfId="40573" xr:uid="{00000000-0005-0000-0000-000098A00000}"/>
    <cellStyle name="Output 2 2 8 46" xfId="40574" xr:uid="{00000000-0005-0000-0000-000099A00000}"/>
    <cellStyle name="Output 2 2 8 47" xfId="40575" xr:uid="{00000000-0005-0000-0000-00009AA00000}"/>
    <cellStyle name="Output 2 2 8 48" xfId="40576" xr:uid="{00000000-0005-0000-0000-00009BA00000}"/>
    <cellStyle name="Output 2 2 8 49" xfId="40577" xr:uid="{00000000-0005-0000-0000-00009CA00000}"/>
    <cellStyle name="Output 2 2 8 5" xfId="40578" xr:uid="{00000000-0005-0000-0000-00009DA00000}"/>
    <cellStyle name="Output 2 2 8 5 2" xfId="40579" xr:uid="{00000000-0005-0000-0000-00009EA00000}"/>
    <cellStyle name="Output 2 2 8 50" xfId="40580" xr:uid="{00000000-0005-0000-0000-00009FA00000}"/>
    <cellStyle name="Output 2 2 8 51" xfId="40581" xr:uid="{00000000-0005-0000-0000-0000A0A00000}"/>
    <cellStyle name="Output 2 2 8 52" xfId="40582" xr:uid="{00000000-0005-0000-0000-0000A1A00000}"/>
    <cellStyle name="Output 2 2 8 53" xfId="40583" xr:uid="{00000000-0005-0000-0000-0000A2A00000}"/>
    <cellStyle name="Output 2 2 8 54" xfId="40584" xr:uid="{00000000-0005-0000-0000-0000A3A00000}"/>
    <cellStyle name="Output 2 2 8 55" xfId="40585" xr:uid="{00000000-0005-0000-0000-0000A4A00000}"/>
    <cellStyle name="Output 2 2 8 56" xfId="40586" xr:uid="{00000000-0005-0000-0000-0000A5A00000}"/>
    <cellStyle name="Output 2 2 8 57" xfId="40587" xr:uid="{00000000-0005-0000-0000-0000A6A00000}"/>
    <cellStyle name="Output 2 2 8 58" xfId="40588" xr:uid="{00000000-0005-0000-0000-0000A7A00000}"/>
    <cellStyle name="Output 2 2 8 59" xfId="40589" xr:uid="{00000000-0005-0000-0000-0000A8A00000}"/>
    <cellStyle name="Output 2 2 8 6" xfId="40590" xr:uid="{00000000-0005-0000-0000-0000A9A00000}"/>
    <cellStyle name="Output 2 2 8 6 2" xfId="40591" xr:uid="{00000000-0005-0000-0000-0000AAA00000}"/>
    <cellStyle name="Output 2 2 8 60" xfId="40592" xr:uid="{00000000-0005-0000-0000-0000ABA00000}"/>
    <cellStyle name="Output 2 2 8 61" xfId="40593" xr:uid="{00000000-0005-0000-0000-0000ACA00000}"/>
    <cellStyle name="Output 2 2 8 62" xfId="40594" xr:uid="{00000000-0005-0000-0000-0000ADA00000}"/>
    <cellStyle name="Output 2 2 8 63" xfId="40595" xr:uid="{00000000-0005-0000-0000-0000AEA00000}"/>
    <cellStyle name="Output 2 2 8 64" xfId="40596" xr:uid="{00000000-0005-0000-0000-0000AFA00000}"/>
    <cellStyle name="Output 2 2 8 65" xfId="40597" xr:uid="{00000000-0005-0000-0000-0000B0A00000}"/>
    <cellStyle name="Output 2 2 8 66" xfId="40598" xr:uid="{00000000-0005-0000-0000-0000B1A00000}"/>
    <cellStyle name="Output 2 2 8 67" xfId="40599" xr:uid="{00000000-0005-0000-0000-0000B2A00000}"/>
    <cellStyle name="Output 2 2 8 68" xfId="40600" xr:uid="{00000000-0005-0000-0000-0000B3A00000}"/>
    <cellStyle name="Output 2 2 8 69" xfId="40601" xr:uid="{00000000-0005-0000-0000-0000B4A00000}"/>
    <cellStyle name="Output 2 2 8 7" xfId="40602" xr:uid="{00000000-0005-0000-0000-0000B5A00000}"/>
    <cellStyle name="Output 2 2 8 7 2" xfId="40603" xr:uid="{00000000-0005-0000-0000-0000B6A00000}"/>
    <cellStyle name="Output 2 2 8 70" xfId="40604" xr:uid="{00000000-0005-0000-0000-0000B7A00000}"/>
    <cellStyle name="Output 2 2 8 71" xfId="40605" xr:uid="{00000000-0005-0000-0000-0000B8A00000}"/>
    <cellStyle name="Output 2 2 8 72" xfId="40606" xr:uid="{00000000-0005-0000-0000-0000B9A00000}"/>
    <cellStyle name="Output 2 2 8 73" xfId="40607" xr:uid="{00000000-0005-0000-0000-0000BAA00000}"/>
    <cellStyle name="Output 2 2 8 74" xfId="40608" xr:uid="{00000000-0005-0000-0000-0000BBA00000}"/>
    <cellStyle name="Output 2 2 8 75" xfId="40609" xr:uid="{00000000-0005-0000-0000-0000BCA00000}"/>
    <cellStyle name="Output 2 2 8 76" xfId="40610" xr:uid="{00000000-0005-0000-0000-0000BDA00000}"/>
    <cellStyle name="Output 2 2 8 77" xfId="52555" xr:uid="{00000000-0005-0000-0000-0000BEA00000}"/>
    <cellStyle name="Output 2 2 8 78" xfId="52787" xr:uid="{00000000-0005-0000-0000-0000BFA00000}"/>
    <cellStyle name="Output 2 2 8 79" xfId="53248" xr:uid="{00000000-0005-0000-0000-0000C0A00000}"/>
    <cellStyle name="Output 2 2 8 8" xfId="40611" xr:uid="{00000000-0005-0000-0000-0000C1A00000}"/>
    <cellStyle name="Output 2 2 8 8 2" xfId="40612" xr:uid="{00000000-0005-0000-0000-0000C2A00000}"/>
    <cellStyle name="Output 2 2 8 9" xfId="40613" xr:uid="{00000000-0005-0000-0000-0000C3A00000}"/>
    <cellStyle name="Output 2 2 8 9 2" xfId="40614" xr:uid="{00000000-0005-0000-0000-0000C4A00000}"/>
    <cellStyle name="Output 2 2 80" xfId="40615" xr:uid="{00000000-0005-0000-0000-0000C5A00000}"/>
    <cellStyle name="Output 2 2 81" xfId="40616" xr:uid="{00000000-0005-0000-0000-0000C6A00000}"/>
    <cellStyle name="Output 2 2 82" xfId="40617" xr:uid="{00000000-0005-0000-0000-0000C7A00000}"/>
    <cellStyle name="Output 2 2 83" xfId="40618" xr:uid="{00000000-0005-0000-0000-0000C8A00000}"/>
    <cellStyle name="Output 2 2 84" xfId="40619" xr:uid="{00000000-0005-0000-0000-0000C9A00000}"/>
    <cellStyle name="Output 2 2 85" xfId="40620" xr:uid="{00000000-0005-0000-0000-0000CAA00000}"/>
    <cellStyle name="Output 2 2 86" xfId="40621" xr:uid="{00000000-0005-0000-0000-0000CBA00000}"/>
    <cellStyle name="Output 2 2 87" xfId="40622" xr:uid="{00000000-0005-0000-0000-0000CCA00000}"/>
    <cellStyle name="Output 2 2 88" xfId="40623" xr:uid="{00000000-0005-0000-0000-0000CDA00000}"/>
    <cellStyle name="Output 2 2 89" xfId="40624" xr:uid="{00000000-0005-0000-0000-0000CEA00000}"/>
    <cellStyle name="Output 2 2 9" xfId="1121" xr:uid="{00000000-0005-0000-0000-0000CFA00000}"/>
    <cellStyle name="Output 2 2 9 10" xfId="40625" xr:uid="{00000000-0005-0000-0000-0000D0A00000}"/>
    <cellStyle name="Output 2 2 9 10 2" xfId="40626" xr:uid="{00000000-0005-0000-0000-0000D1A00000}"/>
    <cellStyle name="Output 2 2 9 11" xfId="40627" xr:uid="{00000000-0005-0000-0000-0000D2A00000}"/>
    <cellStyle name="Output 2 2 9 11 2" xfId="40628" xr:uid="{00000000-0005-0000-0000-0000D3A00000}"/>
    <cellStyle name="Output 2 2 9 12" xfId="40629" xr:uid="{00000000-0005-0000-0000-0000D4A00000}"/>
    <cellStyle name="Output 2 2 9 12 2" xfId="40630" xr:uid="{00000000-0005-0000-0000-0000D5A00000}"/>
    <cellStyle name="Output 2 2 9 13" xfId="40631" xr:uid="{00000000-0005-0000-0000-0000D6A00000}"/>
    <cellStyle name="Output 2 2 9 13 2" xfId="40632" xr:uid="{00000000-0005-0000-0000-0000D7A00000}"/>
    <cellStyle name="Output 2 2 9 14" xfId="40633" xr:uid="{00000000-0005-0000-0000-0000D8A00000}"/>
    <cellStyle name="Output 2 2 9 14 2" xfId="40634" xr:uid="{00000000-0005-0000-0000-0000D9A00000}"/>
    <cellStyle name="Output 2 2 9 15" xfId="40635" xr:uid="{00000000-0005-0000-0000-0000DAA00000}"/>
    <cellStyle name="Output 2 2 9 15 2" xfId="40636" xr:uid="{00000000-0005-0000-0000-0000DBA00000}"/>
    <cellStyle name="Output 2 2 9 16" xfId="40637" xr:uid="{00000000-0005-0000-0000-0000DCA00000}"/>
    <cellStyle name="Output 2 2 9 16 2" xfId="40638" xr:uid="{00000000-0005-0000-0000-0000DDA00000}"/>
    <cellStyle name="Output 2 2 9 17" xfId="40639" xr:uid="{00000000-0005-0000-0000-0000DEA00000}"/>
    <cellStyle name="Output 2 2 9 17 2" xfId="40640" xr:uid="{00000000-0005-0000-0000-0000DFA00000}"/>
    <cellStyle name="Output 2 2 9 18" xfId="40641" xr:uid="{00000000-0005-0000-0000-0000E0A00000}"/>
    <cellStyle name="Output 2 2 9 18 2" xfId="40642" xr:uid="{00000000-0005-0000-0000-0000E1A00000}"/>
    <cellStyle name="Output 2 2 9 19" xfId="40643" xr:uid="{00000000-0005-0000-0000-0000E2A00000}"/>
    <cellStyle name="Output 2 2 9 19 2" xfId="40644" xr:uid="{00000000-0005-0000-0000-0000E3A00000}"/>
    <cellStyle name="Output 2 2 9 2" xfId="1122" xr:uid="{00000000-0005-0000-0000-0000E4A00000}"/>
    <cellStyle name="Output 2 2 9 2 2" xfId="40645" xr:uid="{00000000-0005-0000-0000-0000E5A00000}"/>
    <cellStyle name="Output 2 2 9 20" xfId="40646" xr:uid="{00000000-0005-0000-0000-0000E6A00000}"/>
    <cellStyle name="Output 2 2 9 20 2" xfId="40647" xr:uid="{00000000-0005-0000-0000-0000E7A00000}"/>
    <cellStyle name="Output 2 2 9 21" xfId="40648" xr:uid="{00000000-0005-0000-0000-0000E8A00000}"/>
    <cellStyle name="Output 2 2 9 21 2" xfId="40649" xr:uid="{00000000-0005-0000-0000-0000E9A00000}"/>
    <cellStyle name="Output 2 2 9 22" xfId="40650" xr:uid="{00000000-0005-0000-0000-0000EAA00000}"/>
    <cellStyle name="Output 2 2 9 22 2" xfId="40651" xr:uid="{00000000-0005-0000-0000-0000EBA00000}"/>
    <cellStyle name="Output 2 2 9 23" xfId="40652" xr:uid="{00000000-0005-0000-0000-0000ECA00000}"/>
    <cellStyle name="Output 2 2 9 23 2" xfId="40653" xr:uid="{00000000-0005-0000-0000-0000EDA00000}"/>
    <cellStyle name="Output 2 2 9 24" xfId="40654" xr:uid="{00000000-0005-0000-0000-0000EEA00000}"/>
    <cellStyle name="Output 2 2 9 24 2" xfId="40655" xr:uid="{00000000-0005-0000-0000-0000EFA00000}"/>
    <cellStyle name="Output 2 2 9 25" xfId="40656" xr:uid="{00000000-0005-0000-0000-0000F0A00000}"/>
    <cellStyle name="Output 2 2 9 25 2" xfId="40657" xr:uid="{00000000-0005-0000-0000-0000F1A00000}"/>
    <cellStyle name="Output 2 2 9 26" xfId="40658" xr:uid="{00000000-0005-0000-0000-0000F2A00000}"/>
    <cellStyle name="Output 2 2 9 26 2" xfId="40659" xr:uid="{00000000-0005-0000-0000-0000F3A00000}"/>
    <cellStyle name="Output 2 2 9 27" xfId="40660" xr:uid="{00000000-0005-0000-0000-0000F4A00000}"/>
    <cellStyle name="Output 2 2 9 27 2" xfId="40661" xr:uid="{00000000-0005-0000-0000-0000F5A00000}"/>
    <cellStyle name="Output 2 2 9 28" xfId="40662" xr:uid="{00000000-0005-0000-0000-0000F6A00000}"/>
    <cellStyle name="Output 2 2 9 28 2" xfId="40663" xr:uid="{00000000-0005-0000-0000-0000F7A00000}"/>
    <cellStyle name="Output 2 2 9 29" xfId="40664" xr:uid="{00000000-0005-0000-0000-0000F8A00000}"/>
    <cellStyle name="Output 2 2 9 29 2" xfId="40665" xr:uid="{00000000-0005-0000-0000-0000F9A00000}"/>
    <cellStyle name="Output 2 2 9 3" xfId="40666" xr:uid="{00000000-0005-0000-0000-0000FAA00000}"/>
    <cellStyle name="Output 2 2 9 3 2" xfId="40667" xr:uid="{00000000-0005-0000-0000-0000FBA00000}"/>
    <cellStyle name="Output 2 2 9 30" xfId="40668" xr:uid="{00000000-0005-0000-0000-0000FCA00000}"/>
    <cellStyle name="Output 2 2 9 30 2" xfId="40669" xr:uid="{00000000-0005-0000-0000-0000FDA00000}"/>
    <cellStyle name="Output 2 2 9 31" xfId="40670" xr:uid="{00000000-0005-0000-0000-0000FEA00000}"/>
    <cellStyle name="Output 2 2 9 31 2" xfId="40671" xr:uid="{00000000-0005-0000-0000-0000FFA00000}"/>
    <cellStyle name="Output 2 2 9 32" xfId="40672" xr:uid="{00000000-0005-0000-0000-000000A10000}"/>
    <cellStyle name="Output 2 2 9 32 2" xfId="40673" xr:uid="{00000000-0005-0000-0000-000001A10000}"/>
    <cellStyle name="Output 2 2 9 33" xfId="40674" xr:uid="{00000000-0005-0000-0000-000002A10000}"/>
    <cellStyle name="Output 2 2 9 33 2" xfId="40675" xr:uid="{00000000-0005-0000-0000-000003A10000}"/>
    <cellStyle name="Output 2 2 9 34" xfId="40676" xr:uid="{00000000-0005-0000-0000-000004A10000}"/>
    <cellStyle name="Output 2 2 9 34 2" xfId="40677" xr:uid="{00000000-0005-0000-0000-000005A10000}"/>
    <cellStyle name="Output 2 2 9 35" xfId="40678" xr:uid="{00000000-0005-0000-0000-000006A10000}"/>
    <cellStyle name="Output 2 2 9 35 2" xfId="40679" xr:uid="{00000000-0005-0000-0000-000007A10000}"/>
    <cellStyle name="Output 2 2 9 36" xfId="40680" xr:uid="{00000000-0005-0000-0000-000008A10000}"/>
    <cellStyle name="Output 2 2 9 36 2" xfId="40681" xr:uid="{00000000-0005-0000-0000-000009A10000}"/>
    <cellStyle name="Output 2 2 9 37" xfId="40682" xr:uid="{00000000-0005-0000-0000-00000AA10000}"/>
    <cellStyle name="Output 2 2 9 37 2" xfId="40683" xr:uid="{00000000-0005-0000-0000-00000BA10000}"/>
    <cellStyle name="Output 2 2 9 38" xfId="40684" xr:uid="{00000000-0005-0000-0000-00000CA10000}"/>
    <cellStyle name="Output 2 2 9 38 2" xfId="40685" xr:uid="{00000000-0005-0000-0000-00000DA10000}"/>
    <cellStyle name="Output 2 2 9 39" xfId="40686" xr:uid="{00000000-0005-0000-0000-00000EA10000}"/>
    <cellStyle name="Output 2 2 9 39 2" xfId="40687" xr:uid="{00000000-0005-0000-0000-00000FA10000}"/>
    <cellStyle name="Output 2 2 9 4" xfId="40688" xr:uid="{00000000-0005-0000-0000-000010A10000}"/>
    <cellStyle name="Output 2 2 9 4 2" xfId="40689" xr:uid="{00000000-0005-0000-0000-000011A10000}"/>
    <cellStyle name="Output 2 2 9 40" xfId="40690" xr:uid="{00000000-0005-0000-0000-000012A10000}"/>
    <cellStyle name="Output 2 2 9 41" xfId="40691" xr:uid="{00000000-0005-0000-0000-000013A10000}"/>
    <cellStyle name="Output 2 2 9 42" xfId="40692" xr:uid="{00000000-0005-0000-0000-000014A10000}"/>
    <cellStyle name="Output 2 2 9 43" xfId="40693" xr:uid="{00000000-0005-0000-0000-000015A10000}"/>
    <cellStyle name="Output 2 2 9 44" xfId="40694" xr:uid="{00000000-0005-0000-0000-000016A10000}"/>
    <cellStyle name="Output 2 2 9 45" xfId="40695" xr:uid="{00000000-0005-0000-0000-000017A10000}"/>
    <cellStyle name="Output 2 2 9 46" xfId="40696" xr:uid="{00000000-0005-0000-0000-000018A10000}"/>
    <cellStyle name="Output 2 2 9 47" xfId="40697" xr:uid="{00000000-0005-0000-0000-000019A10000}"/>
    <cellStyle name="Output 2 2 9 48" xfId="40698" xr:uid="{00000000-0005-0000-0000-00001AA10000}"/>
    <cellStyle name="Output 2 2 9 49" xfId="40699" xr:uid="{00000000-0005-0000-0000-00001BA10000}"/>
    <cellStyle name="Output 2 2 9 5" xfId="40700" xr:uid="{00000000-0005-0000-0000-00001CA10000}"/>
    <cellStyle name="Output 2 2 9 5 2" xfId="40701" xr:uid="{00000000-0005-0000-0000-00001DA10000}"/>
    <cellStyle name="Output 2 2 9 50" xfId="40702" xr:uid="{00000000-0005-0000-0000-00001EA10000}"/>
    <cellStyle name="Output 2 2 9 51" xfId="40703" xr:uid="{00000000-0005-0000-0000-00001FA10000}"/>
    <cellStyle name="Output 2 2 9 52" xfId="40704" xr:uid="{00000000-0005-0000-0000-000020A10000}"/>
    <cellStyle name="Output 2 2 9 53" xfId="40705" xr:uid="{00000000-0005-0000-0000-000021A10000}"/>
    <cellStyle name="Output 2 2 9 54" xfId="40706" xr:uid="{00000000-0005-0000-0000-000022A10000}"/>
    <cellStyle name="Output 2 2 9 55" xfId="40707" xr:uid="{00000000-0005-0000-0000-000023A10000}"/>
    <cellStyle name="Output 2 2 9 56" xfId="40708" xr:uid="{00000000-0005-0000-0000-000024A10000}"/>
    <cellStyle name="Output 2 2 9 57" xfId="40709" xr:uid="{00000000-0005-0000-0000-000025A10000}"/>
    <cellStyle name="Output 2 2 9 58" xfId="40710" xr:uid="{00000000-0005-0000-0000-000026A10000}"/>
    <cellStyle name="Output 2 2 9 59" xfId="40711" xr:uid="{00000000-0005-0000-0000-000027A10000}"/>
    <cellStyle name="Output 2 2 9 6" xfId="40712" xr:uid="{00000000-0005-0000-0000-000028A10000}"/>
    <cellStyle name="Output 2 2 9 6 2" xfId="40713" xr:uid="{00000000-0005-0000-0000-000029A10000}"/>
    <cellStyle name="Output 2 2 9 60" xfId="40714" xr:uid="{00000000-0005-0000-0000-00002AA10000}"/>
    <cellStyle name="Output 2 2 9 61" xfId="40715" xr:uid="{00000000-0005-0000-0000-00002BA10000}"/>
    <cellStyle name="Output 2 2 9 62" xfId="40716" xr:uid="{00000000-0005-0000-0000-00002CA10000}"/>
    <cellStyle name="Output 2 2 9 63" xfId="40717" xr:uid="{00000000-0005-0000-0000-00002DA10000}"/>
    <cellStyle name="Output 2 2 9 64" xfId="40718" xr:uid="{00000000-0005-0000-0000-00002EA10000}"/>
    <cellStyle name="Output 2 2 9 65" xfId="40719" xr:uid="{00000000-0005-0000-0000-00002FA10000}"/>
    <cellStyle name="Output 2 2 9 66" xfId="40720" xr:uid="{00000000-0005-0000-0000-000030A10000}"/>
    <cellStyle name="Output 2 2 9 67" xfId="40721" xr:uid="{00000000-0005-0000-0000-000031A10000}"/>
    <cellStyle name="Output 2 2 9 68" xfId="40722" xr:uid="{00000000-0005-0000-0000-000032A10000}"/>
    <cellStyle name="Output 2 2 9 69" xfId="40723" xr:uid="{00000000-0005-0000-0000-000033A10000}"/>
    <cellStyle name="Output 2 2 9 7" xfId="40724" xr:uid="{00000000-0005-0000-0000-000034A10000}"/>
    <cellStyle name="Output 2 2 9 7 2" xfId="40725" xr:uid="{00000000-0005-0000-0000-000035A10000}"/>
    <cellStyle name="Output 2 2 9 70" xfId="40726" xr:uid="{00000000-0005-0000-0000-000036A10000}"/>
    <cellStyle name="Output 2 2 9 71" xfId="40727" xr:uid="{00000000-0005-0000-0000-000037A10000}"/>
    <cellStyle name="Output 2 2 9 72" xfId="40728" xr:uid="{00000000-0005-0000-0000-000038A10000}"/>
    <cellStyle name="Output 2 2 9 73" xfId="40729" xr:uid="{00000000-0005-0000-0000-000039A10000}"/>
    <cellStyle name="Output 2 2 9 74" xfId="40730" xr:uid="{00000000-0005-0000-0000-00003AA10000}"/>
    <cellStyle name="Output 2 2 9 75" xfId="40731" xr:uid="{00000000-0005-0000-0000-00003BA10000}"/>
    <cellStyle name="Output 2 2 9 76" xfId="40732" xr:uid="{00000000-0005-0000-0000-00003CA10000}"/>
    <cellStyle name="Output 2 2 9 77" xfId="52379" xr:uid="{00000000-0005-0000-0000-00003DA10000}"/>
    <cellStyle name="Output 2 2 9 78" xfId="52616" xr:uid="{00000000-0005-0000-0000-00003EA10000}"/>
    <cellStyle name="Output 2 2 9 79" xfId="53062" xr:uid="{00000000-0005-0000-0000-00003FA10000}"/>
    <cellStyle name="Output 2 2 9 8" xfId="40733" xr:uid="{00000000-0005-0000-0000-000040A10000}"/>
    <cellStyle name="Output 2 2 9 8 2" xfId="40734" xr:uid="{00000000-0005-0000-0000-000041A10000}"/>
    <cellStyle name="Output 2 2 9 9" xfId="40735" xr:uid="{00000000-0005-0000-0000-000042A10000}"/>
    <cellStyle name="Output 2 2 9 9 2" xfId="40736" xr:uid="{00000000-0005-0000-0000-000043A10000}"/>
    <cellStyle name="Output 2 2 90" xfId="40737" xr:uid="{00000000-0005-0000-0000-000044A10000}"/>
    <cellStyle name="Output 2 2 91" xfId="40738" xr:uid="{00000000-0005-0000-0000-000045A10000}"/>
    <cellStyle name="Output 2 2 92" xfId="40739" xr:uid="{00000000-0005-0000-0000-000046A10000}"/>
    <cellStyle name="Output 2 2 93" xfId="40740" xr:uid="{00000000-0005-0000-0000-000047A10000}"/>
    <cellStyle name="Output 2 2 94" xfId="40741" xr:uid="{00000000-0005-0000-0000-000048A10000}"/>
    <cellStyle name="Output 2 2 95" xfId="40742" xr:uid="{00000000-0005-0000-0000-000049A10000}"/>
    <cellStyle name="Output 2 2 96" xfId="52373" xr:uid="{00000000-0005-0000-0000-00004AA10000}"/>
    <cellStyle name="Output 2 2 97" xfId="52362" xr:uid="{00000000-0005-0000-0000-00004BA10000}"/>
    <cellStyle name="Output 2 2 98" xfId="53056" xr:uid="{00000000-0005-0000-0000-00004CA10000}"/>
    <cellStyle name="Output 2 20" xfId="1123" xr:uid="{00000000-0005-0000-0000-00004DA10000}"/>
    <cellStyle name="Output 2 20 10" xfId="40743" xr:uid="{00000000-0005-0000-0000-00004EA10000}"/>
    <cellStyle name="Output 2 20 10 2" xfId="40744" xr:uid="{00000000-0005-0000-0000-00004FA10000}"/>
    <cellStyle name="Output 2 20 11" xfId="40745" xr:uid="{00000000-0005-0000-0000-000050A10000}"/>
    <cellStyle name="Output 2 20 11 2" xfId="40746" xr:uid="{00000000-0005-0000-0000-000051A10000}"/>
    <cellStyle name="Output 2 20 12" xfId="40747" xr:uid="{00000000-0005-0000-0000-000052A10000}"/>
    <cellStyle name="Output 2 20 12 2" xfId="40748" xr:uid="{00000000-0005-0000-0000-000053A10000}"/>
    <cellStyle name="Output 2 20 13" xfId="40749" xr:uid="{00000000-0005-0000-0000-000054A10000}"/>
    <cellStyle name="Output 2 20 13 2" xfId="40750" xr:uid="{00000000-0005-0000-0000-000055A10000}"/>
    <cellStyle name="Output 2 20 14" xfId="40751" xr:uid="{00000000-0005-0000-0000-000056A10000}"/>
    <cellStyle name="Output 2 20 14 2" xfId="40752" xr:uid="{00000000-0005-0000-0000-000057A10000}"/>
    <cellStyle name="Output 2 20 15" xfId="40753" xr:uid="{00000000-0005-0000-0000-000058A10000}"/>
    <cellStyle name="Output 2 20 15 2" xfId="40754" xr:uid="{00000000-0005-0000-0000-000059A10000}"/>
    <cellStyle name="Output 2 20 16" xfId="40755" xr:uid="{00000000-0005-0000-0000-00005AA10000}"/>
    <cellStyle name="Output 2 20 16 2" xfId="40756" xr:uid="{00000000-0005-0000-0000-00005BA10000}"/>
    <cellStyle name="Output 2 20 17" xfId="40757" xr:uid="{00000000-0005-0000-0000-00005CA10000}"/>
    <cellStyle name="Output 2 20 17 2" xfId="40758" xr:uid="{00000000-0005-0000-0000-00005DA10000}"/>
    <cellStyle name="Output 2 20 18" xfId="40759" xr:uid="{00000000-0005-0000-0000-00005EA10000}"/>
    <cellStyle name="Output 2 20 18 2" xfId="40760" xr:uid="{00000000-0005-0000-0000-00005FA10000}"/>
    <cellStyle name="Output 2 20 19" xfId="40761" xr:uid="{00000000-0005-0000-0000-000060A10000}"/>
    <cellStyle name="Output 2 20 19 2" xfId="40762" xr:uid="{00000000-0005-0000-0000-000061A10000}"/>
    <cellStyle name="Output 2 20 2" xfId="1124" xr:uid="{00000000-0005-0000-0000-000062A10000}"/>
    <cellStyle name="Output 2 20 2 2" xfId="40763" xr:uid="{00000000-0005-0000-0000-000063A10000}"/>
    <cellStyle name="Output 2 20 20" xfId="40764" xr:uid="{00000000-0005-0000-0000-000064A10000}"/>
    <cellStyle name="Output 2 20 20 2" xfId="40765" xr:uid="{00000000-0005-0000-0000-000065A10000}"/>
    <cellStyle name="Output 2 20 21" xfId="40766" xr:uid="{00000000-0005-0000-0000-000066A10000}"/>
    <cellStyle name="Output 2 20 21 2" xfId="40767" xr:uid="{00000000-0005-0000-0000-000067A10000}"/>
    <cellStyle name="Output 2 20 22" xfId="40768" xr:uid="{00000000-0005-0000-0000-000068A10000}"/>
    <cellStyle name="Output 2 20 22 2" xfId="40769" xr:uid="{00000000-0005-0000-0000-000069A10000}"/>
    <cellStyle name="Output 2 20 23" xfId="40770" xr:uid="{00000000-0005-0000-0000-00006AA10000}"/>
    <cellStyle name="Output 2 20 23 2" xfId="40771" xr:uid="{00000000-0005-0000-0000-00006BA10000}"/>
    <cellStyle name="Output 2 20 24" xfId="40772" xr:uid="{00000000-0005-0000-0000-00006CA10000}"/>
    <cellStyle name="Output 2 20 24 2" xfId="40773" xr:uid="{00000000-0005-0000-0000-00006DA10000}"/>
    <cellStyle name="Output 2 20 25" xfId="40774" xr:uid="{00000000-0005-0000-0000-00006EA10000}"/>
    <cellStyle name="Output 2 20 25 2" xfId="40775" xr:uid="{00000000-0005-0000-0000-00006FA10000}"/>
    <cellStyle name="Output 2 20 26" xfId="40776" xr:uid="{00000000-0005-0000-0000-000070A10000}"/>
    <cellStyle name="Output 2 20 26 2" xfId="40777" xr:uid="{00000000-0005-0000-0000-000071A10000}"/>
    <cellStyle name="Output 2 20 27" xfId="40778" xr:uid="{00000000-0005-0000-0000-000072A10000}"/>
    <cellStyle name="Output 2 20 27 2" xfId="40779" xr:uid="{00000000-0005-0000-0000-000073A10000}"/>
    <cellStyle name="Output 2 20 28" xfId="40780" xr:uid="{00000000-0005-0000-0000-000074A10000}"/>
    <cellStyle name="Output 2 20 28 2" xfId="40781" xr:uid="{00000000-0005-0000-0000-000075A10000}"/>
    <cellStyle name="Output 2 20 29" xfId="40782" xr:uid="{00000000-0005-0000-0000-000076A10000}"/>
    <cellStyle name="Output 2 20 29 2" xfId="40783" xr:uid="{00000000-0005-0000-0000-000077A10000}"/>
    <cellStyle name="Output 2 20 3" xfId="40784" xr:uid="{00000000-0005-0000-0000-000078A10000}"/>
    <cellStyle name="Output 2 20 3 2" xfId="40785" xr:uid="{00000000-0005-0000-0000-000079A10000}"/>
    <cellStyle name="Output 2 20 30" xfId="40786" xr:uid="{00000000-0005-0000-0000-00007AA10000}"/>
    <cellStyle name="Output 2 20 30 2" xfId="40787" xr:uid="{00000000-0005-0000-0000-00007BA10000}"/>
    <cellStyle name="Output 2 20 31" xfId="40788" xr:uid="{00000000-0005-0000-0000-00007CA10000}"/>
    <cellStyle name="Output 2 20 31 2" xfId="40789" xr:uid="{00000000-0005-0000-0000-00007DA10000}"/>
    <cellStyle name="Output 2 20 32" xfId="40790" xr:uid="{00000000-0005-0000-0000-00007EA10000}"/>
    <cellStyle name="Output 2 20 32 2" xfId="40791" xr:uid="{00000000-0005-0000-0000-00007FA10000}"/>
    <cellStyle name="Output 2 20 33" xfId="40792" xr:uid="{00000000-0005-0000-0000-000080A10000}"/>
    <cellStyle name="Output 2 20 33 2" xfId="40793" xr:uid="{00000000-0005-0000-0000-000081A10000}"/>
    <cellStyle name="Output 2 20 34" xfId="40794" xr:uid="{00000000-0005-0000-0000-000082A10000}"/>
    <cellStyle name="Output 2 20 34 2" xfId="40795" xr:uid="{00000000-0005-0000-0000-000083A10000}"/>
    <cellStyle name="Output 2 20 35" xfId="40796" xr:uid="{00000000-0005-0000-0000-000084A10000}"/>
    <cellStyle name="Output 2 20 35 2" xfId="40797" xr:uid="{00000000-0005-0000-0000-000085A10000}"/>
    <cellStyle name="Output 2 20 36" xfId="40798" xr:uid="{00000000-0005-0000-0000-000086A10000}"/>
    <cellStyle name="Output 2 20 36 2" xfId="40799" xr:uid="{00000000-0005-0000-0000-000087A10000}"/>
    <cellStyle name="Output 2 20 37" xfId="40800" xr:uid="{00000000-0005-0000-0000-000088A10000}"/>
    <cellStyle name="Output 2 20 37 2" xfId="40801" xr:uid="{00000000-0005-0000-0000-000089A10000}"/>
    <cellStyle name="Output 2 20 38" xfId="40802" xr:uid="{00000000-0005-0000-0000-00008AA10000}"/>
    <cellStyle name="Output 2 20 38 2" xfId="40803" xr:uid="{00000000-0005-0000-0000-00008BA10000}"/>
    <cellStyle name="Output 2 20 39" xfId="40804" xr:uid="{00000000-0005-0000-0000-00008CA10000}"/>
    <cellStyle name="Output 2 20 39 2" xfId="40805" xr:uid="{00000000-0005-0000-0000-00008DA10000}"/>
    <cellStyle name="Output 2 20 4" xfId="40806" xr:uid="{00000000-0005-0000-0000-00008EA10000}"/>
    <cellStyle name="Output 2 20 4 2" xfId="40807" xr:uid="{00000000-0005-0000-0000-00008FA10000}"/>
    <cellStyle name="Output 2 20 40" xfId="40808" xr:uid="{00000000-0005-0000-0000-000090A10000}"/>
    <cellStyle name="Output 2 20 41" xfId="40809" xr:uid="{00000000-0005-0000-0000-000091A10000}"/>
    <cellStyle name="Output 2 20 42" xfId="40810" xr:uid="{00000000-0005-0000-0000-000092A10000}"/>
    <cellStyle name="Output 2 20 43" xfId="40811" xr:uid="{00000000-0005-0000-0000-000093A10000}"/>
    <cellStyle name="Output 2 20 44" xfId="40812" xr:uid="{00000000-0005-0000-0000-000094A10000}"/>
    <cellStyle name="Output 2 20 45" xfId="40813" xr:uid="{00000000-0005-0000-0000-000095A10000}"/>
    <cellStyle name="Output 2 20 46" xfId="40814" xr:uid="{00000000-0005-0000-0000-000096A10000}"/>
    <cellStyle name="Output 2 20 47" xfId="40815" xr:uid="{00000000-0005-0000-0000-000097A10000}"/>
    <cellStyle name="Output 2 20 48" xfId="40816" xr:uid="{00000000-0005-0000-0000-000098A10000}"/>
    <cellStyle name="Output 2 20 49" xfId="40817" xr:uid="{00000000-0005-0000-0000-000099A10000}"/>
    <cellStyle name="Output 2 20 5" xfId="40818" xr:uid="{00000000-0005-0000-0000-00009AA10000}"/>
    <cellStyle name="Output 2 20 5 2" xfId="40819" xr:uid="{00000000-0005-0000-0000-00009BA10000}"/>
    <cellStyle name="Output 2 20 50" xfId="40820" xr:uid="{00000000-0005-0000-0000-00009CA10000}"/>
    <cellStyle name="Output 2 20 51" xfId="40821" xr:uid="{00000000-0005-0000-0000-00009DA10000}"/>
    <cellStyle name="Output 2 20 52" xfId="40822" xr:uid="{00000000-0005-0000-0000-00009EA10000}"/>
    <cellStyle name="Output 2 20 53" xfId="40823" xr:uid="{00000000-0005-0000-0000-00009FA10000}"/>
    <cellStyle name="Output 2 20 54" xfId="40824" xr:uid="{00000000-0005-0000-0000-0000A0A10000}"/>
    <cellStyle name="Output 2 20 55" xfId="40825" xr:uid="{00000000-0005-0000-0000-0000A1A10000}"/>
    <cellStyle name="Output 2 20 56" xfId="40826" xr:uid="{00000000-0005-0000-0000-0000A2A10000}"/>
    <cellStyle name="Output 2 20 57" xfId="40827" xr:uid="{00000000-0005-0000-0000-0000A3A10000}"/>
    <cellStyle name="Output 2 20 58" xfId="40828" xr:uid="{00000000-0005-0000-0000-0000A4A10000}"/>
    <cellStyle name="Output 2 20 59" xfId="40829" xr:uid="{00000000-0005-0000-0000-0000A5A10000}"/>
    <cellStyle name="Output 2 20 6" xfId="40830" xr:uid="{00000000-0005-0000-0000-0000A6A10000}"/>
    <cellStyle name="Output 2 20 6 2" xfId="40831" xr:uid="{00000000-0005-0000-0000-0000A7A10000}"/>
    <cellStyle name="Output 2 20 60" xfId="40832" xr:uid="{00000000-0005-0000-0000-0000A8A10000}"/>
    <cellStyle name="Output 2 20 61" xfId="40833" xr:uid="{00000000-0005-0000-0000-0000A9A10000}"/>
    <cellStyle name="Output 2 20 62" xfId="40834" xr:uid="{00000000-0005-0000-0000-0000AAA10000}"/>
    <cellStyle name="Output 2 20 63" xfId="40835" xr:uid="{00000000-0005-0000-0000-0000ABA10000}"/>
    <cellStyle name="Output 2 20 64" xfId="40836" xr:uid="{00000000-0005-0000-0000-0000ACA10000}"/>
    <cellStyle name="Output 2 20 65" xfId="40837" xr:uid="{00000000-0005-0000-0000-0000ADA10000}"/>
    <cellStyle name="Output 2 20 66" xfId="40838" xr:uid="{00000000-0005-0000-0000-0000AEA10000}"/>
    <cellStyle name="Output 2 20 67" xfId="40839" xr:uid="{00000000-0005-0000-0000-0000AFA10000}"/>
    <cellStyle name="Output 2 20 68" xfId="40840" xr:uid="{00000000-0005-0000-0000-0000B0A10000}"/>
    <cellStyle name="Output 2 20 69" xfId="40841" xr:uid="{00000000-0005-0000-0000-0000B1A10000}"/>
    <cellStyle name="Output 2 20 7" xfId="40842" xr:uid="{00000000-0005-0000-0000-0000B2A10000}"/>
    <cellStyle name="Output 2 20 7 2" xfId="40843" xr:uid="{00000000-0005-0000-0000-0000B3A10000}"/>
    <cellStyle name="Output 2 20 70" xfId="40844" xr:uid="{00000000-0005-0000-0000-0000B4A10000}"/>
    <cellStyle name="Output 2 20 71" xfId="40845" xr:uid="{00000000-0005-0000-0000-0000B5A10000}"/>
    <cellStyle name="Output 2 20 72" xfId="40846" xr:uid="{00000000-0005-0000-0000-0000B6A10000}"/>
    <cellStyle name="Output 2 20 73" xfId="40847" xr:uid="{00000000-0005-0000-0000-0000B7A10000}"/>
    <cellStyle name="Output 2 20 74" xfId="40848" xr:uid="{00000000-0005-0000-0000-0000B8A10000}"/>
    <cellStyle name="Output 2 20 75" xfId="40849" xr:uid="{00000000-0005-0000-0000-0000B9A10000}"/>
    <cellStyle name="Output 2 20 76" xfId="40850" xr:uid="{00000000-0005-0000-0000-0000BAA10000}"/>
    <cellStyle name="Output 2 20 77" xfId="52742" xr:uid="{00000000-0005-0000-0000-0000BBA10000}"/>
    <cellStyle name="Output 2 20 78" xfId="53018" xr:uid="{00000000-0005-0000-0000-0000BCA10000}"/>
    <cellStyle name="Output 2 20 79" xfId="53479" xr:uid="{00000000-0005-0000-0000-0000BDA10000}"/>
    <cellStyle name="Output 2 20 8" xfId="40851" xr:uid="{00000000-0005-0000-0000-0000BEA10000}"/>
    <cellStyle name="Output 2 20 8 2" xfId="40852" xr:uid="{00000000-0005-0000-0000-0000BFA10000}"/>
    <cellStyle name="Output 2 20 9" xfId="40853" xr:uid="{00000000-0005-0000-0000-0000C0A10000}"/>
    <cellStyle name="Output 2 20 9 2" xfId="40854" xr:uid="{00000000-0005-0000-0000-0000C1A10000}"/>
    <cellStyle name="Output 2 21" xfId="1125" xr:uid="{00000000-0005-0000-0000-0000C2A10000}"/>
    <cellStyle name="Output 2 21 10" xfId="40855" xr:uid="{00000000-0005-0000-0000-0000C3A10000}"/>
    <cellStyle name="Output 2 21 10 2" xfId="40856" xr:uid="{00000000-0005-0000-0000-0000C4A10000}"/>
    <cellStyle name="Output 2 21 11" xfId="40857" xr:uid="{00000000-0005-0000-0000-0000C5A10000}"/>
    <cellStyle name="Output 2 21 11 2" xfId="40858" xr:uid="{00000000-0005-0000-0000-0000C6A10000}"/>
    <cellStyle name="Output 2 21 12" xfId="40859" xr:uid="{00000000-0005-0000-0000-0000C7A10000}"/>
    <cellStyle name="Output 2 21 12 2" xfId="40860" xr:uid="{00000000-0005-0000-0000-0000C8A10000}"/>
    <cellStyle name="Output 2 21 13" xfId="40861" xr:uid="{00000000-0005-0000-0000-0000C9A10000}"/>
    <cellStyle name="Output 2 21 13 2" xfId="40862" xr:uid="{00000000-0005-0000-0000-0000CAA10000}"/>
    <cellStyle name="Output 2 21 14" xfId="40863" xr:uid="{00000000-0005-0000-0000-0000CBA10000}"/>
    <cellStyle name="Output 2 21 14 2" xfId="40864" xr:uid="{00000000-0005-0000-0000-0000CCA10000}"/>
    <cellStyle name="Output 2 21 15" xfId="40865" xr:uid="{00000000-0005-0000-0000-0000CDA10000}"/>
    <cellStyle name="Output 2 21 15 2" xfId="40866" xr:uid="{00000000-0005-0000-0000-0000CEA10000}"/>
    <cellStyle name="Output 2 21 16" xfId="40867" xr:uid="{00000000-0005-0000-0000-0000CFA10000}"/>
    <cellStyle name="Output 2 21 16 2" xfId="40868" xr:uid="{00000000-0005-0000-0000-0000D0A10000}"/>
    <cellStyle name="Output 2 21 17" xfId="40869" xr:uid="{00000000-0005-0000-0000-0000D1A10000}"/>
    <cellStyle name="Output 2 21 17 2" xfId="40870" xr:uid="{00000000-0005-0000-0000-0000D2A10000}"/>
    <cellStyle name="Output 2 21 18" xfId="40871" xr:uid="{00000000-0005-0000-0000-0000D3A10000}"/>
    <cellStyle name="Output 2 21 18 2" xfId="40872" xr:uid="{00000000-0005-0000-0000-0000D4A10000}"/>
    <cellStyle name="Output 2 21 19" xfId="40873" xr:uid="{00000000-0005-0000-0000-0000D5A10000}"/>
    <cellStyle name="Output 2 21 19 2" xfId="40874" xr:uid="{00000000-0005-0000-0000-0000D6A10000}"/>
    <cellStyle name="Output 2 21 2" xfId="1126" xr:uid="{00000000-0005-0000-0000-0000D7A10000}"/>
    <cellStyle name="Output 2 21 2 2" xfId="40875" xr:uid="{00000000-0005-0000-0000-0000D8A10000}"/>
    <cellStyle name="Output 2 21 20" xfId="40876" xr:uid="{00000000-0005-0000-0000-0000D9A10000}"/>
    <cellStyle name="Output 2 21 20 2" xfId="40877" xr:uid="{00000000-0005-0000-0000-0000DAA10000}"/>
    <cellStyle name="Output 2 21 21" xfId="40878" xr:uid="{00000000-0005-0000-0000-0000DBA10000}"/>
    <cellStyle name="Output 2 21 21 2" xfId="40879" xr:uid="{00000000-0005-0000-0000-0000DCA10000}"/>
    <cellStyle name="Output 2 21 22" xfId="40880" xr:uid="{00000000-0005-0000-0000-0000DDA10000}"/>
    <cellStyle name="Output 2 21 22 2" xfId="40881" xr:uid="{00000000-0005-0000-0000-0000DEA10000}"/>
    <cellStyle name="Output 2 21 23" xfId="40882" xr:uid="{00000000-0005-0000-0000-0000DFA10000}"/>
    <cellStyle name="Output 2 21 23 2" xfId="40883" xr:uid="{00000000-0005-0000-0000-0000E0A10000}"/>
    <cellStyle name="Output 2 21 24" xfId="40884" xr:uid="{00000000-0005-0000-0000-0000E1A10000}"/>
    <cellStyle name="Output 2 21 24 2" xfId="40885" xr:uid="{00000000-0005-0000-0000-0000E2A10000}"/>
    <cellStyle name="Output 2 21 25" xfId="40886" xr:uid="{00000000-0005-0000-0000-0000E3A10000}"/>
    <cellStyle name="Output 2 21 25 2" xfId="40887" xr:uid="{00000000-0005-0000-0000-0000E4A10000}"/>
    <cellStyle name="Output 2 21 26" xfId="40888" xr:uid="{00000000-0005-0000-0000-0000E5A10000}"/>
    <cellStyle name="Output 2 21 26 2" xfId="40889" xr:uid="{00000000-0005-0000-0000-0000E6A10000}"/>
    <cellStyle name="Output 2 21 27" xfId="40890" xr:uid="{00000000-0005-0000-0000-0000E7A10000}"/>
    <cellStyle name="Output 2 21 27 2" xfId="40891" xr:uid="{00000000-0005-0000-0000-0000E8A10000}"/>
    <cellStyle name="Output 2 21 28" xfId="40892" xr:uid="{00000000-0005-0000-0000-0000E9A10000}"/>
    <cellStyle name="Output 2 21 28 2" xfId="40893" xr:uid="{00000000-0005-0000-0000-0000EAA10000}"/>
    <cellStyle name="Output 2 21 29" xfId="40894" xr:uid="{00000000-0005-0000-0000-0000EBA10000}"/>
    <cellStyle name="Output 2 21 29 2" xfId="40895" xr:uid="{00000000-0005-0000-0000-0000ECA10000}"/>
    <cellStyle name="Output 2 21 3" xfId="40896" xr:uid="{00000000-0005-0000-0000-0000EDA10000}"/>
    <cellStyle name="Output 2 21 3 2" xfId="40897" xr:uid="{00000000-0005-0000-0000-0000EEA10000}"/>
    <cellStyle name="Output 2 21 30" xfId="40898" xr:uid="{00000000-0005-0000-0000-0000EFA10000}"/>
    <cellStyle name="Output 2 21 30 2" xfId="40899" xr:uid="{00000000-0005-0000-0000-0000F0A10000}"/>
    <cellStyle name="Output 2 21 31" xfId="40900" xr:uid="{00000000-0005-0000-0000-0000F1A10000}"/>
    <cellStyle name="Output 2 21 31 2" xfId="40901" xr:uid="{00000000-0005-0000-0000-0000F2A10000}"/>
    <cellStyle name="Output 2 21 32" xfId="40902" xr:uid="{00000000-0005-0000-0000-0000F3A10000}"/>
    <cellStyle name="Output 2 21 32 2" xfId="40903" xr:uid="{00000000-0005-0000-0000-0000F4A10000}"/>
    <cellStyle name="Output 2 21 33" xfId="40904" xr:uid="{00000000-0005-0000-0000-0000F5A10000}"/>
    <cellStyle name="Output 2 21 33 2" xfId="40905" xr:uid="{00000000-0005-0000-0000-0000F6A10000}"/>
    <cellStyle name="Output 2 21 34" xfId="40906" xr:uid="{00000000-0005-0000-0000-0000F7A10000}"/>
    <cellStyle name="Output 2 21 34 2" xfId="40907" xr:uid="{00000000-0005-0000-0000-0000F8A10000}"/>
    <cellStyle name="Output 2 21 35" xfId="40908" xr:uid="{00000000-0005-0000-0000-0000F9A10000}"/>
    <cellStyle name="Output 2 21 35 2" xfId="40909" xr:uid="{00000000-0005-0000-0000-0000FAA10000}"/>
    <cellStyle name="Output 2 21 36" xfId="40910" xr:uid="{00000000-0005-0000-0000-0000FBA10000}"/>
    <cellStyle name="Output 2 21 36 2" xfId="40911" xr:uid="{00000000-0005-0000-0000-0000FCA10000}"/>
    <cellStyle name="Output 2 21 37" xfId="40912" xr:uid="{00000000-0005-0000-0000-0000FDA10000}"/>
    <cellStyle name="Output 2 21 37 2" xfId="40913" xr:uid="{00000000-0005-0000-0000-0000FEA10000}"/>
    <cellStyle name="Output 2 21 38" xfId="40914" xr:uid="{00000000-0005-0000-0000-0000FFA10000}"/>
    <cellStyle name="Output 2 21 38 2" xfId="40915" xr:uid="{00000000-0005-0000-0000-000000A20000}"/>
    <cellStyle name="Output 2 21 39" xfId="40916" xr:uid="{00000000-0005-0000-0000-000001A20000}"/>
    <cellStyle name="Output 2 21 39 2" xfId="40917" xr:uid="{00000000-0005-0000-0000-000002A20000}"/>
    <cellStyle name="Output 2 21 4" xfId="40918" xr:uid="{00000000-0005-0000-0000-000003A20000}"/>
    <cellStyle name="Output 2 21 4 2" xfId="40919" xr:uid="{00000000-0005-0000-0000-000004A20000}"/>
    <cellStyle name="Output 2 21 40" xfId="40920" xr:uid="{00000000-0005-0000-0000-000005A20000}"/>
    <cellStyle name="Output 2 21 41" xfId="40921" xr:uid="{00000000-0005-0000-0000-000006A20000}"/>
    <cellStyle name="Output 2 21 42" xfId="40922" xr:uid="{00000000-0005-0000-0000-000007A20000}"/>
    <cellStyle name="Output 2 21 43" xfId="40923" xr:uid="{00000000-0005-0000-0000-000008A20000}"/>
    <cellStyle name="Output 2 21 44" xfId="40924" xr:uid="{00000000-0005-0000-0000-000009A20000}"/>
    <cellStyle name="Output 2 21 45" xfId="40925" xr:uid="{00000000-0005-0000-0000-00000AA20000}"/>
    <cellStyle name="Output 2 21 46" xfId="40926" xr:uid="{00000000-0005-0000-0000-00000BA20000}"/>
    <cellStyle name="Output 2 21 47" xfId="40927" xr:uid="{00000000-0005-0000-0000-00000CA20000}"/>
    <cellStyle name="Output 2 21 48" xfId="40928" xr:uid="{00000000-0005-0000-0000-00000DA20000}"/>
    <cellStyle name="Output 2 21 49" xfId="40929" xr:uid="{00000000-0005-0000-0000-00000EA20000}"/>
    <cellStyle name="Output 2 21 5" xfId="40930" xr:uid="{00000000-0005-0000-0000-00000FA20000}"/>
    <cellStyle name="Output 2 21 5 2" xfId="40931" xr:uid="{00000000-0005-0000-0000-000010A20000}"/>
    <cellStyle name="Output 2 21 50" xfId="40932" xr:uid="{00000000-0005-0000-0000-000011A20000}"/>
    <cellStyle name="Output 2 21 51" xfId="40933" xr:uid="{00000000-0005-0000-0000-000012A20000}"/>
    <cellStyle name="Output 2 21 52" xfId="40934" xr:uid="{00000000-0005-0000-0000-000013A20000}"/>
    <cellStyle name="Output 2 21 53" xfId="40935" xr:uid="{00000000-0005-0000-0000-000014A20000}"/>
    <cellStyle name="Output 2 21 54" xfId="40936" xr:uid="{00000000-0005-0000-0000-000015A20000}"/>
    <cellStyle name="Output 2 21 55" xfId="40937" xr:uid="{00000000-0005-0000-0000-000016A20000}"/>
    <cellStyle name="Output 2 21 56" xfId="40938" xr:uid="{00000000-0005-0000-0000-000017A20000}"/>
    <cellStyle name="Output 2 21 57" xfId="40939" xr:uid="{00000000-0005-0000-0000-000018A20000}"/>
    <cellStyle name="Output 2 21 58" xfId="40940" xr:uid="{00000000-0005-0000-0000-000019A20000}"/>
    <cellStyle name="Output 2 21 59" xfId="40941" xr:uid="{00000000-0005-0000-0000-00001AA20000}"/>
    <cellStyle name="Output 2 21 6" xfId="40942" xr:uid="{00000000-0005-0000-0000-00001BA20000}"/>
    <cellStyle name="Output 2 21 6 2" xfId="40943" xr:uid="{00000000-0005-0000-0000-00001CA20000}"/>
    <cellStyle name="Output 2 21 60" xfId="40944" xr:uid="{00000000-0005-0000-0000-00001DA20000}"/>
    <cellStyle name="Output 2 21 61" xfId="40945" xr:uid="{00000000-0005-0000-0000-00001EA20000}"/>
    <cellStyle name="Output 2 21 62" xfId="40946" xr:uid="{00000000-0005-0000-0000-00001FA20000}"/>
    <cellStyle name="Output 2 21 63" xfId="40947" xr:uid="{00000000-0005-0000-0000-000020A20000}"/>
    <cellStyle name="Output 2 21 64" xfId="40948" xr:uid="{00000000-0005-0000-0000-000021A20000}"/>
    <cellStyle name="Output 2 21 65" xfId="40949" xr:uid="{00000000-0005-0000-0000-000022A20000}"/>
    <cellStyle name="Output 2 21 66" xfId="40950" xr:uid="{00000000-0005-0000-0000-000023A20000}"/>
    <cellStyle name="Output 2 21 67" xfId="40951" xr:uid="{00000000-0005-0000-0000-000024A20000}"/>
    <cellStyle name="Output 2 21 68" xfId="40952" xr:uid="{00000000-0005-0000-0000-000025A20000}"/>
    <cellStyle name="Output 2 21 69" xfId="40953" xr:uid="{00000000-0005-0000-0000-000026A20000}"/>
    <cellStyle name="Output 2 21 7" xfId="40954" xr:uid="{00000000-0005-0000-0000-000027A20000}"/>
    <cellStyle name="Output 2 21 7 2" xfId="40955" xr:uid="{00000000-0005-0000-0000-000028A20000}"/>
    <cellStyle name="Output 2 21 70" xfId="40956" xr:uid="{00000000-0005-0000-0000-000029A20000}"/>
    <cellStyle name="Output 2 21 71" xfId="40957" xr:uid="{00000000-0005-0000-0000-00002AA20000}"/>
    <cellStyle name="Output 2 21 72" xfId="40958" xr:uid="{00000000-0005-0000-0000-00002BA20000}"/>
    <cellStyle name="Output 2 21 73" xfId="40959" xr:uid="{00000000-0005-0000-0000-00002CA20000}"/>
    <cellStyle name="Output 2 21 74" xfId="40960" xr:uid="{00000000-0005-0000-0000-00002DA20000}"/>
    <cellStyle name="Output 2 21 75" xfId="40961" xr:uid="{00000000-0005-0000-0000-00002EA20000}"/>
    <cellStyle name="Output 2 21 76" xfId="40962" xr:uid="{00000000-0005-0000-0000-00002FA20000}"/>
    <cellStyle name="Output 2 21 77" xfId="52438" xr:uid="{00000000-0005-0000-0000-000030A20000}"/>
    <cellStyle name="Output 2 21 78" xfId="52328" xr:uid="{00000000-0005-0000-0000-000031A20000}"/>
    <cellStyle name="Output 2 21 79" xfId="53129" xr:uid="{00000000-0005-0000-0000-000032A20000}"/>
    <cellStyle name="Output 2 21 8" xfId="40963" xr:uid="{00000000-0005-0000-0000-000033A20000}"/>
    <cellStyle name="Output 2 21 8 2" xfId="40964" xr:uid="{00000000-0005-0000-0000-000034A20000}"/>
    <cellStyle name="Output 2 21 9" xfId="40965" xr:uid="{00000000-0005-0000-0000-000035A20000}"/>
    <cellStyle name="Output 2 21 9 2" xfId="40966" xr:uid="{00000000-0005-0000-0000-000036A20000}"/>
    <cellStyle name="Output 2 22" xfId="1127" xr:uid="{00000000-0005-0000-0000-000037A20000}"/>
    <cellStyle name="Output 2 22 10" xfId="40967" xr:uid="{00000000-0005-0000-0000-000038A20000}"/>
    <cellStyle name="Output 2 22 10 2" xfId="40968" xr:uid="{00000000-0005-0000-0000-000039A20000}"/>
    <cellStyle name="Output 2 22 11" xfId="40969" xr:uid="{00000000-0005-0000-0000-00003AA20000}"/>
    <cellStyle name="Output 2 22 11 2" xfId="40970" xr:uid="{00000000-0005-0000-0000-00003BA20000}"/>
    <cellStyle name="Output 2 22 12" xfId="40971" xr:uid="{00000000-0005-0000-0000-00003CA20000}"/>
    <cellStyle name="Output 2 22 12 2" xfId="40972" xr:uid="{00000000-0005-0000-0000-00003DA20000}"/>
    <cellStyle name="Output 2 22 13" xfId="40973" xr:uid="{00000000-0005-0000-0000-00003EA20000}"/>
    <cellStyle name="Output 2 22 13 2" xfId="40974" xr:uid="{00000000-0005-0000-0000-00003FA20000}"/>
    <cellStyle name="Output 2 22 14" xfId="40975" xr:uid="{00000000-0005-0000-0000-000040A20000}"/>
    <cellStyle name="Output 2 22 14 2" xfId="40976" xr:uid="{00000000-0005-0000-0000-000041A20000}"/>
    <cellStyle name="Output 2 22 15" xfId="40977" xr:uid="{00000000-0005-0000-0000-000042A20000}"/>
    <cellStyle name="Output 2 22 15 2" xfId="40978" xr:uid="{00000000-0005-0000-0000-000043A20000}"/>
    <cellStyle name="Output 2 22 16" xfId="40979" xr:uid="{00000000-0005-0000-0000-000044A20000}"/>
    <cellStyle name="Output 2 22 16 2" xfId="40980" xr:uid="{00000000-0005-0000-0000-000045A20000}"/>
    <cellStyle name="Output 2 22 17" xfId="40981" xr:uid="{00000000-0005-0000-0000-000046A20000}"/>
    <cellStyle name="Output 2 22 17 2" xfId="40982" xr:uid="{00000000-0005-0000-0000-000047A20000}"/>
    <cellStyle name="Output 2 22 18" xfId="40983" xr:uid="{00000000-0005-0000-0000-000048A20000}"/>
    <cellStyle name="Output 2 22 18 2" xfId="40984" xr:uid="{00000000-0005-0000-0000-000049A20000}"/>
    <cellStyle name="Output 2 22 19" xfId="40985" xr:uid="{00000000-0005-0000-0000-00004AA20000}"/>
    <cellStyle name="Output 2 22 19 2" xfId="40986" xr:uid="{00000000-0005-0000-0000-00004BA20000}"/>
    <cellStyle name="Output 2 22 2" xfId="1128" xr:uid="{00000000-0005-0000-0000-00004CA20000}"/>
    <cellStyle name="Output 2 22 2 2" xfId="40987" xr:uid="{00000000-0005-0000-0000-00004DA20000}"/>
    <cellStyle name="Output 2 22 20" xfId="40988" xr:uid="{00000000-0005-0000-0000-00004EA20000}"/>
    <cellStyle name="Output 2 22 20 2" xfId="40989" xr:uid="{00000000-0005-0000-0000-00004FA20000}"/>
    <cellStyle name="Output 2 22 21" xfId="40990" xr:uid="{00000000-0005-0000-0000-000050A20000}"/>
    <cellStyle name="Output 2 22 21 2" xfId="40991" xr:uid="{00000000-0005-0000-0000-000051A20000}"/>
    <cellStyle name="Output 2 22 22" xfId="40992" xr:uid="{00000000-0005-0000-0000-000052A20000}"/>
    <cellStyle name="Output 2 22 22 2" xfId="40993" xr:uid="{00000000-0005-0000-0000-000053A20000}"/>
    <cellStyle name="Output 2 22 23" xfId="40994" xr:uid="{00000000-0005-0000-0000-000054A20000}"/>
    <cellStyle name="Output 2 22 23 2" xfId="40995" xr:uid="{00000000-0005-0000-0000-000055A20000}"/>
    <cellStyle name="Output 2 22 24" xfId="40996" xr:uid="{00000000-0005-0000-0000-000056A20000}"/>
    <cellStyle name="Output 2 22 24 2" xfId="40997" xr:uid="{00000000-0005-0000-0000-000057A20000}"/>
    <cellStyle name="Output 2 22 25" xfId="40998" xr:uid="{00000000-0005-0000-0000-000058A20000}"/>
    <cellStyle name="Output 2 22 25 2" xfId="40999" xr:uid="{00000000-0005-0000-0000-000059A20000}"/>
    <cellStyle name="Output 2 22 26" xfId="41000" xr:uid="{00000000-0005-0000-0000-00005AA20000}"/>
    <cellStyle name="Output 2 22 26 2" xfId="41001" xr:uid="{00000000-0005-0000-0000-00005BA20000}"/>
    <cellStyle name="Output 2 22 27" xfId="41002" xr:uid="{00000000-0005-0000-0000-00005CA20000}"/>
    <cellStyle name="Output 2 22 27 2" xfId="41003" xr:uid="{00000000-0005-0000-0000-00005DA20000}"/>
    <cellStyle name="Output 2 22 28" xfId="41004" xr:uid="{00000000-0005-0000-0000-00005EA20000}"/>
    <cellStyle name="Output 2 22 28 2" xfId="41005" xr:uid="{00000000-0005-0000-0000-00005FA20000}"/>
    <cellStyle name="Output 2 22 29" xfId="41006" xr:uid="{00000000-0005-0000-0000-000060A20000}"/>
    <cellStyle name="Output 2 22 29 2" xfId="41007" xr:uid="{00000000-0005-0000-0000-000061A20000}"/>
    <cellStyle name="Output 2 22 3" xfId="41008" xr:uid="{00000000-0005-0000-0000-000062A20000}"/>
    <cellStyle name="Output 2 22 3 2" xfId="41009" xr:uid="{00000000-0005-0000-0000-000063A20000}"/>
    <cellStyle name="Output 2 22 30" xfId="41010" xr:uid="{00000000-0005-0000-0000-000064A20000}"/>
    <cellStyle name="Output 2 22 30 2" xfId="41011" xr:uid="{00000000-0005-0000-0000-000065A20000}"/>
    <cellStyle name="Output 2 22 31" xfId="41012" xr:uid="{00000000-0005-0000-0000-000066A20000}"/>
    <cellStyle name="Output 2 22 31 2" xfId="41013" xr:uid="{00000000-0005-0000-0000-000067A20000}"/>
    <cellStyle name="Output 2 22 32" xfId="41014" xr:uid="{00000000-0005-0000-0000-000068A20000}"/>
    <cellStyle name="Output 2 22 32 2" xfId="41015" xr:uid="{00000000-0005-0000-0000-000069A20000}"/>
    <cellStyle name="Output 2 22 33" xfId="41016" xr:uid="{00000000-0005-0000-0000-00006AA20000}"/>
    <cellStyle name="Output 2 22 33 2" xfId="41017" xr:uid="{00000000-0005-0000-0000-00006BA20000}"/>
    <cellStyle name="Output 2 22 34" xfId="41018" xr:uid="{00000000-0005-0000-0000-00006CA20000}"/>
    <cellStyle name="Output 2 22 34 2" xfId="41019" xr:uid="{00000000-0005-0000-0000-00006DA20000}"/>
    <cellStyle name="Output 2 22 35" xfId="41020" xr:uid="{00000000-0005-0000-0000-00006EA20000}"/>
    <cellStyle name="Output 2 22 35 2" xfId="41021" xr:uid="{00000000-0005-0000-0000-00006FA20000}"/>
    <cellStyle name="Output 2 22 36" xfId="41022" xr:uid="{00000000-0005-0000-0000-000070A20000}"/>
    <cellStyle name="Output 2 22 36 2" xfId="41023" xr:uid="{00000000-0005-0000-0000-000071A20000}"/>
    <cellStyle name="Output 2 22 37" xfId="41024" xr:uid="{00000000-0005-0000-0000-000072A20000}"/>
    <cellStyle name="Output 2 22 37 2" xfId="41025" xr:uid="{00000000-0005-0000-0000-000073A20000}"/>
    <cellStyle name="Output 2 22 38" xfId="41026" xr:uid="{00000000-0005-0000-0000-000074A20000}"/>
    <cellStyle name="Output 2 22 38 2" xfId="41027" xr:uid="{00000000-0005-0000-0000-000075A20000}"/>
    <cellStyle name="Output 2 22 39" xfId="41028" xr:uid="{00000000-0005-0000-0000-000076A20000}"/>
    <cellStyle name="Output 2 22 4" xfId="41029" xr:uid="{00000000-0005-0000-0000-000077A20000}"/>
    <cellStyle name="Output 2 22 4 2" xfId="41030" xr:uid="{00000000-0005-0000-0000-000078A20000}"/>
    <cellStyle name="Output 2 22 40" xfId="41031" xr:uid="{00000000-0005-0000-0000-000079A20000}"/>
    <cellStyle name="Output 2 22 41" xfId="41032" xr:uid="{00000000-0005-0000-0000-00007AA20000}"/>
    <cellStyle name="Output 2 22 42" xfId="41033" xr:uid="{00000000-0005-0000-0000-00007BA20000}"/>
    <cellStyle name="Output 2 22 43" xfId="41034" xr:uid="{00000000-0005-0000-0000-00007CA20000}"/>
    <cellStyle name="Output 2 22 44" xfId="41035" xr:uid="{00000000-0005-0000-0000-00007DA20000}"/>
    <cellStyle name="Output 2 22 45" xfId="41036" xr:uid="{00000000-0005-0000-0000-00007EA20000}"/>
    <cellStyle name="Output 2 22 46" xfId="41037" xr:uid="{00000000-0005-0000-0000-00007FA20000}"/>
    <cellStyle name="Output 2 22 47" xfId="41038" xr:uid="{00000000-0005-0000-0000-000080A20000}"/>
    <cellStyle name="Output 2 22 48" xfId="41039" xr:uid="{00000000-0005-0000-0000-000081A20000}"/>
    <cellStyle name="Output 2 22 49" xfId="41040" xr:uid="{00000000-0005-0000-0000-000082A20000}"/>
    <cellStyle name="Output 2 22 5" xfId="41041" xr:uid="{00000000-0005-0000-0000-000083A20000}"/>
    <cellStyle name="Output 2 22 5 2" xfId="41042" xr:uid="{00000000-0005-0000-0000-000084A20000}"/>
    <cellStyle name="Output 2 22 50" xfId="41043" xr:uid="{00000000-0005-0000-0000-000085A20000}"/>
    <cellStyle name="Output 2 22 51" xfId="41044" xr:uid="{00000000-0005-0000-0000-000086A20000}"/>
    <cellStyle name="Output 2 22 52" xfId="41045" xr:uid="{00000000-0005-0000-0000-000087A20000}"/>
    <cellStyle name="Output 2 22 53" xfId="41046" xr:uid="{00000000-0005-0000-0000-000088A20000}"/>
    <cellStyle name="Output 2 22 54" xfId="41047" xr:uid="{00000000-0005-0000-0000-000089A20000}"/>
    <cellStyle name="Output 2 22 55" xfId="41048" xr:uid="{00000000-0005-0000-0000-00008AA20000}"/>
    <cellStyle name="Output 2 22 56" xfId="41049" xr:uid="{00000000-0005-0000-0000-00008BA20000}"/>
    <cellStyle name="Output 2 22 57" xfId="41050" xr:uid="{00000000-0005-0000-0000-00008CA20000}"/>
    <cellStyle name="Output 2 22 58" xfId="41051" xr:uid="{00000000-0005-0000-0000-00008DA20000}"/>
    <cellStyle name="Output 2 22 59" xfId="41052" xr:uid="{00000000-0005-0000-0000-00008EA20000}"/>
    <cellStyle name="Output 2 22 6" xfId="41053" xr:uid="{00000000-0005-0000-0000-00008FA20000}"/>
    <cellStyle name="Output 2 22 6 2" xfId="41054" xr:uid="{00000000-0005-0000-0000-000090A20000}"/>
    <cellStyle name="Output 2 22 60" xfId="41055" xr:uid="{00000000-0005-0000-0000-000091A20000}"/>
    <cellStyle name="Output 2 22 61" xfId="41056" xr:uid="{00000000-0005-0000-0000-000092A20000}"/>
    <cellStyle name="Output 2 22 62" xfId="41057" xr:uid="{00000000-0005-0000-0000-000093A20000}"/>
    <cellStyle name="Output 2 22 63" xfId="41058" xr:uid="{00000000-0005-0000-0000-000094A20000}"/>
    <cellStyle name="Output 2 22 64" xfId="41059" xr:uid="{00000000-0005-0000-0000-000095A20000}"/>
    <cellStyle name="Output 2 22 65" xfId="41060" xr:uid="{00000000-0005-0000-0000-000096A20000}"/>
    <cellStyle name="Output 2 22 66" xfId="41061" xr:uid="{00000000-0005-0000-0000-000097A20000}"/>
    <cellStyle name="Output 2 22 67" xfId="41062" xr:uid="{00000000-0005-0000-0000-000098A20000}"/>
    <cellStyle name="Output 2 22 68" xfId="41063" xr:uid="{00000000-0005-0000-0000-000099A20000}"/>
    <cellStyle name="Output 2 22 69" xfId="41064" xr:uid="{00000000-0005-0000-0000-00009AA20000}"/>
    <cellStyle name="Output 2 22 7" xfId="41065" xr:uid="{00000000-0005-0000-0000-00009BA20000}"/>
    <cellStyle name="Output 2 22 7 2" xfId="41066" xr:uid="{00000000-0005-0000-0000-00009CA20000}"/>
    <cellStyle name="Output 2 22 70" xfId="41067" xr:uid="{00000000-0005-0000-0000-00009DA20000}"/>
    <cellStyle name="Output 2 22 71" xfId="41068" xr:uid="{00000000-0005-0000-0000-00009EA20000}"/>
    <cellStyle name="Output 2 22 72" xfId="41069" xr:uid="{00000000-0005-0000-0000-00009FA20000}"/>
    <cellStyle name="Output 2 22 73" xfId="41070" xr:uid="{00000000-0005-0000-0000-0000A0A20000}"/>
    <cellStyle name="Output 2 22 74" xfId="41071" xr:uid="{00000000-0005-0000-0000-0000A1A20000}"/>
    <cellStyle name="Output 2 22 75" xfId="41072" xr:uid="{00000000-0005-0000-0000-0000A2A20000}"/>
    <cellStyle name="Output 2 22 76" xfId="52490" xr:uid="{00000000-0005-0000-0000-0000A3A20000}"/>
    <cellStyle name="Output 2 22 77" xfId="52282" xr:uid="{00000000-0005-0000-0000-0000A4A20000}"/>
    <cellStyle name="Output 2 22 78" xfId="53183" xr:uid="{00000000-0005-0000-0000-0000A5A20000}"/>
    <cellStyle name="Output 2 22 8" xfId="41073" xr:uid="{00000000-0005-0000-0000-0000A6A20000}"/>
    <cellStyle name="Output 2 22 8 2" xfId="41074" xr:uid="{00000000-0005-0000-0000-0000A7A20000}"/>
    <cellStyle name="Output 2 22 9" xfId="41075" xr:uid="{00000000-0005-0000-0000-0000A8A20000}"/>
    <cellStyle name="Output 2 22 9 2" xfId="41076" xr:uid="{00000000-0005-0000-0000-0000A9A20000}"/>
    <cellStyle name="Output 2 23" xfId="1129" xr:uid="{00000000-0005-0000-0000-0000AAA20000}"/>
    <cellStyle name="Output 2 23 2" xfId="41077" xr:uid="{00000000-0005-0000-0000-0000ABA20000}"/>
    <cellStyle name="Output 2 24" xfId="41078" xr:uid="{00000000-0005-0000-0000-0000ACA20000}"/>
    <cellStyle name="Output 2 24 2" xfId="41079" xr:uid="{00000000-0005-0000-0000-0000ADA20000}"/>
    <cellStyle name="Output 2 25" xfId="41080" xr:uid="{00000000-0005-0000-0000-0000AEA20000}"/>
    <cellStyle name="Output 2 25 2" xfId="41081" xr:uid="{00000000-0005-0000-0000-0000AFA20000}"/>
    <cellStyle name="Output 2 26" xfId="41082" xr:uid="{00000000-0005-0000-0000-0000B0A20000}"/>
    <cellStyle name="Output 2 26 2" xfId="41083" xr:uid="{00000000-0005-0000-0000-0000B1A20000}"/>
    <cellStyle name="Output 2 27" xfId="41084" xr:uid="{00000000-0005-0000-0000-0000B2A20000}"/>
    <cellStyle name="Output 2 27 2" xfId="41085" xr:uid="{00000000-0005-0000-0000-0000B3A20000}"/>
    <cellStyle name="Output 2 28" xfId="41086" xr:uid="{00000000-0005-0000-0000-0000B4A20000}"/>
    <cellStyle name="Output 2 28 2" xfId="41087" xr:uid="{00000000-0005-0000-0000-0000B5A20000}"/>
    <cellStyle name="Output 2 29" xfId="41088" xr:uid="{00000000-0005-0000-0000-0000B6A20000}"/>
    <cellStyle name="Output 2 29 2" xfId="41089" xr:uid="{00000000-0005-0000-0000-0000B7A20000}"/>
    <cellStyle name="Output 2 3" xfId="1130" xr:uid="{00000000-0005-0000-0000-0000B8A20000}"/>
    <cellStyle name="Output 2 3 10" xfId="41090" xr:uid="{00000000-0005-0000-0000-0000B9A20000}"/>
    <cellStyle name="Output 2 3 10 2" xfId="41091" xr:uid="{00000000-0005-0000-0000-0000BAA20000}"/>
    <cellStyle name="Output 2 3 11" xfId="41092" xr:uid="{00000000-0005-0000-0000-0000BBA20000}"/>
    <cellStyle name="Output 2 3 11 2" xfId="41093" xr:uid="{00000000-0005-0000-0000-0000BCA20000}"/>
    <cellStyle name="Output 2 3 12" xfId="41094" xr:uid="{00000000-0005-0000-0000-0000BDA20000}"/>
    <cellStyle name="Output 2 3 12 2" xfId="41095" xr:uid="{00000000-0005-0000-0000-0000BEA20000}"/>
    <cellStyle name="Output 2 3 13" xfId="41096" xr:uid="{00000000-0005-0000-0000-0000BFA20000}"/>
    <cellStyle name="Output 2 3 13 2" xfId="41097" xr:uid="{00000000-0005-0000-0000-0000C0A20000}"/>
    <cellStyle name="Output 2 3 14" xfId="41098" xr:uid="{00000000-0005-0000-0000-0000C1A20000}"/>
    <cellStyle name="Output 2 3 14 2" xfId="41099" xr:uid="{00000000-0005-0000-0000-0000C2A20000}"/>
    <cellStyle name="Output 2 3 15" xfId="41100" xr:uid="{00000000-0005-0000-0000-0000C3A20000}"/>
    <cellStyle name="Output 2 3 15 2" xfId="41101" xr:uid="{00000000-0005-0000-0000-0000C4A20000}"/>
    <cellStyle name="Output 2 3 16" xfId="41102" xr:uid="{00000000-0005-0000-0000-0000C5A20000}"/>
    <cellStyle name="Output 2 3 16 2" xfId="41103" xr:uid="{00000000-0005-0000-0000-0000C6A20000}"/>
    <cellStyle name="Output 2 3 17" xfId="41104" xr:uid="{00000000-0005-0000-0000-0000C7A20000}"/>
    <cellStyle name="Output 2 3 17 2" xfId="41105" xr:uid="{00000000-0005-0000-0000-0000C8A20000}"/>
    <cellStyle name="Output 2 3 18" xfId="41106" xr:uid="{00000000-0005-0000-0000-0000C9A20000}"/>
    <cellStyle name="Output 2 3 18 2" xfId="41107" xr:uid="{00000000-0005-0000-0000-0000CAA20000}"/>
    <cellStyle name="Output 2 3 19" xfId="41108" xr:uid="{00000000-0005-0000-0000-0000CBA20000}"/>
    <cellStyle name="Output 2 3 19 2" xfId="41109" xr:uid="{00000000-0005-0000-0000-0000CCA20000}"/>
    <cellStyle name="Output 2 3 2" xfId="1131" xr:uid="{00000000-0005-0000-0000-0000CDA20000}"/>
    <cellStyle name="Output 2 3 2 2" xfId="41110" xr:uid="{00000000-0005-0000-0000-0000CEA20000}"/>
    <cellStyle name="Output 2 3 20" xfId="41111" xr:uid="{00000000-0005-0000-0000-0000CFA20000}"/>
    <cellStyle name="Output 2 3 20 2" xfId="41112" xr:uid="{00000000-0005-0000-0000-0000D0A20000}"/>
    <cellStyle name="Output 2 3 21" xfId="41113" xr:uid="{00000000-0005-0000-0000-0000D1A20000}"/>
    <cellStyle name="Output 2 3 21 2" xfId="41114" xr:uid="{00000000-0005-0000-0000-0000D2A20000}"/>
    <cellStyle name="Output 2 3 22" xfId="41115" xr:uid="{00000000-0005-0000-0000-0000D3A20000}"/>
    <cellStyle name="Output 2 3 22 2" xfId="41116" xr:uid="{00000000-0005-0000-0000-0000D4A20000}"/>
    <cellStyle name="Output 2 3 23" xfId="41117" xr:uid="{00000000-0005-0000-0000-0000D5A20000}"/>
    <cellStyle name="Output 2 3 23 2" xfId="41118" xr:uid="{00000000-0005-0000-0000-0000D6A20000}"/>
    <cellStyle name="Output 2 3 24" xfId="41119" xr:uid="{00000000-0005-0000-0000-0000D7A20000}"/>
    <cellStyle name="Output 2 3 24 2" xfId="41120" xr:uid="{00000000-0005-0000-0000-0000D8A20000}"/>
    <cellStyle name="Output 2 3 25" xfId="41121" xr:uid="{00000000-0005-0000-0000-0000D9A20000}"/>
    <cellStyle name="Output 2 3 25 2" xfId="41122" xr:uid="{00000000-0005-0000-0000-0000DAA20000}"/>
    <cellStyle name="Output 2 3 26" xfId="41123" xr:uid="{00000000-0005-0000-0000-0000DBA20000}"/>
    <cellStyle name="Output 2 3 26 2" xfId="41124" xr:uid="{00000000-0005-0000-0000-0000DCA20000}"/>
    <cellStyle name="Output 2 3 27" xfId="41125" xr:uid="{00000000-0005-0000-0000-0000DDA20000}"/>
    <cellStyle name="Output 2 3 27 2" xfId="41126" xr:uid="{00000000-0005-0000-0000-0000DEA20000}"/>
    <cellStyle name="Output 2 3 28" xfId="41127" xr:uid="{00000000-0005-0000-0000-0000DFA20000}"/>
    <cellStyle name="Output 2 3 28 2" xfId="41128" xr:uid="{00000000-0005-0000-0000-0000E0A20000}"/>
    <cellStyle name="Output 2 3 29" xfId="41129" xr:uid="{00000000-0005-0000-0000-0000E1A20000}"/>
    <cellStyle name="Output 2 3 29 2" xfId="41130" xr:uid="{00000000-0005-0000-0000-0000E2A20000}"/>
    <cellStyle name="Output 2 3 3" xfId="41131" xr:uid="{00000000-0005-0000-0000-0000E3A20000}"/>
    <cellStyle name="Output 2 3 3 2" xfId="41132" xr:uid="{00000000-0005-0000-0000-0000E4A20000}"/>
    <cellStyle name="Output 2 3 30" xfId="41133" xr:uid="{00000000-0005-0000-0000-0000E5A20000}"/>
    <cellStyle name="Output 2 3 30 2" xfId="41134" xr:uid="{00000000-0005-0000-0000-0000E6A20000}"/>
    <cellStyle name="Output 2 3 31" xfId="41135" xr:uid="{00000000-0005-0000-0000-0000E7A20000}"/>
    <cellStyle name="Output 2 3 31 2" xfId="41136" xr:uid="{00000000-0005-0000-0000-0000E8A20000}"/>
    <cellStyle name="Output 2 3 32" xfId="41137" xr:uid="{00000000-0005-0000-0000-0000E9A20000}"/>
    <cellStyle name="Output 2 3 32 2" xfId="41138" xr:uid="{00000000-0005-0000-0000-0000EAA20000}"/>
    <cellStyle name="Output 2 3 33" xfId="41139" xr:uid="{00000000-0005-0000-0000-0000EBA20000}"/>
    <cellStyle name="Output 2 3 33 2" xfId="41140" xr:uid="{00000000-0005-0000-0000-0000ECA20000}"/>
    <cellStyle name="Output 2 3 34" xfId="41141" xr:uid="{00000000-0005-0000-0000-0000EDA20000}"/>
    <cellStyle name="Output 2 3 34 2" xfId="41142" xr:uid="{00000000-0005-0000-0000-0000EEA20000}"/>
    <cellStyle name="Output 2 3 35" xfId="41143" xr:uid="{00000000-0005-0000-0000-0000EFA20000}"/>
    <cellStyle name="Output 2 3 35 2" xfId="41144" xr:uid="{00000000-0005-0000-0000-0000F0A20000}"/>
    <cellStyle name="Output 2 3 36" xfId="41145" xr:uid="{00000000-0005-0000-0000-0000F1A20000}"/>
    <cellStyle name="Output 2 3 36 2" xfId="41146" xr:uid="{00000000-0005-0000-0000-0000F2A20000}"/>
    <cellStyle name="Output 2 3 37" xfId="41147" xr:uid="{00000000-0005-0000-0000-0000F3A20000}"/>
    <cellStyle name="Output 2 3 37 2" xfId="41148" xr:uid="{00000000-0005-0000-0000-0000F4A20000}"/>
    <cellStyle name="Output 2 3 38" xfId="41149" xr:uid="{00000000-0005-0000-0000-0000F5A20000}"/>
    <cellStyle name="Output 2 3 38 2" xfId="41150" xr:uid="{00000000-0005-0000-0000-0000F6A20000}"/>
    <cellStyle name="Output 2 3 39" xfId="41151" xr:uid="{00000000-0005-0000-0000-0000F7A20000}"/>
    <cellStyle name="Output 2 3 39 2" xfId="41152" xr:uid="{00000000-0005-0000-0000-0000F8A20000}"/>
    <cellStyle name="Output 2 3 4" xfId="41153" xr:uid="{00000000-0005-0000-0000-0000F9A20000}"/>
    <cellStyle name="Output 2 3 4 2" xfId="41154" xr:uid="{00000000-0005-0000-0000-0000FAA20000}"/>
    <cellStyle name="Output 2 3 40" xfId="41155" xr:uid="{00000000-0005-0000-0000-0000FBA20000}"/>
    <cellStyle name="Output 2 3 41" xfId="41156" xr:uid="{00000000-0005-0000-0000-0000FCA20000}"/>
    <cellStyle name="Output 2 3 42" xfId="41157" xr:uid="{00000000-0005-0000-0000-0000FDA20000}"/>
    <cellStyle name="Output 2 3 43" xfId="41158" xr:uid="{00000000-0005-0000-0000-0000FEA20000}"/>
    <cellStyle name="Output 2 3 44" xfId="41159" xr:uid="{00000000-0005-0000-0000-0000FFA20000}"/>
    <cellStyle name="Output 2 3 45" xfId="41160" xr:uid="{00000000-0005-0000-0000-000000A30000}"/>
    <cellStyle name="Output 2 3 46" xfId="41161" xr:uid="{00000000-0005-0000-0000-000001A30000}"/>
    <cellStyle name="Output 2 3 47" xfId="41162" xr:uid="{00000000-0005-0000-0000-000002A30000}"/>
    <cellStyle name="Output 2 3 48" xfId="41163" xr:uid="{00000000-0005-0000-0000-000003A30000}"/>
    <cellStyle name="Output 2 3 49" xfId="41164" xr:uid="{00000000-0005-0000-0000-000004A30000}"/>
    <cellStyle name="Output 2 3 5" xfId="41165" xr:uid="{00000000-0005-0000-0000-000005A30000}"/>
    <cellStyle name="Output 2 3 5 2" xfId="41166" xr:uid="{00000000-0005-0000-0000-000006A30000}"/>
    <cellStyle name="Output 2 3 50" xfId="41167" xr:uid="{00000000-0005-0000-0000-000007A30000}"/>
    <cellStyle name="Output 2 3 51" xfId="41168" xr:uid="{00000000-0005-0000-0000-000008A30000}"/>
    <cellStyle name="Output 2 3 52" xfId="41169" xr:uid="{00000000-0005-0000-0000-000009A30000}"/>
    <cellStyle name="Output 2 3 53" xfId="41170" xr:uid="{00000000-0005-0000-0000-00000AA30000}"/>
    <cellStyle name="Output 2 3 54" xfId="41171" xr:uid="{00000000-0005-0000-0000-00000BA30000}"/>
    <cellStyle name="Output 2 3 55" xfId="41172" xr:uid="{00000000-0005-0000-0000-00000CA30000}"/>
    <cellStyle name="Output 2 3 56" xfId="41173" xr:uid="{00000000-0005-0000-0000-00000DA30000}"/>
    <cellStyle name="Output 2 3 57" xfId="41174" xr:uid="{00000000-0005-0000-0000-00000EA30000}"/>
    <cellStyle name="Output 2 3 58" xfId="41175" xr:uid="{00000000-0005-0000-0000-00000FA30000}"/>
    <cellStyle name="Output 2 3 59" xfId="41176" xr:uid="{00000000-0005-0000-0000-000010A30000}"/>
    <cellStyle name="Output 2 3 6" xfId="41177" xr:uid="{00000000-0005-0000-0000-000011A30000}"/>
    <cellStyle name="Output 2 3 6 2" xfId="41178" xr:uid="{00000000-0005-0000-0000-000012A30000}"/>
    <cellStyle name="Output 2 3 60" xfId="41179" xr:uid="{00000000-0005-0000-0000-000013A30000}"/>
    <cellStyle name="Output 2 3 61" xfId="41180" xr:uid="{00000000-0005-0000-0000-000014A30000}"/>
    <cellStyle name="Output 2 3 62" xfId="41181" xr:uid="{00000000-0005-0000-0000-000015A30000}"/>
    <cellStyle name="Output 2 3 63" xfId="41182" xr:uid="{00000000-0005-0000-0000-000016A30000}"/>
    <cellStyle name="Output 2 3 64" xfId="41183" xr:uid="{00000000-0005-0000-0000-000017A30000}"/>
    <cellStyle name="Output 2 3 65" xfId="41184" xr:uid="{00000000-0005-0000-0000-000018A30000}"/>
    <cellStyle name="Output 2 3 66" xfId="41185" xr:uid="{00000000-0005-0000-0000-000019A30000}"/>
    <cellStyle name="Output 2 3 67" xfId="41186" xr:uid="{00000000-0005-0000-0000-00001AA30000}"/>
    <cellStyle name="Output 2 3 68" xfId="41187" xr:uid="{00000000-0005-0000-0000-00001BA30000}"/>
    <cellStyle name="Output 2 3 69" xfId="41188" xr:uid="{00000000-0005-0000-0000-00001CA30000}"/>
    <cellStyle name="Output 2 3 7" xfId="41189" xr:uid="{00000000-0005-0000-0000-00001DA30000}"/>
    <cellStyle name="Output 2 3 7 2" xfId="41190" xr:uid="{00000000-0005-0000-0000-00001EA30000}"/>
    <cellStyle name="Output 2 3 70" xfId="41191" xr:uid="{00000000-0005-0000-0000-00001FA30000}"/>
    <cellStyle name="Output 2 3 71" xfId="41192" xr:uid="{00000000-0005-0000-0000-000020A30000}"/>
    <cellStyle name="Output 2 3 72" xfId="41193" xr:uid="{00000000-0005-0000-0000-000021A30000}"/>
    <cellStyle name="Output 2 3 73" xfId="41194" xr:uid="{00000000-0005-0000-0000-000022A30000}"/>
    <cellStyle name="Output 2 3 74" xfId="41195" xr:uid="{00000000-0005-0000-0000-000023A30000}"/>
    <cellStyle name="Output 2 3 75" xfId="41196" xr:uid="{00000000-0005-0000-0000-000024A30000}"/>
    <cellStyle name="Output 2 3 76" xfId="41197" xr:uid="{00000000-0005-0000-0000-000025A30000}"/>
    <cellStyle name="Output 2 3 77" xfId="52550" xr:uid="{00000000-0005-0000-0000-000026A30000}"/>
    <cellStyle name="Output 2 3 78" xfId="52782" xr:uid="{00000000-0005-0000-0000-000027A30000}"/>
    <cellStyle name="Output 2 3 79" xfId="53243" xr:uid="{00000000-0005-0000-0000-000028A30000}"/>
    <cellStyle name="Output 2 3 8" xfId="41198" xr:uid="{00000000-0005-0000-0000-000029A30000}"/>
    <cellStyle name="Output 2 3 8 2" xfId="41199" xr:uid="{00000000-0005-0000-0000-00002AA30000}"/>
    <cellStyle name="Output 2 3 9" xfId="41200" xr:uid="{00000000-0005-0000-0000-00002BA30000}"/>
    <cellStyle name="Output 2 3 9 2" xfId="41201" xr:uid="{00000000-0005-0000-0000-00002CA30000}"/>
    <cellStyle name="Output 2 30" xfId="41202" xr:uid="{00000000-0005-0000-0000-00002DA30000}"/>
    <cellStyle name="Output 2 30 2" xfId="41203" xr:uid="{00000000-0005-0000-0000-00002EA30000}"/>
    <cellStyle name="Output 2 31" xfId="41204" xr:uid="{00000000-0005-0000-0000-00002FA30000}"/>
    <cellStyle name="Output 2 31 2" xfId="41205" xr:uid="{00000000-0005-0000-0000-000030A30000}"/>
    <cellStyle name="Output 2 32" xfId="41206" xr:uid="{00000000-0005-0000-0000-000031A30000}"/>
    <cellStyle name="Output 2 32 2" xfId="41207" xr:uid="{00000000-0005-0000-0000-000032A30000}"/>
    <cellStyle name="Output 2 33" xfId="41208" xr:uid="{00000000-0005-0000-0000-000033A30000}"/>
    <cellStyle name="Output 2 33 2" xfId="41209" xr:uid="{00000000-0005-0000-0000-000034A30000}"/>
    <cellStyle name="Output 2 34" xfId="41210" xr:uid="{00000000-0005-0000-0000-000035A30000}"/>
    <cellStyle name="Output 2 34 2" xfId="41211" xr:uid="{00000000-0005-0000-0000-000036A30000}"/>
    <cellStyle name="Output 2 35" xfId="41212" xr:uid="{00000000-0005-0000-0000-000037A30000}"/>
    <cellStyle name="Output 2 35 2" xfId="41213" xr:uid="{00000000-0005-0000-0000-000038A30000}"/>
    <cellStyle name="Output 2 36" xfId="41214" xr:uid="{00000000-0005-0000-0000-000039A30000}"/>
    <cellStyle name="Output 2 36 2" xfId="41215" xr:uid="{00000000-0005-0000-0000-00003AA30000}"/>
    <cellStyle name="Output 2 37" xfId="41216" xr:uid="{00000000-0005-0000-0000-00003BA30000}"/>
    <cellStyle name="Output 2 37 2" xfId="41217" xr:uid="{00000000-0005-0000-0000-00003CA30000}"/>
    <cellStyle name="Output 2 38" xfId="41218" xr:uid="{00000000-0005-0000-0000-00003DA30000}"/>
    <cellStyle name="Output 2 38 2" xfId="41219" xr:uid="{00000000-0005-0000-0000-00003EA30000}"/>
    <cellStyle name="Output 2 39" xfId="41220" xr:uid="{00000000-0005-0000-0000-00003FA30000}"/>
    <cellStyle name="Output 2 39 2" xfId="41221" xr:uid="{00000000-0005-0000-0000-000040A30000}"/>
    <cellStyle name="Output 2 4" xfId="1132" xr:uid="{00000000-0005-0000-0000-000041A30000}"/>
    <cellStyle name="Output 2 4 10" xfId="41222" xr:uid="{00000000-0005-0000-0000-000042A30000}"/>
    <cellStyle name="Output 2 4 10 2" xfId="41223" xr:uid="{00000000-0005-0000-0000-000043A30000}"/>
    <cellStyle name="Output 2 4 11" xfId="41224" xr:uid="{00000000-0005-0000-0000-000044A30000}"/>
    <cellStyle name="Output 2 4 11 2" xfId="41225" xr:uid="{00000000-0005-0000-0000-000045A30000}"/>
    <cellStyle name="Output 2 4 12" xfId="41226" xr:uid="{00000000-0005-0000-0000-000046A30000}"/>
    <cellStyle name="Output 2 4 12 2" xfId="41227" xr:uid="{00000000-0005-0000-0000-000047A30000}"/>
    <cellStyle name="Output 2 4 13" xfId="41228" xr:uid="{00000000-0005-0000-0000-000048A30000}"/>
    <cellStyle name="Output 2 4 13 2" xfId="41229" xr:uid="{00000000-0005-0000-0000-000049A30000}"/>
    <cellStyle name="Output 2 4 14" xfId="41230" xr:uid="{00000000-0005-0000-0000-00004AA30000}"/>
    <cellStyle name="Output 2 4 14 2" xfId="41231" xr:uid="{00000000-0005-0000-0000-00004BA30000}"/>
    <cellStyle name="Output 2 4 15" xfId="41232" xr:uid="{00000000-0005-0000-0000-00004CA30000}"/>
    <cellStyle name="Output 2 4 15 2" xfId="41233" xr:uid="{00000000-0005-0000-0000-00004DA30000}"/>
    <cellStyle name="Output 2 4 16" xfId="41234" xr:uid="{00000000-0005-0000-0000-00004EA30000}"/>
    <cellStyle name="Output 2 4 16 2" xfId="41235" xr:uid="{00000000-0005-0000-0000-00004FA30000}"/>
    <cellStyle name="Output 2 4 17" xfId="41236" xr:uid="{00000000-0005-0000-0000-000050A30000}"/>
    <cellStyle name="Output 2 4 17 2" xfId="41237" xr:uid="{00000000-0005-0000-0000-000051A30000}"/>
    <cellStyle name="Output 2 4 18" xfId="41238" xr:uid="{00000000-0005-0000-0000-000052A30000}"/>
    <cellStyle name="Output 2 4 18 2" xfId="41239" xr:uid="{00000000-0005-0000-0000-000053A30000}"/>
    <cellStyle name="Output 2 4 19" xfId="41240" xr:uid="{00000000-0005-0000-0000-000054A30000}"/>
    <cellStyle name="Output 2 4 19 2" xfId="41241" xr:uid="{00000000-0005-0000-0000-000055A30000}"/>
    <cellStyle name="Output 2 4 2" xfId="1133" xr:uid="{00000000-0005-0000-0000-000056A30000}"/>
    <cellStyle name="Output 2 4 2 2" xfId="41242" xr:uid="{00000000-0005-0000-0000-000057A30000}"/>
    <cellStyle name="Output 2 4 20" xfId="41243" xr:uid="{00000000-0005-0000-0000-000058A30000}"/>
    <cellStyle name="Output 2 4 20 2" xfId="41244" xr:uid="{00000000-0005-0000-0000-000059A30000}"/>
    <cellStyle name="Output 2 4 21" xfId="41245" xr:uid="{00000000-0005-0000-0000-00005AA30000}"/>
    <cellStyle name="Output 2 4 21 2" xfId="41246" xr:uid="{00000000-0005-0000-0000-00005BA30000}"/>
    <cellStyle name="Output 2 4 22" xfId="41247" xr:uid="{00000000-0005-0000-0000-00005CA30000}"/>
    <cellStyle name="Output 2 4 22 2" xfId="41248" xr:uid="{00000000-0005-0000-0000-00005DA30000}"/>
    <cellStyle name="Output 2 4 23" xfId="41249" xr:uid="{00000000-0005-0000-0000-00005EA30000}"/>
    <cellStyle name="Output 2 4 23 2" xfId="41250" xr:uid="{00000000-0005-0000-0000-00005FA30000}"/>
    <cellStyle name="Output 2 4 24" xfId="41251" xr:uid="{00000000-0005-0000-0000-000060A30000}"/>
    <cellStyle name="Output 2 4 24 2" xfId="41252" xr:uid="{00000000-0005-0000-0000-000061A30000}"/>
    <cellStyle name="Output 2 4 25" xfId="41253" xr:uid="{00000000-0005-0000-0000-000062A30000}"/>
    <cellStyle name="Output 2 4 25 2" xfId="41254" xr:uid="{00000000-0005-0000-0000-000063A30000}"/>
    <cellStyle name="Output 2 4 26" xfId="41255" xr:uid="{00000000-0005-0000-0000-000064A30000}"/>
    <cellStyle name="Output 2 4 26 2" xfId="41256" xr:uid="{00000000-0005-0000-0000-000065A30000}"/>
    <cellStyle name="Output 2 4 27" xfId="41257" xr:uid="{00000000-0005-0000-0000-000066A30000}"/>
    <cellStyle name="Output 2 4 27 2" xfId="41258" xr:uid="{00000000-0005-0000-0000-000067A30000}"/>
    <cellStyle name="Output 2 4 28" xfId="41259" xr:uid="{00000000-0005-0000-0000-000068A30000}"/>
    <cellStyle name="Output 2 4 28 2" xfId="41260" xr:uid="{00000000-0005-0000-0000-000069A30000}"/>
    <cellStyle name="Output 2 4 29" xfId="41261" xr:uid="{00000000-0005-0000-0000-00006AA30000}"/>
    <cellStyle name="Output 2 4 29 2" xfId="41262" xr:uid="{00000000-0005-0000-0000-00006BA30000}"/>
    <cellStyle name="Output 2 4 3" xfId="41263" xr:uid="{00000000-0005-0000-0000-00006CA30000}"/>
    <cellStyle name="Output 2 4 3 2" xfId="41264" xr:uid="{00000000-0005-0000-0000-00006DA30000}"/>
    <cellStyle name="Output 2 4 30" xfId="41265" xr:uid="{00000000-0005-0000-0000-00006EA30000}"/>
    <cellStyle name="Output 2 4 30 2" xfId="41266" xr:uid="{00000000-0005-0000-0000-00006FA30000}"/>
    <cellStyle name="Output 2 4 31" xfId="41267" xr:uid="{00000000-0005-0000-0000-000070A30000}"/>
    <cellStyle name="Output 2 4 31 2" xfId="41268" xr:uid="{00000000-0005-0000-0000-000071A30000}"/>
    <cellStyle name="Output 2 4 32" xfId="41269" xr:uid="{00000000-0005-0000-0000-000072A30000}"/>
    <cellStyle name="Output 2 4 32 2" xfId="41270" xr:uid="{00000000-0005-0000-0000-000073A30000}"/>
    <cellStyle name="Output 2 4 33" xfId="41271" xr:uid="{00000000-0005-0000-0000-000074A30000}"/>
    <cellStyle name="Output 2 4 33 2" xfId="41272" xr:uid="{00000000-0005-0000-0000-000075A30000}"/>
    <cellStyle name="Output 2 4 34" xfId="41273" xr:uid="{00000000-0005-0000-0000-000076A30000}"/>
    <cellStyle name="Output 2 4 34 2" xfId="41274" xr:uid="{00000000-0005-0000-0000-000077A30000}"/>
    <cellStyle name="Output 2 4 35" xfId="41275" xr:uid="{00000000-0005-0000-0000-000078A30000}"/>
    <cellStyle name="Output 2 4 35 2" xfId="41276" xr:uid="{00000000-0005-0000-0000-000079A30000}"/>
    <cellStyle name="Output 2 4 36" xfId="41277" xr:uid="{00000000-0005-0000-0000-00007AA30000}"/>
    <cellStyle name="Output 2 4 36 2" xfId="41278" xr:uid="{00000000-0005-0000-0000-00007BA30000}"/>
    <cellStyle name="Output 2 4 37" xfId="41279" xr:uid="{00000000-0005-0000-0000-00007CA30000}"/>
    <cellStyle name="Output 2 4 37 2" xfId="41280" xr:uid="{00000000-0005-0000-0000-00007DA30000}"/>
    <cellStyle name="Output 2 4 38" xfId="41281" xr:uid="{00000000-0005-0000-0000-00007EA30000}"/>
    <cellStyle name="Output 2 4 38 2" xfId="41282" xr:uid="{00000000-0005-0000-0000-00007FA30000}"/>
    <cellStyle name="Output 2 4 39" xfId="41283" xr:uid="{00000000-0005-0000-0000-000080A30000}"/>
    <cellStyle name="Output 2 4 39 2" xfId="41284" xr:uid="{00000000-0005-0000-0000-000081A30000}"/>
    <cellStyle name="Output 2 4 4" xfId="41285" xr:uid="{00000000-0005-0000-0000-000082A30000}"/>
    <cellStyle name="Output 2 4 4 2" xfId="41286" xr:uid="{00000000-0005-0000-0000-000083A30000}"/>
    <cellStyle name="Output 2 4 40" xfId="41287" xr:uid="{00000000-0005-0000-0000-000084A30000}"/>
    <cellStyle name="Output 2 4 41" xfId="41288" xr:uid="{00000000-0005-0000-0000-000085A30000}"/>
    <cellStyle name="Output 2 4 42" xfId="41289" xr:uid="{00000000-0005-0000-0000-000086A30000}"/>
    <cellStyle name="Output 2 4 43" xfId="41290" xr:uid="{00000000-0005-0000-0000-000087A30000}"/>
    <cellStyle name="Output 2 4 44" xfId="41291" xr:uid="{00000000-0005-0000-0000-000088A30000}"/>
    <cellStyle name="Output 2 4 45" xfId="41292" xr:uid="{00000000-0005-0000-0000-000089A30000}"/>
    <cellStyle name="Output 2 4 46" xfId="41293" xr:uid="{00000000-0005-0000-0000-00008AA30000}"/>
    <cellStyle name="Output 2 4 47" xfId="41294" xr:uid="{00000000-0005-0000-0000-00008BA30000}"/>
    <cellStyle name="Output 2 4 48" xfId="41295" xr:uid="{00000000-0005-0000-0000-00008CA30000}"/>
    <cellStyle name="Output 2 4 49" xfId="41296" xr:uid="{00000000-0005-0000-0000-00008DA30000}"/>
    <cellStyle name="Output 2 4 5" xfId="41297" xr:uid="{00000000-0005-0000-0000-00008EA30000}"/>
    <cellStyle name="Output 2 4 5 2" xfId="41298" xr:uid="{00000000-0005-0000-0000-00008FA30000}"/>
    <cellStyle name="Output 2 4 50" xfId="41299" xr:uid="{00000000-0005-0000-0000-000090A30000}"/>
    <cellStyle name="Output 2 4 51" xfId="41300" xr:uid="{00000000-0005-0000-0000-000091A30000}"/>
    <cellStyle name="Output 2 4 52" xfId="41301" xr:uid="{00000000-0005-0000-0000-000092A30000}"/>
    <cellStyle name="Output 2 4 53" xfId="41302" xr:uid="{00000000-0005-0000-0000-000093A30000}"/>
    <cellStyle name="Output 2 4 54" xfId="41303" xr:uid="{00000000-0005-0000-0000-000094A30000}"/>
    <cellStyle name="Output 2 4 55" xfId="41304" xr:uid="{00000000-0005-0000-0000-000095A30000}"/>
    <cellStyle name="Output 2 4 56" xfId="41305" xr:uid="{00000000-0005-0000-0000-000096A30000}"/>
    <cellStyle name="Output 2 4 57" xfId="41306" xr:uid="{00000000-0005-0000-0000-000097A30000}"/>
    <cellStyle name="Output 2 4 58" xfId="41307" xr:uid="{00000000-0005-0000-0000-000098A30000}"/>
    <cellStyle name="Output 2 4 59" xfId="41308" xr:uid="{00000000-0005-0000-0000-000099A30000}"/>
    <cellStyle name="Output 2 4 6" xfId="41309" xr:uid="{00000000-0005-0000-0000-00009AA30000}"/>
    <cellStyle name="Output 2 4 6 2" xfId="41310" xr:uid="{00000000-0005-0000-0000-00009BA30000}"/>
    <cellStyle name="Output 2 4 60" xfId="41311" xr:uid="{00000000-0005-0000-0000-00009CA30000}"/>
    <cellStyle name="Output 2 4 61" xfId="41312" xr:uid="{00000000-0005-0000-0000-00009DA30000}"/>
    <cellStyle name="Output 2 4 62" xfId="41313" xr:uid="{00000000-0005-0000-0000-00009EA30000}"/>
    <cellStyle name="Output 2 4 63" xfId="41314" xr:uid="{00000000-0005-0000-0000-00009FA30000}"/>
    <cellStyle name="Output 2 4 64" xfId="41315" xr:uid="{00000000-0005-0000-0000-0000A0A30000}"/>
    <cellStyle name="Output 2 4 65" xfId="41316" xr:uid="{00000000-0005-0000-0000-0000A1A30000}"/>
    <cellStyle name="Output 2 4 66" xfId="41317" xr:uid="{00000000-0005-0000-0000-0000A2A30000}"/>
    <cellStyle name="Output 2 4 67" xfId="41318" xr:uid="{00000000-0005-0000-0000-0000A3A30000}"/>
    <cellStyle name="Output 2 4 68" xfId="41319" xr:uid="{00000000-0005-0000-0000-0000A4A30000}"/>
    <cellStyle name="Output 2 4 69" xfId="41320" xr:uid="{00000000-0005-0000-0000-0000A5A30000}"/>
    <cellStyle name="Output 2 4 7" xfId="41321" xr:uid="{00000000-0005-0000-0000-0000A6A30000}"/>
    <cellStyle name="Output 2 4 7 2" xfId="41322" xr:uid="{00000000-0005-0000-0000-0000A7A30000}"/>
    <cellStyle name="Output 2 4 70" xfId="41323" xr:uid="{00000000-0005-0000-0000-0000A8A30000}"/>
    <cellStyle name="Output 2 4 71" xfId="41324" xr:uid="{00000000-0005-0000-0000-0000A9A30000}"/>
    <cellStyle name="Output 2 4 72" xfId="41325" xr:uid="{00000000-0005-0000-0000-0000AAA30000}"/>
    <cellStyle name="Output 2 4 73" xfId="41326" xr:uid="{00000000-0005-0000-0000-0000ABA30000}"/>
    <cellStyle name="Output 2 4 74" xfId="41327" xr:uid="{00000000-0005-0000-0000-0000ACA30000}"/>
    <cellStyle name="Output 2 4 75" xfId="41328" xr:uid="{00000000-0005-0000-0000-0000ADA30000}"/>
    <cellStyle name="Output 2 4 76" xfId="41329" xr:uid="{00000000-0005-0000-0000-0000AEA30000}"/>
    <cellStyle name="Output 2 4 77" xfId="52540" xr:uid="{00000000-0005-0000-0000-0000AFA30000}"/>
    <cellStyle name="Output 2 4 78" xfId="52772" xr:uid="{00000000-0005-0000-0000-0000B0A30000}"/>
    <cellStyle name="Output 2 4 79" xfId="53233" xr:uid="{00000000-0005-0000-0000-0000B1A30000}"/>
    <cellStyle name="Output 2 4 8" xfId="41330" xr:uid="{00000000-0005-0000-0000-0000B2A30000}"/>
    <cellStyle name="Output 2 4 8 2" xfId="41331" xr:uid="{00000000-0005-0000-0000-0000B3A30000}"/>
    <cellStyle name="Output 2 4 9" xfId="41332" xr:uid="{00000000-0005-0000-0000-0000B4A30000}"/>
    <cellStyle name="Output 2 4 9 2" xfId="41333" xr:uid="{00000000-0005-0000-0000-0000B5A30000}"/>
    <cellStyle name="Output 2 40" xfId="41334" xr:uid="{00000000-0005-0000-0000-0000B6A30000}"/>
    <cellStyle name="Output 2 40 2" xfId="41335" xr:uid="{00000000-0005-0000-0000-0000B7A30000}"/>
    <cellStyle name="Output 2 41" xfId="41336" xr:uid="{00000000-0005-0000-0000-0000B8A30000}"/>
    <cellStyle name="Output 2 41 2" xfId="41337" xr:uid="{00000000-0005-0000-0000-0000B9A30000}"/>
    <cellStyle name="Output 2 42" xfId="41338" xr:uid="{00000000-0005-0000-0000-0000BAA30000}"/>
    <cellStyle name="Output 2 42 2" xfId="41339" xr:uid="{00000000-0005-0000-0000-0000BBA30000}"/>
    <cellStyle name="Output 2 43" xfId="41340" xr:uid="{00000000-0005-0000-0000-0000BCA30000}"/>
    <cellStyle name="Output 2 43 2" xfId="41341" xr:uid="{00000000-0005-0000-0000-0000BDA30000}"/>
    <cellStyle name="Output 2 44" xfId="41342" xr:uid="{00000000-0005-0000-0000-0000BEA30000}"/>
    <cellStyle name="Output 2 44 2" xfId="41343" xr:uid="{00000000-0005-0000-0000-0000BFA30000}"/>
    <cellStyle name="Output 2 45" xfId="41344" xr:uid="{00000000-0005-0000-0000-0000C0A30000}"/>
    <cellStyle name="Output 2 45 2" xfId="41345" xr:uid="{00000000-0005-0000-0000-0000C1A30000}"/>
    <cellStyle name="Output 2 46" xfId="41346" xr:uid="{00000000-0005-0000-0000-0000C2A30000}"/>
    <cellStyle name="Output 2 46 2" xfId="41347" xr:uid="{00000000-0005-0000-0000-0000C3A30000}"/>
    <cellStyle name="Output 2 47" xfId="41348" xr:uid="{00000000-0005-0000-0000-0000C4A30000}"/>
    <cellStyle name="Output 2 47 2" xfId="41349" xr:uid="{00000000-0005-0000-0000-0000C5A30000}"/>
    <cellStyle name="Output 2 48" xfId="41350" xr:uid="{00000000-0005-0000-0000-0000C6A30000}"/>
    <cellStyle name="Output 2 48 2" xfId="41351" xr:uid="{00000000-0005-0000-0000-0000C7A30000}"/>
    <cellStyle name="Output 2 49" xfId="41352" xr:uid="{00000000-0005-0000-0000-0000C8A30000}"/>
    <cellStyle name="Output 2 49 2" xfId="41353" xr:uid="{00000000-0005-0000-0000-0000C9A30000}"/>
    <cellStyle name="Output 2 5" xfId="1134" xr:uid="{00000000-0005-0000-0000-0000CAA30000}"/>
    <cellStyle name="Output 2 5 10" xfId="41354" xr:uid="{00000000-0005-0000-0000-0000CBA30000}"/>
    <cellStyle name="Output 2 5 10 2" xfId="41355" xr:uid="{00000000-0005-0000-0000-0000CCA30000}"/>
    <cellStyle name="Output 2 5 11" xfId="41356" xr:uid="{00000000-0005-0000-0000-0000CDA30000}"/>
    <cellStyle name="Output 2 5 11 2" xfId="41357" xr:uid="{00000000-0005-0000-0000-0000CEA30000}"/>
    <cellStyle name="Output 2 5 12" xfId="41358" xr:uid="{00000000-0005-0000-0000-0000CFA30000}"/>
    <cellStyle name="Output 2 5 12 2" xfId="41359" xr:uid="{00000000-0005-0000-0000-0000D0A30000}"/>
    <cellStyle name="Output 2 5 13" xfId="41360" xr:uid="{00000000-0005-0000-0000-0000D1A30000}"/>
    <cellStyle name="Output 2 5 13 2" xfId="41361" xr:uid="{00000000-0005-0000-0000-0000D2A30000}"/>
    <cellStyle name="Output 2 5 14" xfId="41362" xr:uid="{00000000-0005-0000-0000-0000D3A30000}"/>
    <cellStyle name="Output 2 5 14 2" xfId="41363" xr:uid="{00000000-0005-0000-0000-0000D4A30000}"/>
    <cellStyle name="Output 2 5 15" xfId="41364" xr:uid="{00000000-0005-0000-0000-0000D5A30000}"/>
    <cellStyle name="Output 2 5 15 2" xfId="41365" xr:uid="{00000000-0005-0000-0000-0000D6A30000}"/>
    <cellStyle name="Output 2 5 16" xfId="41366" xr:uid="{00000000-0005-0000-0000-0000D7A30000}"/>
    <cellStyle name="Output 2 5 16 2" xfId="41367" xr:uid="{00000000-0005-0000-0000-0000D8A30000}"/>
    <cellStyle name="Output 2 5 17" xfId="41368" xr:uid="{00000000-0005-0000-0000-0000D9A30000}"/>
    <cellStyle name="Output 2 5 17 2" xfId="41369" xr:uid="{00000000-0005-0000-0000-0000DAA30000}"/>
    <cellStyle name="Output 2 5 18" xfId="41370" xr:uid="{00000000-0005-0000-0000-0000DBA30000}"/>
    <cellStyle name="Output 2 5 18 2" xfId="41371" xr:uid="{00000000-0005-0000-0000-0000DCA30000}"/>
    <cellStyle name="Output 2 5 19" xfId="41372" xr:uid="{00000000-0005-0000-0000-0000DDA30000}"/>
    <cellStyle name="Output 2 5 19 2" xfId="41373" xr:uid="{00000000-0005-0000-0000-0000DEA30000}"/>
    <cellStyle name="Output 2 5 2" xfId="1135" xr:uid="{00000000-0005-0000-0000-0000DFA30000}"/>
    <cellStyle name="Output 2 5 2 2" xfId="41374" xr:uid="{00000000-0005-0000-0000-0000E0A30000}"/>
    <cellStyle name="Output 2 5 20" xfId="41375" xr:uid="{00000000-0005-0000-0000-0000E1A30000}"/>
    <cellStyle name="Output 2 5 20 2" xfId="41376" xr:uid="{00000000-0005-0000-0000-0000E2A30000}"/>
    <cellStyle name="Output 2 5 21" xfId="41377" xr:uid="{00000000-0005-0000-0000-0000E3A30000}"/>
    <cellStyle name="Output 2 5 21 2" xfId="41378" xr:uid="{00000000-0005-0000-0000-0000E4A30000}"/>
    <cellStyle name="Output 2 5 22" xfId="41379" xr:uid="{00000000-0005-0000-0000-0000E5A30000}"/>
    <cellStyle name="Output 2 5 22 2" xfId="41380" xr:uid="{00000000-0005-0000-0000-0000E6A30000}"/>
    <cellStyle name="Output 2 5 23" xfId="41381" xr:uid="{00000000-0005-0000-0000-0000E7A30000}"/>
    <cellStyle name="Output 2 5 23 2" xfId="41382" xr:uid="{00000000-0005-0000-0000-0000E8A30000}"/>
    <cellStyle name="Output 2 5 24" xfId="41383" xr:uid="{00000000-0005-0000-0000-0000E9A30000}"/>
    <cellStyle name="Output 2 5 24 2" xfId="41384" xr:uid="{00000000-0005-0000-0000-0000EAA30000}"/>
    <cellStyle name="Output 2 5 25" xfId="41385" xr:uid="{00000000-0005-0000-0000-0000EBA30000}"/>
    <cellStyle name="Output 2 5 25 2" xfId="41386" xr:uid="{00000000-0005-0000-0000-0000ECA30000}"/>
    <cellStyle name="Output 2 5 26" xfId="41387" xr:uid="{00000000-0005-0000-0000-0000EDA30000}"/>
    <cellStyle name="Output 2 5 26 2" xfId="41388" xr:uid="{00000000-0005-0000-0000-0000EEA30000}"/>
    <cellStyle name="Output 2 5 27" xfId="41389" xr:uid="{00000000-0005-0000-0000-0000EFA30000}"/>
    <cellStyle name="Output 2 5 27 2" xfId="41390" xr:uid="{00000000-0005-0000-0000-0000F0A30000}"/>
    <cellStyle name="Output 2 5 28" xfId="41391" xr:uid="{00000000-0005-0000-0000-0000F1A30000}"/>
    <cellStyle name="Output 2 5 28 2" xfId="41392" xr:uid="{00000000-0005-0000-0000-0000F2A30000}"/>
    <cellStyle name="Output 2 5 29" xfId="41393" xr:uid="{00000000-0005-0000-0000-0000F3A30000}"/>
    <cellStyle name="Output 2 5 29 2" xfId="41394" xr:uid="{00000000-0005-0000-0000-0000F4A30000}"/>
    <cellStyle name="Output 2 5 3" xfId="41395" xr:uid="{00000000-0005-0000-0000-0000F5A30000}"/>
    <cellStyle name="Output 2 5 3 2" xfId="41396" xr:uid="{00000000-0005-0000-0000-0000F6A30000}"/>
    <cellStyle name="Output 2 5 30" xfId="41397" xr:uid="{00000000-0005-0000-0000-0000F7A30000}"/>
    <cellStyle name="Output 2 5 30 2" xfId="41398" xr:uid="{00000000-0005-0000-0000-0000F8A30000}"/>
    <cellStyle name="Output 2 5 31" xfId="41399" xr:uid="{00000000-0005-0000-0000-0000F9A30000}"/>
    <cellStyle name="Output 2 5 31 2" xfId="41400" xr:uid="{00000000-0005-0000-0000-0000FAA30000}"/>
    <cellStyle name="Output 2 5 32" xfId="41401" xr:uid="{00000000-0005-0000-0000-0000FBA30000}"/>
    <cellStyle name="Output 2 5 32 2" xfId="41402" xr:uid="{00000000-0005-0000-0000-0000FCA30000}"/>
    <cellStyle name="Output 2 5 33" xfId="41403" xr:uid="{00000000-0005-0000-0000-0000FDA30000}"/>
    <cellStyle name="Output 2 5 33 2" xfId="41404" xr:uid="{00000000-0005-0000-0000-0000FEA30000}"/>
    <cellStyle name="Output 2 5 34" xfId="41405" xr:uid="{00000000-0005-0000-0000-0000FFA30000}"/>
    <cellStyle name="Output 2 5 34 2" xfId="41406" xr:uid="{00000000-0005-0000-0000-000000A40000}"/>
    <cellStyle name="Output 2 5 35" xfId="41407" xr:uid="{00000000-0005-0000-0000-000001A40000}"/>
    <cellStyle name="Output 2 5 35 2" xfId="41408" xr:uid="{00000000-0005-0000-0000-000002A40000}"/>
    <cellStyle name="Output 2 5 36" xfId="41409" xr:uid="{00000000-0005-0000-0000-000003A40000}"/>
    <cellStyle name="Output 2 5 36 2" xfId="41410" xr:uid="{00000000-0005-0000-0000-000004A40000}"/>
    <cellStyle name="Output 2 5 37" xfId="41411" xr:uid="{00000000-0005-0000-0000-000005A40000}"/>
    <cellStyle name="Output 2 5 37 2" xfId="41412" xr:uid="{00000000-0005-0000-0000-000006A40000}"/>
    <cellStyle name="Output 2 5 38" xfId="41413" xr:uid="{00000000-0005-0000-0000-000007A40000}"/>
    <cellStyle name="Output 2 5 38 2" xfId="41414" xr:uid="{00000000-0005-0000-0000-000008A40000}"/>
    <cellStyle name="Output 2 5 39" xfId="41415" xr:uid="{00000000-0005-0000-0000-000009A40000}"/>
    <cellStyle name="Output 2 5 39 2" xfId="41416" xr:uid="{00000000-0005-0000-0000-00000AA40000}"/>
    <cellStyle name="Output 2 5 4" xfId="41417" xr:uid="{00000000-0005-0000-0000-00000BA40000}"/>
    <cellStyle name="Output 2 5 4 2" xfId="41418" xr:uid="{00000000-0005-0000-0000-00000CA40000}"/>
    <cellStyle name="Output 2 5 40" xfId="41419" xr:uid="{00000000-0005-0000-0000-00000DA40000}"/>
    <cellStyle name="Output 2 5 41" xfId="41420" xr:uid="{00000000-0005-0000-0000-00000EA40000}"/>
    <cellStyle name="Output 2 5 42" xfId="41421" xr:uid="{00000000-0005-0000-0000-00000FA40000}"/>
    <cellStyle name="Output 2 5 43" xfId="41422" xr:uid="{00000000-0005-0000-0000-000010A40000}"/>
    <cellStyle name="Output 2 5 44" xfId="41423" xr:uid="{00000000-0005-0000-0000-000011A40000}"/>
    <cellStyle name="Output 2 5 45" xfId="41424" xr:uid="{00000000-0005-0000-0000-000012A40000}"/>
    <cellStyle name="Output 2 5 46" xfId="41425" xr:uid="{00000000-0005-0000-0000-000013A40000}"/>
    <cellStyle name="Output 2 5 47" xfId="41426" xr:uid="{00000000-0005-0000-0000-000014A40000}"/>
    <cellStyle name="Output 2 5 48" xfId="41427" xr:uid="{00000000-0005-0000-0000-000015A40000}"/>
    <cellStyle name="Output 2 5 49" xfId="41428" xr:uid="{00000000-0005-0000-0000-000016A40000}"/>
    <cellStyle name="Output 2 5 5" xfId="41429" xr:uid="{00000000-0005-0000-0000-000017A40000}"/>
    <cellStyle name="Output 2 5 5 2" xfId="41430" xr:uid="{00000000-0005-0000-0000-000018A40000}"/>
    <cellStyle name="Output 2 5 50" xfId="41431" xr:uid="{00000000-0005-0000-0000-000019A40000}"/>
    <cellStyle name="Output 2 5 51" xfId="41432" xr:uid="{00000000-0005-0000-0000-00001AA40000}"/>
    <cellStyle name="Output 2 5 52" xfId="41433" xr:uid="{00000000-0005-0000-0000-00001BA40000}"/>
    <cellStyle name="Output 2 5 53" xfId="41434" xr:uid="{00000000-0005-0000-0000-00001CA40000}"/>
    <cellStyle name="Output 2 5 54" xfId="41435" xr:uid="{00000000-0005-0000-0000-00001DA40000}"/>
    <cellStyle name="Output 2 5 55" xfId="41436" xr:uid="{00000000-0005-0000-0000-00001EA40000}"/>
    <cellStyle name="Output 2 5 56" xfId="41437" xr:uid="{00000000-0005-0000-0000-00001FA40000}"/>
    <cellStyle name="Output 2 5 57" xfId="41438" xr:uid="{00000000-0005-0000-0000-000020A40000}"/>
    <cellStyle name="Output 2 5 58" xfId="41439" xr:uid="{00000000-0005-0000-0000-000021A40000}"/>
    <cellStyle name="Output 2 5 59" xfId="41440" xr:uid="{00000000-0005-0000-0000-000022A40000}"/>
    <cellStyle name="Output 2 5 6" xfId="41441" xr:uid="{00000000-0005-0000-0000-000023A40000}"/>
    <cellStyle name="Output 2 5 6 2" xfId="41442" xr:uid="{00000000-0005-0000-0000-000024A40000}"/>
    <cellStyle name="Output 2 5 60" xfId="41443" xr:uid="{00000000-0005-0000-0000-000025A40000}"/>
    <cellStyle name="Output 2 5 61" xfId="41444" xr:uid="{00000000-0005-0000-0000-000026A40000}"/>
    <cellStyle name="Output 2 5 62" xfId="41445" xr:uid="{00000000-0005-0000-0000-000027A40000}"/>
    <cellStyle name="Output 2 5 63" xfId="41446" xr:uid="{00000000-0005-0000-0000-000028A40000}"/>
    <cellStyle name="Output 2 5 64" xfId="41447" xr:uid="{00000000-0005-0000-0000-000029A40000}"/>
    <cellStyle name="Output 2 5 65" xfId="41448" xr:uid="{00000000-0005-0000-0000-00002AA40000}"/>
    <cellStyle name="Output 2 5 66" xfId="41449" xr:uid="{00000000-0005-0000-0000-00002BA40000}"/>
    <cellStyle name="Output 2 5 67" xfId="41450" xr:uid="{00000000-0005-0000-0000-00002CA40000}"/>
    <cellStyle name="Output 2 5 68" xfId="41451" xr:uid="{00000000-0005-0000-0000-00002DA40000}"/>
    <cellStyle name="Output 2 5 69" xfId="41452" xr:uid="{00000000-0005-0000-0000-00002EA40000}"/>
    <cellStyle name="Output 2 5 7" xfId="41453" xr:uid="{00000000-0005-0000-0000-00002FA40000}"/>
    <cellStyle name="Output 2 5 7 2" xfId="41454" xr:uid="{00000000-0005-0000-0000-000030A40000}"/>
    <cellStyle name="Output 2 5 70" xfId="41455" xr:uid="{00000000-0005-0000-0000-000031A40000}"/>
    <cellStyle name="Output 2 5 71" xfId="41456" xr:uid="{00000000-0005-0000-0000-000032A40000}"/>
    <cellStyle name="Output 2 5 72" xfId="41457" xr:uid="{00000000-0005-0000-0000-000033A40000}"/>
    <cellStyle name="Output 2 5 73" xfId="41458" xr:uid="{00000000-0005-0000-0000-000034A40000}"/>
    <cellStyle name="Output 2 5 74" xfId="41459" xr:uid="{00000000-0005-0000-0000-000035A40000}"/>
    <cellStyle name="Output 2 5 75" xfId="41460" xr:uid="{00000000-0005-0000-0000-000036A40000}"/>
    <cellStyle name="Output 2 5 76" xfId="41461" xr:uid="{00000000-0005-0000-0000-000037A40000}"/>
    <cellStyle name="Output 2 5 77" xfId="52485" xr:uid="{00000000-0005-0000-0000-000038A40000}"/>
    <cellStyle name="Output 2 5 78" xfId="52239" xr:uid="{00000000-0005-0000-0000-000039A40000}"/>
    <cellStyle name="Output 2 5 79" xfId="53178" xr:uid="{00000000-0005-0000-0000-00003AA40000}"/>
    <cellStyle name="Output 2 5 8" xfId="41462" xr:uid="{00000000-0005-0000-0000-00003BA40000}"/>
    <cellStyle name="Output 2 5 8 2" xfId="41463" xr:uid="{00000000-0005-0000-0000-00003CA40000}"/>
    <cellStyle name="Output 2 5 9" xfId="41464" xr:uid="{00000000-0005-0000-0000-00003DA40000}"/>
    <cellStyle name="Output 2 5 9 2" xfId="41465" xr:uid="{00000000-0005-0000-0000-00003EA40000}"/>
    <cellStyle name="Output 2 50" xfId="41466" xr:uid="{00000000-0005-0000-0000-00003FA40000}"/>
    <cellStyle name="Output 2 50 2" xfId="41467" xr:uid="{00000000-0005-0000-0000-000040A40000}"/>
    <cellStyle name="Output 2 51" xfId="41468" xr:uid="{00000000-0005-0000-0000-000041A40000}"/>
    <cellStyle name="Output 2 51 2" xfId="41469" xr:uid="{00000000-0005-0000-0000-000042A40000}"/>
    <cellStyle name="Output 2 52" xfId="41470" xr:uid="{00000000-0005-0000-0000-000043A40000}"/>
    <cellStyle name="Output 2 52 2" xfId="41471" xr:uid="{00000000-0005-0000-0000-000044A40000}"/>
    <cellStyle name="Output 2 53" xfId="41472" xr:uid="{00000000-0005-0000-0000-000045A40000}"/>
    <cellStyle name="Output 2 53 2" xfId="41473" xr:uid="{00000000-0005-0000-0000-000046A40000}"/>
    <cellStyle name="Output 2 54" xfId="41474" xr:uid="{00000000-0005-0000-0000-000047A40000}"/>
    <cellStyle name="Output 2 54 2" xfId="41475" xr:uid="{00000000-0005-0000-0000-000048A40000}"/>
    <cellStyle name="Output 2 55" xfId="41476" xr:uid="{00000000-0005-0000-0000-000049A40000}"/>
    <cellStyle name="Output 2 55 2" xfId="41477" xr:uid="{00000000-0005-0000-0000-00004AA40000}"/>
    <cellStyle name="Output 2 56" xfId="41478" xr:uid="{00000000-0005-0000-0000-00004BA40000}"/>
    <cellStyle name="Output 2 56 2" xfId="41479" xr:uid="{00000000-0005-0000-0000-00004CA40000}"/>
    <cellStyle name="Output 2 57" xfId="41480" xr:uid="{00000000-0005-0000-0000-00004DA40000}"/>
    <cellStyle name="Output 2 57 2" xfId="41481" xr:uid="{00000000-0005-0000-0000-00004EA40000}"/>
    <cellStyle name="Output 2 58" xfId="41482" xr:uid="{00000000-0005-0000-0000-00004FA40000}"/>
    <cellStyle name="Output 2 58 2" xfId="41483" xr:uid="{00000000-0005-0000-0000-000050A40000}"/>
    <cellStyle name="Output 2 59" xfId="41484" xr:uid="{00000000-0005-0000-0000-000051A40000}"/>
    <cellStyle name="Output 2 59 2" xfId="41485" xr:uid="{00000000-0005-0000-0000-000052A40000}"/>
    <cellStyle name="Output 2 6" xfId="1136" xr:uid="{00000000-0005-0000-0000-000053A40000}"/>
    <cellStyle name="Output 2 6 10" xfId="41486" xr:uid="{00000000-0005-0000-0000-000054A40000}"/>
    <cellStyle name="Output 2 6 10 2" xfId="41487" xr:uid="{00000000-0005-0000-0000-000055A40000}"/>
    <cellStyle name="Output 2 6 11" xfId="41488" xr:uid="{00000000-0005-0000-0000-000056A40000}"/>
    <cellStyle name="Output 2 6 11 2" xfId="41489" xr:uid="{00000000-0005-0000-0000-000057A40000}"/>
    <cellStyle name="Output 2 6 12" xfId="41490" xr:uid="{00000000-0005-0000-0000-000058A40000}"/>
    <cellStyle name="Output 2 6 12 2" xfId="41491" xr:uid="{00000000-0005-0000-0000-000059A40000}"/>
    <cellStyle name="Output 2 6 13" xfId="41492" xr:uid="{00000000-0005-0000-0000-00005AA40000}"/>
    <cellStyle name="Output 2 6 13 2" xfId="41493" xr:uid="{00000000-0005-0000-0000-00005BA40000}"/>
    <cellStyle name="Output 2 6 14" xfId="41494" xr:uid="{00000000-0005-0000-0000-00005CA40000}"/>
    <cellStyle name="Output 2 6 14 2" xfId="41495" xr:uid="{00000000-0005-0000-0000-00005DA40000}"/>
    <cellStyle name="Output 2 6 15" xfId="41496" xr:uid="{00000000-0005-0000-0000-00005EA40000}"/>
    <cellStyle name="Output 2 6 15 2" xfId="41497" xr:uid="{00000000-0005-0000-0000-00005FA40000}"/>
    <cellStyle name="Output 2 6 16" xfId="41498" xr:uid="{00000000-0005-0000-0000-000060A40000}"/>
    <cellStyle name="Output 2 6 16 2" xfId="41499" xr:uid="{00000000-0005-0000-0000-000061A40000}"/>
    <cellStyle name="Output 2 6 17" xfId="41500" xr:uid="{00000000-0005-0000-0000-000062A40000}"/>
    <cellStyle name="Output 2 6 17 2" xfId="41501" xr:uid="{00000000-0005-0000-0000-000063A40000}"/>
    <cellStyle name="Output 2 6 18" xfId="41502" xr:uid="{00000000-0005-0000-0000-000064A40000}"/>
    <cellStyle name="Output 2 6 18 2" xfId="41503" xr:uid="{00000000-0005-0000-0000-000065A40000}"/>
    <cellStyle name="Output 2 6 19" xfId="41504" xr:uid="{00000000-0005-0000-0000-000066A40000}"/>
    <cellStyle name="Output 2 6 19 2" xfId="41505" xr:uid="{00000000-0005-0000-0000-000067A40000}"/>
    <cellStyle name="Output 2 6 2" xfId="1137" xr:uid="{00000000-0005-0000-0000-000068A40000}"/>
    <cellStyle name="Output 2 6 2 2" xfId="41506" xr:uid="{00000000-0005-0000-0000-000069A40000}"/>
    <cellStyle name="Output 2 6 20" xfId="41507" xr:uid="{00000000-0005-0000-0000-00006AA40000}"/>
    <cellStyle name="Output 2 6 20 2" xfId="41508" xr:uid="{00000000-0005-0000-0000-00006BA40000}"/>
    <cellStyle name="Output 2 6 21" xfId="41509" xr:uid="{00000000-0005-0000-0000-00006CA40000}"/>
    <cellStyle name="Output 2 6 21 2" xfId="41510" xr:uid="{00000000-0005-0000-0000-00006DA40000}"/>
    <cellStyle name="Output 2 6 22" xfId="41511" xr:uid="{00000000-0005-0000-0000-00006EA40000}"/>
    <cellStyle name="Output 2 6 22 2" xfId="41512" xr:uid="{00000000-0005-0000-0000-00006FA40000}"/>
    <cellStyle name="Output 2 6 23" xfId="41513" xr:uid="{00000000-0005-0000-0000-000070A40000}"/>
    <cellStyle name="Output 2 6 23 2" xfId="41514" xr:uid="{00000000-0005-0000-0000-000071A40000}"/>
    <cellStyle name="Output 2 6 24" xfId="41515" xr:uid="{00000000-0005-0000-0000-000072A40000}"/>
    <cellStyle name="Output 2 6 24 2" xfId="41516" xr:uid="{00000000-0005-0000-0000-000073A40000}"/>
    <cellStyle name="Output 2 6 25" xfId="41517" xr:uid="{00000000-0005-0000-0000-000074A40000}"/>
    <cellStyle name="Output 2 6 25 2" xfId="41518" xr:uid="{00000000-0005-0000-0000-000075A40000}"/>
    <cellStyle name="Output 2 6 26" xfId="41519" xr:uid="{00000000-0005-0000-0000-000076A40000}"/>
    <cellStyle name="Output 2 6 26 2" xfId="41520" xr:uid="{00000000-0005-0000-0000-000077A40000}"/>
    <cellStyle name="Output 2 6 27" xfId="41521" xr:uid="{00000000-0005-0000-0000-000078A40000}"/>
    <cellStyle name="Output 2 6 27 2" xfId="41522" xr:uid="{00000000-0005-0000-0000-000079A40000}"/>
    <cellStyle name="Output 2 6 28" xfId="41523" xr:uid="{00000000-0005-0000-0000-00007AA40000}"/>
    <cellStyle name="Output 2 6 28 2" xfId="41524" xr:uid="{00000000-0005-0000-0000-00007BA40000}"/>
    <cellStyle name="Output 2 6 29" xfId="41525" xr:uid="{00000000-0005-0000-0000-00007CA40000}"/>
    <cellStyle name="Output 2 6 29 2" xfId="41526" xr:uid="{00000000-0005-0000-0000-00007DA40000}"/>
    <cellStyle name="Output 2 6 3" xfId="41527" xr:uid="{00000000-0005-0000-0000-00007EA40000}"/>
    <cellStyle name="Output 2 6 3 2" xfId="41528" xr:uid="{00000000-0005-0000-0000-00007FA40000}"/>
    <cellStyle name="Output 2 6 30" xfId="41529" xr:uid="{00000000-0005-0000-0000-000080A40000}"/>
    <cellStyle name="Output 2 6 30 2" xfId="41530" xr:uid="{00000000-0005-0000-0000-000081A40000}"/>
    <cellStyle name="Output 2 6 31" xfId="41531" xr:uid="{00000000-0005-0000-0000-000082A40000}"/>
    <cellStyle name="Output 2 6 31 2" xfId="41532" xr:uid="{00000000-0005-0000-0000-000083A40000}"/>
    <cellStyle name="Output 2 6 32" xfId="41533" xr:uid="{00000000-0005-0000-0000-000084A40000}"/>
    <cellStyle name="Output 2 6 32 2" xfId="41534" xr:uid="{00000000-0005-0000-0000-000085A40000}"/>
    <cellStyle name="Output 2 6 33" xfId="41535" xr:uid="{00000000-0005-0000-0000-000086A40000}"/>
    <cellStyle name="Output 2 6 33 2" xfId="41536" xr:uid="{00000000-0005-0000-0000-000087A40000}"/>
    <cellStyle name="Output 2 6 34" xfId="41537" xr:uid="{00000000-0005-0000-0000-000088A40000}"/>
    <cellStyle name="Output 2 6 34 2" xfId="41538" xr:uid="{00000000-0005-0000-0000-000089A40000}"/>
    <cellStyle name="Output 2 6 35" xfId="41539" xr:uid="{00000000-0005-0000-0000-00008AA40000}"/>
    <cellStyle name="Output 2 6 35 2" xfId="41540" xr:uid="{00000000-0005-0000-0000-00008BA40000}"/>
    <cellStyle name="Output 2 6 36" xfId="41541" xr:uid="{00000000-0005-0000-0000-00008CA40000}"/>
    <cellStyle name="Output 2 6 36 2" xfId="41542" xr:uid="{00000000-0005-0000-0000-00008DA40000}"/>
    <cellStyle name="Output 2 6 37" xfId="41543" xr:uid="{00000000-0005-0000-0000-00008EA40000}"/>
    <cellStyle name="Output 2 6 37 2" xfId="41544" xr:uid="{00000000-0005-0000-0000-00008FA40000}"/>
    <cellStyle name="Output 2 6 38" xfId="41545" xr:uid="{00000000-0005-0000-0000-000090A40000}"/>
    <cellStyle name="Output 2 6 38 2" xfId="41546" xr:uid="{00000000-0005-0000-0000-000091A40000}"/>
    <cellStyle name="Output 2 6 39" xfId="41547" xr:uid="{00000000-0005-0000-0000-000092A40000}"/>
    <cellStyle name="Output 2 6 39 2" xfId="41548" xr:uid="{00000000-0005-0000-0000-000093A40000}"/>
    <cellStyle name="Output 2 6 4" xfId="41549" xr:uid="{00000000-0005-0000-0000-000094A40000}"/>
    <cellStyle name="Output 2 6 4 2" xfId="41550" xr:uid="{00000000-0005-0000-0000-000095A40000}"/>
    <cellStyle name="Output 2 6 40" xfId="41551" xr:uid="{00000000-0005-0000-0000-000096A40000}"/>
    <cellStyle name="Output 2 6 41" xfId="41552" xr:uid="{00000000-0005-0000-0000-000097A40000}"/>
    <cellStyle name="Output 2 6 42" xfId="41553" xr:uid="{00000000-0005-0000-0000-000098A40000}"/>
    <cellStyle name="Output 2 6 43" xfId="41554" xr:uid="{00000000-0005-0000-0000-000099A40000}"/>
    <cellStyle name="Output 2 6 44" xfId="41555" xr:uid="{00000000-0005-0000-0000-00009AA40000}"/>
    <cellStyle name="Output 2 6 45" xfId="41556" xr:uid="{00000000-0005-0000-0000-00009BA40000}"/>
    <cellStyle name="Output 2 6 46" xfId="41557" xr:uid="{00000000-0005-0000-0000-00009CA40000}"/>
    <cellStyle name="Output 2 6 47" xfId="41558" xr:uid="{00000000-0005-0000-0000-00009DA40000}"/>
    <cellStyle name="Output 2 6 48" xfId="41559" xr:uid="{00000000-0005-0000-0000-00009EA40000}"/>
    <cellStyle name="Output 2 6 49" xfId="41560" xr:uid="{00000000-0005-0000-0000-00009FA40000}"/>
    <cellStyle name="Output 2 6 5" xfId="41561" xr:uid="{00000000-0005-0000-0000-0000A0A40000}"/>
    <cellStyle name="Output 2 6 5 2" xfId="41562" xr:uid="{00000000-0005-0000-0000-0000A1A40000}"/>
    <cellStyle name="Output 2 6 50" xfId="41563" xr:uid="{00000000-0005-0000-0000-0000A2A40000}"/>
    <cellStyle name="Output 2 6 51" xfId="41564" xr:uid="{00000000-0005-0000-0000-0000A3A40000}"/>
    <cellStyle name="Output 2 6 52" xfId="41565" xr:uid="{00000000-0005-0000-0000-0000A4A40000}"/>
    <cellStyle name="Output 2 6 53" xfId="41566" xr:uid="{00000000-0005-0000-0000-0000A5A40000}"/>
    <cellStyle name="Output 2 6 54" xfId="41567" xr:uid="{00000000-0005-0000-0000-0000A6A40000}"/>
    <cellStyle name="Output 2 6 55" xfId="41568" xr:uid="{00000000-0005-0000-0000-0000A7A40000}"/>
    <cellStyle name="Output 2 6 56" xfId="41569" xr:uid="{00000000-0005-0000-0000-0000A8A40000}"/>
    <cellStyle name="Output 2 6 57" xfId="41570" xr:uid="{00000000-0005-0000-0000-0000A9A40000}"/>
    <cellStyle name="Output 2 6 58" xfId="41571" xr:uid="{00000000-0005-0000-0000-0000AAA40000}"/>
    <cellStyle name="Output 2 6 59" xfId="41572" xr:uid="{00000000-0005-0000-0000-0000ABA40000}"/>
    <cellStyle name="Output 2 6 6" xfId="41573" xr:uid="{00000000-0005-0000-0000-0000ACA40000}"/>
    <cellStyle name="Output 2 6 6 2" xfId="41574" xr:uid="{00000000-0005-0000-0000-0000ADA40000}"/>
    <cellStyle name="Output 2 6 60" xfId="41575" xr:uid="{00000000-0005-0000-0000-0000AEA40000}"/>
    <cellStyle name="Output 2 6 61" xfId="41576" xr:uid="{00000000-0005-0000-0000-0000AFA40000}"/>
    <cellStyle name="Output 2 6 62" xfId="41577" xr:uid="{00000000-0005-0000-0000-0000B0A40000}"/>
    <cellStyle name="Output 2 6 63" xfId="41578" xr:uid="{00000000-0005-0000-0000-0000B1A40000}"/>
    <cellStyle name="Output 2 6 64" xfId="41579" xr:uid="{00000000-0005-0000-0000-0000B2A40000}"/>
    <cellStyle name="Output 2 6 65" xfId="41580" xr:uid="{00000000-0005-0000-0000-0000B3A40000}"/>
    <cellStyle name="Output 2 6 66" xfId="41581" xr:uid="{00000000-0005-0000-0000-0000B4A40000}"/>
    <cellStyle name="Output 2 6 67" xfId="41582" xr:uid="{00000000-0005-0000-0000-0000B5A40000}"/>
    <cellStyle name="Output 2 6 68" xfId="41583" xr:uid="{00000000-0005-0000-0000-0000B6A40000}"/>
    <cellStyle name="Output 2 6 69" xfId="41584" xr:uid="{00000000-0005-0000-0000-0000B7A40000}"/>
    <cellStyle name="Output 2 6 7" xfId="41585" xr:uid="{00000000-0005-0000-0000-0000B8A40000}"/>
    <cellStyle name="Output 2 6 7 2" xfId="41586" xr:uid="{00000000-0005-0000-0000-0000B9A40000}"/>
    <cellStyle name="Output 2 6 70" xfId="41587" xr:uid="{00000000-0005-0000-0000-0000BAA40000}"/>
    <cellStyle name="Output 2 6 71" xfId="41588" xr:uid="{00000000-0005-0000-0000-0000BBA40000}"/>
    <cellStyle name="Output 2 6 72" xfId="41589" xr:uid="{00000000-0005-0000-0000-0000BCA40000}"/>
    <cellStyle name="Output 2 6 73" xfId="41590" xr:uid="{00000000-0005-0000-0000-0000BDA40000}"/>
    <cellStyle name="Output 2 6 74" xfId="41591" xr:uid="{00000000-0005-0000-0000-0000BEA40000}"/>
    <cellStyle name="Output 2 6 75" xfId="41592" xr:uid="{00000000-0005-0000-0000-0000BFA40000}"/>
    <cellStyle name="Output 2 6 76" xfId="41593" xr:uid="{00000000-0005-0000-0000-0000C0A40000}"/>
    <cellStyle name="Output 2 6 77" xfId="52493" xr:uid="{00000000-0005-0000-0000-0000C1A40000}"/>
    <cellStyle name="Output 2 6 78" xfId="52280" xr:uid="{00000000-0005-0000-0000-0000C2A40000}"/>
    <cellStyle name="Output 2 6 79" xfId="53186" xr:uid="{00000000-0005-0000-0000-0000C3A40000}"/>
    <cellStyle name="Output 2 6 8" xfId="41594" xr:uid="{00000000-0005-0000-0000-0000C4A40000}"/>
    <cellStyle name="Output 2 6 8 2" xfId="41595" xr:uid="{00000000-0005-0000-0000-0000C5A40000}"/>
    <cellStyle name="Output 2 6 9" xfId="41596" xr:uid="{00000000-0005-0000-0000-0000C6A40000}"/>
    <cellStyle name="Output 2 6 9 2" xfId="41597" xr:uid="{00000000-0005-0000-0000-0000C7A40000}"/>
    <cellStyle name="Output 2 60" xfId="41598" xr:uid="{00000000-0005-0000-0000-0000C8A40000}"/>
    <cellStyle name="Output 2 61" xfId="41599" xr:uid="{00000000-0005-0000-0000-0000C9A40000}"/>
    <cellStyle name="Output 2 62" xfId="41600" xr:uid="{00000000-0005-0000-0000-0000CAA40000}"/>
    <cellStyle name="Output 2 63" xfId="41601" xr:uid="{00000000-0005-0000-0000-0000CBA40000}"/>
    <cellStyle name="Output 2 64" xfId="41602" xr:uid="{00000000-0005-0000-0000-0000CCA40000}"/>
    <cellStyle name="Output 2 65" xfId="41603" xr:uid="{00000000-0005-0000-0000-0000CDA40000}"/>
    <cellStyle name="Output 2 66" xfId="41604" xr:uid="{00000000-0005-0000-0000-0000CEA40000}"/>
    <cellStyle name="Output 2 67" xfId="41605" xr:uid="{00000000-0005-0000-0000-0000CFA40000}"/>
    <cellStyle name="Output 2 68" xfId="41606" xr:uid="{00000000-0005-0000-0000-0000D0A40000}"/>
    <cellStyle name="Output 2 69" xfId="41607" xr:uid="{00000000-0005-0000-0000-0000D1A40000}"/>
    <cellStyle name="Output 2 7" xfId="1138" xr:uid="{00000000-0005-0000-0000-0000D2A40000}"/>
    <cellStyle name="Output 2 7 10" xfId="41608" xr:uid="{00000000-0005-0000-0000-0000D3A40000}"/>
    <cellStyle name="Output 2 7 10 2" xfId="41609" xr:uid="{00000000-0005-0000-0000-0000D4A40000}"/>
    <cellStyle name="Output 2 7 11" xfId="41610" xr:uid="{00000000-0005-0000-0000-0000D5A40000}"/>
    <cellStyle name="Output 2 7 11 2" xfId="41611" xr:uid="{00000000-0005-0000-0000-0000D6A40000}"/>
    <cellStyle name="Output 2 7 12" xfId="41612" xr:uid="{00000000-0005-0000-0000-0000D7A40000}"/>
    <cellStyle name="Output 2 7 12 2" xfId="41613" xr:uid="{00000000-0005-0000-0000-0000D8A40000}"/>
    <cellStyle name="Output 2 7 13" xfId="41614" xr:uid="{00000000-0005-0000-0000-0000D9A40000}"/>
    <cellStyle name="Output 2 7 13 2" xfId="41615" xr:uid="{00000000-0005-0000-0000-0000DAA40000}"/>
    <cellStyle name="Output 2 7 14" xfId="41616" xr:uid="{00000000-0005-0000-0000-0000DBA40000}"/>
    <cellStyle name="Output 2 7 14 2" xfId="41617" xr:uid="{00000000-0005-0000-0000-0000DCA40000}"/>
    <cellStyle name="Output 2 7 15" xfId="41618" xr:uid="{00000000-0005-0000-0000-0000DDA40000}"/>
    <cellStyle name="Output 2 7 15 2" xfId="41619" xr:uid="{00000000-0005-0000-0000-0000DEA40000}"/>
    <cellStyle name="Output 2 7 16" xfId="41620" xr:uid="{00000000-0005-0000-0000-0000DFA40000}"/>
    <cellStyle name="Output 2 7 16 2" xfId="41621" xr:uid="{00000000-0005-0000-0000-0000E0A40000}"/>
    <cellStyle name="Output 2 7 17" xfId="41622" xr:uid="{00000000-0005-0000-0000-0000E1A40000}"/>
    <cellStyle name="Output 2 7 17 2" xfId="41623" xr:uid="{00000000-0005-0000-0000-0000E2A40000}"/>
    <cellStyle name="Output 2 7 18" xfId="41624" xr:uid="{00000000-0005-0000-0000-0000E3A40000}"/>
    <cellStyle name="Output 2 7 18 2" xfId="41625" xr:uid="{00000000-0005-0000-0000-0000E4A40000}"/>
    <cellStyle name="Output 2 7 19" xfId="41626" xr:uid="{00000000-0005-0000-0000-0000E5A40000}"/>
    <cellStyle name="Output 2 7 19 2" xfId="41627" xr:uid="{00000000-0005-0000-0000-0000E6A40000}"/>
    <cellStyle name="Output 2 7 2" xfId="1139" xr:uid="{00000000-0005-0000-0000-0000E7A40000}"/>
    <cellStyle name="Output 2 7 2 2" xfId="41628" xr:uid="{00000000-0005-0000-0000-0000E8A40000}"/>
    <cellStyle name="Output 2 7 20" xfId="41629" xr:uid="{00000000-0005-0000-0000-0000E9A40000}"/>
    <cellStyle name="Output 2 7 20 2" xfId="41630" xr:uid="{00000000-0005-0000-0000-0000EAA40000}"/>
    <cellStyle name="Output 2 7 21" xfId="41631" xr:uid="{00000000-0005-0000-0000-0000EBA40000}"/>
    <cellStyle name="Output 2 7 21 2" xfId="41632" xr:uid="{00000000-0005-0000-0000-0000ECA40000}"/>
    <cellStyle name="Output 2 7 22" xfId="41633" xr:uid="{00000000-0005-0000-0000-0000EDA40000}"/>
    <cellStyle name="Output 2 7 22 2" xfId="41634" xr:uid="{00000000-0005-0000-0000-0000EEA40000}"/>
    <cellStyle name="Output 2 7 23" xfId="41635" xr:uid="{00000000-0005-0000-0000-0000EFA40000}"/>
    <cellStyle name="Output 2 7 23 2" xfId="41636" xr:uid="{00000000-0005-0000-0000-0000F0A40000}"/>
    <cellStyle name="Output 2 7 24" xfId="41637" xr:uid="{00000000-0005-0000-0000-0000F1A40000}"/>
    <cellStyle name="Output 2 7 24 2" xfId="41638" xr:uid="{00000000-0005-0000-0000-0000F2A40000}"/>
    <cellStyle name="Output 2 7 25" xfId="41639" xr:uid="{00000000-0005-0000-0000-0000F3A40000}"/>
    <cellStyle name="Output 2 7 25 2" xfId="41640" xr:uid="{00000000-0005-0000-0000-0000F4A40000}"/>
    <cellStyle name="Output 2 7 26" xfId="41641" xr:uid="{00000000-0005-0000-0000-0000F5A40000}"/>
    <cellStyle name="Output 2 7 26 2" xfId="41642" xr:uid="{00000000-0005-0000-0000-0000F6A40000}"/>
    <cellStyle name="Output 2 7 27" xfId="41643" xr:uid="{00000000-0005-0000-0000-0000F7A40000}"/>
    <cellStyle name="Output 2 7 27 2" xfId="41644" xr:uid="{00000000-0005-0000-0000-0000F8A40000}"/>
    <cellStyle name="Output 2 7 28" xfId="41645" xr:uid="{00000000-0005-0000-0000-0000F9A40000}"/>
    <cellStyle name="Output 2 7 28 2" xfId="41646" xr:uid="{00000000-0005-0000-0000-0000FAA40000}"/>
    <cellStyle name="Output 2 7 29" xfId="41647" xr:uid="{00000000-0005-0000-0000-0000FBA40000}"/>
    <cellStyle name="Output 2 7 29 2" xfId="41648" xr:uid="{00000000-0005-0000-0000-0000FCA40000}"/>
    <cellStyle name="Output 2 7 3" xfId="41649" xr:uid="{00000000-0005-0000-0000-0000FDA40000}"/>
    <cellStyle name="Output 2 7 3 2" xfId="41650" xr:uid="{00000000-0005-0000-0000-0000FEA40000}"/>
    <cellStyle name="Output 2 7 30" xfId="41651" xr:uid="{00000000-0005-0000-0000-0000FFA40000}"/>
    <cellStyle name="Output 2 7 30 2" xfId="41652" xr:uid="{00000000-0005-0000-0000-000000A50000}"/>
    <cellStyle name="Output 2 7 31" xfId="41653" xr:uid="{00000000-0005-0000-0000-000001A50000}"/>
    <cellStyle name="Output 2 7 31 2" xfId="41654" xr:uid="{00000000-0005-0000-0000-000002A50000}"/>
    <cellStyle name="Output 2 7 32" xfId="41655" xr:uid="{00000000-0005-0000-0000-000003A50000}"/>
    <cellStyle name="Output 2 7 32 2" xfId="41656" xr:uid="{00000000-0005-0000-0000-000004A50000}"/>
    <cellStyle name="Output 2 7 33" xfId="41657" xr:uid="{00000000-0005-0000-0000-000005A50000}"/>
    <cellStyle name="Output 2 7 33 2" xfId="41658" xr:uid="{00000000-0005-0000-0000-000006A50000}"/>
    <cellStyle name="Output 2 7 34" xfId="41659" xr:uid="{00000000-0005-0000-0000-000007A50000}"/>
    <cellStyle name="Output 2 7 34 2" xfId="41660" xr:uid="{00000000-0005-0000-0000-000008A50000}"/>
    <cellStyle name="Output 2 7 35" xfId="41661" xr:uid="{00000000-0005-0000-0000-000009A50000}"/>
    <cellStyle name="Output 2 7 35 2" xfId="41662" xr:uid="{00000000-0005-0000-0000-00000AA50000}"/>
    <cellStyle name="Output 2 7 36" xfId="41663" xr:uid="{00000000-0005-0000-0000-00000BA50000}"/>
    <cellStyle name="Output 2 7 36 2" xfId="41664" xr:uid="{00000000-0005-0000-0000-00000CA50000}"/>
    <cellStyle name="Output 2 7 37" xfId="41665" xr:uid="{00000000-0005-0000-0000-00000DA50000}"/>
    <cellStyle name="Output 2 7 37 2" xfId="41666" xr:uid="{00000000-0005-0000-0000-00000EA50000}"/>
    <cellStyle name="Output 2 7 38" xfId="41667" xr:uid="{00000000-0005-0000-0000-00000FA50000}"/>
    <cellStyle name="Output 2 7 38 2" xfId="41668" xr:uid="{00000000-0005-0000-0000-000010A50000}"/>
    <cellStyle name="Output 2 7 39" xfId="41669" xr:uid="{00000000-0005-0000-0000-000011A50000}"/>
    <cellStyle name="Output 2 7 39 2" xfId="41670" xr:uid="{00000000-0005-0000-0000-000012A50000}"/>
    <cellStyle name="Output 2 7 4" xfId="41671" xr:uid="{00000000-0005-0000-0000-000013A50000}"/>
    <cellStyle name="Output 2 7 4 2" xfId="41672" xr:uid="{00000000-0005-0000-0000-000014A50000}"/>
    <cellStyle name="Output 2 7 40" xfId="41673" xr:uid="{00000000-0005-0000-0000-000015A50000}"/>
    <cellStyle name="Output 2 7 41" xfId="41674" xr:uid="{00000000-0005-0000-0000-000016A50000}"/>
    <cellStyle name="Output 2 7 42" xfId="41675" xr:uid="{00000000-0005-0000-0000-000017A50000}"/>
    <cellStyle name="Output 2 7 43" xfId="41676" xr:uid="{00000000-0005-0000-0000-000018A50000}"/>
    <cellStyle name="Output 2 7 44" xfId="41677" xr:uid="{00000000-0005-0000-0000-000019A50000}"/>
    <cellStyle name="Output 2 7 45" xfId="41678" xr:uid="{00000000-0005-0000-0000-00001AA50000}"/>
    <cellStyle name="Output 2 7 46" xfId="41679" xr:uid="{00000000-0005-0000-0000-00001BA50000}"/>
    <cellStyle name="Output 2 7 47" xfId="41680" xr:uid="{00000000-0005-0000-0000-00001CA50000}"/>
    <cellStyle name="Output 2 7 48" xfId="41681" xr:uid="{00000000-0005-0000-0000-00001DA50000}"/>
    <cellStyle name="Output 2 7 49" xfId="41682" xr:uid="{00000000-0005-0000-0000-00001EA50000}"/>
    <cellStyle name="Output 2 7 5" xfId="41683" xr:uid="{00000000-0005-0000-0000-00001FA50000}"/>
    <cellStyle name="Output 2 7 5 2" xfId="41684" xr:uid="{00000000-0005-0000-0000-000020A50000}"/>
    <cellStyle name="Output 2 7 50" xfId="41685" xr:uid="{00000000-0005-0000-0000-000021A50000}"/>
    <cellStyle name="Output 2 7 51" xfId="41686" xr:uid="{00000000-0005-0000-0000-000022A50000}"/>
    <cellStyle name="Output 2 7 52" xfId="41687" xr:uid="{00000000-0005-0000-0000-000023A50000}"/>
    <cellStyle name="Output 2 7 53" xfId="41688" xr:uid="{00000000-0005-0000-0000-000024A50000}"/>
    <cellStyle name="Output 2 7 54" xfId="41689" xr:uid="{00000000-0005-0000-0000-000025A50000}"/>
    <cellStyle name="Output 2 7 55" xfId="41690" xr:uid="{00000000-0005-0000-0000-000026A50000}"/>
    <cellStyle name="Output 2 7 56" xfId="41691" xr:uid="{00000000-0005-0000-0000-000027A50000}"/>
    <cellStyle name="Output 2 7 57" xfId="41692" xr:uid="{00000000-0005-0000-0000-000028A50000}"/>
    <cellStyle name="Output 2 7 58" xfId="41693" xr:uid="{00000000-0005-0000-0000-000029A50000}"/>
    <cellStyle name="Output 2 7 59" xfId="41694" xr:uid="{00000000-0005-0000-0000-00002AA50000}"/>
    <cellStyle name="Output 2 7 6" xfId="41695" xr:uid="{00000000-0005-0000-0000-00002BA50000}"/>
    <cellStyle name="Output 2 7 6 2" xfId="41696" xr:uid="{00000000-0005-0000-0000-00002CA50000}"/>
    <cellStyle name="Output 2 7 60" xfId="41697" xr:uid="{00000000-0005-0000-0000-00002DA50000}"/>
    <cellStyle name="Output 2 7 61" xfId="41698" xr:uid="{00000000-0005-0000-0000-00002EA50000}"/>
    <cellStyle name="Output 2 7 62" xfId="41699" xr:uid="{00000000-0005-0000-0000-00002FA50000}"/>
    <cellStyle name="Output 2 7 63" xfId="41700" xr:uid="{00000000-0005-0000-0000-000030A50000}"/>
    <cellStyle name="Output 2 7 64" xfId="41701" xr:uid="{00000000-0005-0000-0000-000031A50000}"/>
    <cellStyle name="Output 2 7 65" xfId="41702" xr:uid="{00000000-0005-0000-0000-000032A50000}"/>
    <cellStyle name="Output 2 7 66" xfId="41703" xr:uid="{00000000-0005-0000-0000-000033A50000}"/>
    <cellStyle name="Output 2 7 67" xfId="41704" xr:uid="{00000000-0005-0000-0000-000034A50000}"/>
    <cellStyle name="Output 2 7 68" xfId="41705" xr:uid="{00000000-0005-0000-0000-000035A50000}"/>
    <cellStyle name="Output 2 7 69" xfId="41706" xr:uid="{00000000-0005-0000-0000-000036A50000}"/>
    <cellStyle name="Output 2 7 7" xfId="41707" xr:uid="{00000000-0005-0000-0000-000037A50000}"/>
    <cellStyle name="Output 2 7 7 2" xfId="41708" xr:uid="{00000000-0005-0000-0000-000038A50000}"/>
    <cellStyle name="Output 2 7 70" xfId="41709" xr:uid="{00000000-0005-0000-0000-000039A50000}"/>
    <cellStyle name="Output 2 7 71" xfId="41710" xr:uid="{00000000-0005-0000-0000-00003AA50000}"/>
    <cellStyle name="Output 2 7 72" xfId="41711" xr:uid="{00000000-0005-0000-0000-00003BA50000}"/>
    <cellStyle name="Output 2 7 73" xfId="41712" xr:uid="{00000000-0005-0000-0000-00003CA50000}"/>
    <cellStyle name="Output 2 7 74" xfId="41713" xr:uid="{00000000-0005-0000-0000-00003DA50000}"/>
    <cellStyle name="Output 2 7 75" xfId="41714" xr:uid="{00000000-0005-0000-0000-00003EA50000}"/>
    <cellStyle name="Output 2 7 76" xfId="41715" xr:uid="{00000000-0005-0000-0000-00003FA50000}"/>
    <cellStyle name="Output 2 7 77" xfId="52547" xr:uid="{00000000-0005-0000-0000-000040A50000}"/>
    <cellStyle name="Output 2 7 78" xfId="52779" xr:uid="{00000000-0005-0000-0000-000041A50000}"/>
    <cellStyle name="Output 2 7 79" xfId="53240" xr:uid="{00000000-0005-0000-0000-000042A50000}"/>
    <cellStyle name="Output 2 7 8" xfId="41716" xr:uid="{00000000-0005-0000-0000-000043A50000}"/>
    <cellStyle name="Output 2 7 8 2" xfId="41717" xr:uid="{00000000-0005-0000-0000-000044A50000}"/>
    <cellStyle name="Output 2 7 9" xfId="41718" xr:uid="{00000000-0005-0000-0000-000045A50000}"/>
    <cellStyle name="Output 2 7 9 2" xfId="41719" xr:uid="{00000000-0005-0000-0000-000046A50000}"/>
    <cellStyle name="Output 2 70" xfId="41720" xr:uid="{00000000-0005-0000-0000-000047A50000}"/>
    <cellStyle name="Output 2 71" xfId="41721" xr:uid="{00000000-0005-0000-0000-000048A50000}"/>
    <cellStyle name="Output 2 72" xfId="41722" xr:uid="{00000000-0005-0000-0000-000049A50000}"/>
    <cellStyle name="Output 2 73" xfId="41723" xr:uid="{00000000-0005-0000-0000-00004AA50000}"/>
    <cellStyle name="Output 2 74" xfId="41724" xr:uid="{00000000-0005-0000-0000-00004BA50000}"/>
    <cellStyle name="Output 2 75" xfId="41725" xr:uid="{00000000-0005-0000-0000-00004CA50000}"/>
    <cellStyle name="Output 2 76" xfId="41726" xr:uid="{00000000-0005-0000-0000-00004DA50000}"/>
    <cellStyle name="Output 2 77" xfId="41727" xr:uid="{00000000-0005-0000-0000-00004EA50000}"/>
    <cellStyle name="Output 2 78" xfId="41728" xr:uid="{00000000-0005-0000-0000-00004FA50000}"/>
    <cellStyle name="Output 2 79" xfId="41729" xr:uid="{00000000-0005-0000-0000-000050A50000}"/>
    <cellStyle name="Output 2 8" xfId="1140" xr:uid="{00000000-0005-0000-0000-000051A50000}"/>
    <cellStyle name="Output 2 8 10" xfId="41730" xr:uid="{00000000-0005-0000-0000-000052A50000}"/>
    <cellStyle name="Output 2 8 10 2" xfId="41731" xr:uid="{00000000-0005-0000-0000-000053A50000}"/>
    <cellStyle name="Output 2 8 11" xfId="41732" xr:uid="{00000000-0005-0000-0000-000054A50000}"/>
    <cellStyle name="Output 2 8 11 2" xfId="41733" xr:uid="{00000000-0005-0000-0000-000055A50000}"/>
    <cellStyle name="Output 2 8 12" xfId="41734" xr:uid="{00000000-0005-0000-0000-000056A50000}"/>
    <cellStyle name="Output 2 8 12 2" xfId="41735" xr:uid="{00000000-0005-0000-0000-000057A50000}"/>
    <cellStyle name="Output 2 8 13" xfId="41736" xr:uid="{00000000-0005-0000-0000-000058A50000}"/>
    <cellStyle name="Output 2 8 13 2" xfId="41737" xr:uid="{00000000-0005-0000-0000-000059A50000}"/>
    <cellStyle name="Output 2 8 14" xfId="41738" xr:uid="{00000000-0005-0000-0000-00005AA50000}"/>
    <cellStyle name="Output 2 8 14 2" xfId="41739" xr:uid="{00000000-0005-0000-0000-00005BA50000}"/>
    <cellStyle name="Output 2 8 15" xfId="41740" xr:uid="{00000000-0005-0000-0000-00005CA50000}"/>
    <cellStyle name="Output 2 8 15 2" xfId="41741" xr:uid="{00000000-0005-0000-0000-00005DA50000}"/>
    <cellStyle name="Output 2 8 16" xfId="41742" xr:uid="{00000000-0005-0000-0000-00005EA50000}"/>
    <cellStyle name="Output 2 8 16 2" xfId="41743" xr:uid="{00000000-0005-0000-0000-00005FA50000}"/>
    <cellStyle name="Output 2 8 17" xfId="41744" xr:uid="{00000000-0005-0000-0000-000060A50000}"/>
    <cellStyle name="Output 2 8 17 2" xfId="41745" xr:uid="{00000000-0005-0000-0000-000061A50000}"/>
    <cellStyle name="Output 2 8 18" xfId="41746" xr:uid="{00000000-0005-0000-0000-000062A50000}"/>
    <cellStyle name="Output 2 8 18 2" xfId="41747" xr:uid="{00000000-0005-0000-0000-000063A50000}"/>
    <cellStyle name="Output 2 8 19" xfId="41748" xr:uid="{00000000-0005-0000-0000-000064A50000}"/>
    <cellStyle name="Output 2 8 19 2" xfId="41749" xr:uid="{00000000-0005-0000-0000-000065A50000}"/>
    <cellStyle name="Output 2 8 2" xfId="1141" xr:uid="{00000000-0005-0000-0000-000066A50000}"/>
    <cellStyle name="Output 2 8 2 2" xfId="41750" xr:uid="{00000000-0005-0000-0000-000067A50000}"/>
    <cellStyle name="Output 2 8 20" xfId="41751" xr:uid="{00000000-0005-0000-0000-000068A50000}"/>
    <cellStyle name="Output 2 8 20 2" xfId="41752" xr:uid="{00000000-0005-0000-0000-000069A50000}"/>
    <cellStyle name="Output 2 8 21" xfId="41753" xr:uid="{00000000-0005-0000-0000-00006AA50000}"/>
    <cellStyle name="Output 2 8 21 2" xfId="41754" xr:uid="{00000000-0005-0000-0000-00006BA50000}"/>
    <cellStyle name="Output 2 8 22" xfId="41755" xr:uid="{00000000-0005-0000-0000-00006CA50000}"/>
    <cellStyle name="Output 2 8 22 2" xfId="41756" xr:uid="{00000000-0005-0000-0000-00006DA50000}"/>
    <cellStyle name="Output 2 8 23" xfId="41757" xr:uid="{00000000-0005-0000-0000-00006EA50000}"/>
    <cellStyle name="Output 2 8 23 2" xfId="41758" xr:uid="{00000000-0005-0000-0000-00006FA50000}"/>
    <cellStyle name="Output 2 8 24" xfId="41759" xr:uid="{00000000-0005-0000-0000-000070A50000}"/>
    <cellStyle name="Output 2 8 24 2" xfId="41760" xr:uid="{00000000-0005-0000-0000-000071A50000}"/>
    <cellStyle name="Output 2 8 25" xfId="41761" xr:uid="{00000000-0005-0000-0000-000072A50000}"/>
    <cellStyle name="Output 2 8 25 2" xfId="41762" xr:uid="{00000000-0005-0000-0000-000073A50000}"/>
    <cellStyle name="Output 2 8 26" xfId="41763" xr:uid="{00000000-0005-0000-0000-000074A50000}"/>
    <cellStyle name="Output 2 8 26 2" xfId="41764" xr:uid="{00000000-0005-0000-0000-000075A50000}"/>
    <cellStyle name="Output 2 8 27" xfId="41765" xr:uid="{00000000-0005-0000-0000-000076A50000}"/>
    <cellStyle name="Output 2 8 27 2" xfId="41766" xr:uid="{00000000-0005-0000-0000-000077A50000}"/>
    <cellStyle name="Output 2 8 28" xfId="41767" xr:uid="{00000000-0005-0000-0000-000078A50000}"/>
    <cellStyle name="Output 2 8 28 2" xfId="41768" xr:uid="{00000000-0005-0000-0000-000079A50000}"/>
    <cellStyle name="Output 2 8 29" xfId="41769" xr:uid="{00000000-0005-0000-0000-00007AA50000}"/>
    <cellStyle name="Output 2 8 29 2" xfId="41770" xr:uid="{00000000-0005-0000-0000-00007BA50000}"/>
    <cellStyle name="Output 2 8 3" xfId="41771" xr:uid="{00000000-0005-0000-0000-00007CA50000}"/>
    <cellStyle name="Output 2 8 3 2" xfId="41772" xr:uid="{00000000-0005-0000-0000-00007DA50000}"/>
    <cellStyle name="Output 2 8 30" xfId="41773" xr:uid="{00000000-0005-0000-0000-00007EA50000}"/>
    <cellStyle name="Output 2 8 30 2" xfId="41774" xr:uid="{00000000-0005-0000-0000-00007FA50000}"/>
    <cellStyle name="Output 2 8 31" xfId="41775" xr:uid="{00000000-0005-0000-0000-000080A50000}"/>
    <cellStyle name="Output 2 8 31 2" xfId="41776" xr:uid="{00000000-0005-0000-0000-000081A50000}"/>
    <cellStyle name="Output 2 8 32" xfId="41777" xr:uid="{00000000-0005-0000-0000-000082A50000}"/>
    <cellStyle name="Output 2 8 32 2" xfId="41778" xr:uid="{00000000-0005-0000-0000-000083A50000}"/>
    <cellStyle name="Output 2 8 33" xfId="41779" xr:uid="{00000000-0005-0000-0000-000084A50000}"/>
    <cellStyle name="Output 2 8 33 2" xfId="41780" xr:uid="{00000000-0005-0000-0000-000085A50000}"/>
    <cellStyle name="Output 2 8 34" xfId="41781" xr:uid="{00000000-0005-0000-0000-000086A50000}"/>
    <cellStyle name="Output 2 8 34 2" xfId="41782" xr:uid="{00000000-0005-0000-0000-000087A50000}"/>
    <cellStyle name="Output 2 8 35" xfId="41783" xr:uid="{00000000-0005-0000-0000-000088A50000}"/>
    <cellStyle name="Output 2 8 35 2" xfId="41784" xr:uid="{00000000-0005-0000-0000-000089A50000}"/>
    <cellStyle name="Output 2 8 36" xfId="41785" xr:uid="{00000000-0005-0000-0000-00008AA50000}"/>
    <cellStyle name="Output 2 8 36 2" xfId="41786" xr:uid="{00000000-0005-0000-0000-00008BA50000}"/>
    <cellStyle name="Output 2 8 37" xfId="41787" xr:uid="{00000000-0005-0000-0000-00008CA50000}"/>
    <cellStyle name="Output 2 8 37 2" xfId="41788" xr:uid="{00000000-0005-0000-0000-00008DA50000}"/>
    <cellStyle name="Output 2 8 38" xfId="41789" xr:uid="{00000000-0005-0000-0000-00008EA50000}"/>
    <cellStyle name="Output 2 8 38 2" xfId="41790" xr:uid="{00000000-0005-0000-0000-00008FA50000}"/>
    <cellStyle name="Output 2 8 39" xfId="41791" xr:uid="{00000000-0005-0000-0000-000090A50000}"/>
    <cellStyle name="Output 2 8 39 2" xfId="41792" xr:uid="{00000000-0005-0000-0000-000091A50000}"/>
    <cellStyle name="Output 2 8 4" xfId="41793" xr:uid="{00000000-0005-0000-0000-000092A50000}"/>
    <cellStyle name="Output 2 8 4 2" xfId="41794" xr:uid="{00000000-0005-0000-0000-000093A50000}"/>
    <cellStyle name="Output 2 8 40" xfId="41795" xr:uid="{00000000-0005-0000-0000-000094A50000}"/>
    <cellStyle name="Output 2 8 41" xfId="41796" xr:uid="{00000000-0005-0000-0000-000095A50000}"/>
    <cellStyle name="Output 2 8 42" xfId="41797" xr:uid="{00000000-0005-0000-0000-000096A50000}"/>
    <cellStyle name="Output 2 8 43" xfId="41798" xr:uid="{00000000-0005-0000-0000-000097A50000}"/>
    <cellStyle name="Output 2 8 44" xfId="41799" xr:uid="{00000000-0005-0000-0000-000098A50000}"/>
    <cellStyle name="Output 2 8 45" xfId="41800" xr:uid="{00000000-0005-0000-0000-000099A50000}"/>
    <cellStyle name="Output 2 8 46" xfId="41801" xr:uid="{00000000-0005-0000-0000-00009AA50000}"/>
    <cellStyle name="Output 2 8 47" xfId="41802" xr:uid="{00000000-0005-0000-0000-00009BA50000}"/>
    <cellStyle name="Output 2 8 48" xfId="41803" xr:uid="{00000000-0005-0000-0000-00009CA50000}"/>
    <cellStyle name="Output 2 8 49" xfId="41804" xr:uid="{00000000-0005-0000-0000-00009DA50000}"/>
    <cellStyle name="Output 2 8 5" xfId="41805" xr:uid="{00000000-0005-0000-0000-00009EA50000}"/>
    <cellStyle name="Output 2 8 5 2" xfId="41806" xr:uid="{00000000-0005-0000-0000-00009FA50000}"/>
    <cellStyle name="Output 2 8 50" xfId="41807" xr:uid="{00000000-0005-0000-0000-0000A0A50000}"/>
    <cellStyle name="Output 2 8 51" xfId="41808" xr:uid="{00000000-0005-0000-0000-0000A1A50000}"/>
    <cellStyle name="Output 2 8 52" xfId="41809" xr:uid="{00000000-0005-0000-0000-0000A2A50000}"/>
    <cellStyle name="Output 2 8 53" xfId="41810" xr:uid="{00000000-0005-0000-0000-0000A3A50000}"/>
    <cellStyle name="Output 2 8 54" xfId="41811" xr:uid="{00000000-0005-0000-0000-0000A4A50000}"/>
    <cellStyle name="Output 2 8 55" xfId="41812" xr:uid="{00000000-0005-0000-0000-0000A5A50000}"/>
    <cellStyle name="Output 2 8 56" xfId="41813" xr:uid="{00000000-0005-0000-0000-0000A6A50000}"/>
    <cellStyle name="Output 2 8 57" xfId="41814" xr:uid="{00000000-0005-0000-0000-0000A7A50000}"/>
    <cellStyle name="Output 2 8 58" xfId="41815" xr:uid="{00000000-0005-0000-0000-0000A8A50000}"/>
    <cellStyle name="Output 2 8 59" xfId="41816" xr:uid="{00000000-0005-0000-0000-0000A9A50000}"/>
    <cellStyle name="Output 2 8 6" xfId="41817" xr:uid="{00000000-0005-0000-0000-0000AAA50000}"/>
    <cellStyle name="Output 2 8 6 2" xfId="41818" xr:uid="{00000000-0005-0000-0000-0000ABA50000}"/>
    <cellStyle name="Output 2 8 60" xfId="41819" xr:uid="{00000000-0005-0000-0000-0000ACA50000}"/>
    <cellStyle name="Output 2 8 61" xfId="41820" xr:uid="{00000000-0005-0000-0000-0000ADA50000}"/>
    <cellStyle name="Output 2 8 62" xfId="41821" xr:uid="{00000000-0005-0000-0000-0000AEA50000}"/>
    <cellStyle name="Output 2 8 63" xfId="41822" xr:uid="{00000000-0005-0000-0000-0000AFA50000}"/>
    <cellStyle name="Output 2 8 64" xfId="41823" xr:uid="{00000000-0005-0000-0000-0000B0A50000}"/>
    <cellStyle name="Output 2 8 65" xfId="41824" xr:uid="{00000000-0005-0000-0000-0000B1A50000}"/>
    <cellStyle name="Output 2 8 66" xfId="41825" xr:uid="{00000000-0005-0000-0000-0000B2A50000}"/>
    <cellStyle name="Output 2 8 67" xfId="41826" xr:uid="{00000000-0005-0000-0000-0000B3A50000}"/>
    <cellStyle name="Output 2 8 68" xfId="41827" xr:uid="{00000000-0005-0000-0000-0000B4A50000}"/>
    <cellStyle name="Output 2 8 69" xfId="41828" xr:uid="{00000000-0005-0000-0000-0000B5A50000}"/>
    <cellStyle name="Output 2 8 7" xfId="41829" xr:uid="{00000000-0005-0000-0000-0000B6A50000}"/>
    <cellStyle name="Output 2 8 7 2" xfId="41830" xr:uid="{00000000-0005-0000-0000-0000B7A50000}"/>
    <cellStyle name="Output 2 8 70" xfId="41831" xr:uid="{00000000-0005-0000-0000-0000B8A50000}"/>
    <cellStyle name="Output 2 8 71" xfId="41832" xr:uid="{00000000-0005-0000-0000-0000B9A50000}"/>
    <cellStyle name="Output 2 8 72" xfId="41833" xr:uid="{00000000-0005-0000-0000-0000BAA50000}"/>
    <cellStyle name="Output 2 8 73" xfId="41834" xr:uid="{00000000-0005-0000-0000-0000BBA50000}"/>
    <cellStyle name="Output 2 8 74" xfId="41835" xr:uid="{00000000-0005-0000-0000-0000BCA50000}"/>
    <cellStyle name="Output 2 8 75" xfId="41836" xr:uid="{00000000-0005-0000-0000-0000BDA50000}"/>
    <cellStyle name="Output 2 8 76" xfId="41837" xr:uid="{00000000-0005-0000-0000-0000BEA50000}"/>
    <cellStyle name="Output 2 8 77" xfId="52501" xr:uid="{00000000-0005-0000-0000-0000BFA50000}"/>
    <cellStyle name="Output 2 8 78" xfId="52273" xr:uid="{00000000-0005-0000-0000-0000C0A50000}"/>
    <cellStyle name="Output 2 8 79" xfId="53194" xr:uid="{00000000-0005-0000-0000-0000C1A50000}"/>
    <cellStyle name="Output 2 8 8" xfId="41838" xr:uid="{00000000-0005-0000-0000-0000C2A50000}"/>
    <cellStyle name="Output 2 8 8 2" xfId="41839" xr:uid="{00000000-0005-0000-0000-0000C3A50000}"/>
    <cellStyle name="Output 2 8 9" xfId="41840" xr:uid="{00000000-0005-0000-0000-0000C4A50000}"/>
    <cellStyle name="Output 2 8 9 2" xfId="41841" xr:uid="{00000000-0005-0000-0000-0000C5A50000}"/>
    <cellStyle name="Output 2 80" xfId="41842" xr:uid="{00000000-0005-0000-0000-0000C6A50000}"/>
    <cellStyle name="Output 2 81" xfId="41843" xr:uid="{00000000-0005-0000-0000-0000C7A50000}"/>
    <cellStyle name="Output 2 82" xfId="41844" xr:uid="{00000000-0005-0000-0000-0000C8A50000}"/>
    <cellStyle name="Output 2 83" xfId="41845" xr:uid="{00000000-0005-0000-0000-0000C9A50000}"/>
    <cellStyle name="Output 2 84" xfId="41846" xr:uid="{00000000-0005-0000-0000-0000CAA50000}"/>
    <cellStyle name="Output 2 85" xfId="41847" xr:uid="{00000000-0005-0000-0000-0000CBA50000}"/>
    <cellStyle name="Output 2 86" xfId="41848" xr:uid="{00000000-0005-0000-0000-0000CCA50000}"/>
    <cellStyle name="Output 2 87" xfId="41849" xr:uid="{00000000-0005-0000-0000-0000CDA50000}"/>
    <cellStyle name="Output 2 88" xfId="41850" xr:uid="{00000000-0005-0000-0000-0000CEA50000}"/>
    <cellStyle name="Output 2 89" xfId="41851" xr:uid="{00000000-0005-0000-0000-0000CFA50000}"/>
    <cellStyle name="Output 2 9" xfId="1142" xr:uid="{00000000-0005-0000-0000-0000D0A50000}"/>
    <cellStyle name="Output 2 9 10" xfId="41852" xr:uid="{00000000-0005-0000-0000-0000D1A50000}"/>
    <cellStyle name="Output 2 9 10 2" xfId="41853" xr:uid="{00000000-0005-0000-0000-0000D2A50000}"/>
    <cellStyle name="Output 2 9 11" xfId="41854" xr:uid="{00000000-0005-0000-0000-0000D3A50000}"/>
    <cellStyle name="Output 2 9 11 2" xfId="41855" xr:uid="{00000000-0005-0000-0000-0000D4A50000}"/>
    <cellStyle name="Output 2 9 12" xfId="41856" xr:uid="{00000000-0005-0000-0000-0000D5A50000}"/>
    <cellStyle name="Output 2 9 12 2" xfId="41857" xr:uid="{00000000-0005-0000-0000-0000D6A50000}"/>
    <cellStyle name="Output 2 9 13" xfId="41858" xr:uid="{00000000-0005-0000-0000-0000D7A50000}"/>
    <cellStyle name="Output 2 9 13 2" xfId="41859" xr:uid="{00000000-0005-0000-0000-0000D8A50000}"/>
    <cellStyle name="Output 2 9 14" xfId="41860" xr:uid="{00000000-0005-0000-0000-0000D9A50000}"/>
    <cellStyle name="Output 2 9 14 2" xfId="41861" xr:uid="{00000000-0005-0000-0000-0000DAA50000}"/>
    <cellStyle name="Output 2 9 15" xfId="41862" xr:uid="{00000000-0005-0000-0000-0000DBA50000}"/>
    <cellStyle name="Output 2 9 15 2" xfId="41863" xr:uid="{00000000-0005-0000-0000-0000DCA50000}"/>
    <cellStyle name="Output 2 9 16" xfId="41864" xr:uid="{00000000-0005-0000-0000-0000DDA50000}"/>
    <cellStyle name="Output 2 9 16 2" xfId="41865" xr:uid="{00000000-0005-0000-0000-0000DEA50000}"/>
    <cellStyle name="Output 2 9 17" xfId="41866" xr:uid="{00000000-0005-0000-0000-0000DFA50000}"/>
    <cellStyle name="Output 2 9 17 2" xfId="41867" xr:uid="{00000000-0005-0000-0000-0000E0A50000}"/>
    <cellStyle name="Output 2 9 18" xfId="41868" xr:uid="{00000000-0005-0000-0000-0000E1A50000}"/>
    <cellStyle name="Output 2 9 18 2" xfId="41869" xr:uid="{00000000-0005-0000-0000-0000E2A50000}"/>
    <cellStyle name="Output 2 9 19" xfId="41870" xr:uid="{00000000-0005-0000-0000-0000E3A50000}"/>
    <cellStyle name="Output 2 9 19 2" xfId="41871" xr:uid="{00000000-0005-0000-0000-0000E4A50000}"/>
    <cellStyle name="Output 2 9 2" xfId="1143" xr:uid="{00000000-0005-0000-0000-0000E5A50000}"/>
    <cellStyle name="Output 2 9 2 2" xfId="41872" xr:uid="{00000000-0005-0000-0000-0000E6A50000}"/>
    <cellStyle name="Output 2 9 20" xfId="41873" xr:uid="{00000000-0005-0000-0000-0000E7A50000}"/>
    <cellStyle name="Output 2 9 20 2" xfId="41874" xr:uid="{00000000-0005-0000-0000-0000E8A50000}"/>
    <cellStyle name="Output 2 9 21" xfId="41875" xr:uid="{00000000-0005-0000-0000-0000E9A50000}"/>
    <cellStyle name="Output 2 9 21 2" xfId="41876" xr:uid="{00000000-0005-0000-0000-0000EAA50000}"/>
    <cellStyle name="Output 2 9 22" xfId="41877" xr:uid="{00000000-0005-0000-0000-0000EBA50000}"/>
    <cellStyle name="Output 2 9 22 2" xfId="41878" xr:uid="{00000000-0005-0000-0000-0000ECA50000}"/>
    <cellStyle name="Output 2 9 23" xfId="41879" xr:uid="{00000000-0005-0000-0000-0000EDA50000}"/>
    <cellStyle name="Output 2 9 23 2" xfId="41880" xr:uid="{00000000-0005-0000-0000-0000EEA50000}"/>
    <cellStyle name="Output 2 9 24" xfId="41881" xr:uid="{00000000-0005-0000-0000-0000EFA50000}"/>
    <cellStyle name="Output 2 9 24 2" xfId="41882" xr:uid="{00000000-0005-0000-0000-0000F0A50000}"/>
    <cellStyle name="Output 2 9 25" xfId="41883" xr:uid="{00000000-0005-0000-0000-0000F1A50000}"/>
    <cellStyle name="Output 2 9 25 2" xfId="41884" xr:uid="{00000000-0005-0000-0000-0000F2A50000}"/>
    <cellStyle name="Output 2 9 26" xfId="41885" xr:uid="{00000000-0005-0000-0000-0000F3A50000}"/>
    <cellStyle name="Output 2 9 26 2" xfId="41886" xr:uid="{00000000-0005-0000-0000-0000F4A50000}"/>
    <cellStyle name="Output 2 9 27" xfId="41887" xr:uid="{00000000-0005-0000-0000-0000F5A50000}"/>
    <cellStyle name="Output 2 9 27 2" xfId="41888" xr:uid="{00000000-0005-0000-0000-0000F6A50000}"/>
    <cellStyle name="Output 2 9 28" xfId="41889" xr:uid="{00000000-0005-0000-0000-0000F7A50000}"/>
    <cellStyle name="Output 2 9 28 2" xfId="41890" xr:uid="{00000000-0005-0000-0000-0000F8A50000}"/>
    <cellStyle name="Output 2 9 29" xfId="41891" xr:uid="{00000000-0005-0000-0000-0000F9A50000}"/>
    <cellStyle name="Output 2 9 29 2" xfId="41892" xr:uid="{00000000-0005-0000-0000-0000FAA50000}"/>
    <cellStyle name="Output 2 9 3" xfId="41893" xr:uid="{00000000-0005-0000-0000-0000FBA50000}"/>
    <cellStyle name="Output 2 9 3 2" xfId="41894" xr:uid="{00000000-0005-0000-0000-0000FCA50000}"/>
    <cellStyle name="Output 2 9 30" xfId="41895" xr:uid="{00000000-0005-0000-0000-0000FDA50000}"/>
    <cellStyle name="Output 2 9 30 2" xfId="41896" xr:uid="{00000000-0005-0000-0000-0000FEA50000}"/>
    <cellStyle name="Output 2 9 31" xfId="41897" xr:uid="{00000000-0005-0000-0000-0000FFA50000}"/>
    <cellStyle name="Output 2 9 31 2" xfId="41898" xr:uid="{00000000-0005-0000-0000-000000A60000}"/>
    <cellStyle name="Output 2 9 32" xfId="41899" xr:uid="{00000000-0005-0000-0000-000001A60000}"/>
    <cellStyle name="Output 2 9 32 2" xfId="41900" xr:uid="{00000000-0005-0000-0000-000002A60000}"/>
    <cellStyle name="Output 2 9 33" xfId="41901" xr:uid="{00000000-0005-0000-0000-000003A60000}"/>
    <cellStyle name="Output 2 9 33 2" xfId="41902" xr:uid="{00000000-0005-0000-0000-000004A60000}"/>
    <cellStyle name="Output 2 9 34" xfId="41903" xr:uid="{00000000-0005-0000-0000-000005A60000}"/>
    <cellStyle name="Output 2 9 34 2" xfId="41904" xr:uid="{00000000-0005-0000-0000-000006A60000}"/>
    <cellStyle name="Output 2 9 35" xfId="41905" xr:uid="{00000000-0005-0000-0000-000007A60000}"/>
    <cellStyle name="Output 2 9 35 2" xfId="41906" xr:uid="{00000000-0005-0000-0000-000008A60000}"/>
    <cellStyle name="Output 2 9 36" xfId="41907" xr:uid="{00000000-0005-0000-0000-000009A60000}"/>
    <cellStyle name="Output 2 9 36 2" xfId="41908" xr:uid="{00000000-0005-0000-0000-00000AA60000}"/>
    <cellStyle name="Output 2 9 37" xfId="41909" xr:uid="{00000000-0005-0000-0000-00000BA60000}"/>
    <cellStyle name="Output 2 9 37 2" xfId="41910" xr:uid="{00000000-0005-0000-0000-00000CA60000}"/>
    <cellStyle name="Output 2 9 38" xfId="41911" xr:uid="{00000000-0005-0000-0000-00000DA60000}"/>
    <cellStyle name="Output 2 9 38 2" xfId="41912" xr:uid="{00000000-0005-0000-0000-00000EA60000}"/>
    <cellStyle name="Output 2 9 39" xfId="41913" xr:uid="{00000000-0005-0000-0000-00000FA60000}"/>
    <cellStyle name="Output 2 9 39 2" xfId="41914" xr:uid="{00000000-0005-0000-0000-000010A60000}"/>
    <cellStyle name="Output 2 9 4" xfId="41915" xr:uid="{00000000-0005-0000-0000-000011A60000}"/>
    <cellStyle name="Output 2 9 4 2" xfId="41916" xr:uid="{00000000-0005-0000-0000-000012A60000}"/>
    <cellStyle name="Output 2 9 40" xfId="41917" xr:uid="{00000000-0005-0000-0000-000013A60000}"/>
    <cellStyle name="Output 2 9 41" xfId="41918" xr:uid="{00000000-0005-0000-0000-000014A60000}"/>
    <cellStyle name="Output 2 9 42" xfId="41919" xr:uid="{00000000-0005-0000-0000-000015A60000}"/>
    <cellStyle name="Output 2 9 43" xfId="41920" xr:uid="{00000000-0005-0000-0000-000016A60000}"/>
    <cellStyle name="Output 2 9 44" xfId="41921" xr:uid="{00000000-0005-0000-0000-000017A60000}"/>
    <cellStyle name="Output 2 9 45" xfId="41922" xr:uid="{00000000-0005-0000-0000-000018A60000}"/>
    <cellStyle name="Output 2 9 46" xfId="41923" xr:uid="{00000000-0005-0000-0000-000019A60000}"/>
    <cellStyle name="Output 2 9 47" xfId="41924" xr:uid="{00000000-0005-0000-0000-00001AA60000}"/>
    <cellStyle name="Output 2 9 48" xfId="41925" xr:uid="{00000000-0005-0000-0000-00001BA60000}"/>
    <cellStyle name="Output 2 9 49" xfId="41926" xr:uid="{00000000-0005-0000-0000-00001CA60000}"/>
    <cellStyle name="Output 2 9 5" xfId="41927" xr:uid="{00000000-0005-0000-0000-00001DA60000}"/>
    <cellStyle name="Output 2 9 5 2" xfId="41928" xr:uid="{00000000-0005-0000-0000-00001EA60000}"/>
    <cellStyle name="Output 2 9 50" xfId="41929" xr:uid="{00000000-0005-0000-0000-00001FA60000}"/>
    <cellStyle name="Output 2 9 51" xfId="41930" xr:uid="{00000000-0005-0000-0000-000020A60000}"/>
    <cellStyle name="Output 2 9 52" xfId="41931" xr:uid="{00000000-0005-0000-0000-000021A60000}"/>
    <cellStyle name="Output 2 9 53" xfId="41932" xr:uid="{00000000-0005-0000-0000-000022A60000}"/>
    <cellStyle name="Output 2 9 54" xfId="41933" xr:uid="{00000000-0005-0000-0000-000023A60000}"/>
    <cellStyle name="Output 2 9 55" xfId="41934" xr:uid="{00000000-0005-0000-0000-000024A60000}"/>
    <cellStyle name="Output 2 9 56" xfId="41935" xr:uid="{00000000-0005-0000-0000-000025A60000}"/>
    <cellStyle name="Output 2 9 57" xfId="41936" xr:uid="{00000000-0005-0000-0000-000026A60000}"/>
    <cellStyle name="Output 2 9 58" xfId="41937" xr:uid="{00000000-0005-0000-0000-000027A60000}"/>
    <cellStyle name="Output 2 9 59" xfId="41938" xr:uid="{00000000-0005-0000-0000-000028A60000}"/>
    <cellStyle name="Output 2 9 6" xfId="41939" xr:uid="{00000000-0005-0000-0000-000029A60000}"/>
    <cellStyle name="Output 2 9 6 2" xfId="41940" xr:uid="{00000000-0005-0000-0000-00002AA60000}"/>
    <cellStyle name="Output 2 9 60" xfId="41941" xr:uid="{00000000-0005-0000-0000-00002BA60000}"/>
    <cellStyle name="Output 2 9 61" xfId="41942" xr:uid="{00000000-0005-0000-0000-00002CA60000}"/>
    <cellStyle name="Output 2 9 62" xfId="41943" xr:uid="{00000000-0005-0000-0000-00002DA60000}"/>
    <cellStyle name="Output 2 9 63" xfId="41944" xr:uid="{00000000-0005-0000-0000-00002EA60000}"/>
    <cellStyle name="Output 2 9 64" xfId="41945" xr:uid="{00000000-0005-0000-0000-00002FA60000}"/>
    <cellStyle name="Output 2 9 65" xfId="41946" xr:uid="{00000000-0005-0000-0000-000030A60000}"/>
    <cellStyle name="Output 2 9 66" xfId="41947" xr:uid="{00000000-0005-0000-0000-000031A60000}"/>
    <cellStyle name="Output 2 9 67" xfId="41948" xr:uid="{00000000-0005-0000-0000-000032A60000}"/>
    <cellStyle name="Output 2 9 68" xfId="41949" xr:uid="{00000000-0005-0000-0000-000033A60000}"/>
    <cellStyle name="Output 2 9 69" xfId="41950" xr:uid="{00000000-0005-0000-0000-000034A60000}"/>
    <cellStyle name="Output 2 9 7" xfId="41951" xr:uid="{00000000-0005-0000-0000-000035A60000}"/>
    <cellStyle name="Output 2 9 7 2" xfId="41952" xr:uid="{00000000-0005-0000-0000-000036A60000}"/>
    <cellStyle name="Output 2 9 70" xfId="41953" xr:uid="{00000000-0005-0000-0000-000037A60000}"/>
    <cellStyle name="Output 2 9 71" xfId="41954" xr:uid="{00000000-0005-0000-0000-000038A60000}"/>
    <cellStyle name="Output 2 9 72" xfId="41955" xr:uid="{00000000-0005-0000-0000-000039A60000}"/>
    <cellStyle name="Output 2 9 73" xfId="41956" xr:uid="{00000000-0005-0000-0000-00003AA60000}"/>
    <cellStyle name="Output 2 9 74" xfId="41957" xr:uid="{00000000-0005-0000-0000-00003BA60000}"/>
    <cellStyle name="Output 2 9 75" xfId="41958" xr:uid="{00000000-0005-0000-0000-00003CA60000}"/>
    <cellStyle name="Output 2 9 76" xfId="41959" xr:uid="{00000000-0005-0000-0000-00003DA60000}"/>
    <cellStyle name="Output 2 9 77" xfId="52554" xr:uid="{00000000-0005-0000-0000-00003EA60000}"/>
    <cellStyle name="Output 2 9 78" xfId="52786" xr:uid="{00000000-0005-0000-0000-00003FA60000}"/>
    <cellStyle name="Output 2 9 79" xfId="53247" xr:uid="{00000000-0005-0000-0000-000040A60000}"/>
    <cellStyle name="Output 2 9 8" xfId="41960" xr:uid="{00000000-0005-0000-0000-000041A60000}"/>
    <cellStyle name="Output 2 9 8 2" xfId="41961" xr:uid="{00000000-0005-0000-0000-000042A60000}"/>
    <cellStyle name="Output 2 9 9" xfId="41962" xr:uid="{00000000-0005-0000-0000-000043A60000}"/>
    <cellStyle name="Output 2 9 9 2" xfId="41963" xr:uid="{00000000-0005-0000-0000-000044A60000}"/>
    <cellStyle name="Output 2 90" xfId="41964" xr:uid="{00000000-0005-0000-0000-000045A60000}"/>
    <cellStyle name="Output 2 91" xfId="41965" xr:uid="{00000000-0005-0000-0000-000046A60000}"/>
    <cellStyle name="Output 2 92" xfId="41966" xr:uid="{00000000-0005-0000-0000-000047A60000}"/>
    <cellStyle name="Output 2 93" xfId="41967" xr:uid="{00000000-0005-0000-0000-000048A60000}"/>
    <cellStyle name="Output 2 94" xfId="41968" xr:uid="{00000000-0005-0000-0000-000049A60000}"/>
    <cellStyle name="Output 2 95" xfId="41969" xr:uid="{00000000-0005-0000-0000-00004AA60000}"/>
    <cellStyle name="Output 2 96" xfId="41970" xr:uid="{00000000-0005-0000-0000-00004BA60000}"/>
    <cellStyle name="Output 2 97" xfId="52372" xr:uid="{00000000-0005-0000-0000-00004CA60000}"/>
    <cellStyle name="Output 2 98" xfId="52363" xr:uid="{00000000-0005-0000-0000-00004DA60000}"/>
    <cellStyle name="Output 2 99" xfId="53055" xr:uid="{00000000-0005-0000-0000-00004EA60000}"/>
    <cellStyle name="Output 20" xfId="1144" xr:uid="{00000000-0005-0000-0000-00004FA60000}"/>
    <cellStyle name="Output 20 10" xfId="41971" xr:uid="{00000000-0005-0000-0000-000050A60000}"/>
    <cellStyle name="Output 20 10 2" xfId="41972" xr:uid="{00000000-0005-0000-0000-000051A60000}"/>
    <cellStyle name="Output 20 11" xfId="41973" xr:uid="{00000000-0005-0000-0000-000052A60000}"/>
    <cellStyle name="Output 20 11 2" xfId="41974" xr:uid="{00000000-0005-0000-0000-000053A60000}"/>
    <cellStyle name="Output 20 12" xfId="41975" xr:uid="{00000000-0005-0000-0000-000054A60000}"/>
    <cellStyle name="Output 20 12 2" xfId="41976" xr:uid="{00000000-0005-0000-0000-000055A60000}"/>
    <cellStyle name="Output 20 13" xfId="41977" xr:uid="{00000000-0005-0000-0000-000056A60000}"/>
    <cellStyle name="Output 20 13 2" xfId="41978" xr:uid="{00000000-0005-0000-0000-000057A60000}"/>
    <cellStyle name="Output 20 14" xfId="41979" xr:uid="{00000000-0005-0000-0000-000058A60000}"/>
    <cellStyle name="Output 20 14 2" xfId="41980" xr:uid="{00000000-0005-0000-0000-000059A60000}"/>
    <cellStyle name="Output 20 15" xfId="41981" xr:uid="{00000000-0005-0000-0000-00005AA60000}"/>
    <cellStyle name="Output 20 15 2" xfId="41982" xr:uid="{00000000-0005-0000-0000-00005BA60000}"/>
    <cellStyle name="Output 20 16" xfId="41983" xr:uid="{00000000-0005-0000-0000-00005CA60000}"/>
    <cellStyle name="Output 20 16 2" xfId="41984" xr:uid="{00000000-0005-0000-0000-00005DA60000}"/>
    <cellStyle name="Output 20 17" xfId="41985" xr:uid="{00000000-0005-0000-0000-00005EA60000}"/>
    <cellStyle name="Output 20 17 2" xfId="41986" xr:uid="{00000000-0005-0000-0000-00005FA60000}"/>
    <cellStyle name="Output 20 18" xfId="41987" xr:uid="{00000000-0005-0000-0000-000060A60000}"/>
    <cellStyle name="Output 20 18 2" xfId="41988" xr:uid="{00000000-0005-0000-0000-000061A60000}"/>
    <cellStyle name="Output 20 19" xfId="41989" xr:uid="{00000000-0005-0000-0000-000062A60000}"/>
    <cellStyle name="Output 20 19 2" xfId="41990" xr:uid="{00000000-0005-0000-0000-000063A60000}"/>
    <cellStyle name="Output 20 2" xfId="1145" xr:uid="{00000000-0005-0000-0000-000064A60000}"/>
    <cellStyle name="Output 20 2 2" xfId="41991" xr:uid="{00000000-0005-0000-0000-000065A60000}"/>
    <cellStyle name="Output 20 20" xfId="41992" xr:uid="{00000000-0005-0000-0000-000066A60000}"/>
    <cellStyle name="Output 20 20 2" xfId="41993" xr:uid="{00000000-0005-0000-0000-000067A60000}"/>
    <cellStyle name="Output 20 21" xfId="41994" xr:uid="{00000000-0005-0000-0000-000068A60000}"/>
    <cellStyle name="Output 20 21 2" xfId="41995" xr:uid="{00000000-0005-0000-0000-000069A60000}"/>
    <cellStyle name="Output 20 22" xfId="41996" xr:uid="{00000000-0005-0000-0000-00006AA60000}"/>
    <cellStyle name="Output 20 22 2" xfId="41997" xr:uid="{00000000-0005-0000-0000-00006BA60000}"/>
    <cellStyle name="Output 20 23" xfId="41998" xr:uid="{00000000-0005-0000-0000-00006CA60000}"/>
    <cellStyle name="Output 20 23 2" xfId="41999" xr:uid="{00000000-0005-0000-0000-00006DA60000}"/>
    <cellStyle name="Output 20 24" xfId="42000" xr:uid="{00000000-0005-0000-0000-00006EA60000}"/>
    <cellStyle name="Output 20 24 2" xfId="42001" xr:uid="{00000000-0005-0000-0000-00006FA60000}"/>
    <cellStyle name="Output 20 25" xfId="42002" xr:uid="{00000000-0005-0000-0000-000070A60000}"/>
    <cellStyle name="Output 20 25 2" xfId="42003" xr:uid="{00000000-0005-0000-0000-000071A60000}"/>
    <cellStyle name="Output 20 26" xfId="42004" xr:uid="{00000000-0005-0000-0000-000072A60000}"/>
    <cellStyle name="Output 20 26 2" xfId="42005" xr:uid="{00000000-0005-0000-0000-000073A60000}"/>
    <cellStyle name="Output 20 27" xfId="42006" xr:uid="{00000000-0005-0000-0000-000074A60000}"/>
    <cellStyle name="Output 20 27 2" xfId="42007" xr:uid="{00000000-0005-0000-0000-000075A60000}"/>
    <cellStyle name="Output 20 28" xfId="42008" xr:uid="{00000000-0005-0000-0000-000076A60000}"/>
    <cellStyle name="Output 20 28 2" xfId="42009" xr:uid="{00000000-0005-0000-0000-000077A60000}"/>
    <cellStyle name="Output 20 29" xfId="42010" xr:uid="{00000000-0005-0000-0000-000078A60000}"/>
    <cellStyle name="Output 20 29 2" xfId="42011" xr:uid="{00000000-0005-0000-0000-000079A60000}"/>
    <cellStyle name="Output 20 3" xfId="42012" xr:uid="{00000000-0005-0000-0000-00007AA60000}"/>
    <cellStyle name="Output 20 3 2" xfId="42013" xr:uid="{00000000-0005-0000-0000-00007BA60000}"/>
    <cellStyle name="Output 20 30" xfId="42014" xr:uid="{00000000-0005-0000-0000-00007CA60000}"/>
    <cellStyle name="Output 20 30 2" xfId="42015" xr:uid="{00000000-0005-0000-0000-00007DA60000}"/>
    <cellStyle name="Output 20 31" xfId="42016" xr:uid="{00000000-0005-0000-0000-00007EA60000}"/>
    <cellStyle name="Output 20 31 2" xfId="42017" xr:uid="{00000000-0005-0000-0000-00007FA60000}"/>
    <cellStyle name="Output 20 32" xfId="42018" xr:uid="{00000000-0005-0000-0000-000080A60000}"/>
    <cellStyle name="Output 20 32 2" xfId="42019" xr:uid="{00000000-0005-0000-0000-000081A60000}"/>
    <cellStyle name="Output 20 33" xfId="42020" xr:uid="{00000000-0005-0000-0000-000082A60000}"/>
    <cellStyle name="Output 20 33 2" xfId="42021" xr:uid="{00000000-0005-0000-0000-000083A60000}"/>
    <cellStyle name="Output 20 34" xfId="42022" xr:uid="{00000000-0005-0000-0000-000084A60000}"/>
    <cellStyle name="Output 20 34 2" xfId="42023" xr:uid="{00000000-0005-0000-0000-000085A60000}"/>
    <cellStyle name="Output 20 35" xfId="42024" xr:uid="{00000000-0005-0000-0000-000086A60000}"/>
    <cellStyle name="Output 20 35 2" xfId="42025" xr:uid="{00000000-0005-0000-0000-000087A60000}"/>
    <cellStyle name="Output 20 36" xfId="42026" xr:uid="{00000000-0005-0000-0000-000088A60000}"/>
    <cellStyle name="Output 20 36 2" xfId="42027" xr:uid="{00000000-0005-0000-0000-000089A60000}"/>
    <cellStyle name="Output 20 37" xfId="42028" xr:uid="{00000000-0005-0000-0000-00008AA60000}"/>
    <cellStyle name="Output 20 37 2" xfId="42029" xr:uid="{00000000-0005-0000-0000-00008BA60000}"/>
    <cellStyle name="Output 20 38" xfId="42030" xr:uid="{00000000-0005-0000-0000-00008CA60000}"/>
    <cellStyle name="Output 20 38 2" xfId="42031" xr:uid="{00000000-0005-0000-0000-00008DA60000}"/>
    <cellStyle name="Output 20 39" xfId="42032" xr:uid="{00000000-0005-0000-0000-00008EA60000}"/>
    <cellStyle name="Output 20 39 2" xfId="42033" xr:uid="{00000000-0005-0000-0000-00008FA60000}"/>
    <cellStyle name="Output 20 4" xfId="42034" xr:uid="{00000000-0005-0000-0000-000090A60000}"/>
    <cellStyle name="Output 20 4 2" xfId="42035" xr:uid="{00000000-0005-0000-0000-000091A60000}"/>
    <cellStyle name="Output 20 40" xfId="42036" xr:uid="{00000000-0005-0000-0000-000092A60000}"/>
    <cellStyle name="Output 20 41" xfId="42037" xr:uid="{00000000-0005-0000-0000-000093A60000}"/>
    <cellStyle name="Output 20 42" xfId="42038" xr:uid="{00000000-0005-0000-0000-000094A60000}"/>
    <cellStyle name="Output 20 43" xfId="42039" xr:uid="{00000000-0005-0000-0000-000095A60000}"/>
    <cellStyle name="Output 20 44" xfId="42040" xr:uid="{00000000-0005-0000-0000-000096A60000}"/>
    <cellStyle name="Output 20 45" xfId="42041" xr:uid="{00000000-0005-0000-0000-000097A60000}"/>
    <cellStyle name="Output 20 46" xfId="42042" xr:uid="{00000000-0005-0000-0000-000098A60000}"/>
    <cellStyle name="Output 20 47" xfId="42043" xr:uid="{00000000-0005-0000-0000-000099A60000}"/>
    <cellStyle name="Output 20 48" xfId="42044" xr:uid="{00000000-0005-0000-0000-00009AA60000}"/>
    <cellStyle name="Output 20 49" xfId="42045" xr:uid="{00000000-0005-0000-0000-00009BA60000}"/>
    <cellStyle name="Output 20 5" xfId="42046" xr:uid="{00000000-0005-0000-0000-00009CA60000}"/>
    <cellStyle name="Output 20 5 2" xfId="42047" xr:uid="{00000000-0005-0000-0000-00009DA60000}"/>
    <cellStyle name="Output 20 50" xfId="42048" xr:uid="{00000000-0005-0000-0000-00009EA60000}"/>
    <cellStyle name="Output 20 51" xfId="42049" xr:uid="{00000000-0005-0000-0000-00009FA60000}"/>
    <cellStyle name="Output 20 52" xfId="42050" xr:uid="{00000000-0005-0000-0000-0000A0A60000}"/>
    <cellStyle name="Output 20 53" xfId="42051" xr:uid="{00000000-0005-0000-0000-0000A1A60000}"/>
    <cellStyle name="Output 20 54" xfId="42052" xr:uid="{00000000-0005-0000-0000-0000A2A60000}"/>
    <cellStyle name="Output 20 55" xfId="42053" xr:uid="{00000000-0005-0000-0000-0000A3A60000}"/>
    <cellStyle name="Output 20 56" xfId="42054" xr:uid="{00000000-0005-0000-0000-0000A4A60000}"/>
    <cellStyle name="Output 20 57" xfId="42055" xr:uid="{00000000-0005-0000-0000-0000A5A60000}"/>
    <cellStyle name="Output 20 58" xfId="42056" xr:uid="{00000000-0005-0000-0000-0000A6A60000}"/>
    <cellStyle name="Output 20 59" xfId="42057" xr:uid="{00000000-0005-0000-0000-0000A7A60000}"/>
    <cellStyle name="Output 20 6" xfId="42058" xr:uid="{00000000-0005-0000-0000-0000A8A60000}"/>
    <cellStyle name="Output 20 6 2" xfId="42059" xr:uid="{00000000-0005-0000-0000-0000A9A60000}"/>
    <cellStyle name="Output 20 60" xfId="42060" xr:uid="{00000000-0005-0000-0000-0000AAA60000}"/>
    <cellStyle name="Output 20 61" xfId="42061" xr:uid="{00000000-0005-0000-0000-0000ABA60000}"/>
    <cellStyle name="Output 20 62" xfId="42062" xr:uid="{00000000-0005-0000-0000-0000ACA60000}"/>
    <cellStyle name="Output 20 63" xfId="42063" xr:uid="{00000000-0005-0000-0000-0000ADA60000}"/>
    <cellStyle name="Output 20 64" xfId="42064" xr:uid="{00000000-0005-0000-0000-0000AEA60000}"/>
    <cellStyle name="Output 20 65" xfId="42065" xr:uid="{00000000-0005-0000-0000-0000AFA60000}"/>
    <cellStyle name="Output 20 66" xfId="42066" xr:uid="{00000000-0005-0000-0000-0000B0A60000}"/>
    <cellStyle name="Output 20 67" xfId="42067" xr:uid="{00000000-0005-0000-0000-0000B1A60000}"/>
    <cellStyle name="Output 20 68" xfId="42068" xr:uid="{00000000-0005-0000-0000-0000B2A60000}"/>
    <cellStyle name="Output 20 69" xfId="42069" xr:uid="{00000000-0005-0000-0000-0000B3A60000}"/>
    <cellStyle name="Output 20 7" xfId="42070" xr:uid="{00000000-0005-0000-0000-0000B4A60000}"/>
    <cellStyle name="Output 20 7 2" xfId="42071" xr:uid="{00000000-0005-0000-0000-0000B5A60000}"/>
    <cellStyle name="Output 20 70" xfId="42072" xr:uid="{00000000-0005-0000-0000-0000B6A60000}"/>
    <cellStyle name="Output 20 71" xfId="42073" xr:uid="{00000000-0005-0000-0000-0000B7A60000}"/>
    <cellStyle name="Output 20 72" xfId="42074" xr:uid="{00000000-0005-0000-0000-0000B8A60000}"/>
    <cellStyle name="Output 20 73" xfId="42075" xr:uid="{00000000-0005-0000-0000-0000B9A60000}"/>
    <cellStyle name="Output 20 74" xfId="42076" xr:uid="{00000000-0005-0000-0000-0000BAA60000}"/>
    <cellStyle name="Output 20 75" xfId="42077" xr:uid="{00000000-0005-0000-0000-0000BBA60000}"/>
    <cellStyle name="Output 20 76" xfId="42078" xr:uid="{00000000-0005-0000-0000-0000BCA60000}"/>
    <cellStyle name="Output 20 77" xfId="52569" xr:uid="{00000000-0005-0000-0000-0000BDA60000}"/>
    <cellStyle name="Output 20 78" xfId="52802" xr:uid="{00000000-0005-0000-0000-0000BEA60000}"/>
    <cellStyle name="Output 20 79" xfId="53263" xr:uid="{00000000-0005-0000-0000-0000BFA60000}"/>
    <cellStyle name="Output 20 8" xfId="42079" xr:uid="{00000000-0005-0000-0000-0000C0A60000}"/>
    <cellStyle name="Output 20 8 2" xfId="42080" xr:uid="{00000000-0005-0000-0000-0000C1A60000}"/>
    <cellStyle name="Output 20 9" xfId="42081" xr:uid="{00000000-0005-0000-0000-0000C2A60000}"/>
    <cellStyle name="Output 20 9 2" xfId="42082" xr:uid="{00000000-0005-0000-0000-0000C3A60000}"/>
    <cellStyle name="Output 21" xfId="1146" xr:uid="{00000000-0005-0000-0000-0000C4A60000}"/>
    <cellStyle name="Output 21 10" xfId="42083" xr:uid="{00000000-0005-0000-0000-0000C5A60000}"/>
    <cellStyle name="Output 21 10 2" xfId="42084" xr:uid="{00000000-0005-0000-0000-0000C6A60000}"/>
    <cellStyle name="Output 21 11" xfId="42085" xr:uid="{00000000-0005-0000-0000-0000C7A60000}"/>
    <cellStyle name="Output 21 11 2" xfId="42086" xr:uid="{00000000-0005-0000-0000-0000C8A60000}"/>
    <cellStyle name="Output 21 12" xfId="42087" xr:uid="{00000000-0005-0000-0000-0000C9A60000}"/>
    <cellStyle name="Output 21 12 2" xfId="42088" xr:uid="{00000000-0005-0000-0000-0000CAA60000}"/>
    <cellStyle name="Output 21 13" xfId="42089" xr:uid="{00000000-0005-0000-0000-0000CBA60000}"/>
    <cellStyle name="Output 21 13 2" xfId="42090" xr:uid="{00000000-0005-0000-0000-0000CCA60000}"/>
    <cellStyle name="Output 21 14" xfId="42091" xr:uid="{00000000-0005-0000-0000-0000CDA60000}"/>
    <cellStyle name="Output 21 14 2" xfId="42092" xr:uid="{00000000-0005-0000-0000-0000CEA60000}"/>
    <cellStyle name="Output 21 15" xfId="42093" xr:uid="{00000000-0005-0000-0000-0000CFA60000}"/>
    <cellStyle name="Output 21 15 2" xfId="42094" xr:uid="{00000000-0005-0000-0000-0000D0A60000}"/>
    <cellStyle name="Output 21 16" xfId="42095" xr:uid="{00000000-0005-0000-0000-0000D1A60000}"/>
    <cellStyle name="Output 21 16 2" xfId="42096" xr:uid="{00000000-0005-0000-0000-0000D2A60000}"/>
    <cellStyle name="Output 21 17" xfId="42097" xr:uid="{00000000-0005-0000-0000-0000D3A60000}"/>
    <cellStyle name="Output 21 17 2" xfId="42098" xr:uid="{00000000-0005-0000-0000-0000D4A60000}"/>
    <cellStyle name="Output 21 18" xfId="42099" xr:uid="{00000000-0005-0000-0000-0000D5A60000}"/>
    <cellStyle name="Output 21 18 2" xfId="42100" xr:uid="{00000000-0005-0000-0000-0000D6A60000}"/>
    <cellStyle name="Output 21 19" xfId="42101" xr:uid="{00000000-0005-0000-0000-0000D7A60000}"/>
    <cellStyle name="Output 21 19 2" xfId="42102" xr:uid="{00000000-0005-0000-0000-0000D8A60000}"/>
    <cellStyle name="Output 21 2" xfId="1147" xr:uid="{00000000-0005-0000-0000-0000D9A60000}"/>
    <cellStyle name="Output 21 2 2" xfId="42103" xr:uid="{00000000-0005-0000-0000-0000DAA60000}"/>
    <cellStyle name="Output 21 20" xfId="42104" xr:uid="{00000000-0005-0000-0000-0000DBA60000}"/>
    <cellStyle name="Output 21 20 2" xfId="42105" xr:uid="{00000000-0005-0000-0000-0000DCA60000}"/>
    <cellStyle name="Output 21 21" xfId="42106" xr:uid="{00000000-0005-0000-0000-0000DDA60000}"/>
    <cellStyle name="Output 21 21 2" xfId="42107" xr:uid="{00000000-0005-0000-0000-0000DEA60000}"/>
    <cellStyle name="Output 21 22" xfId="42108" xr:uid="{00000000-0005-0000-0000-0000DFA60000}"/>
    <cellStyle name="Output 21 22 2" xfId="42109" xr:uid="{00000000-0005-0000-0000-0000E0A60000}"/>
    <cellStyle name="Output 21 23" xfId="42110" xr:uid="{00000000-0005-0000-0000-0000E1A60000}"/>
    <cellStyle name="Output 21 23 2" xfId="42111" xr:uid="{00000000-0005-0000-0000-0000E2A60000}"/>
    <cellStyle name="Output 21 24" xfId="42112" xr:uid="{00000000-0005-0000-0000-0000E3A60000}"/>
    <cellStyle name="Output 21 24 2" xfId="42113" xr:uid="{00000000-0005-0000-0000-0000E4A60000}"/>
    <cellStyle name="Output 21 25" xfId="42114" xr:uid="{00000000-0005-0000-0000-0000E5A60000}"/>
    <cellStyle name="Output 21 25 2" xfId="42115" xr:uid="{00000000-0005-0000-0000-0000E6A60000}"/>
    <cellStyle name="Output 21 26" xfId="42116" xr:uid="{00000000-0005-0000-0000-0000E7A60000}"/>
    <cellStyle name="Output 21 26 2" xfId="42117" xr:uid="{00000000-0005-0000-0000-0000E8A60000}"/>
    <cellStyle name="Output 21 27" xfId="42118" xr:uid="{00000000-0005-0000-0000-0000E9A60000}"/>
    <cellStyle name="Output 21 27 2" xfId="42119" xr:uid="{00000000-0005-0000-0000-0000EAA60000}"/>
    <cellStyle name="Output 21 28" xfId="42120" xr:uid="{00000000-0005-0000-0000-0000EBA60000}"/>
    <cellStyle name="Output 21 28 2" xfId="42121" xr:uid="{00000000-0005-0000-0000-0000ECA60000}"/>
    <cellStyle name="Output 21 29" xfId="42122" xr:uid="{00000000-0005-0000-0000-0000EDA60000}"/>
    <cellStyle name="Output 21 29 2" xfId="42123" xr:uid="{00000000-0005-0000-0000-0000EEA60000}"/>
    <cellStyle name="Output 21 3" xfId="42124" xr:uid="{00000000-0005-0000-0000-0000EFA60000}"/>
    <cellStyle name="Output 21 3 2" xfId="42125" xr:uid="{00000000-0005-0000-0000-0000F0A60000}"/>
    <cellStyle name="Output 21 30" xfId="42126" xr:uid="{00000000-0005-0000-0000-0000F1A60000}"/>
    <cellStyle name="Output 21 30 2" xfId="42127" xr:uid="{00000000-0005-0000-0000-0000F2A60000}"/>
    <cellStyle name="Output 21 31" xfId="42128" xr:uid="{00000000-0005-0000-0000-0000F3A60000}"/>
    <cellStyle name="Output 21 31 2" xfId="42129" xr:uid="{00000000-0005-0000-0000-0000F4A60000}"/>
    <cellStyle name="Output 21 32" xfId="42130" xr:uid="{00000000-0005-0000-0000-0000F5A60000}"/>
    <cellStyle name="Output 21 32 2" xfId="42131" xr:uid="{00000000-0005-0000-0000-0000F6A60000}"/>
    <cellStyle name="Output 21 33" xfId="42132" xr:uid="{00000000-0005-0000-0000-0000F7A60000}"/>
    <cellStyle name="Output 21 33 2" xfId="42133" xr:uid="{00000000-0005-0000-0000-0000F8A60000}"/>
    <cellStyle name="Output 21 34" xfId="42134" xr:uid="{00000000-0005-0000-0000-0000F9A60000}"/>
    <cellStyle name="Output 21 34 2" xfId="42135" xr:uid="{00000000-0005-0000-0000-0000FAA60000}"/>
    <cellStyle name="Output 21 35" xfId="42136" xr:uid="{00000000-0005-0000-0000-0000FBA60000}"/>
    <cellStyle name="Output 21 35 2" xfId="42137" xr:uid="{00000000-0005-0000-0000-0000FCA60000}"/>
    <cellStyle name="Output 21 36" xfId="42138" xr:uid="{00000000-0005-0000-0000-0000FDA60000}"/>
    <cellStyle name="Output 21 36 2" xfId="42139" xr:uid="{00000000-0005-0000-0000-0000FEA60000}"/>
    <cellStyle name="Output 21 37" xfId="42140" xr:uid="{00000000-0005-0000-0000-0000FFA60000}"/>
    <cellStyle name="Output 21 37 2" xfId="42141" xr:uid="{00000000-0005-0000-0000-000000A70000}"/>
    <cellStyle name="Output 21 38" xfId="42142" xr:uid="{00000000-0005-0000-0000-000001A70000}"/>
    <cellStyle name="Output 21 38 2" xfId="42143" xr:uid="{00000000-0005-0000-0000-000002A70000}"/>
    <cellStyle name="Output 21 39" xfId="42144" xr:uid="{00000000-0005-0000-0000-000003A70000}"/>
    <cellStyle name="Output 21 39 2" xfId="42145" xr:uid="{00000000-0005-0000-0000-000004A70000}"/>
    <cellStyle name="Output 21 4" xfId="42146" xr:uid="{00000000-0005-0000-0000-000005A70000}"/>
    <cellStyle name="Output 21 4 2" xfId="42147" xr:uid="{00000000-0005-0000-0000-000006A70000}"/>
    <cellStyle name="Output 21 40" xfId="42148" xr:uid="{00000000-0005-0000-0000-000007A70000}"/>
    <cellStyle name="Output 21 41" xfId="42149" xr:uid="{00000000-0005-0000-0000-000008A70000}"/>
    <cellStyle name="Output 21 42" xfId="42150" xr:uid="{00000000-0005-0000-0000-000009A70000}"/>
    <cellStyle name="Output 21 43" xfId="42151" xr:uid="{00000000-0005-0000-0000-00000AA70000}"/>
    <cellStyle name="Output 21 44" xfId="42152" xr:uid="{00000000-0005-0000-0000-00000BA70000}"/>
    <cellStyle name="Output 21 45" xfId="42153" xr:uid="{00000000-0005-0000-0000-00000CA70000}"/>
    <cellStyle name="Output 21 46" xfId="42154" xr:uid="{00000000-0005-0000-0000-00000DA70000}"/>
    <cellStyle name="Output 21 47" xfId="42155" xr:uid="{00000000-0005-0000-0000-00000EA70000}"/>
    <cellStyle name="Output 21 48" xfId="42156" xr:uid="{00000000-0005-0000-0000-00000FA70000}"/>
    <cellStyle name="Output 21 49" xfId="42157" xr:uid="{00000000-0005-0000-0000-000010A70000}"/>
    <cellStyle name="Output 21 5" xfId="42158" xr:uid="{00000000-0005-0000-0000-000011A70000}"/>
    <cellStyle name="Output 21 5 2" xfId="42159" xr:uid="{00000000-0005-0000-0000-000012A70000}"/>
    <cellStyle name="Output 21 50" xfId="42160" xr:uid="{00000000-0005-0000-0000-000013A70000}"/>
    <cellStyle name="Output 21 51" xfId="42161" xr:uid="{00000000-0005-0000-0000-000014A70000}"/>
    <cellStyle name="Output 21 52" xfId="42162" xr:uid="{00000000-0005-0000-0000-000015A70000}"/>
    <cellStyle name="Output 21 53" xfId="42163" xr:uid="{00000000-0005-0000-0000-000016A70000}"/>
    <cellStyle name="Output 21 54" xfId="42164" xr:uid="{00000000-0005-0000-0000-000017A70000}"/>
    <cellStyle name="Output 21 55" xfId="42165" xr:uid="{00000000-0005-0000-0000-000018A70000}"/>
    <cellStyle name="Output 21 56" xfId="42166" xr:uid="{00000000-0005-0000-0000-000019A70000}"/>
    <cellStyle name="Output 21 57" xfId="42167" xr:uid="{00000000-0005-0000-0000-00001AA70000}"/>
    <cellStyle name="Output 21 58" xfId="42168" xr:uid="{00000000-0005-0000-0000-00001BA70000}"/>
    <cellStyle name="Output 21 59" xfId="42169" xr:uid="{00000000-0005-0000-0000-00001CA70000}"/>
    <cellStyle name="Output 21 6" xfId="42170" xr:uid="{00000000-0005-0000-0000-00001DA70000}"/>
    <cellStyle name="Output 21 6 2" xfId="42171" xr:uid="{00000000-0005-0000-0000-00001EA70000}"/>
    <cellStyle name="Output 21 60" xfId="42172" xr:uid="{00000000-0005-0000-0000-00001FA70000}"/>
    <cellStyle name="Output 21 61" xfId="42173" xr:uid="{00000000-0005-0000-0000-000020A70000}"/>
    <cellStyle name="Output 21 62" xfId="42174" xr:uid="{00000000-0005-0000-0000-000021A70000}"/>
    <cellStyle name="Output 21 63" xfId="42175" xr:uid="{00000000-0005-0000-0000-000022A70000}"/>
    <cellStyle name="Output 21 64" xfId="42176" xr:uid="{00000000-0005-0000-0000-000023A70000}"/>
    <cellStyle name="Output 21 65" xfId="42177" xr:uid="{00000000-0005-0000-0000-000024A70000}"/>
    <cellStyle name="Output 21 66" xfId="42178" xr:uid="{00000000-0005-0000-0000-000025A70000}"/>
    <cellStyle name="Output 21 67" xfId="42179" xr:uid="{00000000-0005-0000-0000-000026A70000}"/>
    <cellStyle name="Output 21 68" xfId="42180" xr:uid="{00000000-0005-0000-0000-000027A70000}"/>
    <cellStyle name="Output 21 69" xfId="42181" xr:uid="{00000000-0005-0000-0000-000028A70000}"/>
    <cellStyle name="Output 21 7" xfId="42182" xr:uid="{00000000-0005-0000-0000-000029A70000}"/>
    <cellStyle name="Output 21 7 2" xfId="42183" xr:uid="{00000000-0005-0000-0000-00002AA70000}"/>
    <cellStyle name="Output 21 70" xfId="42184" xr:uid="{00000000-0005-0000-0000-00002BA70000}"/>
    <cellStyle name="Output 21 71" xfId="42185" xr:uid="{00000000-0005-0000-0000-00002CA70000}"/>
    <cellStyle name="Output 21 72" xfId="42186" xr:uid="{00000000-0005-0000-0000-00002DA70000}"/>
    <cellStyle name="Output 21 73" xfId="42187" xr:uid="{00000000-0005-0000-0000-00002EA70000}"/>
    <cellStyle name="Output 21 74" xfId="42188" xr:uid="{00000000-0005-0000-0000-00002FA70000}"/>
    <cellStyle name="Output 21 75" xfId="42189" xr:uid="{00000000-0005-0000-0000-000030A70000}"/>
    <cellStyle name="Output 21 76" xfId="42190" xr:uid="{00000000-0005-0000-0000-000031A70000}"/>
    <cellStyle name="Output 21 77" xfId="52726" xr:uid="{00000000-0005-0000-0000-000032A70000}"/>
    <cellStyle name="Output 21 78" xfId="52998" xr:uid="{00000000-0005-0000-0000-000033A70000}"/>
    <cellStyle name="Output 21 79" xfId="53459" xr:uid="{00000000-0005-0000-0000-000034A70000}"/>
    <cellStyle name="Output 21 8" xfId="42191" xr:uid="{00000000-0005-0000-0000-000035A70000}"/>
    <cellStyle name="Output 21 8 2" xfId="42192" xr:uid="{00000000-0005-0000-0000-000036A70000}"/>
    <cellStyle name="Output 21 9" xfId="42193" xr:uid="{00000000-0005-0000-0000-000037A70000}"/>
    <cellStyle name="Output 21 9 2" xfId="42194" xr:uid="{00000000-0005-0000-0000-000038A70000}"/>
    <cellStyle name="Output 22" xfId="1148" xr:uid="{00000000-0005-0000-0000-000039A70000}"/>
    <cellStyle name="Output 22 10" xfId="42195" xr:uid="{00000000-0005-0000-0000-00003AA70000}"/>
    <cellStyle name="Output 22 10 2" xfId="42196" xr:uid="{00000000-0005-0000-0000-00003BA70000}"/>
    <cellStyle name="Output 22 11" xfId="42197" xr:uid="{00000000-0005-0000-0000-00003CA70000}"/>
    <cellStyle name="Output 22 11 2" xfId="42198" xr:uid="{00000000-0005-0000-0000-00003DA70000}"/>
    <cellStyle name="Output 22 12" xfId="42199" xr:uid="{00000000-0005-0000-0000-00003EA70000}"/>
    <cellStyle name="Output 22 12 2" xfId="42200" xr:uid="{00000000-0005-0000-0000-00003FA70000}"/>
    <cellStyle name="Output 22 13" xfId="42201" xr:uid="{00000000-0005-0000-0000-000040A70000}"/>
    <cellStyle name="Output 22 13 2" xfId="42202" xr:uid="{00000000-0005-0000-0000-000041A70000}"/>
    <cellStyle name="Output 22 14" xfId="42203" xr:uid="{00000000-0005-0000-0000-000042A70000}"/>
    <cellStyle name="Output 22 14 2" xfId="42204" xr:uid="{00000000-0005-0000-0000-000043A70000}"/>
    <cellStyle name="Output 22 15" xfId="42205" xr:uid="{00000000-0005-0000-0000-000044A70000}"/>
    <cellStyle name="Output 22 15 2" xfId="42206" xr:uid="{00000000-0005-0000-0000-000045A70000}"/>
    <cellStyle name="Output 22 16" xfId="42207" xr:uid="{00000000-0005-0000-0000-000046A70000}"/>
    <cellStyle name="Output 22 16 2" xfId="42208" xr:uid="{00000000-0005-0000-0000-000047A70000}"/>
    <cellStyle name="Output 22 17" xfId="42209" xr:uid="{00000000-0005-0000-0000-000048A70000}"/>
    <cellStyle name="Output 22 17 2" xfId="42210" xr:uid="{00000000-0005-0000-0000-000049A70000}"/>
    <cellStyle name="Output 22 18" xfId="42211" xr:uid="{00000000-0005-0000-0000-00004AA70000}"/>
    <cellStyle name="Output 22 18 2" xfId="42212" xr:uid="{00000000-0005-0000-0000-00004BA70000}"/>
    <cellStyle name="Output 22 19" xfId="42213" xr:uid="{00000000-0005-0000-0000-00004CA70000}"/>
    <cellStyle name="Output 22 19 2" xfId="42214" xr:uid="{00000000-0005-0000-0000-00004DA70000}"/>
    <cellStyle name="Output 22 2" xfId="1149" xr:uid="{00000000-0005-0000-0000-00004EA70000}"/>
    <cellStyle name="Output 22 2 2" xfId="42215" xr:uid="{00000000-0005-0000-0000-00004FA70000}"/>
    <cellStyle name="Output 22 20" xfId="42216" xr:uid="{00000000-0005-0000-0000-000050A70000}"/>
    <cellStyle name="Output 22 20 2" xfId="42217" xr:uid="{00000000-0005-0000-0000-000051A70000}"/>
    <cellStyle name="Output 22 21" xfId="42218" xr:uid="{00000000-0005-0000-0000-000052A70000}"/>
    <cellStyle name="Output 22 21 2" xfId="42219" xr:uid="{00000000-0005-0000-0000-000053A70000}"/>
    <cellStyle name="Output 22 22" xfId="42220" xr:uid="{00000000-0005-0000-0000-000054A70000}"/>
    <cellStyle name="Output 22 22 2" xfId="42221" xr:uid="{00000000-0005-0000-0000-000055A70000}"/>
    <cellStyle name="Output 22 23" xfId="42222" xr:uid="{00000000-0005-0000-0000-000056A70000}"/>
    <cellStyle name="Output 22 23 2" xfId="42223" xr:uid="{00000000-0005-0000-0000-000057A70000}"/>
    <cellStyle name="Output 22 24" xfId="42224" xr:uid="{00000000-0005-0000-0000-000058A70000}"/>
    <cellStyle name="Output 22 24 2" xfId="42225" xr:uid="{00000000-0005-0000-0000-000059A70000}"/>
    <cellStyle name="Output 22 25" xfId="42226" xr:uid="{00000000-0005-0000-0000-00005AA70000}"/>
    <cellStyle name="Output 22 25 2" xfId="42227" xr:uid="{00000000-0005-0000-0000-00005BA70000}"/>
    <cellStyle name="Output 22 26" xfId="42228" xr:uid="{00000000-0005-0000-0000-00005CA70000}"/>
    <cellStyle name="Output 22 26 2" xfId="42229" xr:uid="{00000000-0005-0000-0000-00005DA70000}"/>
    <cellStyle name="Output 22 27" xfId="42230" xr:uid="{00000000-0005-0000-0000-00005EA70000}"/>
    <cellStyle name="Output 22 27 2" xfId="42231" xr:uid="{00000000-0005-0000-0000-00005FA70000}"/>
    <cellStyle name="Output 22 28" xfId="42232" xr:uid="{00000000-0005-0000-0000-000060A70000}"/>
    <cellStyle name="Output 22 28 2" xfId="42233" xr:uid="{00000000-0005-0000-0000-000061A70000}"/>
    <cellStyle name="Output 22 29" xfId="42234" xr:uid="{00000000-0005-0000-0000-000062A70000}"/>
    <cellStyle name="Output 22 29 2" xfId="42235" xr:uid="{00000000-0005-0000-0000-000063A70000}"/>
    <cellStyle name="Output 22 3" xfId="42236" xr:uid="{00000000-0005-0000-0000-000064A70000}"/>
    <cellStyle name="Output 22 3 2" xfId="42237" xr:uid="{00000000-0005-0000-0000-000065A70000}"/>
    <cellStyle name="Output 22 30" xfId="42238" xr:uid="{00000000-0005-0000-0000-000066A70000}"/>
    <cellStyle name="Output 22 30 2" xfId="42239" xr:uid="{00000000-0005-0000-0000-000067A70000}"/>
    <cellStyle name="Output 22 31" xfId="42240" xr:uid="{00000000-0005-0000-0000-000068A70000}"/>
    <cellStyle name="Output 22 31 2" xfId="42241" xr:uid="{00000000-0005-0000-0000-000069A70000}"/>
    <cellStyle name="Output 22 32" xfId="42242" xr:uid="{00000000-0005-0000-0000-00006AA70000}"/>
    <cellStyle name="Output 22 32 2" xfId="42243" xr:uid="{00000000-0005-0000-0000-00006BA70000}"/>
    <cellStyle name="Output 22 33" xfId="42244" xr:uid="{00000000-0005-0000-0000-00006CA70000}"/>
    <cellStyle name="Output 22 33 2" xfId="42245" xr:uid="{00000000-0005-0000-0000-00006DA70000}"/>
    <cellStyle name="Output 22 34" xfId="42246" xr:uid="{00000000-0005-0000-0000-00006EA70000}"/>
    <cellStyle name="Output 22 34 2" xfId="42247" xr:uid="{00000000-0005-0000-0000-00006FA70000}"/>
    <cellStyle name="Output 22 35" xfId="42248" xr:uid="{00000000-0005-0000-0000-000070A70000}"/>
    <cellStyle name="Output 22 35 2" xfId="42249" xr:uid="{00000000-0005-0000-0000-000071A70000}"/>
    <cellStyle name="Output 22 36" xfId="42250" xr:uid="{00000000-0005-0000-0000-000072A70000}"/>
    <cellStyle name="Output 22 36 2" xfId="42251" xr:uid="{00000000-0005-0000-0000-000073A70000}"/>
    <cellStyle name="Output 22 37" xfId="42252" xr:uid="{00000000-0005-0000-0000-000074A70000}"/>
    <cellStyle name="Output 22 37 2" xfId="42253" xr:uid="{00000000-0005-0000-0000-000075A70000}"/>
    <cellStyle name="Output 22 38" xfId="42254" xr:uid="{00000000-0005-0000-0000-000076A70000}"/>
    <cellStyle name="Output 22 38 2" xfId="42255" xr:uid="{00000000-0005-0000-0000-000077A70000}"/>
    <cellStyle name="Output 22 39" xfId="42256" xr:uid="{00000000-0005-0000-0000-000078A70000}"/>
    <cellStyle name="Output 22 39 2" xfId="42257" xr:uid="{00000000-0005-0000-0000-000079A70000}"/>
    <cellStyle name="Output 22 4" xfId="42258" xr:uid="{00000000-0005-0000-0000-00007AA70000}"/>
    <cellStyle name="Output 22 4 2" xfId="42259" xr:uid="{00000000-0005-0000-0000-00007BA70000}"/>
    <cellStyle name="Output 22 40" xfId="42260" xr:uid="{00000000-0005-0000-0000-00007CA70000}"/>
    <cellStyle name="Output 22 41" xfId="42261" xr:uid="{00000000-0005-0000-0000-00007DA70000}"/>
    <cellStyle name="Output 22 42" xfId="42262" xr:uid="{00000000-0005-0000-0000-00007EA70000}"/>
    <cellStyle name="Output 22 43" xfId="42263" xr:uid="{00000000-0005-0000-0000-00007FA70000}"/>
    <cellStyle name="Output 22 44" xfId="42264" xr:uid="{00000000-0005-0000-0000-000080A70000}"/>
    <cellStyle name="Output 22 45" xfId="42265" xr:uid="{00000000-0005-0000-0000-000081A70000}"/>
    <cellStyle name="Output 22 46" xfId="42266" xr:uid="{00000000-0005-0000-0000-000082A70000}"/>
    <cellStyle name="Output 22 47" xfId="42267" xr:uid="{00000000-0005-0000-0000-000083A70000}"/>
    <cellStyle name="Output 22 48" xfId="42268" xr:uid="{00000000-0005-0000-0000-000084A70000}"/>
    <cellStyle name="Output 22 49" xfId="42269" xr:uid="{00000000-0005-0000-0000-000085A70000}"/>
    <cellStyle name="Output 22 5" xfId="42270" xr:uid="{00000000-0005-0000-0000-000086A70000}"/>
    <cellStyle name="Output 22 5 2" xfId="42271" xr:uid="{00000000-0005-0000-0000-000087A70000}"/>
    <cellStyle name="Output 22 50" xfId="42272" xr:uid="{00000000-0005-0000-0000-000088A70000}"/>
    <cellStyle name="Output 22 51" xfId="42273" xr:uid="{00000000-0005-0000-0000-000089A70000}"/>
    <cellStyle name="Output 22 52" xfId="42274" xr:uid="{00000000-0005-0000-0000-00008AA70000}"/>
    <cellStyle name="Output 22 53" xfId="42275" xr:uid="{00000000-0005-0000-0000-00008BA70000}"/>
    <cellStyle name="Output 22 54" xfId="42276" xr:uid="{00000000-0005-0000-0000-00008CA70000}"/>
    <cellStyle name="Output 22 55" xfId="42277" xr:uid="{00000000-0005-0000-0000-00008DA70000}"/>
    <cellStyle name="Output 22 56" xfId="42278" xr:uid="{00000000-0005-0000-0000-00008EA70000}"/>
    <cellStyle name="Output 22 57" xfId="42279" xr:uid="{00000000-0005-0000-0000-00008FA70000}"/>
    <cellStyle name="Output 22 58" xfId="42280" xr:uid="{00000000-0005-0000-0000-000090A70000}"/>
    <cellStyle name="Output 22 59" xfId="42281" xr:uid="{00000000-0005-0000-0000-000091A70000}"/>
    <cellStyle name="Output 22 6" xfId="42282" xr:uid="{00000000-0005-0000-0000-000092A70000}"/>
    <cellStyle name="Output 22 6 2" xfId="42283" xr:uid="{00000000-0005-0000-0000-000093A70000}"/>
    <cellStyle name="Output 22 60" xfId="42284" xr:uid="{00000000-0005-0000-0000-000094A70000}"/>
    <cellStyle name="Output 22 61" xfId="42285" xr:uid="{00000000-0005-0000-0000-000095A70000}"/>
    <cellStyle name="Output 22 62" xfId="42286" xr:uid="{00000000-0005-0000-0000-000096A70000}"/>
    <cellStyle name="Output 22 63" xfId="42287" xr:uid="{00000000-0005-0000-0000-000097A70000}"/>
    <cellStyle name="Output 22 64" xfId="42288" xr:uid="{00000000-0005-0000-0000-000098A70000}"/>
    <cellStyle name="Output 22 65" xfId="42289" xr:uid="{00000000-0005-0000-0000-000099A70000}"/>
    <cellStyle name="Output 22 66" xfId="42290" xr:uid="{00000000-0005-0000-0000-00009AA70000}"/>
    <cellStyle name="Output 22 67" xfId="42291" xr:uid="{00000000-0005-0000-0000-00009BA70000}"/>
    <cellStyle name="Output 22 68" xfId="42292" xr:uid="{00000000-0005-0000-0000-00009CA70000}"/>
    <cellStyle name="Output 22 69" xfId="42293" xr:uid="{00000000-0005-0000-0000-00009DA70000}"/>
    <cellStyle name="Output 22 7" xfId="42294" xr:uid="{00000000-0005-0000-0000-00009EA70000}"/>
    <cellStyle name="Output 22 7 2" xfId="42295" xr:uid="{00000000-0005-0000-0000-00009FA70000}"/>
    <cellStyle name="Output 22 70" xfId="42296" xr:uid="{00000000-0005-0000-0000-0000A0A70000}"/>
    <cellStyle name="Output 22 71" xfId="42297" xr:uid="{00000000-0005-0000-0000-0000A1A70000}"/>
    <cellStyle name="Output 22 72" xfId="42298" xr:uid="{00000000-0005-0000-0000-0000A2A70000}"/>
    <cellStyle name="Output 22 73" xfId="42299" xr:uid="{00000000-0005-0000-0000-0000A3A70000}"/>
    <cellStyle name="Output 22 74" xfId="42300" xr:uid="{00000000-0005-0000-0000-0000A4A70000}"/>
    <cellStyle name="Output 22 75" xfId="42301" xr:uid="{00000000-0005-0000-0000-0000A5A70000}"/>
    <cellStyle name="Output 22 76" xfId="42302" xr:uid="{00000000-0005-0000-0000-0000A6A70000}"/>
    <cellStyle name="Output 22 77" xfId="52680" xr:uid="{00000000-0005-0000-0000-0000A7A70000}"/>
    <cellStyle name="Output 22 78" xfId="52940" xr:uid="{00000000-0005-0000-0000-0000A8A70000}"/>
    <cellStyle name="Output 22 79" xfId="53401" xr:uid="{00000000-0005-0000-0000-0000A9A70000}"/>
    <cellStyle name="Output 22 8" xfId="42303" xr:uid="{00000000-0005-0000-0000-0000AAA70000}"/>
    <cellStyle name="Output 22 8 2" xfId="42304" xr:uid="{00000000-0005-0000-0000-0000ABA70000}"/>
    <cellStyle name="Output 22 9" xfId="42305" xr:uid="{00000000-0005-0000-0000-0000ACA70000}"/>
    <cellStyle name="Output 22 9 2" xfId="42306" xr:uid="{00000000-0005-0000-0000-0000ADA70000}"/>
    <cellStyle name="Output 23" xfId="1150" xr:uid="{00000000-0005-0000-0000-0000AEA70000}"/>
    <cellStyle name="Output 23 10" xfId="42307" xr:uid="{00000000-0005-0000-0000-0000AFA70000}"/>
    <cellStyle name="Output 23 10 2" xfId="42308" xr:uid="{00000000-0005-0000-0000-0000B0A70000}"/>
    <cellStyle name="Output 23 11" xfId="42309" xr:uid="{00000000-0005-0000-0000-0000B1A70000}"/>
    <cellStyle name="Output 23 11 2" xfId="42310" xr:uid="{00000000-0005-0000-0000-0000B2A70000}"/>
    <cellStyle name="Output 23 12" xfId="42311" xr:uid="{00000000-0005-0000-0000-0000B3A70000}"/>
    <cellStyle name="Output 23 12 2" xfId="42312" xr:uid="{00000000-0005-0000-0000-0000B4A70000}"/>
    <cellStyle name="Output 23 13" xfId="42313" xr:uid="{00000000-0005-0000-0000-0000B5A70000}"/>
    <cellStyle name="Output 23 13 2" xfId="42314" xr:uid="{00000000-0005-0000-0000-0000B6A70000}"/>
    <cellStyle name="Output 23 14" xfId="42315" xr:uid="{00000000-0005-0000-0000-0000B7A70000}"/>
    <cellStyle name="Output 23 14 2" xfId="42316" xr:uid="{00000000-0005-0000-0000-0000B8A70000}"/>
    <cellStyle name="Output 23 15" xfId="42317" xr:uid="{00000000-0005-0000-0000-0000B9A70000}"/>
    <cellStyle name="Output 23 15 2" xfId="42318" xr:uid="{00000000-0005-0000-0000-0000BAA70000}"/>
    <cellStyle name="Output 23 16" xfId="42319" xr:uid="{00000000-0005-0000-0000-0000BBA70000}"/>
    <cellStyle name="Output 23 16 2" xfId="42320" xr:uid="{00000000-0005-0000-0000-0000BCA70000}"/>
    <cellStyle name="Output 23 17" xfId="42321" xr:uid="{00000000-0005-0000-0000-0000BDA70000}"/>
    <cellStyle name="Output 23 17 2" xfId="42322" xr:uid="{00000000-0005-0000-0000-0000BEA70000}"/>
    <cellStyle name="Output 23 18" xfId="42323" xr:uid="{00000000-0005-0000-0000-0000BFA70000}"/>
    <cellStyle name="Output 23 18 2" xfId="42324" xr:uid="{00000000-0005-0000-0000-0000C0A70000}"/>
    <cellStyle name="Output 23 19" xfId="42325" xr:uid="{00000000-0005-0000-0000-0000C1A70000}"/>
    <cellStyle name="Output 23 19 2" xfId="42326" xr:uid="{00000000-0005-0000-0000-0000C2A70000}"/>
    <cellStyle name="Output 23 2" xfId="1151" xr:uid="{00000000-0005-0000-0000-0000C3A70000}"/>
    <cellStyle name="Output 23 2 2" xfId="42327" xr:uid="{00000000-0005-0000-0000-0000C4A70000}"/>
    <cellStyle name="Output 23 20" xfId="42328" xr:uid="{00000000-0005-0000-0000-0000C5A70000}"/>
    <cellStyle name="Output 23 20 2" xfId="42329" xr:uid="{00000000-0005-0000-0000-0000C6A70000}"/>
    <cellStyle name="Output 23 21" xfId="42330" xr:uid="{00000000-0005-0000-0000-0000C7A70000}"/>
    <cellStyle name="Output 23 21 2" xfId="42331" xr:uid="{00000000-0005-0000-0000-0000C8A70000}"/>
    <cellStyle name="Output 23 22" xfId="42332" xr:uid="{00000000-0005-0000-0000-0000C9A70000}"/>
    <cellStyle name="Output 23 22 2" xfId="42333" xr:uid="{00000000-0005-0000-0000-0000CAA70000}"/>
    <cellStyle name="Output 23 23" xfId="42334" xr:uid="{00000000-0005-0000-0000-0000CBA70000}"/>
    <cellStyle name="Output 23 23 2" xfId="42335" xr:uid="{00000000-0005-0000-0000-0000CCA70000}"/>
    <cellStyle name="Output 23 24" xfId="42336" xr:uid="{00000000-0005-0000-0000-0000CDA70000}"/>
    <cellStyle name="Output 23 24 2" xfId="42337" xr:uid="{00000000-0005-0000-0000-0000CEA70000}"/>
    <cellStyle name="Output 23 25" xfId="42338" xr:uid="{00000000-0005-0000-0000-0000CFA70000}"/>
    <cellStyle name="Output 23 25 2" xfId="42339" xr:uid="{00000000-0005-0000-0000-0000D0A70000}"/>
    <cellStyle name="Output 23 26" xfId="42340" xr:uid="{00000000-0005-0000-0000-0000D1A70000}"/>
    <cellStyle name="Output 23 26 2" xfId="42341" xr:uid="{00000000-0005-0000-0000-0000D2A70000}"/>
    <cellStyle name="Output 23 27" xfId="42342" xr:uid="{00000000-0005-0000-0000-0000D3A70000}"/>
    <cellStyle name="Output 23 27 2" xfId="42343" xr:uid="{00000000-0005-0000-0000-0000D4A70000}"/>
    <cellStyle name="Output 23 28" xfId="42344" xr:uid="{00000000-0005-0000-0000-0000D5A70000}"/>
    <cellStyle name="Output 23 28 2" xfId="42345" xr:uid="{00000000-0005-0000-0000-0000D6A70000}"/>
    <cellStyle name="Output 23 29" xfId="42346" xr:uid="{00000000-0005-0000-0000-0000D7A70000}"/>
    <cellStyle name="Output 23 29 2" xfId="42347" xr:uid="{00000000-0005-0000-0000-0000D8A70000}"/>
    <cellStyle name="Output 23 3" xfId="42348" xr:uid="{00000000-0005-0000-0000-0000D9A70000}"/>
    <cellStyle name="Output 23 3 2" xfId="42349" xr:uid="{00000000-0005-0000-0000-0000DAA70000}"/>
    <cellStyle name="Output 23 30" xfId="42350" xr:uid="{00000000-0005-0000-0000-0000DBA70000}"/>
    <cellStyle name="Output 23 30 2" xfId="42351" xr:uid="{00000000-0005-0000-0000-0000DCA70000}"/>
    <cellStyle name="Output 23 31" xfId="42352" xr:uid="{00000000-0005-0000-0000-0000DDA70000}"/>
    <cellStyle name="Output 23 31 2" xfId="42353" xr:uid="{00000000-0005-0000-0000-0000DEA70000}"/>
    <cellStyle name="Output 23 32" xfId="42354" xr:uid="{00000000-0005-0000-0000-0000DFA70000}"/>
    <cellStyle name="Output 23 32 2" xfId="42355" xr:uid="{00000000-0005-0000-0000-0000E0A70000}"/>
    <cellStyle name="Output 23 33" xfId="42356" xr:uid="{00000000-0005-0000-0000-0000E1A70000}"/>
    <cellStyle name="Output 23 33 2" xfId="42357" xr:uid="{00000000-0005-0000-0000-0000E2A70000}"/>
    <cellStyle name="Output 23 34" xfId="42358" xr:uid="{00000000-0005-0000-0000-0000E3A70000}"/>
    <cellStyle name="Output 23 34 2" xfId="42359" xr:uid="{00000000-0005-0000-0000-0000E4A70000}"/>
    <cellStyle name="Output 23 35" xfId="42360" xr:uid="{00000000-0005-0000-0000-0000E5A70000}"/>
    <cellStyle name="Output 23 35 2" xfId="42361" xr:uid="{00000000-0005-0000-0000-0000E6A70000}"/>
    <cellStyle name="Output 23 36" xfId="42362" xr:uid="{00000000-0005-0000-0000-0000E7A70000}"/>
    <cellStyle name="Output 23 36 2" xfId="42363" xr:uid="{00000000-0005-0000-0000-0000E8A70000}"/>
    <cellStyle name="Output 23 37" xfId="42364" xr:uid="{00000000-0005-0000-0000-0000E9A70000}"/>
    <cellStyle name="Output 23 37 2" xfId="42365" xr:uid="{00000000-0005-0000-0000-0000EAA70000}"/>
    <cellStyle name="Output 23 38" xfId="42366" xr:uid="{00000000-0005-0000-0000-0000EBA70000}"/>
    <cellStyle name="Output 23 38 2" xfId="42367" xr:uid="{00000000-0005-0000-0000-0000ECA70000}"/>
    <cellStyle name="Output 23 39" xfId="42368" xr:uid="{00000000-0005-0000-0000-0000EDA70000}"/>
    <cellStyle name="Output 23 4" xfId="42369" xr:uid="{00000000-0005-0000-0000-0000EEA70000}"/>
    <cellStyle name="Output 23 4 2" xfId="42370" xr:uid="{00000000-0005-0000-0000-0000EFA70000}"/>
    <cellStyle name="Output 23 40" xfId="42371" xr:uid="{00000000-0005-0000-0000-0000F0A70000}"/>
    <cellStyle name="Output 23 41" xfId="42372" xr:uid="{00000000-0005-0000-0000-0000F1A70000}"/>
    <cellStyle name="Output 23 42" xfId="42373" xr:uid="{00000000-0005-0000-0000-0000F2A70000}"/>
    <cellStyle name="Output 23 43" xfId="42374" xr:uid="{00000000-0005-0000-0000-0000F3A70000}"/>
    <cellStyle name="Output 23 44" xfId="42375" xr:uid="{00000000-0005-0000-0000-0000F4A70000}"/>
    <cellStyle name="Output 23 45" xfId="42376" xr:uid="{00000000-0005-0000-0000-0000F5A70000}"/>
    <cellStyle name="Output 23 46" xfId="42377" xr:uid="{00000000-0005-0000-0000-0000F6A70000}"/>
    <cellStyle name="Output 23 47" xfId="42378" xr:uid="{00000000-0005-0000-0000-0000F7A70000}"/>
    <cellStyle name="Output 23 48" xfId="42379" xr:uid="{00000000-0005-0000-0000-0000F8A70000}"/>
    <cellStyle name="Output 23 49" xfId="42380" xr:uid="{00000000-0005-0000-0000-0000F9A70000}"/>
    <cellStyle name="Output 23 5" xfId="42381" xr:uid="{00000000-0005-0000-0000-0000FAA70000}"/>
    <cellStyle name="Output 23 5 2" xfId="42382" xr:uid="{00000000-0005-0000-0000-0000FBA70000}"/>
    <cellStyle name="Output 23 50" xfId="42383" xr:uid="{00000000-0005-0000-0000-0000FCA70000}"/>
    <cellStyle name="Output 23 51" xfId="42384" xr:uid="{00000000-0005-0000-0000-0000FDA70000}"/>
    <cellStyle name="Output 23 52" xfId="42385" xr:uid="{00000000-0005-0000-0000-0000FEA70000}"/>
    <cellStyle name="Output 23 53" xfId="42386" xr:uid="{00000000-0005-0000-0000-0000FFA70000}"/>
    <cellStyle name="Output 23 54" xfId="42387" xr:uid="{00000000-0005-0000-0000-000000A80000}"/>
    <cellStyle name="Output 23 55" xfId="42388" xr:uid="{00000000-0005-0000-0000-000001A80000}"/>
    <cellStyle name="Output 23 56" xfId="42389" xr:uid="{00000000-0005-0000-0000-000002A80000}"/>
    <cellStyle name="Output 23 57" xfId="42390" xr:uid="{00000000-0005-0000-0000-000003A80000}"/>
    <cellStyle name="Output 23 58" xfId="42391" xr:uid="{00000000-0005-0000-0000-000004A80000}"/>
    <cellStyle name="Output 23 59" xfId="42392" xr:uid="{00000000-0005-0000-0000-000005A80000}"/>
    <cellStyle name="Output 23 6" xfId="42393" xr:uid="{00000000-0005-0000-0000-000006A80000}"/>
    <cellStyle name="Output 23 6 2" xfId="42394" xr:uid="{00000000-0005-0000-0000-000007A80000}"/>
    <cellStyle name="Output 23 60" xfId="42395" xr:uid="{00000000-0005-0000-0000-000008A80000}"/>
    <cellStyle name="Output 23 61" xfId="42396" xr:uid="{00000000-0005-0000-0000-000009A80000}"/>
    <cellStyle name="Output 23 62" xfId="42397" xr:uid="{00000000-0005-0000-0000-00000AA80000}"/>
    <cellStyle name="Output 23 63" xfId="42398" xr:uid="{00000000-0005-0000-0000-00000BA80000}"/>
    <cellStyle name="Output 23 64" xfId="42399" xr:uid="{00000000-0005-0000-0000-00000CA80000}"/>
    <cellStyle name="Output 23 65" xfId="42400" xr:uid="{00000000-0005-0000-0000-00000DA80000}"/>
    <cellStyle name="Output 23 66" xfId="42401" xr:uid="{00000000-0005-0000-0000-00000EA80000}"/>
    <cellStyle name="Output 23 67" xfId="42402" xr:uid="{00000000-0005-0000-0000-00000FA80000}"/>
    <cellStyle name="Output 23 68" xfId="42403" xr:uid="{00000000-0005-0000-0000-000010A80000}"/>
    <cellStyle name="Output 23 69" xfId="42404" xr:uid="{00000000-0005-0000-0000-000011A80000}"/>
    <cellStyle name="Output 23 7" xfId="42405" xr:uid="{00000000-0005-0000-0000-000012A80000}"/>
    <cellStyle name="Output 23 7 2" xfId="42406" xr:uid="{00000000-0005-0000-0000-000013A80000}"/>
    <cellStyle name="Output 23 70" xfId="42407" xr:uid="{00000000-0005-0000-0000-000014A80000}"/>
    <cellStyle name="Output 23 71" xfId="42408" xr:uid="{00000000-0005-0000-0000-000015A80000}"/>
    <cellStyle name="Output 23 72" xfId="42409" xr:uid="{00000000-0005-0000-0000-000016A80000}"/>
    <cellStyle name="Output 23 73" xfId="42410" xr:uid="{00000000-0005-0000-0000-000017A80000}"/>
    <cellStyle name="Output 23 74" xfId="42411" xr:uid="{00000000-0005-0000-0000-000018A80000}"/>
    <cellStyle name="Output 23 75" xfId="42412" xr:uid="{00000000-0005-0000-0000-000019A80000}"/>
    <cellStyle name="Output 23 76" xfId="52510" xr:uid="{00000000-0005-0000-0000-00001AA80000}"/>
    <cellStyle name="Output 23 77" xfId="52266" xr:uid="{00000000-0005-0000-0000-00001BA80000}"/>
    <cellStyle name="Output 23 78" xfId="53203" xr:uid="{00000000-0005-0000-0000-00001CA80000}"/>
    <cellStyle name="Output 23 8" xfId="42413" xr:uid="{00000000-0005-0000-0000-00001DA80000}"/>
    <cellStyle name="Output 23 8 2" xfId="42414" xr:uid="{00000000-0005-0000-0000-00001EA80000}"/>
    <cellStyle name="Output 23 9" xfId="42415" xr:uid="{00000000-0005-0000-0000-00001FA80000}"/>
    <cellStyle name="Output 23 9 2" xfId="42416" xr:uid="{00000000-0005-0000-0000-000020A80000}"/>
    <cellStyle name="Output 24" xfId="1152" xr:uid="{00000000-0005-0000-0000-000021A80000}"/>
    <cellStyle name="Output 24 2" xfId="42417" xr:uid="{00000000-0005-0000-0000-000022A80000}"/>
    <cellStyle name="Output 25" xfId="42418" xr:uid="{00000000-0005-0000-0000-000023A80000}"/>
    <cellStyle name="Output 25 2" xfId="42419" xr:uid="{00000000-0005-0000-0000-000024A80000}"/>
    <cellStyle name="Output 26" xfId="42420" xr:uid="{00000000-0005-0000-0000-000025A80000}"/>
    <cellStyle name="Output 26 2" xfId="42421" xr:uid="{00000000-0005-0000-0000-000026A80000}"/>
    <cellStyle name="Output 27" xfId="42422" xr:uid="{00000000-0005-0000-0000-000027A80000}"/>
    <cellStyle name="Output 27 2" xfId="42423" xr:uid="{00000000-0005-0000-0000-000028A80000}"/>
    <cellStyle name="Output 28" xfId="42424" xr:uid="{00000000-0005-0000-0000-000029A80000}"/>
    <cellStyle name="Output 28 2" xfId="42425" xr:uid="{00000000-0005-0000-0000-00002AA80000}"/>
    <cellStyle name="Output 29" xfId="42426" xr:uid="{00000000-0005-0000-0000-00002BA80000}"/>
    <cellStyle name="Output 29 2" xfId="42427" xr:uid="{00000000-0005-0000-0000-00002CA80000}"/>
    <cellStyle name="Output 3" xfId="1153" xr:uid="{00000000-0005-0000-0000-00002DA80000}"/>
    <cellStyle name="Output 3 10" xfId="1154" xr:uid="{00000000-0005-0000-0000-00002EA80000}"/>
    <cellStyle name="Output 3 10 10" xfId="42428" xr:uid="{00000000-0005-0000-0000-00002FA80000}"/>
    <cellStyle name="Output 3 10 10 2" xfId="42429" xr:uid="{00000000-0005-0000-0000-000030A80000}"/>
    <cellStyle name="Output 3 10 11" xfId="42430" xr:uid="{00000000-0005-0000-0000-000031A80000}"/>
    <cellStyle name="Output 3 10 11 2" xfId="42431" xr:uid="{00000000-0005-0000-0000-000032A80000}"/>
    <cellStyle name="Output 3 10 12" xfId="42432" xr:uid="{00000000-0005-0000-0000-000033A80000}"/>
    <cellStyle name="Output 3 10 12 2" xfId="42433" xr:uid="{00000000-0005-0000-0000-000034A80000}"/>
    <cellStyle name="Output 3 10 13" xfId="42434" xr:uid="{00000000-0005-0000-0000-000035A80000}"/>
    <cellStyle name="Output 3 10 13 2" xfId="42435" xr:uid="{00000000-0005-0000-0000-000036A80000}"/>
    <cellStyle name="Output 3 10 14" xfId="42436" xr:uid="{00000000-0005-0000-0000-000037A80000}"/>
    <cellStyle name="Output 3 10 14 2" xfId="42437" xr:uid="{00000000-0005-0000-0000-000038A80000}"/>
    <cellStyle name="Output 3 10 15" xfId="42438" xr:uid="{00000000-0005-0000-0000-000039A80000}"/>
    <cellStyle name="Output 3 10 15 2" xfId="42439" xr:uid="{00000000-0005-0000-0000-00003AA80000}"/>
    <cellStyle name="Output 3 10 16" xfId="42440" xr:uid="{00000000-0005-0000-0000-00003BA80000}"/>
    <cellStyle name="Output 3 10 16 2" xfId="42441" xr:uid="{00000000-0005-0000-0000-00003CA80000}"/>
    <cellStyle name="Output 3 10 17" xfId="42442" xr:uid="{00000000-0005-0000-0000-00003DA80000}"/>
    <cellStyle name="Output 3 10 17 2" xfId="42443" xr:uid="{00000000-0005-0000-0000-00003EA80000}"/>
    <cellStyle name="Output 3 10 18" xfId="42444" xr:uid="{00000000-0005-0000-0000-00003FA80000}"/>
    <cellStyle name="Output 3 10 18 2" xfId="42445" xr:uid="{00000000-0005-0000-0000-000040A80000}"/>
    <cellStyle name="Output 3 10 19" xfId="42446" xr:uid="{00000000-0005-0000-0000-000041A80000}"/>
    <cellStyle name="Output 3 10 19 2" xfId="42447" xr:uid="{00000000-0005-0000-0000-000042A80000}"/>
    <cellStyle name="Output 3 10 2" xfId="1155" xr:uid="{00000000-0005-0000-0000-000043A80000}"/>
    <cellStyle name="Output 3 10 2 2" xfId="42448" xr:uid="{00000000-0005-0000-0000-000044A80000}"/>
    <cellStyle name="Output 3 10 20" xfId="42449" xr:uid="{00000000-0005-0000-0000-000045A80000}"/>
    <cellStyle name="Output 3 10 20 2" xfId="42450" xr:uid="{00000000-0005-0000-0000-000046A80000}"/>
    <cellStyle name="Output 3 10 21" xfId="42451" xr:uid="{00000000-0005-0000-0000-000047A80000}"/>
    <cellStyle name="Output 3 10 21 2" xfId="42452" xr:uid="{00000000-0005-0000-0000-000048A80000}"/>
    <cellStyle name="Output 3 10 22" xfId="42453" xr:uid="{00000000-0005-0000-0000-000049A80000}"/>
    <cellStyle name="Output 3 10 22 2" xfId="42454" xr:uid="{00000000-0005-0000-0000-00004AA80000}"/>
    <cellStyle name="Output 3 10 23" xfId="42455" xr:uid="{00000000-0005-0000-0000-00004BA80000}"/>
    <cellStyle name="Output 3 10 23 2" xfId="42456" xr:uid="{00000000-0005-0000-0000-00004CA80000}"/>
    <cellStyle name="Output 3 10 24" xfId="42457" xr:uid="{00000000-0005-0000-0000-00004DA80000}"/>
    <cellStyle name="Output 3 10 24 2" xfId="42458" xr:uid="{00000000-0005-0000-0000-00004EA80000}"/>
    <cellStyle name="Output 3 10 25" xfId="42459" xr:uid="{00000000-0005-0000-0000-00004FA80000}"/>
    <cellStyle name="Output 3 10 25 2" xfId="42460" xr:uid="{00000000-0005-0000-0000-000050A80000}"/>
    <cellStyle name="Output 3 10 26" xfId="42461" xr:uid="{00000000-0005-0000-0000-000051A80000}"/>
    <cellStyle name="Output 3 10 26 2" xfId="42462" xr:uid="{00000000-0005-0000-0000-000052A80000}"/>
    <cellStyle name="Output 3 10 27" xfId="42463" xr:uid="{00000000-0005-0000-0000-000053A80000}"/>
    <cellStyle name="Output 3 10 27 2" xfId="42464" xr:uid="{00000000-0005-0000-0000-000054A80000}"/>
    <cellStyle name="Output 3 10 28" xfId="42465" xr:uid="{00000000-0005-0000-0000-000055A80000}"/>
    <cellStyle name="Output 3 10 28 2" xfId="42466" xr:uid="{00000000-0005-0000-0000-000056A80000}"/>
    <cellStyle name="Output 3 10 29" xfId="42467" xr:uid="{00000000-0005-0000-0000-000057A80000}"/>
    <cellStyle name="Output 3 10 29 2" xfId="42468" xr:uid="{00000000-0005-0000-0000-000058A80000}"/>
    <cellStyle name="Output 3 10 3" xfId="42469" xr:uid="{00000000-0005-0000-0000-000059A80000}"/>
    <cellStyle name="Output 3 10 3 2" xfId="42470" xr:uid="{00000000-0005-0000-0000-00005AA80000}"/>
    <cellStyle name="Output 3 10 30" xfId="42471" xr:uid="{00000000-0005-0000-0000-00005BA80000}"/>
    <cellStyle name="Output 3 10 30 2" xfId="42472" xr:uid="{00000000-0005-0000-0000-00005CA80000}"/>
    <cellStyle name="Output 3 10 31" xfId="42473" xr:uid="{00000000-0005-0000-0000-00005DA80000}"/>
    <cellStyle name="Output 3 10 31 2" xfId="42474" xr:uid="{00000000-0005-0000-0000-00005EA80000}"/>
    <cellStyle name="Output 3 10 32" xfId="42475" xr:uid="{00000000-0005-0000-0000-00005FA80000}"/>
    <cellStyle name="Output 3 10 32 2" xfId="42476" xr:uid="{00000000-0005-0000-0000-000060A80000}"/>
    <cellStyle name="Output 3 10 33" xfId="42477" xr:uid="{00000000-0005-0000-0000-000061A80000}"/>
    <cellStyle name="Output 3 10 33 2" xfId="42478" xr:uid="{00000000-0005-0000-0000-000062A80000}"/>
    <cellStyle name="Output 3 10 34" xfId="42479" xr:uid="{00000000-0005-0000-0000-000063A80000}"/>
    <cellStyle name="Output 3 10 34 2" xfId="42480" xr:uid="{00000000-0005-0000-0000-000064A80000}"/>
    <cellStyle name="Output 3 10 35" xfId="42481" xr:uid="{00000000-0005-0000-0000-000065A80000}"/>
    <cellStyle name="Output 3 10 35 2" xfId="42482" xr:uid="{00000000-0005-0000-0000-000066A80000}"/>
    <cellStyle name="Output 3 10 36" xfId="42483" xr:uid="{00000000-0005-0000-0000-000067A80000}"/>
    <cellStyle name="Output 3 10 36 2" xfId="42484" xr:uid="{00000000-0005-0000-0000-000068A80000}"/>
    <cellStyle name="Output 3 10 37" xfId="42485" xr:uid="{00000000-0005-0000-0000-000069A80000}"/>
    <cellStyle name="Output 3 10 37 2" xfId="42486" xr:uid="{00000000-0005-0000-0000-00006AA80000}"/>
    <cellStyle name="Output 3 10 38" xfId="42487" xr:uid="{00000000-0005-0000-0000-00006BA80000}"/>
    <cellStyle name="Output 3 10 38 2" xfId="42488" xr:uid="{00000000-0005-0000-0000-00006CA80000}"/>
    <cellStyle name="Output 3 10 39" xfId="42489" xr:uid="{00000000-0005-0000-0000-00006DA80000}"/>
    <cellStyle name="Output 3 10 39 2" xfId="42490" xr:uid="{00000000-0005-0000-0000-00006EA80000}"/>
    <cellStyle name="Output 3 10 4" xfId="42491" xr:uid="{00000000-0005-0000-0000-00006FA80000}"/>
    <cellStyle name="Output 3 10 4 2" xfId="42492" xr:uid="{00000000-0005-0000-0000-000070A80000}"/>
    <cellStyle name="Output 3 10 40" xfId="42493" xr:uid="{00000000-0005-0000-0000-000071A80000}"/>
    <cellStyle name="Output 3 10 41" xfId="42494" xr:uid="{00000000-0005-0000-0000-000072A80000}"/>
    <cellStyle name="Output 3 10 42" xfId="42495" xr:uid="{00000000-0005-0000-0000-000073A80000}"/>
    <cellStyle name="Output 3 10 43" xfId="42496" xr:uid="{00000000-0005-0000-0000-000074A80000}"/>
    <cellStyle name="Output 3 10 44" xfId="42497" xr:uid="{00000000-0005-0000-0000-000075A80000}"/>
    <cellStyle name="Output 3 10 45" xfId="42498" xr:uid="{00000000-0005-0000-0000-000076A80000}"/>
    <cellStyle name="Output 3 10 46" xfId="42499" xr:uid="{00000000-0005-0000-0000-000077A80000}"/>
    <cellStyle name="Output 3 10 47" xfId="42500" xr:uid="{00000000-0005-0000-0000-000078A80000}"/>
    <cellStyle name="Output 3 10 48" xfId="42501" xr:uid="{00000000-0005-0000-0000-000079A80000}"/>
    <cellStyle name="Output 3 10 49" xfId="42502" xr:uid="{00000000-0005-0000-0000-00007AA80000}"/>
    <cellStyle name="Output 3 10 5" xfId="42503" xr:uid="{00000000-0005-0000-0000-00007BA80000}"/>
    <cellStyle name="Output 3 10 5 2" xfId="42504" xr:uid="{00000000-0005-0000-0000-00007CA80000}"/>
    <cellStyle name="Output 3 10 50" xfId="42505" xr:uid="{00000000-0005-0000-0000-00007DA80000}"/>
    <cellStyle name="Output 3 10 51" xfId="42506" xr:uid="{00000000-0005-0000-0000-00007EA80000}"/>
    <cellStyle name="Output 3 10 52" xfId="42507" xr:uid="{00000000-0005-0000-0000-00007FA80000}"/>
    <cellStyle name="Output 3 10 53" xfId="42508" xr:uid="{00000000-0005-0000-0000-000080A80000}"/>
    <cellStyle name="Output 3 10 54" xfId="42509" xr:uid="{00000000-0005-0000-0000-000081A80000}"/>
    <cellStyle name="Output 3 10 55" xfId="42510" xr:uid="{00000000-0005-0000-0000-000082A80000}"/>
    <cellStyle name="Output 3 10 56" xfId="42511" xr:uid="{00000000-0005-0000-0000-000083A80000}"/>
    <cellStyle name="Output 3 10 57" xfId="42512" xr:uid="{00000000-0005-0000-0000-000084A80000}"/>
    <cellStyle name="Output 3 10 58" xfId="42513" xr:uid="{00000000-0005-0000-0000-000085A80000}"/>
    <cellStyle name="Output 3 10 59" xfId="42514" xr:uid="{00000000-0005-0000-0000-000086A80000}"/>
    <cellStyle name="Output 3 10 6" xfId="42515" xr:uid="{00000000-0005-0000-0000-000087A80000}"/>
    <cellStyle name="Output 3 10 6 2" xfId="42516" xr:uid="{00000000-0005-0000-0000-000088A80000}"/>
    <cellStyle name="Output 3 10 60" xfId="42517" xr:uid="{00000000-0005-0000-0000-000089A80000}"/>
    <cellStyle name="Output 3 10 61" xfId="42518" xr:uid="{00000000-0005-0000-0000-00008AA80000}"/>
    <cellStyle name="Output 3 10 62" xfId="42519" xr:uid="{00000000-0005-0000-0000-00008BA80000}"/>
    <cellStyle name="Output 3 10 63" xfId="42520" xr:uid="{00000000-0005-0000-0000-00008CA80000}"/>
    <cellStyle name="Output 3 10 64" xfId="42521" xr:uid="{00000000-0005-0000-0000-00008DA80000}"/>
    <cellStyle name="Output 3 10 65" xfId="42522" xr:uid="{00000000-0005-0000-0000-00008EA80000}"/>
    <cellStyle name="Output 3 10 66" xfId="42523" xr:uid="{00000000-0005-0000-0000-00008FA80000}"/>
    <cellStyle name="Output 3 10 67" xfId="42524" xr:uid="{00000000-0005-0000-0000-000090A80000}"/>
    <cellStyle name="Output 3 10 68" xfId="42525" xr:uid="{00000000-0005-0000-0000-000091A80000}"/>
    <cellStyle name="Output 3 10 69" xfId="42526" xr:uid="{00000000-0005-0000-0000-000092A80000}"/>
    <cellStyle name="Output 3 10 7" xfId="42527" xr:uid="{00000000-0005-0000-0000-000093A80000}"/>
    <cellStyle name="Output 3 10 7 2" xfId="42528" xr:uid="{00000000-0005-0000-0000-000094A80000}"/>
    <cellStyle name="Output 3 10 70" xfId="42529" xr:uid="{00000000-0005-0000-0000-000095A80000}"/>
    <cellStyle name="Output 3 10 71" xfId="42530" xr:uid="{00000000-0005-0000-0000-000096A80000}"/>
    <cellStyle name="Output 3 10 72" xfId="42531" xr:uid="{00000000-0005-0000-0000-000097A80000}"/>
    <cellStyle name="Output 3 10 73" xfId="42532" xr:uid="{00000000-0005-0000-0000-000098A80000}"/>
    <cellStyle name="Output 3 10 74" xfId="42533" xr:uid="{00000000-0005-0000-0000-000099A80000}"/>
    <cellStyle name="Output 3 10 75" xfId="42534" xr:uid="{00000000-0005-0000-0000-00009AA80000}"/>
    <cellStyle name="Output 3 10 76" xfId="42535" xr:uid="{00000000-0005-0000-0000-00009BA80000}"/>
    <cellStyle name="Output 3 10 77" xfId="52385" xr:uid="{00000000-0005-0000-0000-00009CA80000}"/>
    <cellStyle name="Output 3 10 78" xfId="52751" xr:uid="{00000000-0005-0000-0000-00009DA80000}"/>
    <cellStyle name="Output 3 10 79" xfId="53068" xr:uid="{00000000-0005-0000-0000-00009EA80000}"/>
    <cellStyle name="Output 3 10 8" xfId="42536" xr:uid="{00000000-0005-0000-0000-00009FA80000}"/>
    <cellStyle name="Output 3 10 8 2" xfId="42537" xr:uid="{00000000-0005-0000-0000-0000A0A80000}"/>
    <cellStyle name="Output 3 10 9" xfId="42538" xr:uid="{00000000-0005-0000-0000-0000A1A80000}"/>
    <cellStyle name="Output 3 10 9 2" xfId="42539" xr:uid="{00000000-0005-0000-0000-0000A2A80000}"/>
    <cellStyle name="Output 3 11" xfId="1156" xr:uid="{00000000-0005-0000-0000-0000A3A80000}"/>
    <cellStyle name="Output 3 11 10" xfId="42540" xr:uid="{00000000-0005-0000-0000-0000A4A80000}"/>
    <cellStyle name="Output 3 11 10 2" xfId="42541" xr:uid="{00000000-0005-0000-0000-0000A5A80000}"/>
    <cellStyle name="Output 3 11 11" xfId="42542" xr:uid="{00000000-0005-0000-0000-0000A6A80000}"/>
    <cellStyle name="Output 3 11 11 2" xfId="42543" xr:uid="{00000000-0005-0000-0000-0000A7A80000}"/>
    <cellStyle name="Output 3 11 12" xfId="42544" xr:uid="{00000000-0005-0000-0000-0000A8A80000}"/>
    <cellStyle name="Output 3 11 12 2" xfId="42545" xr:uid="{00000000-0005-0000-0000-0000A9A80000}"/>
    <cellStyle name="Output 3 11 13" xfId="42546" xr:uid="{00000000-0005-0000-0000-0000AAA80000}"/>
    <cellStyle name="Output 3 11 13 2" xfId="42547" xr:uid="{00000000-0005-0000-0000-0000ABA80000}"/>
    <cellStyle name="Output 3 11 14" xfId="42548" xr:uid="{00000000-0005-0000-0000-0000ACA80000}"/>
    <cellStyle name="Output 3 11 14 2" xfId="42549" xr:uid="{00000000-0005-0000-0000-0000ADA80000}"/>
    <cellStyle name="Output 3 11 15" xfId="42550" xr:uid="{00000000-0005-0000-0000-0000AEA80000}"/>
    <cellStyle name="Output 3 11 15 2" xfId="42551" xr:uid="{00000000-0005-0000-0000-0000AFA80000}"/>
    <cellStyle name="Output 3 11 16" xfId="42552" xr:uid="{00000000-0005-0000-0000-0000B0A80000}"/>
    <cellStyle name="Output 3 11 16 2" xfId="42553" xr:uid="{00000000-0005-0000-0000-0000B1A80000}"/>
    <cellStyle name="Output 3 11 17" xfId="42554" xr:uid="{00000000-0005-0000-0000-0000B2A80000}"/>
    <cellStyle name="Output 3 11 17 2" xfId="42555" xr:uid="{00000000-0005-0000-0000-0000B3A80000}"/>
    <cellStyle name="Output 3 11 18" xfId="42556" xr:uid="{00000000-0005-0000-0000-0000B4A80000}"/>
    <cellStyle name="Output 3 11 18 2" xfId="42557" xr:uid="{00000000-0005-0000-0000-0000B5A80000}"/>
    <cellStyle name="Output 3 11 19" xfId="42558" xr:uid="{00000000-0005-0000-0000-0000B6A80000}"/>
    <cellStyle name="Output 3 11 19 2" xfId="42559" xr:uid="{00000000-0005-0000-0000-0000B7A80000}"/>
    <cellStyle name="Output 3 11 2" xfId="1157" xr:uid="{00000000-0005-0000-0000-0000B8A80000}"/>
    <cellStyle name="Output 3 11 2 2" xfId="42560" xr:uid="{00000000-0005-0000-0000-0000B9A80000}"/>
    <cellStyle name="Output 3 11 20" xfId="42561" xr:uid="{00000000-0005-0000-0000-0000BAA80000}"/>
    <cellStyle name="Output 3 11 20 2" xfId="42562" xr:uid="{00000000-0005-0000-0000-0000BBA80000}"/>
    <cellStyle name="Output 3 11 21" xfId="42563" xr:uid="{00000000-0005-0000-0000-0000BCA80000}"/>
    <cellStyle name="Output 3 11 21 2" xfId="42564" xr:uid="{00000000-0005-0000-0000-0000BDA80000}"/>
    <cellStyle name="Output 3 11 22" xfId="42565" xr:uid="{00000000-0005-0000-0000-0000BEA80000}"/>
    <cellStyle name="Output 3 11 22 2" xfId="42566" xr:uid="{00000000-0005-0000-0000-0000BFA80000}"/>
    <cellStyle name="Output 3 11 23" xfId="42567" xr:uid="{00000000-0005-0000-0000-0000C0A80000}"/>
    <cellStyle name="Output 3 11 23 2" xfId="42568" xr:uid="{00000000-0005-0000-0000-0000C1A80000}"/>
    <cellStyle name="Output 3 11 24" xfId="42569" xr:uid="{00000000-0005-0000-0000-0000C2A80000}"/>
    <cellStyle name="Output 3 11 24 2" xfId="42570" xr:uid="{00000000-0005-0000-0000-0000C3A80000}"/>
    <cellStyle name="Output 3 11 25" xfId="42571" xr:uid="{00000000-0005-0000-0000-0000C4A80000}"/>
    <cellStyle name="Output 3 11 25 2" xfId="42572" xr:uid="{00000000-0005-0000-0000-0000C5A80000}"/>
    <cellStyle name="Output 3 11 26" xfId="42573" xr:uid="{00000000-0005-0000-0000-0000C6A80000}"/>
    <cellStyle name="Output 3 11 26 2" xfId="42574" xr:uid="{00000000-0005-0000-0000-0000C7A80000}"/>
    <cellStyle name="Output 3 11 27" xfId="42575" xr:uid="{00000000-0005-0000-0000-0000C8A80000}"/>
    <cellStyle name="Output 3 11 27 2" xfId="42576" xr:uid="{00000000-0005-0000-0000-0000C9A80000}"/>
    <cellStyle name="Output 3 11 28" xfId="42577" xr:uid="{00000000-0005-0000-0000-0000CAA80000}"/>
    <cellStyle name="Output 3 11 28 2" xfId="42578" xr:uid="{00000000-0005-0000-0000-0000CBA80000}"/>
    <cellStyle name="Output 3 11 29" xfId="42579" xr:uid="{00000000-0005-0000-0000-0000CCA80000}"/>
    <cellStyle name="Output 3 11 29 2" xfId="42580" xr:uid="{00000000-0005-0000-0000-0000CDA80000}"/>
    <cellStyle name="Output 3 11 3" xfId="42581" xr:uid="{00000000-0005-0000-0000-0000CEA80000}"/>
    <cellStyle name="Output 3 11 3 2" xfId="42582" xr:uid="{00000000-0005-0000-0000-0000CFA80000}"/>
    <cellStyle name="Output 3 11 30" xfId="42583" xr:uid="{00000000-0005-0000-0000-0000D0A80000}"/>
    <cellStyle name="Output 3 11 30 2" xfId="42584" xr:uid="{00000000-0005-0000-0000-0000D1A80000}"/>
    <cellStyle name="Output 3 11 31" xfId="42585" xr:uid="{00000000-0005-0000-0000-0000D2A80000}"/>
    <cellStyle name="Output 3 11 31 2" xfId="42586" xr:uid="{00000000-0005-0000-0000-0000D3A80000}"/>
    <cellStyle name="Output 3 11 32" xfId="42587" xr:uid="{00000000-0005-0000-0000-0000D4A80000}"/>
    <cellStyle name="Output 3 11 32 2" xfId="42588" xr:uid="{00000000-0005-0000-0000-0000D5A80000}"/>
    <cellStyle name="Output 3 11 33" xfId="42589" xr:uid="{00000000-0005-0000-0000-0000D6A80000}"/>
    <cellStyle name="Output 3 11 33 2" xfId="42590" xr:uid="{00000000-0005-0000-0000-0000D7A80000}"/>
    <cellStyle name="Output 3 11 34" xfId="42591" xr:uid="{00000000-0005-0000-0000-0000D8A80000}"/>
    <cellStyle name="Output 3 11 34 2" xfId="42592" xr:uid="{00000000-0005-0000-0000-0000D9A80000}"/>
    <cellStyle name="Output 3 11 35" xfId="42593" xr:uid="{00000000-0005-0000-0000-0000DAA80000}"/>
    <cellStyle name="Output 3 11 35 2" xfId="42594" xr:uid="{00000000-0005-0000-0000-0000DBA80000}"/>
    <cellStyle name="Output 3 11 36" xfId="42595" xr:uid="{00000000-0005-0000-0000-0000DCA80000}"/>
    <cellStyle name="Output 3 11 36 2" xfId="42596" xr:uid="{00000000-0005-0000-0000-0000DDA80000}"/>
    <cellStyle name="Output 3 11 37" xfId="42597" xr:uid="{00000000-0005-0000-0000-0000DEA80000}"/>
    <cellStyle name="Output 3 11 37 2" xfId="42598" xr:uid="{00000000-0005-0000-0000-0000DFA80000}"/>
    <cellStyle name="Output 3 11 38" xfId="42599" xr:uid="{00000000-0005-0000-0000-0000E0A80000}"/>
    <cellStyle name="Output 3 11 38 2" xfId="42600" xr:uid="{00000000-0005-0000-0000-0000E1A80000}"/>
    <cellStyle name="Output 3 11 39" xfId="42601" xr:uid="{00000000-0005-0000-0000-0000E2A80000}"/>
    <cellStyle name="Output 3 11 39 2" xfId="42602" xr:uid="{00000000-0005-0000-0000-0000E3A80000}"/>
    <cellStyle name="Output 3 11 4" xfId="42603" xr:uid="{00000000-0005-0000-0000-0000E4A80000}"/>
    <cellStyle name="Output 3 11 4 2" xfId="42604" xr:uid="{00000000-0005-0000-0000-0000E5A80000}"/>
    <cellStyle name="Output 3 11 40" xfId="42605" xr:uid="{00000000-0005-0000-0000-0000E6A80000}"/>
    <cellStyle name="Output 3 11 41" xfId="42606" xr:uid="{00000000-0005-0000-0000-0000E7A80000}"/>
    <cellStyle name="Output 3 11 42" xfId="42607" xr:uid="{00000000-0005-0000-0000-0000E8A80000}"/>
    <cellStyle name="Output 3 11 43" xfId="42608" xr:uid="{00000000-0005-0000-0000-0000E9A80000}"/>
    <cellStyle name="Output 3 11 44" xfId="42609" xr:uid="{00000000-0005-0000-0000-0000EAA80000}"/>
    <cellStyle name="Output 3 11 45" xfId="42610" xr:uid="{00000000-0005-0000-0000-0000EBA80000}"/>
    <cellStyle name="Output 3 11 46" xfId="42611" xr:uid="{00000000-0005-0000-0000-0000ECA80000}"/>
    <cellStyle name="Output 3 11 47" xfId="42612" xr:uid="{00000000-0005-0000-0000-0000EDA80000}"/>
    <cellStyle name="Output 3 11 48" xfId="42613" xr:uid="{00000000-0005-0000-0000-0000EEA80000}"/>
    <cellStyle name="Output 3 11 49" xfId="42614" xr:uid="{00000000-0005-0000-0000-0000EFA80000}"/>
    <cellStyle name="Output 3 11 5" xfId="42615" xr:uid="{00000000-0005-0000-0000-0000F0A80000}"/>
    <cellStyle name="Output 3 11 5 2" xfId="42616" xr:uid="{00000000-0005-0000-0000-0000F1A80000}"/>
    <cellStyle name="Output 3 11 50" xfId="42617" xr:uid="{00000000-0005-0000-0000-0000F2A80000}"/>
    <cellStyle name="Output 3 11 51" xfId="42618" xr:uid="{00000000-0005-0000-0000-0000F3A80000}"/>
    <cellStyle name="Output 3 11 52" xfId="42619" xr:uid="{00000000-0005-0000-0000-0000F4A80000}"/>
    <cellStyle name="Output 3 11 53" xfId="42620" xr:uid="{00000000-0005-0000-0000-0000F5A80000}"/>
    <cellStyle name="Output 3 11 54" xfId="42621" xr:uid="{00000000-0005-0000-0000-0000F6A80000}"/>
    <cellStyle name="Output 3 11 55" xfId="42622" xr:uid="{00000000-0005-0000-0000-0000F7A80000}"/>
    <cellStyle name="Output 3 11 56" xfId="42623" xr:uid="{00000000-0005-0000-0000-0000F8A80000}"/>
    <cellStyle name="Output 3 11 57" xfId="42624" xr:uid="{00000000-0005-0000-0000-0000F9A80000}"/>
    <cellStyle name="Output 3 11 58" xfId="42625" xr:uid="{00000000-0005-0000-0000-0000FAA80000}"/>
    <cellStyle name="Output 3 11 59" xfId="42626" xr:uid="{00000000-0005-0000-0000-0000FBA80000}"/>
    <cellStyle name="Output 3 11 6" xfId="42627" xr:uid="{00000000-0005-0000-0000-0000FCA80000}"/>
    <cellStyle name="Output 3 11 6 2" xfId="42628" xr:uid="{00000000-0005-0000-0000-0000FDA80000}"/>
    <cellStyle name="Output 3 11 60" xfId="42629" xr:uid="{00000000-0005-0000-0000-0000FEA80000}"/>
    <cellStyle name="Output 3 11 61" xfId="42630" xr:uid="{00000000-0005-0000-0000-0000FFA80000}"/>
    <cellStyle name="Output 3 11 62" xfId="42631" xr:uid="{00000000-0005-0000-0000-000000A90000}"/>
    <cellStyle name="Output 3 11 63" xfId="42632" xr:uid="{00000000-0005-0000-0000-000001A90000}"/>
    <cellStyle name="Output 3 11 64" xfId="42633" xr:uid="{00000000-0005-0000-0000-000002A90000}"/>
    <cellStyle name="Output 3 11 65" xfId="42634" xr:uid="{00000000-0005-0000-0000-000003A90000}"/>
    <cellStyle name="Output 3 11 66" xfId="42635" xr:uid="{00000000-0005-0000-0000-000004A90000}"/>
    <cellStyle name="Output 3 11 67" xfId="42636" xr:uid="{00000000-0005-0000-0000-000005A90000}"/>
    <cellStyle name="Output 3 11 68" xfId="42637" xr:uid="{00000000-0005-0000-0000-000006A90000}"/>
    <cellStyle name="Output 3 11 69" xfId="42638" xr:uid="{00000000-0005-0000-0000-000007A90000}"/>
    <cellStyle name="Output 3 11 7" xfId="42639" xr:uid="{00000000-0005-0000-0000-000008A90000}"/>
    <cellStyle name="Output 3 11 7 2" xfId="42640" xr:uid="{00000000-0005-0000-0000-000009A90000}"/>
    <cellStyle name="Output 3 11 70" xfId="42641" xr:uid="{00000000-0005-0000-0000-00000AA90000}"/>
    <cellStyle name="Output 3 11 71" xfId="42642" xr:uid="{00000000-0005-0000-0000-00000BA90000}"/>
    <cellStyle name="Output 3 11 72" xfId="42643" xr:uid="{00000000-0005-0000-0000-00000CA90000}"/>
    <cellStyle name="Output 3 11 73" xfId="42644" xr:uid="{00000000-0005-0000-0000-00000DA90000}"/>
    <cellStyle name="Output 3 11 74" xfId="42645" xr:uid="{00000000-0005-0000-0000-00000EA90000}"/>
    <cellStyle name="Output 3 11 75" xfId="42646" xr:uid="{00000000-0005-0000-0000-00000FA90000}"/>
    <cellStyle name="Output 3 11 76" xfId="42647" xr:uid="{00000000-0005-0000-0000-000010A90000}"/>
    <cellStyle name="Output 3 11 77" xfId="52535" xr:uid="{00000000-0005-0000-0000-000011A90000}"/>
    <cellStyle name="Output 3 11 78" xfId="52767" xr:uid="{00000000-0005-0000-0000-000012A90000}"/>
    <cellStyle name="Output 3 11 79" xfId="53228" xr:uid="{00000000-0005-0000-0000-000013A90000}"/>
    <cellStyle name="Output 3 11 8" xfId="42648" xr:uid="{00000000-0005-0000-0000-000014A90000}"/>
    <cellStyle name="Output 3 11 8 2" xfId="42649" xr:uid="{00000000-0005-0000-0000-000015A90000}"/>
    <cellStyle name="Output 3 11 9" xfId="42650" xr:uid="{00000000-0005-0000-0000-000016A90000}"/>
    <cellStyle name="Output 3 11 9 2" xfId="42651" xr:uid="{00000000-0005-0000-0000-000017A90000}"/>
    <cellStyle name="Output 3 12" xfId="1158" xr:uid="{00000000-0005-0000-0000-000018A90000}"/>
    <cellStyle name="Output 3 12 10" xfId="42652" xr:uid="{00000000-0005-0000-0000-000019A90000}"/>
    <cellStyle name="Output 3 12 10 2" xfId="42653" xr:uid="{00000000-0005-0000-0000-00001AA90000}"/>
    <cellStyle name="Output 3 12 11" xfId="42654" xr:uid="{00000000-0005-0000-0000-00001BA90000}"/>
    <cellStyle name="Output 3 12 11 2" xfId="42655" xr:uid="{00000000-0005-0000-0000-00001CA90000}"/>
    <cellStyle name="Output 3 12 12" xfId="42656" xr:uid="{00000000-0005-0000-0000-00001DA90000}"/>
    <cellStyle name="Output 3 12 12 2" xfId="42657" xr:uid="{00000000-0005-0000-0000-00001EA90000}"/>
    <cellStyle name="Output 3 12 13" xfId="42658" xr:uid="{00000000-0005-0000-0000-00001FA90000}"/>
    <cellStyle name="Output 3 12 13 2" xfId="42659" xr:uid="{00000000-0005-0000-0000-000020A90000}"/>
    <cellStyle name="Output 3 12 14" xfId="42660" xr:uid="{00000000-0005-0000-0000-000021A90000}"/>
    <cellStyle name="Output 3 12 14 2" xfId="42661" xr:uid="{00000000-0005-0000-0000-000022A90000}"/>
    <cellStyle name="Output 3 12 15" xfId="42662" xr:uid="{00000000-0005-0000-0000-000023A90000}"/>
    <cellStyle name="Output 3 12 15 2" xfId="42663" xr:uid="{00000000-0005-0000-0000-000024A90000}"/>
    <cellStyle name="Output 3 12 16" xfId="42664" xr:uid="{00000000-0005-0000-0000-000025A90000}"/>
    <cellStyle name="Output 3 12 16 2" xfId="42665" xr:uid="{00000000-0005-0000-0000-000026A90000}"/>
    <cellStyle name="Output 3 12 17" xfId="42666" xr:uid="{00000000-0005-0000-0000-000027A90000}"/>
    <cellStyle name="Output 3 12 17 2" xfId="42667" xr:uid="{00000000-0005-0000-0000-000028A90000}"/>
    <cellStyle name="Output 3 12 18" xfId="42668" xr:uid="{00000000-0005-0000-0000-000029A90000}"/>
    <cellStyle name="Output 3 12 18 2" xfId="42669" xr:uid="{00000000-0005-0000-0000-00002AA90000}"/>
    <cellStyle name="Output 3 12 19" xfId="42670" xr:uid="{00000000-0005-0000-0000-00002BA90000}"/>
    <cellStyle name="Output 3 12 19 2" xfId="42671" xr:uid="{00000000-0005-0000-0000-00002CA90000}"/>
    <cellStyle name="Output 3 12 2" xfId="1159" xr:uid="{00000000-0005-0000-0000-00002DA90000}"/>
    <cellStyle name="Output 3 12 2 2" xfId="42672" xr:uid="{00000000-0005-0000-0000-00002EA90000}"/>
    <cellStyle name="Output 3 12 20" xfId="42673" xr:uid="{00000000-0005-0000-0000-00002FA90000}"/>
    <cellStyle name="Output 3 12 20 2" xfId="42674" xr:uid="{00000000-0005-0000-0000-000030A90000}"/>
    <cellStyle name="Output 3 12 21" xfId="42675" xr:uid="{00000000-0005-0000-0000-000031A90000}"/>
    <cellStyle name="Output 3 12 21 2" xfId="42676" xr:uid="{00000000-0005-0000-0000-000032A90000}"/>
    <cellStyle name="Output 3 12 22" xfId="42677" xr:uid="{00000000-0005-0000-0000-000033A90000}"/>
    <cellStyle name="Output 3 12 22 2" xfId="42678" xr:uid="{00000000-0005-0000-0000-000034A90000}"/>
    <cellStyle name="Output 3 12 23" xfId="42679" xr:uid="{00000000-0005-0000-0000-000035A90000}"/>
    <cellStyle name="Output 3 12 23 2" xfId="42680" xr:uid="{00000000-0005-0000-0000-000036A90000}"/>
    <cellStyle name="Output 3 12 24" xfId="42681" xr:uid="{00000000-0005-0000-0000-000037A90000}"/>
    <cellStyle name="Output 3 12 24 2" xfId="42682" xr:uid="{00000000-0005-0000-0000-000038A90000}"/>
    <cellStyle name="Output 3 12 25" xfId="42683" xr:uid="{00000000-0005-0000-0000-000039A90000}"/>
    <cellStyle name="Output 3 12 25 2" xfId="42684" xr:uid="{00000000-0005-0000-0000-00003AA90000}"/>
    <cellStyle name="Output 3 12 26" xfId="42685" xr:uid="{00000000-0005-0000-0000-00003BA90000}"/>
    <cellStyle name="Output 3 12 26 2" xfId="42686" xr:uid="{00000000-0005-0000-0000-00003CA90000}"/>
    <cellStyle name="Output 3 12 27" xfId="42687" xr:uid="{00000000-0005-0000-0000-00003DA90000}"/>
    <cellStyle name="Output 3 12 27 2" xfId="42688" xr:uid="{00000000-0005-0000-0000-00003EA90000}"/>
    <cellStyle name="Output 3 12 28" xfId="42689" xr:uid="{00000000-0005-0000-0000-00003FA90000}"/>
    <cellStyle name="Output 3 12 28 2" xfId="42690" xr:uid="{00000000-0005-0000-0000-000040A90000}"/>
    <cellStyle name="Output 3 12 29" xfId="42691" xr:uid="{00000000-0005-0000-0000-000041A90000}"/>
    <cellStyle name="Output 3 12 29 2" xfId="42692" xr:uid="{00000000-0005-0000-0000-000042A90000}"/>
    <cellStyle name="Output 3 12 3" xfId="42693" xr:uid="{00000000-0005-0000-0000-000043A90000}"/>
    <cellStyle name="Output 3 12 3 2" xfId="42694" xr:uid="{00000000-0005-0000-0000-000044A90000}"/>
    <cellStyle name="Output 3 12 30" xfId="42695" xr:uid="{00000000-0005-0000-0000-000045A90000}"/>
    <cellStyle name="Output 3 12 30 2" xfId="42696" xr:uid="{00000000-0005-0000-0000-000046A90000}"/>
    <cellStyle name="Output 3 12 31" xfId="42697" xr:uid="{00000000-0005-0000-0000-000047A90000}"/>
    <cellStyle name="Output 3 12 31 2" xfId="42698" xr:uid="{00000000-0005-0000-0000-000048A90000}"/>
    <cellStyle name="Output 3 12 32" xfId="42699" xr:uid="{00000000-0005-0000-0000-000049A90000}"/>
    <cellStyle name="Output 3 12 32 2" xfId="42700" xr:uid="{00000000-0005-0000-0000-00004AA90000}"/>
    <cellStyle name="Output 3 12 33" xfId="42701" xr:uid="{00000000-0005-0000-0000-00004BA90000}"/>
    <cellStyle name="Output 3 12 33 2" xfId="42702" xr:uid="{00000000-0005-0000-0000-00004CA90000}"/>
    <cellStyle name="Output 3 12 34" xfId="42703" xr:uid="{00000000-0005-0000-0000-00004DA90000}"/>
    <cellStyle name="Output 3 12 34 2" xfId="42704" xr:uid="{00000000-0005-0000-0000-00004EA90000}"/>
    <cellStyle name="Output 3 12 35" xfId="42705" xr:uid="{00000000-0005-0000-0000-00004FA90000}"/>
    <cellStyle name="Output 3 12 35 2" xfId="42706" xr:uid="{00000000-0005-0000-0000-000050A90000}"/>
    <cellStyle name="Output 3 12 36" xfId="42707" xr:uid="{00000000-0005-0000-0000-000051A90000}"/>
    <cellStyle name="Output 3 12 36 2" xfId="42708" xr:uid="{00000000-0005-0000-0000-000052A90000}"/>
    <cellStyle name="Output 3 12 37" xfId="42709" xr:uid="{00000000-0005-0000-0000-000053A90000}"/>
    <cellStyle name="Output 3 12 37 2" xfId="42710" xr:uid="{00000000-0005-0000-0000-000054A90000}"/>
    <cellStyle name="Output 3 12 38" xfId="42711" xr:uid="{00000000-0005-0000-0000-000055A90000}"/>
    <cellStyle name="Output 3 12 38 2" xfId="42712" xr:uid="{00000000-0005-0000-0000-000056A90000}"/>
    <cellStyle name="Output 3 12 39" xfId="42713" xr:uid="{00000000-0005-0000-0000-000057A90000}"/>
    <cellStyle name="Output 3 12 39 2" xfId="42714" xr:uid="{00000000-0005-0000-0000-000058A90000}"/>
    <cellStyle name="Output 3 12 4" xfId="42715" xr:uid="{00000000-0005-0000-0000-000059A90000}"/>
    <cellStyle name="Output 3 12 4 2" xfId="42716" xr:uid="{00000000-0005-0000-0000-00005AA90000}"/>
    <cellStyle name="Output 3 12 40" xfId="42717" xr:uid="{00000000-0005-0000-0000-00005BA90000}"/>
    <cellStyle name="Output 3 12 41" xfId="42718" xr:uid="{00000000-0005-0000-0000-00005CA90000}"/>
    <cellStyle name="Output 3 12 42" xfId="42719" xr:uid="{00000000-0005-0000-0000-00005DA90000}"/>
    <cellStyle name="Output 3 12 43" xfId="42720" xr:uid="{00000000-0005-0000-0000-00005EA90000}"/>
    <cellStyle name="Output 3 12 44" xfId="42721" xr:uid="{00000000-0005-0000-0000-00005FA90000}"/>
    <cellStyle name="Output 3 12 45" xfId="42722" xr:uid="{00000000-0005-0000-0000-000060A90000}"/>
    <cellStyle name="Output 3 12 46" xfId="42723" xr:uid="{00000000-0005-0000-0000-000061A90000}"/>
    <cellStyle name="Output 3 12 47" xfId="42724" xr:uid="{00000000-0005-0000-0000-000062A90000}"/>
    <cellStyle name="Output 3 12 48" xfId="42725" xr:uid="{00000000-0005-0000-0000-000063A90000}"/>
    <cellStyle name="Output 3 12 49" xfId="42726" xr:uid="{00000000-0005-0000-0000-000064A90000}"/>
    <cellStyle name="Output 3 12 5" xfId="42727" xr:uid="{00000000-0005-0000-0000-000065A90000}"/>
    <cellStyle name="Output 3 12 5 2" xfId="42728" xr:uid="{00000000-0005-0000-0000-000066A90000}"/>
    <cellStyle name="Output 3 12 50" xfId="42729" xr:uid="{00000000-0005-0000-0000-000067A90000}"/>
    <cellStyle name="Output 3 12 51" xfId="42730" xr:uid="{00000000-0005-0000-0000-000068A90000}"/>
    <cellStyle name="Output 3 12 52" xfId="42731" xr:uid="{00000000-0005-0000-0000-000069A90000}"/>
    <cellStyle name="Output 3 12 53" xfId="42732" xr:uid="{00000000-0005-0000-0000-00006AA90000}"/>
    <cellStyle name="Output 3 12 54" xfId="42733" xr:uid="{00000000-0005-0000-0000-00006BA90000}"/>
    <cellStyle name="Output 3 12 55" xfId="42734" xr:uid="{00000000-0005-0000-0000-00006CA90000}"/>
    <cellStyle name="Output 3 12 56" xfId="42735" xr:uid="{00000000-0005-0000-0000-00006DA90000}"/>
    <cellStyle name="Output 3 12 57" xfId="42736" xr:uid="{00000000-0005-0000-0000-00006EA90000}"/>
    <cellStyle name="Output 3 12 58" xfId="42737" xr:uid="{00000000-0005-0000-0000-00006FA90000}"/>
    <cellStyle name="Output 3 12 59" xfId="42738" xr:uid="{00000000-0005-0000-0000-000070A90000}"/>
    <cellStyle name="Output 3 12 6" xfId="42739" xr:uid="{00000000-0005-0000-0000-000071A90000}"/>
    <cellStyle name="Output 3 12 6 2" xfId="42740" xr:uid="{00000000-0005-0000-0000-000072A90000}"/>
    <cellStyle name="Output 3 12 60" xfId="42741" xr:uid="{00000000-0005-0000-0000-000073A90000}"/>
    <cellStyle name="Output 3 12 61" xfId="42742" xr:uid="{00000000-0005-0000-0000-000074A90000}"/>
    <cellStyle name="Output 3 12 62" xfId="42743" xr:uid="{00000000-0005-0000-0000-000075A90000}"/>
    <cellStyle name="Output 3 12 63" xfId="42744" xr:uid="{00000000-0005-0000-0000-000076A90000}"/>
    <cellStyle name="Output 3 12 64" xfId="42745" xr:uid="{00000000-0005-0000-0000-000077A90000}"/>
    <cellStyle name="Output 3 12 65" xfId="42746" xr:uid="{00000000-0005-0000-0000-000078A90000}"/>
    <cellStyle name="Output 3 12 66" xfId="42747" xr:uid="{00000000-0005-0000-0000-000079A90000}"/>
    <cellStyle name="Output 3 12 67" xfId="42748" xr:uid="{00000000-0005-0000-0000-00007AA90000}"/>
    <cellStyle name="Output 3 12 68" xfId="42749" xr:uid="{00000000-0005-0000-0000-00007BA90000}"/>
    <cellStyle name="Output 3 12 69" xfId="42750" xr:uid="{00000000-0005-0000-0000-00007CA90000}"/>
    <cellStyle name="Output 3 12 7" xfId="42751" xr:uid="{00000000-0005-0000-0000-00007DA90000}"/>
    <cellStyle name="Output 3 12 7 2" xfId="42752" xr:uid="{00000000-0005-0000-0000-00007EA90000}"/>
    <cellStyle name="Output 3 12 70" xfId="42753" xr:uid="{00000000-0005-0000-0000-00007FA90000}"/>
    <cellStyle name="Output 3 12 71" xfId="42754" xr:uid="{00000000-0005-0000-0000-000080A90000}"/>
    <cellStyle name="Output 3 12 72" xfId="42755" xr:uid="{00000000-0005-0000-0000-000081A90000}"/>
    <cellStyle name="Output 3 12 73" xfId="42756" xr:uid="{00000000-0005-0000-0000-000082A90000}"/>
    <cellStyle name="Output 3 12 74" xfId="42757" xr:uid="{00000000-0005-0000-0000-000083A90000}"/>
    <cellStyle name="Output 3 12 75" xfId="42758" xr:uid="{00000000-0005-0000-0000-000084A90000}"/>
    <cellStyle name="Output 3 12 76" xfId="42759" xr:uid="{00000000-0005-0000-0000-000085A90000}"/>
    <cellStyle name="Output 3 12 77" xfId="52462" xr:uid="{00000000-0005-0000-0000-000086A90000}"/>
    <cellStyle name="Output 3 12 78" xfId="52303" xr:uid="{00000000-0005-0000-0000-000087A90000}"/>
    <cellStyle name="Output 3 12 79" xfId="53155" xr:uid="{00000000-0005-0000-0000-000088A90000}"/>
    <cellStyle name="Output 3 12 8" xfId="42760" xr:uid="{00000000-0005-0000-0000-000089A90000}"/>
    <cellStyle name="Output 3 12 8 2" xfId="42761" xr:uid="{00000000-0005-0000-0000-00008AA90000}"/>
    <cellStyle name="Output 3 12 9" xfId="42762" xr:uid="{00000000-0005-0000-0000-00008BA90000}"/>
    <cellStyle name="Output 3 12 9 2" xfId="42763" xr:uid="{00000000-0005-0000-0000-00008CA90000}"/>
    <cellStyle name="Output 3 13" xfId="1160" xr:uid="{00000000-0005-0000-0000-00008DA90000}"/>
    <cellStyle name="Output 3 13 10" xfId="42764" xr:uid="{00000000-0005-0000-0000-00008EA90000}"/>
    <cellStyle name="Output 3 13 10 2" xfId="42765" xr:uid="{00000000-0005-0000-0000-00008FA90000}"/>
    <cellStyle name="Output 3 13 11" xfId="42766" xr:uid="{00000000-0005-0000-0000-000090A90000}"/>
    <cellStyle name="Output 3 13 11 2" xfId="42767" xr:uid="{00000000-0005-0000-0000-000091A90000}"/>
    <cellStyle name="Output 3 13 12" xfId="42768" xr:uid="{00000000-0005-0000-0000-000092A90000}"/>
    <cellStyle name="Output 3 13 12 2" xfId="42769" xr:uid="{00000000-0005-0000-0000-000093A90000}"/>
    <cellStyle name="Output 3 13 13" xfId="42770" xr:uid="{00000000-0005-0000-0000-000094A90000}"/>
    <cellStyle name="Output 3 13 13 2" xfId="42771" xr:uid="{00000000-0005-0000-0000-000095A90000}"/>
    <cellStyle name="Output 3 13 14" xfId="42772" xr:uid="{00000000-0005-0000-0000-000096A90000}"/>
    <cellStyle name="Output 3 13 14 2" xfId="42773" xr:uid="{00000000-0005-0000-0000-000097A90000}"/>
    <cellStyle name="Output 3 13 15" xfId="42774" xr:uid="{00000000-0005-0000-0000-000098A90000}"/>
    <cellStyle name="Output 3 13 15 2" xfId="42775" xr:uid="{00000000-0005-0000-0000-000099A90000}"/>
    <cellStyle name="Output 3 13 16" xfId="42776" xr:uid="{00000000-0005-0000-0000-00009AA90000}"/>
    <cellStyle name="Output 3 13 16 2" xfId="42777" xr:uid="{00000000-0005-0000-0000-00009BA90000}"/>
    <cellStyle name="Output 3 13 17" xfId="42778" xr:uid="{00000000-0005-0000-0000-00009CA90000}"/>
    <cellStyle name="Output 3 13 17 2" xfId="42779" xr:uid="{00000000-0005-0000-0000-00009DA90000}"/>
    <cellStyle name="Output 3 13 18" xfId="42780" xr:uid="{00000000-0005-0000-0000-00009EA90000}"/>
    <cellStyle name="Output 3 13 18 2" xfId="42781" xr:uid="{00000000-0005-0000-0000-00009FA90000}"/>
    <cellStyle name="Output 3 13 19" xfId="42782" xr:uid="{00000000-0005-0000-0000-0000A0A90000}"/>
    <cellStyle name="Output 3 13 19 2" xfId="42783" xr:uid="{00000000-0005-0000-0000-0000A1A90000}"/>
    <cellStyle name="Output 3 13 2" xfId="1161" xr:uid="{00000000-0005-0000-0000-0000A2A90000}"/>
    <cellStyle name="Output 3 13 2 2" xfId="42784" xr:uid="{00000000-0005-0000-0000-0000A3A90000}"/>
    <cellStyle name="Output 3 13 20" xfId="42785" xr:uid="{00000000-0005-0000-0000-0000A4A90000}"/>
    <cellStyle name="Output 3 13 20 2" xfId="42786" xr:uid="{00000000-0005-0000-0000-0000A5A90000}"/>
    <cellStyle name="Output 3 13 21" xfId="42787" xr:uid="{00000000-0005-0000-0000-0000A6A90000}"/>
    <cellStyle name="Output 3 13 21 2" xfId="42788" xr:uid="{00000000-0005-0000-0000-0000A7A90000}"/>
    <cellStyle name="Output 3 13 22" xfId="42789" xr:uid="{00000000-0005-0000-0000-0000A8A90000}"/>
    <cellStyle name="Output 3 13 22 2" xfId="42790" xr:uid="{00000000-0005-0000-0000-0000A9A90000}"/>
    <cellStyle name="Output 3 13 23" xfId="42791" xr:uid="{00000000-0005-0000-0000-0000AAA90000}"/>
    <cellStyle name="Output 3 13 23 2" xfId="42792" xr:uid="{00000000-0005-0000-0000-0000ABA90000}"/>
    <cellStyle name="Output 3 13 24" xfId="42793" xr:uid="{00000000-0005-0000-0000-0000ACA90000}"/>
    <cellStyle name="Output 3 13 24 2" xfId="42794" xr:uid="{00000000-0005-0000-0000-0000ADA90000}"/>
    <cellStyle name="Output 3 13 25" xfId="42795" xr:uid="{00000000-0005-0000-0000-0000AEA90000}"/>
    <cellStyle name="Output 3 13 25 2" xfId="42796" xr:uid="{00000000-0005-0000-0000-0000AFA90000}"/>
    <cellStyle name="Output 3 13 26" xfId="42797" xr:uid="{00000000-0005-0000-0000-0000B0A90000}"/>
    <cellStyle name="Output 3 13 26 2" xfId="42798" xr:uid="{00000000-0005-0000-0000-0000B1A90000}"/>
    <cellStyle name="Output 3 13 27" xfId="42799" xr:uid="{00000000-0005-0000-0000-0000B2A90000}"/>
    <cellStyle name="Output 3 13 27 2" xfId="42800" xr:uid="{00000000-0005-0000-0000-0000B3A90000}"/>
    <cellStyle name="Output 3 13 28" xfId="42801" xr:uid="{00000000-0005-0000-0000-0000B4A90000}"/>
    <cellStyle name="Output 3 13 28 2" xfId="42802" xr:uid="{00000000-0005-0000-0000-0000B5A90000}"/>
    <cellStyle name="Output 3 13 29" xfId="42803" xr:uid="{00000000-0005-0000-0000-0000B6A90000}"/>
    <cellStyle name="Output 3 13 29 2" xfId="42804" xr:uid="{00000000-0005-0000-0000-0000B7A90000}"/>
    <cellStyle name="Output 3 13 3" xfId="42805" xr:uid="{00000000-0005-0000-0000-0000B8A90000}"/>
    <cellStyle name="Output 3 13 3 2" xfId="42806" xr:uid="{00000000-0005-0000-0000-0000B9A90000}"/>
    <cellStyle name="Output 3 13 30" xfId="42807" xr:uid="{00000000-0005-0000-0000-0000BAA90000}"/>
    <cellStyle name="Output 3 13 30 2" xfId="42808" xr:uid="{00000000-0005-0000-0000-0000BBA90000}"/>
    <cellStyle name="Output 3 13 31" xfId="42809" xr:uid="{00000000-0005-0000-0000-0000BCA90000}"/>
    <cellStyle name="Output 3 13 31 2" xfId="42810" xr:uid="{00000000-0005-0000-0000-0000BDA90000}"/>
    <cellStyle name="Output 3 13 32" xfId="42811" xr:uid="{00000000-0005-0000-0000-0000BEA90000}"/>
    <cellStyle name="Output 3 13 32 2" xfId="42812" xr:uid="{00000000-0005-0000-0000-0000BFA90000}"/>
    <cellStyle name="Output 3 13 33" xfId="42813" xr:uid="{00000000-0005-0000-0000-0000C0A90000}"/>
    <cellStyle name="Output 3 13 33 2" xfId="42814" xr:uid="{00000000-0005-0000-0000-0000C1A90000}"/>
    <cellStyle name="Output 3 13 34" xfId="42815" xr:uid="{00000000-0005-0000-0000-0000C2A90000}"/>
    <cellStyle name="Output 3 13 34 2" xfId="42816" xr:uid="{00000000-0005-0000-0000-0000C3A90000}"/>
    <cellStyle name="Output 3 13 35" xfId="42817" xr:uid="{00000000-0005-0000-0000-0000C4A90000}"/>
    <cellStyle name="Output 3 13 35 2" xfId="42818" xr:uid="{00000000-0005-0000-0000-0000C5A90000}"/>
    <cellStyle name="Output 3 13 36" xfId="42819" xr:uid="{00000000-0005-0000-0000-0000C6A90000}"/>
    <cellStyle name="Output 3 13 36 2" xfId="42820" xr:uid="{00000000-0005-0000-0000-0000C7A90000}"/>
    <cellStyle name="Output 3 13 37" xfId="42821" xr:uid="{00000000-0005-0000-0000-0000C8A90000}"/>
    <cellStyle name="Output 3 13 37 2" xfId="42822" xr:uid="{00000000-0005-0000-0000-0000C9A90000}"/>
    <cellStyle name="Output 3 13 38" xfId="42823" xr:uid="{00000000-0005-0000-0000-0000CAA90000}"/>
    <cellStyle name="Output 3 13 38 2" xfId="42824" xr:uid="{00000000-0005-0000-0000-0000CBA90000}"/>
    <cellStyle name="Output 3 13 39" xfId="42825" xr:uid="{00000000-0005-0000-0000-0000CCA90000}"/>
    <cellStyle name="Output 3 13 39 2" xfId="42826" xr:uid="{00000000-0005-0000-0000-0000CDA90000}"/>
    <cellStyle name="Output 3 13 4" xfId="42827" xr:uid="{00000000-0005-0000-0000-0000CEA90000}"/>
    <cellStyle name="Output 3 13 4 2" xfId="42828" xr:uid="{00000000-0005-0000-0000-0000CFA90000}"/>
    <cellStyle name="Output 3 13 40" xfId="42829" xr:uid="{00000000-0005-0000-0000-0000D0A90000}"/>
    <cellStyle name="Output 3 13 41" xfId="42830" xr:uid="{00000000-0005-0000-0000-0000D1A90000}"/>
    <cellStyle name="Output 3 13 42" xfId="42831" xr:uid="{00000000-0005-0000-0000-0000D2A90000}"/>
    <cellStyle name="Output 3 13 43" xfId="42832" xr:uid="{00000000-0005-0000-0000-0000D3A90000}"/>
    <cellStyle name="Output 3 13 44" xfId="42833" xr:uid="{00000000-0005-0000-0000-0000D4A90000}"/>
    <cellStyle name="Output 3 13 45" xfId="42834" xr:uid="{00000000-0005-0000-0000-0000D5A90000}"/>
    <cellStyle name="Output 3 13 46" xfId="42835" xr:uid="{00000000-0005-0000-0000-0000D6A90000}"/>
    <cellStyle name="Output 3 13 47" xfId="42836" xr:uid="{00000000-0005-0000-0000-0000D7A90000}"/>
    <cellStyle name="Output 3 13 48" xfId="42837" xr:uid="{00000000-0005-0000-0000-0000D8A90000}"/>
    <cellStyle name="Output 3 13 49" xfId="42838" xr:uid="{00000000-0005-0000-0000-0000D9A90000}"/>
    <cellStyle name="Output 3 13 5" xfId="42839" xr:uid="{00000000-0005-0000-0000-0000DAA90000}"/>
    <cellStyle name="Output 3 13 5 2" xfId="42840" xr:uid="{00000000-0005-0000-0000-0000DBA90000}"/>
    <cellStyle name="Output 3 13 50" xfId="42841" xr:uid="{00000000-0005-0000-0000-0000DCA90000}"/>
    <cellStyle name="Output 3 13 51" xfId="42842" xr:uid="{00000000-0005-0000-0000-0000DDA90000}"/>
    <cellStyle name="Output 3 13 52" xfId="42843" xr:uid="{00000000-0005-0000-0000-0000DEA90000}"/>
    <cellStyle name="Output 3 13 53" xfId="42844" xr:uid="{00000000-0005-0000-0000-0000DFA90000}"/>
    <cellStyle name="Output 3 13 54" xfId="42845" xr:uid="{00000000-0005-0000-0000-0000E0A90000}"/>
    <cellStyle name="Output 3 13 55" xfId="42846" xr:uid="{00000000-0005-0000-0000-0000E1A90000}"/>
    <cellStyle name="Output 3 13 56" xfId="42847" xr:uid="{00000000-0005-0000-0000-0000E2A90000}"/>
    <cellStyle name="Output 3 13 57" xfId="42848" xr:uid="{00000000-0005-0000-0000-0000E3A90000}"/>
    <cellStyle name="Output 3 13 58" xfId="42849" xr:uid="{00000000-0005-0000-0000-0000E4A90000}"/>
    <cellStyle name="Output 3 13 59" xfId="42850" xr:uid="{00000000-0005-0000-0000-0000E5A90000}"/>
    <cellStyle name="Output 3 13 6" xfId="42851" xr:uid="{00000000-0005-0000-0000-0000E6A90000}"/>
    <cellStyle name="Output 3 13 6 2" xfId="42852" xr:uid="{00000000-0005-0000-0000-0000E7A90000}"/>
    <cellStyle name="Output 3 13 60" xfId="42853" xr:uid="{00000000-0005-0000-0000-0000E8A90000}"/>
    <cellStyle name="Output 3 13 61" xfId="42854" xr:uid="{00000000-0005-0000-0000-0000E9A90000}"/>
    <cellStyle name="Output 3 13 62" xfId="42855" xr:uid="{00000000-0005-0000-0000-0000EAA90000}"/>
    <cellStyle name="Output 3 13 63" xfId="42856" xr:uid="{00000000-0005-0000-0000-0000EBA90000}"/>
    <cellStyle name="Output 3 13 64" xfId="42857" xr:uid="{00000000-0005-0000-0000-0000ECA90000}"/>
    <cellStyle name="Output 3 13 65" xfId="42858" xr:uid="{00000000-0005-0000-0000-0000EDA90000}"/>
    <cellStyle name="Output 3 13 66" xfId="42859" xr:uid="{00000000-0005-0000-0000-0000EEA90000}"/>
    <cellStyle name="Output 3 13 67" xfId="42860" xr:uid="{00000000-0005-0000-0000-0000EFA90000}"/>
    <cellStyle name="Output 3 13 68" xfId="42861" xr:uid="{00000000-0005-0000-0000-0000F0A90000}"/>
    <cellStyle name="Output 3 13 69" xfId="42862" xr:uid="{00000000-0005-0000-0000-0000F1A90000}"/>
    <cellStyle name="Output 3 13 7" xfId="42863" xr:uid="{00000000-0005-0000-0000-0000F2A90000}"/>
    <cellStyle name="Output 3 13 7 2" xfId="42864" xr:uid="{00000000-0005-0000-0000-0000F3A90000}"/>
    <cellStyle name="Output 3 13 70" xfId="42865" xr:uid="{00000000-0005-0000-0000-0000F4A90000}"/>
    <cellStyle name="Output 3 13 71" xfId="42866" xr:uid="{00000000-0005-0000-0000-0000F5A90000}"/>
    <cellStyle name="Output 3 13 72" xfId="42867" xr:uid="{00000000-0005-0000-0000-0000F6A90000}"/>
    <cellStyle name="Output 3 13 73" xfId="42868" xr:uid="{00000000-0005-0000-0000-0000F7A90000}"/>
    <cellStyle name="Output 3 13 74" xfId="42869" xr:uid="{00000000-0005-0000-0000-0000F8A90000}"/>
    <cellStyle name="Output 3 13 75" xfId="42870" xr:uid="{00000000-0005-0000-0000-0000F9A90000}"/>
    <cellStyle name="Output 3 13 76" xfId="42871" xr:uid="{00000000-0005-0000-0000-0000FAA90000}"/>
    <cellStyle name="Output 3 13 77" xfId="52520" xr:uid="{00000000-0005-0000-0000-0000FBA90000}"/>
    <cellStyle name="Output 3 13 78" xfId="52259" xr:uid="{00000000-0005-0000-0000-0000FCA90000}"/>
    <cellStyle name="Output 3 13 79" xfId="53213" xr:uid="{00000000-0005-0000-0000-0000FDA90000}"/>
    <cellStyle name="Output 3 13 8" xfId="42872" xr:uid="{00000000-0005-0000-0000-0000FEA90000}"/>
    <cellStyle name="Output 3 13 8 2" xfId="42873" xr:uid="{00000000-0005-0000-0000-0000FFA90000}"/>
    <cellStyle name="Output 3 13 9" xfId="42874" xr:uid="{00000000-0005-0000-0000-000000AA0000}"/>
    <cellStyle name="Output 3 13 9 2" xfId="42875" xr:uid="{00000000-0005-0000-0000-000001AA0000}"/>
    <cellStyle name="Output 3 14" xfId="1162" xr:uid="{00000000-0005-0000-0000-000002AA0000}"/>
    <cellStyle name="Output 3 14 10" xfId="42876" xr:uid="{00000000-0005-0000-0000-000003AA0000}"/>
    <cellStyle name="Output 3 14 10 2" xfId="42877" xr:uid="{00000000-0005-0000-0000-000004AA0000}"/>
    <cellStyle name="Output 3 14 11" xfId="42878" xr:uid="{00000000-0005-0000-0000-000005AA0000}"/>
    <cellStyle name="Output 3 14 11 2" xfId="42879" xr:uid="{00000000-0005-0000-0000-000006AA0000}"/>
    <cellStyle name="Output 3 14 12" xfId="42880" xr:uid="{00000000-0005-0000-0000-000007AA0000}"/>
    <cellStyle name="Output 3 14 12 2" xfId="42881" xr:uid="{00000000-0005-0000-0000-000008AA0000}"/>
    <cellStyle name="Output 3 14 13" xfId="42882" xr:uid="{00000000-0005-0000-0000-000009AA0000}"/>
    <cellStyle name="Output 3 14 13 2" xfId="42883" xr:uid="{00000000-0005-0000-0000-00000AAA0000}"/>
    <cellStyle name="Output 3 14 14" xfId="42884" xr:uid="{00000000-0005-0000-0000-00000BAA0000}"/>
    <cellStyle name="Output 3 14 14 2" xfId="42885" xr:uid="{00000000-0005-0000-0000-00000CAA0000}"/>
    <cellStyle name="Output 3 14 15" xfId="42886" xr:uid="{00000000-0005-0000-0000-00000DAA0000}"/>
    <cellStyle name="Output 3 14 15 2" xfId="42887" xr:uid="{00000000-0005-0000-0000-00000EAA0000}"/>
    <cellStyle name="Output 3 14 16" xfId="42888" xr:uid="{00000000-0005-0000-0000-00000FAA0000}"/>
    <cellStyle name="Output 3 14 16 2" xfId="42889" xr:uid="{00000000-0005-0000-0000-000010AA0000}"/>
    <cellStyle name="Output 3 14 17" xfId="42890" xr:uid="{00000000-0005-0000-0000-000011AA0000}"/>
    <cellStyle name="Output 3 14 17 2" xfId="42891" xr:uid="{00000000-0005-0000-0000-000012AA0000}"/>
    <cellStyle name="Output 3 14 18" xfId="42892" xr:uid="{00000000-0005-0000-0000-000013AA0000}"/>
    <cellStyle name="Output 3 14 18 2" xfId="42893" xr:uid="{00000000-0005-0000-0000-000014AA0000}"/>
    <cellStyle name="Output 3 14 19" xfId="42894" xr:uid="{00000000-0005-0000-0000-000015AA0000}"/>
    <cellStyle name="Output 3 14 19 2" xfId="42895" xr:uid="{00000000-0005-0000-0000-000016AA0000}"/>
    <cellStyle name="Output 3 14 2" xfId="1163" xr:uid="{00000000-0005-0000-0000-000017AA0000}"/>
    <cellStyle name="Output 3 14 2 2" xfId="42896" xr:uid="{00000000-0005-0000-0000-000018AA0000}"/>
    <cellStyle name="Output 3 14 20" xfId="42897" xr:uid="{00000000-0005-0000-0000-000019AA0000}"/>
    <cellStyle name="Output 3 14 20 2" xfId="42898" xr:uid="{00000000-0005-0000-0000-00001AAA0000}"/>
    <cellStyle name="Output 3 14 21" xfId="42899" xr:uid="{00000000-0005-0000-0000-00001BAA0000}"/>
    <cellStyle name="Output 3 14 21 2" xfId="42900" xr:uid="{00000000-0005-0000-0000-00001CAA0000}"/>
    <cellStyle name="Output 3 14 22" xfId="42901" xr:uid="{00000000-0005-0000-0000-00001DAA0000}"/>
    <cellStyle name="Output 3 14 22 2" xfId="42902" xr:uid="{00000000-0005-0000-0000-00001EAA0000}"/>
    <cellStyle name="Output 3 14 23" xfId="42903" xr:uid="{00000000-0005-0000-0000-00001FAA0000}"/>
    <cellStyle name="Output 3 14 23 2" xfId="42904" xr:uid="{00000000-0005-0000-0000-000020AA0000}"/>
    <cellStyle name="Output 3 14 24" xfId="42905" xr:uid="{00000000-0005-0000-0000-000021AA0000}"/>
    <cellStyle name="Output 3 14 24 2" xfId="42906" xr:uid="{00000000-0005-0000-0000-000022AA0000}"/>
    <cellStyle name="Output 3 14 25" xfId="42907" xr:uid="{00000000-0005-0000-0000-000023AA0000}"/>
    <cellStyle name="Output 3 14 25 2" xfId="42908" xr:uid="{00000000-0005-0000-0000-000024AA0000}"/>
    <cellStyle name="Output 3 14 26" xfId="42909" xr:uid="{00000000-0005-0000-0000-000025AA0000}"/>
    <cellStyle name="Output 3 14 26 2" xfId="42910" xr:uid="{00000000-0005-0000-0000-000026AA0000}"/>
    <cellStyle name="Output 3 14 27" xfId="42911" xr:uid="{00000000-0005-0000-0000-000027AA0000}"/>
    <cellStyle name="Output 3 14 27 2" xfId="42912" xr:uid="{00000000-0005-0000-0000-000028AA0000}"/>
    <cellStyle name="Output 3 14 28" xfId="42913" xr:uid="{00000000-0005-0000-0000-000029AA0000}"/>
    <cellStyle name="Output 3 14 28 2" xfId="42914" xr:uid="{00000000-0005-0000-0000-00002AAA0000}"/>
    <cellStyle name="Output 3 14 29" xfId="42915" xr:uid="{00000000-0005-0000-0000-00002BAA0000}"/>
    <cellStyle name="Output 3 14 29 2" xfId="42916" xr:uid="{00000000-0005-0000-0000-00002CAA0000}"/>
    <cellStyle name="Output 3 14 3" xfId="42917" xr:uid="{00000000-0005-0000-0000-00002DAA0000}"/>
    <cellStyle name="Output 3 14 3 2" xfId="42918" xr:uid="{00000000-0005-0000-0000-00002EAA0000}"/>
    <cellStyle name="Output 3 14 30" xfId="42919" xr:uid="{00000000-0005-0000-0000-00002FAA0000}"/>
    <cellStyle name="Output 3 14 30 2" xfId="42920" xr:uid="{00000000-0005-0000-0000-000030AA0000}"/>
    <cellStyle name="Output 3 14 31" xfId="42921" xr:uid="{00000000-0005-0000-0000-000031AA0000}"/>
    <cellStyle name="Output 3 14 31 2" xfId="42922" xr:uid="{00000000-0005-0000-0000-000032AA0000}"/>
    <cellStyle name="Output 3 14 32" xfId="42923" xr:uid="{00000000-0005-0000-0000-000033AA0000}"/>
    <cellStyle name="Output 3 14 32 2" xfId="42924" xr:uid="{00000000-0005-0000-0000-000034AA0000}"/>
    <cellStyle name="Output 3 14 33" xfId="42925" xr:uid="{00000000-0005-0000-0000-000035AA0000}"/>
    <cellStyle name="Output 3 14 33 2" xfId="42926" xr:uid="{00000000-0005-0000-0000-000036AA0000}"/>
    <cellStyle name="Output 3 14 34" xfId="42927" xr:uid="{00000000-0005-0000-0000-000037AA0000}"/>
    <cellStyle name="Output 3 14 34 2" xfId="42928" xr:uid="{00000000-0005-0000-0000-000038AA0000}"/>
    <cellStyle name="Output 3 14 35" xfId="42929" xr:uid="{00000000-0005-0000-0000-000039AA0000}"/>
    <cellStyle name="Output 3 14 35 2" xfId="42930" xr:uid="{00000000-0005-0000-0000-00003AAA0000}"/>
    <cellStyle name="Output 3 14 36" xfId="42931" xr:uid="{00000000-0005-0000-0000-00003BAA0000}"/>
    <cellStyle name="Output 3 14 36 2" xfId="42932" xr:uid="{00000000-0005-0000-0000-00003CAA0000}"/>
    <cellStyle name="Output 3 14 37" xfId="42933" xr:uid="{00000000-0005-0000-0000-00003DAA0000}"/>
    <cellStyle name="Output 3 14 37 2" xfId="42934" xr:uid="{00000000-0005-0000-0000-00003EAA0000}"/>
    <cellStyle name="Output 3 14 38" xfId="42935" xr:uid="{00000000-0005-0000-0000-00003FAA0000}"/>
    <cellStyle name="Output 3 14 38 2" xfId="42936" xr:uid="{00000000-0005-0000-0000-000040AA0000}"/>
    <cellStyle name="Output 3 14 39" xfId="42937" xr:uid="{00000000-0005-0000-0000-000041AA0000}"/>
    <cellStyle name="Output 3 14 39 2" xfId="42938" xr:uid="{00000000-0005-0000-0000-000042AA0000}"/>
    <cellStyle name="Output 3 14 4" xfId="42939" xr:uid="{00000000-0005-0000-0000-000043AA0000}"/>
    <cellStyle name="Output 3 14 4 2" xfId="42940" xr:uid="{00000000-0005-0000-0000-000044AA0000}"/>
    <cellStyle name="Output 3 14 40" xfId="42941" xr:uid="{00000000-0005-0000-0000-000045AA0000}"/>
    <cellStyle name="Output 3 14 41" xfId="42942" xr:uid="{00000000-0005-0000-0000-000046AA0000}"/>
    <cellStyle name="Output 3 14 42" xfId="42943" xr:uid="{00000000-0005-0000-0000-000047AA0000}"/>
    <cellStyle name="Output 3 14 43" xfId="42944" xr:uid="{00000000-0005-0000-0000-000048AA0000}"/>
    <cellStyle name="Output 3 14 44" xfId="42945" xr:uid="{00000000-0005-0000-0000-000049AA0000}"/>
    <cellStyle name="Output 3 14 45" xfId="42946" xr:uid="{00000000-0005-0000-0000-00004AAA0000}"/>
    <cellStyle name="Output 3 14 46" xfId="42947" xr:uid="{00000000-0005-0000-0000-00004BAA0000}"/>
    <cellStyle name="Output 3 14 47" xfId="42948" xr:uid="{00000000-0005-0000-0000-00004CAA0000}"/>
    <cellStyle name="Output 3 14 48" xfId="42949" xr:uid="{00000000-0005-0000-0000-00004DAA0000}"/>
    <cellStyle name="Output 3 14 49" xfId="42950" xr:uid="{00000000-0005-0000-0000-00004EAA0000}"/>
    <cellStyle name="Output 3 14 5" xfId="42951" xr:uid="{00000000-0005-0000-0000-00004FAA0000}"/>
    <cellStyle name="Output 3 14 5 2" xfId="42952" xr:uid="{00000000-0005-0000-0000-000050AA0000}"/>
    <cellStyle name="Output 3 14 50" xfId="42953" xr:uid="{00000000-0005-0000-0000-000051AA0000}"/>
    <cellStyle name="Output 3 14 51" xfId="42954" xr:uid="{00000000-0005-0000-0000-000052AA0000}"/>
    <cellStyle name="Output 3 14 52" xfId="42955" xr:uid="{00000000-0005-0000-0000-000053AA0000}"/>
    <cellStyle name="Output 3 14 53" xfId="42956" xr:uid="{00000000-0005-0000-0000-000054AA0000}"/>
    <cellStyle name="Output 3 14 54" xfId="42957" xr:uid="{00000000-0005-0000-0000-000055AA0000}"/>
    <cellStyle name="Output 3 14 55" xfId="42958" xr:uid="{00000000-0005-0000-0000-000056AA0000}"/>
    <cellStyle name="Output 3 14 56" xfId="42959" xr:uid="{00000000-0005-0000-0000-000057AA0000}"/>
    <cellStyle name="Output 3 14 57" xfId="42960" xr:uid="{00000000-0005-0000-0000-000058AA0000}"/>
    <cellStyle name="Output 3 14 58" xfId="42961" xr:uid="{00000000-0005-0000-0000-000059AA0000}"/>
    <cellStyle name="Output 3 14 59" xfId="42962" xr:uid="{00000000-0005-0000-0000-00005AAA0000}"/>
    <cellStyle name="Output 3 14 6" xfId="42963" xr:uid="{00000000-0005-0000-0000-00005BAA0000}"/>
    <cellStyle name="Output 3 14 6 2" xfId="42964" xr:uid="{00000000-0005-0000-0000-00005CAA0000}"/>
    <cellStyle name="Output 3 14 60" xfId="42965" xr:uid="{00000000-0005-0000-0000-00005DAA0000}"/>
    <cellStyle name="Output 3 14 61" xfId="42966" xr:uid="{00000000-0005-0000-0000-00005EAA0000}"/>
    <cellStyle name="Output 3 14 62" xfId="42967" xr:uid="{00000000-0005-0000-0000-00005FAA0000}"/>
    <cellStyle name="Output 3 14 63" xfId="42968" xr:uid="{00000000-0005-0000-0000-000060AA0000}"/>
    <cellStyle name="Output 3 14 64" xfId="42969" xr:uid="{00000000-0005-0000-0000-000061AA0000}"/>
    <cellStyle name="Output 3 14 65" xfId="42970" xr:uid="{00000000-0005-0000-0000-000062AA0000}"/>
    <cellStyle name="Output 3 14 66" xfId="42971" xr:uid="{00000000-0005-0000-0000-000063AA0000}"/>
    <cellStyle name="Output 3 14 67" xfId="42972" xr:uid="{00000000-0005-0000-0000-000064AA0000}"/>
    <cellStyle name="Output 3 14 68" xfId="42973" xr:uid="{00000000-0005-0000-0000-000065AA0000}"/>
    <cellStyle name="Output 3 14 69" xfId="42974" xr:uid="{00000000-0005-0000-0000-000066AA0000}"/>
    <cellStyle name="Output 3 14 7" xfId="42975" xr:uid="{00000000-0005-0000-0000-000067AA0000}"/>
    <cellStyle name="Output 3 14 7 2" xfId="42976" xr:uid="{00000000-0005-0000-0000-000068AA0000}"/>
    <cellStyle name="Output 3 14 70" xfId="42977" xr:uid="{00000000-0005-0000-0000-000069AA0000}"/>
    <cellStyle name="Output 3 14 71" xfId="42978" xr:uid="{00000000-0005-0000-0000-00006AAA0000}"/>
    <cellStyle name="Output 3 14 72" xfId="42979" xr:uid="{00000000-0005-0000-0000-00006BAA0000}"/>
    <cellStyle name="Output 3 14 73" xfId="42980" xr:uid="{00000000-0005-0000-0000-00006CAA0000}"/>
    <cellStyle name="Output 3 14 74" xfId="42981" xr:uid="{00000000-0005-0000-0000-00006DAA0000}"/>
    <cellStyle name="Output 3 14 75" xfId="42982" xr:uid="{00000000-0005-0000-0000-00006EAA0000}"/>
    <cellStyle name="Output 3 14 76" xfId="42983" xr:uid="{00000000-0005-0000-0000-00006FAA0000}"/>
    <cellStyle name="Output 3 14 77" xfId="52696" xr:uid="{00000000-0005-0000-0000-000070AA0000}"/>
    <cellStyle name="Output 3 14 78" xfId="52959" xr:uid="{00000000-0005-0000-0000-000071AA0000}"/>
    <cellStyle name="Output 3 14 79" xfId="53420" xr:uid="{00000000-0005-0000-0000-000072AA0000}"/>
    <cellStyle name="Output 3 14 8" xfId="42984" xr:uid="{00000000-0005-0000-0000-000073AA0000}"/>
    <cellStyle name="Output 3 14 8 2" xfId="42985" xr:uid="{00000000-0005-0000-0000-000074AA0000}"/>
    <cellStyle name="Output 3 14 9" xfId="42986" xr:uid="{00000000-0005-0000-0000-000075AA0000}"/>
    <cellStyle name="Output 3 14 9 2" xfId="42987" xr:uid="{00000000-0005-0000-0000-000076AA0000}"/>
    <cellStyle name="Output 3 15" xfId="1164" xr:uid="{00000000-0005-0000-0000-000077AA0000}"/>
    <cellStyle name="Output 3 15 10" xfId="42988" xr:uid="{00000000-0005-0000-0000-000078AA0000}"/>
    <cellStyle name="Output 3 15 10 2" xfId="42989" xr:uid="{00000000-0005-0000-0000-000079AA0000}"/>
    <cellStyle name="Output 3 15 11" xfId="42990" xr:uid="{00000000-0005-0000-0000-00007AAA0000}"/>
    <cellStyle name="Output 3 15 11 2" xfId="42991" xr:uid="{00000000-0005-0000-0000-00007BAA0000}"/>
    <cellStyle name="Output 3 15 12" xfId="42992" xr:uid="{00000000-0005-0000-0000-00007CAA0000}"/>
    <cellStyle name="Output 3 15 12 2" xfId="42993" xr:uid="{00000000-0005-0000-0000-00007DAA0000}"/>
    <cellStyle name="Output 3 15 13" xfId="42994" xr:uid="{00000000-0005-0000-0000-00007EAA0000}"/>
    <cellStyle name="Output 3 15 13 2" xfId="42995" xr:uid="{00000000-0005-0000-0000-00007FAA0000}"/>
    <cellStyle name="Output 3 15 14" xfId="42996" xr:uid="{00000000-0005-0000-0000-000080AA0000}"/>
    <cellStyle name="Output 3 15 14 2" xfId="42997" xr:uid="{00000000-0005-0000-0000-000081AA0000}"/>
    <cellStyle name="Output 3 15 15" xfId="42998" xr:uid="{00000000-0005-0000-0000-000082AA0000}"/>
    <cellStyle name="Output 3 15 15 2" xfId="42999" xr:uid="{00000000-0005-0000-0000-000083AA0000}"/>
    <cellStyle name="Output 3 15 16" xfId="43000" xr:uid="{00000000-0005-0000-0000-000084AA0000}"/>
    <cellStyle name="Output 3 15 16 2" xfId="43001" xr:uid="{00000000-0005-0000-0000-000085AA0000}"/>
    <cellStyle name="Output 3 15 17" xfId="43002" xr:uid="{00000000-0005-0000-0000-000086AA0000}"/>
    <cellStyle name="Output 3 15 17 2" xfId="43003" xr:uid="{00000000-0005-0000-0000-000087AA0000}"/>
    <cellStyle name="Output 3 15 18" xfId="43004" xr:uid="{00000000-0005-0000-0000-000088AA0000}"/>
    <cellStyle name="Output 3 15 18 2" xfId="43005" xr:uid="{00000000-0005-0000-0000-000089AA0000}"/>
    <cellStyle name="Output 3 15 19" xfId="43006" xr:uid="{00000000-0005-0000-0000-00008AAA0000}"/>
    <cellStyle name="Output 3 15 19 2" xfId="43007" xr:uid="{00000000-0005-0000-0000-00008BAA0000}"/>
    <cellStyle name="Output 3 15 2" xfId="1165" xr:uid="{00000000-0005-0000-0000-00008CAA0000}"/>
    <cellStyle name="Output 3 15 2 2" xfId="43008" xr:uid="{00000000-0005-0000-0000-00008DAA0000}"/>
    <cellStyle name="Output 3 15 20" xfId="43009" xr:uid="{00000000-0005-0000-0000-00008EAA0000}"/>
    <cellStyle name="Output 3 15 20 2" xfId="43010" xr:uid="{00000000-0005-0000-0000-00008FAA0000}"/>
    <cellStyle name="Output 3 15 21" xfId="43011" xr:uid="{00000000-0005-0000-0000-000090AA0000}"/>
    <cellStyle name="Output 3 15 21 2" xfId="43012" xr:uid="{00000000-0005-0000-0000-000091AA0000}"/>
    <cellStyle name="Output 3 15 22" xfId="43013" xr:uid="{00000000-0005-0000-0000-000092AA0000}"/>
    <cellStyle name="Output 3 15 22 2" xfId="43014" xr:uid="{00000000-0005-0000-0000-000093AA0000}"/>
    <cellStyle name="Output 3 15 23" xfId="43015" xr:uid="{00000000-0005-0000-0000-000094AA0000}"/>
    <cellStyle name="Output 3 15 23 2" xfId="43016" xr:uid="{00000000-0005-0000-0000-000095AA0000}"/>
    <cellStyle name="Output 3 15 24" xfId="43017" xr:uid="{00000000-0005-0000-0000-000096AA0000}"/>
    <cellStyle name="Output 3 15 24 2" xfId="43018" xr:uid="{00000000-0005-0000-0000-000097AA0000}"/>
    <cellStyle name="Output 3 15 25" xfId="43019" xr:uid="{00000000-0005-0000-0000-000098AA0000}"/>
    <cellStyle name="Output 3 15 25 2" xfId="43020" xr:uid="{00000000-0005-0000-0000-000099AA0000}"/>
    <cellStyle name="Output 3 15 26" xfId="43021" xr:uid="{00000000-0005-0000-0000-00009AAA0000}"/>
    <cellStyle name="Output 3 15 26 2" xfId="43022" xr:uid="{00000000-0005-0000-0000-00009BAA0000}"/>
    <cellStyle name="Output 3 15 27" xfId="43023" xr:uid="{00000000-0005-0000-0000-00009CAA0000}"/>
    <cellStyle name="Output 3 15 27 2" xfId="43024" xr:uid="{00000000-0005-0000-0000-00009DAA0000}"/>
    <cellStyle name="Output 3 15 28" xfId="43025" xr:uid="{00000000-0005-0000-0000-00009EAA0000}"/>
    <cellStyle name="Output 3 15 28 2" xfId="43026" xr:uid="{00000000-0005-0000-0000-00009FAA0000}"/>
    <cellStyle name="Output 3 15 29" xfId="43027" xr:uid="{00000000-0005-0000-0000-0000A0AA0000}"/>
    <cellStyle name="Output 3 15 29 2" xfId="43028" xr:uid="{00000000-0005-0000-0000-0000A1AA0000}"/>
    <cellStyle name="Output 3 15 3" xfId="43029" xr:uid="{00000000-0005-0000-0000-0000A2AA0000}"/>
    <cellStyle name="Output 3 15 3 2" xfId="43030" xr:uid="{00000000-0005-0000-0000-0000A3AA0000}"/>
    <cellStyle name="Output 3 15 30" xfId="43031" xr:uid="{00000000-0005-0000-0000-0000A4AA0000}"/>
    <cellStyle name="Output 3 15 30 2" xfId="43032" xr:uid="{00000000-0005-0000-0000-0000A5AA0000}"/>
    <cellStyle name="Output 3 15 31" xfId="43033" xr:uid="{00000000-0005-0000-0000-0000A6AA0000}"/>
    <cellStyle name="Output 3 15 31 2" xfId="43034" xr:uid="{00000000-0005-0000-0000-0000A7AA0000}"/>
    <cellStyle name="Output 3 15 32" xfId="43035" xr:uid="{00000000-0005-0000-0000-0000A8AA0000}"/>
    <cellStyle name="Output 3 15 32 2" xfId="43036" xr:uid="{00000000-0005-0000-0000-0000A9AA0000}"/>
    <cellStyle name="Output 3 15 33" xfId="43037" xr:uid="{00000000-0005-0000-0000-0000AAAA0000}"/>
    <cellStyle name="Output 3 15 33 2" xfId="43038" xr:uid="{00000000-0005-0000-0000-0000ABAA0000}"/>
    <cellStyle name="Output 3 15 34" xfId="43039" xr:uid="{00000000-0005-0000-0000-0000ACAA0000}"/>
    <cellStyle name="Output 3 15 34 2" xfId="43040" xr:uid="{00000000-0005-0000-0000-0000ADAA0000}"/>
    <cellStyle name="Output 3 15 35" xfId="43041" xr:uid="{00000000-0005-0000-0000-0000AEAA0000}"/>
    <cellStyle name="Output 3 15 35 2" xfId="43042" xr:uid="{00000000-0005-0000-0000-0000AFAA0000}"/>
    <cellStyle name="Output 3 15 36" xfId="43043" xr:uid="{00000000-0005-0000-0000-0000B0AA0000}"/>
    <cellStyle name="Output 3 15 36 2" xfId="43044" xr:uid="{00000000-0005-0000-0000-0000B1AA0000}"/>
    <cellStyle name="Output 3 15 37" xfId="43045" xr:uid="{00000000-0005-0000-0000-0000B2AA0000}"/>
    <cellStyle name="Output 3 15 37 2" xfId="43046" xr:uid="{00000000-0005-0000-0000-0000B3AA0000}"/>
    <cellStyle name="Output 3 15 38" xfId="43047" xr:uid="{00000000-0005-0000-0000-0000B4AA0000}"/>
    <cellStyle name="Output 3 15 38 2" xfId="43048" xr:uid="{00000000-0005-0000-0000-0000B5AA0000}"/>
    <cellStyle name="Output 3 15 39" xfId="43049" xr:uid="{00000000-0005-0000-0000-0000B6AA0000}"/>
    <cellStyle name="Output 3 15 39 2" xfId="43050" xr:uid="{00000000-0005-0000-0000-0000B7AA0000}"/>
    <cellStyle name="Output 3 15 4" xfId="43051" xr:uid="{00000000-0005-0000-0000-0000B8AA0000}"/>
    <cellStyle name="Output 3 15 4 2" xfId="43052" xr:uid="{00000000-0005-0000-0000-0000B9AA0000}"/>
    <cellStyle name="Output 3 15 40" xfId="43053" xr:uid="{00000000-0005-0000-0000-0000BAAA0000}"/>
    <cellStyle name="Output 3 15 41" xfId="43054" xr:uid="{00000000-0005-0000-0000-0000BBAA0000}"/>
    <cellStyle name="Output 3 15 42" xfId="43055" xr:uid="{00000000-0005-0000-0000-0000BCAA0000}"/>
    <cellStyle name="Output 3 15 43" xfId="43056" xr:uid="{00000000-0005-0000-0000-0000BDAA0000}"/>
    <cellStyle name="Output 3 15 44" xfId="43057" xr:uid="{00000000-0005-0000-0000-0000BEAA0000}"/>
    <cellStyle name="Output 3 15 45" xfId="43058" xr:uid="{00000000-0005-0000-0000-0000BFAA0000}"/>
    <cellStyle name="Output 3 15 46" xfId="43059" xr:uid="{00000000-0005-0000-0000-0000C0AA0000}"/>
    <cellStyle name="Output 3 15 47" xfId="43060" xr:uid="{00000000-0005-0000-0000-0000C1AA0000}"/>
    <cellStyle name="Output 3 15 48" xfId="43061" xr:uid="{00000000-0005-0000-0000-0000C2AA0000}"/>
    <cellStyle name="Output 3 15 49" xfId="43062" xr:uid="{00000000-0005-0000-0000-0000C3AA0000}"/>
    <cellStyle name="Output 3 15 5" xfId="43063" xr:uid="{00000000-0005-0000-0000-0000C4AA0000}"/>
    <cellStyle name="Output 3 15 5 2" xfId="43064" xr:uid="{00000000-0005-0000-0000-0000C5AA0000}"/>
    <cellStyle name="Output 3 15 50" xfId="43065" xr:uid="{00000000-0005-0000-0000-0000C6AA0000}"/>
    <cellStyle name="Output 3 15 51" xfId="43066" xr:uid="{00000000-0005-0000-0000-0000C7AA0000}"/>
    <cellStyle name="Output 3 15 52" xfId="43067" xr:uid="{00000000-0005-0000-0000-0000C8AA0000}"/>
    <cellStyle name="Output 3 15 53" xfId="43068" xr:uid="{00000000-0005-0000-0000-0000C9AA0000}"/>
    <cellStyle name="Output 3 15 54" xfId="43069" xr:uid="{00000000-0005-0000-0000-0000CAAA0000}"/>
    <cellStyle name="Output 3 15 55" xfId="43070" xr:uid="{00000000-0005-0000-0000-0000CBAA0000}"/>
    <cellStyle name="Output 3 15 56" xfId="43071" xr:uid="{00000000-0005-0000-0000-0000CCAA0000}"/>
    <cellStyle name="Output 3 15 57" xfId="43072" xr:uid="{00000000-0005-0000-0000-0000CDAA0000}"/>
    <cellStyle name="Output 3 15 58" xfId="43073" xr:uid="{00000000-0005-0000-0000-0000CEAA0000}"/>
    <cellStyle name="Output 3 15 59" xfId="43074" xr:uid="{00000000-0005-0000-0000-0000CFAA0000}"/>
    <cellStyle name="Output 3 15 6" xfId="43075" xr:uid="{00000000-0005-0000-0000-0000D0AA0000}"/>
    <cellStyle name="Output 3 15 6 2" xfId="43076" xr:uid="{00000000-0005-0000-0000-0000D1AA0000}"/>
    <cellStyle name="Output 3 15 60" xfId="43077" xr:uid="{00000000-0005-0000-0000-0000D2AA0000}"/>
    <cellStyle name="Output 3 15 61" xfId="43078" xr:uid="{00000000-0005-0000-0000-0000D3AA0000}"/>
    <cellStyle name="Output 3 15 62" xfId="43079" xr:uid="{00000000-0005-0000-0000-0000D4AA0000}"/>
    <cellStyle name="Output 3 15 63" xfId="43080" xr:uid="{00000000-0005-0000-0000-0000D5AA0000}"/>
    <cellStyle name="Output 3 15 64" xfId="43081" xr:uid="{00000000-0005-0000-0000-0000D6AA0000}"/>
    <cellStyle name="Output 3 15 65" xfId="43082" xr:uid="{00000000-0005-0000-0000-0000D7AA0000}"/>
    <cellStyle name="Output 3 15 66" xfId="43083" xr:uid="{00000000-0005-0000-0000-0000D8AA0000}"/>
    <cellStyle name="Output 3 15 67" xfId="43084" xr:uid="{00000000-0005-0000-0000-0000D9AA0000}"/>
    <cellStyle name="Output 3 15 68" xfId="43085" xr:uid="{00000000-0005-0000-0000-0000DAAA0000}"/>
    <cellStyle name="Output 3 15 69" xfId="43086" xr:uid="{00000000-0005-0000-0000-0000DBAA0000}"/>
    <cellStyle name="Output 3 15 7" xfId="43087" xr:uid="{00000000-0005-0000-0000-0000DCAA0000}"/>
    <cellStyle name="Output 3 15 7 2" xfId="43088" xr:uid="{00000000-0005-0000-0000-0000DDAA0000}"/>
    <cellStyle name="Output 3 15 70" xfId="43089" xr:uid="{00000000-0005-0000-0000-0000DEAA0000}"/>
    <cellStyle name="Output 3 15 71" xfId="43090" xr:uid="{00000000-0005-0000-0000-0000DFAA0000}"/>
    <cellStyle name="Output 3 15 72" xfId="43091" xr:uid="{00000000-0005-0000-0000-0000E0AA0000}"/>
    <cellStyle name="Output 3 15 73" xfId="43092" xr:uid="{00000000-0005-0000-0000-0000E1AA0000}"/>
    <cellStyle name="Output 3 15 74" xfId="43093" xr:uid="{00000000-0005-0000-0000-0000E2AA0000}"/>
    <cellStyle name="Output 3 15 75" xfId="43094" xr:uid="{00000000-0005-0000-0000-0000E3AA0000}"/>
    <cellStyle name="Output 3 15 76" xfId="43095" xr:uid="{00000000-0005-0000-0000-0000E4AA0000}"/>
    <cellStyle name="Output 3 15 77" xfId="52531" xr:uid="{00000000-0005-0000-0000-0000E5AA0000}"/>
    <cellStyle name="Output 3 15 78" xfId="52249" xr:uid="{00000000-0005-0000-0000-0000E6AA0000}"/>
    <cellStyle name="Output 3 15 79" xfId="53224" xr:uid="{00000000-0005-0000-0000-0000E7AA0000}"/>
    <cellStyle name="Output 3 15 8" xfId="43096" xr:uid="{00000000-0005-0000-0000-0000E8AA0000}"/>
    <cellStyle name="Output 3 15 8 2" xfId="43097" xr:uid="{00000000-0005-0000-0000-0000E9AA0000}"/>
    <cellStyle name="Output 3 15 9" xfId="43098" xr:uid="{00000000-0005-0000-0000-0000EAAA0000}"/>
    <cellStyle name="Output 3 15 9 2" xfId="43099" xr:uid="{00000000-0005-0000-0000-0000EBAA0000}"/>
    <cellStyle name="Output 3 16" xfId="1166" xr:uid="{00000000-0005-0000-0000-0000ECAA0000}"/>
    <cellStyle name="Output 3 16 10" xfId="43100" xr:uid="{00000000-0005-0000-0000-0000EDAA0000}"/>
    <cellStyle name="Output 3 16 10 2" xfId="43101" xr:uid="{00000000-0005-0000-0000-0000EEAA0000}"/>
    <cellStyle name="Output 3 16 11" xfId="43102" xr:uid="{00000000-0005-0000-0000-0000EFAA0000}"/>
    <cellStyle name="Output 3 16 11 2" xfId="43103" xr:uid="{00000000-0005-0000-0000-0000F0AA0000}"/>
    <cellStyle name="Output 3 16 12" xfId="43104" xr:uid="{00000000-0005-0000-0000-0000F1AA0000}"/>
    <cellStyle name="Output 3 16 12 2" xfId="43105" xr:uid="{00000000-0005-0000-0000-0000F2AA0000}"/>
    <cellStyle name="Output 3 16 13" xfId="43106" xr:uid="{00000000-0005-0000-0000-0000F3AA0000}"/>
    <cellStyle name="Output 3 16 13 2" xfId="43107" xr:uid="{00000000-0005-0000-0000-0000F4AA0000}"/>
    <cellStyle name="Output 3 16 14" xfId="43108" xr:uid="{00000000-0005-0000-0000-0000F5AA0000}"/>
    <cellStyle name="Output 3 16 14 2" xfId="43109" xr:uid="{00000000-0005-0000-0000-0000F6AA0000}"/>
    <cellStyle name="Output 3 16 15" xfId="43110" xr:uid="{00000000-0005-0000-0000-0000F7AA0000}"/>
    <cellStyle name="Output 3 16 15 2" xfId="43111" xr:uid="{00000000-0005-0000-0000-0000F8AA0000}"/>
    <cellStyle name="Output 3 16 16" xfId="43112" xr:uid="{00000000-0005-0000-0000-0000F9AA0000}"/>
    <cellStyle name="Output 3 16 16 2" xfId="43113" xr:uid="{00000000-0005-0000-0000-0000FAAA0000}"/>
    <cellStyle name="Output 3 16 17" xfId="43114" xr:uid="{00000000-0005-0000-0000-0000FBAA0000}"/>
    <cellStyle name="Output 3 16 17 2" xfId="43115" xr:uid="{00000000-0005-0000-0000-0000FCAA0000}"/>
    <cellStyle name="Output 3 16 18" xfId="43116" xr:uid="{00000000-0005-0000-0000-0000FDAA0000}"/>
    <cellStyle name="Output 3 16 18 2" xfId="43117" xr:uid="{00000000-0005-0000-0000-0000FEAA0000}"/>
    <cellStyle name="Output 3 16 19" xfId="43118" xr:uid="{00000000-0005-0000-0000-0000FFAA0000}"/>
    <cellStyle name="Output 3 16 19 2" xfId="43119" xr:uid="{00000000-0005-0000-0000-000000AB0000}"/>
    <cellStyle name="Output 3 16 2" xfId="1167" xr:uid="{00000000-0005-0000-0000-000001AB0000}"/>
    <cellStyle name="Output 3 16 2 2" xfId="43120" xr:uid="{00000000-0005-0000-0000-000002AB0000}"/>
    <cellStyle name="Output 3 16 20" xfId="43121" xr:uid="{00000000-0005-0000-0000-000003AB0000}"/>
    <cellStyle name="Output 3 16 20 2" xfId="43122" xr:uid="{00000000-0005-0000-0000-000004AB0000}"/>
    <cellStyle name="Output 3 16 21" xfId="43123" xr:uid="{00000000-0005-0000-0000-000005AB0000}"/>
    <cellStyle name="Output 3 16 21 2" xfId="43124" xr:uid="{00000000-0005-0000-0000-000006AB0000}"/>
    <cellStyle name="Output 3 16 22" xfId="43125" xr:uid="{00000000-0005-0000-0000-000007AB0000}"/>
    <cellStyle name="Output 3 16 22 2" xfId="43126" xr:uid="{00000000-0005-0000-0000-000008AB0000}"/>
    <cellStyle name="Output 3 16 23" xfId="43127" xr:uid="{00000000-0005-0000-0000-000009AB0000}"/>
    <cellStyle name="Output 3 16 23 2" xfId="43128" xr:uid="{00000000-0005-0000-0000-00000AAB0000}"/>
    <cellStyle name="Output 3 16 24" xfId="43129" xr:uid="{00000000-0005-0000-0000-00000BAB0000}"/>
    <cellStyle name="Output 3 16 24 2" xfId="43130" xr:uid="{00000000-0005-0000-0000-00000CAB0000}"/>
    <cellStyle name="Output 3 16 25" xfId="43131" xr:uid="{00000000-0005-0000-0000-00000DAB0000}"/>
    <cellStyle name="Output 3 16 25 2" xfId="43132" xr:uid="{00000000-0005-0000-0000-00000EAB0000}"/>
    <cellStyle name="Output 3 16 26" xfId="43133" xr:uid="{00000000-0005-0000-0000-00000FAB0000}"/>
    <cellStyle name="Output 3 16 26 2" xfId="43134" xr:uid="{00000000-0005-0000-0000-000010AB0000}"/>
    <cellStyle name="Output 3 16 27" xfId="43135" xr:uid="{00000000-0005-0000-0000-000011AB0000}"/>
    <cellStyle name="Output 3 16 27 2" xfId="43136" xr:uid="{00000000-0005-0000-0000-000012AB0000}"/>
    <cellStyle name="Output 3 16 28" xfId="43137" xr:uid="{00000000-0005-0000-0000-000013AB0000}"/>
    <cellStyle name="Output 3 16 28 2" xfId="43138" xr:uid="{00000000-0005-0000-0000-000014AB0000}"/>
    <cellStyle name="Output 3 16 29" xfId="43139" xr:uid="{00000000-0005-0000-0000-000015AB0000}"/>
    <cellStyle name="Output 3 16 29 2" xfId="43140" xr:uid="{00000000-0005-0000-0000-000016AB0000}"/>
    <cellStyle name="Output 3 16 3" xfId="43141" xr:uid="{00000000-0005-0000-0000-000017AB0000}"/>
    <cellStyle name="Output 3 16 3 2" xfId="43142" xr:uid="{00000000-0005-0000-0000-000018AB0000}"/>
    <cellStyle name="Output 3 16 30" xfId="43143" xr:uid="{00000000-0005-0000-0000-000019AB0000}"/>
    <cellStyle name="Output 3 16 30 2" xfId="43144" xr:uid="{00000000-0005-0000-0000-00001AAB0000}"/>
    <cellStyle name="Output 3 16 31" xfId="43145" xr:uid="{00000000-0005-0000-0000-00001BAB0000}"/>
    <cellStyle name="Output 3 16 31 2" xfId="43146" xr:uid="{00000000-0005-0000-0000-00001CAB0000}"/>
    <cellStyle name="Output 3 16 32" xfId="43147" xr:uid="{00000000-0005-0000-0000-00001DAB0000}"/>
    <cellStyle name="Output 3 16 32 2" xfId="43148" xr:uid="{00000000-0005-0000-0000-00001EAB0000}"/>
    <cellStyle name="Output 3 16 33" xfId="43149" xr:uid="{00000000-0005-0000-0000-00001FAB0000}"/>
    <cellStyle name="Output 3 16 33 2" xfId="43150" xr:uid="{00000000-0005-0000-0000-000020AB0000}"/>
    <cellStyle name="Output 3 16 34" xfId="43151" xr:uid="{00000000-0005-0000-0000-000021AB0000}"/>
    <cellStyle name="Output 3 16 34 2" xfId="43152" xr:uid="{00000000-0005-0000-0000-000022AB0000}"/>
    <cellStyle name="Output 3 16 35" xfId="43153" xr:uid="{00000000-0005-0000-0000-000023AB0000}"/>
    <cellStyle name="Output 3 16 35 2" xfId="43154" xr:uid="{00000000-0005-0000-0000-000024AB0000}"/>
    <cellStyle name="Output 3 16 36" xfId="43155" xr:uid="{00000000-0005-0000-0000-000025AB0000}"/>
    <cellStyle name="Output 3 16 36 2" xfId="43156" xr:uid="{00000000-0005-0000-0000-000026AB0000}"/>
    <cellStyle name="Output 3 16 37" xfId="43157" xr:uid="{00000000-0005-0000-0000-000027AB0000}"/>
    <cellStyle name="Output 3 16 37 2" xfId="43158" xr:uid="{00000000-0005-0000-0000-000028AB0000}"/>
    <cellStyle name="Output 3 16 38" xfId="43159" xr:uid="{00000000-0005-0000-0000-000029AB0000}"/>
    <cellStyle name="Output 3 16 38 2" xfId="43160" xr:uid="{00000000-0005-0000-0000-00002AAB0000}"/>
    <cellStyle name="Output 3 16 39" xfId="43161" xr:uid="{00000000-0005-0000-0000-00002BAB0000}"/>
    <cellStyle name="Output 3 16 39 2" xfId="43162" xr:uid="{00000000-0005-0000-0000-00002CAB0000}"/>
    <cellStyle name="Output 3 16 4" xfId="43163" xr:uid="{00000000-0005-0000-0000-00002DAB0000}"/>
    <cellStyle name="Output 3 16 4 2" xfId="43164" xr:uid="{00000000-0005-0000-0000-00002EAB0000}"/>
    <cellStyle name="Output 3 16 40" xfId="43165" xr:uid="{00000000-0005-0000-0000-00002FAB0000}"/>
    <cellStyle name="Output 3 16 41" xfId="43166" xr:uid="{00000000-0005-0000-0000-000030AB0000}"/>
    <cellStyle name="Output 3 16 42" xfId="43167" xr:uid="{00000000-0005-0000-0000-000031AB0000}"/>
    <cellStyle name="Output 3 16 43" xfId="43168" xr:uid="{00000000-0005-0000-0000-000032AB0000}"/>
    <cellStyle name="Output 3 16 44" xfId="43169" xr:uid="{00000000-0005-0000-0000-000033AB0000}"/>
    <cellStyle name="Output 3 16 45" xfId="43170" xr:uid="{00000000-0005-0000-0000-000034AB0000}"/>
    <cellStyle name="Output 3 16 46" xfId="43171" xr:uid="{00000000-0005-0000-0000-000035AB0000}"/>
    <cellStyle name="Output 3 16 47" xfId="43172" xr:uid="{00000000-0005-0000-0000-000036AB0000}"/>
    <cellStyle name="Output 3 16 48" xfId="43173" xr:uid="{00000000-0005-0000-0000-000037AB0000}"/>
    <cellStyle name="Output 3 16 49" xfId="43174" xr:uid="{00000000-0005-0000-0000-000038AB0000}"/>
    <cellStyle name="Output 3 16 5" xfId="43175" xr:uid="{00000000-0005-0000-0000-000039AB0000}"/>
    <cellStyle name="Output 3 16 5 2" xfId="43176" xr:uid="{00000000-0005-0000-0000-00003AAB0000}"/>
    <cellStyle name="Output 3 16 50" xfId="43177" xr:uid="{00000000-0005-0000-0000-00003BAB0000}"/>
    <cellStyle name="Output 3 16 51" xfId="43178" xr:uid="{00000000-0005-0000-0000-00003CAB0000}"/>
    <cellStyle name="Output 3 16 52" xfId="43179" xr:uid="{00000000-0005-0000-0000-00003DAB0000}"/>
    <cellStyle name="Output 3 16 53" xfId="43180" xr:uid="{00000000-0005-0000-0000-00003EAB0000}"/>
    <cellStyle name="Output 3 16 54" xfId="43181" xr:uid="{00000000-0005-0000-0000-00003FAB0000}"/>
    <cellStyle name="Output 3 16 55" xfId="43182" xr:uid="{00000000-0005-0000-0000-000040AB0000}"/>
    <cellStyle name="Output 3 16 56" xfId="43183" xr:uid="{00000000-0005-0000-0000-000041AB0000}"/>
    <cellStyle name="Output 3 16 57" xfId="43184" xr:uid="{00000000-0005-0000-0000-000042AB0000}"/>
    <cellStyle name="Output 3 16 58" xfId="43185" xr:uid="{00000000-0005-0000-0000-000043AB0000}"/>
    <cellStyle name="Output 3 16 59" xfId="43186" xr:uid="{00000000-0005-0000-0000-000044AB0000}"/>
    <cellStyle name="Output 3 16 6" xfId="43187" xr:uid="{00000000-0005-0000-0000-000045AB0000}"/>
    <cellStyle name="Output 3 16 6 2" xfId="43188" xr:uid="{00000000-0005-0000-0000-000046AB0000}"/>
    <cellStyle name="Output 3 16 60" xfId="43189" xr:uid="{00000000-0005-0000-0000-000047AB0000}"/>
    <cellStyle name="Output 3 16 61" xfId="43190" xr:uid="{00000000-0005-0000-0000-000048AB0000}"/>
    <cellStyle name="Output 3 16 62" xfId="43191" xr:uid="{00000000-0005-0000-0000-000049AB0000}"/>
    <cellStyle name="Output 3 16 63" xfId="43192" xr:uid="{00000000-0005-0000-0000-00004AAB0000}"/>
    <cellStyle name="Output 3 16 64" xfId="43193" xr:uid="{00000000-0005-0000-0000-00004BAB0000}"/>
    <cellStyle name="Output 3 16 65" xfId="43194" xr:uid="{00000000-0005-0000-0000-00004CAB0000}"/>
    <cellStyle name="Output 3 16 66" xfId="43195" xr:uid="{00000000-0005-0000-0000-00004DAB0000}"/>
    <cellStyle name="Output 3 16 67" xfId="43196" xr:uid="{00000000-0005-0000-0000-00004EAB0000}"/>
    <cellStyle name="Output 3 16 68" xfId="43197" xr:uid="{00000000-0005-0000-0000-00004FAB0000}"/>
    <cellStyle name="Output 3 16 69" xfId="43198" xr:uid="{00000000-0005-0000-0000-000050AB0000}"/>
    <cellStyle name="Output 3 16 7" xfId="43199" xr:uid="{00000000-0005-0000-0000-000051AB0000}"/>
    <cellStyle name="Output 3 16 7 2" xfId="43200" xr:uid="{00000000-0005-0000-0000-000052AB0000}"/>
    <cellStyle name="Output 3 16 70" xfId="43201" xr:uid="{00000000-0005-0000-0000-000053AB0000}"/>
    <cellStyle name="Output 3 16 71" xfId="43202" xr:uid="{00000000-0005-0000-0000-000054AB0000}"/>
    <cellStyle name="Output 3 16 72" xfId="43203" xr:uid="{00000000-0005-0000-0000-000055AB0000}"/>
    <cellStyle name="Output 3 16 73" xfId="43204" xr:uid="{00000000-0005-0000-0000-000056AB0000}"/>
    <cellStyle name="Output 3 16 74" xfId="43205" xr:uid="{00000000-0005-0000-0000-000057AB0000}"/>
    <cellStyle name="Output 3 16 75" xfId="43206" xr:uid="{00000000-0005-0000-0000-000058AB0000}"/>
    <cellStyle name="Output 3 16 76" xfId="43207" xr:uid="{00000000-0005-0000-0000-000059AB0000}"/>
    <cellStyle name="Output 3 16 77" xfId="52711" xr:uid="{00000000-0005-0000-0000-00005AAB0000}"/>
    <cellStyle name="Output 3 16 78" xfId="52980" xr:uid="{00000000-0005-0000-0000-00005BAB0000}"/>
    <cellStyle name="Output 3 16 79" xfId="53441" xr:uid="{00000000-0005-0000-0000-00005CAB0000}"/>
    <cellStyle name="Output 3 16 8" xfId="43208" xr:uid="{00000000-0005-0000-0000-00005DAB0000}"/>
    <cellStyle name="Output 3 16 8 2" xfId="43209" xr:uid="{00000000-0005-0000-0000-00005EAB0000}"/>
    <cellStyle name="Output 3 16 9" xfId="43210" xr:uid="{00000000-0005-0000-0000-00005FAB0000}"/>
    <cellStyle name="Output 3 16 9 2" xfId="43211" xr:uid="{00000000-0005-0000-0000-000060AB0000}"/>
    <cellStyle name="Output 3 17" xfId="1168" xr:uid="{00000000-0005-0000-0000-000061AB0000}"/>
    <cellStyle name="Output 3 17 10" xfId="43212" xr:uid="{00000000-0005-0000-0000-000062AB0000}"/>
    <cellStyle name="Output 3 17 10 2" xfId="43213" xr:uid="{00000000-0005-0000-0000-000063AB0000}"/>
    <cellStyle name="Output 3 17 11" xfId="43214" xr:uid="{00000000-0005-0000-0000-000064AB0000}"/>
    <cellStyle name="Output 3 17 11 2" xfId="43215" xr:uid="{00000000-0005-0000-0000-000065AB0000}"/>
    <cellStyle name="Output 3 17 12" xfId="43216" xr:uid="{00000000-0005-0000-0000-000066AB0000}"/>
    <cellStyle name="Output 3 17 12 2" xfId="43217" xr:uid="{00000000-0005-0000-0000-000067AB0000}"/>
    <cellStyle name="Output 3 17 13" xfId="43218" xr:uid="{00000000-0005-0000-0000-000068AB0000}"/>
    <cellStyle name="Output 3 17 13 2" xfId="43219" xr:uid="{00000000-0005-0000-0000-000069AB0000}"/>
    <cellStyle name="Output 3 17 14" xfId="43220" xr:uid="{00000000-0005-0000-0000-00006AAB0000}"/>
    <cellStyle name="Output 3 17 14 2" xfId="43221" xr:uid="{00000000-0005-0000-0000-00006BAB0000}"/>
    <cellStyle name="Output 3 17 15" xfId="43222" xr:uid="{00000000-0005-0000-0000-00006CAB0000}"/>
    <cellStyle name="Output 3 17 15 2" xfId="43223" xr:uid="{00000000-0005-0000-0000-00006DAB0000}"/>
    <cellStyle name="Output 3 17 16" xfId="43224" xr:uid="{00000000-0005-0000-0000-00006EAB0000}"/>
    <cellStyle name="Output 3 17 16 2" xfId="43225" xr:uid="{00000000-0005-0000-0000-00006FAB0000}"/>
    <cellStyle name="Output 3 17 17" xfId="43226" xr:uid="{00000000-0005-0000-0000-000070AB0000}"/>
    <cellStyle name="Output 3 17 17 2" xfId="43227" xr:uid="{00000000-0005-0000-0000-000071AB0000}"/>
    <cellStyle name="Output 3 17 18" xfId="43228" xr:uid="{00000000-0005-0000-0000-000072AB0000}"/>
    <cellStyle name="Output 3 17 18 2" xfId="43229" xr:uid="{00000000-0005-0000-0000-000073AB0000}"/>
    <cellStyle name="Output 3 17 19" xfId="43230" xr:uid="{00000000-0005-0000-0000-000074AB0000}"/>
    <cellStyle name="Output 3 17 19 2" xfId="43231" xr:uid="{00000000-0005-0000-0000-000075AB0000}"/>
    <cellStyle name="Output 3 17 2" xfId="1169" xr:uid="{00000000-0005-0000-0000-000076AB0000}"/>
    <cellStyle name="Output 3 17 2 2" xfId="43232" xr:uid="{00000000-0005-0000-0000-000077AB0000}"/>
    <cellStyle name="Output 3 17 20" xfId="43233" xr:uid="{00000000-0005-0000-0000-000078AB0000}"/>
    <cellStyle name="Output 3 17 20 2" xfId="43234" xr:uid="{00000000-0005-0000-0000-000079AB0000}"/>
    <cellStyle name="Output 3 17 21" xfId="43235" xr:uid="{00000000-0005-0000-0000-00007AAB0000}"/>
    <cellStyle name="Output 3 17 21 2" xfId="43236" xr:uid="{00000000-0005-0000-0000-00007BAB0000}"/>
    <cellStyle name="Output 3 17 22" xfId="43237" xr:uid="{00000000-0005-0000-0000-00007CAB0000}"/>
    <cellStyle name="Output 3 17 22 2" xfId="43238" xr:uid="{00000000-0005-0000-0000-00007DAB0000}"/>
    <cellStyle name="Output 3 17 23" xfId="43239" xr:uid="{00000000-0005-0000-0000-00007EAB0000}"/>
    <cellStyle name="Output 3 17 23 2" xfId="43240" xr:uid="{00000000-0005-0000-0000-00007FAB0000}"/>
    <cellStyle name="Output 3 17 24" xfId="43241" xr:uid="{00000000-0005-0000-0000-000080AB0000}"/>
    <cellStyle name="Output 3 17 24 2" xfId="43242" xr:uid="{00000000-0005-0000-0000-000081AB0000}"/>
    <cellStyle name="Output 3 17 25" xfId="43243" xr:uid="{00000000-0005-0000-0000-000082AB0000}"/>
    <cellStyle name="Output 3 17 25 2" xfId="43244" xr:uid="{00000000-0005-0000-0000-000083AB0000}"/>
    <cellStyle name="Output 3 17 26" xfId="43245" xr:uid="{00000000-0005-0000-0000-000084AB0000}"/>
    <cellStyle name="Output 3 17 26 2" xfId="43246" xr:uid="{00000000-0005-0000-0000-000085AB0000}"/>
    <cellStyle name="Output 3 17 27" xfId="43247" xr:uid="{00000000-0005-0000-0000-000086AB0000}"/>
    <cellStyle name="Output 3 17 27 2" xfId="43248" xr:uid="{00000000-0005-0000-0000-000087AB0000}"/>
    <cellStyle name="Output 3 17 28" xfId="43249" xr:uid="{00000000-0005-0000-0000-000088AB0000}"/>
    <cellStyle name="Output 3 17 28 2" xfId="43250" xr:uid="{00000000-0005-0000-0000-000089AB0000}"/>
    <cellStyle name="Output 3 17 29" xfId="43251" xr:uid="{00000000-0005-0000-0000-00008AAB0000}"/>
    <cellStyle name="Output 3 17 29 2" xfId="43252" xr:uid="{00000000-0005-0000-0000-00008BAB0000}"/>
    <cellStyle name="Output 3 17 3" xfId="43253" xr:uid="{00000000-0005-0000-0000-00008CAB0000}"/>
    <cellStyle name="Output 3 17 3 2" xfId="43254" xr:uid="{00000000-0005-0000-0000-00008DAB0000}"/>
    <cellStyle name="Output 3 17 30" xfId="43255" xr:uid="{00000000-0005-0000-0000-00008EAB0000}"/>
    <cellStyle name="Output 3 17 30 2" xfId="43256" xr:uid="{00000000-0005-0000-0000-00008FAB0000}"/>
    <cellStyle name="Output 3 17 31" xfId="43257" xr:uid="{00000000-0005-0000-0000-000090AB0000}"/>
    <cellStyle name="Output 3 17 31 2" xfId="43258" xr:uid="{00000000-0005-0000-0000-000091AB0000}"/>
    <cellStyle name="Output 3 17 32" xfId="43259" xr:uid="{00000000-0005-0000-0000-000092AB0000}"/>
    <cellStyle name="Output 3 17 32 2" xfId="43260" xr:uid="{00000000-0005-0000-0000-000093AB0000}"/>
    <cellStyle name="Output 3 17 33" xfId="43261" xr:uid="{00000000-0005-0000-0000-000094AB0000}"/>
    <cellStyle name="Output 3 17 33 2" xfId="43262" xr:uid="{00000000-0005-0000-0000-000095AB0000}"/>
    <cellStyle name="Output 3 17 34" xfId="43263" xr:uid="{00000000-0005-0000-0000-000096AB0000}"/>
    <cellStyle name="Output 3 17 34 2" xfId="43264" xr:uid="{00000000-0005-0000-0000-000097AB0000}"/>
    <cellStyle name="Output 3 17 35" xfId="43265" xr:uid="{00000000-0005-0000-0000-000098AB0000}"/>
    <cellStyle name="Output 3 17 35 2" xfId="43266" xr:uid="{00000000-0005-0000-0000-000099AB0000}"/>
    <cellStyle name="Output 3 17 36" xfId="43267" xr:uid="{00000000-0005-0000-0000-00009AAB0000}"/>
    <cellStyle name="Output 3 17 36 2" xfId="43268" xr:uid="{00000000-0005-0000-0000-00009BAB0000}"/>
    <cellStyle name="Output 3 17 37" xfId="43269" xr:uid="{00000000-0005-0000-0000-00009CAB0000}"/>
    <cellStyle name="Output 3 17 37 2" xfId="43270" xr:uid="{00000000-0005-0000-0000-00009DAB0000}"/>
    <cellStyle name="Output 3 17 38" xfId="43271" xr:uid="{00000000-0005-0000-0000-00009EAB0000}"/>
    <cellStyle name="Output 3 17 38 2" xfId="43272" xr:uid="{00000000-0005-0000-0000-00009FAB0000}"/>
    <cellStyle name="Output 3 17 39" xfId="43273" xr:uid="{00000000-0005-0000-0000-0000A0AB0000}"/>
    <cellStyle name="Output 3 17 39 2" xfId="43274" xr:uid="{00000000-0005-0000-0000-0000A1AB0000}"/>
    <cellStyle name="Output 3 17 4" xfId="43275" xr:uid="{00000000-0005-0000-0000-0000A2AB0000}"/>
    <cellStyle name="Output 3 17 4 2" xfId="43276" xr:uid="{00000000-0005-0000-0000-0000A3AB0000}"/>
    <cellStyle name="Output 3 17 40" xfId="43277" xr:uid="{00000000-0005-0000-0000-0000A4AB0000}"/>
    <cellStyle name="Output 3 17 41" xfId="43278" xr:uid="{00000000-0005-0000-0000-0000A5AB0000}"/>
    <cellStyle name="Output 3 17 42" xfId="43279" xr:uid="{00000000-0005-0000-0000-0000A6AB0000}"/>
    <cellStyle name="Output 3 17 43" xfId="43280" xr:uid="{00000000-0005-0000-0000-0000A7AB0000}"/>
    <cellStyle name="Output 3 17 44" xfId="43281" xr:uid="{00000000-0005-0000-0000-0000A8AB0000}"/>
    <cellStyle name="Output 3 17 45" xfId="43282" xr:uid="{00000000-0005-0000-0000-0000A9AB0000}"/>
    <cellStyle name="Output 3 17 46" xfId="43283" xr:uid="{00000000-0005-0000-0000-0000AAAB0000}"/>
    <cellStyle name="Output 3 17 47" xfId="43284" xr:uid="{00000000-0005-0000-0000-0000ABAB0000}"/>
    <cellStyle name="Output 3 17 48" xfId="43285" xr:uid="{00000000-0005-0000-0000-0000ACAB0000}"/>
    <cellStyle name="Output 3 17 49" xfId="43286" xr:uid="{00000000-0005-0000-0000-0000ADAB0000}"/>
    <cellStyle name="Output 3 17 5" xfId="43287" xr:uid="{00000000-0005-0000-0000-0000AEAB0000}"/>
    <cellStyle name="Output 3 17 5 2" xfId="43288" xr:uid="{00000000-0005-0000-0000-0000AFAB0000}"/>
    <cellStyle name="Output 3 17 50" xfId="43289" xr:uid="{00000000-0005-0000-0000-0000B0AB0000}"/>
    <cellStyle name="Output 3 17 51" xfId="43290" xr:uid="{00000000-0005-0000-0000-0000B1AB0000}"/>
    <cellStyle name="Output 3 17 52" xfId="43291" xr:uid="{00000000-0005-0000-0000-0000B2AB0000}"/>
    <cellStyle name="Output 3 17 53" xfId="43292" xr:uid="{00000000-0005-0000-0000-0000B3AB0000}"/>
    <cellStyle name="Output 3 17 54" xfId="43293" xr:uid="{00000000-0005-0000-0000-0000B4AB0000}"/>
    <cellStyle name="Output 3 17 55" xfId="43294" xr:uid="{00000000-0005-0000-0000-0000B5AB0000}"/>
    <cellStyle name="Output 3 17 56" xfId="43295" xr:uid="{00000000-0005-0000-0000-0000B6AB0000}"/>
    <cellStyle name="Output 3 17 57" xfId="43296" xr:uid="{00000000-0005-0000-0000-0000B7AB0000}"/>
    <cellStyle name="Output 3 17 58" xfId="43297" xr:uid="{00000000-0005-0000-0000-0000B8AB0000}"/>
    <cellStyle name="Output 3 17 59" xfId="43298" xr:uid="{00000000-0005-0000-0000-0000B9AB0000}"/>
    <cellStyle name="Output 3 17 6" xfId="43299" xr:uid="{00000000-0005-0000-0000-0000BAAB0000}"/>
    <cellStyle name="Output 3 17 6 2" xfId="43300" xr:uid="{00000000-0005-0000-0000-0000BBAB0000}"/>
    <cellStyle name="Output 3 17 60" xfId="43301" xr:uid="{00000000-0005-0000-0000-0000BCAB0000}"/>
    <cellStyle name="Output 3 17 61" xfId="43302" xr:uid="{00000000-0005-0000-0000-0000BDAB0000}"/>
    <cellStyle name="Output 3 17 62" xfId="43303" xr:uid="{00000000-0005-0000-0000-0000BEAB0000}"/>
    <cellStyle name="Output 3 17 63" xfId="43304" xr:uid="{00000000-0005-0000-0000-0000BFAB0000}"/>
    <cellStyle name="Output 3 17 64" xfId="43305" xr:uid="{00000000-0005-0000-0000-0000C0AB0000}"/>
    <cellStyle name="Output 3 17 65" xfId="43306" xr:uid="{00000000-0005-0000-0000-0000C1AB0000}"/>
    <cellStyle name="Output 3 17 66" xfId="43307" xr:uid="{00000000-0005-0000-0000-0000C2AB0000}"/>
    <cellStyle name="Output 3 17 67" xfId="43308" xr:uid="{00000000-0005-0000-0000-0000C3AB0000}"/>
    <cellStyle name="Output 3 17 68" xfId="43309" xr:uid="{00000000-0005-0000-0000-0000C4AB0000}"/>
    <cellStyle name="Output 3 17 69" xfId="43310" xr:uid="{00000000-0005-0000-0000-0000C5AB0000}"/>
    <cellStyle name="Output 3 17 7" xfId="43311" xr:uid="{00000000-0005-0000-0000-0000C6AB0000}"/>
    <cellStyle name="Output 3 17 7 2" xfId="43312" xr:uid="{00000000-0005-0000-0000-0000C7AB0000}"/>
    <cellStyle name="Output 3 17 70" xfId="43313" xr:uid="{00000000-0005-0000-0000-0000C8AB0000}"/>
    <cellStyle name="Output 3 17 71" xfId="43314" xr:uid="{00000000-0005-0000-0000-0000C9AB0000}"/>
    <cellStyle name="Output 3 17 72" xfId="43315" xr:uid="{00000000-0005-0000-0000-0000CAAB0000}"/>
    <cellStyle name="Output 3 17 73" xfId="43316" xr:uid="{00000000-0005-0000-0000-0000CBAB0000}"/>
    <cellStyle name="Output 3 17 74" xfId="43317" xr:uid="{00000000-0005-0000-0000-0000CCAB0000}"/>
    <cellStyle name="Output 3 17 75" xfId="43318" xr:uid="{00000000-0005-0000-0000-0000CDAB0000}"/>
    <cellStyle name="Output 3 17 76" xfId="43319" xr:uid="{00000000-0005-0000-0000-0000CEAB0000}"/>
    <cellStyle name="Output 3 17 77" xfId="52495" xr:uid="{00000000-0005-0000-0000-0000CFAB0000}"/>
    <cellStyle name="Output 3 17 78" xfId="52279" xr:uid="{00000000-0005-0000-0000-0000D0AB0000}"/>
    <cellStyle name="Output 3 17 79" xfId="53188" xr:uid="{00000000-0005-0000-0000-0000D1AB0000}"/>
    <cellStyle name="Output 3 17 8" xfId="43320" xr:uid="{00000000-0005-0000-0000-0000D2AB0000}"/>
    <cellStyle name="Output 3 17 8 2" xfId="43321" xr:uid="{00000000-0005-0000-0000-0000D3AB0000}"/>
    <cellStyle name="Output 3 17 9" xfId="43322" xr:uid="{00000000-0005-0000-0000-0000D4AB0000}"/>
    <cellStyle name="Output 3 17 9 2" xfId="43323" xr:uid="{00000000-0005-0000-0000-0000D5AB0000}"/>
    <cellStyle name="Output 3 18" xfId="1170" xr:uid="{00000000-0005-0000-0000-0000D6AB0000}"/>
    <cellStyle name="Output 3 18 10" xfId="43324" xr:uid="{00000000-0005-0000-0000-0000D7AB0000}"/>
    <cellStyle name="Output 3 18 10 2" xfId="43325" xr:uid="{00000000-0005-0000-0000-0000D8AB0000}"/>
    <cellStyle name="Output 3 18 11" xfId="43326" xr:uid="{00000000-0005-0000-0000-0000D9AB0000}"/>
    <cellStyle name="Output 3 18 11 2" xfId="43327" xr:uid="{00000000-0005-0000-0000-0000DAAB0000}"/>
    <cellStyle name="Output 3 18 12" xfId="43328" xr:uid="{00000000-0005-0000-0000-0000DBAB0000}"/>
    <cellStyle name="Output 3 18 12 2" xfId="43329" xr:uid="{00000000-0005-0000-0000-0000DCAB0000}"/>
    <cellStyle name="Output 3 18 13" xfId="43330" xr:uid="{00000000-0005-0000-0000-0000DDAB0000}"/>
    <cellStyle name="Output 3 18 13 2" xfId="43331" xr:uid="{00000000-0005-0000-0000-0000DEAB0000}"/>
    <cellStyle name="Output 3 18 14" xfId="43332" xr:uid="{00000000-0005-0000-0000-0000DFAB0000}"/>
    <cellStyle name="Output 3 18 14 2" xfId="43333" xr:uid="{00000000-0005-0000-0000-0000E0AB0000}"/>
    <cellStyle name="Output 3 18 15" xfId="43334" xr:uid="{00000000-0005-0000-0000-0000E1AB0000}"/>
    <cellStyle name="Output 3 18 15 2" xfId="43335" xr:uid="{00000000-0005-0000-0000-0000E2AB0000}"/>
    <cellStyle name="Output 3 18 16" xfId="43336" xr:uid="{00000000-0005-0000-0000-0000E3AB0000}"/>
    <cellStyle name="Output 3 18 16 2" xfId="43337" xr:uid="{00000000-0005-0000-0000-0000E4AB0000}"/>
    <cellStyle name="Output 3 18 17" xfId="43338" xr:uid="{00000000-0005-0000-0000-0000E5AB0000}"/>
    <cellStyle name="Output 3 18 17 2" xfId="43339" xr:uid="{00000000-0005-0000-0000-0000E6AB0000}"/>
    <cellStyle name="Output 3 18 18" xfId="43340" xr:uid="{00000000-0005-0000-0000-0000E7AB0000}"/>
    <cellStyle name="Output 3 18 18 2" xfId="43341" xr:uid="{00000000-0005-0000-0000-0000E8AB0000}"/>
    <cellStyle name="Output 3 18 19" xfId="43342" xr:uid="{00000000-0005-0000-0000-0000E9AB0000}"/>
    <cellStyle name="Output 3 18 19 2" xfId="43343" xr:uid="{00000000-0005-0000-0000-0000EAAB0000}"/>
    <cellStyle name="Output 3 18 2" xfId="1171" xr:uid="{00000000-0005-0000-0000-0000EBAB0000}"/>
    <cellStyle name="Output 3 18 2 2" xfId="43344" xr:uid="{00000000-0005-0000-0000-0000ECAB0000}"/>
    <cellStyle name="Output 3 18 20" xfId="43345" xr:uid="{00000000-0005-0000-0000-0000EDAB0000}"/>
    <cellStyle name="Output 3 18 20 2" xfId="43346" xr:uid="{00000000-0005-0000-0000-0000EEAB0000}"/>
    <cellStyle name="Output 3 18 21" xfId="43347" xr:uid="{00000000-0005-0000-0000-0000EFAB0000}"/>
    <cellStyle name="Output 3 18 21 2" xfId="43348" xr:uid="{00000000-0005-0000-0000-0000F0AB0000}"/>
    <cellStyle name="Output 3 18 22" xfId="43349" xr:uid="{00000000-0005-0000-0000-0000F1AB0000}"/>
    <cellStyle name="Output 3 18 22 2" xfId="43350" xr:uid="{00000000-0005-0000-0000-0000F2AB0000}"/>
    <cellStyle name="Output 3 18 23" xfId="43351" xr:uid="{00000000-0005-0000-0000-0000F3AB0000}"/>
    <cellStyle name="Output 3 18 23 2" xfId="43352" xr:uid="{00000000-0005-0000-0000-0000F4AB0000}"/>
    <cellStyle name="Output 3 18 24" xfId="43353" xr:uid="{00000000-0005-0000-0000-0000F5AB0000}"/>
    <cellStyle name="Output 3 18 24 2" xfId="43354" xr:uid="{00000000-0005-0000-0000-0000F6AB0000}"/>
    <cellStyle name="Output 3 18 25" xfId="43355" xr:uid="{00000000-0005-0000-0000-0000F7AB0000}"/>
    <cellStyle name="Output 3 18 25 2" xfId="43356" xr:uid="{00000000-0005-0000-0000-0000F8AB0000}"/>
    <cellStyle name="Output 3 18 26" xfId="43357" xr:uid="{00000000-0005-0000-0000-0000F9AB0000}"/>
    <cellStyle name="Output 3 18 26 2" xfId="43358" xr:uid="{00000000-0005-0000-0000-0000FAAB0000}"/>
    <cellStyle name="Output 3 18 27" xfId="43359" xr:uid="{00000000-0005-0000-0000-0000FBAB0000}"/>
    <cellStyle name="Output 3 18 27 2" xfId="43360" xr:uid="{00000000-0005-0000-0000-0000FCAB0000}"/>
    <cellStyle name="Output 3 18 28" xfId="43361" xr:uid="{00000000-0005-0000-0000-0000FDAB0000}"/>
    <cellStyle name="Output 3 18 28 2" xfId="43362" xr:uid="{00000000-0005-0000-0000-0000FEAB0000}"/>
    <cellStyle name="Output 3 18 29" xfId="43363" xr:uid="{00000000-0005-0000-0000-0000FFAB0000}"/>
    <cellStyle name="Output 3 18 29 2" xfId="43364" xr:uid="{00000000-0005-0000-0000-000000AC0000}"/>
    <cellStyle name="Output 3 18 3" xfId="43365" xr:uid="{00000000-0005-0000-0000-000001AC0000}"/>
    <cellStyle name="Output 3 18 3 2" xfId="43366" xr:uid="{00000000-0005-0000-0000-000002AC0000}"/>
    <cellStyle name="Output 3 18 30" xfId="43367" xr:uid="{00000000-0005-0000-0000-000003AC0000}"/>
    <cellStyle name="Output 3 18 30 2" xfId="43368" xr:uid="{00000000-0005-0000-0000-000004AC0000}"/>
    <cellStyle name="Output 3 18 31" xfId="43369" xr:uid="{00000000-0005-0000-0000-000005AC0000}"/>
    <cellStyle name="Output 3 18 31 2" xfId="43370" xr:uid="{00000000-0005-0000-0000-000006AC0000}"/>
    <cellStyle name="Output 3 18 32" xfId="43371" xr:uid="{00000000-0005-0000-0000-000007AC0000}"/>
    <cellStyle name="Output 3 18 32 2" xfId="43372" xr:uid="{00000000-0005-0000-0000-000008AC0000}"/>
    <cellStyle name="Output 3 18 33" xfId="43373" xr:uid="{00000000-0005-0000-0000-000009AC0000}"/>
    <cellStyle name="Output 3 18 33 2" xfId="43374" xr:uid="{00000000-0005-0000-0000-00000AAC0000}"/>
    <cellStyle name="Output 3 18 34" xfId="43375" xr:uid="{00000000-0005-0000-0000-00000BAC0000}"/>
    <cellStyle name="Output 3 18 34 2" xfId="43376" xr:uid="{00000000-0005-0000-0000-00000CAC0000}"/>
    <cellStyle name="Output 3 18 35" xfId="43377" xr:uid="{00000000-0005-0000-0000-00000DAC0000}"/>
    <cellStyle name="Output 3 18 35 2" xfId="43378" xr:uid="{00000000-0005-0000-0000-00000EAC0000}"/>
    <cellStyle name="Output 3 18 36" xfId="43379" xr:uid="{00000000-0005-0000-0000-00000FAC0000}"/>
    <cellStyle name="Output 3 18 36 2" xfId="43380" xr:uid="{00000000-0005-0000-0000-000010AC0000}"/>
    <cellStyle name="Output 3 18 37" xfId="43381" xr:uid="{00000000-0005-0000-0000-000011AC0000}"/>
    <cellStyle name="Output 3 18 37 2" xfId="43382" xr:uid="{00000000-0005-0000-0000-000012AC0000}"/>
    <cellStyle name="Output 3 18 38" xfId="43383" xr:uid="{00000000-0005-0000-0000-000013AC0000}"/>
    <cellStyle name="Output 3 18 38 2" xfId="43384" xr:uid="{00000000-0005-0000-0000-000014AC0000}"/>
    <cellStyle name="Output 3 18 39" xfId="43385" xr:uid="{00000000-0005-0000-0000-000015AC0000}"/>
    <cellStyle name="Output 3 18 39 2" xfId="43386" xr:uid="{00000000-0005-0000-0000-000016AC0000}"/>
    <cellStyle name="Output 3 18 4" xfId="43387" xr:uid="{00000000-0005-0000-0000-000017AC0000}"/>
    <cellStyle name="Output 3 18 4 2" xfId="43388" xr:uid="{00000000-0005-0000-0000-000018AC0000}"/>
    <cellStyle name="Output 3 18 40" xfId="43389" xr:uid="{00000000-0005-0000-0000-000019AC0000}"/>
    <cellStyle name="Output 3 18 41" xfId="43390" xr:uid="{00000000-0005-0000-0000-00001AAC0000}"/>
    <cellStyle name="Output 3 18 42" xfId="43391" xr:uid="{00000000-0005-0000-0000-00001BAC0000}"/>
    <cellStyle name="Output 3 18 43" xfId="43392" xr:uid="{00000000-0005-0000-0000-00001CAC0000}"/>
    <cellStyle name="Output 3 18 44" xfId="43393" xr:uid="{00000000-0005-0000-0000-00001DAC0000}"/>
    <cellStyle name="Output 3 18 45" xfId="43394" xr:uid="{00000000-0005-0000-0000-00001EAC0000}"/>
    <cellStyle name="Output 3 18 46" xfId="43395" xr:uid="{00000000-0005-0000-0000-00001FAC0000}"/>
    <cellStyle name="Output 3 18 47" xfId="43396" xr:uid="{00000000-0005-0000-0000-000020AC0000}"/>
    <cellStyle name="Output 3 18 48" xfId="43397" xr:uid="{00000000-0005-0000-0000-000021AC0000}"/>
    <cellStyle name="Output 3 18 49" xfId="43398" xr:uid="{00000000-0005-0000-0000-000022AC0000}"/>
    <cellStyle name="Output 3 18 5" xfId="43399" xr:uid="{00000000-0005-0000-0000-000023AC0000}"/>
    <cellStyle name="Output 3 18 5 2" xfId="43400" xr:uid="{00000000-0005-0000-0000-000024AC0000}"/>
    <cellStyle name="Output 3 18 50" xfId="43401" xr:uid="{00000000-0005-0000-0000-000025AC0000}"/>
    <cellStyle name="Output 3 18 51" xfId="43402" xr:uid="{00000000-0005-0000-0000-000026AC0000}"/>
    <cellStyle name="Output 3 18 52" xfId="43403" xr:uid="{00000000-0005-0000-0000-000027AC0000}"/>
    <cellStyle name="Output 3 18 53" xfId="43404" xr:uid="{00000000-0005-0000-0000-000028AC0000}"/>
    <cellStyle name="Output 3 18 54" xfId="43405" xr:uid="{00000000-0005-0000-0000-000029AC0000}"/>
    <cellStyle name="Output 3 18 55" xfId="43406" xr:uid="{00000000-0005-0000-0000-00002AAC0000}"/>
    <cellStyle name="Output 3 18 56" xfId="43407" xr:uid="{00000000-0005-0000-0000-00002BAC0000}"/>
    <cellStyle name="Output 3 18 57" xfId="43408" xr:uid="{00000000-0005-0000-0000-00002CAC0000}"/>
    <cellStyle name="Output 3 18 58" xfId="43409" xr:uid="{00000000-0005-0000-0000-00002DAC0000}"/>
    <cellStyle name="Output 3 18 59" xfId="43410" xr:uid="{00000000-0005-0000-0000-00002EAC0000}"/>
    <cellStyle name="Output 3 18 6" xfId="43411" xr:uid="{00000000-0005-0000-0000-00002FAC0000}"/>
    <cellStyle name="Output 3 18 6 2" xfId="43412" xr:uid="{00000000-0005-0000-0000-000030AC0000}"/>
    <cellStyle name="Output 3 18 60" xfId="43413" xr:uid="{00000000-0005-0000-0000-000031AC0000}"/>
    <cellStyle name="Output 3 18 61" xfId="43414" xr:uid="{00000000-0005-0000-0000-000032AC0000}"/>
    <cellStyle name="Output 3 18 62" xfId="43415" xr:uid="{00000000-0005-0000-0000-000033AC0000}"/>
    <cellStyle name="Output 3 18 63" xfId="43416" xr:uid="{00000000-0005-0000-0000-000034AC0000}"/>
    <cellStyle name="Output 3 18 64" xfId="43417" xr:uid="{00000000-0005-0000-0000-000035AC0000}"/>
    <cellStyle name="Output 3 18 65" xfId="43418" xr:uid="{00000000-0005-0000-0000-000036AC0000}"/>
    <cellStyle name="Output 3 18 66" xfId="43419" xr:uid="{00000000-0005-0000-0000-000037AC0000}"/>
    <cellStyle name="Output 3 18 67" xfId="43420" xr:uid="{00000000-0005-0000-0000-000038AC0000}"/>
    <cellStyle name="Output 3 18 68" xfId="43421" xr:uid="{00000000-0005-0000-0000-000039AC0000}"/>
    <cellStyle name="Output 3 18 69" xfId="43422" xr:uid="{00000000-0005-0000-0000-00003AAC0000}"/>
    <cellStyle name="Output 3 18 7" xfId="43423" xr:uid="{00000000-0005-0000-0000-00003BAC0000}"/>
    <cellStyle name="Output 3 18 7 2" xfId="43424" xr:uid="{00000000-0005-0000-0000-00003CAC0000}"/>
    <cellStyle name="Output 3 18 70" xfId="43425" xr:uid="{00000000-0005-0000-0000-00003DAC0000}"/>
    <cellStyle name="Output 3 18 71" xfId="43426" xr:uid="{00000000-0005-0000-0000-00003EAC0000}"/>
    <cellStyle name="Output 3 18 72" xfId="43427" xr:uid="{00000000-0005-0000-0000-00003FAC0000}"/>
    <cellStyle name="Output 3 18 73" xfId="43428" xr:uid="{00000000-0005-0000-0000-000040AC0000}"/>
    <cellStyle name="Output 3 18 74" xfId="43429" xr:uid="{00000000-0005-0000-0000-000041AC0000}"/>
    <cellStyle name="Output 3 18 75" xfId="43430" xr:uid="{00000000-0005-0000-0000-000042AC0000}"/>
    <cellStyle name="Output 3 18 76" xfId="43431" xr:uid="{00000000-0005-0000-0000-000043AC0000}"/>
    <cellStyle name="Output 3 18 77" xfId="52662" xr:uid="{00000000-0005-0000-0000-000044AC0000}"/>
    <cellStyle name="Output 3 18 78" xfId="52917" xr:uid="{00000000-0005-0000-0000-000045AC0000}"/>
    <cellStyle name="Output 3 18 79" xfId="53378" xr:uid="{00000000-0005-0000-0000-000046AC0000}"/>
    <cellStyle name="Output 3 18 8" xfId="43432" xr:uid="{00000000-0005-0000-0000-000047AC0000}"/>
    <cellStyle name="Output 3 18 8 2" xfId="43433" xr:uid="{00000000-0005-0000-0000-000048AC0000}"/>
    <cellStyle name="Output 3 18 9" xfId="43434" xr:uid="{00000000-0005-0000-0000-000049AC0000}"/>
    <cellStyle name="Output 3 18 9 2" xfId="43435" xr:uid="{00000000-0005-0000-0000-00004AAC0000}"/>
    <cellStyle name="Output 3 19" xfId="1172" xr:uid="{00000000-0005-0000-0000-00004BAC0000}"/>
    <cellStyle name="Output 3 19 10" xfId="43436" xr:uid="{00000000-0005-0000-0000-00004CAC0000}"/>
    <cellStyle name="Output 3 19 10 2" xfId="43437" xr:uid="{00000000-0005-0000-0000-00004DAC0000}"/>
    <cellStyle name="Output 3 19 11" xfId="43438" xr:uid="{00000000-0005-0000-0000-00004EAC0000}"/>
    <cellStyle name="Output 3 19 11 2" xfId="43439" xr:uid="{00000000-0005-0000-0000-00004FAC0000}"/>
    <cellStyle name="Output 3 19 12" xfId="43440" xr:uid="{00000000-0005-0000-0000-000050AC0000}"/>
    <cellStyle name="Output 3 19 12 2" xfId="43441" xr:uid="{00000000-0005-0000-0000-000051AC0000}"/>
    <cellStyle name="Output 3 19 13" xfId="43442" xr:uid="{00000000-0005-0000-0000-000052AC0000}"/>
    <cellStyle name="Output 3 19 13 2" xfId="43443" xr:uid="{00000000-0005-0000-0000-000053AC0000}"/>
    <cellStyle name="Output 3 19 14" xfId="43444" xr:uid="{00000000-0005-0000-0000-000054AC0000}"/>
    <cellStyle name="Output 3 19 14 2" xfId="43445" xr:uid="{00000000-0005-0000-0000-000055AC0000}"/>
    <cellStyle name="Output 3 19 15" xfId="43446" xr:uid="{00000000-0005-0000-0000-000056AC0000}"/>
    <cellStyle name="Output 3 19 15 2" xfId="43447" xr:uid="{00000000-0005-0000-0000-000057AC0000}"/>
    <cellStyle name="Output 3 19 16" xfId="43448" xr:uid="{00000000-0005-0000-0000-000058AC0000}"/>
    <cellStyle name="Output 3 19 16 2" xfId="43449" xr:uid="{00000000-0005-0000-0000-000059AC0000}"/>
    <cellStyle name="Output 3 19 17" xfId="43450" xr:uid="{00000000-0005-0000-0000-00005AAC0000}"/>
    <cellStyle name="Output 3 19 17 2" xfId="43451" xr:uid="{00000000-0005-0000-0000-00005BAC0000}"/>
    <cellStyle name="Output 3 19 18" xfId="43452" xr:uid="{00000000-0005-0000-0000-00005CAC0000}"/>
    <cellStyle name="Output 3 19 18 2" xfId="43453" xr:uid="{00000000-0005-0000-0000-00005DAC0000}"/>
    <cellStyle name="Output 3 19 19" xfId="43454" xr:uid="{00000000-0005-0000-0000-00005EAC0000}"/>
    <cellStyle name="Output 3 19 19 2" xfId="43455" xr:uid="{00000000-0005-0000-0000-00005FAC0000}"/>
    <cellStyle name="Output 3 19 2" xfId="1173" xr:uid="{00000000-0005-0000-0000-000060AC0000}"/>
    <cellStyle name="Output 3 19 2 2" xfId="43456" xr:uid="{00000000-0005-0000-0000-000061AC0000}"/>
    <cellStyle name="Output 3 19 20" xfId="43457" xr:uid="{00000000-0005-0000-0000-000062AC0000}"/>
    <cellStyle name="Output 3 19 20 2" xfId="43458" xr:uid="{00000000-0005-0000-0000-000063AC0000}"/>
    <cellStyle name="Output 3 19 21" xfId="43459" xr:uid="{00000000-0005-0000-0000-000064AC0000}"/>
    <cellStyle name="Output 3 19 21 2" xfId="43460" xr:uid="{00000000-0005-0000-0000-000065AC0000}"/>
    <cellStyle name="Output 3 19 22" xfId="43461" xr:uid="{00000000-0005-0000-0000-000066AC0000}"/>
    <cellStyle name="Output 3 19 22 2" xfId="43462" xr:uid="{00000000-0005-0000-0000-000067AC0000}"/>
    <cellStyle name="Output 3 19 23" xfId="43463" xr:uid="{00000000-0005-0000-0000-000068AC0000}"/>
    <cellStyle name="Output 3 19 23 2" xfId="43464" xr:uid="{00000000-0005-0000-0000-000069AC0000}"/>
    <cellStyle name="Output 3 19 24" xfId="43465" xr:uid="{00000000-0005-0000-0000-00006AAC0000}"/>
    <cellStyle name="Output 3 19 24 2" xfId="43466" xr:uid="{00000000-0005-0000-0000-00006BAC0000}"/>
    <cellStyle name="Output 3 19 25" xfId="43467" xr:uid="{00000000-0005-0000-0000-00006CAC0000}"/>
    <cellStyle name="Output 3 19 25 2" xfId="43468" xr:uid="{00000000-0005-0000-0000-00006DAC0000}"/>
    <cellStyle name="Output 3 19 26" xfId="43469" xr:uid="{00000000-0005-0000-0000-00006EAC0000}"/>
    <cellStyle name="Output 3 19 26 2" xfId="43470" xr:uid="{00000000-0005-0000-0000-00006FAC0000}"/>
    <cellStyle name="Output 3 19 27" xfId="43471" xr:uid="{00000000-0005-0000-0000-000070AC0000}"/>
    <cellStyle name="Output 3 19 27 2" xfId="43472" xr:uid="{00000000-0005-0000-0000-000071AC0000}"/>
    <cellStyle name="Output 3 19 28" xfId="43473" xr:uid="{00000000-0005-0000-0000-000072AC0000}"/>
    <cellStyle name="Output 3 19 28 2" xfId="43474" xr:uid="{00000000-0005-0000-0000-000073AC0000}"/>
    <cellStyle name="Output 3 19 29" xfId="43475" xr:uid="{00000000-0005-0000-0000-000074AC0000}"/>
    <cellStyle name="Output 3 19 29 2" xfId="43476" xr:uid="{00000000-0005-0000-0000-000075AC0000}"/>
    <cellStyle name="Output 3 19 3" xfId="43477" xr:uid="{00000000-0005-0000-0000-000076AC0000}"/>
    <cellStyle name="Output 3 19 3 2" xfId="43478" xr:uid="{00000000-0005-0000-0000-000077AC0000}"/>
    <cellStyle name="Output 3 19 30" xfId="43479" xr:uid="{00000000-0005-0000-0000-000078AC0000}"/>
    <cellStyle name="Output 3 19 30 2" xfId="43480" xr:uid="{00000000-0005-0000-0000-000079AC0000}"/>
    <cellStyle name="Output 3 19 31" xfId="43481" xr:uid="{00000000-0005-0000-0000-00007AAC0000}"/>
    <cellStyle name="Output 3 19 31 2" xfId="43482" xr:uid="{00000000-0005-0000-0000-00007BAC0000}"/>
    <cellStyle name="Output 3 19 32" xfId="43483" xr:uid="{00000000-0005-0000-0000-00007CAC0000}"/>
    <cellStyle name="Output 3 19 32 2" xfId="43484" xr:uid="{00000000-0005-0000-0000-00007DAC0000}"/>
    <cellStyle name="Output 3 19 33" xfId="43485" xr:uid="{00000000-0005-0000-0000-00007EAC0000}"/>
    <cellStyle name="Output 3 19 33 2" xfId="43486" xr:uid="{00000000-0005-0000-0000-00007FAC0000}"/>
    <cellStyle name="Output 3 19 34" xfId="43487" xr:uid="{00000000-0005-0000-0000-000080AC0000}"/>
    <cellStyle name="Output 3 19 34 2" xfId="43488" xr:uid="{00000000-0005-0000-0000-000081AC0000}"/>
    <cellStyle name="Output 3 19 35" xfId="43489" xr:uid="{00000000-0005-0000-0000-000082AC0000}"/>
    <cellStyle name="Output 3 19 35 2" xfId="43490" xr:uid="{00000000-0005-0000-0000-000083AC0000}"/>
    <cellStyle name="Output 3 19 36" xfId="43491" xr:uid="{00000000-0005-0000-0000-000084AC0000}"/>
    <cellStyle name="Output 3 19 36 2" xfId="43492" xr:uid="{00000000-0005-0000-0000-000085AC0000}"/>
    <cellStyle name="Output 3 19 37" xfId="43493" xr:uid="{00000000-0005-0000-0000-000086AC0000}"/>
    <cellStyle name="Output 3 19 37 2" xfId="43494" xr:uid="{00000000-0005-0000-0000-000087AC0000}"/>
    <cellStyle name="Output 3 19 38" xfId="43495" xr:uid="{00000000-0005-0000-0000-000088AC0000}"/>
    <cellStyle name="Output 3 19 38 2" xfId="43496" xr:uid="{00000000-0005-0000-0000-000089AC0000}"/>
    <cellStyle name="Output 3 19 39" xfId="43497" xr:uid="{00000000-0005-0000-0000-00008AAC0000}"/>
    <cellStyle name="Output 3 19 39 2" xfId="43498" xr:uid="{00000000-0005-0000-0000-00008BAC0000}"/>
    <cellStyle name="Output 3 19 4" xfId="43499" xr:uid="{00000000-0005-0000-0000-00008CAC0000}"/>
    <cellStyle name="Output 3 19 4 2" xfId="43500" xr:uid="{00000000-0005-0000-0000-00008DAC0000}"/>
    <cellStyle name="Output 3 19 40" xfId="43501" xr:uid="{00000000-0005-0000-0000-00008EAC0000}"/>
    <cellStyle name="Output 3 19 41" xfId="43502" xr:uid="{00000000-0005-0000-0000-00008FAC0000}"/>
    <cellStyle name="Output 3 19 42" xfId="43503" xr:uid="{00000000-0005-0000-0000-000090AC0000}"/>
    <cellStyle name="Output 3 19 43" xfId="43504" xr:uid="{00000000-0005-0000-0000-000091AC0000}"/>
    <cellStyle name="Output 3 19 44" xfId="43505" xr:uid="{00000000-0005-0000-0000-000092AC0000}"/>
    <cellStyle name="Output 3 19 45" xfId="43506" xr:uid="{00000000-0005-0000-0000-000093AC0000}"/>
    <cellStyle name="Output 3 19 46" xfId="43507" xr:uid="{00000000-0005-0000-0000-000094AC0000}"/>
    <cellStyle name="Output 3 19 47" xfId="43508" xr:uid="{00000000-0005-0000-0000-000095AC0000}"/>
    <cellStyle name="Output 3 19 48" xfId="43509" xr:uid="{00000000-0005-0000-0000-000096AC0000}"/>
    <cellStyle name="Output 3 19 49" xfId="43510" xr:uid="{00000000-0005-0000-0000-000097AC0000}"/>
    <cellStyle name="Output 3 19 5" xfId="43511" xr:uid="{00000000-0005-0000-0000-000098AC0000}"/>
    <cellStyle name="Output 3 19 5 2" xfId="43512" xr:uid="{00000000-0005-0000-0000-000099AC0000}"/>
    <cellStyle name="Output 3 19 50" xfId="43513" xr:uid="{00000000-0005-0000-0000-00009AAC0000}"/>
    <cellStyle name="Output 3 19 51" xfId="43514" xr:uid="{00000000-0005-0000-0000-00009BAC0000}"/>
    <cellStyle name="Output 3 19 52" xfId="43515" xr:uid="{00000000-0005-0000-0000-00009CAC0000}"/>
    <cellStyle name="Output 3 19 53" xfId="43516" xr:uid="{00000000-0005-0000-0000-00009DAC0000}"/>
    <cellStyle name="Output 3 19 54" xfId="43517" xr:uid="{00000000-0005-0000-0000-00009EAC0000}"/>
    <cellStyle name="Output 3 19 55" xfId="43518" xr:uid="{00000000-0005-0000-0000-00009FAC0000}"/>
    <cellStyle name="Output 3 19 56" xfId="43519" xr:uid="{00000000-0005-0000-0000-0000A0AC0000}"/>
    <cellStyle name="Output 3 19 57" xfId="43520" xr:uid="{00000000-0005-0000-0000-0000A1AC0000}"/>
    <cellStyle name="Output 3 19 58" xfId="43521" xr:uid="{00000000-0005-0000-0000-0000A2AC0000}"/>
    <cellStyle name="Output 3 19 59" xfId="43522" xr:uid="{00000000-0005-0000-0000-0000A3AC0000}"/>
    <cellStyle name="Output 3 19 6" xfId="43523" xr:uid="{00000000-0005-0000-0000-0000A4AC0000}"/>
    <cellStyle name="Output 3 19 6 2" xfId="43524" xr:uid="{00000000-0005-0000-0000-0000A5AC0000}"/>
    <cellStyle name="Output 3 19 60" xfId="43525" xr:uid="{00000000-0005-0000-0000-0000A6AC0000}"/>
    <cellStyle name="Output 3 19 61" xfId="43526" xr:uid="{00000000-0005-0000-0000-0000A7AC0000}"/>
    <cellStyle name="Output 3 19 62" xfId="43527" xr:uid="{00000000-0005-0000-0000-0000A8AC0000}"/>
    <cellStyle name="Output 3 19 63" xfId="43528" xr:uid="{00000000-0005-0000-0000-0000A9AC0000}"/>
    <cellStyle name="Output 3 19 64" xfId="43529" xr:uid="{00000000-0005-0000-0000-0000AAAC0000}"/>
    <cellStyle name="Output 3 19 65" xfId="43530" xr:uid="{00000000-0005-0000-0000-0000ABAC0000}"/>
    <cellStyle name="Output 3 19 66" xfId="43531" xr:uid="{00000000-0005-0000-0000-0000ACAC0000}"/>
    <cellStyle name="Output 3 19 67" xfId="43532" xr:uid="{00000000-0005-0000-0000-0000ADAC0000}"/>
    <cellStyle name="Output 3 19 68" xfId="43533" xr:uid="{00000000-0005-0000-0000-0000AEAC0000}"/>
    <cellStyle name="Output 3 19 69" xfId="43534" xr:uid="{00000000-0005-0000-0000-0000AFAC0000}"/>
    <cellStyle name="Output 3 19 7" xfId="43535" xr:uid="{00000000-0005-0000-0000-0000B0AC0000}"/>
    <cellStyle name="Output 3 19 7 2" xfId="43536" xr:uid="{00000000-0005-0000-0000-0000B1AC0000}"/>
    <cellStyle name="Output 3 19 70" xfId="43537" xr:uid="{00000000-0005-0000-0000-0000B2AC0000}"/>
    <cellStyle name="Output 3 19 71" xfId="43538" xr:uid="{00000000-0005-0000-0000-0000B3AC0000}"/>
    <cellStyle name="Output 3 19 72" xfId="43539" xr:uid="{00000000-0005-0000-0000-0000B4AC0000}"/>
    <cellStyle name="Output 3 19 73" xfId="43540" xr:uid="{00000000-0005-0000-0000-0000B5AC0000}"/>
    <cellStyle name="Output 3 19 74" xfId="43541" xr:uid="{00000000-0005-0000-0000-0000B6AC0000}"/>
    <cellStyle name="Output 3 19 75" xfId="43542" xr:uid="{00000000-0005-0000-0000-0000B7AC0000}"/>
    <cellStyle name="Output 3 19 76" xfId="43543" xr:uid="{00000000-0005-0000-0000-0000B8AC0000}"/>
    <cellStyle name="Output 3 19 77" xfId="52544" xr:uid="{00000000-0005-0000-0000-0000B9AC0000}"/>
    <cellStyle name="Output 3 19 78" xfId="52776" xr:uid="{00000000-0005-0000-0000-0000BAAC0000}"/>
    <cellStyle name="Output 3 19 79" xfId="53237" xr:uid="{00000000-0005-0000-0000-0000BBAC0000}"/>
    <cellStyle name="Output 3 19 8" xfId="43544" xr:uid="{00000000-0005-0000-0000-0000BCAC0000}"/>
    <cellStyle name="Output 3 19 8 2" xfId="43545" xr:uid="{00000000-0005-0000-0000-0000BDAC0000}"/>
    <cellStyle name="Output 3 19 9" xfId="43546" xr:uid="{00000000-0005-0000-0000-0000BEAC0000}"/>
    <cellStyle name="Output 3 19 9 2" xfId="43547" xr:uid="{00000000-0005-0000-0000-0000BFAC0000}"/>
    <cellStyle name="Output 3 2" xfId="1174" xr:uid="{00000000-0005-0000-0000-0000C0AC0000}"/>
    <cellStyle name="Output 3 2 10" xfId="43548" xr:uid="{00000000-0005-0000-0000-0000C1AC0000}"/>
    <cellStyle name="Output 3 2 10 2" xfId="43549" xr:uid="{00000000-0005-0000-0000-0000C2AC0000}"/>
    <cellStyle name="Output 3 2 11" xfId="43550" xr:uid="{00000000-0005-0000-0000-0000C3AC0000}"/>
    <cellStyle name="Output 3 2 11 2" xfId="43551" xr:uid="{00000000-0005-0000-0000-0000C4AC0000}"/>
    <cellStyle name="Output 3 2 12" xfId="43552" xr:uid="{00000000-0005-0000-0000-0000C5AC0000}"/>
    <cellStyle name="Output 3 2 12 2" xfId="43553" xr:uid="{00000000-0005-0000-0000-0000C6AC0000}"/>
    <cellStyle name="Output 3 2 13" xfId="43554" xr:uid="{00000000-0005-0000-0000-0000C7AC0000}"/>
    <cellStyle name="Output 3 2 13 2" xfId="43555" xr:uid="{00000000-0005-0000-0000-0000C8AC0000}"/>
    <cellStyle name="Output 3 2 14" xfId="43556" xr:uid="{00000000-0005-0000-0000-0000C9AC0000}"/>
    <cellStyle name="Output 3 2 14 2" xfId="43557" xr:uid="{00000000-0005-0000-0000-0000CAAC0000}"/>
    <cellStyle name="Output 3 2 15" xfId="43558" xr:uid="{00000000-0005-0000-0000-0000CBAC0000}"/>
    <cellStyle name="Output 3 2 15 2" xfId="43559" xr:uid="{00000000-0005-0000-0000-0000CCAC0000}"/>
    <cellStyle name="Output 3 2 16" xfId="43560" xr:uid="{00000000-0005-0000-0000-0000CDAC0000}"/>
    <cellStyle name="Output 3 2 16 2" xfId="43561" xr:uid="{00000000-0005-0000-0000-0000CEAC0000}"/>
    <cellStyle name="Output 3 2 17" xfId="43562" xr:uid="{00000000-0005-0000-0000-0000CFAC0000}"/>
    <cellStyle name="Output 3 2 17 2" xfId="43563" xr:uid="{00000000-0005-0000-0000-0000D0AC0000}"/>
    <cellStyle name="Output 3 2 18" xfId="43564" xr:uid="{00000000-0005-0000-0000-0000D1AC0000}"/>
    <cellStyle name="Output 3 2 18 2" xfId="43565" xr:uid="{00000000-0005-0000-0000-0000D2AC0000}"/>
    <cellStyle name="Output 3 2 19" xfId="43566" xr:uid="{00000000-0005-0000-0000-0000D3AC0000}"/>
    <cellStyle name="Output 3 2 19 2" xfId="43567" xr:uid="{00000000-0005-0000-0000-0000D4AC0000}"/>
    <cellStyle name="Output 3 2 2" xfId="1175" xr:uid="{00000000-0005-0000-0000-0000D5AC0000}"/>
    <cellStyle name="Output 3 2 2 2" xfId="43568" xr:uid="{00000000-0005-0000-0000-0000D6AC0000}"/>
    <cellStyle name="Output 3 2 20" xfId="43569" xr:uid="{00000000-0005-0000-0000-0000D7AC0000}"/>
    <cellStyle name="Output 3 2 20 2" xfId="43570" xr:uid="{00000000-0005-0000-0000-0000D8AC0000}"/>
    <cellStyle name="Output 3 2 21" xfId="43571" xr:uid="{00000000-0005-0000-0000-0000D9AC0000}"/>
    <cellStyle name="Output 3 2 21 2" xfId="43572" xr:uid="{00000000-0005-0000-0000-0000DAAC0000}"/>
    <cellStyle name="Output 3 2 22" xfId="43573" xr:uid="{00000000-0005-0000-0000-0000DBAC0000}"/>
    <cellStyle name="Output 3 2 22 2" xfId="43574" xr:uid="{00000000-0005-0000-0000-0000DCAC0000}"/>
    <cellStyle name="Output 3 2 23" xfId="43575" xr:uid="{00000000-0005-0000-0000-0000DDAC0000}"/>
    <cellStyle name="Output 3 2 23 2" xfId="43576" xr:uid="{00000000-0005-0000-0000-0000DEAC0000}"/>
    <cellStyle name="Output 3 2 24" xfId="43577" xr:uid="{00000000-0005-0000-0000-0000DFAC0000}"/>
    <cellStyle name="Output 3 2 24 2" xfId="43578" xr:uid="{00000000-0005-0000-0000-0000E0AC0000}"/>
    <cellStyle name="Output 3 2 25" xfId="43579" xr:uid="{00000000-0005-0000-0000-0000E1AC0000}"/>
    <cellStyle name="Output 3 2 25 2" xfId="43580" xr:uid="{00000000-0005-0000-0000-0000E2AC0000}"/>
    <cellStyle name="Output 3 2 26" xfId="43581" xr:uid="{00000000-0005-0000-0000-0000E3AC0000}"/>
    <cellStyle name="Output 3 2 26 2" xfId="43582" xr:uid="{00000000-0005-0000-0000-0000E4AC0000}"/>
    <cellStyle name="Output 3 2 27" xfId="43583" xr:uid="{00000000-0005-0000-0000-0000E5AC0000}"/>
    <cellStyle name="Output 3 2 27 2" xfId="43584" xr:uid="{00000000-0005-0000-0000-0000E6AC0000}"/>
    <cellStyle name="Output 3 2 28" xfId="43585" xr:uid="{00000000-0005-0000-0000-0000E7AC0000}"/>
    <cellStyle name="Output 3 2 28 2" xfId="43586" xr:uid="{00000000-0005-0000-0000-0000E8AC0000}"/>
    <cellStyle name="Output 3 2 29" xfId="43587" xr:uid="{00000000-0005-0000-0000-0000E9AC0000}"/>
    <cellStyle name="Output 3 2 29 2" xfId="43588" xr:uid="{00000000-0005-0000-0000-0000EAAC0000}"/>
    <cellStyle name="Output 3 2 3" xfId="43589" xr:uid="{00000000-0005-0000-0000-0000EBAC0000}"/>
    <cellStyle name="Output 3 2 3 2" xfId="43590" xr:uid="{00000000-0005-0000-0000-0000ECAC0000}"/>
    <cellStyle name="Output 3 2 30" xfId="43591" xr:uid="{00000000-0005-0000-0000-0000EDAC0000}"/>
    <cellStyle name="Output 3 2 30 2" xfId="43592" xr:uid="{00000000-0005-0000-0000-0000EEAC0000}"/>
    <cellStyle name="Output 3 2 31" xfId="43593" xr:uid="{00000000-0005-0000-0000-0000EFAC0000}"/>
    <cellStyle name="Output 3 2 31 2" xfId="43594" xr:uid="{00000000-0005-0000-0000-0000F0AC0000}"/>
    <cellStyle name="Output 3 2 32" xfId="43595" xr:uid="{00000000-0005-0000-0000-0000F1AC0000}"/>
    <cellStyle name="Output 3 2 32 2" xfId="43596" xr:uid="{00000000-0005-0000-0000-0000F2AC0000}"/>
    <cellStyle name="Output 3 2 33" xfId="43597" xr:uid="{00000000-0005-0000-0000-0000F3AC0000}"/>
    <cellStyle name="Output 3 2 33 2" xfId="43598" xr:uid="{00000000-0005-0000-0000-0000F4AC0000}"/>
    <cellStyle name="Output 3 2 34" xfId="43599" xr:uid="{00000000-0005-0000-0000-0000F5AC0000}"/>
    <cellStyle name="Output 3 2 34 2" xfId="43600" xr:uid="{00000000-0005-0000-0000-0000F6AC0000}"/>
    <cellStyle name="Output 3 2 35" xfId="43601" xr:uid="{00000000-0005-0000-0000-0000F7AC0000}"/>
    <cellStyle name="Output 3 2 35 2" xfId="43602" xr:uid="{00000000-0005-0000-0000-0000F8AC0000}"/>
    <cellStyle name="Output 3 2 36" xfId="43603" xr:uid="{00000000-0005-0000-0000-0000F9AC0000}"/>
    <cellStyle name="Output 3 2 36 2" xfId="43604" xr:uid="{00000000-0005-0000-0000-0000FAAC0000}"/>
    <cellStyle name="Output 3 2 37" xfId="43605" xr:uid="{00000000-0005-0000-0000-0000FBAC0000}"/>
    <cellStyle name="Output 3 2 37 2" xfId="43606" xr:uid="{00000000-0005-0000-0000-0000FCAC0000}"/>
    <cellStyle name="Output 3 2 38" xfId="43607" xr:uid="{00000000-0005-0000-0000-0000FDAC0000}"/>
    <cellStyle name="Output 3 2 38 2" xfId="43608" xr:uid="{00000000-0005-0000-0000-0000FEAC0000}"/>
    <cellStyle name="Output 3 2 39" xfId="43609" xr:uid="{00000000-0005-0000-0000-0000FFAC0000}"/>
    <cellStyle name="Output 3 2 39 2" xfId="43610" xr:uid="{00000000-0005-0000-0000-000000AD0000}"/>
    <cellStyle name="Output 3 2 4" xfId="43611" xr:uid="{00000000-0005-0000-0000-000001AD0000}"/>
    <cellStyle name="Output 3 2 4 2" xfId="43612" xr:uid="{00000000-0005-0000-0000-000002AD0000}"/>
    <cellStyle name="Output 3 2 40" xfId="43613" xr:uid="{00000000-0005-0000-0000-000003AD0000}"/>
    <cellStyle name="Output 3 2 41" xfId="43614" xr:uid="{00000000-0005-0000-0000-000004AD0000}"/>
    <cellStyle name="Output 3 2 42" xfId="43615" xr:uid="{00000000-0005-0000-0000-000005AD0000}"/>
    <cellStyle name="Output 3 2 43" xfId="43616" xr:uid="{00000000-0005-0000-0000-000006AD0000}"/>
    <cellStyle name="Output 3 2 44" xfId="43617" xr:uid="{00000000-0005-0000-0000-000007AD0000}"/>
    <cellStyle name="Output 3 2 45" xfId="43618" xr:uid="{00000000-0005-0000-0000-000008AD0000}"/>
    <cellStyle name="Output 3 2 46" xfId="43619" xr:uid="{00000000-0005-0000-0000-000009AD0000}"/>
    <cellStyle name="Output 3 2 47" xfId="43620" xr:uid="{00000000-0005-0000-0000-00000AAD0000}"/>
    <cellStyle name="Output 3 2 48" xfId="43621" xr:uid="{00000000-0005-0000-0000-00000BAD0000}"/>
    <cellStyle name="Output 3 2 49" xfId="43622" xr:uid="{00000000-0005-0000-0000-00000CAD0000}"/>
    <cellStyle name="Output 3 2 5" xfId="43623" xr:uid="{00000000-0005-0000-0000-00000DAD0000}"/>
    <cellStyle name="Output 3 2 5 2" xfId="43624" xr:uid="{00000000-0005-0000-0000-00000EAD0000}"/>
    <cellStyle name="Output 3 2 50" xfId="43625" xr:uid="{00000000-0005-0000-0000-00000FAD0000}"/>
    <cellStyle name="Output 3 2 51" xfId="43626" xr:uid="{00000000-0005-0000-0000-000010AD0000}"/>
    <cellStyle name="Output 3 2 52" xfId="43627" xr:uid="{00000000-0005-0000-0000-000011AD0000}"/>
    <cellStyle name="Output 3 2 53" xfId="43628" xr:uid="{00000000-0005-0000-0000-000012AD0000}"/>
    <cellStyle name="Output 3 2 54" xfId="43629" xr:uid="{00000000-0005-0000-0000-000013AD0000}"/>
    <cellStyle name="Output 3 2 55" xfId="43630" xr:uid="{00000000-0005-0000-0000-000014AD0000}"/>
    <cellStyle name="Output 3 2 56" xfId="43631" xr:uid="{00000000-0005-0000-0000-000015AD0000}"/>
    <cellStyle name="Output 3 2 57" xfId="43632" xr:uid="{00000000-0005-0000-0000-000016AD0000}"/>
    <cellStyle name="Output 3 2 58" xfId="43633" xr:uid="{00000000-0005-0000-0000-000017AD0000}"/>
    <cellStyle name="Output 3 2 59" xfId="43634" xr:uid="{00000000-0005-0000-0000-000018AD0000}"/>
    <cellStyle name="Output 3 2 6" xfId="43635" xr:uid="{00000000-0005-0000-0000-000019AD0000}"/>
    <cellStyle name="Output 3 2 6 2" xfId="43636" xr:uid="{00000000-0005-0000-0000-00001AAD0000}"/>
    <cellStyle name="Output 3 2 60" xfId="43637" xr:uid="{00000000-0005-0000-0000-00001BAD0000}"/>
    <cellStyle name="Output 3 2 61" xfId="43638" xr:uid="{00000000-0005-0000-0000-00001CAD0000}"/>
    <cellStyle name="Output 3 2 62" xfId="43639" xr:uid="{00000000-0005-0000-0000-00001DAD0000}"/>
    <cellStyle name="Output 3 2 63" xfId="43640" xr:uid="{00000000-0005-0000-0000-00001EAD0000}"/>
    <cellStyle name="Output 3 2 64" xfId="43641" xr:uid="{00000000-0005-0000-0000-00001FAD0000}"/>
    <cellStyle name="Output 3 2 65" xfId="43642" xr:uid="{00000000-0005-0000-0000-000020AD0000}"/>
    <cellStyle name="Output 3 2 66" xfId="43643" xr:uid="{00000000-0005-0000-0000-000021AD0000}"/>
    <cellStyle name="Output 3 2 67" xfId="43644" xr:uid="{00000000-0005-0000-0000-000022AD0000}"/>
    <cellStyle name="Output 3 2 68" xfId="43645" xr:uid="{00000000-0005-0000-0000-000023AD0000}"/>
    <cellStyle name="Output 3 2 69" xfId="43646" xr:uid="{00000000-0005-0000-0000-000024AD0000}"/>
    <cellStyle name="Output 3 2 7" xfId="43647" xr:uid="{00000000-0005-0000-0000-000025AD0000}"/>
    <cellStyle name="Output 3 2 7 2" xfId="43648" xr:uid="{00000000-0005-0000-0000-000026AD0000}"/>
    <cellStyle name="Output 3 2 70" xfId="43649" xr:uid="{00000000-0005-0000-0000-000027AD0000}"/>
    <cellStyle name="Output 3 2 71" xfId="43650" xr:uid="{00000000-0005-0000-0000-000028AD0000}"/>
    <cellStyle name="Output 3 2 72" xfId="43651" xr:uid="{00000000-0005-0000-0000-000029AD0000}"/>
    <cellStyle name="Output 3 2 73" xfId="43652" xr:uid="{00000000-0005-0000-0000-00002AAD0000}"/>
    <cellStyle name="Output 3 2 74" xfId="43653" xr:uid="{00000000-0005-0000-0000-00002BAD0000}"/>
    <cellStyle name="Output 3 2 75" xfId="43654" xr:uid="{00000000-0005-0000-0000-00002CAD0000}"/>
    <cellStyle name="Output 3 2 76" xfId="43655" xr:uid="{00000000-0005-0000-0000-00002DAD0000}"/>
    <cellStyle name="Output 3 2 77" xfId="52552" xr:uid="{00000000-0005-0000-0000-00002EAD0000}"/>
    <cellStyle name="Output 3 2 78" xfId="52784" xr:uid="{00000000-0005-0000-0000-00002FAD0000}"/>
    <cellStyle name="Output 3 2 79" xfId="53245" xr:uid="{00000000-0005-0000-0000-000030AD0000}"/>
    <cellStyle name="Output 3 2 8" xfId="43656" xr:uid="{00000000-0005-0000-0000-000031AD0000}"/>
    <cellStyle name="Output 3 2 8 2" xfId="43657" xr:uid="{00000000-0005-0000-0000-000032AD0000}"/>
    <cellStyle name="Output 3 2 9" xfId="43658" xr:uid="{00000000-0005-0000-0000-000033AD0000}"/>
    <cellStyle name="Output 3 2 9 2" xfId="43659" xr:uid="{00000000-0005-0000-0000-000034AD0000}"/>
    <cellStyle name="Output 3 20" xfId="1176" xr:uid="{00000000-0005-0000-0000-000035AD0000}"/>
    <cellStyle name="Output 3 20 10" xfId="43660" xr:uid="{00000000-0005-0000-0000-000036AD0000}"/>
    <cellStyle name="Output 3 20 10 2" xfId="43661" xr:uid="{00000000-0005-0000-0000-000037AD0000}"/>
    <cellStyle name="Output 3 20 11" xfId="43662" xr:uid="{00000000-0005-0000-0000-000038AD0000}"/>
    <cellStyle name="Output 3 20 11 2" xfId="43663" xr:uid="{00000000-0005-0000-0000-000039AD0000}"/>
    <cellStyle name="Output 3 20 12" xfId="43664" xr:uid="{00000000-0005-0000-0000-00003AAD0000}"/>
    <cellStyle name="Output 3 20 12 2" xfId="43665" xr:uid="{00000000-0005-0000-0000-00003BAD0000}"/>
    <cellStyle name="Output 3 20 13" xfId="43666" xr:uid="{00000000-0005-0000-0000-00003CAD0000}"/>
    <cellStyle name="Output 3 20 13 2" xfId="43667" xr:uid="{00000000-0005-0000-0000-00003DAD0000}"/>
    <cellStyle name="Output 3 20 14" xfId="43668" xr:uid="{00000000-0005-0000-0000-00003EAD0000}"/>
    <cellStyle name="Output 3 20 14 2" xfId="43669" xr:uid="{00000000-0005-0000-0000-00003FAD0000}"/>
    <cellStyle name="Output 3 20 15" xfId="43670" xr:uid="{00000000-0005-0000-0000-000040AD0000}"/>
    <cellStyle name="Output 3 20 15 2" xfId="43671" xr:uid="{00000000-0005-0000-0000-000041AD0000}"/>
    <cellStyle name="Output 3 20 16" xfId="43672" xr:uid="{00000000-0005-0000-0000-000042AD0000}"/>
    <cellStyle name="Output 3 20 16 2" xfId="43673" xr:uid="{00000000-0005-0000-0000-000043AD0000}"/>
    <cellStyle name="Output 3 20 17" xfId="43674" xr:uid="{00000000-0005-0000-0000-000044AD0000}"/>
    <cellStyle name="Output 3 20 17 2" xfId="43675" xr:uid="{00000000-0005-0000-0000-000045AD0000}"/>
    <cellStyle name="Output 3 20 18" xfId="43676" xr:uid="{00000000-0005-0000-0000-000046AD0000}"/>
    <cellStyle name="Output 3 20 18 2" xfId="43677" xr:uid="{00000000-0005-0000-0000-000047AD0000}"/>
    <cellStyle name="Output 3 20 19" xfId="43678" xr:uid="{00000000-0005-0000-0000-000048AD0000}"/>
    <cellStyle name="Output 3 20 19 2" xfId="43679" xr:uid="{00000000-0005-0000-0000-000049AD0000}"/>
    <cellStyle name="Output 3 20 2" xfId="1177" xr:uid="{00000000-0005-0000-0000-00004AAD0000}"/>
    <cellStyle name="Output 3 20 2 2" xfId="43680" xr:uid="{00000000-0005-0000-0000-00004BAD0000}"/>
    <cellStyle name="Output 3 20 20" xfId="43681" xr:uid="{00000000-0005-0000-0000-00004CAD0000}"/>
    <cellStyle name="Output 3 20 20 2" xfId="43682" xr:uid="{00000000-0005-0000-0000-00004DAD0000}"/>
    <cellStyle name="Output 3 20 21" xfId="43683" xr:uid="{00000000-0005-0000-0000-00004EAD0000}"/>
    <cellStyle name="Output 3 20 21 2" xfId="43684" xr:uid="{00000000-0005-0000-0000-00004FAD0000}"/>
    <cellStyle name="Output 3 20 22" xfId="43685" xr:uid="{00000000-0005-0000-0000-000050AD0000}"/>
    <cellStyle name="Output 3 20 22 2" xfId="43686" xr:uid="{00000000-0005-0000-0000-000051AD0000}"/>
    <cellStyle name="Output 3 20 23" xfId="43687" xr:uid="{00000000-0005-0000-0000-000052AD0000}"/>
    <cellStyle name="Output 3 20 23 2" xfId="43688" xr:uid="{00000000-0005-0000-0000-000053AD0000}"/>
    <cellStyle name="Output 3 20 24" xfId="43689" xr:uid="{00000000-0005-0000-0000-000054AD0000}"/>
    <cellStyle name="Output 3 20 24 2" xfId="43690" xr:uid="{00000000-0005-0000-0000-000055AD0000}"/>
    <cellStyle name="Output 3 20 25" xfId="43691" xr:uid="{00000000-0005-0000-0000-000056AD0000}"/>
    <cellStyle name="Output 3 20 25 2" xfId="43692" xr:uid="{00000000-0005-0000-0000-000057AD0000}"/>
    <cellStyle name="Output 3 20 26" xfId="43693" xr:uid="{00000000-0005-0000-0000-000058AD0000}"/>
    <cellStyle name="Output 3 20 26 2" xfId="43694" xr:uid="{00000000-0005-0000-0000-000059AD0000}"/>
    <cellStyle name="Output 3 20 27" xfId="43695" xr:uid="{00000000-0005-0000-0000-00005AAD0000}"/>
    <cellStyle name="Output 3 20 27 2" xfId="43696" xr:uid="{00000000-0005-0000-0000-00005BAD0000}"/>
    <cellStyle name="Output 3 20 28" xfId="43697" xr:uid="{00000000-0005-0000-0000-00005CAD0000}"/>
    <cellStyle name="Output 3 20 28 2" xfId="43698" xr:uid="{00000000-0005-0000-0000-00005DAD0000}"/>
    <cellStyle name="Output 3 20 29" xfId="43699" xr:uid="{00000000-0005-0000-0000-00005EAD0000}"/>
    <cellStyle name="Output 3 20 29 2" xfId="43700" xr:uid="{00000000-0005-0000-0000-00005FAD0000}"/>
    <cellStyle name="Output 3 20 3" xfId="43701" xr:uid="{00000000-0005-0000-0000-000060AD0000}"/>
    <cellStyle name="Output 3 20 3 2" xfId="43702" xr:uid="{00000000-0005-0000-0000-000061AD0000}"/>
    <cellStyle name="Output 3 20 30" xfId="43703" xr:uid="{00000000-0005-0000-0000-000062AD0000}"/>
    <cellStyle name="Output 3 20 30 2" xfId="43704" xr:uid="{00000000-0005-0000-0000-000063AD0000}"/>
    <cellStyle name="Output 3 20 31" xfId="43705" xr:uid="{00000000-0005-0000-0000-000064AD0000}"/>
    <cellStyle name="Output 3 20 31 2" xfId="43706" xr:uid="{00000000-0005-0000-0000-000065AD0000}"/>
    <cellStyle name="Output 3 20 32" xfId="43707" xr:uid="{00000000-0005-0000-0000-000066AD0000}"/>
    <cellStyle name="Output 3 20 32 2" xfId="43708" xr:uid="{00000000-0005-0000-0000-000067AD0000}"/>
    <cellStyle name="Output 3 20 33" xfId="43709" xr:uid="{00000000-0005-0000-0000-000068AD0000}"/>
    <cellStyle name="Output 3 20 33 2" xfId="43710" xr:uid="{00000000-0005-0000-0000-000069AD0000}"/>
    <cellStyle name="Output 3 20 34" xfId="43711" xr:uid="{00000000-0005-0000-0000-00006AAD0000}"/>
    <cellStyle name="Output 3 20 34 2" xfId="43712" xr:uid="{00000000-0005-0000-0000-00006BAD0000}"/>
    <cellStyle name="Output 3 20 35" xfId="43713" xr:uid="{00000000-0005-0000-0000-00006CAD0000}"/>
    <cellStyle name="Output 3 20 35 2" xfId="43714" xr:uid="{00000000-0005-0000-0000-00006DAD0000}"/>
    <cellStyle name="Output 3 20 36" xfId="43715" xr:uid="{00000000-0005-0000-0000-00006EAD0000}"/>
    <cellStyle name="Output 3 20 36 2" xfId="43716" xr:uid="{00000000-0005-0000-0000-00006FAD0000}"/>
    <cellStyle name="Output 3 20 37" xfId="43717" xr:uid="{00000000-0005-0000-0000-000070AD0000}"/>
    <cellStyle name="Output 3 20 37 2" xfId="43718" xr:uid="{00000000-0005-0000-0000-000071AD0000}"/>
    <cellStyle name="Output 3 20 38" xfId="43719" xr:uid="{00000000-0005-0000-0000-000072AD0000}"/>
    <cellStyle name="Output 3 20 38 2" xfId="43720" xr:uid="{00000000-0005-0000-0000-000073AD0000}"/>
    <cellStyle name="Output 3 20 39" xfId="43721" xr:uid="{00000000-0005-0000-0000-000074AD0000}"/>
    <cellStyle name="Output 3 20 39 2" xfId="43722" xr:uid="{00000000-0005-0000-0000-000075AD0000}"/>
    <cellStyle name="Output 3 20 4" xfId="43723" xr:uid="{00000000-0005-0000-0000-000076AD0000}"/>
    <cellStyle name="Output 3 20 4 2" xfId="43724" xr:uid="{00000000-0005-0000-0000-000077AD0000}"/>
    <cellStyle name="Output 3 20 40" xfId="43725" xr:uid="{00000000-0005-0000-0000-000078AD0000}"/>
    <cellStyle name="Output 3 20 41" xfId="43726" xr:uid="{00000000-0005-0000-0000-000079AD0000}"/>
    <cellStyle name="Output 3 20 42" xfId="43727" xr:uid="{00000000-0005-0000-0000-00007AAD0000}"/>
    <cellStyle name="Output 3 20 43" xfId="43728" xr:uid="{00000000-0005-0000-0000-00007BAD0000}"/>
    <cellStyle name="Output 3 20 44" xfId="43729" xr:uid="{00000000-0005-0000-0000-00007CAD0000}"/>
    <cellStyle name="Output 3 20 45" xfId="43730" xr:uid="{00000000-0005-0000-0000-00007DAD0000}"/>
    <cellStyle name="Output 3 20 46" xfId="43731" xr:uid="{00000000-0005-0000-0000-00007EAD0000}"/>
    <cellStyle name="Output 3 20 47" xfId="43732" xr:uid="{00000000-0005-0000-0000-00007FAD0000}"/>
    <cellStyle name="Output 3 20 48" xfId="43733" xr:uid="{00000000-0005-0000-0000-000080AD0000}"/>
    <cellStyle name="Output 3 20 49" xfId="43734" xr:uid="{00000000-0005-0000-0000-000081AD0000}"/>
    <cellStyle name="Output 3 20 5" xfId="43735" xr:uid="{00000000-0005-0000-0000-000082AD0000}"/>
    <cellStyle name="Output 3 20 5 2" xfId="43736" xr:uid="{00000000-0005-0000-0000-000083AD0000}"/>
    <cellStyle name="Output 3 20 50" xfId="43737" xr:uid="{00000000-0005-0000-0000-000084AD0000}"/>
    <cellStyle name="Output 3 20 51" xfId="43738" xr:uid="{00000000-0005-0000-0000-000085AD0000}"/>
    <cellStyle name="Output 3 20 52" xfId="43739" xr:uid="{00000000-0005-0000-0000-000086AD0000}"/>
    <cellStyle name="Output 3 20 53" xfId="43740" xr:uid="{00000000-0005-0000-0000-000087AD0000}"/>
    <cellStyle name="Output 3 20 54" xfId="43741" xr:uid="{00000000-0005-0000-0000-000088AD0000}"/>
    <cellStyle name="Output 3 20 55" xfId="43742" xr:uid="{00000000-0005-0000-0000-000089AD0000}"/>
    <cellStyle name="Output 3 20 56" xfId="43743" xr:uid="{00000000-0005-0000-0000-00008AAD0000}"/>
    <cellStyle name="Output 3 20 57" xfId="43744" xr:uid="{00000000-0005-0000-0000-00008BAD0000}"/>
    <cellStyle name="Output 3 20 58" xfId="43745" xr:uid="{00000000-0005-0000-0000-00008CAD0000}"/>
    <cellStyle name="Output 3 20 59" xfId="43746" xr:uid="{00000000-0005-0000-0000-00008DAD0000}"/>
    <cellStyle name="Output 3 20 6" xfId="43747" xr:uid="{00000000-0005-0000-0000-00008EAD0000}"/>
    <cellStyle name="Output 3 20 6 2" xfId="43748" xr:uid="{00000000-0005-0000-0000-00008FAD0000}"/>
    <cellStyle name="Output 3 20 60" xfId="43749" xr:uid="{00000000-0005-0000-0000-000090AD0000}"/>
    <cellStyle name="Output 3 20 61" xfId="43750" xr:uid="{00000000-0005-0000-0000-000091AD0000}"/>
    <cellStyle name="Output 3 20 62" xfId="43751" xr:uid="{00000000-0005-0000-0000-000092AD0000}"/>
    <cellStyle name="Output 3 20 63" xfId="43752" xr:uid="{00000000-0005-0000-0000-000093AD0000}"/>
    <cellStyle name="Output 3 20 64" xfId="43753" xr:uid="{00000000-0005-0000-0000-000094AD0000}"/>
    <cellStyle name="Output 3 20 65" xfId="43754" xr:uid="{00000000-0005-0000-0000-000095AD0000}"/>
    <cellStyle name="Output 3 20 66" xfId="43755" xr:uid="{00000000-0005-0000-0000-000096AD0000}"/>
    <cellStyle name="Output 3 20 67" xfId="43756" xr:uid="{00000000-0005-0000-0000-000097AD0000}"/>
    <cellStyle name="Output 3 20 68" xfId="43757" xr:uid="{00000000-0005-0000-0000-000098AD0000}"/>
    <cellStyle name="Output 3 20 69" xfId="43758" xr:uid="{00000000-0005-0000-0000-000099AD0000}"/>
    <cellStyle name="Output 3 20 7" xfId="43759" xr:uid="{00000000-0005-0000-0000-00009AAD0000}"/>
    <cellStyle name="Output 3 20 7 2" xfId="43760" xr:uid="{00000000-0005-0000-0000-00009BAD0000}"/>
    <cellStyle name="Output 3 20 70" xfId="43761" xr:uid="{00000000-0005-0000-0000-00009CAD0000}"/>
    <cellStyle name="Output 3 20 71" xfId="43762" xr:uid="{00000000-0005-0000-0000-00009DAD0000}"/>
    <cellStyle name="Output 3 20 72" xfId="43763" xr:uid="{00000000-0005-0000-0000-00009EAD0000}"/>
    <cellStyle name="Output 3 20 73" xfId="43764" xr:uid="{00000000-0005-0000-0000-00009FAD0000}"/>
    <cellStyle name="Output 3 20 74" xfId="43765" xr:uid="{00000000-0005-0000-0000-0000A0AD0000}"/>
    <cellStyle name="Output 3 20 75" xfId="43766" xr:uid="{00000000-0005-0000-0000-0000A1AD0000}"/>
    <cellStyle name="Output 3 20 76" xfId="43767" xr:uid="{00000000-0005-0000-0000-0000A2AD0000}"/>
    <cellStyle name="Output 3 20 77" xfId="52395" xr:uid="{00000000-0005-0000-0000-0000A3AD0000}"/>
    <cellStyle name="Output 3 20 78" xfId="52410" xr:uid="{00000000-0005-0000-0000-0000A4AD0000}"/>
    <cellStyle name="Output 3 20 79" xfId="53079" xr:uid="{00000000-0005-0000-0000-0000A5AD0000}"/>
    <cellStyle name="Output 3 20 8" xfId="43768" xr:uid="{00000000-0005-0000-0000-0000A6AD0000}"/>
    <cellStyle name="Output 3 20 8 2" xfId="43769" xr:uid="{00000000-0005-0000-0000-0000A7AD0000}"/>
    <cellStyle name="Output 3 20 9" xfId="43770" xr:uid="{00000000-0005-0000-0000-0000A8AD0000}"/>
    <cellStyle name="Output 3 20 9 2" xfId="43771" xr:uid="{00000000-0005-0000-0000-0000A9AD0000}"/>
    <cellStyle name="Output 3 21" xfId="1178" xr:uid="{00000000-0005-0000-0000-0000AAAD0000}"/>
    <cellStyle name="Output 3 21 10" xfId="43772" xr:uid="{00000000-0005-0000-0000-0000ABAD0000}"/>
    <cellStyle name="Output 3 21 10 2" xfId="43773" xr:uid="{00000000-0005-0000-0000-0000ACAD0000}"/>
    <cellStyle name="Output 3 21 11" xfId="43774" xr:uid="{00000000-0005-0000-0000-0000ADAD0000}"/>
    <cellStyle name="Output 3 21 11 2" xfId="43775" xr:uid="{00000000-0005-0000-0000-0000AEAD0000}"/>
    <cellStyle name="Output 3 21 12" xfId="43776" xr:uid="{00000000-0005-0000-0000-0000AFAD0000}"/>
    <cellStyle name="Output 3 21 12 2" xfId="43777" xr:uid="{00000000-0005-0000-0000-0000B0AD0000}"/>
    <cellStyle name="Output 3 21 13" xfId="43778" xr:uid="{00000000-0005-0000-0000-0000B1AD0000}"/>
    <cellStyle name="Output 3 21 13 2" xfId="43779" xr:uid="{00000000-0005-0000-0000-0000B2AD0000}"/>
    <cellStyle name="Output 3 21 14" xfId="43780" xr:uid="{00000000-0005-0000-0000-0000B3AD0000}"/>
    <cellStyle name="Output 3 21 14 2" xfId="43781" xr:uid="{00000000-0005-0000-0000-0000B4AD0000}"/>
    <cellStyle name="Output 3 21 15" xfId="43782" xr:uid="{00000000-0005-0000-0000-0000B5AD0000}"/>
    <cellStyle name="Output 3 21 15 2" xfId="43783" xr:uid="{00000000-0005-0000-0000-0000B6AD0000}"/>
    <cellStyle name="Output 3 21 16" xfId="43784" xr:uid="{00000000-0005-0000-0000-0000B7AD0000}"/>
    <cellStyle name="Output 3 21 16 2" xfId="43785" xr:uid="{00000000-0005-0000-0000-0000B8AD0000}"/>
    <cellStyle name="Output 3 21 17" xfId="43786" xr:uid="{00000000-0005-0000-0000-0000B9AD0000}"/>
    <cellStyle name="Output 3 21 17 2" xfId="43787" xr:uid="{00000000-0005-0000-0000-0000BAAD0000}"/>
    <cellStyle name="Output 3 21 18" xfId="43788" xr:uid="{00000000-0005-0000-0000-0000BBAD0000}"/>
    <cellStyle name="Output 3 21 18 2" xfId="43789" xr:uid="{00000000-0005-0000-0000-0000BCAD0000}"/>
    <cellStyle name="Output 3 21 19" xfId="43790" xr:uid="{00000000-0005-0000-0000-0000BDAD0000}"/>
    <cellStyle name="Output 3 21 19 2" xfId="43791" xr:uid="{00000000-0005-0000-0000-0000BEAD0000}"/>
    <cellStyle name="Output 3 21 2" xfId="1179" xr:uid="{00000000-0005-0000-0000-0000BFAD0000}"/>
    <cellStyle name="Output 3 21 2 2" xfId="43792" xr:uid="{00000000-0005-0000-0000-0000C0AD0000}"/>
    <cellStyle name="Output 3 21 20" xfId="43793" xr:uid="{00000000-0005-0000-0000-0000C1AD0000}"/>
    <cellStyle name="Output 3 21 20 2" xfId="43794" xr:uid="{00000000-0005-0000-0000-0000C2AD0000}"/>
    <cellStyle name="Output 3 21 21" xfId="43795" xr:uid="{00000000-0005-0000-0000-0000C3AD0000}"/>
    <cellStyle name="Output 3 21 21 2" xfId="43796" xr:uid="{00000000-0005-0000-0000-0000C4AD0000}"/>
    <cellStyle name="Output 3 21 22" xfId="43797" xr:uid="{00000000-0005-0000-0000-0000C5AD0000}"/>
    <cellStyle name="Output 3 21 22 2" xfId="43798" xr:uid="{00000000-0005-0000-0000-0000C6AD0000}"/>
    <cellStyle name="Output 3 21 23" xfId="43799" xr:uid="{00000000-0005-0000-0000-0000C7AD0000}"/>
    <cellStyle name="Output 3 21 23 2" xfId="43800" xr:uid="{00000000-0005-0000-0000-0000C8AD0000}"/>
    <cellStyle name="Output 3 21 24" xfId="43801" xr:uid="{00000000-0005-0000-0000-0000C9AD0000}"/>
    <cellStyle name="Output 3 21 24 2" xfId="43802" xr:uid="{00000000-0005-0000-0000-0000CAAD0000}"/>
    <cellStyle name="Output 3 21 25" xfId="43803" xr:uid="{00000000-0005-0000-0000-0000CBAD0000}"/>
    <cellStyle name="Output 3 21 25 2" xfId="43804" xr:uid="{00000000-0005-0000-0000-0000CCAD0000}"/>
    <cellStyle name="Output 3 21 26" xfId="43805" xr:uid="{00000000-0005-0000-0000-0000CDAD0000}"/>
    <cellStyle name="Output 3 21 26 2" xfId="43806" xr:uid="{00000000-0005-0000-0000-0000CEAD0000}"/>
    <cellStyle name="Output 3 21 27" xfId="43807" xr:uid="{00000000-0005-0000-0000-0000CFAD0000}"/>
    <cellStyle name="Output 3 21 27 2" xfId="43808" xr:uid="{00000000-0005-0000-0000-0000D0AD0000}"/>
    <cellStyle name="Output 3 21 28" xfId="43809" xr:uid="{00000000-0005-0000-0000-0000D1AD0000}"/>
    <cellStyle name="Output 3 21 28 2" xfId="43810" xr:uid="{00000000-0005-0000-0000-0000D2AD0000}"/>
    <cellStyle name="Output 3 21 29" xfId="43811" xr:uid="{00000000-0005-0000-0000-0000D3AD0000}"/>
    <cellStyle name="Output 3 21 29 2" xfId="43812" xr:uid="{00000000-0005-0000-0000-0000D4AD0000}"/>
    <cellStyle name="Output 3 21 3" xfId="43813" xr:uid="{00000000-0005-0000-0000-0000D5AD0000}"/>
    <cellStyle name="Output 3 21 3 2" xfId="43814" xr:uid="{00000000-0005-0000-0000-0000D6AD0000}"/>
    <cellStyle name="Output 3 21 30" xfId="43815" xr:uid="{00000000-0005-0000-0000-0000D7AD0000}"/>
    <cellStyle name="Output 3 21 30 2" xfId="43816" xr:uid="{00000000-0005-0000-0000-0000D8AD0000}"/>
    <cellStyle name="Output 3 21 31" xfId="43817" xr:uid="{00000000-0005-0000-0000-0000D9AD0000}"/>
    <cellStyle name="Output 3 21 31 2" xfId="43818" xr:uid="{00000000-0005-0000-0000-0000DAAD0000}"/>
    <cellStyle name="Output 3 21 32" xfId="43819" xr:uid="{00000000-0005-0000-0000-0000DBAD0000}"/>
    <cellStyle name="Output 3 21 32 2" xfId="43820" xr:uid="{00000000-0005-0000-0000-0000DCAD0000}"/>
    <cellStyle name="Output 3 21 33" xfId="43821" xr:uid="{00000000-0005-0000-0000-0000DDAD0000}"/>
    <cellStyle name="Output 3 21 33 2" xfId="43822" xr:uid="{00000000-0005-0000-0000-0000DEAD0000}"/>
    <cellStyle name="Output 3 21 34" xfId="43823" xr:uid="{00000000-0005-0000-0000-0000DFAD0000}"/>
    <cellStyle name="Output 3 21 34 2" xfId="43824" xr:uid="{00000000-0005-0000-0000-0000E0AD0000}"/>
    <cellStyle name="Output 3 21 35" xfId="43825" xr:uid="{00000000-0005-0000-0000-0000E1AD0000}"/>
    <cellStyle name="Output 3 21 35 2" xfId="43826" xr:uid="{00000000-0005-0000-0000-0000E2AD0000}"/>
    <cellStyle name="Output 3 21 36" xfId="43827" xr:uid="{00000000-0005-0000-0000-0000E3AD0000}"/>
    <cellStyle name="Output 3 21 36 2" xfId="43828" xr:uid="{00000000-0005-0000-0000-0000E4AD0000}"/>
    <cellStyle name="Output 3 21 37" xfId="43829" xr:uid="{00000000-0005-0000-0000-0000E5AD0000}"/>
    <cellStyle name="Output 3 21 37 2" xfId="43830" xr:uid="{00000000-0005-0000-0000-0000E6AD0000}"/>
    <cellStyle name="Output 3 21 38" xfId="43831" xr:uid="{00000000-0005-0000-0000-0000E7AD0000}"/>
    <cellStyle name="Output 3 21 38 2" xfId="43832" xr:uid="{00000000-0005-0000-0000-0000E8AD0000}"/>
    <cellStyle name="Output 3 21 39" xfId="43833" xr:uid="{00000000-0005-0000-0000-0000E9AD0000}"/>
    <cellStyle name="Output 3 21 4" xfId="43834" xr:uid="{00000000-0005-0000-0000-0000EAAD0000}"/>
    <cellStyle name="Output 3 21 4 2" xfId="43835" xr:uid="{00000000-0005-0000-0000-0000EBAD0000}"/>
    <cellStyle name="Output 3 21 40" xfId="43836" xr:uid="{00000000-0005-0000-0000-0000ECAD0000}"/>
    <cellStyle name="Output 3 21 41" xfId="43837" xr:uid="{00000000-0005-0000-0000-0000EDAD0000}"/>
    <cellStyle name="Output 3 21 42" xfId="43838" xr:uid="{00000000-0005-0000-0000-0000EEAD0000}"/>
    <cellStyle name="Output 3 21 43" xfId="43839" xr:uid="{00000000-0005-0000-0000-0000EFAD0000}"/>
    <cellStyle name="Output 3 21 44" xfId="43840" xr:uid="{00000000-0005-0000-0000-0000F0AD0000}"/>
    <cellStyle name="Output 3 21 45" xfId="43841" xr:uid="{00000000-0005-0000-0000-0000F1AD0000}"/>
    <cellStyle name="Output 3 21 46" xfId="43842" xr:uid="{00000000-0005-0000-0000-0000F2AD0000}"/>
    <cellStyle name="Output 3 21 47" xfId="43843" xr:uid="{00000000-0005-0000-0000-0000F3AD0000}"/>
    <cellStyle name="Output 3 21 48" xfId="43844" xr:uid="{00000000-0005-0000-0000-0000F4AD0000}"/>
    <cellStyle name="Output 3 21 49" xfId="43845" xr:uid="{00000000-0005-0000-0000-0000F5AD0000}"/>
    <cellStyle name="Output 3 21 5" xfId="43846" xr:uid="{00000000-0005-0000-0000-0000F6AD0000}"/>
    <cellStyle name="Output 3 21 5 2" xfId="43847" xr:uid="{00000000-0005-0000-0000-0000F7AD0000}"/>
    <cellStyle name="Output 3 21 50" xfId="43848" xr:uid="{00000000-0005-0000-0000-0000F8AD0000}"/>
    <cellStyle name="Output 3 21 51" xfId="43849" xr:uid="{00000000-0005-0000-0000-0000F9AD0000}"/>
    <cellStyle name="Output 3 21 52" xfId="43850" xr:uid="{00000000-0005-0000-0000-0000FAAD0000}"/>
    <cellStyle name="Output 3 21 53" xfId="43851" xr:uid="{00000000-0005-0000-0000-0000FBAD0000}"/>
    <cellStyle name="Output 3 21 54" xfId="43852" xr:uid="{00000000-0005-0000-0000-0000FCAD0000}"/>
    <cellStyle name="Output 3 21 55" xfId="43853" xr:uid="{00000000-0005-0000-0000-0000FDAD0000}"/>
    <cellStyle name="Output 3 21 56" xfId="43854" xr:uid="{00000000-0005-0000-0000-0000FEAD0000}"/>
    <cellStyle name="Output 3 21 57" xfId="43855" xr:uid="{00000000-0005-0000-0000-0000FFAD0000}"/>
    <cellStyle name="Output 3 21 58" xfId="43856" xr:uid="{00000000-0005-0000-0000-000000AE0000}"/>
    <cellStyle name="Output 3 21 59" xfId="43857" xr:uid="{00000000-0005-0000-0000-000001AE0000}"/>
    <cellStyle name="Output 3 21 6" xfId="43858" xr:uid="{00000000-0005-0000-0000-000002AE0000}"/>
    <cellStyle name="Output 3 21 6 2" xfId="43859" xr:uid="{00000000-0005-0000-0000-000003AE0000}"/>
    <cellStyle name="Output 3 21 60" xfId="43860" xr:uid="{00000000-0005-0000-0000-000004AE0000}"/>
    <cellStyle name="Output 3 21 61" xfId="43861" xr:uid="{00000000-0005-0000-0000-000005AE0000}"/>
    <cellStyle name="Output 3 21 62" xfId="43862" xr:uid="{00000000-0005-0000-0000-000006AE0000}"/>
    <cellStyle name="Output 3 21 63" xfId="43863" xr:uid="{00000000-0005-0000-0000-000007AE0000}"/>
    <cellStyle name="Output 3 21 64" xfId="43864" xr:uid="{00000000-0005-0000-0000-000008AE0000}"/>
    <cellStyle name="Output 3 21 65" xfId="43865" xr:uid="{00000000-0005-0000-0000-000009AE0000}"/>
    <cellStyle name="Output 3 21 66" xfId="43866" xr:uid="{00000000-0005-0000-0000-00000AAE0000}"/>
    <cellStyle name="Output 3 21 67" xfId="43867" xr:uid="{00000000-0005-0000-0000-00000BAE0000}"/>
    <cellStyle name="Output 3 21 68" xfId="43868" xr:uid="{00000000-0005-0000-0000-00000CAE0000}"/>
    <cellStyle name="Output 3 21 69" xfId="43869" xr:uid="{00000000-0005-0000-0000-00000DAE0000}"/>
    <cellStyle name="Output 3 21 7" xfId="43870" xr:uid="{00000000-0005-0000-0000-00000EAE0000}"/>
    <cellStyle name="Output 3 21 7 2" xfId="43871" xr:uid="{00000000-0005-0000-0000-00000FAE0000}"/>
    <cellStyle name="Output 3 21 70" xfId="43872" xr:uid="{00000000-0005-0000-0000-000010AE0000}"/>
    <cellStyle name="Output 3 21 71" xfId="43873" xr:uid="{00000000-0005-0000-0000-000011AE0000}"/>
    <cellStyle name="Output 3 21 72" xfId="43874" xr:uid="{00000000-0005-0000-0000-000012AE0000}"/>
    <cellStyle name="Output 3 21 73" xfId="43875" xr:uid="{00000000-0005-0000-0000-000013AE0000}"/>
    <cellStyle name="Output 3 21 74" xfId="43876" xr:uid="{00000000-0005-0000-0000-000014AE0000}"/>
    <cellStyle name="Output 3 21 75" xfId="43877" xr:uid="{00000000-0005-0000-0000-000015AE0000}"/>
    <cellStyle name="Output 3 21 76" xfId="52511" xr:uid="{00000000-0005-0000-0000-000016AE0000}"/>
    <cellStyle name="Output 3 21 77" xfId="52265" xr:uid="{00000000-0005-0000-0000-000017AE0000}"/>
    <cellStyle name="Output 3 21 78" xfId="53204" xr:uid="{00000000-0005-0000-0000-000018AE0000}"/>
    <cellStyle name="Output 3 21 8" xfId="43878" xr:uid="{00000000-0005-0000-0000-000019AE0000}"/>
    <cellStyle name="Output 3 21 8 2" xfId="43879" xr:uid="{00000000-0005-0000-0000-00001AAE0000}"/>
    <cellStyle name="Output 3 21 9" xfId="43880" xr:uid="{00000000-0005-0000-0000-00001BAE0000}"/>
    <cellStyle name="Output 3 21 9 2" xfId="43881" xr:uid="{00000000-0005-0000-0000-00001CAE0000}"/>
    <cellStyle name="Output 3 22" xfId="1180" xr:uid="{00000000-0005-0000-0000-00001DAE0000}"/>
    <cellStyle name="Output 3 22 2" xfId="43882" xr:uid="{00000000-0005-0000-0000-00001EAE0000}"/>
    <cellStyle name="Output 3 23" xfId="43883" xr:uid="{00000000-0005-0000-0000-00001FAE0000}"/>
    <cellStyle name="Output 3 23 2" xfId="43884" xr:uid="{00000000-0005-0000-0000-000020AE0000}"/>
    <cellStyle name="Output 3 24" xfId="43885" xr:uid="{00000000-0005-0000-0000-000021AE0000}"/>
    <cellStyle name="Output 3 24 2" xfId="43886" xr:uid="{00000000-0005-0000-0000-000022AE0000}"/>
    <cellStyle name="Output 3 25" xfId="43887" xr:uid="{00000000-0005-0000-0000-000023AE0000}"/>
    <cellStyle name="Output 3 25 2" xfId="43888" xr:uid="{00000000-0005-0000-0000-000024AE0000}"/>
    <cellStyle name="Output 3 26" xfId="43889" xr:uid="{00000000-0005-0000-0000-000025AE0000}"/>
    <cellStyle name="Output 3 26 2" xfId="43890" xr:uid="{00000000-0005-0000-0000-000026AE0000}"/>
    <cellStyle name="Output 3 27" xfId="43891" xr:uid="{00000000-0005-0000-0000-000027AE0000}"/>
    <cellStyle name="Output 3 27 2" xfId="43892" xr:uid="{00000000-0005-0000-0000-000028AE0000}"/>
    <cellStyle name="Output 3 28" xfId="43893" xr:uid="{00000000-0005-0000-0000-000029AE0000}"/>
    <cellStyle name="Output 3 28 2" xfId="43894" xr:uid="{00000000-0005-0000-0000-00002AAE0000}"/>
    <cellStyle name="Output 3 29" xfId="43895" xr:uid="{00000000-0005-0000-0000-00002BAE0000}"/>
    <cellStyle name="Output 3 29 2" xfId="43896" xr:uid="{00000000-0005-0000-0000-00002CAE0000}"/>
    <cellStyle name="Output 3 3" xfId="1181" xr:uid="{00000000-0005-0000-0000-00002DAE0000}"/>
    <cellStyle name="Output 3 3 10" xfId="43897" xr:uid="{00000000-0005-0000-0000-00002EAE0000}"/>
    <cellStyle name="Output 3 3 10 2" xfId="43898" xr:uid="{00000000-0005-0000-0000-00002FAE0000}"/>
    <cellStyle name="Output 3 3 11" xfId="43899" xr:uid="{00000000-0005-0000-0000-000030AE0000}"/>
    <cellStyle name="Output 3 3 11 2" xfId="43900" xr:uid="{00000000-0005-0000-0000-000031AE0000}"/>
    <cellStyle name="Output 3 3 12" xfId="43901" xr:uid="{00000000-0005-0000-0000-000032AE0000}"/>
    <cellStyle name="Output 3 3 12 2" xfId="43902" xr:uid="{00000000-0005-0000-0000-000033AE0000}"/>
    <cellStyle name="Output 3 3 13" xfId="43903" xr:uid="{00000000-0005-0000-0000-000034AE0000}"/>
    <cellStyle name="Output 3 3 13 2" xfId="43904" xr:uid="{00000000-0005-0000-0000-000035AE0000}"/>
    <cellStyle name="Output 3 3 14" xfId="43905" xr:uid="{00000000-0005-0000-0000-000036AE0000}"/>
    <cellStyle name="Output 3 3 14 2" xfId="43906" xr:uid="{00000000-0005-0000-0000-000037AE0000}"/>
    <cellStyle name="Output 3 3 15" xfId="43907" xr:uid="{00000000-0005-0000-0000-000038AE0000}"/>
    <cellStyle name="Output 3 3 15 2" xfId="43908" xr:uid="{00000000-0005-0000-0000-000039AE0000}"/>
    <cellStyle name="Output 3 3 16" xfId="43909" xr:uid="{00000000-0005-0000-0000-00003AAE0000}"/>
    <cellStyle name="Output 3 3 16 2" xfId="43910" xr:uid="{00000000-0005-0000-0000-00003BAE0000}"/>
    <cellStyle name="Output 3 3 17" xfId="43911" xr:uid="{00000000-0005-0000-0000-00003CAE0000}"/>
    <cellStyle name="Output 3 3 17 2" xfId="43912" xr:uid="{00000000-0005-0000-0000-00003DAE0000}"/>
    <cellStyle name="Output 3 3 18" xfId="43913" xr:uid="{00000000-0005-0000-0000-00003EAE0000}"/>
    <cellStyle name="Output 3 3 18 2" xfId="43914" xr:uid="{00000000-0005-0000-0000-00003FAE0000}"/>
    <cellStyle name="Output 3 3 19" xfId="43915" xr:uid="{00000000-0005-0000-0000-000040AE0000}"/>
    <cellStyle name="Output 3 3 19 2" xfId="43916" xr:uid="{00000000-0005-0000-0000-000041AE0000}"/>
    <cellStyle name="Output 3 3 2" xfId="1182" xr:uid="{00000000-0005-0000-0000-000042AE0000}"/>
    <cellStyle name="Output 3 3 2 2" xfId="43917" xr:uid="{00000000-0005-0000-0000-000043AE0000}"/>
    <cellStyle name="Output 3 3 20" xfId="43918" xr:uid="{00000000-0005-0000-0000-000044AE0000}"/>
    <cellStyle name="Output 3 3 20 2" xfId="43919" xr:uid="{00000000-0005-0000-0000-000045AE0000}"/>
    <cellStyle name="Output 3 3 21" xfId="43920" xr:uid="{00000000-0005-0000-0000-000046AE0000}"/>
    <cellStyle name="Output 3 3 21 2" xfId="43921" xr:uid="{00000000-0005-0000-0000-000047AE0000}"/>
    <cellStyle name="Output 3 3 22" xfId="43922" xr:uid="{00000000-0005-0000-0000-000048AE0000}"/>
    <cellStyle name="Output 3 3 22 2" xfId="43923" xr:uid="{00000000-0005-0000-0000-000049AE0000}"/>
    <cellStyle name="Output 3 3 23" xfId="43924" xr:uid="{00000000-0005-0000-0000-00004AAE0000}"/>
    <cellStyle name="Output 3 3 23 2" xfId="43925" xr:uid="{00000000-0005-0000-0000-00004BAE0000}"/>
    <cellStyle name="Output 3 3 24" xfId="43926" xr:uid="{00000000-0005-0000-0000-00004CAE0000}"/>
    <cellStyle name="Output 3 3 24 2" xfId="43927" xr:uid="{00000000-0005-0000-0000-00004DAE0000}"/>
    <cellStyle name="Output 3 3 25" xfId="43928" xr:uid="{00000000-0005-0000-0000-00004EAE0000}"/>
    <cellStyle name="Output 3 3 25 2" xfId="43929" xr:uid="{00000000-0005-0000-0000-00004FAE0000}"/>
    <cellStyle name="Output 3 3 26" xfId="43930" xr:uid="{00000000-0005-0000-0000-000050AE0000}"/>
    <cellStyle name="Output 3 3 26 2" xfId="43931" xr:uid="{00000000-0005-0000-0000-000051AE0000}"/>
    <cellStyle name="Output 3 3 27" xfId="43932" xr:uid="{00000000-0005-0000-0000-000052AE0000}"/>
    <cellStyle name="Output 3 3 27 2" xfId="43933" xr:uid="{00000000-0005-0000-0000-000053AE0000}"/>
    <cellStyle name="Output 3 3 28" xfId="43934" xr:uid="{00000000-0005-0000-0000-000054AE0000}"/>
    <cellStyle name="Output 3 3 28 2" xfId="43935" xr:uid="{00000000-0005-0000-0000-000055AE0000}"/>
    <cellStyle name="Output 3 3 29" xfId="43936" xr:uid="{00000000-0005-0000-0000-000056AE0000}"/>
    <cellStyle name="Output 3 3 29 2" xfId="43937" xr:uid="{00000000-0005-0000-0000-000057AE0000}"/>
    <cellStyle name="Output 3 3 3" xfId="43938" xr:uid="{00000000-0005-0000-0000-000058AE0000}"/>
    <cellStyle name="Output 3 3 3 2" xfId="43939" xr:uid="{00000000-0005-0000-0000-000059AE0000}"/>
    <cellStyle name="Output 3 3 30" xfId="43940" xr:uid="{00000000-0005-0000-0000-00005AAE0000}"/>
    <cellStyle name="Output 3 3 30 2" xfId="43941" xr:uid="{00000000-0005-0000-0000-00005BAE0000}"/>
    <cellStyle name="Output 3 3 31" xfId="43942" xr:uid="{00000000-0005-0000-0000-00005CAE0000}"/>
    <cellStyle name="Output 3 3 31 2" xfId="43943" xr:uid="{00000000-0005-0000-0000-00005DAE0000}"/>
    <cellStyle name="Output 3 3 32" xfId="43944" xr:uid="{00000000-0005-0000-0000-00005EAE0000}"/>
    <cellStyle name="Output 3 3 32 2" xfId="43945" xr:uid="{00000000-0005-0000-0000-00005FAE0000}"/>
    <cellStyle name="Output 3 3 33" xfId="43946" xr:uid="{00000000-0005-0000-0000-000060AE0000}"/>
    <cellStyle name="Output 3 3 33 2" xfId="43947" xr:uid="{00000000-0005-0000-0000-000061AE0000}"/>
    <cellStyle name="Output 3 3 34" xfId="43948" xr:uid="{00000000-0005-0000-0000-000062AE0000}"/>
    <cellStyle name="Output 3 3 34 2" xfId="43949" xr:uid="{00000000-0005-0000-0000-000063AE0000}"/>
    <cellStyle name="Output 3 3 35" xfId="43950" xr:uid="{00000000-0005-0000-0000-000064AE0000}"/>
    <cellStyle name="Output 3 3 35 2" xfId="43951" xr:uid="{00000000-0005-0000-0000-000065AE0000}"/>
    <cellStyle name="Output 3 3 36" xfId="43952" xr:uid="{00000000-0005-0000-0000-000066AE0000}"/>
    <cellStyle name="Output 3 3 36 2" xfId="43953" xr:uid="{00000000-0005-0000-0000-000067AE0000}"/>
    <cellStyle name="Output 3 3 37" xfId="43954" xr:uid="{00000000-0005-0000-0000-000068AE0000}"/>
    <cellStyle name="Output 3 3 37 2" xfId="43955" xr:uid="{00000000-0005-0000-0000-000069AE0000}"/>
    <cellStyle name="Output 3 3 38" xfId="43956" xr:uid="{00000000-0005-0000-0000-00006AAE0000}"/>
    <cellStyle name="Output 3 3 38 2" xfId="43957" xr:uid="{00000000-0005-0000-0000-00006BAE0000}"/>
    <cellStyle name="Output 3 3 39" xfId="43958" xr:uid="{00000000-0005-0000-0000-00006CAE0000}"/>
    <cellStyle name="Output 3 3 39 2" xfId="43959" xr:uid="{00000000-0005-0000-0000-00006DAE0000}"/>
    <cellStyle name="Output 3 3 4" xfId="43960" xr:uid="{00000000-0005-0000-0000-00006EAE0000}"/>
    <cellStyle name="Output 3 3 4 2" xfId="43961" xr:uid="{00000000-0005-0000-0000-00006FAE0000}"/>
    <cellStyle name="Output 3 3 40" xfId="43962" xr:uid="{00000000-0005-0000-0000-000070AE0000}"/>
    <cellStyle name="Output 3 3 41" xfId="43963" xr:uid="{00000000-0005-0000-0000-000071AE0000}"/>
    <cellStyle name="Output 3 3 42" xfId="43964" xr:uid="{00000000-0005-0000-0000-000072AE0000}"/>
    <cellStyle name="Output 3 3 43" xfId="43965" xr:uid="{00000000-0005-0000-0000-000073AE0000}"/>
    <cellStyle name="Output 3 3 44" xfId="43966" xr:uid="{00000000-0005-0000-0000-000074AE0000}"/>
    <cellStyle name="Output 3 3 45" xfId="43967" xr:uid="{00000000-0005-0000-0000-000075AE0000}"/>
    <cellStyle name="Output 3 3 46" xfId="43968" xr:uid="{00000000-0005-0000-0000-000076AE0000}"/>
    <cellStyle name="Output 3 3 47" xfId="43969" xr:uid="{00000000-0005-0000-0000-000077AE0000}"/>
    <cellStyle name="Output 3 3 48" xfId="43970" xr:uid="{00000000-0005-0000-0000-000078AE0000}"/>
    <cellStyle name="Output 3 3 49" xfId="43971" xr:uid="{00000000-0005-0000-0000-000079AE0000}"/>
    <cellStyle name="Output 3 3 5" xfId="43972" xr:uid="{00000000-0005-0000-0000-00007AAE0000}"/>
    <cellStyle name="Output 3 3 5 2" xfId="43973" xr:uid="{00000000-0005-0000-0000-00007BAE0000}"/>
    <cellStyle name="Output 3 3 50" xfId="43974" xr:uid="{00000000-0005-0000-0000-00007CAE0000}"/>
    <cellStyle name="Output 3 3 51" xfId="43975" xr:uid="{00000000-0005-0000-0000-00007DAE0000}"/>
    <cellStyle name="Output 3 3 52" xfId="43976" xr:uid="{00000000-0005-0000-0000-00007EAE0000}"/>
    <cellStyle name="Output 3 3 53" xfId="43977" xr:uid="{00000000-0005-0000-0000-00007FAE0000}"/>
    <cellStyle name="Output 3 3 54" xfId="43978" xr:uid="{00000000-0005-0000-0000-000080AE0000}"/>
    <cellStyle name="Output 3 3 55" xfId="43979" xr:uid="{00000000-0005-0000-0000-000081AE0000}"/>
    <cellStyle name="Output 3 3 56" xfId="43980" xr:uid="{00000000-0005-0000-0000-000082AE0000}"/>
    <cellStyle name="Output 3 3 57" xfId="43981" xr:uid="{00000000-0005-0000-0000-000083AE0000}"/>
    <cellStyle name="Output 3 3 58" xfId="43982" xr:uid="{00000000-0005-0000-0000-000084AE0000}"/>
    <cellStyle name="Output 3 3 59" xfId="43983" xr:uid="{00000000-0005-0000-0000-000085AE0000}"/>
    <cellStyle name="Output 3 3 6" xfId="43984" xr:uid="{00000000-0005-0000-0000-000086AE0000}"/>
    <cellStyle name="Output 3 3 6 2" xfId="43985" xr:uid="{00000000-0005-0000-0000-000087AE0000}"/>
    <cellStyle name="Output 3 3 60" xfId="43986" xr:uid="{00000000-0005-0000-0000-000088AE0000}"/>
    <cellStyle name="Output 3 3 61" xfId="43987" xr:uid="{00000000-0005-0000-0000-000089AE0000}"/>
    <cellStyle name="Output 3 3 62" xfId="43988" xr:uid="{00000000-0005-0000-0000-00008AAE0000}"/>
    <cellStyle name="Output 3 3 63" xfId="43989" xr:uid="{00000000-0005-0000-0000-00008BAE0000}"/>
    <cellStyle name="Output 3 3 64" xfId="43990" xr:uid="{00000000-0005-0000-0000-00008CAE0000}"/>
    <cellStyle name="Output 3 3 65" xfId="43991" xr:uid="{00000000-0005-0000-0000-00008DAE0000}"/>
    <cellStyle name="Output 3 3 66" xfId="43992" xr:uid="{00000000-0005-0000-0000-00008EAE0000}"/>
    <cellStyle name="Output 3 3 67" xfId="43993" xr:uid="{00000000-0005-0000-0000-00008FAE0000}"/>
    <cellStyle name="Output 3 3 68" xfId="43994" xr:uid="{00000000-0005-0000-0000-000090AE0000}"/>
    <cellStyle name="Output 3 3 69" xfId="43995" xr:uid="{00000000-0005-0000-0000-000091AE0000}"/>
    <cellStyle name="Output 3 3 7" xfId="43996" xr:uid="{00000000-0005-0000-0000-000092AE0000}"/>
    <cellStyle name="Output 3 3 7 2" xfId="43997" xr:uid="{00000000-0005-0000-0000-000093AE0000}"/>
    <cellStyle name="Output 3 3 70" xfId="43998" xr:uid="{00000000-0005-0000-0000-000094AE0000}"/>
    <cellStyle name="Output 3 3 71" xfId="43999" xr:uid="{00000000-0005-0000-0000-000095AE0000}"/>
    <cellStyle name="Output 3 3 72" xfId="44000" xr:uid="{00000000-0005-0000-0000-000096AE0000}"/>
    <cellStyle name="Output 3 3 73" xfId="44001" xr:uid="{00000000-0005-0000-0000-000097AE0000}"/>
    <cellStyle name="Output 3 3 74" xfId="44002" xr:uid="{00000000-0005-0000-0000-000098AE0000}"/>
    <cellStyle name="Output 3 3 75" xfId="44003" xr:uid="{00000000-0005-0000-0000-000099AE0000}"/>
    <cellStyle name="Output 3 3 76" xfId="44004" xr:uid="{00000000-0005-0000-0000-00009AAE0000}"/>
    <cellStyle name="Output 3 3 77" xfId="52542" xr:uid="{00000000-0005-0000-0000-00009BAE0000}"/>
    <cellStyle name="Output 3 3 78" xfId="52774" xr:uid="{00000000-0005-0000-0000-00009CAE0000}"/>
    <cellStyle name="Output 3 3 79" xfId="53235" xr:uid="{00000000-0005-0000-0000-00009DAE0000}"/>
    <cellStyle name="Output 3 3 8" xfId="44005" xr:uid="{00000000-0005-0000-0000-00009EAE0000}"/>
    <cellStyle name="Output 3 3 8 2" xfId="44006" xr:uid="{00000000-0005-0000-0000-00009FAE0000}"/>
    <cellStyle name="Output 3 3 9" xfId="44007" xr:uid="{00000000-0005-0000-0000-0000A0AE0000}"/>
    <cellStyle name="Output 3 3 9 2" xfId="44008" xr:uid="{00000000-0005-0000-0000-0000A1AE0000}"/>
    <cellStyle name="Output 3 30" xfId="44009" xr:uid="{00000000-0005-0000-0000-0000A2AE0000}"/>
    <cellStyle name="Output 3 30 2" xfId="44010" xr:uid="{00000000-0005-0000-0000-0000A3AE0000}"/>
    <cellStyle name="Output 3 31" xfId="44011" xr:uid="{00000000-0005-0000-0000-0000A4AE0000}"/>
    <cellStyle name="Output 3 31 2" xfId="44012" xr:uid="{00000000-0005-0000-0000-0000A5AE0000}"/>
    <cellStyle name="Output 3 32" xfId="44013" xr:uid="{00000000-0005-0000-0000-0000A6AE0000}"/>
    <cellStyle name="Output 3 32 2" xfId="44014" xr:uid="{00000000-0005-0000-0000-0000A7AE0000}"/>
    <cellStyle name="Output 3 33" xfId="44015" xr:uid="{00000000-0005-0000-0000-0000A8AE0000}"/>
    <cellStyle name="Output 3 33 2" xfId="44016" xr:uid="{00000000-0005-0000-0000-0000A9AE0000}"/>
    <cellStyle name="Output 3 34" xfId="44017" xr:uid="{00000000-0005-0000-0000-0000AAAE0000}"/>
    <cellStyle name="Output 3 34 2" xfId="44018" xr:uid="{00000000-0005-0000-0000-0000ABAE0000}"/>
    <cellStyle name="Output 3 35" xfId="44019" xr:uid="{00000000-0005-0000-0000-0000ACAE0000}"/>
    <cellStyle name="Output 3 35 2" xfId="44020" xr:uid="{00000000-0005-0000-0000-0000ADAE0000}"/>
    <cellStyle name="Output 3 36" xfId="44021" xr:uid="{00000000-0005-0000-0000-0000AEAE0000}"/>
    <cellStyle name="Output 3 36 2" xfId="44022" xr:uid="{00000000-0005-0000-0000-0000AFAE0000}"/>
    <cellStyle name="Output 3 37" xfId="44023" xr:uid="{00000000-0005-0000-0000-0000B0AE0000}"/>
    <cellStyle name="Output 3 37 2" xfId="44024" xr:uid="{00000000-0005-0000-0000-0000B1AE0000}"/>
    <cellStyle name="Output 3 38" xfId="44025" xr:uid="{00000000-0005-0000-0000-0000B2AE0000}"/>
    <cellStyle name="Output 3 38 2" xfId="44026" xr:uid="{00000000-0005-0000-0000-0000B3AE0000}"/>
    <cellStyle name="Output 3 39" xfId="44027" xr:uid="{00000000-0005-0000-0000-0000B4AE0000}"/>
    <cellStyle name="Output 3 39 2" xfId="44028" xr:uid="{00000000-0005-0000-0000-0000B5AE0000}"/>
    <cellStyle name="Output 3 4" xfId="1183" xr:uid="{00000000-0005-0000-0000-0000B6AE0000}"/>
    <cellStyle name="Output 3 4 10" xfId="44029" xr:uid="{00000000-0005-0000-0000-0000B7AE0000}"/>
    <cellStyle name="Output 3 4 10 2" xfId="44030" xr:uid="{00000000-0005-0000-0000-0000B8AE0000}"/>
    <cellStyle name="Output 3 4 11" xfId="44031" xr:uid="{00000000-0005-0000-0000-0000B9AE0000}"/>
    <cellStyle name="Output 3 4 11 2" xfId="44032" xr:uid="{00000000-0005-0000-0000-0000BAAE0000}"/>
    <cellStyle name="Output 3 4 12" xfId="44033" xr:uid="{00000000-0005-0000-0000-0000BBAE0000}"/>
    <cellStyle name="Output 3 4 12 2" xfId="44034" xr:uid="{00000000-0005-0000-0000-0000BCAE0000}"/>
    <cellStyle name="Output 3 4 13" xfId="44035" xr:uid="{00000000-0005-0000-0000-0000BDAE0000}"/>
    <cellStyle name="Output 3 4 13 2" xfId="44036" xr:uid="{00000000-0005-0000-0000-0000BEAE0000}"/>
    <cellStyle name="Output 3 4 14" xfId="44037" xr:uid="{00000000-0005-0000-0000-0000BFAE0000}"/>
    <cellStyle name="Output 3 4 14 2" xfId="44038" xr:uid="{00000000-0005-0000-0000-0000C0AE0000}"/>
    <cellStyle name="Output 3 4 15" xfId="44039" xr:uid="{00000000-0005-0000-0000-0000C1AE0000}"/>
    <cellStyle name="Output 3 4 15 2" xfId="44040" xr:uid="{00000000-0005-0000-0000-0000C2AE0000}"/>
    <cellStyle name="Output 3 4 16" xfId="44041" xr:uid="{00000000-0005-0000-0000-0000C3AE0000}"/>
    <cellStyle name="Output 3 4 16 2" xfId="44042" xr:uid="{00000000-0005-0000-0000-0000C4AE0000}"/>
    <cellStyle name="Output 3 4 17" xfId="44043" xr:uid="{00000000-0005-0000-0000-0000C5AE0000}"/>
    <cellStyle name="Output 3 4 17 2" xfId="44044" xr:uid="{00000000-0005-0000-0000-0000C6AE0000}"/>
    <cellStyle name="Output 3 4 18" xfId="44045" xr:uid="{00000000-0005-0000-0000-0000C7AE0000}"/>
    <cellStyle name="Output 3 4 18 2" xfId="44046" xr:uid="{00000000-0005-0000-0000-0000C8AE0000}"/>
    <cellStyle name="Output 3 4 19" xfId="44047" xr:uid="{00000000-0005-0000-0000-0000C9AE0000}"/>
    <cellStyle name="Output 3 4 19 2" xfId="44048" xr:uid="{00000000-0005-0000-0000-0000CAAE0000}"/>
    <cellStyle name="Output 3 4 2" xfId="1184" xr:uid="{00000000-0005-0000-0000-0000CBAE0000}"/>
    <cellStyle name="Output 3 4 2 2" xfId="44049" xr:uid="{00000000-0005-0000-0000-0000CCAE0000}"/>
    <cellStyle name="Output 3 4 20" xfId="44050" xr:uid="{00000000-0005-0000-0000-0000CDAE0000}"/>
    <cellStyle name="Output 3 4 20 2" xfId="44051" xr:uid="{00000000-0005-0000-0000-0000CEAE0000}"/>
    <cellStyle name="Output 3 4 21" xfId="44052" xr:uid="{00000000-0005-0000-0000-0000CFAE0000}"/>
    <cellStyle name="Output 3 4 21 2" xfId="44053" xr:uid="{00000000-0005-0000-0000-0000D0AE0000}"/>
    <cellStyle name="Output 3 4 22" xfId="44054" xr:uid="{00000000-0005-0000-0000-0000D1AE0000}"/>
    <cellStyle name="Output 3 4 22 2" xfId="44055" xr:uid="{00000000-0005-0000-0000-0000D2AE0000}"/>
    <cellStyle name="Output 3 4 23" xfId="44056" xr:uid="{00000000-0005-0000-0000-0000D3AE0000}"/>
    <cellStyle name="Output 3 4 23 2" xfId="44057" xr:uid="{00000000-0005-0000-0000-0000D4AE0000}"/>
    <cellStyle name="Output 3 4 24" xfId="44058" xr:uid="{00000000-0005-0000-0000-0000D5AE0000}"/>
    <cellStyle name="Output 3 4 24 2" xfId="44059" xr:uid="{00000000-0005-0000-0000-0000D6AE0000}"/>
    <cellStyle name="Output 3 4 25" xfId="44060" xr:uid="{00000000-0005-0000-0000-0000D7AE0000}"/>
    <cellStyle name="Output 3 4 25 2" xfId="44061" xr:uid="{00000000-0005-0000-0000-0000D8AE0000}"/>
    <cellStyle name="Output 3 4 26" xfId="44062" xr:uid="{00000000-0005-0000-0000-0000D9AE0000}"/>
    <cellStyle name="Output 3 4 26 2" xfId="44063" xr:uid="{00000000-0005-0000-0000-0000DAAE0000}"/>
    <cellStyle name="Output 3 4 27" xfId="44064" xr:uid="{00000000-0005-0000-0000-0000DBAE0000}"/>
    <cellStyle name="Output 3 4 27 2" xfId="44065" xr:uid="{00000000-0005-0000-0000-0000DCAE0000}"/>
    <cellStyle name="Output 3 4 28" xfId="44066" xr:uid="{00000000-0005-0000-0000-0000DDAE0000}"/>
    <cellStyle name="Output 3 4 28 2" xfId="44067" xr:uid="{00000000-0005-0000-0000-0000DEAE0000}"/>
    <cellStyle name="Output 3 4 29" xfId="44068" xr:uid="{00000000-0005-0000-0000-0000DFAE0000}"/>
    <cellStyle name="Output 3 4 29 2" xfId="44069" xr:uid="{00000000-0005-0000-0000-0000E0AE0000}"/>
    <cellStyle name="Output 3 4 3" xfId="44070" xr:uid="{00000000-0005-0000-0000-0000E1AE0000}"/>
    <cellStyle name="Output 3 4 3 2" xfId="44071" xr:uid="{00000000-0005-0000-0000-0000E2AE0000}"/>
    <cellStyle name="Output 3 4 30" xfId="44072" xr:uid="{00000000-0005-0000-0000-0000E3AE0000}"/>
    <cellStyle name="Output 3 4 30 2" xfId="44073" xr:uid="{00000000-0005-0000-0000-0000E4AE0000}"/>
    <cellStyle name="Output 3 4 31" xfId="44074" xr:uid="{00000000-0005-0000-0000-0000E5AE0000}"/>
    <cellStyle name="Output 3 4 31 2" xfId="44075" xr:uid="{00000000-0005-0000-0000-0000E6AE0000}"/>
    <cellStyle name="Output 3 4 32" xfId="44076" xr:uid="{00000000-0005-0000-0000-0000E7AE0000}"/>
    <cellStyle name="Output 3 4 32 2" xfId="44077" xr:uid="{00000000-0005-0000-0000-0000E8AE0000}"/>
    <cellStyle name="Output 3 4 33" xfId="44078" xr:uid="{00000000-0005-0000-0000-0000E9AE0000}"/>
    <cellStyle name="Output 3 4 33 2" xfId="44079" xr:uid="{00000000-0005-0000-0000-0000EAAE0000}"/>
    <cellStyle name="Output 3 4 34" xfId="44080" xr:uid="{00000000-0005-0000-0000-0000EBAE0000}"/>
    <cellStyle name="Output 3 4 34 2" xfId="44081" xr:uid="{00000000-0005-0000-0000-0000ECAE0000}"/>
    <cellStyle name="Output 3 4 35" xfId="44082" xr:uid="{00000000-0005-0000-0000-0000EDAE0000}"/>
    <cellStyle name="Output 3 4 35 2" xfId="44083" xr:uid="{00000000-0005-0000-0000-0000EEAE0000}"/>
    <cellStyle name="Output 3 4 36" xfId="44084" xr:uid="{00000000-0005-0000-0000-0000EFAE0000}"/>
    <cellStyle name="Output 3 4 36 2" xfId="44085" xr:uid="{00000000-0005-0000-0000-0000F0AE0000}"/>
    <cellStyle name="Output 3 4 37" xfId="44086" xr:uid="{00000000-0005-0000-0000-0000F1AE0000}"/>
    <cellStyle name="Output 3 4 37 2" xfId="44087" xr:uid="{00000000-0005-0000-0000-0000F2AE0000}"/>
    <cellStyle name="Output 3 4 38" xfId="44088" xr:uid="{00000000-0005-0000-0000-0000F3AE0000}"/>
    <cellStyle name="Output 3 4 38 2" xfId="44089" xr:uid="{00000000-0005-0000-0000-0000F4AE0000}"/>
    <cellStyle name="Output 3 4 39" xfId="44090" xr:uid="{00000000-0005-0000-0000-0000F5AE0000}"/>
    <cellStyle name="Output 3 4 39 2" xfId="44091" xr:uid="{00000000-0005-0000-0000-0000F6AE0000}"/>
    <cellStyle name="Output 3 4 4" xfId="44092" xr:uid="{00000000-0005-0000-0000-0000F7AE0000}"/>
    <cellStyle name="Output 3 4 4 2" xfId="44093" xr:uid="{00000000-0005-0000-0000-0000F8AE0000}"/>
    <cellStyle name="Output 3 4 40" xfId="44094" xr:uid="{00000000-0005-0000-0000-0000F9AE0000}"/>
    <cellStyle name="Output 3 4 41" xfId="44095" xr:uid="{00000000-0005-0000-0000-0000FAAE0000}"/>
    <cellStyle name="Output 3 4 42" xfId="44096" xr:uid="{00000000-0005-0000-0000-0000FBAE0000}"/>
    <cellStyle name="Output 3 4 43" xfId="44097" xr:uid="{00000000-0005-0000-0000-0000FCAE0000}"/>
    <cellStyle name="Output 3 4 44" xfId="44098" xr:uid="{00000000-0005-0000-0000-0000FDAE0000}"/>
    <cellStyle name="Output 3 4 45" xfId="44099" xr:uid="{00000000-0005-0000-0000-0000FEAE0000}"/>
    <cellStyle name="Output 3 4 46" xfId="44100" xr:uid="{00000000-0005-0000-0000-0000FFAE0000}"/>
    <cellStyle name="Output 3 4 47" xfId="44101" xr:uid="{00000000-0005-0000-0000-000000AF0000}"/>
    <cellStyle name="Output 3 4 48" xfId="44102" xr:uid="{00000000-0005-0000-0000-000001AF0000}"/>
    <cellStyle name="Output 3 4 49" xfId="44103" xr:uid="{00000000-0005-0000-0000-000002AF0000}"/>
    <cellStyle name="Output 3 4 5" xfId="44104" xr:uid="{00000000-0005-0000-0000-000003AF0000}"/>
    <cellStyle name="Output 3 4 5 2" xfId="44105" xr:uid="{00000000-0005-0000-0000-000004AF0000}"/>
    <cellStyle name="Output 3 4 50" xfId="44106" xr:uid="{00000000-0005-0000-0000-000005AF0000}"/>
    <cellStyle name="Output 3 4 51" xfId="44107" xr:uid="{00000000-0005-0000-0000-000006AF0000}"/>
    <cellStyle name="Output 3 4 52" xfId="44108" xr:uid="{00000000-0005-0000-0000-000007AF0000}"/>
    <cellStyle name="Output 3 4 53" xfId="44109" xr:uid="{00000000-0005-0000-0000-000008AF0000}"/>
    <cellStyle name="Output 3 4 54" xfId="44110" xr:uid="{00000000-0005-0000-0000-000009AF0000}"/>
    <cellStyle name="Output 3 4 55" xfId="44111" xr:uid="{00000000-0005-0000-0000-00000AAF0000}"/>
    <cellStyle name="Output 3 4 56" xfId="44112" xr:uid="{00000000-0005-0000-0000-00000BAF0000}"/>
    <cellStyle name="Output 3 4 57" xfId="44113" xr:uid="{00000000-0005-0000-0000-00000CAF0000}"/>
    <cellStyle name="Output 3 4 58" xfId="44114" xr:uid="{00000000-0005-0000-0000-00000DAF0000}"/>
    <cellStyle name="Output 3 4 59" xfId="44115" xr:uid="{00000000-0005-0000-0000-00000EAF0000}"/>
    <cellStyle name="Output 3 4 6" xfId="44116" xr:uid="{00000000-0005-0000-0000-00000FAF0000}"/>
    <cellStyle name="Output 3 4 6 2" xfId="44117" xr:uid="{00000000-0005-0000-0000-000010AF0000}"/>
    <cellStyle name="Output 3 4 60" xfId="44118" xr:uid="{00000000-0005-0000-0000-000011AF0000}"/>
    <cellStyle name="Output 3 4 61" xfId="44119" xr:uid="{00000000-0005-0000-0000-000012AF0000}"/>
    <cellStyle name="Output 3 4 62" xfId="44120" xr:uid="{00000000-0005-0000-0000-000013AF0000}"/>
    <cellStyle name="Output 3 4 63" xfId="44121" xr:uid="{00000000-0005-0000-0000-000014AF0000}"/>
    <cellStyle name="Output 3 4 64" xfId="44122" xr:uid="{00000000-0005-0000-0000-000015AF0000}"/>
    <cellStyle name="Output 3 4 65" xfId="44123" xr:uid="{00000000-0005-0000-0000-000016AF0000}"/>
    <cellStyle name="Output 3 4 66" xfId="44124" xr:uid="{00000000-0005-0000-0000-000017AF0000}"/>
    <cellStyle name="Output 3 4 67" xfId="44125" xr:uid="{00000000-0005-0000-0000-000018AF0000}"/>
    <cellStyle name="Output 3 4 68" xfId="44126" xr:uid="{00000000-0005-0000-0000-000019AF0000}"/>
    <cellStyle name="Output 3 4 69" xfId="44127" xr:uid="{00000000-0005-0000-0000-00001AAF0000}"/>
    <cellStyle name="Output 3 4 7" xfId="44128" xr:uid="{00000000-0005-0000-0000-00001BAF0000}"/>
    <cellStyle name="Output 3 4 7 2" xfId="44129" xr:uid="{00000000-0005-0000-0000-00001CAF0000}"/>
    <cellStyle name="Output 3 4 70" xfId="44130" xr:uid="{00000000-0005-0000-0000-00001DAF0000}"/>
    <cellStyle name="Output 3 4 71" xfId="44131" xr:uid="{00000000-0005-0000-0000-00001EAF0000}"/>
    <cellStyle name="Output 3 4 72" xfId="44132" xr:uid="{00000000-0005-0000-0000-00001FAF0000}"/>
    <cellStyle name="Output 3 4 73" xfId="44133" xr:uid="{00000000-0005-0000-0000-000020AF0000}"/>
    <cellStyle name="Output 3 4 74" xfId="44134" xr:uid="{00000000-0005-0000-0000-000021AF0000}"/>
    <cellStyle name="Output 3 4 75" xfId="44135" xr:uid="{00000000-0005-0000-0000-000022AF0000}"/>
    <cellStyle name="Output 3 4 76" xfId="44136" xr:uid="{00000000-0005-0000-0000-000023AF0000}"/>
    <cellStyle name="Output 3 4 77" xfId="52483" xr:uid="{00000000-0005-0000-0000-000024AF0000}"/>
    <cellStyle name="Output 3 4 78" xfId="52287" xr:uid="{00000000-0005-0000-0000-000025AF0000}"/>
    <cellStyle name="Output 3 4 79" xfId="53176" xr:uid="{00000000-0005-0000-0000-000026AF0000}"/>
    <cellStyle name="Output 3 4 8" xfId="44137" xr:uid="{00000000-0005-0000-0000-000027AF0000}"/>
    <cellStyle name="Output 3 4 8 2" xfId="44138" xr:uid="{00000000-0005-0000-0000-000028AF0000}"/>
    <cellStyle name="Output 3 4 9" xfId="44139" xr:uid="{00000000-0005-0000-0000-000029AF0000}"/>
    <cellStyle name="Output 3 4 9 2" xfId="44140" xr:uid="{00000000-0005-0000-0000-00002AAF0000}"/>
    <cellStyle name="Output 3 40" xfId="44141" xr:uid="{00000000-0005-0000-0000-00002BAF0000}"/>
    <cellStyle name="Output 3 40 2" xfId="44142" xr:uid="{00000000-0005-0000-0000-00002CAF0000}"/>
    <cellStyle name="Output 3 41" xfId="44143" xr:uid="{00000000-0005-0000-0000-00002DAF0000}"/>
    <cellStyle name="Output 3 41 2" xfId="44144" xr:uid="{00000000-0005-0000-0000-00002EAF0000}"/>
    <cellStyle name="Output 3 42" xfId="44145" xr:uid="{00000000-0005-0000-0000-00002FAF0000}"/>
    <cellStyle name="Output 3 42 2" xfId="44146" xr:uid="{00000000-0005-0000-0000-000030AF0000}"/>
    <cellStyle name="Output 3 43" xfId="44147" xr:uid="{00000000-0005-0000-0000-000031AF0000}"/>
    <cellStyle name="Output 3 43 2" xfId="44148" xr:uid="{00000000-0005-0000-0000-000032AF0000}"/>
    <cellStyle name="Output 3 44" xfId="44149" xr:uid="{00000000-0005-0000-0000-000033AF0000}"/>
    <cellStyle name="Output 3 44 2" xfId="44150" xr:uid="{00000000-0005-0000-0000-000034AF0000}"/>
    <cellStyle name="Output 3 45" xfId="44151" xr:uid="{00000000-0005-0000-0000-000035AF0000}"/>
    <cellStyle name="Output 3 45 2" xfId="44152" xr:uid="{00000000-0005-0000-0000-000036AF0000}"/>
    <cellStyle name="Output 3 46" xfId="44153" xr:uid="{00000000-0005-0000-0000-000037AF0000}"/>
    <cellStyle name="Output 3 46 2" xfId="44154" xr:uid="{00000000-0005-0000-0000-000038AF0000}"/>
    <cellStyle name="Output 3 47" xfId="44155" xr:uid="{00000000-0005-0000-0000-000039AF0000}"/>
    <cellStyle name="Output 3 47 2" xfId="44156" xr:uid="{00000000-0005-0000-0000-00003AAF0000}"/>
    <cellStyle name="Output 3 48" xfId="44157" xr:uid="{00000000-0005-0000-0000-00003BAF0000}"/>
    <cellStyle name="Output 3 48 2" xfId="44158" xr:uid="{00000000-0005-0000-0000-00003CAF0000}"/>
    <cellStyle name="Output 3 49" xfId="44159" xr:uid="{00000000-0005-0000-0000-00003DAF0000}"/>
    <cellStyle name="Output 3 49 2" xfId="44160" xr:uid="{00000000-0005-0000-0000-00003EAF0000}"/>
    <cellStyle name="Output 3 5" xfId="1185" xr:uid="{00000000-0005-0000-0000-00003FAF0000}"/>
    <cellStyle name="Output 3 5 10" xfId="44161" xr:uid="{00000000-0005-0000-0000-000040AF0000}"/>
    <cellStyle name="Output 3 5 10 2" xfId="44162" xr:uid="{00000000-0005-0000-0000-000041AF0000}"/>
    <cellStyle name="Output 3 5 11" xfId="44163" xr:uid="{00000000-0005-0000-0000-000042AF0000}"/>
    <cellStyle name="Output 3 5 11 2" xfId="44164" xr:uid="{00000000-0005-0000-0000-000043AF0000}"/>
    <cellStyle name="Output 3 5 12" xfId="44165" xr:uid="{00000000-0005-0000-0000-000044AF0000}"/>
    <cellStyle name="Output 3 5 12 2" xfId="44166" xr:uid="{00000000-0005-0000-0000-000045AF0000}"/>
    <cellStyle name="Output 3 5 13" xfId="44167" xr:uid="{00000000-0005-0000-0000-000046AF0000}"/>
    <cellStyle name="Output 3 5 13 2" xfId="44168" xr:uid="{00000000-0005-0000-0000-000047AF0000}"/>
    <cellStyle name="Output 3 5 14" xfId="44169" xr:uid="{00000000-0005-0000-0000-000048AF0000}"/>
    <cellStyle name="Output 3 5 14 2" xfId="44170" xr:uid="{00000000-0005-0000-0000-000049AF0000}"/>
    <cellStyle name="Output 3 5 15" xfId="44171" xr:uid="{00000000-0005-0000-0000-00004AAF0000}"/>
    <cellStyle name="Output 3 5 15 2" xfId="44172" xr:uid="{00000000-0005-0000-0000-00004BAF0000}"/>
    <cellStyle name="Output 3 5 16" xfId="44173" xr:uid="{00000000-0005-0000-0000-00004CAF0000}"/>
    <cellStyle name="Output 3 5 16 2" xfId="44174" xr:uid="{00000000-0005-0000-0000-00004DAF0000}"/>
    <cellStyle name="Output 3 5 17" xfId="44175" xr:uid="{00000000-0005-0000-0000-00004EAF0000}"/>
    <cellStyle name="Output 3 5 17 2" xfId="44176" xr:uid="{00000000-0005-0000-0000-00004FAF0000}"/>
    <cellStyle name="Output 3 5 18" xfId="44177" xr:uid="{00000000-0005-0000-0000-000050AF0000}"/>
    <cellStyle name="Output 3 5 18 2" xfId="44178" xr:uid="{00000000-0005-0000-0000-000051AF0000}"/>
    <cellStyle name="Output 3 5 19" xfId="44179" xr:uid="{00000000-0005-0000-0000-000052AF0000}"/>
    <cellStyle name="Output 3 5 19 2" xfId="44180" xr:uid="{00000000-0005-0000-0000-000053AF0000}"/>
    <cellStyle name="Output 3 5 2" xfId="1186" xr:uid="{00000000-0005-0000-0000-000054AF0000}"/>
    <cellStyle name="Output 3 5 2 2" xfId="44181" xr:uid="{00000000-0005-0000-0000-000055AF0000}"/>
    <cellStyle name="Output 3 5 20" xfId="44182" xr:uid="{00000000-0005-0000-0000-000056AF0000}"/>
    <cellStyle name="Output 3 5 20 2" xfId="44183" xr:uid="{00000000-0005-0000-0000-000057AF0000}"/>
    <cellStyle name="Output 3 5 21" xfId="44184" xr:uid="{00000000-0005-0000-0000-000058AF0000}"/>
    <cellStyle name="Output 3 5 21 2" xfId="44185" xr:uid="{00000000-0005-0000-0000-000059AF0000}"/>
    <cellStyle name="Output 3 5 22" xfId="44186" xr:uid="{00000000-0005-0000-0000-00005AAF0000}"/>
    <cellStyle name="Output 3 5 22 2" xfId="44187" xr:uid="{00000000-0005-0000-0000-00005BAF0000}"/>
    <cellStyle name="Output 3 5 23" xfId="44188" xr:uid="{00000000-0005-0000-0000-00005CAF0000}"/>
    <cellStyle name="Output 3 5 23 2" xfId="44189" xr:uid="{00000000-0005-0000-0000-00005DAF0000}"/>
    <cellStyle name="Output 3 5 24" xfId="44190" xr:uid="{00000000-0005-0000-0000-00005EAF0000}"/>
    <cellStyle name="Output 3 5 24 2" xfId="44191" xr:uid="{00000000-0005-0000-0000-00005FAF0000}"/>
    <cellStyle name="Output 3 5 25" xfId="44192" xr:uid="{00000000-0005-0000-0000-000060AF0000}"/>
    <cellStyle name="Output 3 5 25 2" xfId="44193" xr:uid="{00000000-0005-0000-0000-000061AF0000}"/>
    <cellStyle name="Output 3 5 26" xfId="44194" xr:uid="{00000000-0005-0000-0000-000062AF0000}"/>
    <cellStyle name="Output 3 5 26 2" xfId="44195" xr:uid="{00000000-0005-0000-0000-000063AF0000}"/>
    <cellStyle name="Output 3 5 27" xfId="44196" xr:uid="{00000000-0005-0000-0000-000064AF0000}"/>
    <cellStyle name="Output 3 5 27 2" xfId="44197" xr:uid="{00000000-0005-0000-0000-000065AF0000}"/>
    <cellStyle name="Output 3 5 28" xfId="44198" xr:uid="{00000000-0005-0000-0000-000066AF0000}"/>
    <cellStyle name="Output 3 5 28 2" xfId="44199" xr:uid="{00000000-0005-0000-0000-000067AF0000}"/>
    <cellStyle name="Output 3 5 29" xfId="44200" xr:uid="{00000000-0005-0000-0000-000068AF0000}"/>
    <cellStyle name="Output 3 5 29 2" xfId="44201" xr:uid="{00000000-0005-0000-0000-000069AF0000}"/>
    <cellStyle name="Output 3 5 3" xfId="44202" xr:uid="{00000000-0005-0000-0000-00006AAF0000}"/>
    <cellStyle name="Output 3 5 3 2" xfId="44203" xr:uid="{00000000-0005-0000-0000-00006BAF0000}"/>
    <cellStyle name="Output 3 5 30" xfId="44204" xr:uid="{00000000-0005-0000-0000-00006CAF0000}"/>
    <cellStyle name="Output 3 5 30 2" xfId="44205" xr:uid="{00000000-0005-0000-0000-00006DAF0000}"/>
    <cellStyle name="Output 3 5 31" xfId="44206" xr:uid="{00000000-0005-0000-0000-00006EAF0000}"/>
    <cellStyle name="Output 3 5 31 2" xfId="44207" xr:uid="{00000000-0005-0000-0000-00006FAF0000}"/>
    <cellStyle name="Output 3 5 32" xfId="44208" xr:uid="{00000000-0005-0000-0000-000070AF0000}"/>
    <cellStyle name="Output 3 5 32 2" xfId="44209" xr:uid="{00000000-0005-0000-0000-000071AF0000}"/>
    <cellStyle name="Output 3 5 33" xfId="44210" xr:uid="{00000000-0005-0000-0000-000072AF0000}"/>
    <cellStyle name="Output 3 5 33 2" xfId="44211" xr:uid="{00000000-0005-0000-0000-000073AF0000}"/>
    <cellStyle name="Output 3 5 34" xfId="44212" xr:uid="{00000000-0005-0000-0000-000074AF0000}"/>
    <cellStyle name="Output 3 5 34 2" xfId="44213" xr:uid="{00000000-0005-0000-0000-000075AF0000}"/>
    <cellStyle name="Output 3 5 35" xfId="44214" xr:uid="{00000000-0005-0000-0000-000076AF0000}"/>
    <cellStyle name="Output 3 5 35 2" xfId="44215" xr:uid="{00000000-0005-0000-0000-000077AF0000}"/>
    <cellStyle name="Output 3 5 36" xfId="44216" xr:uid="{00000000-0005-0000-0000-000078AF0000}"/>
    <cellStyle name="Output 3 5 36 2" xfId="44217" xr:uid="{00000000-0005-0000-0000-000079AF0000}"/>
    <cellStyle name="Output 3 5 37" xfId="44218" xr:uid="{00000000-0005-0000-0000-00007AAF0000}"/>
    <cellStyle name="Output 3 5 37 2" xfId="44219" xr:uid="{00000000-0005-0000-0000-00007BAF0000}"/>
    <cellStyle name="Output 3 5 38" xfId="44220" xr:uid="{00000000-0005-0000-0000-00007CAF0000}"/>
    <cellStyle name="Output 3 5 38 2" xfId="44221" xr:uid="{00000000-0005-0000-0000-00007DAF0000}"/>
    <cellStyle name="Output 3 5 39" xfId="44222" xr:uid="{00000000-0005-0000-0000-00007EAF0000}"/>
    <cellStyle name="Output 3 5 39 2" xfId="44223" xr:uid="{00000000-0005-0000-0000-00007FAF0000}"/>
    <cellStyle name="Output 3 5 4" xfId="44224" xr:uid="{00000000-0005-0000-0000-000080AF0000}"/>
    <cellStyle name="Output 3 5 4 2" xfId="44225" xr:uid="{00000000-0005-0000-0000-000081AF0000}"/>
    <cellStyle name="Output 3 5 40" xfId="44226" xr:uid="{00000000-0005-0000-0000-000082AF0000}"/>
    <cellStyle name="Output 3 5 41" xfId="44227" xr:uid="{00000000-0005-0000-0000-000083AF0000}"/>
    <cellStyle name="Output 3 5 42" xfId="44228" xr:uid="{00000000-0005-0000-0000-000084AF0000}"/>
    <cellStyle name="Output 3 5 43" xfId="44229" xr:uid="{00000000-0005-0000-0000-000085AF0000}"/>
    <cellStyle name="Output 3 5 44" xfId="44230" xr:uid="{00000000-0005-0000-0000-000086AF0000}"/>
    <cellStyle name="Output 3 5 45" xfId="44231" xr:uid="{00000000-0005-0000-0000-000087AF0000}"/>
    <cellStyle name="Output 3 5 46" xfId="44232" xr:uid="{00000000-0005-0000-0000-000088AF0000}"/>
    <cellStyle name="Output 3 5 47" xfId="44233" xr:uid="{00000000-0005-0000-0000-000089AF0000}"/>
    <cellStyle name="Output 3 5 48" xfId="44234" xr:uid="{00000000-0005-0000-0000-00008AAF0000}"/>
    <cellStyle name="Output 3 5 49" xfId="44235" xr:uid="{00000000-0005-0000-0000-00008BAF0000}"/>
    <cellStyle name="Output 3 5 5" xfId="44236" xr:uid="{00000000-0005-0000-0000-00008CAF0000}"/>
    <cellStyle name="Output 3 5 5 2" xfId="44237" xr:uid="{00000000-0005-0000-0000-00008DAF0000}"/>
    <cellStyle name="Output 3 5 50" xfId="44238" xr:uid="{00000000-0005-0000-0000-00008EAF0000}"/>
    <cellStyle name="Output 3 5 51" xfId="44239" xr:uid="{00000000-0005-0000-0000-00008FAF0000}"/>
    <cellStyle name="Output 3 5 52" xfId="44240" xr:uid="{00000000-0005-0000-0000-000090AF0000}"/>
    <cellStyle name="Output 3 5 53" xfId="44241" xr:uid="{00000000-0005-0000-0000-000091AF0000}"/>
    <cellStyle name="Output 3 5 54" xfId="44242" xr:uid="{00000000-0005-0000-0000-000092AF0000}"/>
    <cellStyle name="Output 3 5 55" xfId="44243" xr:uid="{00000000-0005-0000-0000-000093AF0000}"/>
    <cellStyle name="Output 3 5 56" xfId="44244" xr:uid="{00000000-0005-0000-0000-000094AF0000}"/>
    <cellStyle name="Output 3 5 57" xfId="44245" xr:uid="{00000000-0005-0000-0000-000095AF0000}"/>
    <cellStyle name="Output 3 5 58" xfId="44246" xr:uid="{00000000-0005-0000-0000-000096AF0000}"/>
    <cellStyle name="Output 3 5 59" xfId="44247" xr:uid="{00000000-0005-0000-0000-000097AF0000}"/>
    <cellStyle name="Output 3 5 6" xfId="44248" xr:uid="{00000000-0005-0000-0000-000098AF0000}"/>
    <cellStyle name="Output 3 5 6 2" xfId="44249" xr:uid="{00000000-0005-0000-0000-000099AF0000}"/>
    <cellStyle name="Output 3 5 60" xfId="44250" xr:uid="{00000000-0005-0000-0000-00009AAF0000}"/>
    <cellStyle name="Output 3 5 61" xfId="44251" xr:uid="{00000000-0005-0000-0000-00009BAF0000}"/>
    <cellStyle name="Output 3 5 62" xfId="44252" xr:uid="{00000000-0005-0000-0000-00009CAF0000}"/>
    <cellStyle name="Output 3 5 63" xfId="44253" xr:uid="{00000000-0005-0000-0000-00009DAF0000}"/>
    <cellStyle name="Output 3 5 64" xfId="44254" xr:uid="{00000000-0005-0000-0000-00009EAF0000}"/>
    <cellStyle name="Output 3 5 65" xfId="44255" xr:uid="{00000000-0005-0000-0000-00009FAF0000}"/>
    <cellStyle name="Output 3 5 66" xfId="44256" xr:uid="{00000000-0005-0000-0000-0000A0AF0000}"/>
    <cellStyle name="Output 3 5 67" xfId="44257" xr:uid="{00000000-0005-0000-0000-0000A1AF0000}"/>
    <cellStyle name="Output 3 5 68" xfId="44258" xr:uid="{00000000-0005-0000-0000-0000A2AF0000}"/>
    <cellStyle name="Output 3 5 69" xfId="44259" xr:uid="{00000000-0005-0000-0000-0000A3AF0000}"/>
    <cellStyle name="Output 3 5 7" xfId="44260" xr:uid="{00000000-0005-0000-0000-0000A4AF0000}"/>
    <cellStyle name="Output 3 5 7 2" xfId="44261" xr:uid="{00000000-0005-0000-0000-0000A5AF0000}"/>
    <cellStyle name="Output 3 5 70" xfId="44262" xr:uid="{00000000-0005-0000-0000-0000A6AF0000}"/>
    <cellStyle name="Output 3 5 71" xfId="44263" xr:uid="{00000000-0005-0000-0000-0000A7AF0000}"/>
    <cellStyle name="Output 3 5 72" xfId="44264" xr:uid="{00000000-0005-0000-0000-0000A8AF0000}"/>
    <cellStyle name="Output 3 5 73" xfId="44265" xr:uid="{00000000-0005-0000-0000-0000A9AF0000}"/>
    <cellStyle name="Output 3 5 74" xfId="44266" xr:uid="{00000000-0005-0000-0000-0000AAAF0000}"/>
    <cellStyle name="Output 3 5 75" xfId="44267" xr:uid="{00000000-0005-0000-0000-0000ABAF0000}"/>
    <cellStyle name="Output 3 5 76" xfId="44268" xr:uid="{00000000-0005-0000-0000-0000ACAF0000}"/>
    <cellStyle name="Output 3 5 77" xfId="52491" xr:uid="{00000000-0005-0000-0000-0000ADAF0000}"/>
    <cellStyle name="Output 3 5 78" xfId="52231" xr:uid="{00000000-0005-0000-0000-0000AEAF0000}"/>
    <cellStyle name="Output 3 5 79" xfId="53184" xr:uid="{00000000-0005-0000-0000-0000AFAF0000}"/>
    <cellStyle name="Output 3 5 8" xfId="44269" xr:uid="{00000000-0005-0000-0000-0000B0AF0000}"/>
    <cellStyle name="Output 3 5 8 2" xfId="44270" xr:uid="{00000000-0005-0000-0000-0000B1AF0000}"/>
    <cellStyle name="Output 3 5 9" xfId="44271" xr:uid="{00000000-0005-0000-0000-0000B2AF0000}"/>
    <cellStyle name="Output 3 5 9 2" xfId="44272" xr:uid="{00000000-0005-0000-0000-0000B3AF0000}"/>
    <cellStyle name="Output 3 50" xfId="44273" xr:uid="{00000000-0005-0000-0000-0000B4AF0000}"/>
    <cellStyle name="Output 3 50 2" xfId="44274" xr:uid="{00000000-0005-0000-0000-0000B5AF0000}"/>
    <cellStyle name="Output 3 51" xfId="44275" xr:uid="{00000000-0005-0000-0000-0000B6AF0000}"/>
    <cellStyle name="Output 3 51 2" xfId="44276" xr:uid="{00000000-0005-0000-0000-0000B7AF0000}"/>
    <cellStyle name="Output 3 52" xfId="44277" xr:uid="{00000000-0005-0000-0000-0000B8AF0000}"/>
    <cellStyle name="Output 3 52 2" xfId="44278" xr:uid="{00000000-0005-0000-0000-0000B9AF0000}"/>
    <cellStyle name="Output 3 53" xfId="44279" xr:uid="{00000000-0005-0000-0000-0000BAAF0000}"/>
    <cellStyle name="Output 3 53 2" xfId="44280" xr:uid="{00000000-0005-0000-0000-0000BBAF0000}"/>
    <cellStyle name="Output 3 54" xfId="44281" xr:uid="{00000000-0005-0000-0000-0000BCAF0000}"/>
    <cellStyle name="Output 3 54 2" xfId="44282" xr:uid="{00000000-0005-0000-0000-0000BDAF0000}"/>
    <cellStyle name="Output 3 55" xfId="44283" xr:uid="{00000000-0005-0000-0000-0000BEAF0000}"/>
    <cellStyle name="Output 3 55 2" xfId="44284" xr:uid="{00000000-0005-0000-0000-0000BFAF0000}"/>
    <cellStyle name="Output 3 56" xfId="44285" xr:uid="{00000000-0005-0000-0000-0000C0AF0000}"/>
    <cellStyle name="Output 3 56 2" xfId="44286" xr:uid="{00000000-0005-0000-0000-0000C1AF0000}"/>
    <cellStyle name="Output 3 57" xfId="44287" xr:uid="{00000000-0005-0000-0000-0000C2AF0000}"/>
    <cellStyle name="Output 3 57 2" xfId="44288" xr:uid="{00000000-0005-0000-0000-0000C3AF0000}"/>
    <cellStyle name="Output 3 58" xfId="44289" xr:uid="{00000000-0005-0000-0000-0000C4AF0000}"/>
    <cellStyle name="Output 3 58 2" xfId="44290" xr:uid="{00000000-0005-0000-0000-0000C5AF0000}"/>
    <cellStyle name="Output 3 59" xfId="44291" xr:uid="{00000000-0005-0000-0000-0000C6AF0000}"/>
    <cellStyle name="Output 3 6" xfId="1187" xr:uid="{00000000-0005-0000-0000-0000C7AF0000}"/>
    <cellStyle name="Output 3 6 10" xfId="44292" xr:uid="{00000000-0005-0000-0000-0000C8AF0000}"/>
    <cellStyle name="Output 3 6 10 2" xfId="44293" xr:uid="{00000000-0005-0000-0000-0000C9AF0000}"/>
    <cellStyle name="Output 3 6 11" xfId="44294" xr:uid="{00000000-0005-0000-0000-0000CAAF0000}"/>
    <cellStyle name="Output 3 6 11 2" xfId="44295" xr:uid="{00000000-0005-0000-0000-0000CBAF0000}"/>
    <cellStyle name="Output 3 6 12" xfId="44296" xr:uid="{00000000-0005-0000-0000-0000CCAF0000}"/>
    <cellStyle name="Output 3 6 12 2" xfId="44297" xr:uid="{00000000-0005-0000-0000-0000CDAF0000}"/>
    <cellStyle name="Output 3 6 13" xfId="44298" xr:uid="{00000000-0005-0000-0000-0000CEAF0000}"/>
    <cellStyle name="Output 3 6 13 2" xfId="44299" xr:uid="{00000000-0005-0000-0000-0000CFAF0000}"/>
    <cellStyle name="Output 3 6 14" xfId="44300" xr:uid="{00000000-0005-0000-0000-0000D0AF0000}"/>
    <cellStyle name="Output 3 6 14 2" xfId="44301" xr:uid="{00000000-0005-0000-0000-0000D1AF0000}"/>
    <cellStyle name="Output 3 6 15" xfId="44302" xr:uid="{00000000-0005-0000-0000-0000D2AF0000}"/>
    <cellStyle name="Output 3 6 15 2" xfId="44303" xr:uid="{00000000-0005-0000-0000-0000D3AF0000}"/>
    <cellStyle name="Output 3 6 16" xfId="44304" xr:uid="{00000000-0005-0000-0000-0000D4AF0000}"/>
    <cellStyle name="Output 3 6 16 2" xfId="44305" xr:uid="{00000000-0005-0000-0000-0000D5AF0000}"/>
    <cellStyle name="Output 3 6 17" xfId="44306" xr:uid="{00000000-0005-0000-0000-0000D6AF0000}"/>
    <cellStyle name="Output 3 6 17 2" xfId="44307" xr:uid="{00000000-0005-0000-0000-0000D7AF0000}"/>
    <cellStyle name="Output 3 6 18" xfId="44308" xr:uid="{00000000-0005-0000-0000-0000D8AF0000}"/>
    <cellStyle name="Output 3 6 18 2" xfId="44309" xr:uid="{00000000-0005-0000-0000-0000D9AF0000}"/>
    <cellStyle name="Output 3 6 19" xfId="44310" xr:uid="{00000000-0005-0000-0000-0000DAAF0000}"/>
    <cellStyle name="Output 3 6 19 2" xfId="44311" xr:uid="{00000000-0005-0000-0000-0000DBAF0000}"/>
    <cellStyle name="Output 3 6 2" xfId="1188" xr:uid="{00000000-0005-0000-0000-0000DCAF0000}"/>
    <cellStyle name="Output 3 6 2 2" xfId="44312" xr:uid="{00000000-0005-0000-0000-0000DDAF0000}"/>
    <cellStyle name="Output 3 6 20" xfId="44313" xr:uid="{00000000-0005-0000-0000-0000DEAF0000}"/>
    <cellStyle name="Output 3 6 20 2" xfId="44314" xr:uid="{00000000-0005-0000-0000-0000DFAF0000}"/>
    <cellStyle name="Output 3 6 21" xfId="44315" xr:uid="{00000000-0005-0000-0000-0000E0AF0000}"/>
    <cellStyle name="Output 3 6 21 2" xfId="44316" xr:uid="{00000000-0005-0000-0000-0000E1AF0000}"/>
    <cellStyle name="Output 3 6 22" xfId="44317" xr:uid="{00000000-0005-0000-0000-0000E2AF0000}"/>
    <cellStyle name="Output 3 6 22 2" xfId="44318" xr:uid="{00000000-0005-0000-0000-0000E3AF0000}"/>
    <cellStyle name="Output 3 6 23" xfId="44319" xr:uid="{00000000-0005-0000-0000-0000E4AF0000}"/>
    <cellStyle name="Output 3 6 23 2" xfId="44320" xr:uid="{00000000-0005-0000-0000-0000E5AF0000}"/>
    <cellStyle name="Output 3 6 24" xfId="44321" xr:uid="{00000000-0005-0000-0000-0000E6AF0000}"/>
    <cellStyle name="Output 3 6 24 2" xfId="44322" xr:uid="{00000000-0005-0000-0000-0000E7AF0000}"/>
    <cellStyle name="Output 3 6 25" xfId="44323" xr:uid="{00000000-0005-0000-0000-0000E8AF0000}"/>
    <cellStyle name="Output 3 6 25 2" xfId="44324" xr:uid="{00000000-0005-0000-0000-0000E9AF0000}"/>
    <cellStyle name="Output 3 6 26" xfId="44325" xr:uid="{00000000-0005-0000-0000-0000EAAF0000}"/>
    <cellStyle name="Output 3 6 26 2" xfId="44326" xr:uid="{00000000-0005-0000-0000-0000EBAF0000}"/>
    <cellStyle name="Output 3 6 27" xfId="44327" xr:uid="{00000000-0005-0000-0000-0000ECAF0000}"/>
    <cellStyle name="Output 3 6 27 2" xfId="44328" xr:uid="{00000000-0005-0000-0000-0000EDAF0000}"/>
    <cellStyle name="Output 3 6 28" xfId="44329" xr:uid="{00000000-0005-0000-0000-0000EEAF0000}"/>
    <cellStyle name="Output 3 6 28 2" xfId="44330" xr:uid="{00000000-0005-0000-0000-0000EFAF0000}"/>
    <cellStyle name="Output 3 6 29" xfId="44331" xr:uid="{00000000-0005-0000-0000-0000F0AF0000}"/>
    <cellStyle name="Output 3 6 29 2" xfId="44332" xr:uid="{00000000-0005-0000-0000-0000F1AF0000}"/>
    <cellStyle name="Output 3 6 3" xfId="44333" xr:uid="{00000000-0005-0000-0000-0000F2AF0000}"/>
    <cellStyle name="Output 3 6 3 2" xfId="44334" xr:uid="{00000000-0005-0000-0000-0000F3AF0000}"/>
    <cellStyle name="Output 3 6 30" xfId="44335" xr:uid="{00000000-0005-0000-0000-0000F4AF0000}"/>
    <cellStyle name="Output 3 6 30 2" xfId="44336" xr:uid="{00000000-0005-0000-0000-0000F5AF0000}"/>
    <cellStyle name="Output 3 6 31" xfId="44337" xr:uid="{00000000-0005-0000-0000-0000F6AF0000}"/>
    <cellStyle name="Output 3 6 31 2" xfId="44338" xr:uid="{00000000-0005-0000-0000-0000F7AF0000}"/>
    <cellStyle name="Output 3 6 32" xfId="44339" xr:uid="{00000000-0005-0000-0000-0000F8AF0000}"/>
    <cellStyle name="Output 3 6 32 2" xfId="44340" xr:uid="{00000000-0005-0000-0000-0000F9AF0000}"/>
    <cellStyle name="Output 3 6 33" xfId="44341" xr:uid="{00000000-0005-0000-0000-0000FAAF0000}"/>
    <cellStyle name="Output 3 6 33 2" xfId="44342" xr:uid="{00000000-0005-0000-0000-0000FBAF0000}"/>
    <cellStyle name="Output 3 6 34" xfId="44343" xr:uid="{00000000-0005-0000-0000-0000FCAF0000}"/>
    <cellStyle name="Output 3 6 34 2" xfId="44344" xr:uid="{00000000-0005-0000-0000-0000FDAF0000}"/>
    <cellStyle name="Output 3 6 35" xfId="44345" xr:uid="{00000000-0005-0000-0000-0000FEAF0000}"/>
    <cellStyle name="Output 3 6 35 2" xfId="44346" xr:uid="{00000000-0005-0000-0000-0000FFAF0000}"/>
    <cellStyle name="Output 3 6 36" xfId="44347" xr:uid="{00000000-0005-0000-0000-000000B00000}"/>
    <cellStyle name="Output 3 6 36 2" xfId="44348" xr:uid="{00000000-0005-0000-0000-000001B00000}"/>
    <cellStyle name="Output 3 6 37" xfId="44349" xr:uid="{00000000-0005-0000-0000-000002B00000}"/>
    <cellStyle name="Output 3 6 37 2" xfId="44350" xr:uid="{00000000-0005-0000-0000-000003B00000}"/>
    <cellStyle name="Output 3 6 38" xfId="44351" xr:uid="{00000000-0005-0000-0000-000004B00000}"/>
    <cellStyle name="Output 3 6 38 2" xfId="44352" xr:uid="{00000000-0005-0000-0000-000005B00000}"/>
    <cellStyle name="Output 3 6 39" xfId="44353" xr:uid="{00000000-0005-0000-0000-000006B00000}"/>
    <cellStyle name="Output 3 6 39 2" xfId="44354" xr:uid="{00000000-0005-0000-0000-000007B00000}"/>
    <cellStyle name="Output 3 6 4" xfId="44355" xr:uid="{00000000-0005-0000-0000-000008B00000}"/>
    <cellStyle name="Output 3 6 4 2" xfId="44356" xr:uid="{00000000-0005-0000-0000-000009B00000}"/>
    <cellStyle name="Output 3 6 40" xfId="44357" xr:uid="{00000000-0005-0000-0000-00000AB00000}"/>
    <cellStyle name="Output 3 6 41" xfId="44358" xr:uid="{00000000-0005-0000-0000-00000BB00000}"/>
    <cellStyle name="Output 3 6 42" xfId="44359" xr:uid="{00000000-0005-0000-0000-00000CB00000}"/>
    <cellStyle name="Output 3 6 43" xfId="44360" xr:uid="{00000000-0005-0000-0000-00000DB00000}"/>
    <cellStyle name="Output 3 6 44" xfId="44361" xr:uid="{00000000-0005-0000-0000-00000EB00000}"/>
    <cellStyle name="Output 3 6 45" xfId="44362" xr:uid="{00000000-0005-0000-0000-00000FB00000}"/>
    <cellStyle name="Output 3 6 46" xfId="44363" xr:uid="{00000000-0005-0000-0000-000010B00000}"/>
    <cellStyle name="Output 3 6 47" xfId="44364" xr:uid="{00000000-0005-0000-0000-000011B00000}"/>
    <cellStyle name="Output 3 6 48" xfId="44365" xr:uid="{00000000-0005-0000-0000-000012B00000}"/>
    <cellStyle name="Output 3 6 49" xfId="44366" xr:uid="{00000000-0005-0000-0000-000013B00000}"/>
    <cellStyle name="Output 3 6 5" xfId="44367" xr:uid="{00000000-0005-0000-0000-000014B00000}"/>
    <cellStyle name="Output 3 6 5 2" xfId="44368" xr:uid="{00000000-0005-0000-0000-000015B00000}"/>
    <cellStyle name="Output 3 6 50" xfId="44369" xr:uid="{00000000-0005-0000-0000-000016B00000}"/>
    <cellStyle name="Output 3 6 51" xfId="44370" xr:uid="{00000000-0005-0000-0000-000017B00000}"/>
    <cellStyle name="Output 3 6 52" xfId="44371" xr:uid="{00000000-0005-0000-0000-000018B00000}"/>
    <cellStyle name="Output 3 6 53" xfId="44372" xr:uid="{00000000-0005-0000-0000-000019B00000}"/>
    <cellStyle name="Output 3 6 54" xfId="44373" xr:uid="{00000000-0005-0000-0000-00001AB00000}"/>
    <cellStyle name="Output 3 6 55" xfId="44374" xr:uid="{00000000-0005-0000-0000-00001BB00000}"/>
    <cellStyle name="Output 3 6 56" xfId="44375" xr:uid="{00000000-0005-0000-0000-00001CB00000}"/>
    <cellStyle name="Output 3 6 57" xfId="44376" xr:uid="{00000000-0005-0000-0000-00001DB00000}"/>
    <cellStyle name="Output 3 6 58" xfId="44377" xr:uid="{00000000-0005-0000-0000-00001EB00000}"/>
    <cellStyle name="Output 3 6 59" xfId="44378" xr:uid="{00000000-0005-0000-0000-00001FB00000}"/>
    <cellStyle name="Output 3 6 6" xfId="44379" xr:uid="{00000000-0005-0000-0000-000020B00000}"/>
    <cellStyle name="Output 3 6 6 2" xfId="44380" xr:uid="{00000000-0005-0000-0000-000021B00000}"/>
    <cellStyle name="Output 3 6 60" xfId="44381" xr:uid="{00000000-0005-0000-0000-000022B00000}"/>
    <cellStyle name="Output 3 6 61" xfId="44382" xr:uid="{00000000-0005-0000-0000-000023B00000}"/>
    <cellStyle name="Output 3 6 62" xfId="44383" xr:uid="{00000000-0005-0000-0000-000024B00000}"/>
    <cellStyle name="Output 3 6 63" xfId="44384" xr:uid="{00000000-0005-0000-0000-000025B00000}"/>
    <cellStyle name="Output 3 6 64" xfId="44385" xr:uid="{00000000-0005-0000-0000-000026B00000}"/>
    <cellStyle name="Output 3 6 65" xfId="44386" xr:uid="{00000000-0005-0000-0000-000027B00000}"/>
    <cellStyle name="Output 3 6 66" xfId="44387" xr:uid="{00000000-0005-0000-0000-000028B00000}"/>
    <cellStyle name="Output 3 6 67" xfId="44388" xr:uid="{00000000-0005-0000-0000-000029B00000}"/>
    <cellStyle name="Output 3 6 68" xfId="44389" xr:uid="{00000000-0005-0000-0000-00002AB00000}"/>
    <cellStyle name="Output 3 6 69" xfId="44390" xr:uid="{00000000-0005-0000-0000-00002BB00000}"/>
    <cellStyle name="Output 3 6 7" xfId="44391" xr:uid="{00000000-0005-0000-0000-00002CB00000}"/>
    <cellStyle name="Output 3 6 7 2" xfId="44392" xr:uid="{00000000-0005-0000-0000-00002DB00000}"/>
    <cellStyle name="Output 3 6 70" xfId="44393" xr:uid="{00000000-0005-0000-0000-00002EB00000}"/>
    <cellStyle name="Output 3 6 71" xfId="44394" xr:uid="{00000000-0005-0000-0000-00002FB00000}"/>
    <cellStyle name="Output 3 6 72" xfId="44395" xr:uid="{00000000-0005-0000-0000-000030B00000}"/>
    <cellStyle name="Output 3 6 73" xfId="44396" xr:uid="{00000000-0005-0000-0000-000031B00000}"/>
    <cellStyle name="Output 3 6 74" xfId="44397" xr:uid="{00000000-0005-0000-0000-000032B00000}"/>
    <cellStyle name="Output 3 6 75" xfId="44398" xr:uid="{00000000-0005-0000-0000-000033B00000}"/>
    <cellStyle name="Output 3 6 76" xfId="44399" xr:uid="{00000000-0005-0000-0000-000034B00000}"/>
    <cellStyle name="Output 3 6 77" xfId="52538" xr:uid="{00000000-0005-0000-0000-000035B00000}"/>
    <cellStyle name="Output 3 6 78" xfId="52770" xr:uid="{00000000-0005-0000-0000-000036B00000}"/>
    <cellStyle name="Output 3 6 79" xfId="53231" xr:uid="{00000000-0005-0000-0000-000037B00000}"/>
    <cellStyle name="Output 3 6 8" xfId="44400" xr:uid="{00000000-0005-0000-0000-000038B00000}"/>
    <cellStyle name="Output 3 6 8 2" xfId="44401" xr:uid="{00000000-0005-0000-0000-000039B00000}"/>
    <cellStyle name="Output 3 6 9" xfId="44402" xr:uid="{00000000-0005-0000-0000-00003AB00000}"/>
    <cellStyle name="Output 3 6 9 2" xfId="44403" xr:uid="{00000000-0005-0000-0000-00003BB00000}"/>
    <cellStyle name="Output 3 60" xfId="44404" xr:uid="{00000000-0005-0000-0000-00003CB00000}"/>
    <cellStyle name="Output 3 61" xfId="44405" xr:uid="{00000000-0005-0000-0000-00003DB00000}"/>
    <cellStyle name="Output 3 62" xfId="44406" xr:uid="{00000000-0005-0000-0000-00003EB00000}"/>
    <cellStyle name="Output 3 63" xfId="44407" xr:uid="{00000000-0005-0000-0000-00003FB00000}"/>
    <cellStyle name="Output 3 64" xfId="44408" xr:uid="{00000000-0005-0000-0000-000040B00000}"/>
    <cellStyle name="Output 3 65" xfId="44409" xr:uid="{00000000-0005-0000-0000-000041B00000}"/>
    <cellStyle name="Output 3 66" xfId="44410" xr:uid="{00000000-0005-0000-0000-000042B00000}"/>
    <cellStyle name="Output 3 67" xfId="44411" xr:uid="{00000000-0005-0000-0000-000043B00000}"/>
    <cellStyle name="Output 3 68" xfId="44412" xr:uid="{00000000-0005-0000-0000-000044B00000}"/>
    <cellStyle name="Output 3 69" xfId="44413" xr:uid="{00000000-0005-0000-0000-000045B00000}"/>
    <cellStyle name="Output 3 7" xfId="1189" xr:uid="{00000000-0005-0000-0000-000046B00000}"/>
    <cellStyle name="Output 3 7 10" xfId="44414" xr:uid="{00000000-0005-0000-0000-000047B00000}"/>
    <cellStyle name="Output 3 7 10 2" xfId="44415" xr:uid="{00000000-0005-0000-0000-000048B00000}"/>
    <cellStyle name="Output 3 7 11" xfId="44416" xr:uid="{00000000-0005-0000-0000-000049B00000}"/>
    <cellStyle name="Output 3 7 11 2" xfId="44417" xr:uid="{00000000-0005-0000-0000-00004AB00000}"/>
    <cellStyle name="Output 3 7 12" xfId="44418" xr:uid="{00000000-0005-0000-0000-00004BB00000}"/>
    <cellStyle name="Output 3 7 12 2" xfId="44419" xr:uid="{00000000-0005-0000-0000-00004CB00000}"/>
    <cellStyle name="Output 3 7 13" xfId="44420" xr:uid="{00000000-0005-0000-0000-00004DB00000}"/>
    <cellStyle name="Output 3 7 13 2" xfId="44421" xr:uid="{00000000-0005-0000-0000-00004EB00000}"/>
    <cellStyle name="Output 3 7 14" xfId="44422" xr:uid="{00000000-0005-0000-0000-00004FB00000}"/>
    <cellStyle name="Output 3 7 14 2" xfId="44423" xr:uid="{00000000-0005-0000-0000-000050B00000}"/>
    <cellStyle name="Output 3 7 15" xfId="44424" xr:uid="{00000000-0005-0000-0000-000051B00000}"/>
    <cellStyle name="Output 3 7 15 2" xfId="44425" xr:uid="{00000000-0005-0000-0000-000052B00000}"/>
    <cellStyle name="Output 3 7 16" xfId="44426" xr:uid="{00000000-0005-0000-0000-000053B00000}"/>
    <cellStyle name="Output 3 7 16 2" xfId="44427" xr:uid="{00000000-0005-0000-0000-000054B00000}"/>
    <cellStyle name="Output 3 7 17" xfId="44428" xr:uid="{00000000-0005-0000-0000-000055B00000}"/>
    <cellStyle name="Output 3 7 17 2" xfId="44429" xr:uid="{00000000-0005-0000-0000-000056B00000}"/>
    <cellStyle name="Output 3 7 18" xfId="44430" xr:uid="{00000000-0005-0000-0000-000057B00000}"/>
    <cellStyle name="Output 3 7 18 2" xfId="44431" xr:uid="{00000000-0005-0000-0000-000058B00000}"/>
    <cellStyle name="Output 3 7 19" xfId="44432" xr:uid="{00000000-0005-0000-0000-000059B00000}"/>
    <cellStyle name="Output 3 7 19 2" xfId="44433" xr:uid="{00000000-0005-0000-0000-00005AB00000}"/>
    <cellStyle name="Output 3 7 2" xfId="1190" xr:uid="{00000000-0005-0000-0000-00005BB00000}"/>
    <cellStyle name="Output 3 7 2 2" xfId="44434" xr:uid="{00000000-0005-0000-0000-00005CB00000}"/>
    <cellStyle name="Output 3 7 20" xfId="44435" xr:uid="{00000000-0005-0000-0000-00005DB00000}"/>
    <cellStyle name="Output 3 7 20 2" xfId="44436" xr:uid="{00000000-0005-0000-0000-00005EB00000}"/>
    <cellStyle name="Output 3 7 21" xfId="44437" xr:uid="{00000000-0005-0000-0000-00005FB00000}"/>
    <cellStyle name="Output 3 7 21 2" xfId="44438" xr:uid="{00000000-0005-0000-0000-000060B00000}"/>
    <cellStyle name="Output 3 7 22" xfId="44439" xr:uid="{00000000-0005-0000-0000-000061B00000}"/>
    <cellStyle name="Output 3 7 22 2" xfId="44440" xr:uid="{00000000-0005-0000-0000-000062B00000}"/>
    <cellStyle name="Output 3 7 23" xfId="44441" xr:uid="{00000000-0005-0000-0000-000063B00000}"/>
    <cellStyle name="Output 3 7 23 2" xfId="44442" xr:uid="{00000000-0005-0000-0000-000064B00000}"/>
    <cellStyle name="Output 3 7 24" xfId="44443" xr:uid="{00000000-0005-0000-0000-000065B00000}"/>
    <cellStyle name="Output 3 7 24 2" xfId="44444" xr:uid="{00000000-0005-0000-0000-000066B00000}"/>
    <cellStyle name="Output 3 7 25" xfId="44445" xr:uid="{00000000-0005-0000-0000-000067B00000}"/>
    <cellStyle name="Output 3 7 25 2" xfId="44446" xr:uid="{00000000-0005-0000-0000-000068B00000}"/>
    <cellStyle name="Output 3 7 26" xfId="44447" xr:uid="{00000000-0005-0000-0000-000069B00000}"/>
    <cellStyle name="Output 3 7 26 2" xfId="44448" xr:uid="{00000000-0005-0000-0000-00006AB00000}"/>
    <cellStyle name="Output 3 7 27" xfId="44449" xr:uid="{00000000-0005-0000-0000-00006BB00000}"/>
    <cellStyle name="Output 3 7 27 2" xfId="44450" xr:uid="{00000000-0005-0000-0000-00006CB00000}"/>
    <cellStyle name="Output 3 7 28" xfId="44451" xr:uid="{00000000-0005-0000-0000-00006DB00000}"/>
    <cellStyle name="Output 3 7 28 2" xfId="44452" xr:uid="{00000000-0005-0000-0000-00006EB00000}"/>
    <cellStyle name="Output 3 7 29" xfId="44453" xr:uid="{00000000-0005-0000-0000-00006FB00000}"/>
    <cellStyle name="Output 3 7 29 2" xfId="44454" xr:uid="{00000000-0005-0000-0000-000070B00000}"/>
    <cellStyle name="Output 3 7 3" xfId="44455" xr:uid="{00000000-0005-0000-0000-000071B00000}"/>
    <cellStyle name="Output 3 7 3 2" xfId="44456" xr:uid="{00000000-0005-0000-0000-000072B00000}"/>
    <cellStyle name="Output 3 7 30" xfId="44457" xr:uid="{00000000-0005-0000-0000-000073B00000}"/>
    <cellStyle name="Output 3 7 30 2" xfId="44458" xr:uid="{00000000-0005-0000-0000-000074B00000}"/>
    <cellStyle name="Output 3 7 31" xfId="44459" xr:uid="{00000000-0005-0000-0000-000075B00000}"/>
    <cellStyle name="Output 3 7 31 2" xfId="44460" xr:uid="{00000000-0005-0000-0000-000076B00000}"/>
    <cellStyle name="Output 3 7 32" xfId="44461" xr:uid="{00000000-0005-0000-0000-000077B00000}"/>
    <cellStyle name="Output 3 7 32 2" xfId="44462" xr:uid="{00000000-0005-0000-0000-000078B00000}"/>
    <cellStyle name="Output 3 7 33" xfId="44463" xr:uid="{00000000-0005-0000-0000-000079B00000}"/>
    <cellStyle name="Output 3 7 33 2" xfId="44464" xr:uid="{00000000-0005-0000-0000-00007AB00000}"/>
    <cellStyle name="Output 3 7 34" xfId="44465" xr:uid="{00000000-0005-0000-0000-00007BB00000}"/>
    <cellStyle name="Output 3 7 34 2" xfId="44466" xr:uid="{00000000-0005-0000-0000-00007CB00000}"/>
    <cellStyle name="Output 3 7 35" xfId="44467" xr:uid="{00000000-0005-0000-0000-00007DB00000}"/>
    <cellStyle name="Output 3 7 35 2" xfId="44468" xr:uid="{00000000-0005-0000-0000-00007EB00000}"/>
    <cellStyle name="Output 3 7 36" xfId="44469" xr:uid="{00000000-0005-0000-0000-00007FB00000}"/>
    <cellStyle name="Output 3 7 36 2" xfId="44470" xr:uid="{00000000-0005-0000-0000-000080B00000}"/>
    <cellStyle name="Output 3 7 37" xfId="44471" xr:uid="{00000000-0005-0000-0000-000081B00000}"/>
    <cellStyle name="Output 3 7 37 2" xfId="44472" xr:uid="{00000000-0005-0000-0000-000082B00000}"/>
    <cellStyle name="Output 3 7 38" xfId="44473" xr:uid="{00000000-0005-0000-0000-000083B00000}"/>
    <cellStyle name="Output 3 7 38 2" xfId="44474" xr:uid="{00000000-0005-0000-0000-000084B00000}"/>
    <cellStyle name="Output 3 7 39" xfId="44475" xr:uid="{00000000-0005-0000-0000-000085B00000}"/>
    <cellStyle name="Output 3 7 39 2" xfId="44476" xr:uid="{00000000-0005-0000-0000-000086B00000}"/>
    <cellStyle name="Output 3 7 4" xfId="44477" xr:uid="{00000000-0005-0000-0000-000087B00000}"/>
    <cellStyle name="Output 3 7 4 2" xfId="44478" xr:uid="{00000000-0005-0000-0000-000088B00000}"/>
    <cellStyle name="Output 3 7 40" xfId="44479" xr:uid="{00000000-0005-0000-0000-000089B00000}"/>
    <cellStyle name="Output 3 7 41" xfId="44480" xr:uid="{00000000-0005-0000-0000-00008AB00000}"/>
    <cellStyle name="Output 3 7 42" xfId="44481" xr:uid="{00000000-0005-0000-0000-00008BB00000}"/>
    <cellStyle name="Output 3 7 43" xfId="44482" xr:uid="{00000000-0005-0000-0000-00008CB00000}"/>
    <cellStyle name="Output 3 7 44" xfId="44483" xr:uid="{00000000-0005-0000-0000-00008DB00000}"/>
    <cellStyle name="Output 3 7 45" xfId="44484" xr:uid="{00000000-0005-0000-0000-00008EB00000}"/>
    <cellStyle name="Output 3 7 46" xfId="44485" xr:uid="{00000000-0005-0000-0000-00008FB00000}"/>
    <cellStyle name="Output 3 7 47" xfId="44486" xr:uid="{00000000-0005-0000-0000-000090B00000}"/>
    <cellStyle name="Output 3 7 48" xfId="44487" xr:uid="{00000000-0005-0000-0000-000091B00000}"/>
    <cellStyle name="Output 3 7 49" xfId="44488" xr:uid="{00000000-0005-0000-0000-000092B00000}"/>
    <cellStyle name="Output 3 7 5" xfId="44489" xr:uid="{00000000-0005-0000-0000-000093B00000}"/>
    <cellStyle name="Output 3 7 5 2" xfId="44490" xr:uid="{00000000-0005-0000-0000-000094B00000}"/>
    <cellStyle name="Output 3 7 50" xfId="44491" xr:uid="{00000000-0005-0000-0000-000095B00000}"/>
    <cellStyle name="Output 3 7 51" xfId="44492" xr:uid="{00000000-0005-0000-0000-000096B00000}"/>
    <cellStyle name="Output 3 7 52" xfId="44493" xr:uid="{00000000-0005-0000-0000-000097B00000}"/>
    <cellStyle name="Output 3 7 53" xfId="44494" xr:uid="{00000000-0005-0000-0000-000098B00000}"/>
    <cellStyle name="Output 3 7 54" xfId="44495" xr:uid="{00000000-0005-0000-0000-000099B00000}"/>
    <cellStyle name="Output 3 7 55" xfId="44496" xr:uid="{00000000-0005-0000-0000-00009AB00000}"/>
    <cellStyle name="Output 3 7 56" xfId="44497" xr:uid="{00000000-0005-0000-0000-00009BB00000}"/>
    <cellStyle name="Output 3 7 57" xfId="44498" xr:uid="{00000000-0005-0000-0000-00009CB00000}"/>
    <cellStyle name="Output 3 7 58" xfId="44499" xr:uid="{00000000-0005-0000-0000-00009DB00000}"/>
    <cellStyle name="Output 3 7 59" xfId="44500" xr:uid="{00000000-0005-0000-0000-00009EB00000}"/>
    <cellStyle name="Output 3 7 6" xfId="44501" xr:uid="{00000000-0005-0000-0000-00009FB00000}"/>
    <cellStyle name="Output 3 7 6 2" xfId="44502" xr:uid="{00000000-0005-0000-0000-0000A0B00000}"/>
    <cellStyle name="Output 3 7 60" xfId="44503" xr:uid="{00000000-0005-0000-0000-0000A1B00000}"/>
    <cellStyle name="Output 3 7 61" xfId="44504" xr:uid="{00000000-0005-0000-0000-0000A2B00000}"/>
    <cellStyle name="Output 3 7 62" xfId="44505" xr:uid="{00000000-0005-0000-0000-0000A3B00000}"/>
    <cellStyle name="Output 3 7 63" xfId="44506" xr:uid="{00000000-0005-0000-0000-0000A4B00000}"/>
    <cellStyle name="Output 3 7 64" xfId="44507" xr:uid="{00000000-0005-0000-0000-0000A5B00000}"/>
    <cellStyle name="Output 3 7 65" xfId="44508" xr:uid="{00000000-0005-0000-0000-0000A6B00000}"/>
    <cellStyle name="Output 3 7 66" xfId="44509" xr:uid="{00000000-0005-0000-0000-0000A7B00000}"/>
    <cellStyle name="Output 3 7 67" xfId="44510" xr:uid="{00000000-0005-0000-0000-0000A8B00000}"/>
    <cellStyle name="Output 3 7 68" xfId="44511" xr:uid="{00000000-0005-0000-0000-0000A9B00000}"/>
    <cellStyle name="Output 3 7 69" xfId="44512" xr:uid="{00000000-0005-0000-0000-0000AAB00000}"/>
    <cellStyle name="Output 3 7 7" xfId="44513" xr:uid="{00000000-0005-0000-0000-0000ABB00000}"/>
    <cellStyle name="Output 3 7 7 2" xfId="44514" xr:uid="{00000000-0005-0000-0000-0000ACB00000}"/>
    <cellStyle name="Output 3 7 70" xfId="44515" xr:uid="{00000000-0005-0000-0000-0000ADB00000}"/>
    <cellStyle name="Output 3 7 71" xfId="44516" xr:uid="{00000000-0005-0000-0000-0000AEB00000}"/>
    <cellStyle name="Output 3 7 72" xfId="44517" xr:uid="{00000000-0005-0000-0000-0000AFB00000}"/>
    <cellStyle name="Output 3 7 73" xfId="44518" xr:uid="{00000000-0005-0000-0000-0000B0B00000}"/>
    <cellStyle name="Output 3 7 74" xfId="44519" xr:uid="{00000000-0005-0000-0000-0000B1B00000}"/>
    <cellStyle name="Output 3 7 75" xfId="44520" xr:uid="{00000000-0005-0000-0000-0000B2B00000}"/>
    <cellStyle name="Output 3 7 76" xfId="44521" xr:uid="{00000000-0005-0000-0000-0000B3B00000}"/>
    <cellStyle name="Output 3 7 77" xfId="52479" xr:uid="{00000000-0005-0000-0000-0000B4B00000}"/>
    <cellStyle name="Output 3 7 78" xfId="52247" xr:uid="{00000000-0005-0000-0000-0000B5B00000}"/>
    <cellStyle name="Output 3 7 79" xfId="53172" xr:uid="{00000000-0005-0000-0000-0000B6B00000}"/>
    <cellStyle name="Output 3 7 8" xfId="44522" xr:uid="{00000000-0005-0000-0000-0000B7B00000}"/>
    <cellStyle name="Output 3 7 8 2" xfId="44523" xr:uid="{00000000-0005-0000-0000-0000B8B00000}"/>
    <cellStyle name="Output 3 7 9" xfId="44524" xr:uid="{00000000-0005-0000-0000-0000B9B00000}"/>
    <cellStyle name="Output 3 7 9 2" xfId="44525" xr:uid="{00000000-0005-0000-0000-0000BAB00000}"/>
    <cellStyle name="Output 3 70" xfId="44526" xr:uid="{00000000-0005-0000-0000-0000BBB00000}"/>
    <cellStyle name="Output 3 71" xfId="44527" xr:uid="{00000000-0005-0000-0000-0000BCB00000}"/>
    <cellStyle name="Output 3 72" xfId="44528" xr:uid="{00000000-0005-0000-0000-0000BDB00000}"/>
    <cellStyle name="Output 3 73" xfId="44529" xr:uid="{00000000-0005-0000-0000-0000BEB00000}"/>
    <cellStyle name="Output 3 74" xfId="44530" xr:uid="{00000000-0005-0000-0000-0000BFB00000}"/>
    <cellStyle name="Output 3 75" xfId="44531" xr:uid="{00000000-0005-0000-0000-0000C0B00000}"/>
    <cellStyle name="Output 3 76" xfId="44532" xr:uid="{00000000-0005-0000-0000-0000C1B00000}"/>
    <cellStyle name="Output 3 77" xfId="44533" xr:uid="{00000000-0005-0000-0000-0000C2B00000}"/>
    <cellStyle name="Output 3 78" xfId="44534" xr:uid="{00000000-0005-0000-0000-0000C3B00000}"/>
    <cellStyle name="Output 3 79" xfId="44535" xr:uid="{00000000-0005-0000-0000-0000C4B00000}"/>
    <cellStyle name="Output 3 8" xfId="1191" xr:uid="{00000000-0005-0000-0000-0000C5B00000}"/>
    <cellStyle name="Output 3 8 10" xfId="44536" xr:uid="{00000000-0005-0000-0000-0000C6B00000}"/>
    <cellStyle name="Output 3 8 10 2" xfId="44537" xr:uid="{00000000-0005-0000-0000-0000C7B00000}"/>
    <cellStyle name="Output 3 8 11" xfId="44538" xr:uid="{00000000-0005-0000-0000-0000C8B00000}"/>
    <cellStyle name="Output 3 8 11 2" xfId="44539" xr:uid="{00000000-0005-0000-0000-0000C9B00000}"/>
    <cellStyle name="Output 3 8 12" xfId="44540" xr:uid="{00000000-0005-0000-0000-0000CAB00000}"/>
    <cellStyle name="Output 3 8 12 2" xfId="44541" xr:uid="{00000000-0005-0000-0000-0000CBB00000}"/>
    <cellStyle name="Output 3 8 13" xfId="44542" xr:uid="{00000000-0005-0000-0000-0000CCB00000}"/>
    <cellStyle name="Output 3 8 13 2" xfId="44543" xr:uid="{00000000-0005-0000-0000-0000CDB00000}"/>
    <cellStyle name="Output 3 8 14" xfId="44544" xr:uid="{00000000-0005-0000-0000-0000CEB00000}"/>
    <cellStyle name="Output 3 8 14 2" xfId="44545" xr:uid="{00000000-0005-0000-0000-0000CFB00000}"/>
    <cellStyle name="Output 3 8 15" xfId="44546" xr:uid="{00000000-0005-0000-0000-0000D0B00000}"/>
    <cellStyle name="Output 3 8 15 2" xfId="44547" xr:uid="{00000000-0005-0000-0000-0000D1B00000}"/>
    <cellStyle name="Output 3 8 16" xfId="44548" xr:uid="{00000000-0005-0000-0000-0000D2B00000}"/>
    <cellStyle name="Output 3 8 16 2" xfId="44549" xr:uid="{00000000-0005-0000-0000-0000D3B00000}"/>
    <cellStyle name="Output 3 8 17" xfId="44550" xr:uid="{00000000-0005-0000-0000-0000D4B00000}"/>
    <cellStyle name="Output 3 8 17 2" xfId="44551" xr:uid="{00000000-0005-0000-0000-0000D5B00000}"/>
    <cellStyle name="Output 3 8 18" xfId="44552" xr:uid="{00000000-0005-0000-0000-0000D6B00000}"/>
    <cellStyle name="Output 3 8 18 2" xfId="44553" xr:uid="{00000000-0005-0000-0000-0000D7B00000}"/>
    <cellStyle name="Output 3 8 19" xfId="44554" xr:uid="{00000000-0005-0000-0000-0000D8B00000}"/>
    <cellStyle name="Output 3 8 19 2" xfId="44555" xr:uid="{00000000-0005-0000-0000-0000D9B00000}"/>
    <cellStyle name="Output 3 8 2" xfId="1192" xr:uid="{00000000-0005-0000-0000-0000DAB00000}"/>
    <cellStyle name="Output 3 8 2 2" xfId="44556" xr:uid="{00000000-0005-0000-0000-0000DBB00000}"/>
    <cellStyle name="Output 3 8 20" xfId="44557" xr:uid="{00000000-0005-0000-0000-0000DCB00000}"/>
    <cellStyle name="Output 3 8 20 2" xfId="44558" xr:uid="{00000000-0005-0000-0000-0000DDB00000}"/>
    <cellStyle name="Output 3 8 21" xfId="44559" xr:uid="{00000000-0005-0000-0000-0000DEB00000}"/>
    <cellStyle name="Output 3 8 21 2" xfId="44560" xr:uid="{00000000-0005-0000-0000-0000DFB00000}"/>
    <cellStyle name="Output 3 8 22" xfId="44561" xr:uid="{00000000-0005-0000-0000-0000E0B00000}"/>
    <cellStyle name="Output 3 8 22 2" xfId="44562" xr:uid="{00000000-0005-0000-0000-0000E1B00000}"/>
    <cellStyle name="Output 3 8 23" xfId="44563" xr:uid="{00000000-0005-0000-0000-0000E2B00000}"/>
    <cellStyle name="Output 3 8 23 2" xfId="44564" xr:uid="{00000000-0005-0000-0000-0000E3B00000}"/>
    <cellStyle name="Output 3 8 24" xfId="44565" xr:uid="{00000000-0005-0000-0000-0000E4B00000}"/>
    <cellStyle name="Output 3 8 24 2" xfId="44566" xr:uid="{00000000-0005-0000-0000-0000E5B00000}"/>
    <cellStyle name="Output 3 8 25" xfId="44567" xr:uid="{00000000-0005-0000-0000-0000E6B00000}"/>
    <cellStyle name="Output 3 8 25 2" xfId="44568" xr:uid="{00000000-0005-0000-0000-0000E7B00000}"/>
    <cellStyle name="Output 3 8 26" xfId="44569" xr:uid="{00000000-0005-0000-0000-0000E8B00000}"/>
    <cellStyle name="Output 3 8 26 2" xfId="44570" xr:uid="{00000000-0005-0000-0000-0000E9B00000}"/>
    <cellStyle name="Output 3 8 27" xfId="44571" xr:uid="{00000000-0005-0000-0000-0000EAB00000}"/>
    <cellStyle name="Output 3 8 27 2" xfId="44572" xr:uid="{00000000-0005-0000-0000-0000EBB00000}"/>
    <cellStyle name="Output 3 8 28" xfId="44573" xr:uid="{00000000-0005-0000-0000-0000ECB00000}"/>
    <cellStyle name="Output 3 8 28 2" xfId="44574" xr:uid="{00000000-0005-0000-0000-0000EDB00000}"/>
    <cellStyle name="Output 3 8 29" xfId="44575" xr:uid="{00000000-0005-0000-0000-0000EEB00000}"/>
    <cellStyle name="Output 3 8 29 2" xfId="44576" xr:uid="{00000000-0005-0000-0000-0000EFB00000}"/>
    <cellStyle name="Output 3 8 3" xfId="44577" xr:uid="{00000000-0005-0000-0000-0000F0B00000}"/>
    <cellStyle name="Output 3 8 3 2" xfId="44578" xr:uid="{00000000-0005-0000-0000-0000F1B00000}"/>
    <cellStyle name="Output 3 8 30" xfId="44579" xr:uid="{00000000-0005-0000-0000-0000F2B00000}"/>
    <cellStyle name="Output 3 8 30 2" xfId="44580" xr:uid="{00000000-0005-0000-0000-0000F3B00000}"/>
    <cellStyle name="Output 3 8 31" xfId="44581" xr:uid="{00000000-0005-0000-0000-0000F4B00000}"/>
    <cellStyle name="Output 3 8 31 2" xfId="44582" xr:uid="{00000000-0005-0000-0000-0000F5B00000}"/>
    <cellStyle name="Output 3 8 32" xfId="44583" xr:uid="{00000000-0005-0000-0000-0000F6B00000}"/>
    <cellStyle name="Output 3 8 32 2" xfId="44584" xr:uid="{00000000-0005-0000-0000-0000F7B00000}"/>
    <cellStyle name="Output 3 8 33" xfId="44585" xr:uid="{00000000-0005-0000-0000-0000F8B00000}"/>
    <cellStyle name="Output 3 8 33 2" xfId="44586" xr:uid="{00000000-0005-0000-0000-0000F9B00000}"/>
    <cellStyle name="Output 3 8 34" xfId="44587" xr:uid="{00000000-0005-0000-0000-0000FAB00000}"/>
    <cellStyle name="Output 3 8 34 2" xfId="44588" xr:uid="{00000000-0005-0000-0000-0000FBB00000}"/>
    <cellStyle name="Output 3 8 35" xfId="44589" xr:uid="{00000000-0005-0000-0000-0000FCB00000}"/>
    <cellStyle name="Output 3 8 35 2" xfId="44590" xr:uid="{00000000-0005-0000-0000-0000FDB00000}"/>
    <cellStyle name="Output 3 8 36" xfId="44591" xr:uid="{00000000-0005-0000-0000-0000FEB00000}"/>
    <cellStyle name="Output 3 8 36 2" xfId="44592" xr:uid="{00000000-0005-0000-0000-0000FFB00000}"/>
    <cellStyle name="Output 3 8 37" xfId="44593" xr:uid="{00000000-0005-0000-0000-000000B10000}"/>
    <cellStyle name="Output 3 8 37 2" xfId="44594" xr:uid="{00000000-0005-0000-0000-000001B10000}"/>
    <cellStyle name="Output 3 8 38" xfId="44595" xr:uid="{00000000-0005-0000-0000-000002B10000}"/>
    <cellStyle name="Output 3 8 38 2" xfId="44596" xr:uid="{00000000-0005-0000-0000-000003B10000}"/>
    <cellStyle name="Output 3 8 39" xfId="44597" xr:uid="{00000000-0005-0000-0000-000004B10000}"/>
    <cellStyle name="Output 3 8 39 2" xfId="44598" xr:uid="{00000000-0005-0000-0000-000005B10000}"/>
    <cellStyle name="Output 3 8 4" xfId="44599" xr:uid="{00000000-0005-0000-0000-000006B10000}"/>
    <cellStyle name="Output 3 8 4 2" xfId="44600" xr:uid="{00000000-0005-0000-0000-000007B10000}"/>
    <cellStyle name="Output 3 8 40" xfId="44601" xr:uid="{00000000-0005-0000-0000-000008B10000}"/>
    <cellStyle name="Output 3 8 41" xfId="44602" xr:uid="{00000000-0005-0000-0000-000009B10000}"/>
    <cellStyle name="Output 3 8 42" xfId="44603" xr:uid="{00000000-0005-0000-0000-00000AB10000}"/>
    <cellStyle name="Output 3 8 43" xfId="44604" xr:uid="{00000000-0005-0000-0000-00000BB10000}"/>
    <cellStyle name="Output 3 8 44" xfId="44605" xr:uid="{00000000-0005-0000-0000-00000CB10000}"/>
    <cellStyle name="Output 3 8 45" xfId="44606" xr:uid="{00000000-0005-0000-0000-00000DB10000}"/>
    <cellStyle name="Output 3 8 46" xfId="44607" xr:uid="{00000000-0005-0000-0000-00000EB10000}"/>
    <cellStyle name="Output 3 8 47" xfId="44608" xr:uid="{00000000-0005-0000-0000-00000FB10000}"/>
    <cellStyle name="Output 3 8 48" xfId="44609" xr:uid="{00000000-0005-0000-0000-000010B10000}"/>
    <cellStyle name="Output 3 8 49" xfId="44610" xr:uid="{00000000-0005-0000-0000-000011B10000}"/>
    <cellStyle name="Output 3 8 5" xfId="44611" xr:uid="{00000000-0005-0000-0000-000012B10000}"/>
    <cellStyle name="Output 3 8 5 2" xfId="44612" xr:uid="{00000000-0005-0000-0000-000013B10000}"/>
    <cellStyle name="Output 3 8 50" xfId="44613" xr:uid="{00000000-0005-0000-0000-000014B10000}"/>
    <cellStyle name="Output 3 8 51" xfId="44614" xr:uid="{00000000-0005-0000-0000-000015B10000}"/>
    <cellStyle name="Output 3 8 52" xfId="44615" xr:uid="{00000000-0005-0000-0000-000016B10000}"/>
    <cellStyle name="Output 3 8 53" xfId="44616" xr:uid="{00000000-0005-0000-0000-000017B10000}"/>
    <cellStyle name="Output 3 8 54" xfId="44617" xr:uid="{00000000-0005-0000-0000-000018B10000}"/>
    <cellStyle name="Output 3 8 55" xfId="44618" xr:uid="{00000000-0005-0000-0000-000019B10000}"/>
    <cellStyle name="Output 3 8 56" xfId="44619" xr:uid="{00000000-0005-0000-0000-00001AB10000}"/>
    <cellStyle name="Output 3 8 57" xfId="44620" xr:uid="{00000000-0005-0000-0000-00001BB10000}"/>
    <cellStyle name="Output 3 8 58" xfId="44621" xr:uid="{00000000-0005-0000-0000-00001CB10000}"/>
    <cellStyle name="Output 3 8 59" xfId="44622" xr:uid="{00000000-0005-0000-0000-00001DB10000}"/>
    <cellStyle name="Output 3 8 6" xfId="44623" xr:uid="{00000000-0005-0000-0000-00001EB10000}"/>
    <cellStyle name="Output 3 8 6 2" xfId="44624" xr:uid="{00000000-0005-0000-0000-00001FB10000}"/>
    <cellStyle name="Output 3 8 60" xfId="44625" xr:uid="{00000000-0005-0000-0000-000020B10000}"/>
    <cellStyle name="Output 3 8 61" xfId="44626" xr:uid="{00000000-0005-0000-0000-000021B10000}"/>
    <cellStyle name="Output 3 8 62" xfId="44627" xr:uid="{00000000-0005-0000-0000-000022B10000}"/>
    <cellStyle name="Output 3 8 63" xfId="44628" xr:uid="{00000000-0005-0000-0000-000023B10000}"/>
    <cellStyle name="Output 3 8 64" xfId="44629" xr:uid="{00000000-0005-0000-0000-000024B10000}"/>
    <cellStyle name="Output 3 8 65" xfId="44630" xr:uid="{00000000-0005-0000-0000-000025B10000}"/>
    <cellStyle name="Output 3 8 66" xfId="44631" xr:uid="{00000000-0005-0000-0000-000026B10000}"/>
    <cellStyle name="Output 3 8 67" xfId="44632" xr:uid="{00000000-0005-0000-0000-000027B10000}"/>
    <cellStyle name="Output 3 8 68" xfId="44633" xr:uid="{00000000-0005-0000-0000-000028B10000}"/>
    <cellStyle name="Output 3 8 69" xfId="44634" xr:uid="{00000000-0005-0000-0000-000029B10000}"/>
    <cellStyle name="Output 3 8 7" xfId="44635" xr:uid="{00000000-0005-0000-0000-00002AB10000}"/>
    <cellStyle name="Output 3 8 7 2" xfId="44636" xr:uid="{00000000-0005-0000-0000-00002BB10000}"/>
    <cellStyle name="Output 3 8 70" xfId="44637" xr:uid="{00000000-0005-0000-0000-00002CB10000}"/>
    <cellStyle name="Output 3 8 71" xfId="44638" xr:uid="{00000000-0005-0000-0000-00002DB10000}"/>
    <cellStyle name="Output 3 8 72" xfId="44639" xr:uid="{00000000-0005-0000-0000-00002EB10000}"/>
    <cellStyle name="Output 3 8 73" xfId="44640" xr:uid="{00000000-0005-0000-0000-00002FB10000}"/>
    <cellStyle name="Output 3 8 74" xfId="44641" xr:uid="{00000000-0005-0000-0000-000030B10000}"/>
    <cellStyle name="Output 3 8 75" xfId="44642" xr:uid="{00000000-0005-0000-0000-000031B10000}"/>
    <cellStyle name="Output 3 8 76" xfId="44643" xr:uid="{00000000-0005-0000-0000-000032B10000}"/>
    <cellStyle name="Output 3 8 77" xfId="52556" xr:uid="{00000000-0005-0000-0000-000033B10000}"/>
    <cellStyle name="Output 3 8 78" xfId="52788" xr:uid="{00000000-0005-0000-0000-000034B10000}"/>
    <cellStyle name="Output 3 8 79" xfId="53249" xr:uid="{00000000-0005-0000-0000-000035B10000}"/>
    <cellStyle name="Output 3 8 8" xfId="44644" xr:uid="{00000000-0005-0000-0000-000036B10000}"/>
    <cellStyle name="Output 3 8 8 2" xfId="44645" xr:uid="{00000000-0005-0000-0000-000037B10000}"/>
    <cellStyle name="Output 3 8 9" xfId="44646" xr:uid="{00000000-0005-0000-0000-000038B10000}"/>
    <cellStyle name="Output 3 8 9 2" xfId="44647" xr:uid="{00000000-0005-0000-0000-000039B10000}"/>
    <cellStyle name="Output 3 80" xfId="44648" xr:uid="{00000000-0005-0000-0000-00003AB10000}"/>
    <cellStyle name="Output 3 81" xfId="44649" xr:uid="{00000000-0005-0000-0000-00003BB10000}"/>
    <cellStyle name="Output 3 82" xfId="44650" xr:uid="{00000000-0005-0000-0000-00003CB10000}"/>
    <cellStyle name="Output 3 83" xfId="44651" xr:uid="{00000000-0005-0000-0000-00003DB10000}"/>
    <cellStyle name="Output 3 84" xfId="44652" xr:uid="{00000000-0005-0000-0000-00003EB10000}"/>
    <cellStyle name="Output 3 85" xfId="44653" xr:uid="{00000000-0005-0000-0000-00003FB10000}"/>
    <cellStyle name="Output 3 86" xfId="44654" xr:uid="{00000000-0005-0000-0000-000040B10000}"/>
    <cellStyle name="Output 3 87" xfId="44655" xr:uid="{00000000-0005-0000-0000-000041B10000}"/>
    <cellStyle name="Output 3 88" xfId="44656" xr:uid="{00000000-0005-0000-0000-000042B10000}"/>
    <cellStyle name="Output 3 89" xfId="44657" xr:uid="{00000000-0005-0000-0000-000043B10000}"/>
    <cellStyle name="Output 3 9" xfId="1193" xr:uid="{00000000-0005-0000-0000-000044B10000}"/>
    <cellStyle name="Output 3 9 10" xfId="44658" xr:uid="{00000000-0005-0000-0000-000045B10000}"/>
    <cellStyle name="Output 3 9 10 2" xfId="44659" xr:uid="{00000000-0005-0000-0000-000046B10000}"/>
    <cellStyle name="Output 3 9 11" xfId="44660" xr:uid="{00000000-0005-0000-0000-000047B10000}"/>
    <cellStyle name="Output 3 9 11 2" xfId="44661" xr:uid="{00000000-0005-0000-0000-000048B10000}"/>
    <cellStyle name="Output 3 9 12" xfId="44662" xr:uid="{00000000-0005-0000-0000-000049B10000}"/>
    <cellStyle name="Output 3 9 12 2" xfId="44663" xr:uid="{00000000-0005-0000-0000-00004AB10000}"/>
    <cellStyle name="Output 3 9 13" xfId="44664" xr:uid="{00000000-0005-0000-0000-00004BB10000}"/>
    <cellStyle name="Output 3 9 13 2" xfId="44665" xr:uid="{00000000-0005-0000-0000-00004CB10000}"/>
    <cellStyle name="Output 3 9 14" xfId="44666" xr:uid="{00000000-0005-0000-0000-00004DB10000}"/>
    <cellStyle name="Output 3 9 14 2" xfId="44667" xr:uid="{00000000-0005-0000-0000-00004EB10000}"/>
    <cellStyle name="Output 3 9 15" xfId="44668" xr:uid="{00000000-0005-0000-0000-00004FB10000}"/>
    <cellStyle name="Output 3 9 15 2" xfId="44669" xr:uid="{00000000-0005-0000-0000-000050B10000}"/>
    <cellStyle name="Output 3 9 16" xfId="44670" xr:uid="{00000000-0005-0000-0000-000051B10000}"/>
    <cellStyle name="Output 3 9 16 2" xfId="44671" xr:uid="{00000000-0005-0000-0000-000052B10000}"/>
    <cellStyle name="Output 3 9 17" xfId="44672" xr:uid="{00000000-0005-0000-0000-000053B10000}"/>
    <cellStyle name="Output 3 9 17 2" xfId="44673" xr:uid="{00000000-0005-0000-0000-000054B10000}"/>
    <cellStyle name="Output 3 9 18" xfId="44674" xr:uid="{00000000-0005-0000-0000-000055B10000}"/>
    <cellStyle name="Output 3 9 18 2" xfId="44675" xr:uid="{00000000-0005-0000-0000-000056B10000}"/>
    <cellStyle name="Output 3 9 19" xfId="44676" xr:uid="{00000000-0005-0000-0000-000057B10000}"/>
    <cellStyle name="Output 3 9 19 2" xfId="44677" xr:uid="{00000000-0005-0000-0000-000058B10000}"/>
    <cellStyle name="Output 3 9 2" xfId="1194" xr:uid="{00000000-0005-0000-0000-000059B10000}"/>
    <cellStyle name="Output 3 9 2 2" xfId="44678" xr:uid="{00000000-0005-0000-0000-00005AB10000}"/>
    <cellStyle name="Output 3 9 20" xfId="44679" xr:uid="{00000000-0005-0000-0000-00005BB10000}"/>
    <cellStyle name="Output 3 9 20 2" xfId="44680" xr:uid="{00000000-0005-0000-0000-00005CB10000}"/>
    <cellStyle name="Output 3 9 21" xfId="44681" xr:uid="{00000000-0005-0000-0000-00005DB10000}"/>
    <cellStyle name="Output 3 9 21 2" xfId="44682" xr:uid="{00000000-0005-0000-0000-00005EB10000}"/>
    <cellStyle name="Output 3 9 22" xfId="44683" xr:uid="{00000000-0005-0000-0000-00005FB10000}"/>
    <cellStyle name="Output 3 9 22 2" xfId="44684" xr:uid="{00000000-0005-0000-0000-000060B10000}"/>
    <cellStyle name="Output 3 9 23" xfId="44685" xr:uid="{00000000-0005-0000-0000-000061B10000}"/>
    <cellStyle name="Output 3 9 23 2" xfId="44686" xr:uid="{00000000-0005-0000-0000-000062B10000}"/>
    <cellStyle name="Output 3 9 24" xfId="44687" xr:uid="{00000000-0005-0000-0000-000063B10000}"/>
    <cellStyle name="Output 3 9 24 2" xfId="44688" xr:uid="{00000000-0005-0000-0000-000064B10000}"/>
    <cellStyle name="Output 3 9 25" xfId="44689" xr:uid="{00000000-0005-0000-0000-000065B10000}"/>
    <cellStyle name="Output 3 9 25 2" xfId="44690" xr:uid="{00000000-0005-0000-0000-000066B10000}"/>
    <cellStyle name="Output 3 9 26" xfId="44691" xr:uid="{00000000-0005-0000-0000-000067B10000}"/>
    <cellStyle name="Output 3 9 26 2" xfId="44692" xr:uid="{00000000-0005-0000-0000-000068B10000}"/>
    <cellStyle name="Output 3 9 27" xfId="44693" xr:uid="{00000000-0005-0000-0000-000069B10000}"/>
    <cellStyle name="Output 3 9 27 2" xfId="44694" xr:uid="{00000000-0005-0000-0000-00006AB10000}"/>
    <cellStyle name="Output 3 9 28" xfId="44695" xr:uid="{00000000-0005-0000-0000-00006BB10000}"/>
    <cellStyle name="Output 3 9 28 2" xfId="44696" xr:uid="{00000000-0005-0000-0000-00006CB10000}"/>
    <cellStyle name="Output 3 9 29" xfId="44697" xr:uid="{00000000-0005-0000-0000-00006DB10000}"/>
    <cellStyle name="Output 3 9 29 2" xfId="44698" xr:uid="{00000000-0005-0000-0000-00006EB10000}"/>
    <cellStyle name="Output 3 9 3" xfId="44699" xr:uid="{00000000-0005-0000-0000-00006FB10000}"/>
    <cellStyle name="Output 3 9 3 2" xfId="44700" xr:uid="{00000000-0005-0000-0000-000070B10000}"/>
    <cellStyle name="Output 3 9 30" xfId="44701" xr:uid="{00000000-0005-0000-0000-000071B10000}"/>
    <cellStyle name="Output 3 9 30 2" xfId="44702" xr:uid="{00000000-0005-0000-0000-000072B10000}"/>
    <cellStyle name="Output 3 9 31" xfId="44703" xr:uid="{00000000-0005-0000-0000-000073B10000}"/>
    <cellStyle name="Output 3 9 31 2" xfId="44704" xr:uid="{00000000-0005-0000-0000-000074B10000}"/>
    <cellStyle name="Output 3 9 32" xfId="44705" xr:uid="{00000000-0005-0000-0000-000075B10000}"/>
    <cellStyle name="Output 3 9 32 2" xfId="44706" xr:uid="{00000000-0005-0000-0000-000076B10000}"/>
    <cellStyle name="Output 3 9 33" xfId="44707" xr:uid="{00000000-0005-0000-0000-000077B10000}"/>
    <cellStyle name="Output 3 9 33 2" xfId="44708" xr:uid="{00000000-0005-0000-0000-000078B10000}"/>
    <cellStyle name="Output 3 9 34" xfId="44709" xr:uid="{00000000-0005-0000-0000-000079B10000}"/>
    <cellStyle name="Output 3 9 34 2" xfId="44710" xr:uid="{00000000-0005-0000-0000-00007AB10000}"/>
    <cellStyle name="Output 3 9 35" xfId="44711" xr:uid="{00000000-0005-0000-0000-00007BB10000}"/>
    <cellStyle name="Output 3 9 35 2" xfId="44712" xr:uid="{00000000-0005-0000-0000-00007CB10000}"/>
    <cellStyle name="Output 3 9 36" xfId="44713" xr:uid="{00000000-0005-0000-0000-00007DB10000}"/>
    <cellStyle name="Output 3 9 36 2" xfId="44714" xr:uid="{00000000-0005-0000-0000-00007EB10000}"/>
    <cellStyle name="Output 3 9 37" xfId="44715" xr:uid="{00000000-0005-0000-0000-00007FB10000}"/>
    <cellStyle name="Output 3 9 37 2" xfId="44716" xr:uid="{00000000-0005-0000-0000-000080B10000}"/>
    <cellStyle name="Output 3 9 38" xfId="44717" xr:uid="{00000000-0005-0000-0000-000081B10000}"/>
    <cellStyle name="Output 3 9 38 2" xfId="44718" xr:uid="{00000000-0005-0000-0000-000082B10000}"/>
    <cellStyle name="Output 3 9 39" xfId="44719" xr:uid="{00000000-0005-0000-0000-000083B10000}"/>
    <cellStyle name="Output 3 9 39 2" xfId="44720" xr:uid="{00000000-0005-0000-0000-000084B10000}"/>
    <cellStyle name="Output 3 9 4" xfId="44721" xr:uid="{00000000-0005-0000-0000-000085B10000}"/>
    <cellStyle name="Output 3 9 4 2" xfId="44722" xr:uid="{00000000-0005-0000-0000-000086B10000}"/>
    <cellStyle name="Output 3 9 40" xfId="44723" xr:uid="{00000000-0005-0000-0000-000087B10000}"/>
    <cellStyle name="Output 3 9 41" xfId="44724" xr:uid="{00000000-0005-0000-0000-000088B10000}"/>
    <cellStyle name="Output 3 9 42" xfId="44725" xr:uid="{00000000-0005-0000-0000-000089B10000}"/>
    <cellStyle name="Output 3 9 43" xfId="44726" xr:uid="{00000000-0005-0000-0000-00008AB10000}"/>
    <cellStyle name="Output 3 9 44" xfId="44727" xr:uid="{00000000-0005-0000-0000-00008BB10000}"/>
    <cellStyle name="Output 3 9 45" xfId="44728" xr:uid="{00000000-0005-0000-0000-00008CB10000}"/>
    <cellStyle name="Output 3 9 46" xfId="44729" xr:uid="{00000000-0005-0000-0000-00008DB10000}"/>
    <cellStyle name="Output 3 9 47" xfId="44730" xr:uid="{00000000-0005-0000-0000-00008EB10000}"/>
    <cellStyle name="Output 3 9 48" xfId="44731" xr:uid="{00000000-0005-0000-0000-00008FB10000}"/>
    <cellStyle name="Output 3 9 49" xfId="44732" xr:uid="{00000000-0005-0000-0000-000090B10000}"/>
    <cellStyle name="Output 3 9 5" xfId="44733" xr:uid="{00000000-0005-0000-0000-000091B10000}"/>
    <cellStyle name="Output 3 9 5 2" xfId="44734" xr:uid="{00000000-0005-0000-0000-000092B10000}"/>
    <cellStyle name="Output 3 9 50" xfId="44735" xr:uid="{00000000-0005-0000-0000-000093B10000}"/>
    <cellStyle name="Output 3 9 51" xfId="44736" xr:uid="{00000000-0005-0000-0000-000094B10000}"/>
    <cellStyle name="Output 3 9 52" xfId="44737" xr:uid="{00000000-0005-0000-0000-000095B10000}"/>
    <cellStyle name="Output 3 9 53" xfId="44738" xr:uid="{00000000-0005-0000-0000-000096B10000}"/>
    <cellStyle name="Output 3 9 54" xfId="44739" xr:uid="{00000000-0005-0000-0000-000097B10000}"/>
    <cellStyle name="Output 3 9 55" xfId="44740" xr:uid="{00000000-0005-0000-0000-000098B10000}"/>
    <cellStyle name="Output 3 9 56" xfId="44741" xr:uid="{00000000-0005-0000-0000-000099B10000}"/>
    <cellStyle name="Output 3 9 57" xfId="44742" xr:uid="{00000000-0005-0000-0000-00009AB10000}"/>
    <cellStyle name="Output 3 9 58" xfId="44743" xr:uid="{00000000-0005-0000-0000-00009BB10000}"/>
    <cellStyle name="Output 3 9 59" xfId="44744" xr:uid="{00000000-0005-0000-0000-00009CB10000}"/>
    <cellStyle name="Output 3 9 6" xfId="44745" xr:uid="{00000000-0005-0000-0000-00009DB10000}"/>
    <cellStyle name="Output 3 9 6 2" xfId="44746" xr:uid="{00000000-0005-0000-0000-00009EB10000}"/>
    <cellStyle name="Output 3 9 60" xfId="44747" xr:uid="{00000000-0005-0000-0000-00009FB10000}"/>
    <cellStyle name="Output 3 9 61" xfId="44748" xr:uid="{00000000-0005-0000-0000-0000A0B10000}"/>
    <cellStyle name="Output 3 9 62" xfId="44749" xr:uid="{00000000-0005-0000-0000-0000A1B10000}"/>
    <cellStyle name="Output 3 9 63" xfId="44750" xr:uid="{00000000-0005-0000-0000-0000A2B10000}"/>
    <cellStyle name="Output 3 9 64" xfId="44751" xr:uid="{00000000-0005-0000-0000-0000A3B10000}"/>
    <cellStyle name="Output 3 9 65" xfId="44752" xr:uid="{00000000-0005-0000-0000-0000A4B10000}"/>
    <cellStyle name="Output 3 9 66" xfId="44753" xr:uid="{00000000-0005-0000-0000-0000A5B10000}"/>
    <cellStyle name="Output 3 9 67" xfId="44754" xr:uid="{00000000-0005-0000-0000-0000A6B10000}"/>
    <cellStyle name="Output 3 9 68" xfId="44755" xr:uid="{00000000-0005-0000-0000-0000A7B10000}"/>
    <cellStyle name="Output 3 9 69" xfId="44756" xr:uid="{00000000-0005-0000-0000-0000A8B10000}"/>
    <cellStyle name="Output 3 9 7" xfId="44757" xr:uid="{00000000-0005-0000-0000-0000A9B10000}"/>
    <cellStyle name="Output 3 9 7 2" xfId="44758" xr:uid="{00000000-0005-0000-0000-0000AAB10000}"/>
    <cellStyle name="Output 3 9 70" xfId="44759" xr:uid="{00000000-0005-0000-0000-0000ABB10000}"/>
    <cellStyle name="Output 3 9 71" xfId="44760" xr:uid="{00000000-0005-0000-0000-0000ACB10000}"/>
    <cellStyle name="Output 3 9 72" xfId="44761" xr:uid="{00000000-0005-0000-0000-0000ADB10000}"/>
    <cellStyle name="Output 3 9 73" xfId="44762" xr:uid="{00000000-0005-0000-0000-0000AEB10000}"/>
    <cellStyle name="Output 3 9 74" xfId="44763" xr:uid="{00000000-0005-0000-0000-0000AFB10000}"/>
    <cellStyle name="Output 3 9 75" xfId="44764" xr:uid="{00000000-0005-0000-0000-0000B0B10000}"/>
    <cellStyle name="Output 3 9 76" xfId="44765" xr:uid="{00000000-0005-0000-0000-0000B1B10000}"/>
    <cellStyle name="Output 3 9 77" xfId="52477" xr:uid="{00000000-0005-0000-0000-0000B2B10000}"/>
    <cellStyle name="Output 3 9 78" xfId="52291" xr:uid="{00000000-0005-0000-0000-0000B3B10000}"/>
    <cellStyle name="Output 3 9 79" xfId="53170" xr:uid="{00000000-0005-0000-0000-0000B4B10000}"/>
    <cellStyle name="Output 3 9 8" xfId="44766" xr:uid="{00000000-0005-0000-0000-0000B5B10000}"/>
    <cellStyle name="Output 3 9 8 2" xfId="44767" xr:uid="{00000000-0005-0000-0000-0000B6B10000}"/>
    <cellStyle name="Output 3 9 9" xfId="44768" xr:uid="{00000000-0005-0000-0000-0000B7B10000}"/>
    <cellStyle name="Output 3 9 9 2" xfId="44769" xr:uid="{00000000-0005-0000-0000-0000B8B10000}"/>
    <cellStyle name="Output 3 90" xfId="44770" xr:uid="{00000000-0005-0000-0000-0000B9B10000}"/>
    <cellStyle name="Output 3 91" xfId="44771" xr:uid="{00000000-0005-0000-0000-0000BAB10000}"/>
    <cellStyle name="Output 3 92" xfId="44772" xr:uid="{00000000-0005-0000-0000-0000BBB10000}"/>
    <cellStyle name="Output 3 93" xfId="44773" xr:uid="{00000000-0005-0000-0000-0000BCB10000}"/>
    <cellStyle name="Output 3 94" xfId="44774" xr:uid="{00000000-0005-0000-0000-0000BDB10000}"/>
    <cellStyle name="Output 3 95" xfId="44775" xr:uid="{00000000-0005-0000-0000-0000BEB10000}"/>
    <cellStyle name="Output 3 96" xfId="52374" xr:uid="{00000000-0005-0000-0000-0000BFB10000}"/>
    <cellStyle name="Output 3 97" xfId="52361" xr:uid="{00000000-0005-0000-0000-0000C0B10000}"/>
    <cellStyle name="Output 3 98" xfId="53057" xr:uid="{00000000-0005-0000-0000-0000C1B10000}"/>
    <cellStyle name="Output 30" xfId="44776" xr:uid="{00000000-0005-0000-0000-0000C2B10000}"/>
    <cellStyle name="Output 30 2" xfId="44777" xr:uid="{00000000-0005-0000-0000-0000C3B10000}"/>
    <cellStyle name="Output 31" xfId="44778" xr:uid="{00000000-0005-0000-0000-0000C4B10000}"/>
    <cellStyle name="Output 31 2" xfId="44779" xr:uid="{00000000-0005-0000-0000-0000C5B10000}"/>
    <cellStyle name="Output 32" xfId="44780" xr:uid="{00000000-0005-0000-0000-0000C6B10000}"/>
    <cellStyle name="Output 32 2" xfId="44781" xr:uid="{00000000-0005-0000-0000-0000C7B10000}"/>
    <cellStyle name="Output 33" xfId="44782" xr:uid="{00000000-0005-0000-0000-0000C8B10000}"/>
    <cellStyle name="Output 33 2" xfId="44783" xr:uid="{00000000-0005-0000-0000-0000C9B10000}"/>
    <cellStyle name="Output 34" xfId="44784" xr:uid="{00000000-0005-0000-0000-0000CAB10000}"/>
    <cellStyle name="Output 34 2" xfId="44785" xr:uid="{00000000-0005-0000-0000-0000CBB10000}"/>
    <cellStyle name="Output 35" xfId="44786" xr:uid="{00000000-0005-0000-0000-0000CCB10000}"/>
    <cellStyle name="Output 35 2" xfId="44787" xr:uid="{00000000-0005-0000-0000-0000CDB10000}"/>
    <cellStyle name="Output 36" xfId="44788" xr:uid="{00000000-0005-0000-0000-0000CEB10000}"/>
    <cellStyle name="Output 36 2" xfId="44789" xr:uid="{00000000-0005-0000-0000-0000CFB10000}"/>
    <cellStyle name="Output 37" xfId="44790" xr:uid="{00000000-0005-0000-0000-0000D0B10000}"/>
    <cellStyle name="Output 37 2" xfId="44791" xr:uid="{00000000-0005-0000-0000-0000D1B10000}"/>
    <cellStyle name="Output 38" xfId="44792" xr:uid="{00000000-0005-0000-0000-0000D2B10000}"/>
    <cellStyle name="Output 38 2" xfId="44793" xr:uid="{00000000-0005-0000-0000-0000D3B10000}"/>
    <cellStyle name="Output 39" xfId="44794" xr:uid="{00000000-0005-0000-0000-0000D4B10000}"/>
    <cellStyle name="Output 39 2" xfId="44795" xr:uid="{00000000-0005-0000-0000-0000D5B10000}"/>
    <cellStyle name="Output 4" xfId="1195" xr:uid="{00000000-0005-0000-0000-0000D6B10000}"/>
    <cellStyle name="Output 4 10" xfId="44796" xr:uid="{00000000-0005-0000-0000-0000D7B10000}"/>
    <cellStyle name="Output 4 10 2" xfId="44797" xr:uid="{00000000-0005-0000-0000-0000D8B10000}"/>
    <cellStyle name="Output 4 11" xfId="44798" xr:uid="{00000000-0005-0000-0000-0000D9B10000}"/>
    <cellStyle name="Output 4 11 2" xfId="44799" xr:uid="{00000000-0005-0000-0000-0000DAB10000}"/>
    <cellStyle name="Output 4 12" xfId="44800" xr:uid="{00000000-0005-0000-0000-0000DBB10000}"/>
    <cellStyle name="Output 4 12 2" xfId="44801" xr:uid="{00000000-0005-0000-0000-0000DCB10000}"/>
    <cellStyle name="Output 4 13" xfId="44802" xr:uid="{00000000-0005-0000-0000-0000DDB10000}"/>
    <cellStyle name="Output 4 13 2" xfId="44803" xr:uid="{00000000-0005-0000-0000-0000DEB10000}"/>
    <cellStyle name="Output 4 14" xfId="44804" xr:uid="{00000000-0005-0000-0000-0000DFB10000}"/>
    <cellStyle name="Output 4 14 2" xfId="44805" xr:uid="{00000000-0005-0000-0000-0000E0B10000}"/>
    <cellStyle name="Output 4 15" xfId="44806" xr:uid="{00000000-0005-0000-0000-0000E1B10000}"/>
    <cellStyle name="Output 4 15 2" xfId="44807" xr:uid="{00000000-0005-0000-0000-0000E2B10000}"/>
    <cellStyle name="Output 4 16" xfId="44808" xr:uid="{00000000-0005-0000-0000-0000E3B10000}"/>
    <cellStyle name="Output 4 16 2" xfId="44809" xr:uid="{00000000-0005-0000-0000-0000E4B10000}"/>
    <cellStyle name="Output 4 17" xfId="44810" xr:uid="{00000000-0005-0000-0000-0000E5B10000}"/>
    <cellStyle name="Output 4 17 2" xfId="44811" xr:uid="{00000000-0005-0000-0000-0000E6B10000}"/>
    <cellStyle name="Output 4 18" xfId="44812" xr:uid="{00000000-0005-0000-0000-0000E7B10000}"/>
    <cellStyle name="Output 4 18 2" xfId="44813" xr:uid="{00000000-0005-0000-0000-0000E8B10000}"/>
    <cellStyle name="Output 4 19" xfId="44814" xr:uid="{00000000-0005-0000-0000-0000E9B10000}"/>
    <cellStyle name="Output 4 19 2" xfId="44815" xr:uid="{00000000-0005-0000-0000-0000EAB10000}"/>
    <cellStyle name="Output 4 2" xfId="1196" xr:uid="{00000000-0005-0000-0000-0000EBB10000}"/>
    <cellStyle name="Output 4 2 2" xfId="44816" xr:uid="{00000000-0005-0000-0000-0000ECB10000}"/>
    <cellStyle name="Output 4 20" xfId="44817" xr:uid="{00000000-0005-0000-0000-0000EDB10000}"/>
    <cellStyle name="Output 4 20 2" xfId="44818" xr:uid="{00000000-0005-0000-0000-0000EEB10000}"/>
    <cellStyle name="Output 4 21" xfId="44819" xr:uid="{00000000-0005-0000-0000-0000EFB10000}"/>
    <cellStyle name="Output 4 21 2" xfId="44820" xr:uid="{00000000-0005-0000-0000-0000F0B10000}"/>
    <cellStyle name="Output 4 22" xfId="44821" xr:uid="{00000000-0005-0000-0000-0000F1B10000}"/>
    <cellStyle name="Output 4 22 2" xfId="44822" xr:uid="{00000000-0005-0000-0000-0000F2B10000}"/>
    <cellStyle name="Output 4 23" xfId="44823" xr:uid="{00000000-0005-0000-0000-0000F3B10000}"/>
    <cellStyle name="Output 4 23 2" xfId="44824" xr:uid="{00000000-0005-0000-0000-0000F4B10000}"/>
    <cellStyle name="Output 4 24" xfId="44825" xr:uid="{00000000-0005-0000-0000-0000F5B10000}"/>
    <cellStyle name="Output 4 24 2" xfId="44826" xr:uid="{00000000-0005-0000-0000-0000F6B10000}"/>
    <cellStyle name="Output 4 25" xfId="44827" xr:uid="{00000000-0005-0000-0000-0000F7B10000}"/>
    <cellStyle name="Output 4 25 2" xfId="44828" xr:uid="{00000000-0005-0000-0000-0000F8B10000}"/>
    <cellStyle name="Output 4 26" xfId="44829" xr:uid="{00000000-0005-0000-0000-0000F9B10000}"/>
    <cellStyle name="Output 4 26 2" xfId="44830" xr:uid="{00000000-0005-0000-0000-0000FAB10000}"/>
    <cellStyle name="Output 4 27" xfId="44831" xr:uid="{00000000-0005-0000-0000-0000FBB10000}"/>
    <cellStyle name="Output 4 27 2" xfId="44832" xr:uid="{00000000-0005-0000-0000-0000FCB10000}"/>
    <cellStyle name="Output 4 28" xfId="44833" xr:uid="{00000000-0005-0000-0000-0000FDB10000}"/>
    <cellStyle name="Output 4 28 2" xfId="44834" xr:uid="{00000000-0005-0000-0000-0000FEB10000}"/>
    <cellStyle name="Output 4 29" xfId="44835" xr:uid="{00000000-0005-0000-0000-0000FFB10000}"/>
    <cellStyle name="Output 4 29 2" xfId="44836" xr:uid="{00000000-0005-0000-0000-000000B20000}"/>
    <cellStyle name="Output 4 3" xfId="44837" xr:uid="{00000000-0005-0000-0000-000001B20000}"/>
    <cellStyle name="Output 4 3 2" xfId="44838" xr:uid="{00000000-0005-0000-0000-000002B20000}"/>
    <cellStyle name="Output 4 30" xfId="44839" xr:uid="{00000000-0005-0000-0000-000003B20000}"/>
    <cellStyle name="Output 4 30 2" xfId="44840" xr:uid="{00000000-0005-0000-0000-000004B20000}"/>
    <cellStyle name="Output 4 31" xfId="44841" xr:uid="{00000000-0005-0000-0000-000005B20000}"/>
    <cellStyle name="Output 4 31 2" xfId="44842" xr:uid="{00000000-0005-0000-0000-000006B20000}"/>
    <cellStyle name="Output 4 32" xfId="44843" xr:uid="{00000000-0005-0000-0000-000007B20000}"/>
    <cellStyle name="Output 4 32 2" xfId="44844" xr:uid="{00000000-0005-0000-0000-000008B20000}"/>
    <cellStyle name="Output 4 33" xfId="44845" xr:uid="{00000000-0005-0000-0000-000009B20000}"/>
    <cellStyle name="Output 4 33 2" xfId="44846" xr:uid="{00000000-0005-0000-0000-00000AB20000}"/>
    <cellStyle name="Output 4 34" xfId="44847" xr:uid="{00000000-0005-0000-0000-00000BB20000}"/>
    <cellStyle name="Output 4 34 2" xfId="44848" xr:uid="{00000000-0005-0000-0000-00000CB20000}"/>
    <cellStyle name="Output 4 35" xfId="44849" xr:uid="{00000000-0005-0000-0000-00000DB20000}"/>
    <cellStyle name="Output 4 35 2" xfId="44850" xr:uid="{00000000-0005-0000-0000-00000EB20000}"/>
    <cellStyle name="Output 4 36" xfId="44851" xr:uid="{00000000-0005-0000-0000-00000FB20000}"/>
    <cellStyle name="Output 4 36 2" xfId="44852" xr:uid="{00000000-0005-0000-0000-000010B20000}"/>
    <cellStyle name="Output 4 37" xfId="44853" xr:uid="{00000000-0005-0000-0000-000011B20000}"/>
    <cellStyle name="Output 4 37 2" xfId="44854" xr:uid="{00000000-0005-0000-0000-000012B20000}"/>
    <cellStyle name="Output 4 38" xfId="44855" xr:uid="{00000000-0005-0000-0000-000013B20000}"/>
    <cellStyle name="Output 4 38 2" xfId="44856" xr:uid="{00000000-0005-0000-0000-000014B20000}"/>
    <cellStyle name="Output 4 39" xfId="44857" xr:uid="{00000000-0005-0000-0000-000015B20000}"/>
    <cellStyle name="Output 4 39 2" xfId="44858" xr:uid="{00000000-0005-0000-0000-000016B20000}"/>
    <cellStyle name="Output 4 4" xfId="44859" xr:uid="{00000000-0005-0000-0000-000017B20000}"/>
    <cellStyle name="Output 4 4 2" xfId="44860" xr:uid="{00000000-0005-0000-0000-000018B20000}"/>
    <cellStyle name="Output 4 40" xfId="44861" xr:uid="{00000000-0005-0000-0000-000019B20000}"/>
    <cellStyle name="Output 4 41" xfId="44862" xr:uid="{00000000-0005-0000-0000-00001AB20000}"/>
    <cellStyle name="Output 4 42" xfId="44863" xr:uid="{00000000-0005-0000-0000-00001BB20000}"/>
    <cellStyle name="Output 4 43" xfId="44864" xr:uid="{00000000-0005-0000-0000-00001CB20000}"/>
    <cellStyle name="Output 4 44" xfId="44865" xr:uid="{00000000-0005-0000-0000-00001DB20000}"/>
    <cellStyle name="Output 4 45" xfId="44866" xr:uid="{00000000-0005-0000-0000-00001EB20000}"/>
    <cellStyle name="Output 4 46" xfId="44867" xr:uid="{00000000-0005-0000-0000-00001FB20000}"/>
    <cellStyle name="Output 4 47" xfId="44868" xr:uid="{00000000-0005-0000-0000-000020B20000}"/>
    <cellStyle name="Output 4 48" xfId="44869" xr:uid="{00000000-0005-0000-0000-000021B20000}"/>
    <cellStyle name="Output 4 49" xfId="44870" xr:uid="{00000000-0005-0000-0000-000022B20000}"/>
    <cellStyle name="Output 4 5" xfId="44871" xr:uid="{00000000-0005-0000-0000-000023B20000}"/>
    <cellStyle name="Output 4 5 2" xfId="44872" xr:uid="{00000000-0005-0000-0000-000024B20000}"/>
    <cellStyle name="Output 4 50" xfId="44873" xr:uid="{00000000-0005-0000-0000-000025B20000}"/>
    <cellStyle name="Output 4 51" xfId="44874" xr:uid="{00000000-0005-0000-0000-000026B20000}"/>
    <cellStyle name="Output 4 52" xfId="44875" xr:uid="{00000000-0005-0000-0000-000027B20000}"/>
    <cellStyle name="Output 4 53" xfId="44876" xr:uid="{00000000-0005-0000-0000-000028B20000}"/>
    <cellStyle name="Output 4 54" xfId="44877" xr:uid="{00000000-0005-0000-0000-000029B20000}"/>
    <cellStyle name="Output 4 55" xfId="44878" xr:uid="{00000000-0005-0000-0000-00002AB20000}"/>
    <cellStyle name="Output 4 56" xfId="44879" xr:uid="{00000000-0005-0000-0000-00002BB20000}"/>
    <cellStyle name="Output 4 57" xfId="44880" xr:uid="{00000000-0005-0000-0000-00002CB20000}"/>
    <cellStyle name="Output 4 58" xfId="44881" xr:uid="{00000000-0005-0000-0000-00002DB20000}"/>
    <cellStyle name="Output 4 59" xfId="44882" xr:uid="{00000000-0005-0000-0000-00002EB20000}"/>
    <cellStyle name="Output 4 6" xfId="44883" xr:uid="{00000000-0005-0000-0000-00002FB20000}"/>
    <cellStyle name="Output 4 6 2" xfId="44884" xr:uid="{00000000-0005-0000-0000-000030B20000}"/>
    <cellStyle name="Output 4 60" xfId="44885" xr:uid="{00000000-0005-0000-0000-000031B20000}"/>
    <cellStyle name="Output 4 61" xfId="44886" xr:uid="{00000000-0005-0000-0000-000032B20000}"/>
    <cellStyle name="Output 4 62" xfId="44887" xr:uid="{00000000-0005-0000-0000-000033B20000}"/>
    <cellStyle name="Output 4 63" xfId="44888" xr:uid="{00000000-0005-0000-0000-000034B20000}"/>
    <cellStyle name="Output 4 64" xfId="44889" xr:uid="{00000000-0005-0000-0000-000035B20000}"/>
    <cellStyle name="Output 4 65" xfId="44890" xr:uid="{00000000-0005-0000-0000-000036B20000}"/>
    <cellStyle name="Output 4 66" xfId="44891" xr:uid="{00000000-0005-0000-0000-000037B20000}"/>
    <cellStyle name="Output 4 67" xfId="44892" xr:uid="{00000000-0005-0000-0000-000038B20000}"/>
    <cellStyle name="Output 4 68" xfId="44893" xr:uid="{00000000-0005-0000-0000-000039B20000}"/>
    <cellStyle name="Output 4 69" xfId="44894" xr:uid="{00000000-0005-0000-0000-00003AB20000}"/>
    <cellStyle name="Output 4 7" xfId="44895" xr:uid="{00000000-0005-0000-0000-00003BB20000}"/>
    <cellStyle name="Output 4 7 2" xfId="44896" xr:uid="{00000000-0005-0000-0000-00003CB20000}"/>
    <cellStyle name="Output 4 70" xfId="44897" xr:uid="{00000000-0005-0000-0000-00003DB20000}"/>
    <cellStyle name="Output 4 71" xfId="44898" xr:uid="{00000000-0005-0000-0000-00003EB20000}"/>
    <cellStyle name="Output 4 72" xfId="44899" xr:uid="{00000000-0005-0000-0000-00003FB20000}"/>
    <cellStyle name="Output 4 73" xfId="44900" xr:uid="{00000000-0005-0000-0000-000040B20000}"/>
    <cellStyle name="Output 4 74" xfId="44901" xr:uid="{00000000-0005-0000-0000-000041B20000}"/>
    <cellStyle name="Output 4 75" xfId="44902" xr:uid="{00000000-0005-0000-0000-000042B20000}"/>
    <cellStyle name="Output 4 76" xfId="44903" xr:uid="{00000000-0005-0000-0000-000043B20000}"/>
    <cellStyle name="Output 4 77" xfId="52549" xr:uid="{00000000-0005-0000-0000-000044B20000}"/>
    <cellStyle name="Output 4 78" xfId="52781" xr:uid="{00000000-0005-0000-0000-000045B20000}"/>
    <cellStyle name="Output 4 79" xfId="53242" xr:uid="{00000000-0005-0000-0000-000046B20000}"/>
    <cellStyle name="Output 4 8" xfId="44904" xr:uid="{00000000-0005-0000-0000-000047B20000}"/>
    <cellStyle name="Output 4 8 2" xfId="44905" xr:uid="{00000000-0005-0000-0000-000048B20000}"/>
    <cellStyle name="Output 4 9" xfId="44906" xr:uid="{00000000-0005-0000-0000-000049B20000}"/>
    <cellStyle name="Output 4 9 2" xfId="44907" xr:uid="{00000000-0005-0000-0000-00004AB20000}"/>
    <cellStyle name="Output 40" xfId="44908" xr:uid="{00000000-0005-0000-0000-00004BB20000}"/>
    <cellStyle name="Output 40 2" xfId="44909" xr:uid="{00000000-0005-0000-0000-00004CB20000}"/>
    <cellStyle name="Output 41" xfId="44910" xr:uid="{00000000-0005-0000-0000-00004DB20000}"/>
    <cellStyle name="Output 41 2" xfId="44911" xr:uid="{00000000-0005-0000-0000-00004EB20000}"/>
    <cellStyle name="Output 42" xfId="44912" xr:uid="{00000000-0005-0000-0000-00004FB20000}"/>
    <cellStyle name="Output 42 2" xfId="44913" xr:uid="{00000000-0005-0000-0000-000050B20000}"/>
    <cellStyle name="Output 43" xfId="44914" xr:uid="{00000000-0005-0000-0000-000051B20000}"/>
    <cellStyle name="Output 43 2" xfId="44915" xr:uid="{00000000-0005-0000-0000-000052B20000}"/>
    <cellStyle name="Output 44" xfId="44916" xr:uid="{00000000-0005-0000-0000-000053B20000}"/>
    <cellStyle name="Output 44 2" xfId="44917" xr:uid="{00000000-0005-0000-0000-000054B20000}"/>
    <cellStyle name="Output 45" xfId="44918" xr:uid="{00000000-0005-0000-0000-000055B20000}"/>
    <cellStyle name="Output 45 2" xfId="44919" xr:uid="{00000000-0005-0000-0000-000056B20000}"/>
    <cellStyle name="Output 46" xfId="44920" xr:uid="{00000000-0005-0000-0000-000057B20000}"/>
    <cellStyle name="Output 46 2" xfId="44921" xr:uid="{00000000-0005-0000-0000-000058B20000}"/>
    <cellStyle name="Output 47" xfId="44922" xr:uid="{00000000-0005-0000-0000-000059B20000}"/>
    <cellStyle name="Output 47 2" xfId="44923" xr:uid="{00000000-0005-0000-0000-00005AB20000}"/>
    <cellStyle name="Output 48" xfId="44924" xr:uid="{00000000-0005-0000-0000-00005BB20000}"/>
    <cellStyle name="Output 48 2" xfId="44925" xr:uid="{00000000-0005-0000-0000-00005CB20000}"/>
    <cellStyle name="Output 49" xfId="44926" xr:uid="{00000000-0005-0000-0000-00005DB20000}"/>
    <cellStyle name="Output 49 2" xfId="44927" xr:uid="{00000000-0005-0000-0000-00005EB20000}"/>
    <cellStyle name="Output 5" xfId="1197" xr:uid="{00000000-0005-0000-0000-00005FB20000}"/>
    <cellStyle name="Output 5 10" xfId="44928" xr:uid="{00000000-0005-0000-0000-000060B20000}"/>
    <cellStyle name="Output 5 10 2" xfId="44929" xr:uid="{00000000-0005-0000-0000-000061B20000}"/>
    <cellStyle name="Output 5 11" xfId="44930" xr:uid="{00000000-0005-0000-0000-000062B20000}"/>
    <cellStyle name="Output 5 11 2" xfId="44931" xr:uid="{00000000-0005-0000-0000-000063B20000}"/>
    <cellStyle name="Output 5 12" xfId="44932" xr:uid="{00000000-0005-0000-0000-000064B20000}"/>
    <cellStyle name="Output 5 12 2" xfId="44933" xr:uid="{00000000-0005-0000-0000-000065B20000}"/>
    <cellStyle name="Output 5 13" xfId="44934" xr:uid="{00000000-0005-0000-0000-000066B20000}"/>
    <cellStyle name="Output 5 13 2" xfId="44935" xr:uid="{00000000-0005-0000-0000-000067B20000}"/>
    <cellStyle name="Output 5 14" xfId="44936" xr:uid="{00000000-0005-0000-0000-000068B20000}"/>
    <cellStyle name="Output 5 14 2" xfId="44937" xr:uid="{00000000-0005-0000-0000-000069B20000}"/>
    <cellStyle name="Output 5 15" xfId="44938" xr:uid="{00000000-0005-0000-0000-00006AB20000}"/>
    <cellStyle name="Output 5 15 2" xfId="44939" xr:uid="{00000000-0005-0000-0000-00006BB20000}"/>
    <cellStyle name="Output 5 16" xfId="44940" xr:uid="{00000000-0005-0000-0000-00006CB20000}"/>
    <cellStyle name="Output 5 16 2" xfId="44941" xr:uid="{00000000-0005-0000-0000-00006DB20000}"/>
    <cellStyle name="Output 5 17" xfId="44942" xr:uid="{00000000-0005-0000-0000-00006EB20000}"/>
    <cellStyle name="Output 5 17 2" xfId="44943" xr:uid="{00000000-0005-0000-0000-00006FB20000}"/>
    <cellStyle name="Output 5 18" xfId="44944" xr:uid="{00000000-0005-0000-0000-000070B20000}"/>
    <cellStyle name="Output 5 18 2" xfId="44945" xr:uid="{00000000-0005-0000-0000-000071B20000}"/>
    <cellStyle name="Output 5 19" xfId="44946" xr:uid="{00000000-0005-0000-0000-000072B20000}"/>
    <cellStyle name="Output 5 19 2" xfId="44947" xr:uid="{00000000-0005-0000-0000-000073B20000}"/>
    <cellStyle name="Output 5 2" xfId="1198" xr:uid="{00000000-0005-0000-0000-000074B20000}"/>
    <cellStyle name="Output 5 2 2" xfId="44948" xr:uid="{00000000-0005-0000-0000-000075B20000}"/>
    <cellStyle name="Output 5 20" xfId="44949" xr:uid="{00000000-0005-0000-0000-000076B20000}"/>
    <cellStyle name="Output 5 20 2" xfId="44950" xr:uid="{00000000-0005-0000-0000-000077B20000}"/>
    <cellStyle name="Output 5 21" xfId="44951" xr:uid="{00000000-0005-0000-0000-000078B20000}"/>
    <cellStyle name="Output 5 21 2" xfId="44952" xr:uid="{00000000-0005-0000-0000-000079B20000}"/>
    <cellStyle name="Output 5 22" xfId="44953" xr:uid="{00000000-0005-0000-0000-00007AB20000}"/>
    <cellStyle name="Output 5 22 2" xfId="44954" xr:uid="{00000000-0005-0000-0000-00007BB20000}"/>
    <cellStyle name="Output 5 23" xfId="44955" xr:uid="{00000000-0005-0000-0000-00007CB20000}"/>
    <cellStyle name="Output 5 23 2" xfId="44956" xr:uid="{00000000-0005-0000-0000-00007DB20000}"/>
    <cellStyle name="Output 5 24" xfId="44957" xr:uid="{00000000-0005-0000-0000-00007EB20000}"/>
    <cellStyle name="Output 5 24 2" xfId="44958" xr:uid="{00000000-0005-0000-0000-00007FB20000}"/>
    <cellStyle name="Output 5 25" xfId="44959" xr:uid="{00000000-0005-0000-0000-000080B20000}"/>
    <cellStyle name="Output 5 25 2" xfId="44960" xr:uid="{00000000-0005-0000-0000-000081B20000}"/>
    <cellStyle name="Output 5 26" xfId="44961" xr:uid="{00000000-0005-0000-0000-000082B20000}"/>
    <cellStyle name="Output 5 26 2" xfId="44962" xr:uid="{00000000-0005-0000-0000-000083B20000}"/>
    <cellStyle name="Output 5 27" xfId="44963" xr:uid="{00000000-0005-0000-0000-000084B20000}"/>
    <cellStyle name="Output 5 27 2" xfId="44964" xr:uid="{00000000-0005-0000-0000-000085B20000}"/>
    <cellStyle name="Output 5 28" xfId="44965" xr:uid="{00000000-0005-0000-0000-000086B20000}"/>
    <cellStyle name="Output 5 28 2" xfId="44966" xr:uid="{00000000-0005-0000-0000-000087B20000}"/>
    <cellStyle name="Output 5 29" xfId="44967" xr:uid="{00000000-0005-0000-0000-000088B20000}"/>
    <cellStyle name="Output 5 29 2" xfId="44968" xr:uid="{00000000-0005-0000-0000-000089B20000}"/>
    <cellStyle name="Output 5 3" xfId="44969" xr:uid="{00000000-0005-0000-0000-00008AB20000}"/>
    <cellStyle name="Output 5 3 2" xfId="44970" xr:uid="{00000000-0005-0000-0000-00008BB20000}"/>
    <cellStyle name="Output 5 30" xfId="44971" xr:uid="{00000000-0005-0000-0000-00008CB20000}"/>
    <cellStyle name="Output 5 30 2" xfId="44972" xr:uid="{00000000-0005-0000-0000-00008DB20000}"/>
    <cellStyle name="Output 5 31" xfId="44973" xr:uid="{00000000-0005-0000-0000-00008EB20000}"/>
    <cellStyle name="Output 5 31 2" xfId="44974" xr:uid="{00000000-0005-0000-0000-00008FB20000}"/>
    <cellStyle name="Output 5 32" xfId="44975" xr:uid="{00000000-0005-0000-0000-000090B20000}"/>
    <cellStyle name="Output 5 32 2" xfId="44976" xr:uid="{00000000-0005-0000-0000-000091B20000}"/>
    <cellStyle name="Output 5 33" xfId="44977" xr:uid="{00000000-0005-0000-0000-000092B20000}"/>
    <cellStyle name="Output 5 33 2" xfId="44978" xr:uid="{00000000-0005-0000-0000-000093B20000}"/>
    <cellStyle name="Output 5 34" xfId="44979" xr:uid="{00000000-0005-0000-0000-000094B20000}"/>
    <cellStyle name="Output 5 34 2" xfId="44980" xr:uid="{00000000-0005-0000-0000-000095B20000}"/>
    <cellStyle name="Output 5 35" xfId="44981" xr:uid="{00000000-0005-0000-0000-000096B20000}"/>
    <cellStyle name="Output 5 35 2" xfId="44982" xr:uid="{00000000-0005-0000-0000-000097B20000}"/>
    <cellStyle name="Output 5 36" xfId="44983" xr:uid="{00000000-0005-0000-0000-000098B20000}"/>
    <cellStyle name="Output 5 36 2" xfId="44984" xr:uid="{00000000-0005-0000-0000-000099B20000}"/>
    <cellStyle name="Output 5 37" xfId="44985" xr:uid="{00000000-0005-0000-0000-00009AB20000}"/>
    <cellStyle name="Output 5 37 2" xfId="44986" xr:uid="{00000000-0005-0000-0000-00009BB20000}"/>
    <cellStyle name="Output 5 38" xfId="44987" xr:uid="{00000000-0005-0000-0000-00009CB20000}"/>
    <cellStyle name="Output 5 38 2" xfId="44988" xr:uid="{00000000-0005-0000-0000-00009DB20000}"/>
    <cellStyle name="Output 5 39" xfId="44989" xr:uid="{00000000-0005-0000-0000-00009EB20000}"/>
    <cellStyle name="Output 5 39 2" xfId="44990" xr:uid="{00000000-0005-0000-0000-00009FB20000}"/>
    <cellStyle name="Output 5 4" xfId="44991" xr:uid="{00000000-0005-0000-0000-0000A0B20000}"/>
    <cellStyle name="Output 5 4 2" xfId="44992" xr:uid="{00000000-0005-0000-0000-0000A1B20000}"/>
    <cellStyle name="Output 5 40" xfId="44993" xr:uid="{00000000-0005-0000-0000-0000A2B20000}"/>
    <cellStyle name="Output 5 41" xfId="44994" xr:uid="{00000000-0005-0000-0000-0000A3B20000}"/>
    <cellStyle name="Output 5 42" xfId="44995" xr:uid="{00000000-0005-0000-0000-0000A4B20000}"/>
    <cellStyle name="Output 5 43" xfId="44996" xr:uid="{00000000-0005-0000-0000-0000A5B20000}"/>
    <cellStyle name="Output 5 44" xfId="44997" xr:uid="{00000000-0005-0000-0000-0000A6B20000}"/>
    <cellStyle name="Output 5 45" xfId="44998" xr:uid="{00000000-0005-0000-0000-0000A7B20000}"/>
    <cellStyle name="Output 5 46" xfId="44999" xr:uid="{00000000-0005-0000-0000-0000A8B20000}"/>
    <cellStyle name="Output 5 47" xfId="45000" xr:uid="{00000000-0005-0000-0000-0000A9B20000}"/>
    <cellStyle name="Output 5 48" xfId="45001" xr:uid="{00000000-0005-0000-0000-0000AAB20000}"/>
    <cellStyle name="Output 5 49" xfId="45002" xr:uid="{00000000-0005-0000-0000-0000ABB20000}"/>
    <cellStyle name="Output 5 5" xfId="45003" xr:uid="{00000000-0005-0000-0000-0000ACB20000}"/>
    <cellStyle name="Output 5 5 2" xfId="45004" xr:uid="{00000000-0005-0000-0000-0000ADB20000}"/>
    <cellStyle name="Output 5 50" xfId="45005" xr:uid="{00000000-0005-0000-0000-0000AEB20000}"/>
    <cellStyle name="Output 5 51" xfId="45006" xr:uid="{00000000-0005-0000-0000-0000AFB20000}"/>
    <cellStyle name="Output 5 52" xfId="45007" xr:uid="{00000000-0005-0000-0000-0000B0B20000}"/>
    <cellStyle name="Output 5 53" xfId="45008" xr:uid="{00000000-0005-0000-0000-0000B1B20000}"/>
    <cellStyle name="Output 5 54" xfId="45009" xr:uid="{00000000-0005-0000-0000-0000B2B20000}"/>
    <cellStyle name="Output 5 55" xfId="45010" xr:uid="{00000000-0005-0000-0000-0000B3B20000}"/>
    <cellStyle name="Output 5 56" xfId="45011" xr:uid="{00000000-0005-0000-0000-0000B4B20000}"/>
    <cellStyle name="Output 5 57" xfId="45012" xr:uid="{00000000-0005-0000-0000-0000B5B20000}"/>
    <cellStyle name="Output 5 58" xfId="45013" xr:uid="{00000000-0005-0000-0000-0000B6B20000}"/>
    <cellStyle name="Output 5 59" xfId="45014" xr:uid="{00000000-0005-0000-0000-0000B7B20000}"/>
    <cellStyle name="Output 5 6" xfId="45015" xr:uid="{00000000-0005-0000-0000-0000B8B20000}"/>
    <cellStyle name="Output 5 6 2" xfId="45016" xr:uid="{00000000-0005-0000-0000-0000B9B20000}"/>
    <cellStyle name="Output 5 60" xfId="45017" xr:uid="{00000000-0005-0000-0000-0000BAB20000}"/>
    <cellStyle name="Output 5 61" xfId="45018" xr:uid="{00000000-0005-0000-0000-0000BBB20000}"/>
    <cellStyle name="Output 5 62" xfId="45019" xr:uid="{00000000-0005-0000-0000-0000BCB20000}"/>
    <cellStyle name="Output 5 63" xfId="45020" xr:uid="{00000000-0005-0000-0000-0000BDB20000}"/>
    <cellStyle name="Output 5 64" xfId="45021" xr:uid="{00000000-0005-0000-0000-0000BEB20000}"/>
    <cellStyle name="Output 5 65" xfId="45022" xr:uid="{00000000-0005-0000-0000-0000BFB20000}"/>
    <cellStyle name="Output 5 66" xfId="45023" xr:uid="{00000000-0005-0000-0000-0000C0B20000}"/>
    <cellStyle name="Output 5 67" xfId="45024" xr:uid="{00000000-0005-0000-0000-0000C1B20000}"/>
    <cellStyle name="Output 5 68" xfId="45025" xr:uid="{00000000-0005-0000-0000-0000C2B20000}"/>
    <cellStyle name="Output 5 69" xfId="45026" xr:uid="{00000000-0005-0000-0000-0000C3B20000}"/>
    <cellStyle name="Output 5 7" xfId="45027" xr:uid="{00000000-0005-0000-0000-0000C4B20000}"/>
    <cellStyle name="Output 5 7 2" xfId="45028" xr:uid="{00000000-0005-0000-0000-0000C5B20000}"/>
    <cellStyle name="Output 5 70" xfId="45029" xr:uid="{00000000-0005-0000-0000-0000C6B20000}"/>
    <cellStyle name="Output 5 71" xfId="45030" xr:uid="{00000000-0005-0000-0000-0000C7B20000}"/>
    <cellStyle name="Output 5 72" xfId="45031" xr:uid="{00000000-0005-0000-0000-0000C8B20000}"/>
    <cellStyle name="Output 5 73" xfId="45032" xr:uid="{00000000-0005-0000-0000-0000C9B20000}"/>
    <cellStyle name="Output 5 74" xfId="45033" xr:uid="{00000000-0005-0000-0000-0000CAB20000}"/>
    <cellStyle name="Output 5 75" xfId="45034" xr:uid="{00000000-0005-0000-0000-0000CBB20000}"/>
    <cellStyle name="Output 5 76" xfId="45035" xr:uid="{00000000-0005-0000-0000-0000CCB20000}"/>
    <cellStyle name="Output 5 77" xfId="52539" xr:uid="{00000000-0005-0000-0000-0000CDB20000}"/>
    <cellStyle name="Output 5 78" xfId="52771" xr:uid="{00000000-0005-0000-0000-0000CEB20000}"/>
    <cellStyle name="Output 5 79" xfId="53232" xr:uid="{00000000-0005-0000-0000-0000CFB20000}"/>
    <cellStyle name="Output 5 8" xfId="45036" xr:uid="{00000000-0005-0000-0000-0000D0B20000}"/>
    <cellStyle name="Output 5 8 2" xfId="45037" xr:uid="{00000000-0005-0000-0000-0000D1B20000}"/>
    <cellStyle name="Output 5 9" xfId="45038" xr:uid="{00000000-0005-0000-0000-0000D2B20000}"/>
    <cellStyle name="Output 5 9 2" xfId="45039" xr:uid="{00000000-0005-0000-0000-0000D3B20000}"/>
    <cellStyle name="Output 50" xfId="45040" xr:uid="{00000000-0005-0000-0000-0000D4B20000}"/>
    <cellStyle name="Output 50 2" xfId="45041" xr:uid="{00000000-0005-0000-0000-0000D5B20000}"/>
    <cellStyle name="Output 51" xfId="45042" xr:uid="{00000000-0005-0000-0000-0000D6B20000}"/>
    <cellStyle name="Output 51 2" xfId="45043" xr:uid="{00000000-0005-0000-0000-0000D7B20000}"/>
    <cellStyle name="Output 52" xfId="45044" xr:uid="{00000000-0005-0000-0000-0000D8B20000}"/>
    <cellStyle name="Output 52 2" xfId="45045" xr:uid="{00000000-0005-0000-0000-0000D9B20000}"/>
    <cellStyle name="Output 53" xfId="45046" xr:uid="{00000000-0005-0000-0000-0000DAB20000}"/>
    <cellStyle name="Output 53 2" xfId="45047" xr:uid="{00000000-0005-0000-0000-0000DBB20000}"/>
    <cellStyle name="Output 54" xfId="45048" xr:uid="{00000000-0005-0000-0000-0000DCB20000}"/>
    <cellStyle name="Output 54 2" xfId="45049" xr:uid="{00000000-0005-0000-0000-0000DDB20000}"/>
    <cellStyle name="Output 55" xfId="45050" xr:uid="{00000000-0005-0000-0000-0000DEB20000}"/>
    <cellStyle name="Output 55 2" xfId="45051" xr:uid="{00000000-0005-0000-0000-0000DFB20000}"/>
    <cellStyle name="Output 56" xfId="45052" xr:uid="{00000000-0005-0000-0000-0000E0B20000}"/>
    <cellStyle name="Output 56 2" xfId="45053" xr:uid="{00000000-0005-0000-0000-0000E1B20000}"/>
    <cellStyle name="Output 57" xfId="45054" xr:uid="{00000000-0005-0000-0000-0000E2B20000}"/>
    <cellStyle name="Output 57 2" xfId="45055" xr:uid="{00000000-0005-0000-0000-0000E3B20000}"/>
    <cellStyle name="Output 58" xfId="45056" xr:uid="{00000000-0005-0000-0000-0000E4B20000}"/>
    <cellStyle name="Output 58 2" xfId="45057" xr:uid="{00000000-0005-0000-0000-0000E5B20000}"/>
    <cellStyle name="Output 59" xfId="45058" xr:uid="{00000000-0005-0000-0000-0000E6B20000}"/>
    <cellStyle name="Output 59 2" xfId="45059" xr:uid="{00000000-0005-0000-0000-0000E7B20000}"/>
    <cellStyle name="Output 6" xfId="1199" xr:uid="{00000000-0005-0000-0000-0000E8B20000}"/>
    <cellStyle name="Output 6 10" xfId="45060" xr:uid="{00000000-0005-0000-0000-0000E9B20000}"/>
    <cellStyle name="Output 6 10 2" xfId="45061" xr:uid="{00000000-0005-0000-0000-0000EAB20000}"/>
    <cellStyle name="Output 6 11" xfId="45062" xr:uid="{00000000-0005-0000-0000-0000EBB20000}"/>
    <cellStyle name="Output 6 11 2" xfId="45063" xr:uid="{00000000-0005-0000-0000-0000ECB20000}"/>
    <cellStyle name="Output 6 12" xfId="45064" xr:uid="{00000000-0005-0000-0000-0000EDB20000}"/>
    <cellStyle name="Output 6 12 2" xfId="45065" xr:uid="{00000000-0005-0000-0000-0000EEB20000}"/>
    <cellStyle name="Output 6 13" xfId="45066" xr:uid="{00000000-0005-0000-0000-0000EFB20000}"/>
    <cellStyle name="Output 6 13 2" xfId="45067" xr:uid="{00000000-0005-0000-0000-0000F0B20000}"/>
    <cellStyle name="Output 6 14" xfId="45068" xr:uid="{00000000-0005-0000-0000-0000F1B20000}"/>
    <cellStyle name="Output 6 14 2" xfId="45069" xr:uid="{00000000-0005-0000-0000-0000F2B20000}"/>
    <cellStyle name="Output 6 15" xfId="45070" xr:uid="{00000000-0005-0000-0000-0000F3B20000}"/>
    <cellStyle name="Output 6 15 2" xfId="45071" xr:uid="{00000000-0005-0000-0000-0000F4B20000}"/>
    <cellStyle name="Output 6 16" xfId="45072" xr:uid="{00000000-0005-0000-0000-0000F5B20000}"/>
    <cellStyle name="Output 6 16 2" xfId="45073" xr:uid="{00000000-0005-0000-0000-0000F6B20000}"/>
    <cellStyle name="Output 6 17" xfId="45074" xr:uid="{00000000-0005-0000-0000-0000F7B20000}"/>
    <cellStyle name="Output 6 17 2" xfId="45075" xr:uid="{00000000-0005-0000-0000-0000F8B20000}"/>
    <cellStyle name="Output 6 18" xfId="45076" xr:uid="{00000000-0005-0000-0000-0000F9B20000}"/>
    <cellStyle name="Output 6 18 2" xfId="45077" xr:uid="{00000000-0005-0000-0000-0000FAB20000}"/>
    <cellStyle name="Output 6 19" xfId="45078" xr:uid="{00000000-0005-0000-0000-0000FBB20000}"/>
    <cellStyle name="Output 6 19 2" xfId="45079" xr:uid="{00000000-0005-0000-0000-0000FCB20000}"/>
    <cellStyle name="Output 6 2" xfId="1200" xr:uid="{00000000-0005-0000-0000-0000FDB20000}"/>
    <cellStyle name="Output 6 2 2" xfId="45080" xr:uid="{00000000-0005-0000-0000-0000FEB20000}"/>
    <cellStyle name="Output 6 20" xfId="45081" xr:uid="{00000000-0005-0000-0000-0000FFB20000}"/>
    <cellStyle name="Output 6 20 2" xfId="45082" xr:uid="{00000000-0005-0000-0000-000000B30000}"/>
    <cellStyle name="Output 6 21" xfId="45083" xr:uid="{00000000-0005-0000-0000-000001B30000}"/>
    <cellStyle name="Output 6 21 2" xfId="45084" xr:uid="{00000000-0005-0000-0000-000002B30000}"/>
    <cellStyle name="Output 6 22" xfId="45085" xr:uid="{00000000-0005-0000-0000-000003B30000}"/>
    <cellStyle name="Output 6 22 2" xfId="45086" xr:uid="{00000000-0005-0000-0000-000004B30000}"/>
    <cellStyle name="Output 6 23" xfId="45087" xr:uid="{00000000-0005-0000-0000-000005B30000}"/>
    <cellStyle name="Output 6 23 2" xfId="45088" xr:uid="{00000000-0005-0000-0000-000006B30000}"/>
    <cellStyle name="Output 6 24" xfId="45089" xr:uid="{00000000-0005-0000-0000-000007B30000}"/>
    <cellStyle name="Output 6 24 2" xfId="45090" xr:uid="{00000000-0005-0000-0000-000008B30000}"/>
    <cellStyle name="Output 6 25" xfId="45091" xr:uid="{00000000-0005-0000-0000-000009B30000}"/>
    <cellStyle name="Output 6 25 2" xfId="45092" xr:uid="{00000000-0005-0000-0000-00000AB30000}"/>
    <cellStyle name="Output 6 26" xfId="45093" xr:uid="{00000000-0005-0000-0000-00000BB30000}"/>
    <cellStyle name="Output 6 26 2" xfId="45094" xr:uid="{00000000-0005-0000-0000-00000CB30000}"/>
    <cellStyle name="Output 6 27" xfId="45095" xr:uid="{00000000-0005-0000-0000-00000DB30000}"/>
    <cellStyle name="Output 6 27 2" xfId="45096" xr:uid="{00000000-0005-0000-0000-00000EB30000}"/>
    <cellStyle name="Output 6 28" xfId="45097" xr:uid="{00000000-0005-0000-0000-00000FB30000}"/>
    <cellStyle name="Output 6 28 2" xfId="45098" xr:uid="{00000000-0005-0000-0000-000010B30000}"/>
    <cellStyle name="Output 6 29" xfId="45099" xr:uid="{00000000-0005-0000-0000-000011B30000}"/>
    <cellStyle name="Output 6 29 2" xfId="45100" xr:uid="{00000000-0005-0000-0000-000012B30000}"/>
    <cellStyle name="Output 6 3" xfId="45101" xr:uid="{00000000-0005-0000-0000-000013B30000}"/>
    <cellStyle name="Output 6 3 2" xfId="45102" xr:uid="{00000000-0005-0000-0000-000014B30000}"/>
    <cellStyle name="Output 6 30" xfId="45103" xr:uid="{00000000-0005-0000-0000-000015B30000}"/>
    <cellStyle name="Output 6 30 2" xfId="45104" xr:uid="{00000000-0005-0000-0000-000016B30000}"/>
    <cellStyle name="Output 6 31" xfId="45105" xr:uid="{00000000-0005-0000-0000-000017B30000}"/>
    <cellStyle name="Output 6 31 2" xfId="45106" xr:uid="{00000000-0005-0000-0000-000018B30000}"/>
    <cellStyle name="Output 6 32" xfId="45107" xr:uid="{00000000-0005-0000-0000-000019B30000}"/>
    <cellStyle name="Output 6 32 2" xfId="45108" xr:uid="{00000000-0005-0000-0000-00001AB30000}"/>
    <cellStyle name="Output 6 33" xfId="45109" xr:uid="{00000000-0005-0000-0000-00001BB30000}"/>
    <cellStyle name="Output 6 33 2" xfId="45110" xr:uid="{00000000-0005-0000-0000-00001CB30000}"/>
    <cellStyle name="Output 6 34" xfId="45111" xr:uid="{00000000-0005-0000-0000-00001DB30000}"/>
    <cellStyle name="Output 6 34 2" xfId="45112" xr:uid="{00000000-0005-0000-0000-00001EB30000}"/>
    <cellStyle name="Output 6 35" xfId="45113" xr:uid="{00000000-0005-0000-0000-00001FB30000}"/>
    <cellStyle name="Output 6 35 2" xfId="45114" xr:uid="{00000000-0005-0000-0000-000020B30000}"/>
    <cellStyle name="Output 6 36" xfId="45115" xr:uid="{00000000-0005-0000-0000-000021B30000}"/>
    <cellStyle name="Output 6 36 2" xfId="45116" xr:uid="{00000000-0005-0000-0000-000022B30000}"/>
    <cellStyle name="Output 6 37" xfId="45117" xr:uid="{00000000-0005-0000-0000-000023B30000}"/>
    <cellStyle name="Output 6 37 2" xfId="45118" xr:uid="{00000000-0005-0000-0000-000024B30000}"/>
    <cellStyle name="Output 6 38" xfId="45119" xr:uid="{00000000-0005-0000-0000-000025B30000}"/>
    <cellStyle name="Output 6 38 2" xfId="45120" xr:uid="{00000000-0005-0000-0000-000026B30000}"/>
    <cellStyle name="Output 6 39" xfId="45121" xr:uid="{00000000-0005-0000-0000-000027B30000}"/>
    <cellStyle name="Output 6 39 2" xfId="45122" xr:uid="{00000000-0005-0000-0000-000028B30000}"/>
    <cellStyle name="Output 6 4" xfId="45123" xr:uid="{00000000-0005-0000-0000-000029B30000}"/>
    <cellStyle name="Output 6 4 2" xfId="45124" xr:uid="{00000000-0005-0000-0000-00002AB30000}"/>
    <cellStyle name="Output 6 40" xfId="45125" xr:uid="{00000000-0005-0000-0000-00002BB30000}"/>
    <cellStyle name="Output 6 41" xfId="45126" xr:uid="{00000000-0005-0000-0000-00002CB30000}"/>
    <cellStyle name="Output 6 42" xfId="45127" xr:uid="{00000000-0005-0000-0000-00002DB30000}"/>
    <cellStyle name="Output 6 43" xfId="45128" xr:uid="{00000000-0005-0000-0000-00002EB30000}"/>
    <cellStyle name="Output 6 44" xfId="45129" xr:uid="{00000000-0005-0000-0000-00002FB30000}"/>
    <cellStyle name="Output 6 45" xfId="45130" xr:uid="{00000000-0005-0000-0000-000030B30000}"/>
    <cellStyle name="Output 6 46" xfId="45131" xr:uid="{00000000-0005-0000-0000-000031B30000}"/>
    <cellStyle name="Output 6 47" xfId="45132" xr:uid="{00000000-0005-0000-0000-000032B30000}"/>
    <cellStyle name="Output 6 48" xfId="45133" xr:uid="{00000000-0005-0000-0000-000033B30000}"/>
    <cellStyle name="Output 6 49" xfId="45134" xr:uid="{00000000-0005-0000-0000-000034B30000}"/>
    <cellStyle name="Output 6 5" xfId="45135" xr:uid="{00000000-0005-0000-0000-000035B30000}"/>
    <cellStyle name="Output 6 5 2" xfId="45136" xr:uid="{00000000-0005-0000-0000-000036B30000}"/>
    <cellStyle name="Output 6 50" xfId="45137" xr:uid="{00000000-0005-0000-0000-000037B30000}"/>
    <cellStyle name="Output 6 51" xfId="45138" xr:uid="{00000000-0005-0000-0000-000038B30000}"/>
    <cellStyle name="Output 6 52" xfId="45139" xr:uid="{00000000-0005-0000-0000-000039B30000}"/>
    <cellStyle name="Output 6 53" xfId="45140" xr:uid="{00000000-0005-0000-0000-00003AB30000}"/>
    <cellStyle name="Output 6 54" xfId="45141" xr:uid="{00000000-0005-0000-0000-00003BB30000}"/>
    <cellStyle name="Output 6 55" xfId="45142" xr:uid="{00000000-0005-0000-0000-00003CB30000}"/>
    <cellStyle name="Output 6 56" xfId="45143" xr:uid="{00000000-0005-0000-0000-00003DB30000}"/>
    <cellStyle name="Output 6 57" xfId="45144" xr:uid="{00000000-0005-0000-0000-00003EB30000}"/>
    <cellStyle name="Output 6 58" xfId="45145" xr:uid="{00000000-0005-0000-0000-00003FB30000}"/>
    <cellStyle name="Output 6 59" xfId="45146" xr:uid="{00000000-0005-0000-0000-000040B30000}"/>
    <cellStyle name="Output 6 6" xfId="45147" xr:uid="{00000000-0005-0000-0000-000041B30000}"/>
    <cellStyle name="Output 6 6 2" xfId="45148" xr:uid="{00000000-0005-0000-0000-000042B30000}"/>
    <cellStyle name="Output 6 60" xfId="45149" xr:uid="{00000000-0005-0000-0000-000043B30000}"/>
    <cellStyle name="Output 6 61" xfId="45150" xr:uid="{00000000-0005-0000-0000-000044B30000}"/>
    <cellStyle name="Output 6 62" xfId="45151" xr:uid="{00000000-0005-0000-0000-000045B30000}"/>
    <cellStyle name="Output 6 63" xfId="45152" xr:uid="{00000000-0005-0000-0000-000046B30000}"/>
    <cellStyle name="Output 6 64" xfId="45153" xr:uid="{00000000-0005-0000-0000-000047B30000}"/>
    <cellStyle name="Output 6 65" xfId="45154" xr:uid="{00000000-0005-0000-0000-000048B30000}"/>
    <cellStyle name="Output 6 66" xfId="45155" xr:uid="{00000000-0005-0000-0000-000049B30000}"/>
    <cellStyle name="Output 6 67" xfId="45156" xr:uid="{00000000-0005-0000-0000-00004AB30000}"/>
    <cellStyle name="Output 6 68" xfId="45157" xr:uid="{00000000-0005-0000-0000-00004BB30000}"/>
    <cellStyle name="Output 6 69" xfId="45158" xr:uid="{00000000-0005-0000-0000-00004CB30000}"/>
    <cellStyle name="Output 6 7" xfId="45159" xr:uid="{00000000-0005-0000-0000-00004DB30000}"/>
    <cellStyle name="Output 6 7 2" xfId="45160" xr:uid="{00000000-0005-0000-0000-00004EB30000}"/>
    <cellStyle name="Output 6 70" xfId="45161" xr:uid="{00000000-0005-0000-0000-00004FB30000}"/>
    <cellStyle name="Output 6 71" xfId="45162" xr:uid="{00000000-0005-0000-0000-000050B30000}"/>
    <cellStyle name="Output 6 72" xfId="45163" xr:uid="{00000000-0005-0000-0000-000051B30000}"/>
    <cellStyle name="Output 6 73" xfId="45164" xr:uid="{00000000-0005-0000-0000-000052B30000}"/>
    <cellStyle name="Output 6 74" xfId="45165" xr:uid="{00000000-0005-0000-0000-000053B30000}"/>
    <cellStyle name="Output 6 75" xfId="45166" xr:uid="{00000000-0005-0000-0000-000054B30000}"/>
    <cellStyle name="Output 6 76" xfId="45167" xr:uid="{00000000-0005-0000-0000-000055B30000}"/>
    <cellStyle name="Output 6 77" xfId="52486" xr:uid="{00000000-0005-0000-0000-000056B30000}"/>
    <cellStyle name="Output 6 78" xfId="52285" xr:uid="{00000000-0005-0000-0000-000057B30000}"/>
    <cellStyle name="Output 6 79" xfId="53179" xr:uid="{00000000-0005-0000-0000-000058B30000}"/>
    <cellStyle name="Output 6 8" xfId="45168" xr:uid="{00000000-0005-0000-0000-000059B30000}"/>
    <cellStyle name="Output 6 8 2" xfId="45169" xr:uid="{00000000-0005-0000-0000-00005AB30000}"/>
    <cellStyle name="Output 6 9" xfId="45170" xr:uid="{00000000-0005-0000-0000-00005BB30000}"/>
    <cellStyle name="Output 6 9 2" xfId="45171" xr:uid="{00000000-0005-0000-0000-00005CB30000}"/>
    <cellStyle name="Output 60" xfId="45172" xr:uid="{00000000-0005-0000-0000-00005DB30000}"/>
    <cellStyle name="Output 60 2" xfId="45173" xr:uid="{00000000-0005-0000-0000-00005EB30000}"/>
    <cellStyle name="Output 61" xfId="45174" xr:uid="{00000000-0005-0000-0000-00005FB30000}"/>
    <cellStyle name="Output 62" xfId="45175" xr:uid="{00000000-0005-0000-0000-000060B30000}"/>
    <cellStyle name="Output 63" xfId="45176" xr:uid="{00000000-0005-0000-0000-000061B30000}"/>
    <cellStyle name="Output 64" xfId="45177" xr:uid="{00000000-0005-0000-0000-000062B30000}"/>
    <cellStyle name="Output 65" xfId="45178" xr:uid="{00000000-0005-0000-0000-000063B30000}"/>
    <cellStyle name="Output 66" xfId="45179" xr:uid="{00000000-0005-0000-0000-000064B30000}"/>
    <cellStyle name="Output 67" xfId="45180" xr:uid="{00000000-0005-0000-0000-000065B30000}"/>
    <cellStyle name="Output 68" xfId="45181" xr:uid="{00000000-0005-0000-0000-000066B30000}"/>
    <cellStyle name="Output 69" xfId="45182" xr:uid="{00000000-0005-0000-0000-000067B30000}"/>
    <cellStyle name="Output 7" xfId="1201" xr:uid="{00000000-0005-0000-0000-000068B30000}"/>
    <cellStyle name="Output 7 10" xfId="45183" xr:uid="{00000000-0005-0000-0000-000069B30000}"/>
    <cellStyle name="Output 7 10 2" xfId="45184" xr:uid="{00000000-0005-0000-0000-00006AB30000}"/>
    <cellStyle name="Output 7 11" xfId="45185" xr:uid="{00000000-0005-0000-0000-00006BB30000}"/>
    <cellStyle name="Output 7 11 2" xfId="45186" xr:uid="{00000000-0005-0000-0000-00006CB30000}"/>
    <cellStyle name="Output 7 12" xfId="45187" xr:uid="{00000000-0005-0000-0000-00006DB30000}"/>
    <cellStyle name="Output 7 12 2" xfId="45188" xr:uid="{00000000-0005-0000-0000-00006EB30000}"/>
    <cellStyle name="Output 7 13" xfId="45189" xr:uid="{00000000-0005-0000-0000-00006FB30000}"/>
    <cellStyle name="Output 7 13 2" xfId="45190" xr:uid="{00000000-0005-0000-0000-000070B30000}"/>
    <cellStyle name="Output 7 14" xfId="45191" xr:uid="{00000000-0005-0000-0000-000071B30000}"/>
    <cellStyle name="Output 7 14 2" xfId="45192" xr:uid="{00000000-0005-0000-0000-000072B30000}"/>
    <cellStyle name="Output 7 15" xfId="45193" xr:uid="{00000000-0005-0000-0000-000073B30000}"/>
    <cellStyle name="Output 7 15 2" xfId="45194" xr:uid="{00000000-0005-0000-0000-000074B30000}"/>
    <cellStyle name="Output 7 16" xfId="45195" xr:uid="{00000000-0005-0000-0000-000075B30000}"/>
    <cellStyle name="Output 7 16 2" xfId="45196" xr:uid="{00000000-0005-0000-0000-000076B30000}"/>
    <cellStyle name="Output 7 17" xfId="45197" xr:uid="{00000000-0005-0000-0000-000077B30000}"/>
    <cellStyle name="Output 7 17 2" xfId="45198" xr:uid="{00000000-0005-0000-0000-000078B30000}"/>
    <cellStyle name="Output 7 18" xfId="45199" xr:uid="{00000000-0005-0000-0000-000079B30000}"/>
    <cellStyle name="Output 7 18 2" xfId="45200" xr:uid="{00000000-0005-0000-0000-00007AB30000}"/>
    <cellStyle name="Output 7 19" xfId="45201" xr:uid="{00000000-0005-0000-0000-00007BB30000}"/>
    <cellStyle name="Output 7 19 2" xfId="45202" xr:uid="{00000000-0005-0000-0000-00007CB30000}"/>
    <cellStyle name="Output 7 2" xfId="1202" xr:uid="{00000000-0005-0000-0000-00007DB30000}"/>
    <cellStyle name="Output 7 2 2" xfId="45203" xr:uid="{00000000-0005-0000-0000-00007EB30000}"/>
    <cellStyle name="Output 7 20" xfId="45204" xr:uid="{00000000-0005-0000-0000-00007FB30000}"/>
    <cellStyle name="Output 7 20 2" xfId="45205" xr:uid="{00000000-0005-0000-0000-000080B30000}"/>
    <cellStyle name="Output 7 21" xfId="45206" xr:uid="{00000000-0005-0000-0000-000081B30000}"/>
    <cellStyle name="Output 7 21 2" xfId="45207" xr:uid="{00000000-0005-0000-0000-000082B30000}"/>
    <cellStyle name="Output 7 22" xfId="45208" xr:uid="{00000000-0005-0000-0000-000083B30000}"/>
    <cellStyle name="Output 7 22 2" xfId="45209" xr:uid="{00000000-0005-0000-0000-000084B30000}"/>
    <cellStyle name="Output 7 23" xfId="45210" xr:uid="{00000000-0005-0000-0000-000085B30000}"/>
    <cellStyle name="Output 7 23 2" xfId="45211" xr:uid="{00000000-0005-0000-0000-000086B30000}"/>
    <cellStyle name="Output 7 24" xfId="45212" xr:uid="{00000000-0005-0000-0000-000087B30000}"/>
    <cellStyle name="Output 7 24 2" xfId="45213" xr:uid="{00000000-0005-0000-0000-000088B30000}"/>
    <cellStyle name="Output 7 25" xfId="45214" xr:uid="{00000000-0005-0000-0000-000089B30000}"/>
    <cellStyle name="Output 7 25 2" xfId="45215" xr:uid="{00000000-0005-0000-0000-00008AB30000}"/>
    <cellStyle name="Output 7 26" xfId="45216" xr:uid="{00000000-0005-0000-0000-00008BB30000}"/>
    <cellStyle name="Output 7 26 2" xfId="45217" xr:uid="{00000000-0005-0000-0000-00008CB30000}"/>
    <cellStyle name="Output 7 27" xfId="45218" xr:uid="{00000000-0005-0000-0000-00008DB30000}"/>
    <cellStyle name="Output 7 27 2" xfId="45219" xr:uid="{00000000-0005-0000-0000-00008EB30000}"/>
    <cellStyle name="Output 7 28" xfId="45220" xr:uid="{00000000-0005-0000-0000-00008FB30000}"/>
    <cellStyle name="Output 7 28 2" xfId="45221" xr:uid="{00000000-0005-0000-0000-000090B30000}"/>
    <cellStyle name="Output 7 29" xfId="45222" xr:uid="{00000000-0005-0000-0000-000091B30000}"/>
    <cellStyle name="Output 7 29 2" xfId="45223" xr:uid="{00000000-0005-0000-0000-000092B30000}"/>
    <cellStyle name="Output 7 3" xfId="45224" xr:uid="{00000000-0005-0000-0000-000093B30000}"/>
    <cellStyle name="Output 7 3 2" xfId="45225" xr:uid="{00000000-0005-0000-0000-000094B30000}"/>
    <cellStyle name="Output 7 30" xfId="45226" xr:uid="{00000000-0005-0000-0000-000095B30000}"/>
    <cellStyle name="Output 7 30 2" xfId="45227" xr:uid="{00000000-0005-0000-0000-000096B30000}"/>
    <cellStyle name="Output 7 31" xfId="45228" xr:uid="{00000000-0005-0000-0000-000097B30000}"/>
    <cellStyle name="Output 7 31 2" xfId="45229" xr:uid="{00000000-0005-0000-0000-000098B30000}"/>
    <cellStyle name="Output 7 32" xfId="45230" xr:uid="{00000000-0005-0000-0000-000099B30000}"/>
    <cellStyle name="Output 7 32 2" xfId="45231" xr:uid="{00000000-0005-0000-0000-00009AB30000}"/>
    <cellStyle name="Output 7 33" xfId="45232" xr:uid="{00000000-0005-0000-0000-00009BB30000}"/>
    <cellStyle name="Output 7 33 2" xfId="45233" xr:uid="{00000000-0005-0000-0000-00009CB30000}"/>
    <cellStyle name="Output 7 34" xfId="45234" xr:uid="{00000000-0005-0000-0000-00009DB30000}"/>
    <cellStyle name="Output 7 34 2" xfId="45235" xr:uid="{00000000-0005-0000-0000-00009EB30000}"/>
    <cellStyle name="Output 7 35" xfId="45236" xr:uid="{00000000-0005-0000-0000-00009FB30000}"/>
    <cellStyle name="Output 7 35 2" xfId="45237" xr:uid="{00000000-0005-0000-0000-0000A0B30000}"/>
    <cellStyle name="Output 7 36" xfId="45238" xr:uid="{00000000-0005-0000-0000-0000A1B30000}"/>
    <cellStyle name="Output 7 36 2" xfId="45239" xr:uid="{00000000-0005-0000-0000-0000A2B30000}"/>
    <cellStyle name="Output 7 37" xfId="45240" xr:uid="{00000000-0005-0000-0000-0000A3B30000}"/>
    <cellStyle name="Output 7 37 2" xfId="45241" xr:uid="{00000000-0005-0000-0000-0000A4B30000}"/>
    <cellStyle name="Output 7 38" xfId="45242" xr:uid="{00000000-0005-0000-0000-0000A5B30000}"/>
    <cellStyle name="Output 7 38 2" xfId="45243" xr:uid="{00000000-0005-0000-0000-0000A6B30000}"/>
    <cellStyle name="Output 7 39" xfId="45244" xr:uid="{00000000-0005-0000-0000-0000A7B30000}"/>
    <cellStyle name="Output 7 39 2" xfId="45245" xr:uid="{00000000-0005-0000-0000-0000A8B30000}"/>
    <cellStyle name="Output 7 4" xfId="45246" xr:uid="{00000000-0005-0000-0000-0000A9B30000}"/>
    <cellStyle name="Output 7 4 2" xfId="45247" xr:uid="{00000000-0005-0000-0000-0000AAB30000}"/>
    <cellStyle name="Output 7 40" xfId="45248" xr:uid="{00000000-0005-0000-0000-0000ABB30000}"/>
    <cellStyle name="Output 7 41" xfId="45249" xr:uid="{00000000-0005-0000-0000-0000ACB30000}"/>
    <cellStyle name="Output 7 42" xfId="45250" xr:uid="{00000000-0005-0000-0000-0000ADB30000}"/>
    <cellStyle name="Output 7 43" xfId="45251" xr:uid="{00000000-0005-0000-0000-0000AEB30000}"/>
    <cellStyle name="Output 7 44" xfId="45252" xr:uid="{00000000-0005-0000-0000-0000AFB30000}"/>
    <cellStyle name="Output 7 45" xfId="45253" xr:uid="{00000000-0005-0000-0000-0000B0B30000}"/>
    <cellStyle name="Output 7 46" xfId="45254" xr:uid="{00000000-0005-0000-0000-0000B1B30000}"/>
    <cellStyle name="Output 7 47" xfId="45255" xr:uid="{00000000-0005-0000-0000-0000B2B30000}"/>
    <cellStyle name="Output 7 48" xfId="45256" xr:uid="{00000000-0005-0000-0000-0000B3B30000}"/>
    <cellStyle name="Output 7 49" xfId="45257" xr:uid="{00000000-0005-0000-0000-0000B4B30000}"/>
    <cellStyle name="Output 7 5" xfId="45258" xr:uid="{00000000-0005-0000-0000-0000B5B30000}"/>
    <cellStyle name="Output 7 5 2" xfId="45259" xr:uid="{00000000-0005-0000-0000-0000B6B30000}"/>
    <cellStyle name="Output 7 50" xfId="45260" xr:uid="{00000000-0005-0000-0000-0000B7B30000}"/>
    <cellStyle name="Output 7 51" xfId="45261" xr:uid="{00000000-0005-0000-0000-0000B8B30000}"/>
    <cellStyle name="Output 7 52" xfId="45262" xr:uid="{00000000-0005-0000-0000-0000B9B30000}"/>
    <cellStyle name="Output 7 53" xfId="45263" xr:uid="{00000000-0005-0000-0000-0000BAB30000}"/>
    <cellStyle name="Output 7 54" xfId="45264" xr:uid="{00000000-0005-0000-0000-0000BBB30000}"/>
    <cellStyle name="Output 7 55" xfId="45265" xr:uid="{00000000-0005-0000-0000-0000BCB30000}"/>
    <cellStyle name="Output 7 56" xfId="45266" xr:uid="{00000000-0005-0000-0000-0000BDB30000}"/>
    <cellStyle name="Output 7 57" xfId="45267" xr:uid="{00000000-0005-0000-0000-0000BEB30000}"/>
    <cellStyle name="Output 7 58" xfId="45268" xr:uid="{00000000-0005-0000-0000-0000BFB30000}"/>
    <cellStyle name="Output 7 59" xfId="45269" xr:uid="{00000000-0005-0000-0000-0000C0B30000}"/>
    <cellStyle name="Output 7 6" xfId="45270" xr:uid="{00000000-0005-0000-0000-0000C1B30000}"/>
    <cellStyle name="Output 7 6 2" xfId="45271" xr:uid="{00000000-0005-0000-0000-0000C2B30000}"/>
    <cellStyle name="Output 7 60" xfId="45272" xr:uid="{00000000-0005-0000-0000-0000C3B30000}"/>
    <cellStyle name="Output 7 61" xfId="45273" xr:uid="{00000000-0005-0000-0000-0000C4B30000}"/>
    <cellStyle name="Output 7 62" xfId="45274" xr:uid="{00000000-0005-0000-0000-0000C5B30000}"/>
    <cellStyle name="Output 7 63" xfId="45275" xr:uid="{00000000-0005-0000-0000-0000C6B30000}"/>
    <cellStyle name="Output 7 64" xfId="45276" xr:uid="{00000000-0005-0000-0000-0000C7B30000}"/>
    <cellStyle name="Output 7 65" xfId="45277" xr:uid="{00000000-0005-0000-0000-0000C8B30000}"/>
    <cellStyle name="Output 7 66" xfId="45278" xr:uid="{00000000-0005-0000-0000-0000C9B30000}"/>
    <cellStyle name="Output 7 67" xfId="45279" xr:uid="{00000000-0005-0000-0000-0000CAB30000}"/>
    <cellStyle name="Output 7 68" xfId="45280" xr:uid="{00000000-0005-0000-0000-0000CBB30000}"/>
    <cellStyle name="Output 7 69" xfId="45281" xr:uid="{00000000-0005-0000-0000-0000CCB30000}"/>
    <cellStyle name="Output 7 7" xfId="45282" xr:uid="{00000000-0005-0000-0000-0000CDB30000}"/>
    <cellStyle name="Output 7 7 2" xfId="45283" xr:uid="{00000000-0005-0000-0000-0000CEB30000}"/>
    <cellStyle name="Output 7 70" xfId="45284" xr:uid="{00000000-0005-0000-0000-0000CFB30000}"/>
    <cellStyle name="Output 7 71" xfId="45285" xr:uid="{00000000-0005-0000-0000-0000D0B30000}"/>
    <cellStyle name="Output 7 72" xfId="45286" xr:uid="{00000000-0005-0000-0000-0000D1B30000}"/>
    <cellStyle name="Output 7 73" xfId="45287" xr:uid="{00000000-0005-0000-0000-0000D2B30000}"/>
    <cellStyle name="Output 7 74" xfId="45288" xr:uid="{00000000-0005-0000-0000-0000D3B30000}"/>
    <cellStyle name="Output 7 75" xfId="45289" xr:uid="{00000000-0005-0000-0000-0000D4B30000}"/>
    <cellStyle name="Output 7 76" xfId="45290" xr:uid="{00000000-0005-0000-0000-0000D5B30000}"/>
    <cellStyle name="Output 7 77" xfId="52494" xr:uid="{00000000-0005-0000-0000-0000D6B30000}"/>
    <cellStyle name="Output 7 78" xfId="52227" xr:uid="{00000000-0005-0000-0000-0000D7B30000}"/>
    <cellStyle name="Output 7 79" xfId="53187" xr:uid="{00000000-0005-0000-0000-0000D8B30000}"/>
    <cellStyle name="Output 7 8" xfId="45291" xr:uid="{00000000-0005-0000-0000-0000D9B30000}"/>
    <cellStyle name="Output 7 8 2" xfId="45292" xr:uid="{00000000-0005-0000-0000-0000DAB30000}"/>
    <cellStyle name="Output 7 9" xfId="45293" xr:uid="{00000000-0005-0000-0000-0000DBB30000}"/>
    <cellStyle name="Output 7 9 2" xfId="45294" xr:uid="{00000000-0005-0000-0000-0000DCB30000}"/>
    <cellStyle name="Output 70" xfId="45295" xr:uid="{00000000-0005-0000-0000-0000DDB30000}"/>
    <cellStyle name="Output 71" xfId="45296" xr:uid="{00000000-0005-0000-0000-0000DEB30000}"/>
    <cellStyle name="Output 72" xfId="45297" xr:uid="{00000000-0005-0000-0000-0000DFB30000}"/>
    <cellStyle name="Output 73" xfId="45298" xr:uid="{00000000-0005-0000-0000-0000E0B30000}"/>
    <cellStyle name="Output 74" xfId="45299" xr:uid="{00000000-0005-0000-0000-0000E1B30000}"/>
    <cellStyle name="Output 75" xfId="45300" xr:uid="{00000000-0005-0000-0000-0000E2B30000}"/>
    <cellStyle name="Output 76" xfId="45301" xr:uid="{00000000-0005-0000-0000-0000E3B30000}"/>
    <cellStyle name="Output 77" xfId="45302" xr:uid="{00000000-0005-0000-0000-0000E4B30000}"/>
    <cellStyle name="Output 78" xfId="45303" xr:uid="{00000000-0005-0000-0000-0000E5B30000}"/>
    <cellStyle name="Output 79" xfId="45304" xr:uid="{00000000-0005-0000-0000-0000E6B30000}"/>
    <cellStyle name="Output 8" xfId="1203" xr:uid="{00000000-0005-0000-0000-0000E7B30000}"/>
    <cellStyle name="Output 8 10" xfId="45305" xr:uid="{00000000-0005-0000-0000-0000E8B30000}"/>
    <cellStyle name="Output 8 10 2" xfId="45306" xr:uid="{00000000-0005-0000-0000-0000E9B30000}"/>
    <cellStyle name="Output 8 11" xfId="45307" xr:uid="{00000000-0005-0000-0000-0000EAB30000}"/>
    <cellStyle name="Output 8 11 2" xfId="45308" xr:uid="{00000000-0005-0000-0000-0000EBB30000}"/>
    <cellStyle name="Output 8 12" xfId="45309" xr:uid="{00000000-0005-0000-0000-0000ECB30000}"/>
    <cellStyle name="Output 8 12 2" xfId="45310" xr:uid="{00000000-0005-0000-0000-0000EDB30000}"/>
    <cellStyle name="Output 8 13" xfId="45311" xr:uid="{00000000-0005-0000-0000-0000EEB30000}"/>
    <cellStyle name="Output 8 13 2" xfId="45312" xr:uid="{00000000-0005-0000-0000-0000EFB30000}"/>
    <cellStyle name="Output 8 14" xfId="45313" xr:uid="{00000000-0005-0000-0000-0000F0B30000}"/>
    <cellStyle name="Output 8 14 2" xfId="45314" xr:uid="{00000000-0005-0000-0000-0000F1B30000}"/>
    <cellStyle name="Output 8 15" xfId="45315" xr:uid="{00000000-0005-0000-0000-0000F2B30000}"/>
    <cellStyle name="Output 8 15 2" xfId="45316" xr:uid="{00000000-0005-0000-0000-0000F3B30000}"/>
    <cellStyle name="Output 8 16" xfId="45317" xr:uid="{00000000-0005-0000-0000-0000F4B30000}"/>
    <cellStyle name="Output 8 16 2" xfId="45318" xr:uid="{00000000-0005-0000-0000-0000F5B30000}"/>
    <cellStyle name="Output 8 17" xfId="45319" xr:uid="{00000000-0005-0000-0000-0000F6B30000}"/>
    <cellStyle name="Output 8 17 2" xfId="45320" xr:uid="{00000000-0005-0000-0000-0000F7B30000}"/>
    <cellStyle name="Output 8 18" xfId="45321" xr:uid="{00000000-0005-0000-0000-0000F8B30000}"/>
    <cellStyle name="Output 8 18 2" xfId="45322" xr:uid="{00000000-0005-0000-0000-0000F9B30000}"/>
    <cellStyle name="Output 8 19" xfId="45323" xr:uid="{00000000-0005-0000-0000-0000FAB30000}"/>
    <cellStyle name="Output 8 19 2" xfId="45324" xr:uid="{00000000-0005-0000-0000-0000FBB30000}"/>
    <cellStyle name="Output 8 2" xfId="1204" xr:uid="{00000000-0005-0000-0000-0000FCB30000}"/>
    <cellStyle name="Output 8 2 2" xfId="45325" xr:uid="{00000000-0005-0000-0000-0000FDB30000}"/>
    <cellStyle name="Output 8 20" xfId="45326" xr:uid="{00000000-0005-0000-0000-0000FEB30000}"/>
    <cellStyle name="Output 8 20 2" xfId="45327" xr:uid="{00000000-0005-0000-0000-0000FFB30000}"/>
    <cellStyle name="Output 8 21" xfId="45328" xr:uid="{00000000-0005-0000-0000-000000B40000}"/>
    <cellStyle name="Output 8 21 2" xfId="45329" xr:uid="{00000000-0005-0000-0000-000001B40000}"/>
    <cellStyle name="Output 8 22" xfId="45330" xr:uid="{00000000-0005-0000-0000-000002B40000}"/>
    <cellStyle name="Output 8 22 2" xfId="45331" xr:uid="{00000000-0005-0000-0000-000003B40000}"/>
    <cellStyle name="Output 8 23" xfId="45332" xr:uid="{00000000-0005-0000-0000-000004B40000}"/>
    <cellStyle name="Output 8 23 2" xfId="45333" xr:uid="{00000000-0005-0000-0000-000005B40000}"/>
    <cellStyle name="Output 8 24" xfId="45334" xr:uid="{00000000-0005-0000-0000-000006B40000}"/>
    <cellStyle name="Output 8 24 2" xfId="45335" xr:uid="{00000000-0005-0000-0000-000007B40000}"/>
    <cellStyle name="Output 8 25" xfId="45336" xr:uid="{00000000-0005-0000-0000-000008B40000}"/>
    <cellStyle name="Output 8 25 2" xfId="45337" xr:uid="{00000000-0005-0000-0000-000009B40000}"/>
    <cellStyle name="Output 8 26" xfId="45338" xr:uid="{00000000-0005-0000-0000-00000AB40000}"/>
    <cellStyle name="Output 8 26 2" xfId="45339" xr:uid="{00000000-0005-0000-0000-00000BB40000}"/>
    <cellStyle name="Output 8 27" xfId="45340" xr:uid="{00000000-0005-0000-0000-00000CB40000}"/>
    <cellStyle name="Output 8 27 2" xfId="45341" xr:uid="{00000000-0005-0000-0000-00000DB40000}"/>
    <cellStyle name="Output 8 28" xfId="45342" xr:uid="{00000000-0005-0000-0000-00000EB40000}"/>
    <cellStyle name="Output 8 28 2" xfId="45343" xr:uid="{00000000-0005-0000-0000-00000FB40000}"/>
    <cellStyle name="Output 8 29" xfId="45344" xr:uid="{00000000-0005-0000-0000-000010B40000}"/>
    <cellStyle name="Output 8 29 2" xfId="45345" xr:uid="{00000000-0005-0000-0000-000011B40000}"/>
    <cellStyle name="Output 8 3" xfId="45346" xr:uid="{00000000-0005-0000-0000-000012B40000}"/>
    <cellStyle name="Output 8 3 2" xfId="45347" xr:uid="{00000000-0005-0000-0000-000013B40000}"/>
    <cellStyle name="Output 8 30" xfId="45348" xr:uid="{00000000-0005-0000-0000-000014B40000}"/>
    <cellStyle name="Output 8 30 2" xfId="45349" xr:uid="{00000000-0005-0000-0000-000015B40000}"/>
    <cellStyle name="Output 8 31" xfId="45350" xr:uid="{00000000-0005-0000-0000-000016B40000}"/>
    <cellStyle name="Output 8 31 2" xfId="45351" xr:uid="{00000000-0005-0000-0000-000017B40000}"/>
    <cellStyle name="Output 8 32" xfId="45352" xr:uid="{00000000-0005-0000-0000-000018B40000}"/>
    <cellStyle name="Output 8 32 2" xfId="45353" xr:uid="{00000000-0005-0000-0000-000019B40000}"/>
    <cellStyle name="Output 8 33" xfId="45354" xr:uid="{00000000-0005-0000-0000-00001AB40000}"/>
    <cellStyle name="Output 8 33 2" xfId="45355" xr:uid="{00000000-0005-0000-0000-00001BB40000}"/>
    <cellStyle name="Output 8 34" xfId="45356" xr:uid="{00000000-0005-0000-0000-00001CB40000}"/>
    <cellStyle name="Output 8 34 2" xfId="45357" xr:uid="{00000000-0005-0000-0000-00001DB40000}"/>
    <cellStyle name="Output 8 35" xfId="45358" xr:uid="{00000000-0005-0000-0000-00001EB40000}"/>
    <cellStyle name="Output 8 35 2" xfId="45359" xr:uid="{00000000-0005-0000-0000-00001FB40000}"/>
    <cellStyle name="Output 8 36" xfId="45360" xr:uid="{00000000-0005-0000-0000-000020B40000}"/>
    <cellStyle name="Output 8 36 2" xfId="45361" xr:uid="{00000000-0005-0000-0000-000021B40000}"/>
    <cellStyle name="Output 8 37" xfId="45362" xr:uid="{00000000-0005-0000-0000-000022B40000}"/>
    <cellStyle name="Output 8 37 2" xfId="45363" xr:uid="{00000000-0005-0000-0000-000023B40000}"/>
    <cellStyle name="Output 8 38" xfId="45364" xr:uid="{00000000-0005-0000-0000-000024B40000}"/>
    <cellStyle name="Output 8 38 2" xfId="45365" xr:uid="{00000000-0005-0000-0000-000025B40000}"/>
    <cellStyle name="Output 8 39" xfId="45366" xr:uid="{00000000-0005-0000-0000-000026B40000}"/>
    <cellStyle name="Output 8 39 2" xfId="45367" xr:uid="{00000000-0005-0000-0000-000027B40000}"/>
    <cellStyle name="Output 8 4" xfId="45368" xr:uid="{00000000-0005-0000-0000-000028B40000}"/>
    <cellStyle name="Output 8 4 2" xfId="45369" xr:uid="{00000000-0005-0000-0000-000029B40000}"/>
    <cellStyle name="Output 8 40" xfId="45370" xr:uid="{00000000-0005-0000-0000-00002AB40000}"/>
    <cellStyle name="Output 8 41" xfId="45371" xr:uid="{00000000-0005-0000-0000-00002BB40000}"/>
    <cellStyle name="Output 8 42" xfId="45372" xr:uid="{00000000-0005-0000-0000-00002CB40000}"/>
    <cellStyle name="Output 8 43" xfId="45373" xr:uid="{00000000-0005-0000-0000-00002DB40000}"/>
    <cellStyle name="Output 8 44" xfId="45374" xr:uid="{00000000-0005-0000-0000-00002EB40000}"/>
    <cellStyle name="Output 8 45" xfId="45375" xr:uid="{00000000-0005-0000-0000-00002FB40000}"/>
    <cellStyle name="Output 8 46" xfId="45376" xr:uid="{00000000-0005-0000-0000-000030B40000}"/>
    <cellStyle name="Output 8 47" xfId="45377" xr:uid="{00000000-0005-0000-0000-000031B40000}"/>
    <cellStyle name="Output 8 48" xfId="45378" xr:uid="{00000000-0005-0000-0000-000032B40000}"/>
    <cellStyle name="Output 8 49" xfId="45379" xr:uid="{00000000-0005-0000-0000-000033B40000}"/>
    <cellStyle name="Output 8 5" xfId="45380" xr:uid="{00000000-0005-0000-0000-000034B40000}"/>
    <cellStyle name="Output 8 5 2" xfId="45381" xr:uid="{00000000-0005-0000-0000-000035B40000}"/>
    <cellStyle name="Output 8 50" xfId="45382" xr:uid="{00000000-0005-0000-0000-000036B40000}"/>
    <cellStyle name="Output 8 51" xfId="45383" xr:uid="{00000000-0005-0000-0000-000037B40000}"/>
    <cellStyle name="Output 8 52" xfId="45384" xr:uid="{00000000-0005-0000-0000-000038B40000}"/>
    <cellStyle name="Output 8 53" xfId="45385" xr:uid="{00000000-0005-0000-0000-000039B40000}"/>
    <cellStyle name="Output 8 54" xfId="45386" xr:uid="{00000000-0005-0000-0000-00003AB40000}"/>
    <cellStyle name="Output 8 55" xfId="45387" xr:uid="{00000000-0005-0000-0000-00003BB40000}"/>
    <cellStyle name="Output 8 56" xfId="45388" xr:uid="{00000000-0005-0000-0000-00003CB40000}"/>
    <cellStyle name="Output 8 57" xfId="45389" xr:uid="{00000000-0005-0000-0000-00003DB40000}"/>
    <cellStyle name="Output 8 58" xfId="45390" xr:uid="{00000000-0005-0000-0000-00003EB40000}"/>
    <cellStyle name="Output 8 59" xfId="45391" xr:uid="{00000000-0005-0000-0000-00003FB40000}"/>
    <cellStyle name="Output 8 6" xfId="45392" xr:uid="{00000000-0005-0000-0000-000040B40000}"/>
    <cellStyle name="Output 8 6 2" xfId="45393" xr:uid="{00000000-0005-0000-0000-000041B40000}"/>
    <cellStyle name="Output 8 60" xfId="45394" xr:uid="{00000000-0005-0000-0000-000042B40000}"/>
    <cellStyle name="Output 8 61" xfId="45395" xr:uid="{00000000-0005-0000-0000-000043B40000}"/>
    <cellStyle name="Output 8 62" xfId="45396" xr:uid="{00000000-0005-0000-0000-000044B40000}"/>
    <cellStyle name="Output 8 63" xfId="45397" xr:uid="{00000000-0005-0000-0000-000045B40000}"/>
    <cellStyle name="Output 8 64" xfId="45398" xr:uid="{00000000-0005-0000-0000-000046B40000}"/>
    <cellStyle name="Output 8 65" xfId="45399" xr:uid="{00000000-0005-0000-0000-000047B40000}"/>
    <cellStyle name="Output 8 66" xfId="45400" xr:uid="{00000000-0005-0000-0000-000048B40000}"/>
    <cellStyle name="Output 8 67" xfId="45401" xr:uid="{00000000-0005-0000-0000-000049B40000}"/>
    <cellStyle name="Output 8 68" xfId="45402" xr:uid="{00000000-0005-0000-0000-00004AB40000}"/>
    <cellStyle name="Output 8 69" xfId="45403" xr:uid="{00000000-0005-0000-0000-00004BB40000}"/>
    <cellStyle name="Output 8 7" xfId="45404" xr:uid="{00000000-0005-0000-0000-00004CB40000}"/>
    <cellStyle name="Output 8 7 2" xfId="45405" xr:uid="{00000000-0005-0000-0000-00004DB40000}"/>
    <cellStyle name="Output 8 70" xfId="45406" xr:uid="{00000000-0005-0000-0000-00004EB40000}"/>
    <cellStyle name="Output 8 71" xfId="45407" xr:uid="{00000000-0005-0000-0000-00004FB40000}"/>
    <cellStyle name="Output 8 72" xfId="45408" xr:uid="{00000000-0005-0000-0000-000050B40000}"/>
    <cellStyle name="Output 8 73" xfId="45409" xr:uid="{00000000-0005-0000-0000-000051B40000}"/>
    <cellStyle name="Output 8 74" xfId="45410" xr:uid="{00000000-0005-0000-0000-000052B40000}"/>
    <cellStyle name="Output 8 75" xfId="45411" xr:uid="{00000000-0005-0000-0000-000053B40000}"/>
    <cellStyle name="Output 8 76" xfId="45412" xr:uid="{00000000-0005-0000-0000-000054B40000}"/>
    <cellStyle name="Output 8 77" xfId="52546" xr:uid="{00000000-0005-0000-0000-000055B40000}"/>
    <cellStyle name="Output 8 78" xfId="52778" xr:uid="{00000000-0005-0000-0000-000056B40000}"/>
    <cellStyle name="Output 8 79" xfId="53239" xr:uid="{00000000-0005-0000-0000-000057B40000}"/>
    <cellStyle name="Output 8 8" xfId="45413" xr:uid="{00000000-0005-0000-0000-000058B40000}"/>
    <cellStyle name="Output 8 8 2" xfId="45414" xr:uid="{00000000-0005-0000-0000-000059B40000}"/>
    <cellStyle name="Output 8 9" xfId="45415" xr:uid="{00000000-0005-0000-0000-00005AB40000}"/>
    <cellStyle name="Output 8 9 2" xfId="45416" xr:uid="{00000000-0005-0000-0000-00005BB40000}"/>
    <cellStyle name="Output 80" xfId="45417" xr:uid="{00000000-0005-0000-0000-00005CB40000}"/>
    <cellStyle name="Output 81" xfId="45418" xr:uid="{00000000-0005-0000-0000-00005DB40000}"/>
    <cellStyle name="Output 82" xfId="45419" xr:uid="{00000000-0005-0000-0000-00005EB40000}"/>
    <cellStyle name="Output 83" xfId="45420" xr:uid="{00000000-0005-0000-0000-00005FB40000}"/>
    <cellStyle name="Output 84" xfId="45421" xr:uid="{00000000-0005-0000-0000-000060B40000}"/>
    <cellStyle name="Output 85" xfId="45422" xr:uid="{00000000-0005-0000-0000-000061B40000}"/>
    <cellStyle name="Output 86" xfId="45423" xr:uid="{00000000-0005-0000-0000-000062B40000}"/>
    <cellStyle name="Output 87" xfId="45424" xr:uid="{00000000-0005-0000-0000-000063B40000}"/>
    <cellStyle name="Output 88" xfId="45425" xr:uid="{00000000-0005-0000-0000-000064B40000}"/>
    <cellStyle name="Output 89" xfId="45426" xr:uid="{00000000-0005-0000-0000-000065B40000}"/>
    <cellStyle name="Output 9" xfId="1205" xr:uid="{00000000-0005-0000-0000-000066B40000}"/>
    <cellStyle name="Output 9 10" xfId="45427" xr:uid="{00000000-0005-0000-0000-000067B40000}"/>
    <cellStyle name="Output 9 10 2" xfId="45428" xr:uid="{00000000-0005-0000-0000-000068B40000}"/>
    <cellStyle name="Output 9 11" xfId="45429" xr:uid="{00000000-0005-0000-0000-000069B40000}"/>
    <cellStyle name="Output 9 11 2" xfId="45430" xr:uid="{00000000-0005-0000-0000-00006AB40000}"/>
    <cellStyle name="Output 9 12" xfId="45431" xr:uid="{00000000-0005-0000-0000-00006BB40000}"/>
    <cellStyle name="Output 9 12 2" xfId="45432" xr:uid="{00000000-0005-0000-0000-00006CB40000}"/>
    <cellStyle name="Output 9 13" xfId="45433" xr:uid="{00000000-0005-0000-0000-00006DB40000}"/>
    <cellStyle name="Output 9 13 2" xfId="45434" xr:uid="{00000000-0005-0000-0000-00006EB40000}"/>
    <cellStyle name="Output 9 14" xfId="45435" xr:uid="{00000000-0005-0000-0000-00006FB40000}"/>
    <cellStyle name="Output 9 14 2" xfId="45436" xr:uid="{00000000-0005-0000-0000-000070B40000}"/>
    <cellStyle name="Output 9 15" xfId="45437" xr:uid="{00000000-0005-0000-0000-000071B40000}"/>
    <cellStyle name="Output 9 15 2" xfId="45438" xr:uid="{00000000-0005-0000-0000-000072B40000}"/>
    <cellStyle name="Output 9 16" xfId="45439" xr:uid="{00000000-0005-0000-0000-000073B40000}"/>
    <cellStyle name="Output 9 16 2" xfId="45440" xr:uid="{00000000-0005-0000-0000-000074B40000}"/>
    <cellStyle name="Output 9 17" xfId="45441" xr:uid="{00000000-0005-0000-0000-000075B40000}"/>
    <cellStyle name="Output 9 17 2" xfId="45442" xr:uid="{00000000-0005-0000-0000-000076B40000}"/>
    <cellStyle name="Output 9 18" xfId="45443" xr:uid="{00000000-0005-0000-0000-000077B40000}"/>
    <cellStyle name="Output 9 18 2" xfId="45444" xr:uid="{00000000-0005-0000-0000-000078B40000}"/>
    <cellStyle name="Output 9 19" xfId="45445" xr:uid="{00000000-0005-0000-0000-000079B40000}"/>
    <cellStyle name="Output 9 19 2" xfId="45446" xr:uid="{00000000-0005-0000-0000-00007AB40000}"/>
    <cellStyle name="Output 9 2" xfId="1206" xr:uid="{00000000-0005-0000-0000-00007BB40000}"/>
    <cellStyle name="Output 9 2 2" xfId="45447" xr:uid="{00000000-0005-0000-0000-00007CB40000}"/>
    <cellStyle name="Output 9 20" xfId="45448" xr:uid="{00000000-0005-0000-0000-00007DB40000}"/>
    <cellStyle name="Output 9 20 2" xfId="45449" xr:uid="{00000000-0005-0000-0000-00007EB40000}"/>
    <cellStyle name="Output 9 21" xfId="45450" xr:uid="{00000000-0005-0000-0000-00007FB40000}"/>
    <cellStyle name="Output 9 21 2" xfId="45451" xr:uid="{00000000-0005-0000-0000-000080B40000}"/>
    <cellStyle name="Output 9 22" xfId="45452" xr:uid="{00000000-0005-0000-0000-000081B40000}"/>
    <cellStyle name="Output 9 22 2" xfId="45453" xr:uid="{00000000-0005-0000-0000-000082B40000}"/>
    <cellStyle name="Output 9 23" xfId="45454" xr:uid="{00000000-0005-0000-0000-000083B40000}"/>
    <cellStyle name="Output 9 23 2" xfId="45455" xr:uid="{00000000-0005-0000-0000-000084B40000}"/>
    <cellStyle name="Output 9 24" xfId="45456" xr:uid="{00000000-0005-0000-0000-000085B40000}"/>
    <cellStyle name="Output 9 24 2" xfId="45457" xr:uid="{00000000-0005-0000-0000-000086B40000}"/>
    <cellStyle name="Output 9 25" xfId="45458" xr:uid="{00000000-0005-0000-0000-000087B40000}"/>
    <cellStyle name="Output 9 25 2" xfId="45459" xr:uid="{00000000-0005-0000-0000-000088B40000}"/>
    <cellStyle name="Output 9 26" xfId="45460" xr:uid="{00000000-0005-0000-0000-000089B40000}"/>
    <cellStyle name="Output 9 26 2" xfId="45461" xr:uid="{00000000-0005-0000-0000-00008AB40000}"/>
    <cellStyle name="Output 9 27" xfId="45462" xr:uid="{00000000-0005-0000-0000-00008BB40000}"/>
    <cellStyle name="Output 9 27 2" xfId="45463" xr:uid="{00000000-0005-0000-0000-00008CB40000}"/>
    <cellStyle name="Output 9 28" xfId="45464" xr:uid="{00000000-0005-0000-0000-00008DB40000}"/>
    <cellStyle name="Output 9 28 2" xfId="45465" xr:uid="{00000000-0005-0000-0000-00008EB40000}"/>
    <cellStyle name="Output 9 29" xfId="45466" xr:uid="{00000000-0005-0000-0000-00008FB40000}"/>
    <cellStyle name="Output 9 29 2" xfId="45467" xr:uid="{00000000-0005-0000-0000-000090B40000}"/>
    <cellStyle name="Output 9 3" xfId="45468" xr:uid="{00000000-0005-0000-0000-000091B40000}"/>
    <cellStyle name="Output 9 3 2" xfId="45469" xr:uid="{00000000-0005-0000-0000-000092B40000}"/>
    <cellStyle name="Output 9 30" xfId="45470" xr:uid="{00000000-0005-0000-0000-000093B40000}"/>
    <cellStyle name="Output 9 30 2" xfId="45471" xr:uid="{00000000-0005-0000-0000-000094B40000}"/>
    <cellStyle name="Output 9 31" xfId="45472" xr:uid="{00000000-0005-0000-0000-000095B40000}"/>
    <cellStyle name="Output 9 31 2" xfId="45473" xr:uid="{00000000-0005-0000-0000-000096B40000}"/>
    <cellStyle name="Output 9 32" xfId="45474" xr:uid="{00000000-0005-0000-0000-000097B40000}"/>
    <cellStyle name="Output 9 32 2" xfId="45475" xr:uid="{00000000-0005-0000-0000-000098B40000}"/>
    <cellStyle name="Output 9 33" xfId="45476" xr:uid="{00000000-0005-0000-0000-000099B40000}"/>
    <cellStyle name="Output 9 33 2" xfId="45477" xr:uid="{00000000-0005-0000-0000-00009AB40000}"/>
    <cellStyle name="Output 9 34" xfId="45478" xr:uid="{00000000-0005-0000-0000-00009BB40000}"/>
    <cellStyle name="Output 9 34 2" xfId="45479" xr:uid="{00000000-0005-0000-0000-00009CB40000}"/>
    <cellStyle name="Output 9 35" xfId="45480" xr:uid="{00000000-0005-0000-0000-00009DB40000}"/>
    <cellStyle name="Output 9 35 2" xfId="45481" xr:uid="{00000000-0005-0000-0000-00009EB40000}"/>
    <cellStyle name="Output 9 36" xfId="45482" xr:uid="{00000000-0005-0000-0000-00009FB40000}"/>
    <cellStyle name="Output 9 36 2" xfId="45483" xr:uid="{00000000-0005-0000-0000-0000A0B40000}"/>
    <cellStyle name="Output 9 37" xfId="45484" xr:uid="{00000000-0005-0000-0000-0000A1B40000}"/>
    <cellStyle name="Output 9 37 2" xfId="45485" xr:uid="{00000000-0005-0000-0000-0000A2B40000}"/>
    <cellStyle name="Output 9 38" xfId="45486" xr:uid="{00000000-0005-0000-0000-0000A3B40000}"/>
    <cellStyle name="Output 9 38 2" xfId="45487" xr:uid="{00000000-0005-0000-0000-0000A4B40000}"/>
    <cellStyle name="Output 9 39" xfId="45488" xr:uid="{00000000-0005-0000-0000-0000A5B40000}"/>
    <cellStyle name="Output 9 39 2" xfId="45489" xr:uid="{00000000-0005-0000-0000-0000A6B40000}"/>
    <cellStyle name="Output 9 4" xfId="45490" xr:uid="{00000000-0005-0000-0000-0000A7B40000}"/>
    <cellStyle name="Output 9 4 2" xfId="45491" xr:uid="{00000000-0005-0000-0000-0000A8B40000}"/>
    <cellStyle name="Output 9 40" xfId="45492" xr:uid="{00000000-0005-0000-0000-0000A9B40000}"/>
    <cellStyle name="Output 9 41" xfId="45493" xr:uid="{00000000-0005-0000-0000-0000AAB40000}"/>
    <cellStyle name="Output 9 42" xfId="45494" xr:uid="{00000000-0005-0000-0000-0000ABB40000}"/>
    <cellStyle name="Output 9 43" xfId="45495" xr:uid="{00000000-0005-0000-0000-0000ACB40000}"/>
    <cellStyle name="Output 9 44" xfId="45496" xr:uid="{00000000-0005-0000-0000-0000ADB40000}"/>
    <cellStyle name="Output 9 45" xfId="45497" xr:uid="{00000000-0005-0000-0000-0000AEB40000}"/>
    <cellStyle name="Output 9 46" xfId="45498" xr:uid="{00000000-0005-0000-0000-0000AFB40000}"/>
    <cellStyle name="Output 9 47" xfId="45499" xr:uid="{00000000-0005-0000-0000-0000B0B40000}"/>
    <cellStyle name="Output 9 48" xfId="45500" xr:uid="{00000000-0005-0000-0000-0000B1B40000}"/>
    <cellStyle name="Output 9 49" xfId="45501" xr:uid="{00000000-0005-0000-0000-0000B2B40000}"/>
    <cellStyle name="Output 9 5" xfId="45502" xr:uid="{00000000-0005-0000-0000-0000B3B40000}"/>
    <cellStyle name="Output 9 5 2" xfId="45503" xr:uid="{00000000-0005-0000-0000-0000B4B40000}"/>
    <cellStyle name="Output 9 50" xfId="45504" xr:uid="{00000000-0005-0000-0000-0000B5B40000}"/>
    <cellStyle name="Output 9 51" xfId="45505" xr:uid="{00000000-0005-0000-0000-0000B6B40000}"/>
    <cellStyle name="Output 9 52" xfId="45506" xr:uid="{00000000-0005-0000-0000-0000B7B40000}"/>
    <cellStyle name="Output 9 53" xfId="45507" xr:uid="{00000000-0005-0000-0000-0000B8B40000}"/>
    <cellStyle name="Output 9 54" xfId="45508" xr:uid="{00000000-0005-0000-0000-0000B9B40000}"/>
    <cellStyle name="Output 9 55" xfId="45509" xr:uid="{00000000-0005-0000-0000-0000BAB40000}"/>
    <cellStyle name="Output 9 56" xfId="45510" xr:uid="{00000000-0005-0000-0000-0000BBB40000}"/>
    <cellStyle name="Output 9 57" xfId="45511" xr:uid="{00000000-0005-0000-0000-0000BCB40000}"/>
    <cellStyle name="Output 9 58" xfId="45512" xr:uid="{00000000-0005-0000-0000-0000BDB40000}"/>
    <cellStyle name="Output 9 59" xfId="45513" xr:uid="{00000000-0005-0000-0000-0000BEB40000}"/>
    <cellStyle name="Output 9 6" xfId="45514" xr:uid="{00000000-0005-0000-0000-0000BFB40000}"/>
    <cellStyle name="Output 9 6 2" xfId="45515" xr:uid="{00000000-0005-0000-0000-0000C0B40000}"/>
    <cellStyle name="Output 9 60" xfId="45516" xr:uid="{00000000-0005-0000-0000-0000C1B40000}"/>
    <cellStyle name="Output 9 61" xfId="45517" xr:uid="{00000000-0005-0000-0000-0000C2B40000}"/>
    <cellStyle name="Output 9 62" xfId="45518" xr:uid="{00000000-0005-0000-0000-0000C3B40000}"/>
    <cellStyle name="Output 9 63" xfId="45519" xr:uid="{00000000-0005-0000-0000-0000C4B40000}"/>
    <cellStyle name="Output 9 64" xfId="45520" xr:uid="{00000000-0005-0000-0000-0000C5B40000}"/>
    <cellStyle name="Output 9 65" xfId="45521" xr:uid="{00000000-0005-0000-0000-0000C6B40000}"/>
    <cellStyle name="Output 9 66" xfId="45522" xr:uid="{00000000-0005-0000-0000-0000C7B40000}"/>
    <cellStyle name="Output 9 67" xfId="45523" xr:uid="{00000000-0005-0000-0000-0000C8B40000}"/>
    <cellStyle name="Output 9 68" xfId="45524" xr:uid="{00000000-0005-0000-0000-0000C9B40000}"/>
    <cellStyle name="Output 9 69" xfId="45525" xr:uid="{00000000-0005-0000-0000-0000CAB40000}"/>
    <cellStyle name="Output 9 7" xfId="45526" xr:uid="{00000000-0005-0000-0000-0000CBB40000}"/>
    <cellStyle name="Output 9 7 2" xfId="45527" xr:uid="{00000000-0005-0000-0000-0000CCB40000}"/>
    <cellStyle name="Output 9 70" xfId="45528" xr:uid="{00000000-0005-0000-0000-0000CDB40000}"/>
    <cellStyle name="Output 9 71" xfId="45529" xr:uid="{00000000-0005-0000-0000-0000CEB40000}"/>
    <cellStyle name="Output 9 72" xfId="45530" xr:uid="{00000000-0005-0000-0000-0000CFB40000}"/>
    <cellStyle name="Output 9 73" xfId="45531" xr:uid="{00000000-0005-0000-0000-0000D0B40000}"/>
    <cellStyle name="Output 9 74" xfId="45532" xr:uid="{00000000-0005-0000-0000-0000D1B40000}"/>
    <cellStyle name="Output 9 75" xfId="45533" xr:uid="{00000000-0005-0000-0000-0000D2B40000}"/>
    <cellStyle name="Output 9 76" xfId="45534" xr:uid="{00000000-0005-0000-0000-0000D3B40000}"/>
    <cellStyle name="Output 9 77" xfId="52488" xr:uid="{00000000-0005-0000-0000-0000D4B40000}"/>
    <cellStyle name="Output 9 78" xfId="52235" xr:uid="{00000000-0005-0000-0000-0000D5B40000}"/>
    <cellStyle name="Output 9 79" xfId="53181" xr:uid="{00000000-0005-0000-0000-0000D6B40000}"/>
    <cellStyle name="Output 9 8" xfId="45535" xr:uid="{00000000-0005-0000-0000-0000D7B40000}"/>
    <cellStyle name="Output 9 8 2" xfId="45536" xr:uid="{00000000-0005-0000-0000-0000D8B40000}"/>
    <cellStyle name="Output 9 9" xfId="45537" xr:uid="{00000000-0005-0000-0000-0000D9B40000}"/>
    <cellStyle name="Output 9 9 2" xfId="45538" xr:uid="{00000000-0005-0000-0000-0000DAB40000}"/>
    <cellStyle name="Output 90" xfId="45539" xr:uid="{00000000-0005-0000-0000-0000DBB40000}"/>
    <cellStyle name="Output 91" xfId="45540" xr:uid="{00000000-0005-0000-0000-0000DCB40000}"/>
    <cellStyle name="Output 92" xfId="45541" xr:uid="{00000000-0005-0000-0000-0000DDB40000}"/>
    <cellStyle name="Output 93" xfId="45542" xr:uid="{00000000-0005-0000-0000-0000DEB40000}"/>
    <cellStyle name="Output 94" xfId="45543" xr:uid="{00000000-0005-0000-0000-0000DFB40000}"/>
    <cellStyle name="Output 95" xfId="45544" xr:uid="{00000000-0005-0000-0000-0000E0B40000}"/>
    <cellStyle name="Output 96" xfId="45545" xr:uid="{00000000-0005-0000-0000-0000E1B40000}"/>
    <cellStyle name="Output 97" xfId="45546" xr:uid="{00000000-0005-0000-0000-0000E2B40000}"/>
    <cellStyle name="Output 98" xfId="52371" xr:uid="{00000000-0005-0000-0000-0000E3B40000}"/>
    <cellStyle name="Output 99" xfId="52364" xr:uid="{00000000-0005-0000-0000-0000E4B40000}"/>
    <cellStyle name="Percen - Estilo2" xfId="1207" xr:uid="{00000000-0005-0000-0000-0000E5B40000}"/>
    <cellStyle name="Percent [2]" xfId="52210" xr:uid="{00000000-0005-0000-0000-0000E6B40000}"/>
    <cellStyle name="Percent 2" xfId="1208" xr:uid="{00000000-0005-0000-0000-0000E7B40000}"/>
    <cellStyle name="Percent_Sheet1" xfId="52211" xr:uid="{00000000-0005-0000-0000-0000E8B40000}"/>
    <cellStyle name="Percentual" xfId="52212" xr:uid="{00000000-0005-0000-0000-0000E9B40000}"/>
    <cellStyle name="Ponto" xfId="52213" xr:uid="{00000000-0005-0000-0000-0000EAB40000}"/>
    <cellStyle name="Porcentagem" xfId="53560" builtinId="5"/>
    <cellStyle name="Porcentagem 10" xfId="1209" xr:uid="{00000000-0005-0000-0000-0000ECB40000}"/>
    <cellStyle name="Porcentagem 2" xfId="1210" xr:uid="{00000000-0005-0000-0000-0000EDB40000}"/>
    <cellStyle name="Porcentagem 2 2" xfId="1211" xr:uid="{00000000-0005-0000-0000-0000EEB40000}"/>
    <cellStyle name="Porcentagem 2 2 2" xfId="1212" xr:uid="{00000000-0005-0000-0000-0000EFB40000}"/>
    <cellStyle name="Porcentagem 2 3" xfId="1213" xr:uid="{00000000-0005-0000-0000-0000F0B40000}"/>
    <cellStyle name="Porcentagem 2 3 2" xfId="1214" xr:uid="{00000000-0005-0000-0000-0000F1B40000}"/>
    <cellStyle name="Porcentagem 2 4" xfId="1215" xr:uid="{00000000-0005-0000-0000-0000F2B40000}"/>
    <cellStyle name="Porcentagem 2 5" xfId="1216" xr:uid="{00000000-0005-0000-0000-0000F3B40000}"/>
    <cellStyle name="Porcentagem 2 6" xfId="1217" xr:uid="{00000000-0005-0000-0000-0000F4B40000}"/>
    <cellStyle name="Porcentagem 2 7" xfId="1218" xr:uid="{00000000-0005-0000-0000-0000F5B40000}"/>
    <cellStyle name="Porcentagem 2 8" xfId="53563" xr:uid="{00000000-0005-0000-0000-0000F6B40000}"/>
    <cellStyle name="Porcentagem 3" xfId="1219" xr:uid="{00000000-0005-0000-0000-0000F7B40000}"/>
    <cellStyle name="Porcentagem 3 2" xfId="52214" xr:uid="{00000000-0005-0000-0000-0000F8B40000}"/>
    <cellStyle name="Porcentagem 3 3" xfId="53508" xr:uid="{00000000-0005-0000-0000-0000F9B40000}"/>
    <cellStyle name="Porcentagem 4" xfId="1220" xr:uid="{00000000-0005-0000-0000-0000FAB40000}"/>
    <cellStyle name="Porcentagem 4 2" xfId="1221" xr:uid="{00000000-0005-0000-0000-0000FBB40000}"/>
    <cellStyle name="Porcentagem 4 3" xfId="1222" xr:uid="{00000000-0005-0000-0000-0000FCB40000}"/>
    <cellStyle name="Porcentagem 5" xfId="1223" xr:uid="{00000000-0005-0000-0000-0000FDB40000}"/>
    <cellStyle name="Porcentagem 5 2" xfId="1224" xr:uid="{00000000-0005-0000-0000-0000FEB40000}"/>
    <cellStyle name="Porcentagem 5 3" xfId="53528" xr:uid="{00000000-0005-0000-0000-0000FFB40000}"/>
    <cellStyle name="Porcentagem 6" xfId="1225" xr:uid="{00000000-0005-0000-0000-000000B50000}"/>
    <cellStyle name="Porcentagem 6 2" xfId="1226" xr:uid="{00000000-0005-0000-0000-000001B50000}"/>
    <cellStyle name="Porcentagem 6 3" xfId="53556" xr:uid="{00000000-0005-0000-0000-000002B50000}"/>
    <cellStyle name="Porcentagem 7" xfId="1227" xr:uid="{00000000-0005-0000-0000-000003B50000}"/>
    <cellStyle name="Porcentagem 8" xfId="1228" xr:uid="{00000000-0005-0000-0000-000004B50000}"/>
    <cellStyle name="Porcentagem 8 2" xfId="1229" xr:uid="{00000000-0005-0000-0000-000005B50000}"/>
    <cellStyle name="Porcentagem 9" xfId="1230" xr:uid="{00000000-0005-0000-0000-000006B50000}"/>
    <cellStyle name="Result" xfId="1231" xr:uid="{00000000-0005-0000-0000-000007B50000}"/>
    <cellStyle name="Result2" xfId="1232" xr:uid="{00000000-0005-0000-0000-000008B50000}"/>
    <cellStyle name="Ruim" xfId="15" builtinId="27" customBuiltin="1"/>
    <cellStyle name="Saída" xfId="18" builtinId="21" customBuiltin="1"/>
    <cellStyle name="Saída 2" xfId="1233" xr:uid="{00000000-0005-0000-0000-00000AB50000}"/>
    <cellStyle name="Saída 2 10" xfId="1234" xr:uid="{00000000-0005-0000-0000-00000BB50000}"/>
    <cellStyle name="Saída 2 10 10" xfId="45547" xr:uid="{00000000-0005-0000-0000-00000CB50000}"/>
    <cellStyle name="Saída 2 10 10 2" xfId="45548" xr:uid="{00000000-0005-0000-0000-00000DB50000}"/>
    <cellStyle name="Saída 2 10 11" xfId="45549" xr:uid="{00000000-0005-0000-0000-00000EB50000}"/>
    <cellStyle name="Saída 2 10 11 2" xfId="45550" xr:uid="{00000000-0005-0000-0000-00000FB50000}"/>
    <cellStyle name="Saída 2 10 12" xfId="45551" xr:uid="{00000000-0005-0000-0000-000010B50000}"/>
    <cellStyle name="Saída 2 10 12 2" xfId="45552" xr:uid="{00000000-0005-0000-0000-000011B50000}"/>
    <cellStyle name="Saída 2 10 13" xfId="45553" xr:uid="{00000000-0005-0000-0000-000012B50000}"/>
    <cellStyle name="Saída 2 10 13 2" xfId="45554" xr:uid="{00000000-0005-0000-0000-000013B50000}"/>
    <cellStyle name="Saída 2 10 14" xfId="45555" xr:uid="{00000000-0005-0000-0000-000014B50000}"/>
    <cellStyle name="Saída 2 10 14 2" xfId="45556" xr:uid="{00000000-0005-0000-0000-000015B50000}"/>
    <cellStyle name="Saída 2 10 15" xfId="45557" xr:uid="{00000000-0005-0000-0000-000016B50000}"/>
    <cellStyle name="Saída 2 10 15 2" xfId="45558" xr:uid="{00000000-0005-0000-0000-000017B50000}"/>
    <cellStyle name="Saída 2 10 16" xfId="45559" xr:uid="{00000000-0005-0000-0000-000018B50000}"/>
    <cellStyle name="Saída 2 10 16 2" xfId="45560" xr:uid="{00000000-0005-0000-0000-000019B50000}"/>
    <cellStyle name="Saída 2 10 17" xfId="45561" xr:uid="{00000000-0005-0000-0000-00001AB50000}"/>
    <cellStyle name="Saída 2 10 17 2" xfId="45562" xr:uid="{00000000-0005-0000-0000-00001BB50000}"/>
    <cellStyle name="Saída 2 10 18" xfId="45563" xr:uid="{00000000-0005-0000-0000-00001CB50000}"/>
    <cellStyle name="Saída 2 10 18 2" xfId="45564" xr:uid="{00000000-0005-0000-0000-00001DB50000}"/>
    <cellStyle name="Saída 2 10 19" xfId="45565" xr:uid="{00000000-0005-0000-0000-00001EB50000}"/>
    <cellStyle name="Saída 2 10 19 2" xfId="45566" xr:uid="{00000000-0005-0000-0000-00001FB50000}"/>
    <cellStyle name="Saída 2 10 2" xfId="1235" xr:uid="{00000000-0005-0000-0000-000020B50000}"/>
    <cellStyle name="Saída 2 10 2 2" xfId="45567" xr:uid="{00000000-0005-0000-0000-000021B50000}"/>
    <cellStyle name="Saída 2 10 20" xfId="45568" xr:uid="{00000000-0005-0000-0000-000022B50000}"/>
    <cellStyle name="Saída 2 10 20 2" xfId="45569" xr:uid="{00000000-0005-0000-0000-000023B50000}"/>
    <cellStyle name="Saída 2 10 21" xfId="45570" xr:uid="{00000000-0005-0000-0000-000024B50000}"/>
    <cellStyle name="Saída 2 10 21 2" xfId="45571" xr:uid="{00000000-0005-0000-0000-000025B50000}"/>
    <cellStyle name="Saída 2 10 22" xfId="45572" xr:uid="{00000000-0005-0000-0000-000026B50000}"/>
    <cellStyle name="Saída 2 10 22 2" xfId="45573" xr:uid="{00000000-0005-0000-0000-000027B50000}"/>
    <cellStyle name="Saída 2 10 23" xfId="45574" xr:uid="{00000000-0005-0000-0000-000028B50000}"/>
    <cellStyle name="Saída 2 10 23 2" xfId="45575" xr:uid="{00000000-0005-0000-0000-000029B50000}"/>
    <cellStyle name="Saída 2 10 24" xfId="45576" xr:uid="{00000000-0005-0000-0000-00002AB50000}"/>
    <cellStyle name="Saída 2 10 24 2" xfId="45577" xr:uid="{00000000-0005-0000-0000-00002BB50000}"/>
    <cellStyle name="Saída 2 10 25" xfId="45578" xr:uid="{00000000-0005-0000-0000-00002CB50000}"/>
    <cellStyle name="Saída 2 10 25 2" xfId="45579" xr:uid="{00000000-0005-0000-0000-00002DB50000}"/>
    <cellStyle name="Saída 2 10 26" xfId="45580" xr:uid="{00000000-0005-0000-0000-00002EB50000}"/>
    <cellStyle name="Saída 2 10 26 2" xfId="45581" xr:uid="{00000000-0005-0000-0000-00002FB50000}"/>
    <cellStyle name="Saída 2 10 27" xfId="45582" xr:uid="{00000000-0005-0000-0000-000030B50000}"/>
    <cellStyle name="Saída 2 10 27 2" xfId="45583" xr:uid="{00000000-0005-0000-0000-000031B50000}"/>
    <cellStyle name="Saída 2 10 28" xfId="45584" xr:uid="{00000000-0005-0000-0000-000032B50000}"/>
    <cellStyle name="Saída 2 10 28 2" xfId="45585" xr:uid="{00000000-0005-0000-0000-000033B50000}"/>
    <cellStyle name="Saída 2 10 29" xfId="45586" xr:uid="{00000000-0005-0000-0000-000034B50000}"/>
    <cellStyle name="Saída 2 10 29 2" xfId="45587" xr:uid="{00000000-0005-0000-0000-000035B50000}"/>
    <cellStyle name="Saída 2 10 3" xfId="45588" xr:uid="{00000000-0005-0000-0000-000036B50000}"/>
    <cellStyle name="Saída 2 10 3 2" xfId="45589" xr:uid="{00000000-0005-0000-0000-000037B50000}"/>
    <cellStyle name="Saída 2 10 30" xfId="45590" xr:uid="{00000000-0005-0000-0000-000038B50000}"/>
    <cellStyle name="Saída 2 10 30 2" xfId="45591" xr:uid="{00000000-0005-0000-0000-000039B50000}"/>
    <cellStyle name="Saída 2 10 31" xfId="45592" xr:uid="{00000000-0005-0000-0000-00003AB50000}"/>
    <cellStyle name="Saída 2 10 31 2" xfId="45593" xr:uid="{00000000-0005-0000-0000-00003BB50000}"/>
    <cellStyle name="Saída 2 10 32" xfId="45594" xr:uid="{00000000-0005-0000-0000-00003CB50000}"/>
    <cellStyle name="Saída 2 10 32 2" xfId="45595" xr:uid="{00000000-0005-0000-0000-00003DB50000}"/>
    <cellStyle name="Saída 2 10 33" xfId="45596" xr:uid="{00000000-0005-0000-0000-00003EB50000}"/>
    <cellStyle name="Saída 2 10 33 2" xfId="45597" xr:uid="{00000000-0005-0000-0000-00003FB50000}"/>
    <cellStyle name="Saída 2 10 34" xfId="45598" xr:uid="{00000000-0005-0000-0000-000040B50000}"/>
    <cellStyle name="Saída 2 10 34 2" xfId="45599" xr:uid="{00000000-0005-0000-0000-000041B50000}"/>
    <cellStyle name="Saída 2 10 35" xfId="45600" xr:uid="{00000000-0005-0000-0000-000042B50000}"/>
    <cellStyle name="Saída 2 10 35 2" xfId="45601" xr:uid="{00000000-0005-0000-0000-000043B50000}"/>
    <cellStyle name="Saída 2 10 36" xfId="45602" xr:uid="{00000000-0005-0000-0000-000044B50000}"/>
    <cellStyle name="Saída 2 10 36 2" xfId="45603" xr:uid="{00000000-0005-0000-0000-000045B50000}"/>
    <cellStyle name="Saída 2 10 37" xfId="45604" xr:uid="{00000000-0005-0000-0000-000046B50000}"/>
    <cellStyle name="Saída 2 10 37 2" xfId="45605" xr:uid="{00000000-0005-0000-0000-000047B50000}"/>
    <cellStyle name="Saída 2 10 38" xfId="45606" xr:uid="{00000000-0005-0000-0000-000048B50000}"/>
    <cellStyle name="Saída 2 10 38 2" xfId="45607" xr:uid="{00000000-0005-0000-0000-000049B50000}"/>
    <cellStyle name="Saída 2 10 39" xfId="45608" xr:uid="{00000000-0005-0000-0000-00004AB50000}"/>
    <cellStyle name="Saída 2 10 39 2" xfId="45609" xr:uid="{00000000-0005-0000-0000-00004BB50000}"/>
    <cellStyle name="Saída 2 10 4" xfId="45610" xr:uid="{00000000-0005-0000-0000-00004CB50000}"/>
    <cellStyle name="Saída 2 10 4 2" xfId="45611" xr:uid="{00000000-0005-0000-0000-00004DB50000}"/>
    <cellStyle name="Saída 2 10 40" xfId="45612" xr:uid="{00000000-0005-0000-0000-00004EB50000}"/>
    <cellStyle name="Saída 2 10 41" xfId="45613" xr:uid="{00000000-0005-0000-0000-00004FB50000}"/>
    <cellStyle name="Saída 2 10 42" xfId="45614" xr:uid="{00000000-0005-0000-0000-000050B50000}"/>
    <cellStyle name="Saída 2 10 43" xfId="45615" xr:uid="{00000000-0005-0000-0000-000051B50000}"/>
    <cellStyle name="Saída 2 10 44" xfId="45616" xr:uid="{00000000-0005-0000-0000-000052B50000}"/>
    <cellStyle name="Saída 2 10 45" xfId="45617" xr:uid="{00000000-0005-0000-0000-000053B50000}"/>
    <cellStyle name="Saída 2 10 46" xfId="45618" xr:uid="{00000000-0005-0000-0000-000054B50000}"/>
    <cellStyle name="Saída 2 10 47" xfId="45619" xr:uid="{00000000-0005-0000-0000-000055B50000}"/>
    <cellStyle name="Saída 2 10 48" xfId="45620" xr:uid="{00000000-0005-0000-0000-000056B50000}"/>
    <cellStyle name="Saída 2 10 49" xfId="45621" xr:uid="{00000000-0005-0000-0000-000057B50000}"/>
    <cellStyle name="Saída 2 10 5" xfId="45622" xr:uid="{00000000-0005-0000-0000-000058B50000}"/>
    <cellStyle name="Saída 2 10 5 2" xfId="45623" xr:uid="{00000000-0005-0000-0000-000059B50000}"/>
    <cellStyle name="Saída 2 10 50" xfId="45624" xr:uid="{00000000-0005-0000-0000-00005AB50000}"/>
    <cellStyle name="Saída 2 10 51" xfId="45625" xr:uid="{00000000-0005-0000-0000-00005BB50000}"/>
    <cellStyle name="Saída 2 10 52" xfId="45626" xr:uid="{00000000-0005-0000-0000-00005CB50000}"/>
    <cellStyle name="Saída 2 10 53" xfId="45627" xr:uid="{00000000-0005-0000-0000-00005DB50000}"/>
    <cellStyle name="Saída 2 10 54" xfId="45628" xr:uid="{00000000-0005-0000-0000-00005EB50000}"/>
    <cellStyle name="Saída 2 10 55" xfId="45629" xr:uid="{00000000-0005-0000-0000-00005FB50000}"/>
    <cellStyle name="Saída 2 10 56" xfId="45630" xr:uid="{00000000-0005-0000-0000-000060B50000}"/>
    <cellStyle name="Saída 2 10 57" xfId="45631" xr:uid="{00000000-0005-0000-0000-000061B50000}"/>
    <cellStyle name="Saída 2 10 58" xfId="45632" xr:uid="{00000000-0005-0000-0000-000062B50000}"/>
    <cellStyle name="Saída 2 10 59" xfId="45633" xr:uid="{00000000-0005-0000-0000-000063B50000}"/>
    <cellStyle name="Saída 2 10 6" xfId="45634" xr:uid="{00000000-0005-0000-0000-000064B50000}"/>
    <cellStyle name="Saída 2 10 6 2" xfId="45635" xr:uid="{00000000-0005-0000-0000-000065B50000}"/>
    <cellStyle name="Saída 2 10 60" xfId="45636" xr:uid="{00000000-0005-0000-0000-000066B50000}"/>
    <cellStyle name="Saída 2 10 61" xfId="45637" xr:uid="{00000000-0005-0000-0000-000067B50000}"/>
    <cellStyle name="Saída 2 10 62" xfId="45638" xr:uid="{00000000-0005-0000-0000-000068B50000}"/>
    <cellStyle name="Saída 2 10 63" xfId="45639" xr:uid="{00000000-0005-0000-0000-000069B50000}"/>
    <cellStyle name="Saída 2 10 64" xfId="45640" xr:uid="{00000000-0005-0000-0000-00006AB50000}"/>
    <cellStyle name="Saída 2 10 65" xfId="45641" xr:uid="{00000000-0005-0000-0000-00006BB50000}"/>
    <cellStyle name="Saída 2 10 66" xfId="45642" xr:uid="{00000000-0005-0000-0000-00006CB50000}"/>
    <cellStyle name="Saída 2 10 67" xfId="45643" xr:uid="{00000000-0005-0000-0000-00006DB50000}"/>
    <cellStyle name="Saída 2 10 68" xfId="45644" xr:uid="{00000000-0005-0000-0000-00006EB50000}"/>
    <cellStyle name="Saída 2 10 69" xfId="45645" xr:uid="{00000000-0005-0000-0000-00006FB50000}"/>
    <cellStyle name="Saída 2 10 7" xfId="45646" xr:uid="{00000000-0005-0000-0000-000070B50000}"/>
    <cellStyle name="Saída 2 10 7 2" xfId="45647" xr:uid="{00000000-0005-0000-0000-000071B50000}"/>
    <cellStyle name="Saída 2 10 70" xfId="45648" xr:uid="{00000000-0005-0000-0000-000072B50000}"/>
    <cellStyle name="Saída 2 10 71" xfId="45649" xr:uid="{00000000-0005-0000-0000-000073B50000}"/>
    <cellStyle name="Saída 2 10 72" xfId="45650" xr:uid="{00000000-0005-0000-0000-000074B50000}"/>
    <cellStyle name="Saída 2 10 73" xfId="45651" xr:uid="{00000000-0005-0000-0000-000075B50000}"/>
    <cellStyle name="Saída 2 10 74" xfId="45652" xr:uid="{00000000-0005-0000-0000-000076B50000}"/>
    <cellStyle name="Saída 2 10 75" xfId="45653" xr:uid="{00000000-0005-0000-0000-000077B50000}"/>
    <cellStyle name="Saída 2 10 76" xfId="45654" xr:uid="{00000000-0005-0000-0000-000078B50000}"/>
    <cellStyle name="Saída 2 10 77" xfId="52602" xr:uid="{00000000-0005-0000-0000-000079B50000}"/>
    <cellStyle name="Saída 2 10 78" xfId="52848" xr:uid="{00000000-0005-0000-0000-00007AB50000}"/>
    <cellStyle name="Saída 2 10 79" xfId="53309" xr:uid="{00000000-0005-0000-0000-00007BB50000}"/>
    <cellStyle name="Saída 2 10 8" xfId="45655" xr:uid="{00000000-0005-0000-0000-00007CB50000}"/>
    <cellStyle name="Saída 2 10 8 2" xfId="45656" xr:uid="{00000000-0005-0000-0000-00007DB50000}"/>
    <cellStyle name="Saída 2 10 9" xfId="45657" xr:uid="{00000000-0005-0000-0000-00007EB50000}"/>
    <cellStyle name="Saída 2 10 9 2" xfId="45658" xr:uid="{00000000-0005-0000-0000-00007FB50000}"/>
    <cellStyle name="Saída 2 11" xfId="1236" xr:uid="{00000000-0005-0000-0000-000080B50000}"/>
    <cellStyle name="Saída 2 11 10" xfId="45659" xr:uid="{00000000-0005-0000-0000-000081B50000}"/>
    <cellStyle name="Saída 2 11 10 2" xfId="45660" xr:uid="{00000000-0005-0000-0000-000082B50000}"/>
    <cellStyle name="Saída 2 11 11" xfId="45661" xr:uid="{00000000-0005-0000-0000-000083B50000}"/>
    <cellStyle name="Saída 2 11 11 2" xfId="45662" xr:uid="{00000000-0005-0000-0000-000084B50000}"/>
    <cellStyle name="Saída 2 11 12" xfId="45663" xr:uid="{00000000-0005-0000-0000-000085B50000}"/>
    <cellStyle name="Saída 2 11 12 2" xfId="45664" xr:uid="{00000000-0005-0000-0000-000086B50000}"/>
    <cellStyle name="Saída 2 11 13" xfId="45665" xr:uid="{00000000-0005-0000-0000-000087B50000}"/>
    <cellStyle name="Saída 2 11 13 2" xfId="45666" xr:uid="{00000000-0005-0000-0000-000088B50000}"/>
    <cellStyle name="Saída 2 11 14" xfId="45667" xr:uid="{00000000-0005-0000-0000-000089B50000}"/>
    <cellStyle name="Saída 2 11 14 2" xfId="45668" xr:uid="{00000000-0005-0000-0000-00008AB50000}"/>
    <cellStyle name="Saída 2 11 15" xfId="45669" xr:uid="{00000000-0005-0000-0000-00008BB50000}"/>
    <cellStyle name="Saída 2 11 15 2" xfId="45670" xr:uid="{00000000-0005-0000-0000-00008CB50000}"/>
    <cellStyle name="Saída 2 11 16" xfId="45671" xr:uid="{00000000-0005-0000-0000-00008DB50000}"/>
    <cellStyle name="Saída 2 11 16 2" xfId="45672" xr:uid="{00000000-0005-0000-0000-00008EB50000}"/>
    <cellStyle name="Saída 2 11 17" xfId="45673" xr:uid="{00000000-0005-0000-0000-00008FB50000}"/>
    <cellStyle name="Saída 2 11 17 2" xfId="45674" xr:uid="{00000000-0005-0000-0000-000090B50000}"/>
    <cellStyle name="Saída 2 11 18" xfId="45675" xr:uid="{00000000-0005-0000-0000-000091B50000}"/>
    <cellStyle name="Saída 2 11 18 2" xfId="45676" xr:uid="{00000000-0005-0000-0000-000092B50000}"/>
    <cellStyle name="Saída 2 11 19" xfId="45677" xr:uid="{00000000-0005-0000-0000-000093B50000}"/>
    <cellStyle name="Saída 2 11 19 2" xfId="45678" xr:uid="{00000000-0005-0000-0000-000094B50000}"/>
    <cellStyle name="Saída 2 11 2" xfId="1237" xr:uid="{00000000-0005-0000-0000-000095B50000}"/>
    <cellStyle name="Saída 2 11 2 2" xfId="45679" xr:uid="{00000000-0005-0000-0000-000096B50000}"/>
    <cellStyle name="Saída 2 11 20" xfId="45680" xr:uid="{00000000-0005-0000-0000-000097B50000}"/>
    <cellStyle name="Saída 2 11 20 2" xfId="45681" xr:uid="{00000000-0005-0000-0000-000098B50000}"/>
    <cellStyle name="Saída 2 11 21" xfId="45682" xr:uid="{00000000-0005-0000-0000-000099B50000}"/>
    <cellStyle name="Saída 2 11 21 2" xfId="45683" xr:uid="{00000000-0005-0000-0000-00009AB50000}"/>
    <cellStyle name="Saída 2 11 22" xfId="45684" xr:uid="{00000000-0005-0000-0000-00009BB50000}"/>
    <cellStyle name="Saída 2 11 22 2" xfId="45685" xr:uid="{00000000-0005-0000-0000-00009CB50000}"/>
    <cellStyle name="Saída 2 11 23" xfId="45686" xr:uid="{00000000-0005-0000-0000-00009DB50000}"/>
    <cellStyle name="Saída 2 11 23 2" xfId="45687" xr:uid="{00000000-0005-0000-0000-00009EB50000}"/>
    <cellStyle name="Saída 2 11 24" xfId="45688" xr:uid="{00000000-0005-0000-0000-00009FB50000}"/>
    <cellStyle name="Saída 2 11 24 2" xfId="45689" xr:uid="{00000000-0005-0000-0000-0000A0B50000}"/>
    <cellStyle name="Saída 2 11 25" xfId="45690" xr:uid="{00000000-0005-0000-0000-0000A1B50000}"/>
    <cellStyle name="Saída 2 11 25 2" xfId="45691" xr:uid="{00000000-0005-0000-0000-0000A2B50000}"/>
    <cellStyle name="Saída 2 11 26" xfId="45692" xr:uid="{00000000-0005-0000-0000-0000A3B50000}"/>
    <cellStyle name="Saída 2 11 26 2" xfId="45693" xr:uid="{00000000-0005-0000-0000-0000A4B50000}"/>
    <cellStyle name="Saída 2 11 27" xfId="45694" xr:uid="{00000000-0005-0000-0000-0000A5B50000}"/>
    <cellStyle name="Saída 2 11 27 2" xfId="45695" xr:uid="{00000000-0005-0000-0000-0000A6B50000}"/>
    <cellStyle name="Saída 2 11 28" xfId="45696" xr:uid="{00000000-0005-0000-0000-0000A7B50000}"/>
    <cellStyle name="Saída 2 11 28 2" xfId="45697" xr:uid="{00000000-0005-0000-0000-0000A8B50000}"/>
    <cellStyle name="Saída 2 11 29" xfId="45698" xr:uid="{00000000-0005-0000-0000-0000A9B50000}"/>
    <cellStyle name="Saída 2 11 29 2" xfId="45699" xr:uid="{00000000-0005-0000-0000-0000AAB50000}"/>
    <cellStyle name="Saída 2 11 3" xfId="45700" xr:uid="{00000000-0005-0000-0000-0000ABB50000}"/>
    <cellStyle name="Saída 2 11 3 2" xfId="45701" xr:uid="{00000000-0005-0000-0000-0000ACB50000}"/>
    <cellStyle name="Saída 2 11 30" xfId="45702" xr:uid="{00000000-0005-0000-0000-0000ADB50000}"/>
    <cellStyle name="Saída 2 11 30 2" xfId="45703" xr:uid="{00000000-0005-0000-0000-0000AEB50000}"/>
    <cellStyle name="Saída 2 11 31" xfId="45704" xr:uid="{00000000-0005-0000-0000-0000AFB50000}"/>
    <cellStyle name="Saída 2 11 31 2" xfId="45705" xr:uid="{00000000-0005-0000-0000-0000B0B50000}"/>
    <cellStyle name="Saída 2 11 32" xfId="45706" xr:uid="{00000000-0005-0000-0000-0000B1B50000}"/>
    <cellStyle name="Saída 2 11 32 2" xfId="45707" xr:uid="{00000000-0005-0000-0000-0000B2B50000}"/>
    <cellStyle name="Saída 2 11 33" xfId="45708" xr:uid="{00000000-0005-0000-0000-0000B3B50000}"/>
    <cellStyle name="Saída 2 11 33 2" xfId="45709" xr:uid="{00000000-0005-0000-0000-0000B4B50000}"/>
    <cellStyle name="Saída 2 11 34" xfId="45710" xr:uid="{00000000-0005-0000-0000-0000B5B50000}"/>
    <cellStyle name="Saída 2 11 34 2" xfId="45711" xr:uid="{00000000-0005-0000-0000-0000B6B50000}"/>
    <cellStyle name="Saída 2 11 35" xfId="45712" xr:uid="{00000000-0005-0000-0000-0000B7B50000}"/>
    <cellStyle name="Saída 2 11 35 2" xfId="45713" xr:uid="{00000000-0005-0000-0000-0000B8B50000}"/>
    <cellStyle name="Saída 2 11 36" xfId="45714" xr:uid="{00000000-0005-0000-0000-0000B9B50000}"/>
    <cellStyle name="Saída 2 11 36 2" xfId="45715" xr:uid="{00000000-0005-0000-0000-0000BAB50000}"/>
    <cellStyle name="Saída 2 11 37" xfId="45716" xr:uid="{00000000-0005-0000-0000-0000BBB50000}"/>
    <cellStyle name="Saída 2 11 37 2" xfId="45717" xr:uid="{00000000-0005-0000-0000-0000BCB50000}"/>
    <cellStyle name="Saída 2 11 38" xfId="45718" xr:uid="{00000000-0005-0000-0000-0000BDB50000}"/>
    <cellStyle name="Saída 2 11 38 2" xfId="45719" xr:uid="{00000000-0005-0000-0000-0000BEB50000}"/>
    <cellStyle name="Saída 2 11 39" xfId="45720" xr:uid="{00000000-0005-0000-0000-0000BFB50000}"/>
    <cellStyle name="Saída 2 11 39 2" xfId="45721" xr:uid="{00000000-0005-0000-0000-0000C0B50000}"/>
    <cellStyle name="Saída 2 11 4" xfId="45722" xr:uid="{00000000-0005-0000-0000-0000C1B50000}"/>
    <cellStyle name="Saída 2 11 4 2" xfId="45723" xr:uid="{00000000-0005-0000-0000-0000C2B50000}"/>
    <cellStyle name="Saída 2 11 40" xfId="45724" xr:uid="{00000000-0005-0000-0000-0000C3B50000}"/>
    <cellStyle name="Saída 2 11 41" xfId="45725" xr:uid="{00000000-0005-0000-0000-0000C4B50000}"/>
    <cellStyle name="Saída 2 11 42" xfId="45726" xr:uid="{00000000-0005-0000-0000-0000C5B50000}"/>
    <cellStyle name="Saída 2 11 43" xfId="45727" xr:uid="{00000000-0005-0000-0000-0000C6B50000}"/>
    <cellStyle name="Saída 2 11 44" xfId="45728" xr:uid="{00000000-0005-0000-0000-0000C7B50000}"/>
    <cellStyle name="Saída 2 11 45" xfId="45729" xr:uid="{00000000-0005-0000-0000-0000C8B50000}"/>
    <cellStyle name="Saída 2 11 46" xfId="45730" xr:uid="{00000000-0005-0000-0000-0000C9B50000}"/>
    <cellStyle name="Saída 2 11 47" xfId="45731" xr:uid="{00000000-0005-0000-0000-0000CAB50000}"/>
    <cellStyle name="Saída 2 11 48" xfId="45732" xr:uid="{00000000-0005-0000-0000-0000CBB50000}"/>
    <cellStyle name="Saída 2 11 49" xfId="45733" xr:uid="{00000000-0005-0000-0000-0000CCB50000}"/>
    <cellStyle name="Saída 2 11 5" xfId="45734" xr:uid="{00000000-0005-0000-0000-0000CDB50000}"/>
    <cellStyle name="Saída 2 11 5 2" xfId="45735" xr:uid="{00000000-0005-0000-0000-0000CEB50000}"/>
    <cellStyle name="Saída 2 11 50" xfId="45736" xr:uid="{00000000-0005-0000-0000-0000CFB50000}"/>
    <cellStyle name="Saída 2 11 51" xfId="45737" xr:uid="{00000000-0005-0000-0000-0000D0B50000}"/>
    <cellStyle name="Saída 2 11 52" xfId="45738" xr:uid="{00000000-0005-0000-0000-0000D1B50000}"/>
    <cellStyle name="Saída 2 11 53" xfId="45739" xr:uid="{00000000-0005-0000-0000-0000D2B50000}"/>
    <cellStyle name="Saída 2 11 54" xfId="45740" xr:uid="{00000000-0005-0000-0000-0000D3B50000}"/>
    <cellStyle name="Saída 2 11 55" xfId="45741" xr:uid="{00000000-0005-0000-0000-0000D4B50000}"/>
    <cellStyle name="Saída 2 11 56" xfId="45742" xr:uid="{00000000-0005-0000-0000-0000D5B50000}"/>
    <cellStyle name="Saída 2 11 57" xfId="45743" xr:uid="{00000000-0005-0000-0000-0000D6B50000}"/>
    <cellStyle name="Saída 2 11 58" xfId="45744" xr:uid="{00000000-0005-0000-0000-0000D7B50000}"/>
    <cellStyle name="Saída 2 11 59" xfId="45745" xr:uid="{00000000-0005-0000-0000-0000D8B50000}"/>
    <cellStyle name="Saída 2 11 6" xfId="45746" xr:uid="{00000000-0005-0000-0000-0000D9B50000}"/>
    <cellStyle name="Saída 2 11 6 2" xfId="45747" xr:uid="{00000000-0005-0000-0000-0000DAB50000}"/>
    <cellStyle name="Saída 2 11 60" xfId="45748" xr:uid="{00000000-0005-0000-0000-0000DBB50000}"/>
    <cellStyle name="Saída 2 11 61" xfId="45749" xr:uid="{00000000-0005-0000-0000-0000DCB50000}"/>
    <cellStyle name="Saída 2 11 62" xfId="45750" xr:uid="{00000000-0005-0000-0000-0000DDB50000}"/>
    <cellStyle name="Saída 2 11 63" xfId="45751" xr:uid="{00000000-0005-0000-0000-0000DEB50000}"/>
    <cellStyle name="Saída 2 11 64" xfId="45752" xr:uid="{00000000-0005-0000-0000-0000DFB50000}"/>
    <cellStyle name="Saída 2 11 65" xfId="45753" xr:uid="{00000000-0005-0000-0000-0000E0B50000}"/>
    <cellStyle name="Saída 2 11 66" xfId="45754" xr:uid="{00000000-0005-0000-0000-0000E1B50000}"/>
    <cellStyle name="Saída 2 11 67" xfId="45755" xr:uid="{00000000-0005-0000-0000-0000E2B50000}"/>
    <cellStyle name="Saída 2 11 68" xfId="45756" xr:uid="{00000000-0005-0000-0000-0000E3B50000}"/>
    <cellStyle name="Saída 2 11 69" xfId="45757" xr:uid="{00000000-0005-0000-0000-0000E4B50000}"/>
    <cellStyle name="Saída 2 11 7" xfId="45758" xr:uid="{00000000-0005-0000-0000-0000E5B50000}"/>
    <cellStyle name="Saída 2 11 7 2" xfId="45759" xr:uid="{00000000-0005-0000-0000-0000E6B50000}"/>
    <cellStyle name="Saída 2 11 70" xfId="45760" xr:uid="{00000000-0005-0000-0000-0000E7B50000}"/>
    <cellStyle name="Saída 2 11 71" xfId="45761" xr:uid="{00000000-0005-0000-0000-0000E8B50000}"/>
    <cellStyle name="Saída 2 11 72" xfId="45762" xr:uid="{00000000-0005-0000-0000-0000E9B50000}"/>
    <cellStyle name="Saída 2 11 73" xfId="45763" xr:uid="{00000000-0005-0000-0000-0000EAB50000}"/>
    <cellStyle name="Saída 2 11 74" xfId="45764" xr:uid="{00000000-0005-0000-0000-0000EBB50000}"/>
    <cellStyle name="Saída 2 11 75" xfId="45765" xr:uid="{00000000-0005-0000-0000-0000ECB50000}"/>
    <cellStyle name="Saída 2 11 76" xfId="45766" xr:uid="{00000000-0005-0000-0000-0000EDB50000}"/>
    <cellStyle name="Saída 2 11 77" xfId="52673" xr:uid="{00000000-0005-0000-0000-0000EEB50000}"/>
    <cellStyle name="Saída 2 11 78" xfId="52931" xr:uid="{00000000-0005-0000-0000-0000EFB50000}"/>
    <cellStyle name="Saída 2 11 79" xfId="53392" xr:uid="{00000000-0005-0000-0000-0000F0B50000}"/>
    <cellStyle name="Saída 2 11 8" xfId="45767" xr:uid="{00000000-0005-0000-0000-0000F1B50000}"/>
    <cellStyle name="Saída 2 11 8 2" xfId="45768" xr:uid="{00000000-0005-0000-0000-0000F2B50000}"/>
    <cellStyle name="Saída 2 11 9" xfId="45769" xr:uid="{00000000-0005-0000-0000-0000F3B50000}"/>
    <cellStyle name="Saída 2 11 9 2" xfId="45770" xr:uid="{00000000-0005-0000-0000-0000F4B50000}"/>
    <cellStyle name="Saída 2 12" xfId="1238" xr:uid="{00000000-0005-0000-0000-0000F5B50000}"/>
    <cellStyle name="Saída 2 12 10" xfId="45771" xr:uid="{00000000-0005-0000-0000-0000F6B50000}"/>
    <cellStyle name="Saída 2 12 10 2" xfId="45772" xr:uid="{00000000-0005-0000-0000-0000F7B50000}"/>
    <cellStyle name="Saída 2 12 11" xfId="45773" xr:uid="{00000000-0005-0000-0000-0000F8B50000}"/>
    <cellStyle name="Saída 2 12 11 2" xfId="45774" xr:uid="{00000000-0005-0000-0000-0000F9B50000}"/>
    <cellStyle name="Saída 2 12 12" xfId="45775" xr:uid="{00000000-0005-0000-0000-0000FAB50000}"/>
    <cellStyle name="Saída 2 12 12 2" xfId="45776" xr:uid="{00000000-0005-0000-0000-0000FBB50000}"/>
    <cellStyle name="Saída 2 12 13" xfId="45777" xr:uid="{00000000-0005-0000-0000-0000FCB50000}"/>
    <cellStyle name="Saída 2 12 13 2" xfId="45778" xr:uid="{00000000-0005-0000-0000-0000FDB50000}"/>
    <cellStyle name="Saída 2 12 14" xfId="45779" xr:uid="{00000000-0005-0000-0000-0000FEB50000}"/>
    <cellStyle name="Saída 2 12 14 2" xfId="45780" xr:uid="{00000000-0005-0000-0000-0000FFB50000}"/>
    <cellStyle name="Saída 2 12 15" xfId="45781" xr:uid="{00000000-0005-0000-0000-000000B60000}"/>
    <cellStyle name="Saída 2 12 15 2" xfId="45782" xr:uid="{00000000-0005-0000-0000-000001B60000}"/>
    <cellStyle name="Saída 2 12 16" xfId="45783" xr:uid="{00000000-0005-0000-0000-000002B60000}"/>
    <cellStyle name="Saída 2 12 16 2" xfId="45784" xr:uid="{00000000-0005-0000-0000-000003B60000}"/>
    <cellStyle name="Saída 2 12 17" xfId="45785" xr:uid="{00000000-0005-0000-0000-000004B60000}"/>
    <cellStyle name="Saída 2 12 17 2" xfId="45786" xr:uid="{00000000-0005-0000-0000-000005B60000}"/>
    <cellStyle name="Saída 2 12 18" xfId="45787" xr:uid="{00000000-0005-0000-0000-000006B60000}"/>
    <cellStyle name="Saída 2 12 18 2" xfId="45788" xr:uid="{00000000-0005-0000-0000-000007B60000}"/>
    <cellStyle name="Saída 2 12 19" xfId="45789" xr:uid="{00000000-0005-0000-0000-000008B60000}"/>
    <cellStyle name="Saída 2 12 19 2" xfId="45790" xr:uid="{00000000-0005-0000-0000-000009B60000}"/>
    <cellStyle name="Saída 2 12 2" xfId="1239" xr:uid="{00000000-0005-0000-0000-00000AB60000}"/>
    <cellStyle name="Saída 2 12 2 2" xfId="45791" xr:uid="{00000000-0005-0000-0000-00000BB60000}"/>
    <cellStyle name="Saída 2 12 20" xfId="45792" xr:uid="{00000000-0005-0000-0000-00000CB60000}"/>
    <cellStyle name="Saída 2 12 20 2" xfId="45793" xr:uid="{00000000-0005-0000-0000-00000DB60000}"/>
    <cellStyle name="Saída 2 12 21" xfId="45794" xr:uid="{00000000-0005-0000-0000-00000EB60000}"/>
    <cellStyle name="Saída 2 12 21 2" xfId="45795" xr:uid="{00000000-0005-0000-0000-00000FB60000}"/>
    <cellStyle name="Saída 2 12 22" xfId="45796" xr:uid="{00000000-0005-0000-0000-000010B60000}"/>
    <cellStyle name="Saída 2 12 22 2" xfId="45797" xr:uid="{00000000-0005-0000-0000-000011B60000}"/>
    <cellStyle name="Saída 2 12 23" xfId="45798" xr:uid="{00000000-0005-0000-0000-000012B60000}"/>
    <cellStyle name="Saída 2 12 23 2" xfId="45799" xr:uid="{00000000-0005-0000-0000-000013B60000}"/>
    <cellStyle name="Saída 2 12 24" xfId="45800" xr:uid="{00000000-0005-0000-0000-000014B60000}"/>
    <cellStyle name="Saída 2 12 24 2" xfId="45801" xr:uid="{00000000-0005-0000-0000-000015B60000}"/>
    <cellStyle name="Saída 2 12 25" xfId="45802" xr:uid="{00000000-0005-0000-0000-000016B60000}"/>
    <cellStyle name="Saída 2 12 25 2" xfId="45803" xr:uid="{00000000-0005-0000-0000-000017B60000}"/>
    <cellStyle name="Saída 2 12 26" xfId="45804" xr:uid="{00000000-0005-0000-0000-000018B60000}"/>
    <cellStyle name="Saída 2 12 26 2" xfId="45805" xr:uid="{00000000-0005-0000-0000-000019B60000}"/>
    <cellStyle name="Saída 2 12 27" xfId="45806" xr:uid="{00000000-0005-0000-0000-00001AB60000}"/>
    <cellStyle name="Saída 2 12 27 2" xfId="45807" xr:uid="{00000000-0005-0000-0000-00001BB60000}"/>
    <cellStyle name="Saída 2 12 28" xfId="45808" xr:uid="{00000000-0005-0000-0000-00001CB60000}"/>
    <cellStyle name="Saída 2 12 28 2" xfId="45809" xr:uid="{00000000-0005-0000-0000-00001DB60000}"/>
    <cellStyle name="Saída 2 12 29" xfId="45810" xr:uid="{00000000-0005-0000-0000-00001EB60000}"/>
    <cellStyle name="Saída 2 12 29 2" xfId="45811" xr:uid="{00000000-0005-0000-0000-00001FB60000}"/>
    <cellStyle name="Saída 2 12 3" xfId="45812" xr:uid="{00000000-0005-0000-0000-000020B60000}"/>
    <cellStyle name="Saída 2 12 3 2" xfId="45813" xr:uid="{00000000-0005-0000-0000-000021B60000}"/>
    <cellStyle name="Saída 2 12 30" xfId="45814" xr:uid="{00000000-0005-0000-0000-000022B60000}"/>
    <cellStyle name="Saída 2 12 30 2" xfId="45815" xr:uid="{00000000-0005-0000-0000-000023B60000}"/>
    <cellStyle name="Saída 2 12 31" xfId="45816" xr:uid="{00000000-0005-0000-0000-000024B60000}"/>
    <cellStyle name="Saída 2 12 31 2" xfId="45817" xr:uid="{00000000-0005-0000-0000-000025B60000}"/>
    <cellStyle name="Saída 2 12 32" xfId="45818" xr:uid="{00000000-0005-0000-0000-000026B60000}"/>
    <cellStyle name="Saída 2 12 32 2" xfId="45819" xr:uid="{00000000-0005-0000-0000-000027B60000}"/>
    <cellStyle name="Saída 2 12 33" xfId="45820" xr:uid="{00000000-0005-0000-0000-000028B60000}"/>
    <cellStyle name="Saída 2 12 33 2" xfId="45821" xr:uid="{00000000-0005-0000-0000-000029B60000}"/>
    <cellStyle name="Saída 2 12 34" xfId="45822" xr:uid="{00000000-0005-0000-0000-00002AB60000}"/>
    <cellStyle name="Saída 2 12 34 2" xfId="45823" xr:uid="{00000000-0005-0000-0000-00002BB60000}"/>
    <cellStyle name="Saída 2 12 35" xfId="45824" xr:uid="{00000000-0005-0000-0000-00002CB60000}"/>
    <cellStyle name="Saída 2 12 35 2" xfId="45825" xr:uid="{00000000-0005-0000-0000-00002DB60000}"/>
    <cellStyle name="Saída 2 12 36" xfId="45826" xr:uid="{00000000-0005-0000-0000-00002EB60000}"/>
    <cellStyle name="Saída 2 12 36 2" xfId="45827" xr:uid="{00000000-0005-0000-0000-00002FB60000}"/>
    <cellStyle name="Saída 2 12 37" xfId="45828" xr:uid="{00000000-0005-0000-0000-000030B60000}"/>
    <cellStyle name="Saída 2 12 37 2" xfId="45829" xr:uid="{00000000-0005-0000-0000-000031B60000}"/>
    <cellStyle name="Saída 2 12 38" xfId="45830" xr:uid="{00000000-0005-0000-0000-000032B60000}"/>
    <cellStyle name="Saída 2 12 38 2" xfId="45831" xr:uid="{00000000-0005-0000-0000-000033B60000}"/>
    <cellStyle name="Saída 2 12 39" xfId="45832" xr:uid="{00000000-0005-0000-0000-000034B60000}"/>
    <cellStyle name="Saída 2 12 39 2" xfId="45833" xr:uid="{00000000-0005-0000-0000-000035B60000}"/>
    <cellStyle name="Saída 2 12 4" xfId="45834" xr:uid="{00000000-0005-0000-0000-000036B60000}"/>
    <cellStyle name="Saída 2 12 4 2" xfId="45835" xr:uid="{00000000-0005-0000-0000-000037B60000}"/>
    <cellStyle name="Saída 2 12 40" xfId="45836" xr:uid="{00000000-0005-0000-0000-000038B60000}"/>
    <cellStyle name="Saída 2 12 41" xfId="45837" xr:uid="{00000000-0005-0000-0000-000039B60000}"/>
    <cellStyle name="Saída 2 12 42" xfId="45838" xr:uid="{00000000-0005-0000-0000-00003AB60000}"/>
    <cellStyle name="Saída 2 12 43" xfId="45839" xr:uid="{00000000-0005-0000-0000-00003BB60000}"/>
    <cellStyle name="Saída 2 12 44" xfId="45840" xr:uid="{00000000-0005-0000-0000-00003CB60000}"/>
    <cellStyle name="Saída 2 12 45" xfId="45841" xr:uid="{00000000-0005-0000-0000-00003DB60000}"/>
    <cellStyle name="Saída 2 12 46" xfId="45842" xr:uid="{00000000-0005-0000-0000-00003EB60000}"/>
    <cellStyle name="Saída 2 12 47" xfId="45843" xr:uid="{00000000-0005-0000-0000-00003FB60000}"/>
    <cellStyle name="Saída 2 12 48" xfId="45844" xr:uid="{00000000-0005-0000-0000-000040B60000}"/>
    <cellStyle name="Saída 2 12 49" xfId="45845" xr:uid="{00000000-0005-0000-0000-000041B60000}"/>
    <cellStyle name="Saída 2 12 5" xfId="45846" xr:uid="{00000000-0005-0000-0000-000042B60000}"/>
    <cellStyle name="Saída 2 12 5 2" xfId="45847" xr:uid="{00000000-0005-0000-0000-000043B60000}"/>
    <cellStyle name="Saída 2 12 50" xfId="45848" xr:uid="{00000000-0005-0000-0000-000044B60000}"/>
    <cellStyle name="Saída 2 12 51" xfId="45849" xr:uid="{00000000-0005-0000-0000-000045B60000}"/>
    <cellStyle name="Saída 2 12 52" xfId="45850" xr:uid="{00000000-0005-0000-0000-000046B60000}"/>
    <cellStyle name="Saída 2 12 53" xfId="45851" xr:uid="{00000000-0005-0000-0000-000047B60000}"/>
    <cellStyle name="Saída 2 12 54" xfId="45852" xr:uid="{00000000-0005-0000-0000-000048B60000}"/>
    <cellStyle name="Saída 2 12 55" xfId="45853" xr:uid="{00000000-0005-0000-0000-000049B60000}"/>
    <cellStyle name="Saída 2 12 56" xfId="45854" xr:uid="{00000000-0005-0000-0000-00004AB60000}"/>
    <cellStyle name="Saída 2 12 57" xfId="45855" xr:uid="{00000000-0005-0000-0000-00004BB60000}"/>
    <cellStyle name="Saída 2 12 58" xfId="45856" xr:uid="{00000000-0005-0000-0000-00004CB60000}"/>
    <cellStyle name="Saída 2 12 59" xfId="45857" xr:uid="{00000000-0005-0000-0000-00004DB60000}"/>
    <cellStyle name="Saída 2 12 6" xfId="45858" xr:uid="{00000000-0005-0000-0000-00004EB60000}"/>
    <cellStyle name="Saída 2 12 6 2" xfId="45859" xr:uid="{00000000-0005-0000-0000-00004FB60000}"/>
    <cellStyle name="Saída 2 12 60" xfId="45860" xr:uid="{00000000-0005-0000-0000-000050B60000}"/>
    <cellStyle name="Saída 2 12 61" xfId="45861" xr:uid="{00000000-0005-0000-0000-000051B60000}"/>
    <cellStyle name="Saída 2 12 62" xfId="45862" xr:uid="{00000000-0005-0000-0000-000052B60000}"/>
    <cellStyle name="Saída 2 12 63" xfId="45863" xr:uid="{00000000-0005-0000-0000-000053B60000}"/>
    <cellStyle name="Saída 2 12 64" xfId="45864" xr:uid="{00000000-0005-0000-0000-000054B60000}"/>
    <cellStyle name="Saída 2 12 65" xfId="45865" xr:uid="{00000000-0005-0000-0000-000055B60000}"/>
    <cellStyle name="Saída 2 12 66" xfId="45866" xr:uid="{00000000-0005-0000-0000-000056B60000}"/>
    <cellStyle name="Saída 2 12 67" xfId="45867" xr:uid="{00000000-0005-0000-0000-000057B60000}"/>
    <cellStyle name="Saída 2 12 68" xfId="45868" xr:uid="{00000000-0005-0000-0000-000058B60000}"/>
    <cellStyle name="Saída 2 12 69" xfId="45869" xr:uid="{00000000-0005-0000-0000-000059B60000}"/>
    <cellStyle name="Saída 2 12 7" xfId="45870" xr:uid="{00000000-0005-0000-0000-00005AB60000}"/>
    <cellStyle name="Saída 2 12 7 2" xfId="45871" xr:uid="{00000000-0005-0000-0000-00005BB60000}"/>
    <cellStyle name="Saída 2 12 70" xfId="45872" xr:uid="{00000000-0005-0000-0000-00005CB60000}"/>
    <cellStyle name="Saída 2 12 71" xfId="45873" xr:uid="{00000000-0005-0000-0000-00005DB60000}"/>
    <cellStyle name="Saída 2 12 72" xfId="45874" xr:uid="{00000000-0005-0000-0000-00005EB60000}"/>
    <cellStyle name="Saída 2 12 73" xfId="45875" xr:uid="{00000000-0005-0000-0000-00005FB60000}"/>
    <cellStyle name="Saída 2 12 74" xfId="45876" xr:uid="{00000000-0005-0000-0000-000060B60000}"/>
    <cellStyle name="Saída 2 12 75" xfId="45877" xr:uid="{00000000-0005-0000-0000-000061B60000}"/>
    <cellStyle name="Saída 2 12 76" xfId="45878" xr:uid="{00000000-0005-0000-0000-000062B60000}"/>
    <cellStyle name="Saída 2 12 77" xfId="52394" xr:uid="{00000000-0005-0000-0000-000063B60000}"/>
    <cellStyle name="Saída 2 12 78" xfId="52402" xr:uid="{00000000-0005-0000-0000-000064B60000}"/>
    <cellStyle name="Saída 2 12 79" xfId="53078" xr:uid="{00000000-0005-0000-0000-000065B60000}"/>
    <cellStyle name="Saída 2 12 8" xfId="45879" xr:uid="{00000000-0005-0000-0000-000066B60000}"/>
    <cellStyle name="Saída 2 12 8 2" xfId="45880" xr:uid="{00000000-0005-0000-0000-000067B60000}"/>
    <cellStyle name="Saída 2 12 9" xfId="45881" xr:uid="{00000000-0005-0000-0000-000068B60000}"/>
    <cellStyle name="Saída 2 12 9 2" xfId="45882" xr:uid="{00000000-0005-0000-0000-000069B60000}"/>
    <cellStyle name="Saída 2 13" xfId="1240" xr:uid="{00000000-0005-0000-0000-00006AB60000}"/>
    <cellStyle name="Saída 2 13 10" xfId="45883" xr:uid="{00000000-0005-0000-0000-00006BB60000}"/>
    <cellStyle name="Saída 2 13 10 2" xfId="45884" xr:uid="{00000000-0005-0000-0000-00006CB60000}"/>
    <cellStyle name="Saída 2 13 11" xfId="45885" xr:uid="{00000000-0005-0000-0000-00006DB60000}"/>
    <cellStyle name="Saída 2 13 11 2" xfId="45886" xr:uid="{00000000-0005-0000-0000-00006EB60000}"/>
    <cellStyle name="Saída 2 13 12" xfId="45887" xr:uid="{00000000-0005-0000-0000-00006FB60000}"/>
    <cellStyle name="Saída 2 13 12 2" xfId="45888" xr:uid="{00000000-0005-0000-0000-000070B60000}"/>
    <cellStyle name="Saída 2 13 13" xfId="45889" xr:uid="{00000000-0005-0000-0000-000071B60000}"/>
    <cellStyle name="Saída 2 13 13 2" xfId="45890" xr:uid="{00000000-0005-0000-0000-000072B60000}"/>
    <cellStyle name="Saída 2 13 14" xfId="45891" xr:uid="{00000000-0005-0000-0000-000073B60000}"/>
    <cellStyle name="Saída 2 13 14 2" xfId="45892" xr:uid="{00000000-0005-0000-0000-000074B60000}"/>
    <cellStyle name="Saída 2 13 15" xfId="45893" xr:uid="{00000000-0005-0000-0000-000075B60000}"/>
    <cellStyle name="Saída 2 13 15 2" xfId="45894" xr:uid="{00000000-0005-0000-0000-000076B60000}"/>
    <cellStyle name="Saída 2 13 16" xfId="45895" xr:uid="{00000000-0005-0000-0000-000077B60000}"/>
    <cellStyle name="Saída 2 13 16 2" xfId="45896" xr:uid="{00000000-0005-0000-0000-000078B60000}"/>
    <cellStyle name="Saída 2 13 17" xfId="45897" xr:uid="{00000000-0005-0000-0000-000079B60000}"/>
    <cellStyle name="Saída 2 13 17 2" xfId="45898" xr:uid="{00000000-0005-0000-0000-00007AB60000}"/>
    <cellStyle name="Saída 2 13 18" xfId="45899" xr:uid="{00000000-0005-0000-0000-00007BB60000}"/>
    <cellStyle name="Saída 2 13 18 2" xfId="45900" xr:uid="{00000000-0005-0000-0000-00007CB60000}"/>
    <cellStyle name="Saída 2 13 19" xfId="45901" xr:uid="{00000000-0005-0000-0000-00007DB60000}"/>
    <cellStyle name="Saída 2 13 19 2" xfId="45902" xr:uid="{00000000-0005-0000-0000-00007EB60000}"/>
    <cellStyle name="Saída 2 13 2" xfId="1241" xr:uid="{00000000-0005-0000-0000-00007FB60000}"/>
    <cellStyle name="Saída 2 13 2 2" xfId="45903" xr:uid="{00000000-0005-0000-0000-000080B60000}"/>
    <cellStyle name="Saída 2 13 20" xfId="45904" xr:uid="{00000000-0005-0000-0000-000081B60000}"/>
    <cellStyle name="Saída 2 13 20 2" xfId="45905" xr:uid="{00000000-0005-0000-0000-000082B60000}"/>
    <cellStyle name="Saída 2 13 21" xfId="45906" xr:uid="{00000000-0005-0000-0000-000083B60000}"/>
    <cellStyle name="Saída 2 13 21 2" xfId="45907" xr:uid="{00000000-0005-0000-0000-000084B60000}"/>
    <cellStyle name="Saída 2 13 22" xfId="45908" xr:uid="{00000000-0005-0000-0000-000085B60000}"/>
    <cellStyle name="Saída 2 13 22 2" xfId="45909" xr:uid="{00000000-0005-0000-0000-000086B60000}"/>
    <cellStyle name="Saída 2 13 23" xfId="45910" xr:uid="{00000000-0005-0000-0000-000087B60000}"/>
    <cellStyle name="Saída 2 13 23 2" xfId="45911" xr:uid="{00000000-0005-0000-0000-000088B60000}"/>
    <cellStyle name="Saída 2 13 24" xfId="45912" xr:uid="{00000000-0005-0000-0000-000089B60000}"/>
    <cellStyle name="Saída 2 13 24 2" xfId="45913" xr:uid="{00000000-0005-0000-0000-00008AB60000}"/>
    <cellStyle name="Saída 2 13 25" xfId="45914" xr:uid="{00000000-0005-0000-0000-00008BB60000}"/>
    <cellStyle name="Saída 2 13 25 2" xfId="45915" xr:uid="{00000000-0005-0000-0000-00008CB60000}"/>
    <cellStyle name="Saída 2 13 26" xfId="45916" xr:uid="{00000000-0005-0000-0000-00008DB60000}"/>
    <cellStyle name="Saída 2 13 26 2" xfId="45917" xr:uid="{00000000-0005-0000-0000-00008EB60000}"/>
    <cellStyle name="Saída 2 13 27" xfId="45918" xr:uid="{00000000-0005-0000-0000-00008FB60000}"/>
    <cellStyle name="Saída 2 13 27 2" xfId="45919" xr:uid="{00000000-0005-0000-0000-000090B60000}"/>
    <cellStyle name="Saída 2 13 28" xfId="45920" xr:uid="{00000000-0005-0000-0000-000091B60000}"/>
    <cellStyle name="Saída 2 13 28 2" xfId="45921" xr:uid="{00000000-0005-0000-0000-000092B60000}"/>
    <cellStyle name="Saída 2 13 29" xfId="45922" xr:uid="{00000000-0005-0000-0000-000093B60000}"/>
    <cellStyle name="Saída 2 13 29 2" xfId="45923" xr:uid="{00000000-0005-0000-0000-000094B60000}"/>
    <cellStyle name="Saída 2 13 3" xfId="45924" xr:uid="{00000000-0005-0000-0000-000095B60000}"/>
    <cellStyle name="Saída 2 13 3 2" xfId="45925" xr:uid="{00000000-0005-0000-0000-000096B60000}"/>
    <cellStyle name="Saída 2 13 30" xfId="45926" xr:uid="{00000000-0005-0000-0000-000097B60000}"/>
    <cellStyle name="Saída 2 13 30 2" xfId="45927" xr:uid="{00000000-0005-0000-0000-000098B60000}"/>
    <cellStyle name="Saída 2 13 31" xfId="45928" xr:uid="{00000000-0005-0000-0000-000099B60000}"/>
    <cellStyle name="Saída 2 13 31 2" xfId="45929" xr:uid="{00000000-0005-0000-0000-00009AB60000}"/>
    <cellStyle name="Saída 2 13 32" xfId="45930" xr:uid="{00000000-0005-0000-0000-00009BB60000}"/>
    <cellStyle name="Saída 2 13 32 2" xfId="45931" xr:uid="{00000000-0005-0000-0000-00009CB60000}"/>
    <cellStyle name="Saída 2 13 33" xfId="45932" xr:uid="{00000000-0005-0000-0000-00009DB60000}"/>
    <cellStyle name="Saída 2 13 33 2" xfId="45933" xr:uid="{00000000-0005-0000-0000-00009EB60000}"/>
    <cellStyle name="Saída 2 13 34" xfId="45934" xr:uid="{00000000-0005-0000-0000-00009FB60000}"/>
    <cellStyle name="Saída 2 13 34 2" xfId="45935" xr:uid="{00000000-0005-0000-0000-0000A0B60000}"/>
    <cellStyle name="Saída 2 13 35" xfId="45936" xr:uid="{00000000-0005-0000-0000-0000A1B60000}"/>
    <cellStyle name="Saída 2 13 35 2" xfId="45937" xr:uid="{00000000-0005-0000-0000-0000A2B60000}"/>
    <cellStyle name="Saída 2 13 36" xfId="45938" xr:uid="{00000000-0005-0000-0000-0000A3B60000}"/>
    <cellStyle name="Saída 2 13 36 2" xfId="45939" xr:uid="{00000000-0005-0000-0000-0000A4B60000}"/>
    <cellStyle name="Saída 2 13 37" xfId="45940" xr:uid="{00000000-0005-0000-0000-0000A5B60000}"/>
    <cellStyle name="Saída 2 13 37 2" xfId="45941" xr:uid="{00000000-0005-0000-0000-0000A6B60000}"/>
    <cellStyle name="Saída 2 13 38" xfId="45942" xr:uid="{00000000-0005-0000-0000-0000A7B60000}"/>
    <cellStyle name="Saída 2 13 38 2" xfId="45943" xr:uid="{00000000-0005-0000-0000-0000A8B60000}"/>
    <cellStyle name="Saída 2 13 39" xfId="45944" xr:uid="{00000000-0005-0000-0000-0000A9B60000}"/>
    <cellStyle name="Saída 2 13 39 2" xfId="45945" xr:uid="{00000000-0005-0000-0000-0000AAB60000}"/>
    <cellStyle name="Saída 2 13 4" xfId="45946" xr:uid="{00000000-0005-0000-0000-0000ABB60000}"/>
    <cellStyle name="Saída 2 13 4 2" xfId="45947" xr:uid="{00000000-0005-0000-0000-0000ACB60000}"/>
    <cellStyle name="Saída 2 13 40" xfId="45948" xr:uid="{00000000-0005-0000-0000-0000ADB60000}"/>
    <cellStyle name="Saída 2 13 41" xfId="45949" xr:uid="{00000000-0005-0000-0000-0000AEB60000}"/>
    <cellStyle name="Saída 2 13 42" xfId="45950" xr:uid="{00000000-0005-0000-0000-0000AFB60000}"/>
    <cellStyle name="Saída 2 13 43" xfId="45951" xr:uid="{00000000-0005-0000-0000-0000B0B60000}"/>
    <cellStyle name="Saída 2 13 44" xfId="45952" xr:uid="{00000000-0005-0000-0000-0000B1B60000}"/>
    <cellStyle name="Saída 2 13 45" xfId="45953" xr:uid="{00000000-0005-0000-0000-0000B2B60000}"/>
    <cellStyle name="Saída 2 13 46" xfId="45954" xr:uid="{00000000-0005-0000-0000-0000B3B60000}"/>
    <cellStyle name="Saída 2 13 47" xfId="45955" xr:uid="{00000000-0005-0000-0000-0000B4B60000}"/>
    <cellStyle name="Saída 2 13 48" xfId="45956" xr:uid="{00000000-0005-0000-0000-0000B5B60000}"/>
    <cellStyle name="Saída 2 13 49" xfId="45957" xr:uid="{00000000-0005-0000-0000-0000B6B60000}"/>
    <cellStyle name="Saída 2 13 5" xfId="45958" xr:uid="{00000000-0005-0000-0000-0000B7B60000}"/>
    <cellStyle name="Saída 2 13 5 2" xfId="45959" xr:uid="{00000000-0005-0000-0000-0000B8B60000}"/>
    <cellStyle name="Saída 2 13 50" xfId="45960" xr:uid="{00000000-0005-0000-0000-0000B9B60000}"/>
    <cellStyle name="Saída 2 13 51" xfId="45961" xr:uid="{00000000-0005-0000-0000-0000BAB60000}"/>
    <cellStyle name="Saída 2 13 52" xfId="45962" xr:uid="{00000000-0005-0000-0000-0000BBB60000}"/>
    <cellStyle name="Saída 2 13 53" xfId="45963" xr:uid="{00000000-0005-0000-0000-0000BCB60000}"/>
    <cellStyle name="Saída 2 13 54" xfId="45964" xr:uid="{00000000-0005-0000-0000-0000BDB60000}"/>
    <cellStyle name="Saída 2 13 55" xfId="45965" xr:uid="{00000000-0005-0000-0000-0000BEB60000}"/>
    <cellStyle name="Saída 2 13 56" xfId="45966" xr:uid="{00000000-0005-0000-0000-0000BFB60000}"/>
    <cellStyle name="Saída 2 13 57" xfId="45967" xr:uid="{00000000-0005-0000-0000-0000C0B60000}"/>
    <cellStyle name="Saída 2 13 58" xfId="45968" xr:uid="{00000000-0005-0000-0000-0000C1B60000}"/>
    <cellStyle name="Saída 2 13 59" xfId="45969" xr:uid="{00000000-0005-0000-0000-0000C2B60000}"/>
    <cellStyle name="Saída 2 13 6" xfId="45970" xr:uid="{00000000-0005-0000-0000-0000C3B60000}"/>
    <cellStyle name="Saída 2 13 6 2" xfId="45971" xr:uid="{00000000-0005-0000-0000-0000C4B60000}"/>
    <cellStyle name="Saída 2 13 60" xfId="45972" xr:uid="{00000000-0005-0000-0000-0000C5B60000}"/>
    <cellStyle name="Saída 2 13 61" xfId="45973" xr:uid="{00000000-0005-0000-0000-0000C6B60000}"/>
    <cellStyle name="Saída 2 13 62" xfId="45974" xr:uid="{00000000-0005-0000-0000-0000C7B60000}"/>
    <cellStyle name="Saída 2 13 63" xfId="45975" xr:uid="{00000000-0005-0000-0000-0000C8B60000}"/>
    <cellStyle name="Saída 2 13 64" xfId="45976" xr:uid="{00000000-0005-0000-0000-0000C9B60000}"/>
    <cellStyle name="Saída 2 13 65" xfId="45977" xr:uid="{00000000-0005-0000-0000-0000CAB60000}"/>
    <cellStyle name="Saída 2 13 66" xfId="45978" xr:uid="{00000000-0005-0000-0000-0000CBB60000}"/>
    <cellStyle name="Saída 2 13 67" xfId="45979" xr:uid="{00000000-0005-0000-0000-0000CCB60000}"/>
    <cellStyle name="Saída 2 13 68" xfId="45980" xr:uid="{00000000-0005-0000-0000-0000CDB60000}"/>
    <cellStyle name="Saída 2 13 69" xfId="45981" xr:uid="{00000000-0005-0000-0000-0000CEB60000}"/>
    <cellStyle name="Saída 2 13 7" xfId="45982" xr:uid="{00000000-0005-0000-0000-0000CFB60000}"/>
    <cellStyle name="Saída 2 13 7 2" xfId="45983" xr:uid="{00000000-0005-0000-0000-0000D0B60000}"/>
    <cellStyle name="Saída 2 13 70" xfId="45984" xr:uid="{00000000-0005-0000-0000-0000D1B60000}"/>
    <cellStyle name="Saída 2 13 71" xfId="45985" xr:uid="{00000000-0005-0000-0000-0000D2B60000}"/>
    <cellStyle name="Saída 2 13 72" xfId="45986" xr:uid="{00000000-0005-0000-0000-0000D3B60000}"/>
    <cellStyle name="Saída 2 13 73" xfId="45987" xr:uid="{00000000-0005-0000-0000-0000D4B60000}"/>
    <cellStyle name="Saída 2 13 74" xfId="45988" xr:uid="{00000000-0005-0000-0000-0000D5B60000}"/>
    <cellStyle name="Saída 2 13 75" xfId="45989" xr:uid="{00000000-0005-0000-0000-0000D6B60000}"/>
    <cellStyle name="Saída 2 13 76" xfId="45990" xr:uid="{00000000-0005-0000-0000-0000D7B60000}"/>
    <cellStyle name="Saída 2 13 77" xfId="52627" xr:uid="{00000000-0005-0000-0000-0000D8B60000}"/>
    <cellStyle name="Saída 2 13 78" xfId="52875" xr:uid="{00000000-0005-0000-0000-0000D9B60000}"/>
    <cellStyle name="Saída 2 13 79" xfId="53336" xr:uid="{00000000-0005-0000-0000-0000DAB60000}"/>
    <cellStyle name="Saída 2 13 8" xfId="45991" xr:uid="{00000000-0005-0000-0000-0000DBB60000}"/>
    <cellStyle name="Saída 2 13 8 2" xfId="45992" xr:uid="{00000000-0005-0000-0000-0000DCB60000}"/>
    <cellStyle name="Saída 2 13 9" xfId="45993" xr:uid="{00000000-0005-0000-0000-0000DDB60000}"/>
    <cellStyle name="Saída 2 13 9 2" xfId="45994" xr:uid="{00000000-0005-0000-0000-0000DEB60000}"/>
    <cellStyle name="Saída 2 14" xfId="1242" xr:uid="{00000000-0005-0000-0000-0000DFB60000}"/>
    <cellStyle name="Saída 2 14 10" xfId="45995" xr:uid="{00000000-0005-0000-0000-0000E0B60000}"/>
    <cellStyle name="Saída 2 14 10 2" xfId="45996" xr:uid="{00000000-0005-0000-0000-0000E1B60000}"/>
    <cellStyle name="Saída 2 14 11" xfId="45997" xr:uid="{00000000-0005-0000-0000-0000E2B60000}"/>
    <cellStyle name="Saída 2 14 11 2" xfId="45998" xr:uid="{00000000-0005-0000-0000-0000E3B60000}"/>
    <cellStyle name="Saída 2 14 12" xfId="45999" xr:uid="{00000000-0005-0000-0000-0000E4B60000}"/>
    <cellStyle name="Saída 2 14 12 2" xfId="46000" xr:uid="{00000000-0005-0000-0000-0000E5B60000}"/>
    <cellStyle name="Saída 2 14 13" xfId="46001" xr:uid="{00000000-0005-0000-0000-0000E6B60000}"/>
    <cellStyle name="Saída 2 14 13 2" xfId="46002" xr:uid="{00000000-0005-0000-0000-0000E7B60000}"/>
    <cellStyle name="Saída 2 14 14" xfId="46003" xr:uid="{00000000-0005-0000-0000-0000E8B60000}"/>
    <cellStyle name="Saída 2 14 14 2" xfId="46004" xr:uid="{00000000-0005-0000-0000-0000E9B60000}"/>
    <cellStyle name="Saída 2 14 15" xfId="46005" xr:uid="{00000000-0005-0000-0000-0000EAB60000}"/>
    <cellStyle name="Saída 2 14 15 2" xfId="46006" xr:uid="{00000000-0005-0000-0000-0000EBB60000}"/>
    <cellStyle name="Saída 2 14 16" xfId="46007" xr:uid="{00000000-0005-0000-0000-0000ECB60000}"/>
    <cellStyle name="Saída 2 14 16 2" xfId="46008" xr:uid="{00000000-0005-0000-0000-0000EDB60000}"/>
    <cellStyle name="Saída 2 14 17" xfId="46009" xr:uid="{00000000-0005-0000-0000-0000EEB60000}"/>
    <cellStyle name="Saída 2 14 17 2" xfId="46010" xr:uid="{00000000-0005-0000-0000-0000EFB60000}"/>
    <cellStyle name="Saída 2 14 18" xfId="46011" xr:uid="{00000000-0005-0000-0000-0000F0B60000}"/>
    <cellStyle name="Saída 2 14 18 2" xfId="46012" xr:uid="{00000000-0005-0000-0000-0000F1B60000}"/>
    <cellStyle name="Saída 2 14 19" xfId="46013" xr:uid="{00000000-0005-0000-0000-0000F2B60000}"/>
    <cellStyle name="Saída 2 14 19 2" xfId="46014" xr:uid="{00000000-0005-0000-0000-0000F3B60000}"/>
    <cellStyle name="Saída 2 14 2" xfId="1243" xr:uid="{00000000-0005-0000-0000-0000F4B60000}"/>
    <cellStyle name="Saída 2 14 2 2" xfId="46015" xr:uid="{00000000-0005-0000-0000-0000F5B60000}"/>
    <cellStyle name="Saída 2 14 20" xfId="46016" xr:uid="{00000000-0005-0000-0000-0000F6B60000}"/>
    <cellStyle name="Saída 2 14 20 2" xfId="46017" xr:uid="{00000000-0005-0000-0000-0000F7B60000}"/>
    <cellStyle name="Saída 2 14 21" xfId="46018" xr:uid="{00000000-0005-0000-0000-0000F8B60000}"/>
    <cellStyle name="Saída 2 14 21 2" xfId="46019" xr:uid="{00000000-0005-0000-0000-0000F9B60000}"/>
    <cellStyle name="Saída 2 14 22" xfId="46020" xr:uid="{00000000-0005-0000-0000-0000FAB60000}"/>
    <cellStyle name="Saída 2 14 22 2" xfId="46021" xr:uid="{00000000-0005-0000-0000-0000FBB60000}"/>
    <cellStyle name="Saída 2 14 23" xfId="46022" xr:uid="{00000000-0005-0000-0000-0000FCB60000}"/>
    <cellStyle name="Saída 2 14 23 2" xfId="46023" xr:uid="{00000000-0005-0000-0000-0000FDB60000}"/>
    <cellStyle name="Saída 2 14 24" xfId="46024" xr:uid="{00000000-0005-0000-0000-0000FEB60000}"/>
    <cellStyle name="Saída 2 14 24 2" xfId="46025" xr:uid="{00000000-0005-0000-0000-0000FFB60000}"/>
    <cellStyle name="Saída 2 14 25" xfId="46026" xr:uid="{00000000-0005-0000-0000-000000B70000}"/>
    <cellStyle name="Saída 2 14 25 2" xfId="46027" xr:uid="{00000000-0005-0000-0000-000001B70000}"/>
    <cellStyle name="Saída 2 14 26" xfId="46028" xr:uid="{00000000-0005-0000-0000-000002B70000}"/>
    <cellStyle name="Saída 2 14 26 2" xfId="46029" xr:uid="{00000000-0005-0000-0000-000003B70000}"/>
    <cellStyle name="Saída 2 14 27" xfId="46030" xr:uid="{00000000-0005-0000-0000-000004B70000}"/>
    <cellStyle name="Saída 2 14 27 2" xfId="46031" xr:uid="{00000000-0005-0000-0000-000005B70000}"/>
    <cellStyle name="Saída 2 14 28" xfId="46032" xr:uid="{00000000-0005-0000-0000-000006B70000}"/>
    <cellStyle name="Saída 2 14 28 2" xfId="46033" xr:uid="{00000000-0005-0000-0000-000007B70000}"/>
    <cellStyle name="Saída 2 14 29" xfId="46034" xr:uid="{00000000-0005-0000-0000-000008B70000}"/>
    <cellStyle name="Saída 2 14 29 2" xfId="46035" xr:uid="{00000000-0005-0000-0000-000009B70000}"/>
    <cellStyle name="Saída 2 14 3" xfId="46036" xr:uid="{00000000-0005-0000-0000-00000AB70000}"/>
    <cellStyle name="Saída 2 14 3 2" xfId="46037" xr:uid="{00000000-0005-0000-0000-00000BB70000}"/>
    <cellStyle name="Saída 2 14 30" xfId="46038" xr:uid="{00000000-0005-0000-0000-00000CB70000}"/>
    <cellStyle name="Saída 2 14 30 2" xfId="46039" xr:uid="{00000000-0005-0000-0000-00000DB70000}"/>
    <cellStyle name="Saída 2 14 31" xfId="46040" xr:uid="{00000000-0005-0000-0000-00000EB70000}"/>
    <cellStyle name="Saída 2 14 31 2" xfId="46041" xr:uid="{00000000-0005-0000-0000-00000FB70000}"/>
    <cellStyle name="Saída 2 14 32" xfId="46042" xr:uid="{00000000-0005-0000-0000-000010B70000}"/>
    <cellStyle name="Saída 2 14 32 2" xfId="46043" xr:uid="{00000000-0005-0000-0000-000011B70000}"/>
    <cellStyle name="Saída 2 14 33" xfId="46044" xr:uid="{00000000-0005-0000-0000-000012B70000}"/>
    <cellStyle name="Saída 2 14 33 2" xfId="46045" xr:uid="{00000000-0005-0000-0000-000013B70000}"/>
    <cellStyle name="Saída 2 14 34" xfId="46046" xr:uid="{00000000-0005-0000-0000-000014B70000}"/>
    <cellStyle name="Saída 2 14 34 2" xfId="46047" xr:uid="{00000000-0005-0000-0000-000015B70000}"/>
    <cellStyle name="Saída 2 14 35" xfId="46048" xr:uid="{00000000-0005-0000-0000-000016B70000}"/>
    <cellStyle name="Saída 2 14 35 2" xfId="46049" xr:uid="{00000000-0005-0000-0000-000017B70000}"/>
    <cellStyle name="Saída 2 14 36" xfId="46050" xr:uid="{00000000-0005-0000-0000-000018B70000}"/>
    <cellStyle name="Saída 2 14 36 2" xfId="46051" xr:uid="{00000000-0005-0000-0000-000019B70000}"/>
    <cellStyle name="Saída 2 14 37" xfId="46052" xr:uid="{00000000-0005-0000-0000-00001AB70000}"/>
    <cellStyle name="Saída 2 14 37 2" xfId="46053" xr:uid="{00000000-0005-0000-0000-00001BB70000}"/>
    <cellStyle name="Saída 2 14 38" xfId="46054" xr:uid="{00000000-0005-0000-0000-00001CB70000}"/>
    <cellStyle name="Saída 2 14 38 2" xfId="46055" xr:uid="{00000000-0005-0000-0000-00001DB70000}"/>
    <cellStyle name="Saída 2 14 39" xfId="46056" xr:uid="{00000000-0005-0000-0000-00001EB70000}"/>
    <cellStyle name="Saída 2 14 39 2" xfId="46057" xr:uid="{00000000-0005-0000-0000-00001FB70000}"/>
    <cellStyle name="Saída 2 14 4" xfId="46058" xr:uid="{00000000-0005-0000-0000-000020B70000}"/>
    <cellStyle name="Saída 2 14 4 2" xfId="46059" xr:uid="{00000000-0005-0000-0000-000021B70000}"/>
    <cellStyle name="Saída 2 14 40" xfId="46060" xr:uid="{00000000-0005-0000-0000-000022B70000}"/>
    <cellStyle name="Saída 2 14 41" xfId="46061" xr:uid="{00000000-0005-0000-0000-000023B70000}"/>
    <cellStyle name="Saída 2 14 42" xfId="46062" xr:uid="{00000000-0005-0000-0000-000024B70000}"/>
    <cellStyle name="Saída 2 14 43" xfId="46063" xr:uid="{00000000-0005-0000-0000-000025B70000}"/>
    <cellStyle name="Saída 2 14 44" xfId="46064" xr:uid="{00000000-0005-0000-0000-000026B70000}"/>
    <cellStyle name="Saída 2 14 45" xfId="46065" xr:uid="{00000000-0005-0000-0000-000027B70000}"/>
    <cellStyle name="Saída 2 14 46" xfId="46066" xr:uid="{00000000-0005-0000-0000-000028B70000}"/>
    <cellStyle name="Saída 2 14 47" xfId="46067" xr:uid="{00000000-0005-0000-0000-000029B70000}"/>
    <cellStyle name="Saída 2 14 48" xfId="46068" xr:uid="{00000000-0005-0000-0000-00002AB70000}"/>
    <cellStyle name="Saída 2 14 49" xfId="46069" xr:uid="{00000000-0005-0000-0000-00002BB70000}"/>
    <cellStyle name="Saída 2 14 5" xfId="46070" xr:uid="{00000000-0005-0000-0000-00002CB70000}"/>
    <cellStyle name="Saída 2 14 5 2" xfId="46071" xr:uid="{00000000-0005-0000-0000-00002DB70000}"/>
    <cellStyle name="Saída 2 14 50" xfId="46072" xr:uid="{00000000-0005-0000-0000-00002EB70000}"/>
    <cellStyle name="Saída 2 14 51" xfId="46073" xr:uid="{00000000-0005-0000-0000-00002FB70000}"/>
    <cellStyle name="Saída 2 14 52" xfId="46074" xr:uid="{00000000-0005-0000-0000-000030B70000}"/>
    <cellStyle name="Saída 2 14 53" xfId="46075" xr:uid="{00000000-0005-0000-0000-000031B70000}"/>
    <cellStyle name="Saída 2 14 54" xfId="46076" xr:uid="{00000000-0005-0000-0000-000032B70000}"/>
    <cellStyle name="Saída 2 14 55" xfId="46077" xr:uid="{00000000-0005-0000-0000-000033B70000}"/>
    <cellStyle name="Saída 2 14 56" xfId="46078" xr:uid="{00000000-0005-0000-0000-000034B70000}"/>
    <cellStyle name="Saída 2 14 57" xfId="46079" xr:uid="{00000000-0005-0000-0000-000035B70000}"/>
    <cellStyle name="Saída 2 14 58" xfId="46080" xr:uid="{00000000-0005-0000-0000-000036B70000}"/>
    <cellStyle name="Saída 2 14 59" xfId="46081" xr:uid="{00000000-0005-0000-0000-000037B70000}"/>
    <cellStyle name="Saída 2 14 6" xfId="46082" xr:uid="{00000000-0005-0000-0000-000038B70000}"/>
    <cellStyle name="Saída 2 14 6 2" xfId="46083" xr:uid="{00000000-0005-0000-0000-000039B70000}"/>
    <cellStyle name="Saída 2 14 60" xfId="46084" xr:uid="{00000000-0005-0000-0000-00003AB70000}"/>
    <cellStyle name="Saída 2 14 61" xfId="46085" xr:uid="{00000000-0005-0000-0000-00003BB70000}"/>
    <cellStyle name="Saída 2 14 62" xfId="46086" xr:uid="{00000000-0005-0000-0000-00003CB70000}"/>
    <cellStyle name="Saída 2 14 63" xfId="46087" xr:uid="{00000000-0005-0000-0000-00003DB70000}"/>
    <cellStyle name="Saída 2 14 64" xfId="46088" xr:uid="{00000000-0005-0000-0000-00003EB70000}"/>
    <cellStyle name="Saída 2 14 65" xfId="46089" xr:uid="{00000000-0005-0000-0000-00003FB70000}"/>
    <cellStyle name="Saída 2 14 66" xfId="46090" xr:uid="{00000000-0005-0000-0000-000040B70000}"/>
    <cellStyle name="Saída 2 14 67" xfId="46091" xr:uid="{00000000-0005-0000-0000-000041B70000}"/>
    <cellStyle name="Saída 2 14 68" xfId="46092" xr:uid="{00000000-0005-0000-0000-000042B70000}"/>
    <cellStyle name="Saída 2 14 69" xfId="46093" xr:uid="{00000000-0005-0000-0000-000043B70000}"/>
    <cellStyle name="Saída 2 14 7" xfId="46094" xr:uid="{00000000-0005-0000-0000-000044B70000}"/>
    <cellStyle name="Saída 2 14 7 2" xfId="46095" xr:uid="{00000000-0005-0000-0000-000045B70000}"/>
    <cellStyle name="Saída 2 14 70" xfId="46096" xr:uid="{00000000-0005-0000-0000-000046B70000}"/>
    <cellStyle name="Saída 2 14 71" xfId="46097" xr:uid="{00000000-0005-0000-0000-000047B70000}"/>
    <cellStyle name="Saída 2 14 72" xfId="46098" xr:uid="{00000000-0005-0000-0000-000048B70000}"/>
    <cellStyle name="Saída 2 14 73" xfId="46099" xr:uid="{00000000-0005-0000-0000-000049B70000}"/>
    <cellStyle name="Saída 2 14 74" xfId="46100" xr:uid="{00000000-0005-0000-0000-00004AB70000}"/>
    <cellStyle name="Saída 2 14 75" xfId="46101" xr:uid="{00000000-0005-0000-0000-00004BB70000}"/>
    <cellStyle name="Saída 2 14 76" xfId="46102" xr:uid="{00000000-0005-0000-0000-00004CB70000}"/>
    <cellStyle name="Saída 2 14 77" xfId="52721" xr:uid="{00000000-0005-0000-0000-00004DB70000}"/>
    <cellStyle name="Saída 2 14 78" xfId="52993" xr:uid="{00000000-0005-0000-0000-00004EB70000}"/>
    <cellStyle name="Saída 2 14 79" xfId="53454" xr:uid="{00000000-0005-0000-0000-00004FB70000}"/>
    <cellStyle name="Saída 2 14 8" xfId="46103" xr:uid="{00000000-0005-0000-0000-000050B70000}"/>
    <cellStyle name="Saída 2 14 8 2" xfId="46104" xr:uid="{00000000-0005-0000-0000-000051B70000}"/>
    <cellStyle name="Saída 2 14 9" xfId="46105" xr:uid="{00000000-0005-0000-0000-000052B70000}"/>
    <cellStyle name="Saída 2 14 9 2" xfId="46106" xr:uid="{00000000-0005-0000-0000-000053B70000}"/>
    <cellStyle name="Saída 2 15" xfId="1244" xr:uid="{00000000-0005-0000-0000-000054B70000}"/>
    <cellStyle name="Saída 2 15 10" xfId="46107" xr:uid="{00000000-0005-0000-0000-000055B70000}"/>
    <cellStyle name="Saída 2 15 10 2" xfId="46108" xr:uid="{00000000-0005-0000-0000-000056B70000}"/>
    <cellStyle name="Saída 2 15 11" xfId="46109" xr:uid="{00000000-0005-0000-0000-000057B70000}"/>
    <cellStyle name="Saída 2 15 11 2" xfId="46110" xr:uid="{00000000-0005-0000-0000-000058B70000}"/>
    <cellStyle name="Saída 2 15 12" xfId="46111" xr:uid="{00000000-0005-0000-0000-000059B70000}"/>
    <cellStyle name="Saída 2 15 12 2" xfId="46112" xr:uid="{00000000-0005-0000-0000-00005AB70000}"/>
    <cellStyle name="Saída 2 15 13" xfId="46113" xr:uid="{00000000-0005-0000-0000-00005BB70000}"/>
    <cellStyle name="Saída 2 15 13 2" xfId="46114" xr:uid="{00000000-0005-0000-0000-00005CB70000}"/>
    <cellStyle name="Saída 2 15 14" xfId="46115" xr:uid="{00000000-0005-0000-0000-00005DB70000}"/>
    <cellStyle name="Saída 2 15 14 2" xfId="46116" xr:uid="{00000000-0005-0000-0000-00005EB70000}"/>
    <cellStyle name="Saída 2 15 15" xfId="46117" xr:uid="{00000000-0005-0000-0000-00005FB70000}"/>
    <cellStyle name="Saída 2 15 15 2" xfId="46118" xr:uid="{00000000-0005-0000-0000-000060B70000}"/>
    <cellStyle name="Saída 2 15 16" xfId="46119" xr:uid="{00000000-0005-0000-0000-000061B70000}"/>
    <cellStyle name="Saída 2 15 16 2" xfId="46120" xr:uid="{00000000-0005-0000-0000-000062B70000}"/>
    <cellStyle name="Saída 2 15 17" xfId="46121" xr:uid="{00000000-0005-0000-0000-000063B70000}"/>
    <cellStyle name="Saída 2 15 17 2" xfId="46122" xr:uid="{00000000-0005-0000-0000-000064B70000}"/>
    <cellStyle name="Saída 2 15 18" xfId="46123" xr:uid="{00000000-0005-0000-0000-000065B70000}"/>
    <cellStyle name="Saída 2 15 18 2" xfId="46124" xr:uid="{00000000-0005-0000-0000-000066B70000}"/>
    <cellStyle name="Saída 2 15 19" xfId="46125" xr:uid="{00000000-0005-0000-0000-000067B70000}"/>
    <cellStyle name="Saída 2 15 19 2" xfId="46126" xr:uid="{00000000-0005-0000-0000-000068B70000}"/>
    <cellStyle name="Saída 2 15 2" xfId="1245" xr:uid="{00000000-0005-0000-0000-000069B70000}"/>
    <cellStyle name="Saída 2 15 2 2" xfId="46127" xr:uid="{00000000-0005-0000-0000-00006AB70000}"/>
    <cellStyle name="Saída 2 15 20" xfId="46128" xr:uid="{00000000-0005-0000-0000-00006BB70000}"/>
    <cellStyle name="Saída 2 15 20 2" xfId="46129" xr:uid="{00000000-0005-0000-0000-00006CB70000}"/>
    <cellStyle name="Saída 2 15 21" xfId="46130" xr:uid="{00000000-0005-0000-0000-00006DB70000}"/>
    <cellStyle name="Saída 2 15 21 2" xfId="46131" xr:uid="{00000000-0005-0000-0000-00006EB70000}"/>
    <cellStyle name="Saída 2 15 22" xfId="46132" xr:uid="{00000000-0005-0000-0000-00006FB70000}"/>
    <cellStyle name="Saída 2 15 22 2" xfId="46133" xr:uid="{00000000-0005-0000-0000-000070B70000}"/>
    <cellStyle name="Saída 2 15 23" xfId="46134" xr:uid="{00000000-0005-0000-0000-000071B70000}"/>
    <cellStyle name="Saída 2 15 23 2" xfId="46135" xr:uid="{00000000-0005-0000-0000-000072B70000}"/>
    <cellStyle name="Saída 2 15 24" xfId="46136" xr:uid="{00000000-0005-0000-0000-000073B70000}"/>
    <cellStyle name="Saída 2 15 24 2" xfId="46137" xr:uid="{00000000-0005-0000-0000-000074B70000}"/>
    <cellStyle name="Saída 2 15 25" xfId="46138" xr:uid="{00000000-0005-0000-0000-000075B70000}"/>
    <cellStyle name="Saída 2 15 25 2" xfId="46139" xr:uid="{00000000-0005-0000-0000-000076B70000}"/>
    <cellStyle name="Saída 2 15 26" xfId="46140" xr:uid="{00000000-0005-0000-0000-000077B70000}"/>
    <cellStyle name="Saída 2 15 26 2" xfId="46141" xr:uid="{00000000-0005-0000-0000-000078B70000}"/>
    <cellStyle name="Saída 2 15 27" xfId="46142" xr:uid="{00000000-0005-0000-0000-000079B70000}"/>
    <cellStyle name="Saída 2 15 27 2" xfId="46143" xr:uid="{00000000-0005-0000-0000-00007AB70000}"/>
    <cellStyle name="Saída 2 15 28" xfId="46144" xr:uid="{00000000-0005-0000-0000-00007BB70000}"/>
    <cellStyle name="Saída 2 15 28 2" xfId="46145" xr:uid="{00000000-0005-0000-0000-00007CB70000}"/>
    <cellStyle name="Saída 2 15 29" xfId="46146" xr:uid="{00000000-0005-0000-0000-00007DB70000}"/>
    <cellStyle name="Saída 2 15 29 2" xfId="46147" xr:uid="{00000000-0005-0000-0000-00007EB70000}"/>
    <cellStyle name="Saída 2 15 3" xfId="46148" xr:uid="{00000000-0005-0000-0000-00007FB70000}"/>
    <cellStyle name="Saída 2 15 3 2" xfId="46149" xr:uid="{00000000-0005-0000-0000-000080B70000}"/>
    <cellStyle name="Saída 2 15 30" xfId="46150" xr:uid="{00000000-0005-0000-0000-000081B70000}"/>
    <cellStyle name="Saída 2 15 30 2" xfId="46151" xr:uid="{00000000-0005-0000-0000-000082B70000}"/>
    <cellStyle name="Saída 2 15 31" xfId="46152" xr:uid="{00000000-0005-0000-0000-000083B70000}"/>
    <cellStyle name="Saída 2 15 31 2" xfId="46153" xr:uid="{00000000-0005-0000-0000-000084B70000}"/>
    <cellStyle name="Saída 2 15 32" xfId="46154" xr:uid="{00000000-0005-0000-0000-000085B70000}"/>
    <cellStyle name="Saída 2 15 32 2" xfId="46155" xr:uid="{00000000-0005-0000-0000-000086B70000}"/>
    <cellStyle name="Saída 2 15 33" xfId="46156" xr:uid="{00000000-0005-0000-0000-000087B70000}"/>
    <cellStyle name="Saída 2 15 33 2" xfId="46157" xr:uid="{00000000-0005-0000-0000-000088B70000}"/>
    <cellStyle name="Saída 2 15 34" xfId="46158" xr:uid="{00000000-0005-0000-0000-000089B70000}"/>
    <cellStyle name="Saída 2 15 34 2" xfId="46159" xr:uid="{00000000-0005-0000-0000-00008AB70000}"/>
    <cellStyle name="Saída 2 15 35" xfId="46160" xr:uid="{00000000-0005-0000-0000-00008BB70000}"/>
    <cellStyle name="Saída 2 15 35 2" xfId="46161" xr:uid="{00000000-0005-0000-0000-00008CB70000}"/>
    <cellStyle name="Saída 2 15 36" xfId="46162" xr:uid="{00000000-0005-0000-0000-00008DB70000}"/>
    <cellStyle name="Saída 2 15 36 2" xfId="46163" xr:uid="{00000000-0005-0000-0000-00008EB70000}"/>
    <cellStyle name="Saída 2 15 37" xfId="46164" xr:uid="{00000000-0005-0000-0000-00008FB70000}"/>
    <cellStyle name="Saída 2 15 37 2" xfId="46165" xr:uid="{00000000-0005-0000-0000-000090B70000}"/>
    <cellStyle name="Saída 2 15 38" xfId="46166" xr:uid="{00000000-0005-0000-0000-000091B70000}"/>
    <cellStyle name="Saída 2 15 38 2" xfId="46167" xr:uid="{00000000-0005-0000-0000-000092B70000}"/>
    <cellStyle name="Saída 2 15 39" xfId="46168" xr:uid="{00000000-0005-0000-0000-000093B70000}"/>
    <cellStyle name="Saída 2 15 39 2" xfId="46169" xr:uid="{00000000-0005-0000-0000-000094B70000}"/>
    <cellStyle name="Saída 2 15 4" xfId="46170" xr:uid="{00000000-0005-0000-0000-000095B70000}"/>
    <cellStyle name="Saída 2 15 4 2" xfId="46171" xr:uid="{00000000-0005-0000-0000-000096B70000}"/>
    <cellStyle name="Saída 2 15 40" xfId="46172" xr:uid="{00000000-0005-0000-0000-000097B70000}"/>
    <cellStyle name="Saída 2 15 41" xfId="46173" xr:uid="{00000000-0005-0000-0000-000098B70000}"/>
    <cellStyle name="Saída 2 15 42" xfId="46174" xr:uid="{00000000-0005-0000-0000-000099B70000}"/>
    <cellStyle name="Saída 2 15 43" xfId="46175" xr:uid="{00000000-0005-0000-0000-00009AB70000}"/>
    <cellStyle name="Saída 2 15 44" xfId="46176" xr:uid="{00000000-0005-0000-0000-00009BB70000}"/>
    <cellStyle name="Saída 2 15 45" xfId="46177" xr:uid="{00000000-0005-0000-0000-00009CB70000}"/>
    <cellStyle name="Saída 2 15 46" xfId="46178" xr:uid="{00000000-0005-0000-0000-00009DB70000}"/>
    <cellStyle name="Saída 2 15 47" xfId="46179" xr:uid="{00000000-0005-0000-0000-00009EB70000}"/>
    <cellStyle name="Saída 2 15 48" xfId="46180" xr:uid="{00000000-0005-0000-0000-00009FB70000}"/>
    <cellStyle name="Saída 2 15 49" xfId="46181" xr:uid="{00000000-0005-0000-0000-0000A0B70000}"/>
    <cellStyle name="Saída 2 15 5" xfId="46182" xr:uid="{00000000-0005-0000-0000-0000A1B70000}"/>
    <cellStyle name="Saída 2 15 5 2" xfId="46183" xr:uid="{00000000-0005-0000-0000-0000A2B70000}"/>
    <cellStyle name="Saída 2 15 50" xfId="46184" xr:uid="{00000000-0005-0000-0000-0000A3B70000}"/>
    <cellStyle name="Saída 2 15 51" xfId="46185" xr:uid="{00000000-0005-0000-0000-0000A4B70000}"/>
    <cellStyle name="Saída 2 15 52" xfId="46186" xr:uid="{00000000-0005-0000-0000-0000A5B70000}"/>
    <cellStyle name="Saída 2 15 53" xfId="46187" xr:uid="{00000000-0005-0000-0000-0000A6B70000}"/>
    <cellStyle name="Saída 2 15 54" xfId="46188" xr:uid="{00000000-0005-0000-0000-0000A7B70000}"/>
    <cellStyle name="Saída 2 15 55" xfId="46189" xr:uid="{00000000-0005-0000-0000-0000A8B70000}"/>
    <cellStyle name="Saída 2 15 56" xfId="46190" xr:uid="{00000000-0005-0000-0000-0000A9B70000}"/>
    <cellStyle name="Saída 2 15 57" xfId="46191" xr:uid="{00000000-0005-0000-0000-0000AAB70000}"/>
    <cellStyle name="Saída 2 15 58" xfId="46192" xr:uid="{00000000-0005-0000-0000-0000ABB70000}"/>
    <cellStyle name="Saída 2 15 59" xfId="46193" xr:uid="{00000000-0005-0000-0000-0000ACB70000}"/>
    <cellStyle name="Saída 2 15 6" xfId="46194" xr:uid="{00000000-0005-0000-0000-0000ADB70000}"/>
    <cellStyle name="Saída 2 15 6 2" xfId="46195" xr:uid="{00000000-0005-0000-0000-0000AEB70000}"/>
    <cellStyle name="Saída 2 15 60" xfId="46196" xr:uid="{00000000-0005-0000-0000-0000AFB70000}"/>
    <cellStyle name="Saída 2 15 61" xfId="46197" xr:uid="{00000000-0005-0000-0000-0000B0B70000}"/>
    <cellStyle name="Saída 2 15 62" xfId="46198" xr:uid="{00000000-0005-0000-0000-0000B1B70000}"/>
    <cellStyle name="Saída 2 15 63" xfId="46199" xr:uid="{00000000-0005-0000-0000-0000B2B70000}"/>
    <cellStyle name="Saída 2 15 64" xfId="46200" xr:uid="{00000000-0005-0000-0000-0000B3B70000}"/>
    <cellStyle name="Saída 2 15 65" xfId="46201" xr:uid="{00000000-0005-0000-0000-0000B4B70000}"/>
    <cellStyle name="Saída 2 15 66" xfId="46202" xr:uid="{00000000-0005-0000-0000-0000B5B70000}"/>
    <cellStyle name="Saída 2 15 67" xfId="46203" xr:uid="{00000000-0005-0000-0000-0000B6B70000}"/>
    <cellStyle name="Saída 2 15 68" xfId="46204" xr:uid="{00000000-0005-0000-0000-0000B7B70000}"/>
    <cellStyle name="Saída 2 15 69" xfId="46205" xr:uid="{00000000-0005-0000-0000-0000B8B70000}"/>
    <cellStyle name="Saída 2 15 7" xfId="46206" xr:uid="{00000000-0005-0000-0000-0000B9B70000}"/>
    <cellStyle name="Saída 2 15 7 2" xfId="46207" xr:uid="{00000000-0005-0000-0000-0000BAB70000}"/>
    <cellStyle name="Saída 2 15 70" xfId="46208" xr:uid="{00000000-0005-0000-0000-0000BBB70000}"/>
    <cellStyle name="Saída 2 15 71" xfId="46209" xr:uid="{00000000-0005-0000-0000-0000BCB70000}"/>
    <cellStyle name="Saída 2 15 72" xfId="46210" xr:uid="{00000000-0005-0000-0000-0000BDB70000}"/>
    <cellStyle name="Saída 2 15 73" xfId="46211" xr:uid="{00000000-0005-0000-0000-0000BEB70000}"/>
    <cellStyle name="Saída 2 15 74" xfId="46212" xr:uid="{00000000-0005-0000-0000-0000BFB70000}"/>
    <cellStyle name="Saída 2 15 75" xfId="46213" xr:uid="{00000000-0005-0000-0000-0000C0B70000}"/>
    <cellStyle name="Saída 2 15 76" xfId="46214" xr:uid="{00000000-0005-0000-0000-0000C1B70000}"/>
    <cellStyle name="Saída 2 15 77" xfId="52593" xr:uid="{00000000-0005-0000-0000-0000C2B70000}"/>
    <cellStyle name="Saída 2 15 78" xfId="52837" xr:uid="{00000000-0005-0000-0000-0000C3B70000}"/>
    <cellStyle name="Saída 2 15 79" xfId="53298" xr:uid="{00000000-0005-0000-0000-0000C4B70000}"/>
    <cellStyle name="Saída 2 15 8" xfId="46215" xr:uid="{00000000-0005-0000-0000-0000C5B70000}"/>
    <cellStyle name="Saída 2 15 8 2" xfId="46216" xr:uid="{00000000-0005-0000-0000-0000C6B70000}"/>
    <cellStyle name="Saída 2 15 9" xfId="46217" xr:uid="{00000000-0005-0000-0000-0000C7B70000}"/>
    <cellStyle name="Saída 2 15 9 2" xfId="46218" xr:uid="{00000000-0005-0000-0000-0000C8B70000}"/>
    <cellStyle name="Saída 2 16" xfId="1246" xr:uid="{00000000-0005-0000-0000-0000C9B70000}"/>
    <cellStyle name="Saída 2 16 10" xfId="46219" xr:uid="{00000000-0005-0000-0000-0000CAB70000}"/>
    <cellStyle name="Saída 2 16 10 2" xfId="46220" xr:uid="{00000000-0005-0000-0000-0000CBB70000}"/>
    <cellStyle name="Saída 2 16 11" xfId="46221" xr:uid="{00000000-0005-0000-0000-0000CCB70000}"/>
    <cellStyle name="Saída 2 16 11 2" xfId="46222" xr:uid="{00000000-0005-0000-0000-0000CDB70000}"/>
    <cellStyle name="Saída 2 16 12" xfId="46223" xr:uid="{00000000-0005-0000-0000-0000CEB70000}"/>
    <cellStyle name="Saída 2 16 12 2" xfId="46224" xr:uid="{00000000-0005-0000-0000-0000CFB70000}"/>
    <cellStyle name="Saída 2 16 13" xfId="46225" xr:uid="{00000000-0005-0000-0000-0000D0B70000}"/>
    <cellStyle name="Saída 2 16 13 2" xfId="46226" xr:uid="{00000000-0005-0000-0000-0000D1B70000}"/>
    <cellStyle name="Saída 2 16 14" xfId="46227" xr:uid="{00000000-0005-0000-0000-0000D2B70000}"/>
    <cellStyle name="Saída 2 16 14 2" xfId="46228" xr:uid="{00000000-0005-0000-0000-0000D3B70000}"/>
    <cellStyle name="Saída 2 16 15" xfId="46229" xr:uid="{00000000-0005-0000-0000-0000D4B70000}"/>
    <cellStyle name="Saída 2 16 15 2" xfId="46230" xr:uid="{00000000-0005-0000-0000-0000D5B70000}"/>
    <cellStyle name="Saída 2 16 16" xfId="46231" xr:uid="{00000000-0005-0000-0000-0000D6B70000}"/>
    <cellStyle name="Saída 2 16 16 2" xfId="46232" xr:uid="{00000000-0005-0000-0000-0000D7B70000}"/>
    <cellStyle name="Saída 2 16 17" xfId="46233" xr:uid="{00000000-0005-0000-0000-0000D8B70000}"/>
    <cellStyle name="Saída 2 16 17 2" xfId="46234" xr:uid="{00000000-0005-0000-0000-0000D9B70000}"/>
    <cellStyle name="Saída 2 16 18" xfId="46235" xr:uid="{00000000-0005-0000-0000-0000DAB70000}"/>
    <cellStyle name="Saída 2 16 18 2" xfId="46236" xr:uid="{00000000-0005-0000-0000-0000DBB70000}"/>
    <cellStyle name="Saída 2 16 19" xfId="46237" xr:uid="{00000000-0005-0000-0000-0000DCB70000}"/>
    <cellStyle name="Saída 2 16 19 2" xfId="46238" xr:uid="{00000000-0005-0000-0000-0000DDB70000}"/>
    <cellStyle name="Saída 2 16 2" xfId="1247" xr:uid="{00000000-0005-0000-0000-0000DEB70000}"/>
    <cellStyle name="Saída 2 16 2 2" xfId="46239" xr:uid="{00000000-0005-0000-0000-0000DFB70000}"/>
    <cellStyle name="Saída 2 16 20" xfId="46240" xr:uid="{00000000-0005-0000-0000-0000E0B70000}"/>
    <cellStyle name="Saída 2 16 20 2" xfId="46241" xr:uid="{00000000-0005-0000-0000-0000E1B70000}"/>
    <cellStyle name="Saída 2 16 21" xfId="46242" xr:uid="{00000000-0005-0000-0000-0000E2B70000}"/>
    <cellStyle name="Saída 2 16 21 2" xfId="46243" xr:uid="{00000000-0005-0000-0000-0000E3B70000}"/>
    <cellStyle name="Saída 2 16 22" xfId="46244" xr:uid="{00000000-0005-0000-0000-0000E4B70000}"/>
    <cellStyle name="Saída 2 16 22 2" xfId="46245" xr:uid="{00000000-0005-0000-0000-0000E5B70000}"/>
    <cellStyle name="Saída 2 16 23" xfId="46246" xr:uid="{00000000-0005-0000-0000-0000E6B70000}"/>
    <cellStyle name="Saída 2 16 23 2" xfId="46247" xr:uid="{00000000-0005-0000-0000-0000E7B70000}"/>
    <cellStyle name="Saída 2 16 24" xfId="46248" xr:uid="{00000000-0005-0000-0000-0000E8B70000}"/>
    <cellStyle name="Saída 2 16 24 2" xfId="46249" xr:uid="{00000000-0005-0000-0000-0000E9B70000}"/>
    <cellStyle name="Saída 2 16 25" xfId="46250" xr:uid="{00000000-0005-0000-0000-0000EAB70000}"/>
    <cellStyle name="Saída 2 16 25 2" xfId="46251" xr:uid="{00000000-0005-0000-0000-0000EBB70000}"/>
    <cellStyle name="Saída 2 16 26" xfId="46252" xr:uid="{00000000-0005-0000-0000-0000ECB70000}"/>
    <cellStyle name="Saída 2 16 26 2" xfId="46253" xr:uid="{00000000-0005-0000-0000-0000EDB70000}"/>
    <cellStyle name="Saída 2 16 27" xfId="46254" xr:uid="{00000000-0005-0000-0000-0000EEB70000}"/>
    <cellStyle name="Saída 2 16 27 2" xfId="46255" xr:uid="{00000000-0005-0000-0000-0000EFB70000}"/>
    <cellStyle name="Saída 2 16 28" xfId="46256" xr:uid="{00000000-0005-0000-0000-0000F0B70000}"/>
    <cellStyle name="Saída 2 16 28 2" xfId="46257" xr:uid="{00000000-0005-0000-0000-0000F1B70000}"/>
    <cellStyle name="Saída 2 16 29" xfId="46258" xr:uid="{00000000-0005-0000-0000-0000F2B70000}"/>
    <cellStyle name="Saída 2 16 29 2" xfId="46259" xr:uid="{00000000-0005-0000-0000-0000F3B70000}"/>
    <cellStyle name="Saída 2 16 3" xfId="46260" xr:uid="{00000000-0005-0000-0000-0000F4B70000}"/>
    <cellStyle name="Saída 2 16 3 2" xfId="46261" xr:uid="{00000000-0005-0000-0000-0000F5B70000}"/>
    <cellStyle name="Saída 2 16 30" xfId="46262" xr:uid="{00000000-0005-0000-0000-0000F6B70000}"/>
    <cellStyle name="Saída 2 16 30 2" xfId="46263" xr:uid="{00000000-0005-0000-0000-0000F7B70000}"/>
    <cellStyle name="Saída 2 16 31" xfId="46264" xr:uid="{00000000-0005-0000-0000-0000F8B70000}"/>
    <cellStyle name="Saída 2 16 31 2" xfId="46265" xr:uid="{00000000-0005-0000-0000-0000F9B70000}"/>
    <cellStyle name="Saída 2 16 32" xfId="46266" xr:uid="{00000000-0005-0000-0000-0000FAB70000}"/>
    <cellStyle name="Saída 2 16 32 2" xfId="46267" xr:uid="{00000000-0005-0000-0000-0000FBB70000}"/>
    <cellStyle name="Saída 2 16 33" xfId="46268" xr:uid="{00000000-0005-0000-0000-0000FCB70000}"/>
    <cellStyle name="Saída 2 16 33 2" xfId="46269" xr:uid="{00000000-0005-0000-0000-0000FDB70000}"/>
    <cellStyle name="Saída 2 16 34" xfId="46270" xr:uid="{00000000-0005-0000-0000-0000FEB70000}"/>
    <cellStyle name="Saída 2 16 34 2" xfId="46271" xr:uid="{00000000-0005-0000-0000-0000FFB70000}"/>
    <cellStyle name="Saída 2 16 35" xfId="46272" xr:uid="{00000000-0005-0000-0000-000000B80000}"/>
    <cellStyle name="Saída 2 16 35 2" xfId="46273" xr:uid="{00000000-0005-0000-0000-000001B80000}"/>
    <cellStyle name="Saída 2 16 36" xfId="46274" xr:uid="{00000000-0005-0000-0000-000002B80000}"/>
    <cellStyle name="Saída 2 16 36 2" xfId="46275" xr:uid="{00000000-0005-0000-0000-000003B80000}"/>
    <cellStyle name="Saída 2 16 37" xfId="46276" xr:uid="{00000000-0005-0000-0000-000004B80000}"/>
    <cellStyle name="Saída 2 16 37 2" xfId="46277" xr:uid="{00000000-0005-0000-0000-000005B80000}"/>
    <cellStyle name="Saída 2 16 38" xfId="46278" xr:uid="{00000000-0005-0000-0000-000006B80000}"/>
    <cellStyle name="Saída 2 16 38 2" xfId="46279" xr:uid="{00000000-0005-0000-0000-000007B80000}"/>
    <cellStyle name="Saída 2 16 39" xfId="46280" xr:uid="{00000000-0005-0000-0000-000008B80000}"/>
    <cellStyle name="Saída 2 16 39 2" xfId="46281" xr:uid="{00000000-0005-0000-0000-000009B80000}"/>
    <cellStyle name="Saída 2 16 4" xfId="46282" xr:uid="{00000000-0005-0000-0000-00000AB80000}"/>
    <cellStyle name="Saída 2 16 4 2" xfId="46283" xr:uid="{00000000-0005-0000-0000-00000BB80000}"/>
    <cellStyle name="Saída 2 16 40" xfId="46284" xr:uid="{00000000-0005-0000-0000-00000CB80000}"/>
    <cellStyle name="Saída 2 16 41" xfId="46285" xr:uid="{00000000-0005-0000-0000-00000DB80000}"/>
    <cellStyle name="Saída 2 16 42" xfId="46286" xr:uid="{00000000-0005-0000-0000-00000EB80000}"/>
    <cellStyle name="Saída 2 16 43" xfId="46287" xr:uid="{00000000-0005-0000-0000-00000FB80000}"/>
    <cellStyle name="Saída 2 16 44" xfId="46288" xr:uid="{00000000-0005-0000-0000-000010B80000}"/>
    <cellStyle name="Saída 2 16 45" xfId="46289" xr:uid="{00000000-0005-0000-0000-000011B80000}"/>
    <cellStyle name="Saída 2 16 46" xfId="46290" xr:uid="{00000000-0005-0000-0000-000012B80000}"/>
    <cellStyle name="Saída 2 16 47" xfId="46291" xr:uid="{00000000-0005-0000-0000-000013B80000}"/>
    <cellStyle name="Saída 2 16 48" xfId="46292" xr:uid="{00000000-0005-0000-0000-000014B80000}"/>
    <cellStyle name="Saída 2 16 49" xfId="46293" xr:uid="{00000000-0005-0000-0000-000015B80000}"/>
    <cellStyle name="Saída 2 16 5" xfId="46294" xr:uid="{00000000-0005-0000-0000-000016B80000}"/>
    <cellStyle name="Saída 2 16 5 2" xfId="46295" xr:uid="{00000000-0005-0000-0000-000017B80000}"/>
    <cellStyle name="Saída 2 16 50" xfId="46296" xr:uid="{00000000-0005-0000-0000-000018B80000}"/>
    <cellStyle name="Saída 2 16 51" xfId="46297" xr:uid="{00000000-0005-0000-0000-000019B80000}"/>
    <cellStyle name="Saída 2 16 52" xfId="46298" xr:uid="{00000000-0005-0000-0000-00001AB80000}"/>
    <cellStyle name="Saída 2 16 53" xfId="46299" xr:uid="{00000000-0005-0000-0000-00001BB80000}"/>
    <cellStyle name="Saída 2 16 54" xfId="46300" xr:uid="{00000000-0005-0000-0000-00001CB80000}"/>
    <cellStyle name="Saída 2 16 55" xfId="46301" xr:uid="{00000000-0005-0000-0000-00001DB80000}"/>
    <cellStyle name="Saída 2 16 56" xfId="46302" xr:uid="{00000000-0005-0000-0000-00001EB80000}"/>
    <cellStyle name="Saída 2 16 57" xfId="46303" xr:uid="{00000000-0005-0000-0000-00001FB80000}"/>
    <cellStyle name="Saída 2 16 58" xfId="46304" xr:uid="{00000000-0005-0000-0000-000020B80000}"/>
    <cellStyle name="Saída 2 16 59" xfId="46305" xr:uid="{00000000-0005-0000-0000-000021B80000}"/>
    <cellStyle name="Saída 2 16 6" xfId="46306" xr:uid="{00000000-0005-0000-0000-000022B80000}"/>
    <cellStyle name="Saída 2 16 6 2" xfId="46307" xr:uid="{00000000-0005-0000-0000-000023B80000}"/>
    <cellStyle name="Saída 2 16 60" xfId="46308" xr:uid="{00000000-0005-0000-0000-000024B80000}"/>
    <cellStyle name="Saída 2 16 61" xfId="46309" xr:uid="{00000000-0005-0000-0000-000025B80000}"/>
    <cellStyle name="Saída 2 16 62" xfId="46310" xr:uid="{00000000-0005-0000-0000-000026B80000}"/>
    <cellStyle name="Saída 2 16 63" xfId="46311" xr:uid="{00000000-0005-0000-0000-000027B80000}"/>
    <cellStyle name="Saída 2 16 64" xfId="46312" xr:uid="{00000000-0005-0000-0000-000028B80000}"/>
    <cellStyle name="Saída 2 16 65" xfId="46313" xr:uid="{00000000-0005-0000-0000-000029B80000}"/>
    <cellStyle name="Saída 2 16 66" xfId="46314" xr:uid="{00000000-0005-0000-0000-00002AB80000}"/>
    <cellStyle name="Saída 2 16 67" xfId="46315" xr:uid="{00000000-0005-0000-0000-00002BB80000}"/>
    <cellStyle name="Saída 2 16 68" xfId="46316" xr:uid="{00000000-0005-0000-0000-00002CB80000}"/>
    <cellStyle name="Saída 2 16 69" xfId="46317" xr:uid="{00000000-0005-0000-0000-00002DB80000}"/>
    <cellStyle name="Saída 2 16 7" xfId="46318" xr:uid="{00000000-0005-0000-0000-00002EB80000}"/>
    <cellStyle name="Saída 2 16 7 2" xfId="46319" xr:uid="{00000000-0005-0000-0000-00002FB80000}"/>
    <cellStyle name="Saída 2 16 70" xfId="46320" xr:uid="{00000000-0005-0000-0000-000030B80000}"/>
    <cellStyle name="Saída 2 16 71" xfId="46321" xr:uid="{00000000-0005-0000-0000-000031B80000}"/>
    <cellStyle name="Saída 2 16 72" xfId="46322" xr:uid="{00000000-0005-0000-0000-000032B80000}"/>
    <cellStyle name="Saída 2 16 73" xfId="46323" xr:uid="{00000000-0005-0000-0000-000033B80000}"/>
    <cellStyle name="Saída 2 16 74" xfId="46324" xr:uid="{00000000-0005-0000-0000-000034B80000}"/>
    <cellStyle name="Saída 2 16 75" xfId="46325" xr:uid="{00000000-0005-0000-0000-000035B80000}"/>
    <cellStyle name="Saída 2 16 76" xfId="46326" xr:uid="{00000000-0005-0000-0000-000036B80000}"/>
    <cellStyle name="Saída 2 16 77" xfId="52436" xr:uid="{00000000-0005-0000-0000-000037B80000}"/>
    <cellStyle name="Saída 2 16 78" xfId="52330" xr:uid="{00000000-0005-0000-0000-000038B80000}"/>
    <cellStyle name="Saída 2 16 79" xfId="53127" xr:uid="{00000000-0005-0000-0000-000039B80000}"/>
    <cellStyle name="Saída 2 16 8" xfId="46327" xr:uid="{00000000-0005-0000-0000-00003AB80000}"/>
    <cellStyle name="Saída 2 16 8 2" xfId="46328" xr:uid="{00000000-0005-0000-0000-00003BB80000}"/>
    <cellStyle name="Saída 2 16 9" xfId="46329" xr:uid="{00000000-0005-0000-0000-00003CB80000}"/>
    <cellStyle name="Saída 2 16 9 2" xfId="46330" xr:uid="{00000000-0005-0000-0000-00003DB80000}"/>
    <cellStyle name="Saída 2 17" xfId="1248" xr:uid="{00000000-0005-0000-0000-00003EB80000}"/>
    <cellStyle name="Saída 2 17 10" xfId="46331" xr:uid="{00000000-0005-0000-0000-00003FB80000}"/>
    <cellStyle name="Saída 2 17 10 2" xfId="46332" xr:uid="{00000000-0005-0000-0000-000040B80000}"/>
    <cellStyle name="Saída 2 17 11" xfId="46333" xr:uid="{00000000-0005-0000-0000-000041B80000}"/>
    <cellStyle name="Saída 2 17 11 2" xfId="46334" xr:uid="{00000000-0005-0000-0000-000042B80000}"/>
    <cellStyle name="Saída 2 17 12" xfId="46335" xr:uid="{00000000-0005-0000-0000-000043B80000}"/>
    <cellStyle name="Saída 2 17 12 2" xfId="46336" xr:uid="{00000000-0005-0000-0000-000044B80000}"/>
    <cellStyle name="Saída 2 17 13" xfId="46337" xr:uid="{00000000-0005-0000-0000-000045B80000}"/>
    <cellStyle name="Saída 2 17 13 2" xfId="46338" xr:uid="{00000000-0005-0000-0000-000046B80000}"/>
    <cellStyle name="Saída 2 17 14" xfId="46339" xr:uid="{00000000-0005-0000-0000-000047B80000}"/>
    <cellStyle name="Saída 2 17 14 2" xfId="46340" xr:uid="{00000000-0005-0000-0000-000048B80000}"/>
    <cellStyle name="Saída 2 17 15" xfId="46341" xr:uid="{00000000-0005-0000-0000-000049B80000}"/>
    <cellStyle name="Saída 2 17 15 2" xfId="46342" xr:uid="{00000000-0005-0000-0000-00004AB80000}"/>
    <cellStyle name="Saída 2 17 16" xfId="46343" xr:uid="{00000000-0005-0000-0000-00004BB80000}"/>
    <cellStyle name="Saída 2 17 16 2" xfId="46344" xr:uid="{00000000-0005-0000-0000-00004CB80000}"/>
    <cellStyle name="Saída 2 17 17" xfId="46345" xr:uid="{00000000-0005-0000-0000-00004DB80000}"/>
    <cellStyle name="Saída 2 17 17 2" xfId="46346" xr:uid="{00000000-0005-0000-0000-00004EB80000}"/>
    <cellStyle name="Saída 2 17 18" xfId="46347" xr:uid="{00000000-0005-0000-0000-00004FB80000}"/>
    <cellStyle name="Saída 2 17 18 2" xfId="46348" xr:uid="{00000000-0005-0000-0000-000050B80000}"/>
    <cellStyle name="Saída 2 17 19" xfId="46349" xr:uid="{00000000-0005-0000-0000-000051B80000}"/>
    <cellStyle name="Saída 2 17 19 2" xfId="46350" xr:uid="{00000000-0005-0000-0000-000052B80000}"/>
    <cellStyle name="Saída 2 17 2" xfId="1249" xr:uid="{00000000-0005-0000-0000-000053B80000}"/>
    <cellStyle name="Saída 2 17 2 2" xfId="46351" xr:uid="{00000000-0005-0000-0000-000054B80000}"/>
    <cellStyle name="Saída 2 17 20" xfId="46352" xr:uid="{00000000-0005-0000-0000-000055B80000}"/>
    <cellStyle name="Saída 2 17 20 2" xfId="46353" xr:uid="{00000000-0005-0000-0000-000056B80000}"/>
    <cellStyle name="Saída 2 17 21" xfId="46354" xr:uid="{00000000-0005-0000-0000-000057B80000}"/>
    <cellStyle name="Saída 2 17 21 2" xfId="46355" xr:uid="{00000000-0005-0000-0000-000058B80000}"/>
    <cellStyle name="Saída 2 17 22" xfId="46356" xr:uid="{00000000-0005-0000-0000-000059B80000}"/>
    <cellStyle name="Saída 2 17 22 2" xfId="46357" xr:uid="{00000000-0005-0000-0000-00005AB80000}"/>
    <cellStyle name="Saída 2 17 23" xfId="46358" xr:uid="{00000000-0005-0000-0000-00005BB80000}"/>
    <cellStyle name="Saída 2 17 23 2" xfId="46359" xr:uid="{00000000-0005-0000-0000-00005CB80000}"/>
    <cellStyle name="Saída 2 17 24" xfId="46360" xr:uid="{00000000-0005-0000-0000-00005DB80000}"/>
    <cellStyle name="Saída 2 17 24 2" xfId="46361" xr:uid="{00000000-0005-0000-0000-00005EB80000}"/>
    <cellStyle name="Saída 2 17 25" xfId="46362" xr:uid="{00000000-0005-0000-0000-00005FB80000}"/>
    <cellStyle name="Saída 2 17 25 2" xfId="46363" xr:uid="{00000000-0005-0000-0000-000060B80000}"/>
    <cellStyle name="Saída 2 17 26" xfId="46364" xr:uid="{00000000-0005-0000-0000-000061B80000}"/>
    <cellStyle name="Saída 2 17 26 2" xfId="46365" xr:uid="{00000000-0005-0000-0000-000062B80000}"/>
    <cellStyle name="Saída 2 17 27" xfId="46366" xr:uid="{00000000-0005-0000-0000-000063B80000}"/>
    <cellStyle name="Saída 2 17 27 2" xfId="46367" xr:uid="{00000000-0005-0000-0000-000064B80000}"/>
    <cellStyle name="Saída 2 17 28" xfId="46368" xr:uid="{00000000-0005-0000-0000-000065B80000}"/>
    <cellStyle name="Saída 2 17 28 2" xfId="46369" xr:uid="{00000000-0005-0000-0000-000066B80000}"/>
    <cellStyle name="Saída 2 17 29" xfId="46370" xr:uid="{00000000-0005-0000-0000-000067B80000}"/>
    <cellStyle name="Saída 2 17 29 2" xfId="46371" xr:uid="{00000000-0005-0000-0000-000068B80000}"/>
    <cellStyle name="Saída 2 17 3" xfId="46372" xr:uid="{00000000-0005-0000-0000-000069B80000}"/>
    <cellStyle name="Saída 2 17 3 2" xfId="46373" xr:uid="{00000000-0005-0000-0000-00006AB80000}"/>
    <cellStyle name="Saída 2 17 30" xfId="46374" xr:uid="{00000000-0005-0000-0000-00006BB80000}"/>
    <cellStyle name="Saída 2 17 30 2" xfId="46375" xr:uid="{00000000-0005-0000-0000-00006CB80000}"/>
    <cellStyle name="Saída 2 17 31" xfId="46376" xr:uid="{00000000-0005-0000-0000-00006DB80000}"/>
    <cellStyle name="Saída 2 17 31 2" xfId="46377" xr:uid="{00000000-0005-0000-0000-00006EB80000}"/>
    <cellStyle name="Saída 2 17 32" xfId="46378" xr:uid="{00000000-0005-0000-0000-00006FB80000}"/>
    <cellStyle name="Saída 2 17 32 2" xfId="46379" xr:uid="{00000000-0005-0000-0000-000070B80000}"/>
    <cellStyle name="Saída 2 17 33" xfId="46380" xr:uid="{00000000-0005-0000-0000-000071B80000}"/>
    <cellStyle name="Saída 2 17 33 2" xfId="46381" xr:uid="{00000000-0005-0000-0000-000072B80000}"/>
    <cellStyle name="Saída 2 17 34" xfId="46382" xr:uid="{00000000-0005-0000-0000-000073B80000}"/>
    <cellStyle name="Saída 2 17 34 2" xfId="46383" xr:uid="{00000000-0005-0000-0000-000074B80000}"/>
    <cellStyle name="Saída 2 17 35" xfId="46384" xr:uid="{00000000-0005-0000-0000-000075B80000}"/>
    <cellStyle name="Saída 2 17 35 2" xfId="46385" xr:uid="{00000000-0005-0000-0000-000076B80000}"/>
    <cellStyle name="Saída 2 17 36" xfId="46386" xr:uid="{00000000-0005-0000-0000-000077B80000}"/>
    <cellStyle name="Saída 2 17 36 2" xfId="46387" xr:uid="{00000000-0005-0000-0000-000078B80000}"/>
    <cellStyle name="Saída 2 17 37" xfId="46388" xr:uid="{00000000-0005-0000-0000-000079B80000}"/>
    <cellStyle name="Saída 2 17 37 2" xfId="46389" xr:uid="{00000000-0005-0000-0000-00007AB80000}"/>
    <cellStyle name="Saída 2 17 38" xfId="46390" xr:uid="{00000000-0005-0000-0000-00007BB80000}"/>
    <cellStyle name="Saída 2 17 38 2" xfId="46391" xr:uid="{00000000-0005-0000-0000-00007CB80000}"/>
    <cellStyle name="Saída 2 17 39" xfId="46392" xr:uid="{00000000-0005-0000-0000-00007DB80000}"/>
    <cellStyle name="Saída 2 17 39 2" xfId="46393" xr:uid="{00000000-0005-0000-0000-00007EB80000}"/>
    <cellStyle name="Saída 2 17 4" xfId="46394" xr:uid="{00000000-0005-0000-0000-00007FB80000}"/>
    <cellStyle name="Saída 2 17 4 2" xfId="46395" xr:uid="{00000000-0005-0000-0000-000080B80000}"/>
    <cellStyle name="Saída 2 17 40" xfId="46396" xr:uid="{00000000-0005-0000-0000-000081B80000}"/>
    <cellStyle name="Saída 2 17 41" xfId="46397" xr:uid="{00000000-0005-0000-0000-000082B80000}"/>
    <cellStyle name="Saída 2 17 42" xfId="46398" xr:uid="{00000000-0005-0000-0000-000083B80000}"/>
    <cellStyle name="Saída 2 17 43" xfId="46399" xr:uid="{00000000-0005-0000-0000-000084B80000}"/>
    <cellStyle name="Saída 2 17 44" xfId="46400" xr:uid="{00000000-0005-0000-0000-000085B80000}"/>
    <cellStyle name="Saída 2 17 45" xfId="46401" xr:uid="{00000000-0005-0000-0000-000086B80000}"/>
    <cellStyle name="Saída 2 17 46" xfId="46402" xr:uid="{00000000-0005-0000-0000-000087B80000}"/>
    <cellStyle name="Saída 2 17 47" xfId="46403" xr:uid="{00000000-0005-0000-0000-000088B80000}"/>
    <cellStyle name="Saída 2 17 48" xfId="46404" xr:uid="{00000000-0005-0000-0000-000089B80000}"/>
    <cellStyle name="Saída 2 17 49" xfId="46405" xr:uid="{00000000-0005-0000-0000-00008AB80000}"/>
    <cellStyle name="Saída 2 17 5" xfId="46406" xr:uid="{00000000-0005-0000-0000-00008BB80000}"/>
    <cellStyle name="Saída 2 17 5 2" xfId="46407" xr:uid="{00000000-0005-0000-0000-00008CB80000}"/>
    <cellStyle name="Saída 2 17 50" xfId="46408" xr:uid="{00000000-0005-0000-0000-00008DB80000}"/>
    <cellStyle name="Saída 2 17 51" xfId="46409" xr:uid="{00000000-0005-0000-0000-00008EB80000}"/>
    <cellStyle name="Saída 2 17 52" xfId="46410" xr:uid="{00000000-0005-0000-0000-00008FB80000}"/>
    <cellStyle name="Saída 2 17 53" xfId="46411" xr:uid="{00000000-0005-0000-0000-000090B80000}"/>
    <cellStyle name="Saída 2 17 54" xfId="46412" xr:uid="{00000000-0005-0000-0000-000091B80000}"/>
    <cellStyle name="Saída 2 17 55" xfId="46413" xr:uid="{00000000-0005-0000-0000-000092B80000}"/>
    <cellStyle name="Saída 2 17 56" xfId="46414" xr:uid="{00000000-0005-0000-0000-000093B80000}"/>
    <cellStyle name="Saída 2 17 57" xfId="46415" xr:uid="{00000000-0005-0000-0000-000094B80000}"/>
    <cellStyle name="Saída 2 17 58" xfId="46416" xr:uid="{00000000-0005-0000-0000-000095B80000}"/>
    <cellStyle name="Saída 2 17 59" xfId="46417" xr:uid="{00000000-0005-0000-0000-000096B80000}"/>
    <cellStyle name="Saída 2 17 6" xfId="46418" xr:uid="{00000000-0005-0000-0000-000097B80000}"/>
    <cellStyle name="Saída 2 17 6 2" xfId="46419" xr:uid="{00000000-0005-0000-0000-000098B80000}"/>
    <cellStyle name="Saída 2 17 60" xfId="46420" xr:uid="{00000000-0005-0000-0000-000099B80000}"/>
    <cellStyle name="Saída 2 17 61" xfId="46421" xr:uid="{00000000-0005-0000-0000-00009AB80000}"/>
    <cellStyle name="Saída 2 17 62" xfId="46422" xr:uid="{00000000-0005-0000-0000-00009BB80000}"/>
    <cellStyle name="Saída 2 17 63" xfId="46423" xr:uid="{00000000-0005-0000-0000-00009CB80000}"/>
    <cellStyle name="Saída 2 17 64" xfId="46424" xr:uid="{00000000-0005-0000-0000-00009DB80000}"/>
    <cellStyle name="Saída 2 17 65" xfId="46425" xr:uid="{00000000-0005-0000-0000-00009EB80000}"/>
    <cellStyle name="Saída 2 17 66" xfId="46426" xr:uid="{00000000-0005-0000-0000-00009FB80000}"/>
    <cellStyle name="Saída 2 17 67" xfId="46427" xr:uid="{00000000-0005-0000-0000-0000A0B80000}"/>
    <cellStyle name="Saída 2 17 68" xfId="46428" xr:uid="{00000000-0005-0000-0000-0000A1B80000}"/>
    <cellStyle name="Saída 2 17 69" xfId="46429" xr:uid="{00000000-0005-0000-0000-0000A2B80000}"/>
    <cellStyle name="Saída 2 17 7" xfId="46430" xr:uid="{00000000-0005-0000-0000-0000A3B80000}"/>
    <cellStyle name="Saída 2 17 7 2" xfId="46431" xr:uid="{00000000-0005-0000-0000-0000A4B80000}"/>
    <cellStyle name="Saída 2 17 70" xfId="46432" xr:uid="{00000000-0005-0000-0000-0000A5B80000}"/>
    <cellStyle name="Saída 2 17 71" xfId="46433" xr:uid="{00000000-0005-0000-0000-0000A6B80000}"/>
    <cellStyle name="Saída 2 17 72" xfId="46434" xr:uid="{00000000-0005-0000-0000-0000A7B80000}"/>
    <cellStyle name="Saída 2 17 73" xfId="46435" xr:uid="{00000000-0005-0000-0000-0000A8B80000}"/>
    <cellStyle name="Saída 2 17 74" xfId="46436" xr:uid="{00000000-0005-0000-0000-0000A9B80000}"/>
    <cellStyle name="Saída 2 17 75" xfId="46437" xr:uid="{00000000-0005-0000-0000-0000AAB80000}"/>
    <cellStyle name="Saída 2 17 76" xfId="46438" xr:uid="{00000000-0005-0000-0000-0000ABB80000}"/>
    <cellStyle name="Saída 2 17 77" xfId="52457" xr:uid="{00000000-0005-0000-0000-0000ACB80000}"/>
    <cellStyle name="Saída 2 17 78" xfId="52307" xr:uid="{00000000-0005-0000-0000-0000ADB80000}"/>
    <cellStyle name="Saída 2 17 79" xfId="53148" xr:uid="{00000000-0005-0000-0000-0000AEB80000}"/>
    <cellStyle name="Saída 2 17 8" xfId="46439" xr:uid="{00000000-0005-0000-0000-0000AFB80000}"/>
    <cellStyle name="Saída 2 17 8 2" xfId="46440" xr:uid="{00000000-0005-0000-0000-0000B0B80000}"/>
    <cellStyle name="Saída 2 17 9" xfId="46441" xr:uid="{00000000-0005-0000-0000-0000B1B80000}"/>
    <cellStyle name="Saída 2 17 9 2" xfId="46442" xr:uid="{00000000-0005-0000-0000-0000B2B80000}"/>
    <cellStyle name="Saída 2 18" xfId="1250" xr:uid="{00000000-0005-0000-0000-0000B3B80000}"/>
    <cellStyle name="Saída 2 18 10" xfId="46443" xr:uid="{00000000-0005-0000-0000-0000B4B80000}"/>
    <cellStyle name="Saída 2 18 10 2" xfId="46444" xr:uid="{00000000-0005-0000-0000-0000B5B80000}"/>
    <cellStyle name="Saída 2 18 11" xfId="46445" xr:uid="{00000000-0005-0000-0000-0000B6B80000}"/>
    <cellStyle name="Saída 2 18 11 2" xfId="46446" xr:uid="{00000000-0005-0000-0000-0000B7B80000}"/>
    <cellStyle name="Saída 2 18 12" xfId="46447" xr:uid="{00000000-0005-0000-0000-0000B8B80000}"/>
    <cellStyle name="Saída 2 18 12 2" xfId="46448" xr:uid="{00000000-0005-0000-0000-0000B9B80000}"/>
    <cellStyle name="Saída 2 18 13" xfId="46449" xr:uid="{00000000-0005-0000-0000-0000BAB80000}"/>
    <cellStyle name="Saída 2 18 13 2" xfId="46450" xr:uid="{00000000-0005-0000-0000-0000BBB80000}"/>
    <cellStyle name="Saída 2 18 14" xfId="46451" xr:uid="{00000000-0005-0000-0000-0000BCB80000}"/>
    <cellStyle name="Saída 2 18 14 2" xfId="46452" xr:uid="{00000000-0005-0000-0000-0000BDB80000}"/>
    <cellStyle name="Saída 2 18 15" xfId="46453" xr:uid="{00000000-0005-0000-0000-0000BEB80000}"/>
    <cellStyle name="Saída 2 18 15 2" xfId="46454" xr:uid="{00000000-0005-0000-0000-0000BFB80000}"/>
    <cellStyle name="Saída 2 18 16" xfId="46455" xr:uid="{00000000-0005-0000-0000-0000C0B80000}"/>
    <cellStyle name="Saída 2 18 16 2" xfId="46456" xr:uid="{00000000-0005-0000-0000-0000C1B80000}"/>
    <cellStyle name="Saída 2 18 17" xfId="46457" xr:uid="{00000000-0005-0000-0000-0000C2B80000}"/>
    <cellStyle name="Saída 2 18 17 2" xfId="46458" xr:uid="{00000000-0005-0000-0000-0000C3B80000}"/>
    <cellStyle name="Saída 2 18 18" xfId="46459" xr:uid="{00000000-0005-0000-0000-0000C4B80000}"/>
    <cellStyle name="Saída 2 18 18 2" xfId="46460" xr:uid="{00000000-0005-0000-0000-0000C5B80000}"/>
    <cellStyle name="Saída 2 18 19" xfId="46461" xr:uid="{00000000-0005-0000-0000-0000C6B80000}"/>
    <cellStyle name="Saída 2 18 19 2" xfId="46462" xr:uid="{00000000-0005-0000-0000-0000C7B80000}"/>
    <cellStyle name="Saída 2 18 2" xfId="1251" xr:uid="{00000000-0005-0000-0000-0000C8B80000}"/>
    <cellStyle name="Saída 2 18 2 2" xfId="46463" xr:uid="{00000000-0005-0000-0000-0000C9B80000}"/>
    <cellStyle name="Saída 2 18 20" xfId="46464" xr:uid="{00000000-0005-0000-0000-0000CAB80000}"/>
    <cellStyle name="Saída 2 18 20 2" xfId="46465" xr:uid="{00000000-0005-0000-0000-0000CBB80000}"/>
    <cellStyle name="Saída 2 18 21" xfId="46466" xr:uid="{00000000-0005-0000-0000-0000CCB80000}"/>
    <cellStyle name="Saída 2 18 21 2" xfId="46467" xr:uid="{00000000-0005-0000-0000-0000CDB80000}"/>
    <cellStyle name="Saída 2 18 22" xfId="46468" xr:uid="{00000000-0005-0000-0000-0000CEB80000}"/>
    <cellStyle name="Saída 2 18 22 2" xfId="46469" xr:uid="{00000000-0005-0000-0000-0000CFB80000}"/>
    <cellStyle name="Saída 2 18 23" xfId="46470" xr:uid="{00000000-0005-0000-0000-0000D0B80000}"/>
    <cellStyle name="Saída 2 18 23 2" xfId="46471" xr:uid="{00000000-0005-0000-0000-0000D1B80000}"/>
    <cellStyle name="Saída 2 18 24" xfId="46472" xr:uid="{00000000-0005-0000-0000-0000D2B80000}"/>
    <cellStyle name="Saída 2 18 24 2" xfId="46473" xr:uid="{00000000-0005-0000-0000-0000D3B80000}"/>
    <cellStyle name="Saída 2 18 25" xfId="46474" xr:uid="{00000000-0005-0000-0000-0000D4B80000}"/>
    <cellStyle name="Saída 2 18 25 2" xfId="46475" xr:uid="{00000000-0005-0000-0000-0000D5B80000}"/>
    <cellStyle name="Saída 2 18 26" xfId="46476" xr:uid="{00000000-0005-0000-0000-0000D6B80000}"/>
    <cellStyle name="Saída 2 18 26 2" xfId="46477" xr:uid="{00000000-0005-0000-0000-0000D7B80000}"/>
    <cellStyle name="Saída 2 18 27" xfId="46478" xr:uid="{00000000-0005-0000-0000-0000D8B80000}"/>
    <cellStyle name="Saída 2 18 27 2" xfId="46479" xr:uid="{00000000-0005-0000-0000-0000D9B80000}"/>
    <cellStyle name="Saída 2 18 28" xfId="46480" xr:uid="{00000000-0005-0000-0000-0000DAB80000}"/>
    <cellStyle name="Saída 2 18 28 2" xfId="46481" xr:uid="{00000000-0005-0000-0000-0000DBB80000}"/>
    <cellStyle name="Saída 2 18 29" xfId="46482" xr:uid="{00000000-0005-0000-0000-0000DCB80000}"/>
    <cellStyle name="Saída 2 18 29 2" xfId="46483" xr:uid="{00000000-0005-0000-0000-0000DDB80000}"/>
    <cellStyle name="Saída 2 18 3" xfId="46484" xr:uid="{00000000-0005-0000-0000-0000DEB80000}"/>
    <cellStyle name="Saída 2 18 3 2" xfId="46485" xr:uid="{00000000-0005-0000-0000-0000DFB80000}"/>
    <cellStyle name="Saída 2 18 30" xfId="46486" xr:uid="{00000000-0005-0000-0000-0000E0B80000}"/>
    <cellStyle name="Saída 2 18 30 2" xfId="46487" xr:uid="{00000000-0005-0000-0000-0000E1B80000}"/>
    <cellStyle name="Saída 2 18 31" xfId="46488" xr:uid="{00000000-0005-0000-0000-0000E2B80000}"/>
    <cellStyle name="Saída 2 18 31 2" xfId="46489" xr:uid="{00000000-0005-0000-0000-0000E3B80000}"/>
    <cellStyle name="Saída 2 18 32" xfId="46490" xr:uid="{00000000-0005-0000-0000-0000E4B80000}"/>
    <cellStyle name="Saída 2 18 32 2" xfId="46491" xr:uid="{00000000-0005-0000-0000-0000E5B80000}"/>
    <cellStyle name="Saída 2 18 33" xfId="46492" xr:uid="{00000000-0005-0000-0000-0000E6B80000}"/>
    <cellStyle name="Saída 2 18 33 2" xfId="46493" xr:uid="{00000000-0005-0000-0000-0000E7B80000}"/>
    <cellStyle name="Saída 2 18 34" xfId="46494" xr:uid="{00000000-0005-0000-0000-0000E8B80000}"/>
    <cellStyle name="Saída 2 18 34 2" xfId="46495" xr:uid="{00000000-0005-0000-0000-0000E9B80000}"/>
    <cellStyle name="Saída 2 18 35" xfId="46496" xr:uid="{00000000-0005-0000-0000-0000EAB80000}"/>
    <cellStyle name="Saída 2 18 35 2" xfId="46497" xr:uid="{00000000-0005-0000-0000-0000EBB80000}"/>
    <cellStyle name="Saída 2 18 36" xfId="46498" xr:uid="{00000000-0005-0000-0000-0000ECB80000}"/>
    <cellStyle name="Saída 2 18 36 2" xfId="46499" xr:uid="{00000000-0005-0000-0000-0000EDB80000}"/>
    <cellStyle name="Saída 2 18 37" xfId="46500" xr:uid="{00000000-0005-0000-0000-0000EEB80000}"/>
    <cellStyle name="Saída 2 18 37 2" xfId="46501" xr:uid="{00000000-0005-0000-0000-0000EFB80000}"/>
    <cellStyle name="Saída 2 18 38" xfId="46502" xr:uid="{00000000-0005-0000-0000-0000F0B80000}"/>
    <cellStyle name="Saída 2 18 38 2" xfId="46503" xr:uid="{00000000-0005-0000-0000-0000F1B80000}"/>
    <cellStyle name="Saída 2 18 39" xfId="46504" xr:uid="{00000000-0005-0000-0000-0000F2B80000}"/>
    <cellStyle name="Saída 2 18 39 2" xfId="46505" xr:uid="{00000000-0005-0000-0000-0000F3B80000}"/>
    <cellStyle name="Saída 2 18 4" xfId="46506" xr:uid="{00000000-0005-0000-0000-0000F4B80000}"/>
    <cellStyle name="Saída 2 18 4 2" xfId="46507" xr:uid="{00000000-0005-0000-0000-0000F5B80000}"/>
    <cellStyle name="Saída 2 18 40" xfId="46508" xr:uid="{00000000-0005-0000-0000-0000F6B80000}"/>
    <cellStyle name="Saída 2 18 41" xfId="46509" xr:uid="{00000000-0005-0000-0000-0000F7B80000}"/>
    <cellStyle name="Saída 2 18 42" xfId="46510" xr:uid="{00000000-0005-0000-0000-0000F8B80000}"/>
    <cellStyle name="Saída 2 18 43" xfId="46511" xr:uid="{00000000-0005-0000-0000-0000F9B80000}"/>
    <cellStyle name="Saída 2 18 44" xfId="46512" xr:uid="{00000000-0005-0000-0000-0000FAB80000}"/>
    <cellStyle name="Saída 2 18 45" xfId="46513" xr:uid="{00000000-0005-0000-0000-0000FBB80000}"/>
    <cellStyle name="Saída 2 18 46" xfId="46514" xr:uid="{00000000-0005-0000-0000-0000FCB80000}"/>
    <cellStyle name="Saída 2 18 47" xfId="46515" xr:uid="{00000000-0005-0000-0000-0000FDB80000}"/>
    <cellStyle name="Saída 2 18 48" xfId="46516" xr:uid="{00000000-0005-0000-0000-0000FEB80000}"/>
    <cellStyle name="Saída 2 18 49" xfId="46517" xr:uid="{00000000-0005-0000-0000-0000FFB80000}"/>
    <cellStyle name="Saída 2 18 5" xfId="46518" xr:uid="{00000000-0005-0000-0000-000000B90000}"/>
    <cellStyle name="Saída 2 18 5 2" xfId="46519" xr:uid="{00000000-0005-0000-0000-000001B90000}"/>
    <cellStyle name="Saída 2 18 50" xfId="46520" xr:uid="{00000000-0005-0000-0000-000002B90000}"/>
    <cellStyle name="Saída 2 18 51" xfId="46521" xr:uid="{00000000-0005-0000-0000-000003B90000}"/>
    <cellStyle name="Saída 2 18 52" xfId="46522" xr:uid="{00000000-0005-0000-0000-000004B90000}"/>
    <cellStyle name="Saída 2 18 53" xfId="46523" xr:uid="{00000000-0005-0000-0000-000005B90000}"/>
    <cellStyle name="Saída 2 18 54" xfId="46524" xr:uid="{00000000-0005-0000-0000-000006B90000}"/>
    <cellStyle name="Saída 2 18 55" xfId="46525" xr:uid="{00000000-0005-0000-0000-000007B90000}"/>
    <cellStyle name="Saída 2 18 56" xfId="46526" xr:uid="{00000000-0005-0000-0000-000008B90000}"/>
    <cellStyle name="Saída 2 18 57" xfId="46527" xr:uid="{00000000-0005-0000-0000-000009B90000}"/>
    <cellStyle name="Saída 2 18 58" xfId="46528" xr:uid="{00000000-0005-0000-0000-00000AB90000}"/>
    <cellStyle name="Saída 2 18 59" xfId="46529" xr:uid="{00000000-0005-0000-0000-00000BB90000}"/>
    <cellStyle name="Saída 2 18 6" xfId="46530" xr:uid="{00000000-0005-0000-0000-00000CB90000}"/>
    <cellStyle name="Saída 2 18 6 2" xfId="46531" xr:uid="{00000000-0005-0000-0000-00000DB90000}"/>
    <cellStyle name="Saída 2 18 60" xfId="46532" xr:uid="{00000000-0005-0000-0000-00000EB90000}"/>
    <cellStyle name="Saída 2 18 61" xfId="46533" xr:uid="{00000000-0005-0000-0000-00000FB90000}"/>
    <cellStyle name="Saída 2 18 62" xfId="46534" xr:uid="{00000000-0005-0000-0000-000010B90000}"/>
    <cellStyle name="Saída 2 18 63" xfId="46535" xr:uid="{00000000-0005-0000-0000-000011B90000}"/>
    <cellStyle name="Saída 2 18 64" xfId="46536" xr:uid="{00000000-0005-0000-0000-000012B90000}"/>
    <cellStyle name="Saída 2 18 65" xfId="46537" xr:uid="{00000000-0005-0000-0000-000013B90000}"/>
    <cellStyle name="Saída 2 18 66" xfId="46538" xr:uid="{00000000-0005-0000-0000-000014B90000}"/>
    <cellStyle name="Saída 2 18 67" xfId="46539" xr:uid="{00000000-0005-0000-0000-000015B90000}"/>
    <cellStyle name="Saída 2 18 68" xfId="46540" xr:uid="{00000000-0005-0000-0000-000016B90000}"/>
    <cellStyle name="Saída 2 18 69" xfId="46541" xr:uid="{00000000-0005-0000-0000-000017B90000}"/>
    <cellStyle name="Saída 2 18 7" xfId="46542" xr:uid="{00000000-0005-0000-0000-000018B90000}"/>
    <cellStyle name="Saída 2 18 7 2" xfId="46543" xr:uid="{00000000-0005-0000-0000-000019B90000}"/>
    <cellStyle name="Saída 2 18 70" xfId="46544" xr:uid="{00000000-0005-0000-0000-00001AB90000}"/>
    <cellStyle name="Saída 2 18 71" xfId="46545" xr:uid="{00000000-0005-0000-0000-00001BB90000}"/>
    <cellStyle name="Saída 2 18 72" xfId="46546" xr:uid="{00000000-0005-0000-0000-00001CB90000}"/>
    <cellStyle name="Saída 2 18 73" xfId="46547" xr:uid="{00000000-0005-0000-0000-00001DB90000}"/>
    <cellStyle name="Saída 2 18 74" xfId="46548" xr:uid="{00000000-0005-0000-0000-00001EB90000}"/>
    <cellStyle name="Saída 2 18 75" xfId="46549" xr:uid="{00000000-0005-0000-0000-00001FB90000}"/>
    <cellStyle name="Saída 2 18 76" xfId="46550" xr:uid="{00000000-0005-0000-0000-000020B90000}"/>
    <cellStyle name="Saída 2 18 77" xfId="52716" xr:uid="{00000000-0005-0000-0000-000021B90000}"/>
    <cellStyle name="Saída 2 18 78" xfId="52986" xr:uid="{00000000-0005-0000-0000-000022B90000}"/>
    <cellStyle name="Saída 2 18 79" xfId="53447" xr:uid="{00000000-0005-0000-0000-000023B90000}"/>
    <cellStyle name="Saída 2 18 8" xfId="46551" xr:uid="{00000000-0005-0000-0000-000024B90000}"/>
    <cellStyle name="Saída 2 18 8 2" xfId="46552" xr:uid="{00000000-0005-0000-0000-000025B90000}"/>
    <cellStyle name="Saída 2 18 9" xfId="46553" xr:uid="{00000000-0005-0000-0000-000026B90000}"/>
    <cellStyle name="Saída 2 18 9 2" xfId="46554" xr:uid="{00000000-0005-0000-0000-000027B90000}"/>
    <cellStyle name="Saída 2 19" xfId="1252" xr:uid="{00000000-0005-0000-0000-000028B90000}"/>
    <cellStyle name="Saída 2 19 10" xfId="46555" xr:uid="{00000000-0005-0000-0000-000029B90000}"/>
    <cellStyle name="Saída 2 19 10 2" xfId="46556" xr:uid="{00000000-0005-0000-0000-00002AB90000}"/>
    <cellStyle name="Saída 2 19 11" xfId="46557" xr:uid="{00000000-0005-0000-0000-00002BB90000}"/>
    <cellStyle name="Saída 2 19 11 2" xfId="46558" xr:uid="{00000000-0005-0000-0000-00002CB90000}"/>
    <cellStyle name="Saída 2 19 12" xfId="46559" xr:uid="{00000000-0005-0000-0000-00002DB90000}"/>
    <cellStyle name="Saída 2 19 12 2" xfId="46560" xr:uid="{00000000-0005-0000-0000-00002EB90000}"/>
    <cellStyle name="Saída 2 19 13" xfId="46561" xr:uid="{00000000-0005-0000-0000-00002FB90000}"/>
    <cellStyle name="Saída 2 19 13 2" xfId="46562" xr:uid="{00000000-0005-0000-0000-000030B90000}"/>
    <cellStyle name="Saída 2 19 14" xfId="46563" xr:uid="{00000000-0005-0000-0000-000031B90000}"/>
    <cellStyle name="Saída 2 19 14 2" xfId="46564" xr:uid="{00000000-0005-0000-0000-000032B90000}"/>
    <cellStyle name="Saída 2 19 15" xfId="46565" xr:uid="{00000000-0005-0000-0000-000033B90000}"/>
    <cellStyle name="Saída 2 19 15 2" xfId="46566" xr:uid="{00000000-0005-0000-0000-000034B90000}"/>
    <cellStyle name="Saída 2 19 16" xfId="46567" xr:uid="{00000000-0005-0000-0000-000035B90000}"/>
    <cellStyle name="Saída 2 19 16 2" xfId="46568" xr:uid="{00000000-0005-0000-0000-000036B90000}"/>
    <cellStyle name="Saída 2 19 17" xfId="46569" xr:uid="{00000000-0005-0000-0000-000037B90000}"/>
    <cellStyle name="Saída 2 19 17 2" xfId="46570" xr:uid="{00000000-0005-0000-0000-000038B90000}"/>
    <cellStyle name="Saída 2 19 18" xfId="46571" xr:uid="{00000000-0005-0000-0000-000039B90000}"/>
    <cellStyle name="Saída 2 19 18 2" xfId="46572" xr:uid="{00000000-0005-0000-0000-00003AB90000}"/>
    <cellStyle name="Saída 2 19 19" xfId="46573" xr:uid="{00000000-0005-0000-0000-00003BB90000}"/>
    <cellStyle name="Saída 2 19 19 2" xfId="46574" xr:uid="{00000000-0005-0000-0000-00003CB90000}"/>
    <cellStyle name="Saída 2 19 2" xfId="1253" xr:uid="{00000000-0005-0000-0000-00003DB90000}"/>
    <cellStyle name="Saída 2 19 2 2" xfId="46575" xr:uid="{00000000-0005-0000-0000-00003EB90000}"/>
    <cellStyle name="Saída 2 19 20" xfId="46576" xr:uid="{00000000-0005-0000-0000-00003FB90000}"/>
    <cellStyle name="Saída 2 19 20 2" xfId="46577" xr:uid="{00000000-0005-0000-0000-000040B90000}"/>
    <cellStyle name="Saída 2 19 21" xfId="46578" xr:uid="{00000000-0005-0000-0000-000041B90000}"/>
    <cellStyle name="Saída 2 19 21 2" xfId="46579" xr:uid="{00000000-0005-0000-0000-000042B90000}"/>
    <cellStyle name="Saída 2 19 22" xfId="46580" xr:uid="{00000000-0005-0000-0000-000043B90000}"/>
    <cellStyle name="Saída 2 19 22 2" xfId="46581" xr:uid="{00000000-0005-0000-0000-000044B90000}"/>
    <cellStyle name="Saída 2 19 23" xfId="46582" xr:uid="{00000000-0005-0000-0000-000045B90000}"/>
    <cellStyle name="Saída 2 19 23 2" xfId="46583" xr:uid="{00000000-0005-0000-0000-000046B90000}"/>
    <cellStyle name="Saída 2 19 24" xfId="46584" xr:uid="{00000000-0005-0000-0000-000047B90000}"/>
    <cellStyle name="Saída 2 19 24 2" xfId="46585" xr:uid="{00000000-0005-0000-0000-000048B90000}"/>
    <cellStyle name="Saída 2 19 25" xfId="46586" xr:uid="{00000000-0005-0000-0000-000049B90000}"/>
    <cellStyle name="Saída 2 19 25 2" xfId="46587" xr:uid="{00000000-0005-0000-0000-00004AB90000}"/>
    <cellStyle name="Saída 2 19 26" xfId="46588" xr:uid="{00000000-0005-0000-0000-00004BB90000}"/>
    <cellStyle name="Saída 2 19 26 2" xfId="46589" xr:uid="{00000000-0005-0000-0000-00004CB90000}"/>
    <cellStyle name="Saída 2 19 27" xfId="46590" xr:uid="{00000000-0005-0000-0000-00004DB90000}"/>
    <cellStyle name="Saída 2 19 27 2" xfId="46591" xr:uid="{00000000-0005-0000-0000-00004EB90000}"/>
    <cellStyle name="Saída 2 19 28" xfId="46592" xr:uid="{00000000-0005-0000-0000-00004FB90000}"/>
    <cellStyle name="Saída 2 19 28 2" xfId="46593" xr:uid="{00000000-0005-0000-0000-000050B90000}"/>
    <cellStyle name="Saída 2 19 29" xfId="46594" xr:uid="{00000000-0005-0000-0000-000051B90000}"/>
    <cellStyle name="Saída 2 19 29 2" xfId="46595" xr:uid="{00000000-0005-0000-0000-000052B90000}"/>
    <cellStyle name="Saída 2 19 3" xfId="46596" xr:uid="{00000000-0005-0000-0000-000053B90000}"/>
    <cellStyle name="Saída 2 19 3 2" xfId="46597" xr:uid="{00000000-0005-0000-0000-000054B90000}"/>
    <cellStyle name="Saída 2 19 30" xfId="46598" xr:uid="{00000000-0005-0000-0000-000055B90000}"/>
    <cellStyle name="Saída 2 19 30 2" xfId="46599" xr:uid="{00000000-0005-0000-0000-000056B90000}"/>
    <cellStyle name="Saída 2 19 31" xfId="46600" xr:uid="{00000000-0005-0000-0000-000057B90000}"/>
    <cellStyle name="Saída 2 19 31 2" xfId="46601" xr:uid="{00000000-0005-0000-0000-000058B90000}"/>
    <cellStyle name="Saída 2 19 32" xfId="46602" xr:uid="{00000000-0005-0000-0000-000059B90000}"/>
    <cellStyle name="Saída 2 19 32 2" xfId="46603" xr:uid="{00000000-0005-0000-0000-00005AB90000}"/>
    <cellStyle name="Saída 2 19 33" xfId="46604" xr:uid="{00000000-0005-0000-0000-00005BB90000}"/>
    <cellStyle name="Saída 2 19 33 2" xfId="46605" xr:uid="{00000000-0005-0000-0000-00005CB90000}"/>
    <cellStyle name="Saída 2 19 34" xfId="46606" xr:uid="{00000000-0005-0000-0000-00005DB90000}"/>
    <cellStyle name="Saída 2 19 34 2" xfId="46607" xr:uid="{00000000-0005-0000-0000-00005EB90000}"/>
    <cellStyle name="Saída 2 19 35" xfId="46608" xr:uid="{00000000-0005-0000-0000-00005FB90000}"/>
    <cellStyle name="Saída 2 19 35 2" xfId="46609" xr:uid="{00000000-0005-0000-0000-000060B90000}"/>
    <cellStyle name="Saída 2 19 36" xfId="46610" xr:uid="{00000000-0005-0000-0000-000061B90000}"/>
    <cellStyle name="Saída 2 19 36 2" xfId="46611" xr:uid="{00000000-0005-0000-0000-000062B90000}"/>
    <cellStyle name="Saída 2 19 37" xfId="46612" xr:uid="{00000000-0005-0000-0000-000063B90000}"/>
    <cellStyle name="Saída 2 19 37 2" xfId="46613" xr:uid="{00000000-0005-0000-0000-000064B90000}"/>
    <cellStyle name="Saída 2 19 38" xfId="46614" xr:uid="{00000000-0005-0000-0000-000065B90000}"/>
    <cellStyle name="Saída 2 19 38 2" xfId="46615" xr:uid="{00000000-0005-0000-0000-000066B90000}"/>
    <cellStyle name="Saída 2 19 39" xfId="46616" xr:uid="{00000000-0005-0000-0000-000067B90000}"/>
    <cellStyle name="Saída 2 19 39 2" xfId="46617" xr:uid="{00000000-0005-0000-0000-000068B90000}"/>
    <cellStyle name="Saída 2 19 4" xfId="46618" xr:uid="{00000000-0005-0000-0000-000069B90000}"/>
    <cellStyle name="Saída 2 19 4 2" xfId="46619" xr:uid="{00000000-0005-0000-0000-00006AB90000}"/>
    <cellStyle name="Saída 2 19 40" xfId="46620" xr:uid="{00000000-0005-0000-0000-00006BB90000}"/>
    <cellStyle name="Saída 2 19 41" xfId="46621" xr:uid="{00000000-0005-0000-0000-00006CB90000}"/>
    <cellStyle name="Saída 2 19 42" xfId="46622" xr:uid="{00000000-0005-0000-0000-00006DB90000}"/>
    <cellStyle name="Saída 2 19 43" xfId="46623" xr:uid="{00000000-0005-0000-0000-00006EB90000}"/>
    <cellStyle name="Saída 2 19 44" xfId="46624" xr:uid="{00000000-0005-0000-0000-00006FB90000}"/>
    <cellStyle name="Saída 2 19 45" xfId="46625" xr:uid="{00000000-0005-0000-0000-000070B90000}"/>
    <cellStyle name="Saída 2 19 46" xfId="46626" xr:uid="{00000000-0005-0000-0000-000071B90000}"/>
    <cellStyle name="Saída 2 19 47" xfId="46627" xr:uid="{00000000-0005-0000-0000-000072B90000}"/>
    <cellStyle name="Saída 2 19 48" xfId="46628" xr:uid="{00000000-0005-0000-0000-000073B90000}"/>
    <cellStyle name="Saída 2 19 49" xfId="46629" xr:uid="{00000000-0005-0000-0000-000074B90000}"/>
    <cellStyle name="Saída 2 19 5" xfId="46630" xr:uid="{00000000-0005-0000-0000-000075B90000}"/>
    <cellStyle name="Saída 2 19 5 2" xfId="46631" xr:uid="{00000000-0005-0000-0000-000076B90000}"/>
    <cellStyle name="Saída 2 19 50" xfId="46632" xr:uid="{00000000-0005-0000-0000-000077B90000}"/>
    <cellStyle name="Saída 2 19 51" xfId="46633" xr:uid="{00000000-0005-0000-0000-000078B90000}"/>
    <cellStyle name="Saída 2 19 52" xfId="46634" xr:uid="{00000000-0005-0000-0000-000079B90000}"/>
    <cellStyle name="Saída 2 19 53" xfId="46635" xr:uid="{00000000-0005-0000-0000-00007AB90000}"/>
    <cellStyle name="Saída 2 19 54" xfId="46636" xr:uid="{00000000-0005-0000-0000-00007BB90000}"/>
    <cellStyle name="Saída 2 19 55" xfId="46637" xr:uid="{00000000-0005-0000-0000-00007CB90000}"/>
    <cellStyle name="Saída 2 19 56" xfId="46638" xr:uid="{00000000-0005-0000-0000-00007DB90000}"/>
    <cellStyle name="Saída 2 19 57" xfId="46639" xr:uid="{00000000-0005-0000-0000-00007EB90000}"/>
    <cellStyle name="Saída 2 19 58" xfId="46640" xr:uid="{00000000-0005-0000-0000-00007FB90000}"/>
    <cellStyle name="Saída 2 19 59" xfId="46641" xr:uid="{00000000-0005-0000-0000-000080B90000}"/>
    <cellStyle name="Saída 2 19 6" xfId="46642" xr:uid="{00000000-0005-0000-0000-000081B90000}"/>
    <cellStyle name="Saída 2 19 6 2" xfId="46643" xr:uid="{00000000-0005-0000-0000-000082B90000}"/>
    <cellStyle name="Saída 2 19 60" xfId="46644" xr:uid="{00000000-0005-0000-0000-000083B90000}"/>
    <cellStyle name="Saída 2 19 61" xfId="46645" xr:uid="{00000000-0005-0000-0000-000084B90000}"/>
    <cellStyle name="Saída 2 19 62" xfId="46646" xr:uid="{00000000-0005-0000-0000-000085B90000}"/>
    <cellStyle name="Saída 2 19 63" xfId="46647" xr:uid="{00000000-0005-0000-0000-000086B90000}"/>
    <cellStyle name="Saída 2 19 64" xfId="46648" xr:uid="{00000000-0005-0000-0000-000087B90000}"/>
    <cellStyle name="Saída 2 19 65" xfId="46649" xr:uid="{00000000-0005-0000-0000-000088B90000}"/>
    <cellStyle name="Saída 2 19 66" xfId="46650" xr:uid="{00000000-0005-0000-0000-000089B90000}"/>
    <cellStyle name="Saída 2 19 67" xfId="46651" xr:uid="{00000000-0005-0000-0000-00008AB90000}"/>
    <cellStyle name="Saída 2 19 68" xfId="46652" xr:uid="{00000000-0005-0000-0000-00008BB90000}"/>
    <cellStyle name="Saída 2 19 69" xfId="46653" xr:uid="{00000000-0005-0000-0000-00008CB90000}"/>
    <cellStyle name="Saída 2 19 7" xfId="46654" xr:uid="{00000000-0005-0000-0000-00008DB90000}"/>
    <cellStyle name="Saída 2 19 7 2" xfId="46655" xr:uid="{00000000-0005-0000-0000-00008EB90000}"/>
    <cellStyle name="Saída 2 19 70" xfId="46656" xr:uid="{00000000-0005-0000-0000-00008FB90000}"/>
    <cellStyle name="Saída 2 19 71" xfId="46657" xr:uid="{00000000-0005-0000-0000-000090B90000}"/>
    <cellStyle name="Saída 2 19 72" xfId="46658" xr:uid="{00000000-0005-0000-0000-000091B90000}"/>
    <cellStyle name="Saída 2 19 73" xfId="46659" xr:uid="{00000000-0005-0000-0000-000092B90000}"/>
    <cellStyle name="Saída 2 19 74" xfId="46660" xr:uid="{00000000-0005-0000-0000-000093B90000}"/>
    <cellStyle name="Saída 2 19 75" xfId="46661" xr:uid="{00000000-0005-0000-0000-000094B90000}"/>
    <cellStyle name="Saída 2 19 76" xfId="46662" xr:uid="{00000000-0005-0000-0000-000095B90000}"/>
    <cellStyle name="Saída 2 19 77" xfId="52640" xr:uid="{00000000-0005-0000-0000-000096B90000}"/>
    <cellStyle name="Saída 2 19 78" xfId="52893" xr:uid="{00000000-0005-0000-0000-000097B90000}"/>
    <cellStyle name="Saída 2 19 79" xfId="53354" xr:uid="{00000000-0005-0000-0000-000098B90000}"/>
    <cellStyle name="Saída 2 19 8" xfId="46663" xr:uid="{00000000-0005-0000-0000-000099B90000}"/>
    <cellStyle name="Saída 2 19 8 2" xfId="46664" xr:uid="{00000000-0005-0000-0000-00009AB90000}"/>
    <cellStyle name="Saída 2 19 9" xfId="46665" xr:uid="{00000000-0005-0000-0000-00009BB90000}"/>
    <cellStyle name="Saída 2 19 9 2" xfId="46666" xr:uid="{00000000-0005-0000-0000-00009CB90000}"/>
    <cellStyle name="Saída 2 2" xfId="1254" xr:uid="{00000000-0005-0000-0000-00009DB90000}"/>
    <cellStyle name="Saída 2 2 10" xfId="46667" xr:uid="{00000000-0005-0000-0000-00009EB90000}"/>
    <cellStyle name="Saída 2 2 10 2" xfId="46668" xr:uid="{00000000-0005-0000-0000-00009FB90000}"/>
    <cellStyle name="Saída 2 2 11" xfId="46669" xr:uid="{00000000-0005-0000-0000-0000A0B90000}"/>
    <cellStyle name="Saída 2 2 11 2" xfId="46670" xr:uid="{00000000-0005-0000-0000-0000A1B90000}"/>
    <cellStyle name="Saída 2 2 12" xfId="46671" xr:uid="{00000000-0005-0000-0000-0000A2B90000}"/>
    <cellStyle name="Saída 2 2 12 2" xfId="46672" xr:uid="{00000000-0005-0000-0000-0000A3B90000}"/>
    <cellStyle name="Saída 2 2 13" xfId="46673" xr:uid="{00000000-0005-0000-0000-0000A4B90000}"/>
    <cellStyle name="Saída 2 2 13 2" xfId="46674" xr:uid="{00000000-0005-0000-0000-0000A5B90000}"/>
    <cellStyle name="Saída 2 2 14" xfId="46675" xr:uid="{00000000-0005-0000-0000-0000A6B90000}"/>
    <cellStyle name="Saída 2 2 14 2" xfId="46676" xr:uid="{00000000-0005-0000-0000-0000A7B90000}"/>
    <cellStyle name="Saída 2 2 15" xfId="46677" xr:uid="{00000000-0005-0000-0000-0000A8B90000}"/>
    <cellStyle name="Saída 2 2 15 2" xfId="46678" xr:uid="{00000000-0005-0000-0000-0000A9B90000}"/>
    <cellStyle name="Saída 2 2 16" xfId="46679" xr:uid="{00000000-0005-0000-0000-0000AAB90000}"/>
    <cellStyle name="Saída 2 2 16 2" xfId="46680" xr:uid="{00000000-0005-0000-0000-0000ABB90000}"/>
    <cellStyle name="Saída 2 2 17" xfId="46681" xr:uid="{00000000-0005-0000-0000-0000ACB90000}"/>
    <cellStyle name="Saída 2 2 17 2" xfId="46682" xr:uid="{00000000-0005-0000-0000-0000ADB90000}"/>
    <cellStyle name="Saída 2 2 18" xfId="46683" xr:uid="{00000000-0005-0000-0000-0000AEB90000}"/>
    <cellStyle name="Saída 2 2 18 2" xfId="46684" xr:uid="{00000000-0005-0000-0000-0000AFB90000}"/>
    <cellStyle name="Saída 2 2 19" xfId="46685" xr:uid="{00000000-0005-0000-0000-0000B0B90000}"/>
    <cellStyle name="Saída 2 2 19 2" xfId="46686" xr:uid="{00000000-0005-0000-0000-0000B1B90000}"/>
    <cellStyle name="Saída 2 2 2" xfId="1255" xr:uid="{00000000-0005-0000-0000-0000B2B90000}"/>
    <cellStyle name="Saída 2 2 2 2" xfId="46687" xr:uid="{00000000-0005-0000-0000-0000B3B90000}"/>
    <cellStyle name="Saída 2 2 20" xfId="46688" xr:uid="{00000000-0005-0000-0000-0000B4B90000}"/>
    <cellStyle name="Saída 2 2 20 2" xfId="46689" xr:uid="{00000000-0005-0000-0000-0000B5B90000}"/>
    <cellStyle name="Saída 2 2 21" xfId="46690" xr:uid="{00000000-0005-0000-0000-0000B6B90000}"/>
    <cellStyle name="Saída 2 2 21 2" xfId="46691" xr:uid="{00000000-0005-0000-0000-0000B7B90000}"/>
    <cellStyle name="Saída 2 2 22" xfId="46692" xr:uid="{00000000-0005-0000-0000-0000B8B90000}"/>
    <cellStyle name="Saída 2 2 22 2" xfId="46693" xr:uid="{00000000-0005-0000-0000-0000B9B90000}"/>
    <cellStyle name="Saída 2 2 23" xfId="46694" xr:uid="{00000000-0005-0000-0000-0000BAB90000}"/>
    <cellStyle name="Saída 2 2 23 2" xfId="46695" xr:uid="{00000000-0005-0000-0000-0000BBB90000}"/>
    <cellStyle name="Saída 2 2 24" xfId="46696" xr:uid="{00000000-0005-0000-0000-0000BCB90000}"/>
    <cellStyle name="Saída 2 2 24 2" xfId="46697" xr:uid="{00000000-0005-0000-0000-0000BDB90000}"/>
    <cellStyle name="Saída 2 2 25" xfId="46698" xr:uid="{00000000-0005-0000-0000-0000BEB90000}"/>
    <cellStyle name="Saída 2 2 25 2" xfId="46699" xr:uid="{00000000-0005-0000-0000-0000BFB90000}"/>
    <cellStyle name="Saída 2 2 26" xfId="46700" xr:uid="{00000000-0005-0000-0000-0000C0B90000}"/>
    <cellStyle name="Saída 2 2 26 2" xfId="46701" xr:uid="{00000000-0005-0000-0000-0000C1B90000}"/>
    <cellStyle name="Saída 2 2 27" xfId="46702" xr:uid="{00000000-0005-0000-0000-0000C2B90000}"/>
    <cellStyle name="Saída 2 2 27 2" xfId="46703" xr:uid="{00000000-0005-0000-0000-0000C3B90000}"/>
    <cellStyle name="Saída 2 2 28" xfId="46704" xr:uid="{00000000-0005-0000-0000-0000C4B90000}"/>
    <cellStyle name="Saída 2 2 28 2" xfId="46705" xr:uid="{00000000-0005-0000-0000-0000C5B90000}"/>
    <cellStyle name="Saída 2 2 29" xfId="46706" xr:uid="{00000000-0005-0000-0000-0000C6B90000}"/>
    <cellStyle name="Saída 2 2 29 2" xfId="46707" xr:uid="{00000000-0005-0000-0000-0000C7B90000}"/>
    <cellStyle name="Saída 2 2 3" xfId="46708" xr:uid="{00000000-0005-0000-0000-0000C8B90000}"/>
    <cellStyle name="Saída 2 2 3 2" xfId="46709" xr:uid="{00000000-0005-0000-0000-0000C9B90000}"/>
    <cellStyle name="Saída 2 2 30" xfId="46710" xr:uid="{00000000-0005-0000-0000-0000CAB90000}"/>
    <cellStyle name="Saída 2 2 30 2" xfId="46711" xr:uid="{00000000-0005-0000-0000-0000CBB90000}"/>
    <cellStyle name="Saída 2 2 31" xfId="46712" xr:uid="{00000000-0005-0000-0000-0000CCB90000}"/>
    <cellStyle name="Saída 2 2 31 2" xfId="46713" xr:uid="{00000000-0005-0000-0000-0000CDB90000}"/>
    <cellStyle name="Saída 2 2 32" xfId="46714" xr:uid="{00000000-0005-0000-0000-0000CEB90000}"/>
    <cellStyle name="Saída 2 2 32 2" xfId="46715" xr:uid="{00000000-0005-0000-0000-0000CFB90000}"/>
    <cellStyle name="Saída 2 2 33" xfId="46716" xr:uid="{00000000-0005-0000-0000-0000D0B90000}"/>
    <cellStyle name="Saída 2 2 33 2" xfId="46717" xr:uid="{00000000-0005-0000-0000-0000D1B90000}"/>
    <cellStyle name="Saída 2 2 34" xfId="46718" xr:uid="{00000000-0005-0000-0000-0000D2B90000}"/>
    <cellStyle name="Saída 2 2 34 2" xfId="46719" xr:uid="{00000000-0005-0000-0000-0000D3B90000}"/>
    <cellStyle name="Saída 2 2 35" xfId="46720" xr:uid="{00000000-0005-0000-0000-0000D4B90000}"/>
    <cellStyle name="Saída 2 2 35 2" xfId="46721" xr:uid="{00000000-0005-0000-0000-0000D5B90000}"/>
    <cellStyle name="Saída 2 2 36" xfId="46722" xr:uid="{00000000-0005-0000-0000-0000D6B90000}"/>
    <cellStyle name="Saída 2 2 36 2" xfId="46723" xr:uid="{00000000-0005-0000-0000-0000D7B90000}"/>
    <cellStyle name="Saída 2 2 37" xfId="46724" xr:uid="{00000000-0005-0000-0000-0000D8B90000}"/>
    <cellStyle name="Saída 2 2 37 2" xfId="46725" xr:uid="{00000000-0005-0000-0000-0000D9B90000}"/>
    <cellStyle name="Saída 2 2 38" xfId="46726" xr:uid="{00000000-0005-0000-0000-0000DAB90000}"/>
    <cellStyle name="Saída 2 2 38 2" xfId="46727" xr:uid="{00000000-0005-0000-0000-0000DBB90000}"/>
    <cellStyle name="Saída 2 2 39" xfId="46728" xr:uid="{00000000-0005-0000-0000-0000DCB90000}"/>
    <cellStyle name="Saída 2 2 39 2" xfId="46729" xr:uid="{00000000-0005-0000-0000-0000DDB90000}"/>
    <cellStyle name="Saída 2 2 4" xfId="46730" xr:uid="{00000000-0005-0000-0000-0000DEB90000}"/>
    <cellStyle name="Saída 2 2 4 2" xfId="46731" xr:uid="{00000000-0005-0000-0000-0000DFB90000}"/>
    <cellStyle name="Saída 2 2 40" xfId="46732" xr:uid="{00000000-0005-0000-0000-0000E0B90000}"/>
    <cellStyle name="Saída 2 2 41" xfId="46733" xr:uid="{00000000-0005-0000-0000-0000E1B90000}"/>
    <cellStyle name="Saída 2 2 42" xfId="46734" xr:uid="{00000000-0005-0000-0000-0000E2B90000}"/>
    <cellStyle name="Saída 2 2 43" xfId="46735" xr:uid="{00000000-0005-0000-0000-0000E3B90000}"/>
    <cellStyle name="Saída 2 2 44" xfId="46736" xr:uid="{00000000-0005-0000-0000-0000E4B90000}"/>
    <cellStyle name="Saída 2 2 45" xfId="46737" xr:uid="{00000000-0005-0000-0000-0000E5B90000}"/>
    <cellStyle name="Saída 2 2 46" xfId="46738" xr:uid="{00000000-0005-0000-0000-0000E6B90000}"/>
    <cellStyle name="Saída 2 2 47" xfId="46739" xr:uid="{00000000-0005-0000-0000-0000E7B90000}"/>
    <cellStyle name="Saída 2 2 48" xfId="46740" xr:uid="{00000000-0005-0000-0000-0000E8B90000}"/>
    <cellStyle name="Saída 2 2 49" xfId="46741" xr:uid="{00000000-0005-0000-0000-0000E9B90000}"/>
    <cellStyle name="Saída 2 2 5" xfId="46742" xr:uid="{00000000-0005-0000-0000-0000EAB90000}"/>
    <cellStyle name="Saída 2 2 5 2" xfId="46743" xr:uid="{00000000-0005-0000-0000-0000EBB90000}"/>
    <cellStyle name="Saída 2 2 50" xfId="46744" xr:uid="{00000000-0005-0000-0000-0000ECB90000}"/>
    <cellStyle name="Saída 2 2 51" xfId="46745" xr:uid="{00000000-0005-0000-0000-0000EDB90000}"/>
    <cellStyle name="Saída 2 2 52" xfId="46746" xr:uid="{00000000-0005-0000-0000-0000EEB90000}"/>
    <cellStyle name="Saída 2 2 53" xfId="46747" xr:uid="{00000000-0005-0000-0000-0000EFB90000}"/>
    <cellStyle name="Saída 2 2 54" xfId="46748" xr:uid="{00000000-0005-0000-0000-0000F0B90000}"/>
    <cellStyle name="Saída 2 2 55" xfId="46749" xr:uid="{00000000-0005-0000-0000-0000F1B90000}"/>
    <cellStyle name="Saída 2 2 56" xfId="46750" xr:uid="{00000000-0005-0000-0000-0000F2B90000}"/>
    <cellStyle name="Saída 2 2 57" xfId="46751" xr:uid="{00000000-0005-0000-0000-0000F3B90000}"/>
    <cellStyle name="Saída 2 2 58" xfId="46752" xr:uid="{00000000-0005-0000-0000-0000F4B90000}"/>
    <cellStyle name="Saída 2 2 59" xfId="46753" xr:uid="{00000000-0005-0000-0000-0000F5B90000}"/>
    <cellStyle name="Saída 2 2 6" xfId="46754" xr:uid="{00000000-0005-0000-0000-0000F6B90000}"/>
    <cellStyle name="Saída 2 2 6 2" xfId="46755" xr:uid="{00000000-0005-0000-0000-0000F7B90000}"/>
    <cellStyle name="Saída 2 2 60" xfId="46756" xr:uid="{00000000-0005-0000-0000-0000F8B90000}"/>
    <cellStyle name="Saída 2 2 61" xfId="46757" xr:uid="{00000000-0005-0000-0000-0000F9B90000}"/>
    <cellStyle name="Saída 2 2 62" xfId="46758" xr:uid="{00000000-0005-0000-0000-0000FAB90000}"/>
    <cellStyle name="Saída 2 2 63" xfId="46759" xr:uid="{00000000-0005-0000-0000-0000FBB90000}"/>
    <cellStyle name="Saída 2 2 64" xfId="46760" xr:uid="{00000000-0005-0000-0000-0000FCB90000}"/>
    <cellStyle name="Saída 2 2 65" xfId="46761" xr:uid="{00000000-0005-0000-0000-0000FDB90000}"/>
    <cellStyle name="Saída 2 2 66" xfId="46762" xr:uid="{00000000-0005-0000-0000-0000FEB90000}"/>
    <cellStyle name="Saída 2 2 67" xfId="46763" xr:uid="{00000000-0005-0000-0000-0000FFB90000}"/>
    <cellStyle name="Saída 2 2 68" xfId="46764" xr:uid="{00000000-0005-0000-0000-000000BA0000}"/>
    <cellStyle name="Saída 2 2 69" xfId="46765" xr:uid="{00000000-0005-0000-0000-000001BA0000}"/>
    <cellStyle name="Saída 2 2 7" xfId="46766" xr:uid="{00000000-0005-0000-0000-000002BA0000}"/>
    <cellStyle name="Saída 2 2 7 2" xfId="46767" xr:uid="{00000000-0005-0000-0000-000003BA0000}"/>
    <cellStyle name="Saída 2 2 70" xfId="46768" xr:uid="{00000000-0005-0000-0000-000004BA0000}"/>
    <cellStyle name="Saída 2 2 71" xfId="46769" xr:uid="{00000000-0005-0000-0000-000005BA0000}"/>
    <cellStyle name="Saída 2 2 72" xfId="46770" xr:uid="{00000000-0005-0000-0000-000006BA0000}"/>
    <cellStyle name="Saída 2 2 73" xfId="46771" xr:uid="{00000000-0005-0000-0000-000007BA0000}"/>
    <cellStyle name="Saída 2 2 74" xfId="46772" xr:uid="{00000000-0005-0000-0000-000008BA0000}"/>
    <cellStyle name="Saída 2 2 75" xfId="46773" xr:uid="{00000000-0005-0000-0000-000009BA0000}"/>
    <cellStyle name="Saída 2 2 76" xfId="46774" xr:uid="{00000000-0005-0000-0000-00000ABA0000}"/>
    <cellStyle name="Saída 2 2 77" xfId="52571" xr:uid="{00000000-0005-0000-0000-00000BBA0000}"/>
    <cellStyle name="Saída 2 2 78" xfId="52804" xr:uid="{00000000-0005-0000-0000-00000CBA0000}"/>
    <cellStyle name="Saída 2 2 79" xfId="53265" xr:uid="{00000000-0005-0000-0000-00000DBA0000}"/>
    <cellStyle name="Saída 2 2 8" xfId="46775" xr:uid="{00000000-0005-0000-0000-00000EBA0000}"/>
    <cellStyle name="Saída 2 2 8 2" xfId="46776" xr:uid="{00000000-0005-0000-0000-00000FBA0000}"/>
    <cellStyle name="Saída 2 2 9" xfId="46777" xr:uid="{00000000-0005-0000-0000-000010BA0000}"/>
    <cellStyle name="Saída 2 2 9 2" xfId="46778" xr:uid="{00000000-0005-0000-0000-000011BA0000}"/>
    <cellStyle name="Saída 2 20" xfId="1256" xr:uid="{00000000-0005-0000-0000-000012BA0000}"/>
    <cellStyle name="Saída 2 20 10" xfId="46779" xr:uid="{00000000-0005-0000-0000-000013BA0000}"/>
    <cellStyle name="Saída 2 20 10 2" xfId="46780" xr:uid="{00000000-0005-0000-0000-000014BA0000}"/>
    <cellStyle name="Saída 2 20 11" xfId="46781" xr:uid="{00000000-0005-0000-0000-000015BA0000}"/>
    <cellStyle name="Saída 2 20 11 2" xfId="46782" xr:uid="{00000000-0005-0000-0000-000016BA0000}"/>
    <cellStyle name="Saída 2 20 12" xfId="46783" xr:uid="{00000000-0005-0000-0000-000017BA0000}"/>
    <cellStyle name="Saída 2 20 12 2" xfId="46784" xr:uid="{00000000-0005-0000-0000-000018BA0000}"/>
    <cellStyle name="Saída 2 20 13" xfId="46785" xr:uid="{00000000-0005-0000-0000-000019BA0000}"/>
    <cellStyle name="Saída 2 20 13 2" xfId="46786" xr:uid="{00000000-0005-0000-0000-00001ABA0000}"/>
    <cellStyle name="Saída 2 20 14" xfId="46787" xr:uid="{00000000-0005-0000-0000-00001BBA0000}"/>
    <cellStyle name="Saída 2 20 14 2" xfId="46788" xr:uid="{00000000-0005-0000-0000-00001CBA0000}"/>
    <cellStyle name="Saída 2 20 15" xfId="46789" xr:uid="{00000000-0005-0000-0000-00001DBA0000}"/>
    <cellStyle name="Saída 2 20 15 2" xfId="46790" xr:uid="{00000000-0005-0000-0000-00001EBA0000}"/>
    <cellStyle name="Saída 2 20 16" xfId="46791" xr:uid="{00000000-0005-0000-0000-00001FBA0000}"/>
    <cellStyle name="Saída 2 20 16 2" xfId="46792" xr:uid="{00000000-0005-0000-0000-000020BA0000}"/>
    <cellStyle name="Saída 2 20 17" xfId="46793" xr:uid="{00000000-0005-0000-0000-000021BA0000}"/>
    <cellStyle name="Saída 2 20 17 2" xfId="46794" xr:uid="{00000000-0005-0000-0000-000022BA0000}"/>
    <cellStyle name="Saída 2 20 18" xfId="46795" xr:uid="{00000000-0005-0000-0000-000023BA0000}"/>
    <cellStyle name="Saída 2 20 18 2" xfId="46796" xr:uid="{00000000-0005-0000-0000-000024BA0000}"/>
    <cellStyle name="Saída 2 20 19" xfId="46797" xr:uid="{00000000-0005-0000-0000-000025BA0000}"/>
    <cellStyle name="Saída 2 20 19 2" xfId="46798" xr:uid="{00000000-0005-0000-0000-000026BA0000}"/>
    <cellStyle name="Saída 2 20 2" xfId="1257" xr:uid="{00000000-0005-0000-0000-000027BA0000}"/>
    <cellStyle name="Saída 2 20 2 2" xfId="46799" xr:uid="{00000000-0005-0000-0000-000028BA0000}"/>
    <cellStyle name="Saída 2 20 20" xfId="46800" xr:uid="{00000000-0005-0000-0000-000029BA0000}"/>
    <cellStyle name="Saída 2 20 20 2" xfId="46801" xr:uid="{00000000-0005-0000-0000-00002ABA0000}"/>
    <cellStyle name="Saída 2 20 21" xfId="46802" xr:uid="{00000000-0005-0000-0000-00002BBA0000}"/>
    <cellStyle name="Saída 2 20 21 2" xfId="46803" xr:uid="{00000000-0005-0000-0000-00002CBA0000}"/>
    <cellStyle name="Saída 2 20 22" xfId="46804" xr:uid="{00000000-0005-0000-0000-00002DBA0000}"/>
    <cellStyle name="Saída 2 20 22 2" xfId="46805" xr:uid="{00000000-0005-0000-0000-00002EBA0000}"/>
    <cellStyle name="Saída 2 20 23" xfId="46806" xr:uid="{00000000-0005-0000-0000-00002FBA0000}"/>
    <cellStyle name="Saída 2 20 23 2" xfId="46807" xr:uid="{00000000-0005-0000-0000-000030BA0000}"/>
    <cellStyle name="Saída 2 20 24" xfId="46808" xr:uid="{00000000-0005-0000-0000-000031BA0000}"/>
    <cellStyle name="Saída 2 20 24 2" xfId="46809" xr:uid="{00000000-0005-0000-0000-000032BA0000}"/>
    <cellStyle name="Saída 2 20 25" xfId="46810" xr:uid="{00000000-0005-0000-0000-000033BA0000}"/>
    <cellStyle name="Saída 2 20 25 2" xfId="46811" xr:uid="{00000000-0005-0000-0000-000034BA0000}"/>
    <cellStyle name="Saída 2 20 26" xfId="46812" xr:uid="{00000000-0005-0000-0000-000035BA0000}"/>
    <cellStyle name="Saída 2 20 26 2" xfId="46813" xr:uid="{00000000-0005-0000-0000-000036BA0000}"/>
    <cellStyle name="Saída 2 20 27" xfId="46814" xr:uid="{00000000-0005-0000-0000-000037BA0000}"/>
    <cellStyle name="Saída 2 20 27 2" xfId="46815" xr:uid="{00000000-0005-0000-0000-000038BA0000}"/>
    <cellStyle name="Saída 2 20 28" xfId="46816" xr:uid="{00000000-0005-0000-0000-000039BA0000}"/>
    <cellStyle name="Saída 2 20 28 2" xfId="46817" xr:uid="{00000000-0005-0000-0000-00003ABA0000}"/>
    <cellStyle name="Saída 2 20 29" xfId="46818" xr:uid="{00000000-0005-0000-0000-00003BBA0000}"/>
    <cellStyle name="Saída 2 20 29 2" xfId="46819" xr:uid="{00000000-0005-0000-0000-00003CBA0000}"/>
    <cellStyle name="Saída 2 20 3" xfId="46820" xr:uid="{00000000-0005-0000-0000-00003DBA0000}"/>
    <cellStyle name="Saída 2 20 3 2" xfId="46821" xr:uid="{00000000-0005-0000-0000-00003EBA0000}"/>
    <cellStyle name="Saída 2 20 30" xfId="46822" xr:uid="{00000000-0005-0000-0000-00003FBA0000}"/>
    <cellStyle name="Saída 2 20 30 2" xfId="46823" xr:uid="{00000000-0005-0000-0000-000040BA0000}"/>
    <cellStyle name="Saída 2 20 31" xfId="46824" xr:uid="{00000000-0005-0000-0000-000041BA0000}"/>
    <cellStyle name="Saída 2 20 31 2" xfId="46825" xr:uid="{00000000-0005-0000-0000-000042BA0000}"/>
    <cellStyle name="Saída 2 20 32" xfId="46826" xr:uid="{00000000-0005-0000-0000-000043BA0000}"/>
    <cellStyle name="Saída 2 20 32 2" xfId="46827" xr:uid="{00000000-0005-0000-0000-000044BA0000}"/>
    <cellStyle name="Saída 2 20 33" xfId="46828" xr:uid="{00000000-0005-0000-0000-000045BA0000}"/>
    <cellStyle name="Saída 2 20 33 2" xfId="46829" xr:uid="{00000000-0005-0000-0000-000046BA0000}"/>
    <cellStyle name="Saída 2 20 34" xfId="46830" xr:uid="{00000000-0005-0000-0000-000047BA0000}"/>
    <cellStyle name="Saída 2 20 34 2" xfId="46831" xr:uid="{00000000-0005-0000-0000-000048BA0000}"/>
    <cellStyle name="Saída 2 20 35" xfId="46832" xr:uid="{00000000-0005-0000-0000-000049BA0000}"/>
    <cellStyle name="Saída 2 20 35 2" xfId="46833" xr:uid="{00000000-0005-0000-0000-00004ABA0000}"/>
    <cellStyle name="Saída 2 20 36" xfId="46834" xr:uid="{00000000-0005-0000-0000-00004BBA0000}"/>
    <cellStyle name="Saída 2 20 36 2" xfId="46835" xr:uid="{00000000-0005-0000-0000-00004CBA0000}"/>
    <cellStyle name="Saída 2 20 37" xfId="46836" xr:uid="{00000000-0005-0000-0000-00004DBA0000}"/>
    <cellStyle name="Saída 2 20 37 2" xfId="46837" xr:uid="{00000000-0005-0000-0000-00004EBA0000}"/>
    <cellStyle name="Saída 2 20 38" xfId="46838" xr:uid="{00000000-0005-0000-0000-00004FBA0000}"/>
    <cellStyle name="Saída 2 20 38 2" xfId="46839" xr:uid="{00000000-0005-0000-0000-000050BA0000}"/>
    <cellStyle name="Saída 2 20 39" xfId="46840" xr:uid="{00000000-0005-0000-0000-000051BA0000}"/>
    <cellStyle name="Saída 2 20 39 2" xfId="46841" xr:uid="{00000000-0005-0000-0000-000052BA0000}"/>
    <cellStyle name="Saída 2 20 4" xfId="46842" xr:uid="{00000000-0005-0000-0000-000053BA0000}"/>
    <cellStyle name="Saída 2 20 4 2" xfId="46843" xr:uid="{00000000-0005-0000-0000-000054BA0000}"/>
    <cellStyle name="Saída 2 20 40" xfId="46844" xr:uid="{00000000-0005-0000-0000-000055BA0000}"/>
    <cellStyle name="Saída 2 20 41" xfId="46845" xr:uid="{00000000-0005-0000-0000-000056BA0000}"/>
    <cellStyle name="Saída 2 20 42" xfId="46846" xr:uid="{00000000-0005-0000-0000-000057BA0000}"/>
    <cellStyle name="Saída 2 20 43" xfId="46847" xr:uid="{00000000-0005-0000-0000-000058BA0000}"/>
    <cellStyle name="Saída 2 20 44" xfId="46848" xr:uid="{00000000-0005-0000-0000-000059BA0000}"/>
    <cellStyle name="Saída 2 20 45" xfId="46849" xr:uid="{00000000-0005-0000-0000-00005ABA0000}"/>
    <cellStyle name="Saída 2 20 46" xfId="46850" xr:uid="{00000000-0005-0000-0000-00005BBA0000}"/>
    <cellStyle name="Saída 2 20 47" xfId="46851" xr:uid="{00000000-0005-0000-0000-00005CBA0000}"/>
    <cellStyle name="Saída 2 20 48" xfId="46852" xr:uid="{00000000-0005-0000-0000-00005DBA0000}"/>
    <cellStyle name="Saída 2 20 49" xfId="46853" xr:uid="{00000000-0005-0000-0000-00005EBA0000}"/>
    <cellStyle name="Saída 2 20 5" xfId="46854" xr:uid="{00000000-0005-0000-0000-00005FBA0000}"/>
    <cellStyle name="Saída 2 20 5 2" xfId="46855" xr:uid="{00000000-0005-0000-0000-000060BA0000}"/>
    <cellStyle name="Saída 2 20 50" xfId="46856" xr:uid="{00000000-0005-0000-0000-000061BA0000}"/>
    <cellStyle name="Saída 2 20 51" xfId="46857" xr:uid="{00000000-0005-0000-0000-000062BA0000}"/>
    <cellStyle name="Saída 2 20 52" xfId="46858" xr:uid="{00000000-0005-0000-0000-000063BA0000}"/>
    <cellStyle name="Saída 2 20 53" xfId="46859" xr:uid="{00000000-0005-0000-0000-000064BA0000}"/>
    <cellStyle name="Saída 2 20 54" xfId="46860" xr:uid="{00000000-0005-0000-0000-000065BA0000}"/>
    <cellStyle name="Saída 2 20 55" xfId="46861" xr:uid="{00000000-0005-0000-0000-000066BA0000}"/>
    <cellStyle name="Saída 2 20 56" xfId="46862" xr:uid="{00000000-0005-0000-0000-000067BA0000}"/>
    <cellStyle name="Saída 2 20 57" xfId="46863" xr:uid="{00000000-0005-0000-0000-000068BA0000}"/>
    <cellStyle name="Saída 2 20 58" xfId="46864" xr:uid="{00000000-0005-0000-0000-000069BA0000}"/>
    <cellStyle name="Saída 2 20 59" xfId="46865" xr:uid="{00000000-0005-0000-0000-00006ABA0000}"/>
    <cellStyle name="Saída 2 20 6" xfId="46866" xr:uid="{00000000-0005-0000-0000-00006BBA0000}"/>
    <cellStyle name="Saída 2 20 6 2" xfId="46867" xr:uid="{00000000-0005-0000-0000-00006CBA0000}"/>
    <cellStyle name="Saída 2 20 60" xfId="46868" xr:uid="{00000000-0005-0000-0000-00006DBA0000}"/>
    <cellStyle name="Saída 2 20 61" xfId="46869" xr:uid="{00000000-0005-0000-0000-00006EBA0000}"/>
    <cellStyle name="Saída 2 20 62" xfId="46870" xr:uid="{00000000-0005-0000-0000-00006FBA0000}"/>
    <cellStyle name="Saída 2 20 63" xfId="46871" xr:uid="{00000000-0005-0000-0000-000070BA0000}"/>
    <cellStyle name="Saída 2 20 64" xfId="46872" xr:uid="{00000000-0005-0000-0000-000071BA0000}"/>
    <cellStyle name="Saída 2 20 65" xfId="46873" xr:uid="{00000000-0005-0000-0000-000072BA0000}"/>
    <cellStyle name="Saída 2 20 66" xfId="46874" xr:uid="{00000000-0005-0000-0000-000073BA0000}"/>
    <cellStyle name="Saída 2 20 67" xfId="46875" xr:uid="{00000000-0005-0000-0000-000074BA0000}"/>
    <cellStyle name="Saída 2 20 68" xfId="46876" xr:uid="{00000000-0005-0000-0000-000075BA0000}"/>
    <cellStyle name="Saída 2 20 69" xfId="46877" xr:uid="{00000000-0005-0000-0000-000076BA0000}"/>
    <cellStyle name="Saída 2 20 7" xfId="46878" xr:uid="{00000000-0005-0000-0000-000077BA0000}"/>
    <cellStyle name="Saída 2 20 7 2" xfId="46879" xr:uid="{00000000-0005-0000-0000-000078BA0000}"/>
    <cellStyle name="Saída 2 20 70" xfId="46880" xr:uid="{00000000-0005-0000-0000-000079BA0000}"/>
    <cellStyle name="Saída 2 20 71" xfId="46881" xr:uid="{00000000-0005-0000-0000-00007ABA0000}"/>
    <cellStyle name="Saída 2 20 72" xfId="46882" xr:uid="{00000000-0005-0000-0000-00007BBA0000}"/>
    <cellStyle name="Saída 2 20 73" xfId="46883" xr:uid="{00000000-0005-0000-0000-00007CBA0000}"/>
    <cellStyle name="Saída 2 20 74" xfId="46884" xr:uid="{00000000-0005-0000-0000-00007DBA0000}"/>
    <cellStyle name="Saída 2 20 75" xfId="46885" xr:uid="{00000000-0005-0000-0000-00007EBA0000}"/>
    <cellStyle name="Saída 2 20 76" xfId="46886" xr:uid="{00000000-0005-0000-0000-00007FBA0000}"/>
    <cellStyle name="Saída 2 20 77" xfId="52748" xr:uid="{00000000-0005-0000-0000-000080BA0000}"/>
    <cellStyle name="Saída 2 20 78" xfId="53026" xr:uid="{00000000-0005-0000-0000-000081BA0000}"/>
    <cellStyle name="Saída 2 20 79" xfId="53487" xr:uid="{00000000-0005-0000-0000-000082BA0000}"/>
    <cellStyle name="Saída 2 20 8" xfId="46887" xr:uid="{00000000-0005-0000-0000-000083BA0000}"/>
    <cellStyle name="Saída 2 20 8 2" xfId="46888" xr:uid="{00000000-0005-0000-0000-000084BA0000}"/>
    <cellStyle name="Saída 2 20 9" xfId="46889" xr:uid="{00000000-0005-0000-0000-000085BA0000}"/>
    <cellStyle name="Saída 2 20 9 2" xfId="46890" xr:uid="{00000000-0005-0000-0000-000086BA0000}"/>
    <cellStyle name="Saída 2 21" xfId="1258" xr:uid="{00000000-0005-0000-0000-000087BA0000}"/>
    <cellStyle name="Saída 2 21 10" xfId="46891" xr:uid="{00000000-0005-0000-0000-000088BA0000}"/>
    <cellStyle name="Saída 2 21 10 2" xfId="46892" xr:uid="{00000000-0005-0000-0000-000089BA0000}"/>
    <cellStyle name="Saída 2 21 11" xfId="46893" xr:uid="{00000000-0005-0000-0000-00008ABA0000}"/>
    <cellStyle name="Saída 2 21 11 2" xfId="46894" xr:uid="{00000000-0005-0000-0000-00008BBA0000}"/>
    <cellStyle name="Saída 2 21 12" xfId="46895" xr:uid="{00000000-0005-0000-0000-00008CBA0000}"/>
    <cellStyle name="Saída 2 21 12 2" xfId="46896" xr:uid="{00000000-0005-0000-0000-00008DBA0000}"/>
    <cellStyle name="Saída 2 21 13" xfId="46897" xr:uid="{00000000-0005-0000-0000-00008EBA0000}"/>
    <cellStyle name="Saída 2 21 13 2" xfId="46898" xr:uid="{00000000-0005-0000-0000-00008FBA0000}"/>
    <cellStyle name="Saída 2 21 14" xfId="46899" xr:uid="{00000000-0005-0000-0000-000090BA0000}"/>
    <cellStyle name="Saída 2 21 14 2" xfId="46900" xr:uid="{00000000-0005-0000-0000-000091BA0000}"/>
    <cellStyle name="Saída 2 21 15" xfId="46901" xr:uid="{00000000-0005-0000-0000-000092BA0000}"/>
    <cellStyle name="Saída 2 21 15 2" xfId="46902" xr:uid="{00000000-0005-0000-0000-000093BA0000}"/>
    <cellStyle name="Saída 2 21 16" xfId="46903" xr:uid="{00000000-0005-0000-0000-000094BA0000}"/>
    <cellStyle name="Saída 2 21 16 2" xfId="46904" xr:uid="{00000000-0005-0000-0000-000095BA0000}"/>
    <cellStyle name="Saída 2 21 17" xfId="46905" xr:uid="{00000000-0005-0000-0000-000096BA0000}"/>
    <cellStyle name="Saída 2 21 17 2" xfId="46906" xr:uid="{00000000-0005-0000-0000-000097BA0000}"/>
    <cellStyle name="Saída 2 21 18" xfId="46907" xr:uid="{00000000-0005-0000-0000-000098BA0000}"/>
    <cellStyle name="Saída 2 21 18 2" xfId="46908" xr:uid="{00000000-0005-0000-0000-000099BA0000}"/>
    <cellStyle name="Saída 2 21 19" xfId="46909" xr:uid="{00000000-0005-0000-0000-00009ABA0000}"/>
    <cellStyle name="Saída 2 21 19 2" xfId="46910" xr:uid="{00000000-0005-0000-0000-00009BBA0000}"/>
    <cellStyle name="Saída 2 21 2" xfId="1259" xr:uid="{00000000-0005-0000-0000-00009CBA0000}"/>
    <cellStyle name="Saída 2 21 2 2" xfId="46911" xr:uid="{00000000-0005-0000-0000-00009DBA0000}"/>
    <cellStyle name="Saída 2 21 20" xfId="46912" xr:uid="{00000000-0005-0000-0000-00009EBA0000}"/>
    <cellStyle name="Saída 2 21 20 2" xfId="46913" xr:uid="{00000000-0005-0000-0000-00009FBA0000}"/>
    <cellStyle name="Saída 2 21 21" xfId="46914" xr:uid="{00000000-0005-0000-0000-0000A0BA0000}"/>
    <cellStyle name="Saída 2 21 21 2" xfId="46915" xr:uid="{00000000-0005-0000-0000-0000A1BA0000}"/>
    <cellStyle name="Saída 2 21 22" xfId="46916" xr:uid="{00000000-0005-0000-0000-0000A2BA0000}"/>
    <cellStyle name="Saída 2 21 22 2" xfId="46917" xr:uid="{00000000-0005-0000-0000-0000A3BA0000}"/>
    <cellStyle name="Saída 2 21 23" xfId="46918" xr:uid="{00000000-0005-0000-0000-0000A4BA0000}"/>
    <cellStyle name="Saída 2 21 23 2" xfId="46919" xr:uid="{00000000-0005-0000-0000-0000A5BA0000}"/>
    <cellStyle name="Saída 2 21 24" xfId="46920" xr:uid="{00000000-0005-0000-0000-0000A6BA0000}"/>
    <cellStyle name="Saída 2 21 24 2" xfId="46921" xr:uid="{00000000-0005-0000-0000-0000A7BA0000}"/>
    <cellStyle name="Saída 2 21 25" xfId="46922" xr:uid="{00000000-0005-0000-0000-0000A8BA0000}"/>
    <cellStyle name="Saída 2 21 25 2" xfId="46923" xr:uid="{00000000-0005-0000-0000-0000A9BA0000}"/>
    <cellStyle name="Saída 2 21 26" xfId="46924" xr:uid="{00000000-0005-0000-0000-0000AABA0000}"/>
    <cellStyle name="Saída 2 21 26 2" xfId="46925" xr:uid="{00000000-0005-0000-0000-0000ABBA0000}"/>
    <cellStyle name="Saída 2 21 27" xfId="46926" xr:uid="{00000000-0005-0000-0000-0000ACBA0000}"/>
    <cellStyle name="Saída 2 21 27 2" xfId="46927" xr:uid="{00000000-0005-0000-0000-0000ADBA0000}"/>
    <cellStyle name="Saída 2 21 28" xfId="46928" xr:uid="{00000000-0005-0000-0000-0000AEBA0000}"/>
    <cellStyle name="Saída 2 21 28 2" xfId="46929" xr:uid="{00000000-0005-0000-0000-0000AFBA0000}"/>
    <cellStyle name="Saída 2 21 29" xfId="46930" xr:uid="{00000000-0005-0000-0000-0000B0BA0000}"/>
    <cellStyle name="Saída 2 21 29 2" xfId="46931" xr:uid="{00000000-0005-0000-0000-0000B1BA0000}"/>
    <cellStyle name="Saída 2 21 3" xfId="46932" xr:uid="{00000000-0005-0000-0000-0000B2BA0000}"/>
    <cellStyle name="Saída 2 21 3 2" xfId="46933" xr:uid="{00000000-0005-0000-0000-0000B3BA0000}"/>
    <cellStyle name="Saída 2 21 30" xfId="46934" xr:uid="{00000000-0005-0000-0000-0000B4BA0000}"/>
    <cellStyle name="Saída 2 21 30 2" xfId="46935" xr:uid="{00000000-0005-0000-0000-0000B5BA0000}"/>
    <cellStyle name="Saída 2 21 31" xfId="46936" xr:uid="{00000000-0005-0000-0000-0000B6BA0000}"/>
    <cellStyle name="Saída 2 21 31 2" xfId="46937" xr:uid="{00000000-0005-0000-0000-0000B7BA0000}"/>
    <cellStyle name="Saída 2 21 32" xfId="46938" xr:uid="{00000000-0005-0000-0000-0000B8BA0000}"/>
    <cellStyle name="Saída 2 21 32 2" xfId="46939" xr:uid="{00000000-0005-0000-0000-0000B9BA0000}"/>
    <cellStyle name="Saída 2 21 33" xfId="46940" xr:uid="{00000000-0005-0000-0000-0000BABA0000}"/>
    <cellStyle name="Saída 2 21 33 2" xfId="46941" xr:uid="{00000000-0005-0000-0000-0000BBBA0000}"/>
    <cellStyle name="Saída 2 21 34" xfId="46942" xr:uid="{00000000-0005-0000-0000-0000BCBA0000}"/>
    <cellStyle name="Saída 2 21 34 2" xfId="46943" xr:uid="{00000000-0005-0000-0000-0000BDBA0000}"/>
    <cellStyle name="Saída 2 21 35" xfId="46944" xr:uid="{00000000-0005-0000-0000-0000BEBA0000}"/>
    <cellStyle name="Saída 2 21 35 2" xfId="46945" xr:uid="{00000000-0005-0000-0000-0000BFBA0000}"/>
    <cellStyle name="Saída 2 21 36" xfId="46946" xr:uid="{00000000-0005-0000-0000-0000C0BA0000}"/>
    <cellStyle name="Saída 2 21 36 2" xfId="46947" xr:uid="{00000000-0005-0000-0000-0000C1BA0000}"/>
    <cellStyle name="Saída 2 21 37" xfId="46948" xr:uid="{00000000-0005-0000-0000-0000C2BA0000}"/>
    <cellStyle name="Saída 2 21 37 2" xfId="46949" xr:uid="{00000000-0005-0000-0000-0000C3BA0000}"/>
    <cellStyle name="Saída 2 21 38" xfId="46950" xr:uid="{00000000-0005-0000-0000-0000C4BA0000}"/>
    <cellStyle name="Saída 2 21 38 2" xfId="46951" xr:uid="{00000000-0005-0000-0000-0000C5BA0000}"/>
    <cellStyle name="Saída 2 21 39" xfId="46952" xr:uid="{00000000-0005-0000-0000-0000C6BA0000}"/>
    <cellStyle name="Saída 2 21 4" xfId="46953" xr:uid="{00000000-0005-0000-0000-0000C7BA0000}"/>
    <cellStyle name="Saída 2 21 4 2" xfId="46954" xr:uid="{00000000-0005-0000-0000-0000C8BA0000}"/>
    <cellStyle name="Saída 2 21 40" xfId="46955" xr:uid="{00000000-0005-0000-0000-0000C9BA0000}"/>
    <cellStyle name="Saída 2 21 41" xfId="46956" xr:uid="{00000000-0005-0000-0000-0000CABA0000}"/>
    <cellStyle name="Saída 2 21 42" xfId="46957" xr:uid="{00000000-0005-0000-0000-0000CBBA0000}"/>
    <cellStyle name="Saída 2 21 43" xfId="46958" xr:uid="{00000000-0005-0000-0000-0000CCBA0000}"/>
    <cellStyle name="Saída 2 21 44" xfId="46959" xr:uid="{00000000-0005-0000-0000-0000CDBA0000}"/>
    <cellStyle name="Saída 2 21 45" xfId="46960" xr:uid="{00000000-0005-0000-0000-0000CEBA0000}"/>
    <cellStyle name="Saída 2 21 46" xfId="46961" xr:uid="{00000000-0005-0000-0000-0000CFBA0000}"/>
    <cellStyle name="Saída 2 21 47" xfId="46962" xr:uid="{00000000-0005-0000-0000-0000D0BA0000}"/>
    <cellStyle name="Saída 2 21 48" xfId="46963" xr:uid="{00000000-0005-0000-0000-0000D1BA0000}"/>
    <cellStyle name="Saída 2 21 49" xfId="46964" xr:uid="{00000000-0005-0000-0000-0000D2BA0000}"/>
    <cellStyle name="Saída 2 21 5" xfId="46965" xr:uid="{00000000-0005-0000-0000-0000D3BA0000}"/>
    <cellStyle name="Saída 2 21 5 2" xfId="46966" xr:uid="{00000000-0005-0000-0000-0000D4BA0000}"/>
    <cellStyle name="Saída 2 21 50" xfId="46967" xr:uid="{00000000-0005-0000-0000-0000D5BA0000}"/>
    <cellStyle name="Saída 2 21 51" xfId="46968" xr:uid="{00000000-0005-0000-0000-0000D6BA0000}"/>
    <cellStyle name="Saída 2 21 52" xfId="46969" xr:uid="{00000000-0005-0000-0000-0000D7BA0000}"/>
    <cellStyle name="Saída 2 21 53" xfId="46970" xr:uid="{00000000-0005-0000-0000-0000D8BA0000}"/>
    <cellStyle name="Saída 2 21 54" xfId="46971" xr:uid="{00000000-0005-0000-0000-0000D9BA0000}"/>
    <cellStyle name="Saída 2 21 55" xfId="46972" xr:uid="{00000000-0005-0000-0000-0000DABA0000}"/>
    <cellStyle name="Saída 2 21 56" xfId="46973" xr:uid="{00000000-0005-0000-0000-0000DBBA0000}"/>
    <cellStyle name="Saída 2 21 57" xfId="46974" xr:uid="{00000000-0005-0000-0000-0000DCBA0000}"/>
    <cellStyle name="Saída 2 21 58" xfId="46975" xr:uid="{00000000-0005-0000-0000-0000DDBA0000}"/>
    <cellStyle name="Saída 2 21 59" xfId="46976" xr:uid="{00000000-0005-0000-0000-0000DEBA0000}"/>
    <cellStyle name="Saída 2 21 6" xfId="46977" xr:uid="{00000000-0005-0000-0000-0000DFBA0000}"/>
    <cellStyle name="Saída 2 21 6 2" xfId="46978" xr:uid="{00000000-0005-0000-0000-0000E0BA0000}"/>
    <cellStyle name="Saída 2 21 60" xfId="46979" xr:uid="{00000000-0005-0000-0000-0000E1BA0000}"/>
    <cellStyle name="Saída 2 21 61" xfId="46980" xr:uid="{00000000-0005-0000-0000-0000E2BA0000}"/>
    <cellStyle name="Saída 2 21 62" xfId="46981" xr:uid="{00000000-0005-0000-0000-0000E3BA0000}"/>
    <cellStyle name="Saída 2 21 63" xfId="46982" xr:uid="{00000000-0005-0000-0000-0000E4BA0000}"/>
    <cellStyle name="Saída 2 21 64" xfId="46983" xr:uid="{00000000-0005-0000-0000-0000E5BA0000}"/>
    <cellStyle name="Saída 2 21 65" xfId="46984" xr:uid="{00000000-0005-0000-0000-0000E6BA0000}"/>
    <cellStyle name="Saída 2 21 66" xfId="46985" xr:uid="{00000000-0005-0000-0000-0000E7BA0000}"/>
    <cellStyle name="Saída 2 21 67" xfId="46986" xr:uid="{00000000-0005-0000-0000-0000E8BA0000}"/>
    <cellStyle name="Saída 2 21 68" xfId="46987" xr:uid="{00000000-0005-0000-0000-0000E9BA0000}"/>
    <cellStyle name="Saída 2 21 69" xfId="46988" xr:uid="{00000000-0005-0000-0000-0000EABA0000}"/>
    <cellStyle name="Saída 2 21 7" xfId="46989" xr:uid="{00000000-0005-0000-0000-0000EBBA0000}"/>
    <cellStyle name="Saída 2 21 7 2" xfId="46990" xr:uid="{00000000-0005-0000-0000-0000ECBA0000}"/>
    <cellStyle name="Saída 2 21 70" xfId="46991" xr:uid="{00000000-0005-0000-0000-0000EDBA0000}"/>
    <cellStyle name="Saída 2 21 71" xfId="46992" xr:uid="{00000000-0005-0000-0000-0000EEBA0000}"/>
    <cellStyle name="Saída 2 21 72" xfId="46993" xr:uid="{00000000-0005-0000-0000-0000EFBA0000}"/>
    <cellStyle name="Saída 2 21 73" xfId="46994" xr:uid="{00000000-0005-0000-0000-0000F0BA0000}"/>
    <cellStyle name="Saída 2 21 74" xfId="46995" xr:uid="{00000000-0005-0000-0000-0000F1BA0000}"/>
    <cellStyle name="Saída 2 21 75" xfId="46996" xr:uid="{00000000-0005-0000-0000-0000F2BA0000}"/>
    <cellStyle name="Saída 2 21 76" xfId="52439" xr:uid="{00000000-0005-0000-0000-0000F3BA0000}"/>
    <cellStyle name="Saída 2 21 77" xfId="52327" xr:uid="{00000000-0005-0000-0000-0000F4BA0000}"/>
    <cellStyle name="Saída 2 21 78" xfId="53130" xr:uid="{00000000-0005-0000-0000-0000F5BA0000}"/>
    <cellStyle name="Saída 2 21 8" xfId="46997" xr:uid="{00000000-0005-0000-0000-0000F6BA0000}"/>
    <cellStyle name="Saída 2 21 8 2" xfId="46998" xr:uid="{00000000-0005-0000-0000-0000F7BA0000}"/>
    <cellStyle name="Saída 2 21 9" xfId="46999" xr:uid="{00000000-0005-0000-0000-0000F8BA0000}"/>
    <cellStyle name="Saída 2 21 9 2" xfId="47000" xr:uid="{00000000-0005-0000-0000-0000F9BA0000}"/>
    <cellStyle name="Saída 2 22" xfId="1260" xr:uid="{00000000-0005-0000-0000-0000FABA0000}"/>
    <cellStyle name="Saída 2 22 2" xfId="47001" xr:uid="{00000000-0005-0000-0000-0000FBBA0000}"/>
    <cellStyle name="Saída 2 23" xfId="47002" xr:uid="{00000000-0005-0000-0000-0000FCBA0000}"/>
    <cellStyle name="Saída 2 23 2" xfId="47003" xr:uid="{00000000-0005-0000-0000-0000FDBA0000}"/>
    <cellStyle name="Saída 2 24" xfId="47004" xr:uid="{00000000-0005-0000-0000-0000FEBA0000}"/>
    <cellStyle name="Saída 2 24 2" xfId="47005" xr:uid="{00000000-0005-0000-0000-0000FFBA0000}"/>
    <cellStyle name="Saída 2 25" xfId="47006" xr:uid="{00000000-0005-0000-0000-000000BB0000}"/>
    <cellStyle name="Saída 2 25 2" xfId="47007" xr:uid="{00000000-0005-0000-0000-000001BB0000}"/>
    <cellStyle name="Saída 2 26" xfId="47008" xr:uid="{00000000-0005-0000-0000-000002BB0000}"/>
    <cellStyle name="Saída 2 26 2" xfId="47009" xr:uid="{00000000-0005-0000-0000-000003BB0000}"/>
    <cellStyle name="Saída 2 27" xfId="47010" xr:uid="{00000000-0005-0000-0000-000004BB0000}"/>
    <cellStyle name="Saída 2 27 2" xfId="47011" xr:uid="{00000000-0005-0000-0000-000005BB0000}"/>
    <cellStyle name="Saída 2 28" xfId="47012" xr:uid="{00000000-0005-0000-0000-000006BB0000}"/>
    <cellStyle name="Saída 2 28 2" xfId="47013" xr:uid="{00000000-0005-0000-0000-000007BB0000}"/>
    <cellStyle name="Saída 2 29" xfId="47014" xr:uid="{00000000-0005-0000-0000-000008BB0000}"/>
    <cellStyle name="Saída 2 29 2" xfId="47015" xr:uid="{00000000-0005-0000-0000-000009BB0000}"/>
    <cellStyle name="Saída 2 3" xfId="1261" xr:uid="{00000000-0005-0000-0000-00000ABB0000}"/>
    <cellStyle name="Saída 2 3 10" xfId="47016" xr:uid="{00000000-0005-0000-0000-00000BBB0000}"/>
    <cellStyle name="Saída 2 3 10 2" xfId="47017" xr:uid="{00000000-0005-0000-0000-00000CBB0000}"/>
    <cellStyle name="Saída 2 3 11" xfId="47018" xr:uid="{00000000-0005-0000-0000-00000DBB0000}"/>
    <cellStyle name="Saída 2 3 11 2" xfId="47019" xr:uid="{00000000-0005-0000-0000-00000EBB0000}"/>
    <cellStyle name="Saída 2 3 12" xfId="47020" xr:uid="{00000000-0005-0000-0000-00000FBB0000}"/>
    <cellStyle name="Saída 2 3 12 2" xfId="47021" xr:uid="{00000000-0005-0000-0000-000010BB0000}"/>
    <cellStyle name="Saída 2 3 13" xfId="47022" xr:uid="{00000000-0005-0000-0000-000011BB0000}"/>
    <cellStyle name="Saída 2 3 13 2" xfId="47023" xr:uid="{00000000-0005-0000-0000-000012BB0000}"/>
    <cellStyle name="Saída 2 3 14" xfId="47024" xr:uid="{00000000-0005-0000-0000-000013BB0000}"/>
    <cellStyle name="Saída 2 3 14 2" xfId="47025" xr:uid="{00000000-0005-0000-0000-000014BB0000}"/>
    <cellStyle name="Saída 2 3 15" xfId="47026" xr:uid="{00000000-0005-0000-0000-000015BB0000}"/>
    <cellStyle name="Saída 2 3 15 2" xfId="47027" xr:uid="{00000000-0005-0000-0000-000016BB0000}"/>
    <cellStyle name="Saída 2 3 16" xfId="47028" xr:uid="{00000000-0005-0000-0000-000017BB0000}"/>
    <cellStyle name="Saída 2 3 16 2" xfId="47029" xr:uid="{00000000-0005-0000-0000-000018BB0000}"/>
    <cellStyle name="Saída 2 3 17" xfId="47030" xr:uid="{00000000-0005-0000-0000-000019BB0000}"/>
    <cellStyle name="Saída 2 3 17 2" xfId="47031" xr:uid="{00000000-0005-0000-0000-00001ABB0000}"/>
    <cellStyle name="Saída 2 3 18" xfId="47032" xr:uid="{00000000-0005-0000-0000-00001BBB0000}"/>
    <cellStyle name="Saída 2 3 18 2" xfId="47033" xr:uid="{00000000-0005-0000-0000-00001CBB0000}"/>
    <cellStyle name="Saída 2 3 19" xfId="47034" xr:uid="{00000000-0005-0000-0000-00001DBB0000}"/>
    <cellStyle name="Saída 2 3 19 2" xfId="47035" xr:uid="{00000000-0005-0000-0000-00001EBB0000}"/>
    <cellStyle name="Saída 2 3 2" xfId="1262" xr:uid="{00000000-0005-0000-0000-00001FBB0000}"/>
    <cellStyle name="Saída 2 3 2 2" xfId="47036" xr:uid="{00000000-0005-0000-0000-000020BB0000}"/>
    <cellStyle name="Saída 2 3 20" xfId="47037" xr:uid="{00000000-0005-0000-0000-000021BB0000}"/>
    <cellStyle name="Saída 2 3 20 2" xfId="47038" xr:uid="{00000000-0005-0000-0000-000022BB0000}"/>
    <cellStyle name="Saída 2 3 21" xfId="47039" xr:uid="{00000000-0005-0000-0000-000023BB0000}"/>
    <cellStyle name="Saída 2 3 21 2" xfId="47040" xr:uid="{00000000-0005-0000-0000-000024BB0000}"/>
    <cellStyle name="Saída 2 3 22" xfId="47041" xr:uid="{00000000-0005-0000-0000-000025BB0000}"/>
    <cellStyle name="Saída 2 3 22 2" xfId="47042" xr:uid="{00000000-0005-0000-0000-000026BB0000}"/>
    <cellStyle name="Saída 2 3 23" xfId="47043" xr:uid="{00000000-0005-0000-0000-000027BB0000}"/>
    <cellStyle name="Saída 2 3 23 2" xfId="47044" xr:uid="{00000000-0005-0000-0000-000028BB0000}"/>
    <cellStyle name="Saída 2 3 24" xfId="47045" xr:uid="{00000000-0005-0000-0000-000029BB0000}"/>
    <cellStyle name="Saída 2 3 24 2" xfId="47046" xr:uid="{00000000-0005-0000-0000-00002ABB0000}"/>
    <cellStyle name="Saída 2 3 25" xfId="47047" xr:uid="{00000000-0005-0000-0000-00002BBB0000}"/>
    <cellStyle name="Saída 2 3 25 2" xfId="47048" xr:uid="{00000000-0005-0000-0000-00002CBB0000}"/>
    <cellStyle name="Saída 2 3 26" xfId="47049" xr:uid="{00000000-0005-0000-0000-00002DBB0000}"/>
    <cellStyle name="Saída 2 3 26 2" xfId="47050" xr:uid="{00000000-0005-0000-0000-00002EBB0000}"/>
    <cellStyle name="Saída 2 3 27" xfId="47051" xr:uid="{00000000-0005-0000-0000-00002FBB0000}"/>
    <cellStyle name="Saída 2 3 27 2" xfId="47052" xr:uid="{00000000-0005-0000-0000-000030BB0000}"/>
    <cellStyle name="Saída 2 3 28" xfId="47053" xr:uid="{00000000-0005-0000-0000-000031BB0000}"/>
    <cellStyle name="Saída 2 3 28 2" xfId="47054" xr:uid="{00000000-0005-0000-0000-000032BB0000}"/>
    <cellStyle name="Saída 2 3 29" xfId="47055" xr:uid="{00000000-0005-0000-0000-000033BB0000}"/>
    <cellStyle name="Saída 2 3 29 2" xfId="47056" xr:uid="{00000000-0005-0000-0000-000034BB0000}"/>
    <cellStyle name="Saída 2 3 3" xfId="47057" xr:uid="{00000000-0005-0000-0000-000035BB0000}"/>
    <cellStyle name="Saída 2 3 3 2" xfId="47058" xr:uid="{00000000-0005-0000-0000-000036BB0000}"/>
    <cellStyle name="Saída 2 3 30" xfId="47059" xr:uid="{00000000-0005-0000-0000-000037BB0000}"/>
    <cellStyle name="Saída 2 3 30 2" xfId="47060" xr:uid="{00000000-0005-0000-0000-000038BB0000}"/>
    <cellStyle name="Saída 2 3 31" xfId="47061" xr:uid="{00000000-0005-0000-0000-000039BB0000}"/>
    <cellStyle name="Saída 2 3 31 2" xfId="47062" xr:uid="{00000000-0005-0000-0000-00003ABB0000}"/>
    <cellStyle name="Saída 2 3 32" xfId="47063" xr:uid="{00000000-0005-0000-0000-00003BBB0000}"/>
    <cellStyle name="Saída 2 3 32 2" xfId="47064" xr:uid="{00000000-0005-0000-0000-00003CBB0000}"/>
    <cellStyle name="Saída 2 3 33" xfId="47065" xr:uid="{00000000-0005-0000-0000-00003DBB0000}"/>
    <cellStyle name="Saída 2 3 33 2" xfId="47066" xr:uid="{00000000-0005-0000-0000-00003EBB0000}"/>
    <cellStyle name="Saída 2 3 34" xfId="47067" xr:uid="{00000000-0005-0000-0000-00003FBB0000}"/>
    <cellStyle name="Saída 2 3 34 2" xfId="47068" xr:uid="{00000000-0005-0000-0000-000040BB0000}"/>
    <cellStyle name="Saída 2 3 35" xfId="47069" xr:uid="{00000000-0005-0000-0000-000041BB0000}"/>
    <cellStyle name="Saída 2 3 35 2" xfId="47070" xr:uid="{00000000-0005-0000-0000-000042BB0000}"/>
    <cellStyle name="Saída 2 3 36" xfId="47071" xr:uid="{00000000-0005-0000-0000-000043BB0000}"/>
    <cellStyle name="Saída 2 3 36 2" xfId="47072" xr:uid="{00000000-0005-0000-0000-000044BB0000}"/>
    <cellStyle name="Saída 2 3 37" xfId="47073" xr:uid="{00000000-0005-0000-0000-000045BB0000}"/>
    <cellStyle name="Saída 2 3 37 2" xfId="47074" xr:uid="{00000000-0005-0000-0000-000046BB0000}"/>
    <cellStyle name="Saída 2 3 38" xfId="47075" xr:uid="{00000000-0005-0000-0000-000047BB0000}"/>
    <cellStyle name="Saída 2 3 38 2" xfId="47076" xr:uid="{00000000-0005-0000-0000-000048BB0000}"/>
    <cellStyle name="Saída 2 3 39" xfId="47077" xr:uid="{00000000-0005-0000-0000-000049BB0000}"/>
    <cellStyle name="Saída 2 3 39 2" xfId="47078" xr:uid="{00000000-0005-0000-0000-00004ABB0000}"/>
    <cellStyle name="Saída 2 3 4" xfId="47079" xr:uid="{00000000-0005-0000-0000-00004BBB0000}"/>
    <cellStyle name="Saída 2 3 4 2" xfId="47080" xr:uid="{00000000-0005-0000-0000-00004CBB0000}"/>
    <cellStyle name="Saída 2 3 40" xfId="47081" xr:uid="{00000000-0005-0000-0000-00004DBB0000}"/>
    <cellStyle name="Saída 2 3 41" xfId="47082" xr:uid="{00000000-0005-0000-0000-00004EBB0000}"/>
    <cellStyle name="Saída 2 3 42" xfId="47083" xr:uid="{00000000-0005-0000-0000-00004FBB0000}"/>
    <cellStyle name="Saída 2 3 43" xfId="47084" xr:uid="{00000000-0005-0000-0000-000050BB0000}"/>
    <cellStyle name="Saída 2 3 44" xfId="47085" xr:uid="{00000000-0005-0000-0000-000051BB0000}"/>
    <cellStyle name="Saída 2 3 45" xfId="47086" xr:uid="{00000000-0005-0000-0000-000052BB0000}"/>
    <cellStyle name="Saída 2 3 46" xfId="47087" xr:uid="{00000000-0005-0000-0000-000053BB0000}"/>
    <cellStyle name="Saída 2 3 47" xfId="47088" xr:uid="{00000000-0005-0000-0000-000054BB0000}"/>
    <cellStyle name="Saída 2 3 48" xfId="47089" xr:uid="{00000000-0005-0000-0000-000055BB0000}"/>
    <cellStyle name="Saída 2 3 49" xfId="47090" xr:uid="{00000000-0005-0000-0000-000056BB0000}"/>
    <cellStyle name="Saída 2 3 5" xfId="47091" xr:uid="{00000000-0005-0000-0000-000057BB0000}"/>
    <cellStyle name="Saída 2 3 5 2" xfId="47092" xr:uid="{00000000-0005-0000-0000-000058BB0000}"/>
    <cellStyle name="Saída 2 3 50" xfId="47093" xr:uid="{00000000-0005-0000-0000-000059BB0000}"/>
    <cellStyle name="Saída 2 3 51" xfId="47094" xr:uid="{00000000-0005-0000-0000-00005ABB0000}"/>
    <cellStyle name="Saída 2 3 52" xfId="47095" xr:uid="{00000000-0005-0000-0000-00005BBB0000}"/>
    <cellStyle name="Saída 2 3 53" xfId="47096" xr:uid="{00000000-0005-0000-0000-00005CBB0000}"/>
    <cellStyle name="Saída 2 3 54" xfId="47097" xr:uid="{00000000-0005-0000-0000-00005DBB0000}"/>
    <cellStyle name="Saída 2 3 55" xfId="47098" xr:uid="{00000000-0005-0000-0000-00005EBB0000}"/>
    <cellStyle name="Saída 2 3 56" xfId="47099" xr:uid="{00000000-0005-0000-0000-00005FBB0000}"/>
    <cellStyle name="Saída 2 3 57" xfId="47100" xr:uid="{00000000-0005-0000-0000-000060BB0000}"/>
    <cellStyle name="Saída 2 3 58" xfId="47101" xr:uid="{00000000-0005-0000-0000-000061BB0000}"/>
    <cellStyle name="Saída 2 3 59" xfId="47102" xr:uid="{00000000-0005-0000-0000-000062BB0000}"/>
    <cellStyle name="Saída 2 3 6" xfId="47103" xr:uid="{00000000-0005-0000-0000-000063BB0000}"/>
    <cellStyle name="Saída 2 3 6 2" xfId="47104" xr:uid="{00000000-0005-0000-0000-000064BB0000}"/>
    <cellStyle name="Saída 2 3 60" xfId="47105" xr:uid="{00000000-0005-0000-0000-000065BB0000}"/>
    <cellStyle name="Saída 2 3 61" xfId="47106" xr:uid="{00000000-0005-0000-0000-000066BB0000}"/>
    <cellStyle name="Saída 2 3 62" xfId="47107" xr:uid="{00000000-0005-0000-0000-000067BB0000}"/>
    <cellStyle name="Saída 2 3 63" xfId="47108" xr:uid="{00000000-0005-0000-0000-000068BB0000}"/>
    <cellStyle name="Saída 2 3 64" xfId="47109" xr:uid="{00000000-0005-0000-0000-000069BB0000}"/>
    <cellStyle name="Saída 2 3 65" xfId="47110" xr:uid="{00000000-0005-0000-0000-00006ABB0000}"/>
    <cellStyle name="Saída 2 3 66" xfId="47111" xr:uid="{00000000-0005-0000-0000-00006BBB0000}"/>
    <cellStyle name="Saída 2 3 67" xfId="47112" xr:uid="{00000000-0005-0000-0000-00006CBB0000}"/>
    <cellStyle name="Saída 2 3 68" xfId="47113" xr:uid="{00000000-0005-0000-0000-00006DBB0000}"/>
    <cellStyle name="Saída 2 3 69" xfId="47114" xr:uid="{00000000-0005-0000-0000-00006EBB0000}"/>
    <cellStyle name="Saída 2 3 7" xfId="47115" xr:uid="{00000000-0005-0000-0000-00006FBB0000}"/>
    <cellStyle name="Saída 2 3 7 2" xfId="47116" xr:uid="{00000000-0005-0000-0000-000070BB0000}"/>
    <cellStyle name="Saída 2 3 70" xfId="47117" xr:uid="{00000000-0005-0000-0000-000071BB0000}"/>
    <cellStyle name="Saída 2 3 71" xfId="47118" xr:uid="{00000000-0005-0000-0000-000072BB0000}"/>
    <cellStyle name="Saída 2 3 72" xfId="47119" xr:uid="{00000000-0005-0000-0000-000073BB0000}"/>
    <cellStyle name="Saída 2 3 73" xfId="47120" xr:uid="{00000000-0005-0000-0000-000074BB0000}"/>
    <cellStyle name="Saída 2 3 74" xfId="47121" xr:uid="{00000000-0005-0000-0000-000075BB0000}"/>
    <cellStyle name="Saída 2 3 75" xfId="47122" xr:uid="{00000000-0005-0000-0000-000076BB0000}"/>
    <cellStyle name="Saída 2 3 76" xfId="47123" xr:uid="{00000000-0005-0000-0000-000077BB0000}"/>
    <cellStyle name="Saída 2 3 77" xfId="52565" xr:uid="{00000000-0005-0000-0000-000078BB0000}"/>
    <cellStyle name="Saída 2 3 78" xfId="52798" xr:uid="{00000000-0005-0000-0000-000079BB0000}"/>
    <cellStyle name="Saída 2 3 79" xfId="53259" xr:uid="{00000000-0005-0000-0000-00007ABB0000}"/>
    <cellStyle name="Saída 2 3 8" xfId="47124" xr:uid="{00000000-0005-0000-0000-00007BBB0000}"/>
    <cellStyle name="Saída 2 3 8 2" xfId="47125" xr:uid="{00000000-0005-0000-0000-00007CBB0000}"/>
    <cellStyle name="Saída 2 3 9" xfId="47126" xr:uid="{00000000-0005-0000-0000-00007DBB0000}"/>
    <cellStyle name="Saída 2 3 9 2" xfId="47127" xr:uid="{00000000-0005-0000-0000-00007EBB0000}"/>
    <cellStyle name="Saída 2 30" xfId="47128" xr:uid="{00000000-0005-0000-0000-00007FBB0000}"/>
    <cellStyle name="Saída 2 30 2" xfId="47129" xr:uid="{00000000-0005-0000-0000-000080BB0000}"/>
    <cellStyle name="Saída 2 31" xfId="47130" xr:uid="{00000000-0005-0000-0000-000081BB0000}"/>
    <cellStyle name="Saída 2 31 2" xfId="47131" xr:uid="{00000000-0005-0000-0000-000082BB0000}"/>
    <cellStyle name="Saída 2 32" xfId="47132" xr:uid="{00000000-0005-0000-0000-000083BB0000}"/>
    <cellStyle name="Saída 2 32 2" xfId="47133" xr:uid="{00000000-0005-0000-0000-000084BB0000}"/>
    <cellStyle name="Saída 2 33" xfId="47134" xr:uid="{00000000-0005-0000-0000-000085BB0000}"/>
    <cellStyle name="Saída 2 33 2" xfId="47135" xr:uid="{00000000-0005-0000-0000-000086BB0000}"/>
    <cellStyle name="Saída 2 34" xfId="47136" xr:uid="{00000000-0005-0000-0000-000087BB0000}"/>
    <cellStyle name="Saída 2 34 2" xfId="47137" xr:uid="{00000000-0005-0000-0000-000088BB0000}"/>
    <cellStyle name="Saída 2 35" xfId="47138" xr:uid="{00000000-0005-0000-0000-000089BB0000}"/>
    <cellStyle name="Saída 2 35 2" xfId="47139" xr:uid="{00000000-0005-0000-0000-00008ABB0000}"/>
    <cellStyle name="Saída 2 36" xfId="47140" xr:uid="{00000000-0005-0000-0000-00008BBB0000}"/>
    <cellStyle name="Saída 2 36 2" xfId="47141" xr:uid="{00000000-0005-0000-0000-00008CBB0000}"/>
    <cellStyle name="Saída 2 37" xfId="47142" xr:uid="{00000000-0005-0000-0000-00008DBB0000}"/>
    <cellStyle name="Saída 2 37 2" xfId="47143" xr:uid="{00000000-0005-0000-0000-00008EBB0000}"/>
    <cellStyle name="Saída 2 38" xfId="47144" xr:uid="{00000000-0005-0000-0000-00008FBB0000}"/>
    <cellStyle name="Saída 2 38 2" xfId="47145" xr:uid="{00000000-0005-0000-0000-000090BB0000}"/>
    <cellStyle name="Saída 2 39" xfId="47146" xr:uid="{00000000-0005-0000-0000-000091BB0000}"/>
    <cellStyle name="Saída 2 39 2" xfId="47147" xr:uid="{00000000-0005-0000-0000-000092BB0000}"/>
    <cellStyle name="Saída 2 4" xfId="1263" xr:uid="{00000000-0005-0000-0000-000093BB0000}"/>
    <cellStyle name="Saída 2 4 10" xfId="47148" xr:uid="{00000000-0005-0000-0000-000094BB0000}"/>
    <cellStyle name="Saída 2 4 10 2" xfId="47149" xr:uid="{00000000-0005-0000-0000-000095BB0000}"/>
    <cellStyle name="Saída 2 4 11" xfId="47150" xr:uid="{00000000-0005-0000-0000-000096BB0000}"/>
    <cellStyle name="Saída 2 4 11 2" xfId="47151" xr:uid="{00000000-0005-0000-0000-000097BB0000}"/>
    <cellStyle name="Saída 2 4 12" xfId="47152" xr:uid="{00000000-0005-0000-0000-000098BB0000}"/>
    <cellStyle name="Saída 2 4 12 2" xfId="47153" xr:uid="{00000000-0005-0000-0000-000099BB0000}"/>
    <cellStyle name="Saída 2 4 13" xfId="47154" xr:uid="{00000000-0005-0000-0000-00009ABB0000}"/>
    <cellStyle name="Saída 2 4 13 2" xfId="47155" xr:uid="{00000000-0005-0000-0000-00009BBB0000}"/>
    <cellStyle name="Saída 2 4 14" xfId="47156" xr:uid="{00000000-0005-0000-0000-00009CBB0000}"/>
    <cellStyle name="Saída 2 4 14 2" xfId="47157" xr:uid="{00000000-0005-0000-0000-00009DBB0000}"/>
    <cellStyle name="Saída 2 4 15" xfId="47158" xr:uid="{00000000-0005-0000-0000-00009EBB0000}"/>
    <cellStyle name="Saída 2 4 15 2" xfId="47159" xr:uid="{00000000-0005-0000-0000-00009FBB0000}"/>
    <cellStyle name="Saída 2 4 16" xfId="47160" xr:uid="{00000000-0005-0000-0000-0000A0BB0000}"/>
    <cellStyle name="Saída 2 4 16 2" xfId="47161" xr:uid="{00000000-0005-0000-0000-0000A1BB0000}"/>
    <cellStyle name="Saída 2 4 17" xfId="47162" xr:uid="{00000000-0005-0000-0000-0000A2BB0000}"/>
    <cellStyle name="Saída 2 4 17 2" xfId="47163" xr:uid="{00000000-0005-0000-0000-0000A3BB0000}"/>
    <cellStyle name="Saída 2 4 18" xfId="47164" xr:uid="{00000000-0005-0000-0000-0000A4BB0000}"/>
    <cellStyle name="Saída 2 4 18 2" xfId="47165" xr:uid="{00000000-0005-0000-0000-0000A5BB0000}"/>
    <cellStyle name="Saída 2 4 19" xfId="47166" xr:uid="{00000000-0005-0000-0000-0000A6BB0000}"/>
    <cellStyle name="Saída 2 4 19 2" xfId="47167" xr:uid="{00000000-0005-0000-0000-0000A7BB0000}"/>
    <cellStyle name="Saída 2 4 2" xfId="1264" xr:uid="{00000000-0005-0000-0000-0000A8BB0000}"/>
    <cellStyle name="Saída 2 4 2 2" xfId="47168" xr:uid="{00000000-0005-0000-0000-0000A9BB0000}"/>
    <cellStyle name="Saída 2 4 20" xfId="47169" xr:uid="{00000000-0005-0000-0000-0000AABB0000}"/>
    <cellStyle name="Saída 2 4 20 2" xfId="47170" xr:uid="{00000000-0005-0000-0000-0000ABBB0000}"/>
    <cellStyle name="Saída 2 4 21" xfId="47171" xr:uid="{00000000-0005-0000-0000-0000ACBB0000}"/>
    <cellStyle name="Saída 2 4 21 2" xfId="47172" xr:uid="{00000000-0005-0000-0000-0000ADBB0000}"/>
    <cellStyle name="Saída 2 4 22" xfId="47173" xr:uid="{00000000-0005-0000-0000-0000AEBB0000}"/>
    <cellStyle name="Saída 2 4 22 2" xfId="47174" xr:uid="{00000000-0005-0000-0000-0000AFBB0000}"/>
    <cellStyle name="Saída 2 4 23" xfId="47175" xr:uid="{00000000-0005-0000-0000-0000B0BB0000}"/>
    <cellStyle name="Saída 2 4 23 2" xfId="47176" xr:uid="{00000000-0005-0000-0000-0000B1BB0000}"/>
    <cellStyle name="Saída 2 4 24" xfId="47177" xr:uid="{00000000-0005-0000-0000-0000B2BB0000}"/>
    <cellStyle name="Saída 2 4 24 2" xfId="47178" xr:uid="{00000000-0005-0000-0000-0000B3BB0000}"/>
    <cellStyle name="Saída 2 4 25" xfId="47179" xr:uid="{00000000-0005-0000-0000-0000B4BB0000}"/>
    <cellStyle name="Saída 2 4 25 2" xfId="47180" xr:uid="{00000000-0005-0000-0000-0000B5BB0000}"/>
    <cellStyle name="Saída 2 4 26" xfId="47181" xr:uid="{00000000-0005-0000-0000-0000B6BB0000}"/>
    <cellStyle name="Saída 2 4 26 2" xfId="47182" xr:uid="{00000000-0005-0000-0000-0000B7BB0000}"/>
    <cellStyle name="Saída 2 4 27" xfId="47183" xr:uid="{00000000-0005-0000-0000-0000B8BB0000}"/>
    <cellStyle name="Saída 2 4 27 2" xfId="47184" xr:uid="{00000000-0005-0000-0000-0000B9BB0000}"/>
    <cellStyle name="Saída 2 4 28" xfId="47185" xr:uid="{00000000-0005-0000-0000-0000BABB0000}"/>
    <cellStyle name="Saída 2 4 28 2" xfId="47186" xr:uid="{00000000-0005-0000-0000-0000BBBB0000}"/>
    <cellStyle name="Saída 2 4 29" xfId="47187" xr:uid="{00000000-0005-0000-0000-0000BCBB0000}"/>
    <cellStyle name="Saída 2 4 29 2" xfId="47188" xr:uid="{00000000-0005-0000-0000-0000BDBB0000}"/>
    <cellStyle name="Saída 2 4 3" xfId="47189" xr:uid="{00000000-0005-0000-0000-0000BEBB0000}"/>
    <cellStyle name="Saída 2 4 3 2" xfId="47190" xr:uid="{00000000-0005-0000-0000-0000BFBB0000}"/>
    <cellStyle name="Saída 2 4 30" xfId="47191" xr:uid="{00000000-0005-0000-0000-0000C0BB0000}"/>
    <cellStyle name="Saída 2 4 30 2" xfId="47192" xr:uid="{00000000-0005-0000-0000-0000C1BB0000}"/>
    <cellStyle name="Saída 2 4 31" xfId="47193" xr:uid="{00000000-0005-0000-0000-0000C2BB0000}"/>
    <cellStyle name="Saída 2 4 31 2" xfId="47194" xr:uid="{00000000-0005-0000-0000-0000C3BB0000}"/>
    <cellStyle name="Saída 2 4 32" xfId="47195" xr:uid="{00000000-0005-0000-0000-0000C4BB0000}"/>
    <cellStyle name="Saída 2 4 32 2" xfId="47196" xr:uid="{00000000-0005-0000-0000-0000C5BB0000}"/>
    <cellStyle name="Saída 2 4 33" xfId="47197" xr:uid="{00000000-0005-0000-0000-0000C6BB0000}"/>
    <cellStyle name="Saída 2 4 33 2" xfId="47198" xr:uid="{00000000-0005-0000-0000-0000C7BB0000}"/>
    <cellStyle name="Saída 2 4 34" xfId="47199" xr:uid="{00000000-0005-0000-0000-0000C8BB0000}"/>
    <cellStyle name="Saída 2 4 34 2" xfId="47200" xr:uid="{00000000-0005-0000-0000-0000C9BB0000}"/>
    <cellStyle name="Saída 2 4 35" xfId="47201" xr:uid="{00000000-0005-0000-0000-0000CABB0000}"/>
    <cellStyle name="Saída 2 4 35 2" xfId="47202" xr:uid="{00000000-0005-0000-0000-0000CBBB0000}"/>
    <cellStyle name="Saída 2 4 36" xfId="47203" xr:uid="{00000000-0005-0000-0000-0000CCBB0000}"/>
    <cellStyle name="Saída 2 4 36 2" xfId="47204" xr:uid="{00000000-0005-0000-0000-0000CDBB0000}"/>
    <cellStyle name="Saída 2 4 37" xfId="47205" xr:uid="{00000000-0005-0000-0000-0000CEBB0000}"/>
    <cellStyle name="Saída 2 4 37 2" xfId="47206" xr:uid="{00000000-0005-0000-0000-0000CFBB0000}"/>
    <cellStyle name="Saída 2 4 38" xfId="47207" xr:uid="{00000000-0005-0000-0000-0000D0BB0000}"/>
    <cellStyle name="Saída 2 4 38 2" xfId="47208" xr:uid="{00000000-0005-0000-0000-0000D1BB0000}"/>
    <cellStyle name="Saída 2 4 39" xfId="47209" xr:uid="{00000000-0005-0000-0000-0000D2BB0000}"/>
    <cellStyle name="Saída 2 4 39 2" xfId="47210" xr:uid="{00000000-0005-0000-0000-0000D3BB0000}"/>
    <cellStyle name="Saída 2 4 4" xfId="47211" xr:uid="{00000000-0005-0000-0000-0000D4BB0000}"/>
    <cellStyle name="Saída 2 4 4 2" xfId="47212" xr:uid="{00000000-0005-0000-0000-0000D5BB0000}"/>
    <cellStyle name="Saída 2 4 40" xfId="47213" xr:uid="{00000000-0005-0000-0000-0000D6BB0000}"/>
    <cellStyle name="Saída 2 4 41" xfId="47214" xr:uid="{00000000-0005-0000-0000-0000D7BB0000}"/>
    <cellStyle name="Saída 2 4 42" xfId="47215" xr:uid="{00000000-0005-0000-0000-0000D8BB0000}"/>
    <cellStyle name="Saída 2 4 43" xfId="47216" xr:uid="{00000000-0005-0000-0000-0000D9BB0000}"/>
    <cellStyle name="Saída 2 4 44" xfId="47217" xr:uid="{00000000-0005-0000-0000-0000DABB0000}"/>
    <cellStyle name="Saída 2 4 45" xfId="47218" xr:uid="{00000000-0005-0000-0000-0000DBBB0000}"/>
    <cellStyle name="Saída 2 4 46" xfId="47219" xr:uid="{00000000-0005-0000-0000-0000DCBB0000}"/>
    <cellStyle name="Saída 2 4 47" xfId="47220" xr:uid="{00000000-0005-0000-0000-0000DDBB0000}"/>
    <cellStyle name="Saída 2 4 48" xfId="47221" xr:uid="{00000000-0005-0000-0000-0000DEBB0000}"/>
    <cellStyle name="Saída 2 4 49" xfId="47222" xr:uid="{00000000-0005-0000-0000-0000DFBB0000}"/>
    <cellStyle name="Saída 2 4 5" xfId="47223" xr:uid="{00000000-0005-0000-0000-0000E0BB0000}"/>
    <cellStyle name="Saída 2 4 5 2" xfId="47224" xr:uid="{00000000-0005-0000-0000-0000E1BB0000}"/>
    <cellStyle name="Saída 2 4 50" xfId="47225" xr:uid="{00000000-0005-0000-0000-0000E2BB0000}"/>
    <cellStyle name="Saída 2 4 51" xfId="47226" xr:uid="{00000000-0005-0000-0000-0000E3BB0000}"/>
    <cellStyle name="Saída 2 4 52" xfId="47227" xr:uid="{00000000-0005-0000-0000-0000E4BB0000}"/>
    <cellStyle name="Saída 2 4 53" xfId="47228" xr:uid="{00000000-0005-0000-0000-0000E5BB0000}"/>
    <cellStyle name="Saída 2 4 54" xfId="47229" xr:uid="{00000000-0005-0000-0000-0000E6BB0000}"/>
    <cellStyle name="Saída 2 4 55" xfId="47230" xr:uid="{00000000-0005-0000-0000-0000E7BB0000}"/>
    <cellStyle name="Saída 2 4 56" xfId="47231" xr:uid="{00000000-0005-0000-0000-0000E8BB0000}"/>
    <cellStyle name="Saída 2 4 57" xfId="47232" xr:uid="{00000000-0005-0000-0000-0000E9BB0000}"/>
    <cellStyle name="Saída 2 4 58" xfId="47233" xr:uid="{00000000-0005-0000-0000-0000EABB0000}"/>
    <cellStyle name="Saída 2 4 59" xfId="47234" xr:uid="{00000000-0005-0000-0000-0000EBBB0000}"/>
    <cellStyle name="Saída 2 4 6" xfId="47235" xr:uid="{00000000-0005-0000-0000-0000ECBB0000}"/>
    <cellStyle name="Saída 2 4 6 2" xfId="47236" xr:uid="{00000000-0005-0000-0000-0000EDBB0000}"/>
    <cellStyle name="Saída 2 4 60" xfId="47237" xr:uid="{00000000-0005-0000-0000-0000EEBB0000}"/>
    <cellStyle name="Saída 2 4 61" xfId="47238" xr:uid="{00000000-0005-0000-0000-0000EFBB0000}"/>
    <cellStyle name="Saída 2 4 62" xfId="47239" xr:uid="{00000000-0005-0000-0000-0000F0BB0000}"/>
    <cellStyle name="Saída 2 4 63" xfId="47240" xr:uid="{00000000-0005-0000-0000-0000F1BB0000}"/>
    <cellStyle name="Saída 2 4 64" xfId="47241" xr:uid="{00000000-0005-0000-0000-0000F2BB0000}"/>
    <cellStyle name="Saída 2 4 65" xfId="47242" xr:uid="{00000000-0005-0000-0000-0000F3BB0000}"/>
    <cellStyle name="Saída 2 4 66" xfId="47243" xr:uid="{00000000-0005-0000-0000-0000F4BB0000}"/>
    <cellStyle name="Saída 2 4 67" xfId="47244" xr:uid="{00000000-0005-0000-0000-0000F5BB0000}"/>
    <cellStyle name="Saída 2 4 68" xfId="47245" xr:uid="{00000000-0005-0000-0000-0000F6BB0000}"/>
    <cellStyle name="Saída 2 4 69" xfId="47246" xr:uid="{00000000-0005-0000-0000-0000F7BB0000}"/>
    <cellStyle name="Saída 2 4 7" xfId="47247" xr:uid="{00000000-0005-0000-0000-0000F8BB0000}"/>
    <cellStyle name="Saída 2 4 7 2" xfId="47248" xr:uid="{00000000-0005-0000-0000-0000F9BB0000}"/>
    <cellStyle name="Saída 2 4 70" xfId="47249" xr:uid="{00000000-0005-0000-0000-0000FABB0000}"/>
    <cellStyle name="Saída 2 4 71" xfId="47250" xr:uid="{00000000-0005-0000-0000-0000FBBB0000}"/>
    <cellStyle name="Saída 2 4 72" xfId="47251" xr:uid="{00000000-0005-0000-0000-0000FCBB0000}"/>
    <cellStyle name="Saída 2 4 73" xfId="47252" xr:uid="{00000000-0005-0000-0000-0000FDBB0000}"/>
    <cellStyle name="Saída 2 4 74" xfId="47253" xr:uid="{00000000-0005-0000-0000-0000FEBB0000}"/>
    <cellStyle name="Saída 2 4 75" xfId="47254" xr:uid="{00000000-0005-0000-0000-0000FFBB0000}"/>
    <cellStyle name="Saída 2 4 76" xfId="47255" xr:uid="{00000000-0005-0000-0000-000000BC0000}"/>
    <cellStyle name="Saída 2 4 77" xfId="52415" xr:uid="{00000000-0005-0000-0000-000001BC0000}"/>
    <cellStyle name="Saída 2 4 78" xfId="52347" xr:uid="{00000000-0005-0000-0000-000002BC0000}"/>
    <cellStyle name="Saída 2 4 79" xfId="53104" xr:uid="{00000000-0005-0000-0000-000003BC0000}"/>
    <cellStyle name="Saída 2 4 8" xfId="47256" xr:uid="{00000000-0005-0000-0000-000004BC0000}"/>
    <cellStyle name="Saída 2 4 8 2" xfId="47257" xr:uid="{00000000-0005-0000-0000-000005BC0000}"/>
    <cellStyle name="Saída 2 4 9" xfId="47258" xr:uid="{00000000-0005-0000-0000-000006BC0000}"/>
    <cellStyle name="Saída 2 4 9 2" xfId="47259" xr:uid="{00000000-0005-0000-0000-000007BC0000}"/>
    <cellStyle name="Saída 2 40" xfId="47260" xr:uid="{00000000-0005-0000-0000-000008BC0000}"/>
    <cellStyle name="Saída 2 40 2" xfId="47261" xr:uid="{00000000-0005-0000-0000-000009BC0000}"/>
    <cellStyle name="Saída 2 41" xfId="47262" xr:uid="{00000000-0005-0000-0000-00000ABC0000}"/>
    <cellStyle name="Saída 2 41 2" xfId="47263" xr:uid="{00000000-0005-0000-0000-00000BBC0000}"/>
    <cellStyle name="Saída 2 42" xfId="47264" xr:uid="{00000000-0005-0000-0000-00000CBC0000}"/>
    <cellStyle name="Saída 2 42 2" xfId="47265" xr:uid="{00000000-0005-0000-0000-00000DBC0000}"/>
    <cellStyle name="Saída 2 43" xfId="47266" xr:uid="{00000000-0005-0000-0000-00000EBC0000}"/>
    <cellStyle name="Saída 2 43 2" xfId="47267" xr:uid="{00000000-0005-0000-0000-00000FBC0000}"/>
    <cellStyle name="Saída 2 44" xfId="47268" xr:uid="{00000000-0005-0000-0000-000010BC0000}"/>
    <cellStyle name="Saída 2 44 2" xfId="47269" xr:uid="{00000000-0005-0000-0000-000011BC0000}"/>
    <cellStyle name="Saída 2 45" xfId="47270" xr:uid="{00000000-0005-0000-0000-000012BC0000}"/>
    <cellStyle name="Saída 2 45 2" xfId="47271" xr:uid="{00000000-0005-0000-0000-000013BC0000}"/>
    <cellStyle name="Saída 2 46" xfId="47272" xr:uid="{00000000-0005-0000-0000-000014BC0000}"/>
    <cellStyle name="Saída 2 46 2" xfId="47273" xr:uid="{00000000-0005-0000-0000-000015BC0000}"/>
    <cellStyle name="Saída 2 47" xfId="47274" xr:uid="{00000000-0005-0000-0000-000016BC0000}"/>
    <cellStyle name="Saída 2 47 2" xfId="47275" xr:uid="{00000000-0005-0000-0000-000017BC0000}"/>
    <cellStyle name="Saída 2 48" xfId="47276" xr:uid="{00000000-0005-0000-0000-000018BC0000}"/>
    <cellStyle name="Saída 2 48 2" xfId="47277" xr:uid="{00000000-0005-0000-0000-000019BC0000}"/>
    <cellStyle name="Saída 2 49" xfId="47278" xr:uid="{00000000-0005-0000-0000-00001ABC0000}"/>
    <cellStyle name="Saída 2 49 2" xfId="47279" xr:uid="{00000000-0005-0000-0000-00001BBC0000}"/>
    <cellStyle name="Saída 2 5" xfId="1265" xr:uid="{00000000-0005-0000-0000-00001CBC0000}"/>
    <cellStyle name="Saída 2 5 10" xfId="47280" xr:uid="{00000000-0005-0000-0000-00001DBC0000}"/>
    <cellStyle name="Saída 2 5 10 2" xfId="47281" xr:uid="{00000000-0005-0000-0000-00001EBC0000}"/>
    <cellStyle name="Saída 2 5 11" xfId="47282" xr:uid="{00000000-0005-0000-0000-00001FBC0000}"/>
    <cellStyle name="Saída 2 5 11 2" xfId="47283" xr:uid="{00000000-0005-0000-0000-000020BC0000}"/>
    <cellStyle name="Saída 2 5 12" xfId="47284" xr:uid="{00000000-0005-0000-0000-000021BC0000}"/>
    <cellStyle name="Saída 2 5 12 2" xfId="47285" xr:uid="{00000000-0005-0000-0000-000022BC0000}"/>
    <cellStyle name="Saída 2 5 13" xfId="47286" xr:uid="{00000000-0005-0000-0000-000023BC0000}"/>
    <cellStyle name="Saída 2 5 13 2" xfId="47287" xr:uid="{00000000-0005-0000-0000-000024BC0000}"/>
    <cellStyle name="Saída 2 5 14" xfId="47288" xr:uid="{00000000-0005-0000-0000-000025BC0000}"/>
    <cellStyle name="Saída 2 5 14 2" xfId="47289" xr:uid="{00000000-0005-0000-0000-000026BC0000}"/>
    <cellStyle name="Saída 2 5 15" xfId="47290" xr:uid="{00000000-0005-0000-0000-000027BC0000}"/>
    <cellStyle name="Saída 2 5 15 2" xfId="47291" xr:uid="{00000000-0005-0000-0000-000028BC0000}"/>
    <cellStyle name="Saída 2 5 16" xfId="47292" xr:uid="{00000000-0005-0000-0000-000029BC0000}"/>
    <cellStyle name="Saída 2 5 16 2" xfId="47293" xr:uid="{00000000-0005-0000-0000-00002ABC0000}"/>
    <cellStyle name="Saída 2 5 17" xfId="47294" xr:uid="{00000000-0005-0000-0000-00002BBC0000}"/>
    <cellStyle name="Saída 2 5 17 2" xfId="47295" xr:uid="{00000000-0005-0000-0000-00002CBC0000}"/>
    <cellStyle name="Saída 2 5 18" xfId="47296" xr:uid="{00000000-0005-0000-0000-00002DBC0000}"/>
    <cellStyle name="Saída 2 5 18 2" xfId="47297" xr:uid="{00000000-0005-0000-0000-00002EBC0000}"/>
    <cellStyle name="Saída 2 5 19" xfId="47298" xr:uid="{00000000-0005-0000-0000-00002FBC0000}"/>
    <cellStyle name="Saída 2 5 19 2" xfId="47299" xr:uid="{00000000-0005-0000-0000-000030BC0000}"/>
    <cellStyle name="Saída 2 5 2" xfId="1266" xr:uid="{00000000-0005-0000-0000-000031BC0000}"/>
    <cellStyle name="Saída 2 5 2 2" xfId="47300" xr:uid="{00000000-0005-0000-0000-000032BC0000}"/>
    <cellStyle name="Saída 2 5 20" xfId="47301" xr:uid="{00000000-0005-0000-0000-000033BC0000}"/>
    <cellStyle name="Saída 2 5 20 2" xfId="47302" xr:uid="{00000000-0005-0000-0000-000034BC0000}"/>
    <cellStyle name="Saída 2 5 21" xfId="47303" xr:uid="{00000000-0005-0000-0000-000035BC0000}"/>
    <cellStyle name="Saída 2 5 21 2" xfId="47304" xr:uid="{00000000-0005-0000-0000-000036BC0000}"/>
    <cellStyle name="Saída 2 5 22" xfId="47305" xr:uid="{00000000-0005-0000-0000-000037BC0000}"/>
    <cellStyle name="Saída 2 5 22 2" xfId="47306" xr:uid="{00000000-0005-0000-0000-000038BC0000}"/>
    <cellStyle name="Saída 2 5 23" xfId="47307" xr:uid="{00000000-0005-0000-0000-000039BC0000}"/>
    <cellStyle name="Saída 2 5 23 2" xfId="47308" xr:uid="{00000000-0005-0000-0000-00003ABC0000}"/>
    <cellStyle name="Saída 2 5 24" xfId="47309" xr:uid="{00000000-0005-0000-0000-00003BBC0000}"/>
    <cellStyle name="Saída 2 5 24 2" xfId="47310" xr:uid="{00000000-0005-0000-0000-00003CBC0000}"/>
    <cellStyle name="Saída 2 5 25" xfId="47311" xr:uid="{00000000-0005-0000-0000-00003DBC0000}"/>
    <cellStyle name="Saída 2 5 25 2" xfId="47312" xr:uid="{00000000-0005-0000-0000-00003EBC0000}"/>
    <cellStyle name="Saída 2 5 26" xfId="47313" xr:uid="{00000000-0005-0000-0000-00003FBC0000}"/>
    <cellStyle name="Saída 2 5 26 2" xfId="47314" xr:uid="{00000000-0005-0000-0000-000040BC0000}"/>
    <cellStyle name="Saída 2 5 27" xfId="47315" xr:uid="{00000000-0005-0000-0000-000041BC0000}"/>
    <cellStyle name="Saída 2 5 27 2" xfId="47316" xr:uid="{00000000-0005-0000-0000-000042BC0000}"/>
    <cellStyle name="Saída 2 5 28" xfId="47317" xr:uid="{00000000-0005-0000-0000-000043BC0000}"/>
    <cellStyle name="Saída 2 5 28 2" xfId="47318" xr:uid="{00000000-0005-0000-0000-000044BC0000}"/>
    <cellStyle name="Saída 2 5 29" xfId="47319" xr:uid="{00000000-0005-0000-0000-000045BC0000}"/>
    <cellStyle name="Saída 2 5 29 2" xfId="47320" xr:uid="{00000000-0005-0000-0000-000046BC0000}"/>
    <cellStyle name="Saída 2 5 3" xfId="47321" xr:uid="{00000000-0005-0000-0000-000047BC0000}"/>
    <cellStyle name="Saída 2 5 3 2" xfId="47322" xr:uid="{00000000-0005-0000-0000-000048BC0000}"/>
    <cellStyle name="Saída 2 5 30" xfId="47323" xr:uid="{00000000-0005-0000-0000-000049BC0000}"/>
    <cellStyle name="Saída 2 5 30 2" xfId="47324" xr:uid="{00000000-0005-0000-0000-00004ABC0000}"/>
    <cellStyle name="Saída 2 5 31" xfId="47325" xr:uid="{00000000-0005-0000-0000-00004BBC0000}"/>
    <cellStyle name="Saída 2 5 31 2" xfId="47326" xr:uid="{00000000-0005-0000-0000-00004CBC0000}"/>
    <cellStyle name="Saída 2 5 32" xfId="47327" xr:uid="{00000000-0005-0000-0000-00004DBC0000}"/>
    <cellStyle name="Saída 2 5 32 2" xfId="47328" xr:uid="{00000000-0005-0000-0000-00004EBC0000}"/>
    <cellStyle name="Saída 2 5 33" xfId="47329" xr:uid="{00000000-0005-0000-0000-00004FBC0000}"/>
    <cellStyle name="Saída 2 5 33 2" xfId="47330" xr:uid="{00000000-0005-0000-0000-000050BC0000}"/>
    <cellStyle name="Saída 2 5 34" xfId="47331" xr:uid="{00000000-0005-0000-0000-000051BC0000}"/>
    <cellStyle name="Saída 2 5 34 2" xfId="47332" xr:uid="{00000000-0005-0000-0000-000052BC0000}"/>
    <cellStyle name="Saída 2 5 35" xfId="47333" xr:uid="{00000000-0005-0000-0000-000053BC0000}"/>
    <cellStyle name="Saída 2 5 35 2" xfId="47334" xr:uid="{00000000-0005-0000-0000-000054BC0000}"/>
    <cellStyle name="Saída 2 5 36" xfId="47335" xr:uid="{00000000-0005-0000-0000-000055BC0000}"/>
    <cellStyle name="Saída 2 5 36 2" xfId="47336" xr:uid="{00000000-0005-0000-0000-000056BC0000}"/>
    <cellStyle name="Saída 2 5 37" xfId="47337" xr:uid="{00000000-0005-0000-0000-000057BC0000}"/>
    <cellStyle name="Saída 2 5 37 2" xfId="47338" xr:uid="{00000000-0005-0000-0000-000058BC0000}"/>
    <cellStyle name="Saída 2 5 38" xfId="47339" xr:uid="{00000000-0005-0000-0000-000059BC0000}"/>
    <cellStyle name="Saída 2 5 38 2" xfId="47340" xr:uid="{00000000-0005-0000-0000-00005ABC0000}"/>
    <cellStyle name="Saída 2 5 39" xfId="47341" xr:uid="{00000000-0005-0000-0000-00005BBC0000}"/>
    <cellStyle name="Saída 2 5 39 2" xfId="47342" xr:uid="{00000000-0005-0000-0000-00005CBC0000}"/>
    <cellStyle name="Saída 2 5 4" xfId="47343" xr:uid="{00000000-0005-0000-0000-00005DBC0000}"/>
    <cellStyle name="Saída 2 5 4 2" xfId="47344" xr:uid="{00000000-0005-0000-0000-00005EBC0000}"/>
    <cellStyle name="Saída 2 5 40" xfId="47345" xr:uid="{00000000-0005-0000-0000-00005FBC0000}"/>
    <cellStyle name="Saída 2 5 41" xfId="47346" xr:uid="{00000000-0005-0000-0000-000060BC0000}"/>
    <cellStyle name="Saída 2 5 42" xfId="47347" xr:uid="{00000000-0005-0000-0000-000061BC0000}"/>
    <cellStyle name="Saída 2 5 43" xfId="47348" xr:uid="{00000000-0005-0000-0000-000062BC0000}"/>
    <cellStyle name="Saída 2 5 44" xfId="47349" xr:uid="{00000000-0005-0000-0000-000063BC0000}"/>
    <cellStyle name="Saída 2 5 45" xfId="47350" xr:uid="{00000000-0005-0000-0000-000064BC0000}"/>
    <cellStyle name="Saída 2 5 46" xfId="47351" xr:uid="{00000000-0005-0000-0000-000065BC0000}"/>
    <cellStyle name="Saída 2 5 47" xfId="47352" xr:uid="{00000000-0005-0000-0000-000066BC0000}"/>
    <cellStyle name="Saída 2 5 48" xfId="47353" xr:uid="{00000000-0005-0000-0000-000067BC0000}"/>
    <cellStyle name="Saída 2 5 49" xfId="47354" xr:uid="{00000000-0005-0000-0000-000068BC0000}"/>
    <cellStyle name="Saída 2 5 5" xfId="47355" xr:uid="{00000000-0005-0000-0000-000069BC0000}"/>
    <cellStyle name="Saída 2 5 5 2" xfId="47356" xr:uid="{00000000-0005-0000-0000-00006ABC0000}"/>
    <cellStyle name="Saída 2 5 50" xfId="47357" xr:uid="{00000000-0005-0000-0000-00006BBC0000}"/>
    <cellStyle name="Saída 2 5 51" xfId="47358" xr:uid="{00000000-0005-0000-0000-00006CBC0000}"/>
    <cellStyle name="Saída 2 5 52" xfId="47359" xr:uid="{00000000-0005-0000-0000-00006DBC0000}"/>
    <cellStyle name="Saída 2 5 53" xfId="47360" xr:uid="{00000000-0005-0000-0000-00006EBC0000}"/>
    <cellStyle name="Saída 2 5 54" xfId="47361" xr:uid="{00000000-0005-0000-0000-00006FBC0000}"/>
    <cellStyle name="Saída 2 5 55" xfId="47362" xr:uid="{00000000-0005-0000-0000-000070BC0000}"/>
    <cellStyle name="Saída 2 5 56" xfId="47363" xr:uid="{00000000-0005-0000-0000-000071BC0000}"/>
    <cellStyle name="Saída 2 5 57" xfId="47364" xr:uid="{00000000-0005-0000-0000-000072BC0000}"/>
    <cellStyle name="Saída 2 5 58" xfId="47365" xr:uid="{00000000-0005-0000-0000-000073BC0000}"/>
    <cellStyle name="Saída 2 5 59" xfId="47366" xr:uid="{00000000-0005-0000-0000-000074BC0000}"/>
    <cellStyle name="Saída 2 5 6" xfId="47367" xr:uid="{00000000-0005-0000-0000-000075BC0000}"/>
    <cellStyle name="Saída 2 5 6 2" xfId="47368" xr:uid="{00000000-0005-0000-0000-000076BC0000}"/>
    <cellStyle name="Saída 2 5 60" xfId="47369" xr:uid="{00000000-0005-0000-0000-000077BC0000}"/>
    <cellStyle name="Saída 2 5 61" xfId="47370" xr:uid="{00000000-0005-0000-0000-000078BC0000}"/>
    <cellStyle name="Saída 2 5 62" xfId="47371" xr:uid="{00000000-0005-0000-0000-000079BC0000}"/>
    <cellStyle name="Saída 2 5 63" xfId="47372" xr:uid="{00000000-0005-0000-0000-00007ABC0000}"/>
    <cellStyle name="Saída 2 5 64" xfId="47373" xr:uid="{00000000-0005-0000-0000-00007BBC0000}"/>
    <cellStyle name="Saída 2 5 65" xfId="47374" xr:uid="{00000000-0005-0000-0000-00007CBC0000}"/>
    <cellStyle name="Saída 2 5 66" xfId="47375" xr:uid="{00000000-0005-0000-0000-00007DBC0000}"/>
    <cellStyle name="Saída 2 5 67" xfId="47376" xr:uid="{00000000-0005-0000-0000-00007EBC0000}"/>
    <cellStyle name="Saída 2 5 68" xfId="47377" xr:uid="{00000000-0005-0000-0000-00007FBC0000}"/>
    <cellStyle name="Saída 2 5 69" xfId="47378" xr:uid="{00000000-0005-0000-0000-000080BC0000}"/>
    <cellStyle name="Saída 2 5 7" xfId="47379" xr:uid="{00000000-0005-0000-0000-000081BC0000}"/>
    <cellStyle name="Saída 2 5 7 2" xfId="47380" xr:uid="{00000000-0005-0000-0000-000082BC0000}"/>
    <cellStyle name="Saída 2 5 70" xfId="47381" xr:uid="{00000000-0005-0000-0000-000083BC0000}"/>
    <cellStyle name="Saída 2 5 71" xfId="47382" xr:uid="{00000000-0005-0000-0000-000084BC0000}"/>
    <cellStyle name="Saída 2 5 72" xfId="47383" xr:uid="{00000000-0005-0000-0000-000085BC0000}"/>
    <cellStyle name="Saída 2 5 73" xfId="47384" xr:uid="{00000000-0005-0000-0000-000086BC0000}"/>
    <cellStyle name="Saída 2 5 74" xfId="47385" xr:uid="{00000000-0005-0000-0000-000087BC0000}"/>
    <cellStyle name="Saída 2 5 75" xfId="47386" xr:uid="{00000000-0005-0000-0000-000088BC0000}"/>
    <cellStyle name="Saída 2 5 76" xfId="47387" xr:uid="{00000000-0005-0000-0000-000089BC0000}"/>
    <cellStyle name="Saída 2 5 77" xfId="52459" xr:uid="{00000000-0005-0000-0000-00008ABC0000}"/>
    <cellStyle name="Saída 2 5 78" xfId="52244" xr:uid="{00000000-0005-0000-0000-00008BBC0000}"/>
    <cellStyle name="Saída 2 5 79" xfId="53152" xr:uid="{00000000-0005-0000-0000-00008CBC0000}"/>
    <cellStyle name="Saída 2 5 8" xfId="47388" xr:uid="{00000000-0005-0000-0000-00008DBC0000}"/>
    <cellStyle name="Saída 2 5 8 2" xfId="47389" xr:uid="{00000000-0005-0000-0000-00008EBC0000}"/>
    <cellStyle name="Saída 2 5 9" xfId="47390" xr:uid="{00000000-0005-0000-0000-00008FBC0000}"/>
    <cellStyle name="Saída 2 5 9 2" xfId="47391" xr:uid="{00000000-0005-0000-0000-000090BC0000}"/>
    <cellStyle name="Saída 2 50" xfId="47392" xr:uid="{00000000-0005-0000-0000-000091BC0000}"/>
    <cellStyle name="Saída 2 50 2" xfId="47393" xr:uid="{00000000-0005-0000-0000-000092BC0000}"/>
    <cellStyle name="Saída 2 51" xfId="47394" xr:uid="{00000000-0005-0000-0000-000093BC0000}"/>
    <cellStyle name="Saída 2 51 2" xfId="47395" xr:uid="{00000000-0005-0000-0000-000094BC0000}"/>
    <cellStyle name="Saída 2 52" xfId="47396" xr:uid="{00000000-0005-0000-0000-000095BC0000}"/>
    <cellStyle name="Saída 2 52 2" xfId="47397" xr:uid="{00000000-0005-0000-0000-000096BC0000}"/>
    <cellStyle name="Saída 2 53" xfId="47398" xr:uid="{00000000-0005-0000-0000-000097BC0000}"/>
    <cellStyle name="Saída 2 53 2" xfId="47399" xr:uid="{00000000-0005-0000-0000-000098BC0000}"/>
    <cellStyle name="Saída 2 54" xfId="47400" xr:uid="{00000000-0005-0000-0000-000099BC0000}"/>
    <cellStyle name="Saída 2 54 2" xfId="47401" xr:uid="{00000000-0005-0000-0000-00009ABC0000}"/>
    <cellStyle name="Saída 2 55" xfId="47402" xr:uid="{00000000-0005-0000-0000-00009BBC0000}"/>
    <cellStyle name="Saída 2 55 2" xfId="47403" xr:uid="{00000000-0005-0000-0000-00009CBC0000}"/>
    <cellStyle name="Saída 2 56" xfId="47404" xr:uid="{00000000-0005-0000-0000-00009DBC0000}"/>
    <cellStyle name="Saída 2 56 2" xfId="47405" xr:uid="{00000000-0005-0000-0000-00009EBC0000}"/>
    <cellStyle name="Saída 2 57" xfId="47406" xr:uid="{00000000-0005-0000-0000-00009FBC0000}"/>
    <cellStyle name="Saída 2 57 2" xfId="47407" xr:uid="{00000000-0005-0000-0000-0000A0BC0000}"/>
    <cellStyle name="Saída 2 58" xfId="47408" xr:uid="{00000000-0005-0000-0000-0000A1BC0000}"/>
    <cellStyle name="Saída 2 58 2" xfId="47409" xr:uid="{00000000-0005-0000-0000-0000A2BC0000}"/>
    <cellStyle name="Saída 2 59" xfId="47410" xr:uid="{00000000-0005-0000-0000-0000A3BC0000}"/>
    <cellStyle name="Saída 2 6" xfId="1267" xr:uid="{00000000-0005-0000-0000-0000A4BC0000}"/>
    <cellStyle name="Saída 2 6 10" xfId="47411" xr:uid="{00000000-0005-0000-0000-0000A5BC0000}"/>
    <cellStyle name="Saída 2 6 10 2" xfId="47412" xr:uid="{00000000-0005-0000-0000-0000A6BC0000}"/>
    <cellStyle name="Saída 2 6 11" xfId="47413" xr:uid="{00000000-0005-0000-0000-0000A7BC0000}"/>
    <cellStyle name="Saída 2 6 11 2" xfId="47414" xr:uid="{00000000-0005-0000-0000-0000A8BC0000}"/>
    <cellStyle name="Saída 2 6 12" xfId="47415" xr:uid="{00000000-0005-0000-0000-0000A9BC0000}"/>
    <cellStyle name="Saída 2 6 12 2" xfId="47416" xr:uid="{00000000-0005-0000-0000-0000AABC0000}"/>
    <cellStyle name="Saída 2 6 13" xfId="47417" xr:uid="{00000000-0005-0000-0000-0000ABBC0000}"/>
    <cellStyle name="Saída 2 6 13 2" xfId="47418" xr:uid="{00000000-0005-0000-0000-0000ACBC0000}"/>
    <cellStyle name="Saída 2 6 14" xfId="47419" xr:uid="{00000000-0005-0000-0000-0000ADBC0000}"/>
    <cellStyle name="Saída 2 6 14 2" xfId="47420" xr:uid="{00000000-0005-0000-0000-0000AEBC0000}"/>
    <cellStyle name="Saída 2 6 15" xfId="47421" xr:uid="{00000000-0005-0000-0000-0000AFBC0000}"/>
    <cellStyle name="Saída 2 6 15 2" xfId="47422" xr:uid="{00000000-0005-0000-0000-0000B0BC0000}"/>
    <cellStyle name="Saída 2 6 16" xfId="47423" xr:uid="{00000000-0005-0000-0000-0000B1BC0000}"/>
    <cellStyle name="Saída 2 6 16 2" xfId="47424" xr:uid="{00000000-0005-0000-0000-0000B2BC0000}"/>
    <cellStyle name="Saída 2 6 17" xfId="47425" xr:uid="{00000000-0005-0000-0000-0000B3BC0000}"/>
    <cellStyle name="Saída 2 6 17 2" xfId="47426" xr:uid="{00000000-0005-0000-0000-0000B4BC0000}"/>
    <cellStyle name="Saída 2 6 18" xfId="47427" xr:uid="{00000000-0005-0000-0000-0000B5BC0000}"/>
    <cellStyle name="Saída 2 6 18 2" xfId="47428" xr:uid="{00000000-0005-0000-0000-0000B6BC0000}"/>
    <cellStyle name="Saída 2 6 19" xfId="47429" xr:uid="{00000000-0005-0000-0000-0000B7BC0000}"/>
    <cellStyle name="Saída 2 6 19 2" xfId="47430" xr:uid="{00000000-0005-0000-0000-0000B8BC0000}"/>
    <cellStyle name="Saída 2 6 2" xfId="1268" xr:uid="{00000000-0005-0000-0000-0000B9BC0000}"/>
    <cellStyle name="Saída 2 6 2 2" xfId="47431" xr:uid="{00000000-0005-0000-0000-0000BABC0000}"/>
    <cellStyle name="Saída 2 6 20" xfId="47432" xr:uid="{00000000-0005-0000-0000-0000BBBC0000}"/>
    <cellStyle name="Saída 2 6 20 2" xfId="47433" xr:uid="{00000000-0005-0000-0000-0000BCBC0000}"/>
    <cellStyle name="Saída 2 6 21" xfId="47434" xr:uid="{00000000-0005-0000-0000-0000BDBC0000}"/>
    <cellStyle name="Saída 2 6 21 2" xfId="47435" xr:uid="{00000000-0005-0000-0000-0000BEBC0000}"/>
    <cellStyle name="Saída 2 6 22" xfId="47436" xr:uid="{00000000-0005-0000-0000-0000BFBC0000}"/>
    <cellStyle name="Saída 2 6 22 2" xfId="47437" xr:uid="{00000000-0005-0000-0000-0000C0BC0000}"/>
    <cellStyle name="Saída 2 6 23" xfId="47438" xr:uid="{00000000-0005-0000-0000-0000C1BC0000}"/>
    <cellStyle name="Saída 2 6 23 2" xfId="47439" xr:uid="{00000000-0005-0000-0000-0000C2BC0000}"/>
    <cellStyle name="Saída 2 6 24" xfId="47440" xr:uid="{00000000-0005-0000-0000-0000C3BC0000}"/>
    <cellStyle name="Saída 2 6 24 2" xfId="47441" xr:uid="{00000000-0005-0000-0000-0000C4BC0000}"/>
    <cellStyle name="Saída 2 6 25" xfId="47442" xr:uid="{00000000-0005-0000-0000-0000C5BC0000}"/>
    <cellStyle name="Saída 2 6 25 2" xfId="47443" xr:uid="{00000000-0005-0000-0000-0000C6BC0000}"/>
    <cellStyle name="Saída 2 6 26" xfId="47444" xr:uid="{00000000-0005-0000-0000-0000C7BC0000}"/>
    <cellStyle name="Saída 2 6 26 2" xfId="47445" xr:uid="{00000000-0005-0000-0000-0000C8BC0000}"/>
    <cellStyle name="Saída 2 6 27" xfId="47446" xr:uid="{00000000-0005-0000-0000-0000C9BC0000}"/>
    <cellStyle name="Saída 2 6 27 2" xfId="47447" xr:uid="{00000000-0005-0000-0000-0000CABC0000}"/>
    <cellStyle name="Saída 2 6 28" xfId="47448" xr:uid="{00000000-0005-0000-0000-0000CBBC0000}"/>
    <cellStyle name="Saída 2 6 28 2" xfId="47449" xr:uid="{00000000-0005-0000-0000-0000CCBC0000}"/>
    <cellStyle name="Saída 2 6 29" xfId="47450" xr:uid="{00000000-0005-0000-0000-0000CDBC0000}"/>
    <cellStyle name="Saída 2 6 29 2" xfId="47451" xr:uid="{00000000-0005-0000-0000-0000CEBC0000}"/>
    <cellStyle name="Saída 2 6 3" xfId="47452" xr:uid="{00000000-0005-0000-0000-0000CFBC0000}"/>
    <cellStyle name="Saída 2 6 3 2" xfId="47453" xr:uid="{00000000-0005-0000-0000-0000D0BC0000}"/>
    <cellStyle name="Saída 2 6 30" xfId="47454" xr:uid="{00000000-0005-0000-0000-0000D1BC0000}"/>
    <cellStyle name="Saída 2 6 30 2" xfId="47455" xr:uid="{00000000-0005-0000-0000-0000D2BC0000}"/>
    <cellStyle name="Saída 2 6 31" xfId="47456" xr:uid="{00000000-0005-0000-0000-0000D3BC0000}"/>
    <cellStyle name="Saída 2 6 31 2" xfId="47457" xr:uid="{00000000-0005-0000-0000-0000D4BC0000}"/>
    <cellStyle name="Saída 2 6 32" xfId="47458" xr:uid="{00000000-0005-0000-0000-0000D5BC0000}"/>
    <cellStyle name="Saída 2 6 32 2" xfId="47459" xr:uid="{00000000-0005-0000-0000-0000D6BC0000}"/>
    <cellStyle name="Saída 2 6 33" xfId="47460" xr:uid="{00000000-0005-0000-0000-0000D7BC0000}"/>
    <cellStyle name="Saída 2 6 33 2" xfId="47461" xr:uid="{00000000-0005-0000-0000-0000D8BC0000}"/>
    <cellStyle name="Saída 2 6 34" xfId="47462" xr:uid="{00000000-0005-0000-0000-0000D9BC0000}"/>
    <cellStyle name="Saída 2 6 34 2" xfId="47463" xr:uid="{00000000-0005-0000-0000-0000DABC0000}"/>
    <cellStyle name="Saída 2 6 35" xfId="47464" xr:uid="{00000000-0005-0000-0000-0000DBBC0000}"/>
    <cellStyle name="Saída 2 6 35 2" xfId="47465" xr:uid="{00000000-0005-0000-0000-0000DCBC0000}"/>
    <cellStyle name="Saída 2 6 36" xfId="47466" xr:uid="{00000000-0005-0000-0000-0000DDBC0000}"/>
    <cellStyle name="Saída 2 6 36 2" xfId="47467" xr:uid="{00000000-0005-0000-0000-0000DEBC0000}"/>
    <cellStyle name="Saída 2 6 37" xfId="47468" xr:uid="{00000000-0005-0000-0000-0000DFBC0000}"/>
    <cellStyle name="Saída 2 6 37 2" xfId="47469" xr:uid="{00000000-0005-0000-0000-0000E0BC0000}"/>
    <cellStyle name="Saída 2 6 38" xfId="47470" xr:uid="{00000000-0005-0000-0000-0000E1BC0000}"/>
    <cellStyle name="Saída 2 6 38 2" xfId="47471" xr:uid="{00000000-0005-0000-0000-0000E2BC0000}"/>
    <cellStyle name="Saída 2 6 39" xfId="47472" xr:uid="{00000000-0005-0000-0000-0000E3BC0000}"/>
    <cellStyle name="Saída 2 6 39 2" xfId="47473" xr:uid="{00000000-0005-0000-0000-0000E4BC0000}"/>
    <cellStyle name="Saída 2 6 4" xfId="47474" xr:uid="{00000000-0005-0000-0000-0000E5BC0000}"/>
    <cellStyle name="Saída 2 6 4 2" xfId="47475" xr:uid="{00000000-0005-0000-0000-0000E6BC0000}"/>
    <cellStyle name="Saída 2 6 40" xfId="47476" xr:uid="{00000000-0005-0000-0000-0000E7BC0000}"/>
    <cellStyle name="Saída 2 6 41" xfId="47477" xr:uid="{00000000-0005-0000-0000-0000E8BC0000}"/>
    <cellStyle name="Saída 2 6 42" xfId="47478" xr:uid="{00000000-0005-0000-0000-0000E9BC0000}"/>
    <cellStyle name="Saída 2 6 43" xfId="47479" xr:uid="{00000000-0005-0000-0000-0000EABC0000}"/>
    <cellStyle name="Saída 2 6 44" xfId="47480" xr:uid="{00000000-0005-0000-0000-0000EBBC0000}"/>
    <cellStyle name="Saída 2 6 45" xfId="47481" xr:uid="{00000000-0005-0000-0000-0000ECBC0000}"/>
    <cellStyle name="Saída 2 6 46" xfId="47482" xr:uid="{00000000-0005-0000-0000-0000EDBC0000}"/>
    <cellStyle name="Saída 2 6 47" xfId="47483" xr:uid="{00000000-0005-0000-0000-0000EEBC0000}"/>
    <cellStyle name="Saída 2 6 48" xfId="47484" xr:uid="{00000000-0005-0000-0000-0000EFBC0000}"/>
    <cellStyle name="Saída 2 6 49" xfId="47485" xr:uid="{00000000-0005-0000-0000-0000F0BC0000}"/>
    <cellStyle name="Saída 2 6 5" xfId="47486" xr:uid="{00000000-0005-0000-0000-0000F1BC0000}"/>
    <cellStyle name="Saída 2 6 5 2" xfId="47487" xr:uid="{00000000-0005-0000-0000-0000F2BC0000}"/>
    <cellStyle name="Saída 2 6 50" xfId="47488" xr:uid="{00000000-0005-0000-0000-0000F3BC0000}"/>
    <cellStyle name="Saída 2 6 51" xfId="47489" xr:uid="{00000000-0005-0000-0000-0000F4BC0000}"/>
    <cellStyle name="Saída 2 6 52" xfId="47490" xr:uid="{00000000-0005-0000-0000-0000F5BC0000}"/>
    <cellStyle name="Saída 2 6 53" xfId="47491" xr:uid="{00000000-0005-0000-0000-0000F6BC0000}"/>
    <cellStyle name="Saída 2 6 54" xfId="47492" xr:uid="{00000000-0005-0000-0000-0000F7BC0000}"/>
    <cellStyle name="Saída 2 6 55" xfId="47493" xr:uid="{00000000-0005-0000-0000-0000F8BC0000}"/>
    <cellStyle name="Saída 2 6 56" xfId="47494" xr:uid="{00000000-0005-0000-0000-0000F9BC0000}"/>
    <cellStyle name="Saída 2 6 57" xfId="47495" xr:uid="{00000000-0005-0000-0000-0000FABC0000}"/>
    <cellStyle name="Saída 2 6 58" xfId="47496" xr:uid="{00000000-0005-0000-0000-0000FBBC0000}"/>
    <cellStyle name="Saída 2 6 59" xfId="47497" xr:uid="{00000000-0005-0000-0000-0000FCBC0000}"/>
    <cellStyle name="Saída 2 6 6" xfId="47498" xr:uid="{00000000-0005-0000-0000-0000FDBC0000}"/>
    <cellStyle name="Saída 2 6 6 2" xfId="47499" xr:uid="{00000000-0005-0000-0000-0000FEBC0000}"/>
    <cellStyle name="Saída 2 6 60" xfId="47500" xr:uid="{00000000-0005-0000-0000-0000FFBC0000}"/>
    <cellStyle name="Saída 2 6 61" xfId="47501" xr:uid="{00000000-0005-0000-0000-000000BD0000}"/>
    <cellStyle name="Saída 2 6 62" xfId="47502" xr:uid="{00000000-0005-0000-0000-000001BD0000}"/>
    <cellStyle name="Saída 2 6 63" xfId="47503" xr:uid="{00000000-0005-0000-0000-000002BD0000}"/>
    <cellStyle name="Saída 2 6 64" xfId="47504" xr:uid="{00000000-0005-0000-0000-000003BD0000}"/>
    <cellStyle name="Saída 2 6 65" xfId="47505" xr:uid="{00000000-0005-0000-0000-000004BD0000}"/>
    <cellStyle name="Saída 2 6 66" xfId="47506" xr:uid="{00000000-0005-0000-0000-000005BD0000}"/>
    <cellStyle name="Saída 2 6 67" xfId="47507" xr:uid="{00000000-0005-0000-0000-000006BD0000}"/>
    <cellStyle name="Saída 2 6 68" xfId="47508" xr:uid="{00000000-0005-0000-0000-000007BD0000}"/>
    <cellStyle name="Saída 2 6 69" xfId="47509" xr:uid="{00000000-0005-0000-0000-000008BD0000}"/>
    <cellStyle name="Saída 2 6 7" xfId="47510" xr:uid="{00000000-0005-0000-0000-000009BD0000}"/>
    <cellStyle name="Saída 2 6 7 2" xfId="47511" xr:uid="{00000000-0005-0000-0000-00000ABD0000}"/>
    <cellStyle name="Saída 2 6 70" xfId="47512" xr:uid="{00000000-0005-0000-0000-00000BBD0000}"/>
    <cellStyle name="Saída 2 6 71" xfId="47513" xr:uid="{00000000-0005-0000-0000-00000CBD0000}"/>
    <cellStyle name="Saída 2 6 72" xfId="47514" xr:uid="{00000000-0005-0000-0000-00000DBD0000}"/>
    <cellStyle name="Saída 2 6 73" xfId="47515" xr:uid="{00000000-0005-0000-0000-00000EBD0000}"/>
    <cellStyle name="Saída 2 6 74" xfId="47516" xr:uid="{00000000-0005-0000-0000-00000FBD0000}"/>
    <cellStyle name="Saída 2 6 75" xfId="47517" xr:uid="{00000000-0005-0000-0000-000010BD0000}"/>
    <cellStyle name="Saída 2 6 76" xfId="47518" xr:uid="{00000000-0005-0000-0000-000011BD0000}"/>
    <cellStyle name="Saída 2 6 77" xfId="52573" xr:uid="{00000000-0005-0000-0000-000012BD0000}"/>
    <cellStyle name="Saída 2 6 78" xfId="52808" xr:uid="{00000000-0005-0000-0000-000013BD0000}"/>
    <cellStyle name="Saída 2 6 79" xfId="53269" xr:uid="{00000000-0005-0000-0000-000014BD0000}"/>
    <cellStyle name="Saída 2 6 8" xfId="47519" xr:uid="{00000000-0005-0000-0000-000015BD0000}"/>
    <cellStyle name="Saída 2 6 8 2" xfId="47520" xr:uid="{00000000-0005-0000-0000-000016BD0000}"/>
    <cellStyle name="Saída 2 6 9" xfId="47521" xr:uid="{00000000-0005-0000-0000-000017BD0000}"/>
    <cellStyle name="Saída 2 6 9 2" xfId="47522" xr:uid="{00000000-0005-0000-0000-000018BD0000}"/>
    <cellStyle name="Saída 2 60" xfId="47523" xr:uid="{00000000-0005-0000-0000-000019BD0000}"/>
    <cellStyle name="Saída 2 61" xfId="47524" xr:uid="{00000000-0005-0000-0000-00001ABD0000}"/>
    <cellStyle name="Saída 2 62" xfId="47525" xr:uid="{00000000-0005-0000-0000-00001BBD0000}"/>
    <cellStyle name="Saída 2 63" xfId="47526" xr:uid="{00000000-0005-0000-0000-00001CBD0000}"/>
    <cellStyle name="Saída 2 64" xfId="47527" xr:uid="{00000000-0005-0000-0000-00001DBD0000}"/>
    <cellStyle name="Saída 2 65" xfId="47528" xr:uid="{00000000-0005-0000-0000-00001EBD0000}"/>
    <cellStyle name="Saída 2 66" xfId="47529" xr:uid="{00000000-0005-0000-0000-00001FBD0000}"/>
    <cellStyle name="Saída 2 67" xfId="47530" xr:uid="{00000000-0005-0000-0000-000020BD0000}"/>
    <cellStyle name="Saída 2 68" xfId="47531" xr:uid="{00000000-0005-0000-0000-000021BD0000}"/>
    <cellStyle name="Saída 2 69" xfId="47532" xr:uid="{00000000-0005-0000-0000-000022BD0000}"/>
    <cellStyle name="Saída 2 7" xfId="1269" xr:uid="{00000000-0005-0000-0000-000023BD0000}"/>
    <cellStyle name="Saída 2 7 10" xfId="47533" xr:uid="{00000000-0005-0000-0000-000024BD0000}"/>
    <cellStyle name="Saída 2 7 10 2" xfId="47534" xr:uid="{00000000-0005-0000-0000-000025BD0000}"/>
    <cellStyle name="Saída 2 7 11" xfId="47535" xr:uid="{00000000-0005-0000-0000-000026BD0000}"/>
    <cellStyle name="Saída 2 7 11 2" xfId="47536" xr:uid="{00000000-0005-0000-0000-000027BD0000}"/>
    <cellStyle name="Saída 2 7 12" xfId="47537" xr:uid="{00000000-0005-0000-0000-000028BD0000}"/>
    <cellStyle name="Saída 2 7 12 2" xfId="47538" xr:uid="{00000000-0005-0000-0000-000029BD0000}"/>
    <cellStyle name="Saída 2 7 13" xfId="47539" xr:uid="{00000000-0005-0000-0000-00002ABD0000}"/>
    <cellStyle name="Saída 2 7 13 2" xfId="47540" xr:uid="{00000000-0005-0000-0000-00002BBD0000}"/>
    <cellStyle name="Saída 2 7 14" xfId="47541" xr:uid="{00000000-0005-0000-0000-00002CBD0000}"/>
    <cellStyle name="Saída 2 7 14 2" xfId="47542" xr:uid="{00000000-0005-0000-0000-00002DBD0000}"/>
    <cellStyle name="Saída 2 7 15" xfId="47543" xr:uid="{00000000-0005-0000-0000-00002EBD0000}"/>
    <cellStyle name="Saída 2 7 15 2" xfId="47544" xr:uid="{00000000-0005-0000-0000-00002FBD0000}"/>
    <cellStyle name="Saída 2 7 16" xfId="47545" xr:uid="{00000000-0005-0000-0000-000030BD0000}"/>
    <cellStyle name="Saída 2 7 16 2" xfId="47546" xr:uid="{00000000-0005-0000-0000-000031BD0000}"/>
    <cellStyle name="Saída 2 7 17" xfId="47547" xr:uid="{00000000-0005-0000-0000-000032BD0000}"/>
    <cellStyle name="Saída 2 7 17 2" xfId="47548" xr:uid="{00000000-0005-0000-0000-000033BD0000}"/>
    <cellStyle name="Saída 2 7 18" xfId="47549" xr:uid="{00000000-0005-0000-0000-000034BD0000}"/>
    <cellStyle name="Saída 2 7 18 2" xfId="47550" xr:uid="{00000000-0005-0000-0000-000035BD0000}"/>
    <cellStyle name="Saída 2 7 19" xfId="47551" xr:uid="{00000000-0005-0000-0000-000036BD0000}"/>
    <cellStyle name="Saída 2 7 19 2" xfId="47552" xr:uid="{00000000-0005-0000-0000-000037BD0000}"/>
    <cellStyle name="Saída 2 7 2" xfId="1270" xr:uid="{00000000-0005-0000-0000-000038BD0000}"/>
    <cellStyle name="Saída 2 7 2 2" xfId="47553" xr:uid="{00000000-0005-0000-0000-000039BD0000}"/>
    <cellStyle name="Saída 2 7 20" xfId="47554" xr:uid="{00000000-0005-0000-0000-00003ABD0000}"/>
    <cellStyle name="Saída 2 7 20 2" xfId="47555" xr:uid="{00000000-0005-0000-0000-00003BBD0000}"/>
    <cellStyle name="Saída 2 7 21" xfId="47556" xr:uid="{00000000-0005-0000-0000-00003CBD0000}"/>
    <cellStyle name="Saída 2 7 21 2" xfId="47557" xr:uid="{00000000-0005-0000-0000-00003DBD0000}"/>
    <cellStyle name="Saída 2 7 22" xfId="47558" xr:uid="{00000000-0005-0000-0000-00003EBD0000}"/>
    <cellStyle name="Saída 2 7 22 2" xfId="47559" xr:uid="{00000000-0005-0000-0000-00003FBD0000}"/>
    <cellStyle name="Saída 2 7 23" xfId="47560" xr:uid="{00000000-0005-0000-0000-000040BD0000}"/>
    <cellStyle name="Saída 2 7 23 2" xfId="47561" xr:uid="{00000000-0005-0000-0000-000041BD0000}"/>
    <cellStyle name="Saída 2 7 24" xfId="47562" xr:uid="{00000000-0005-0000-0000-000042BD0000}"/>
    <cellStyle name="Saída 2 7 24 2" xfId="47563" xr:uid="{00000000-0005-0000-0000-000043BD0000}"/>
    <cellStyle name="Saída 2 7 25" xfId="47564" xr:uid="{00000000-0005-0000-0000-000044BD0000}"/>
    <cellStyle name="Saída 2 7 25 2" xfId="47565" xr:uid="{00000000-0005-0000-0000-000045BD0000}"/>
    <cellStyle name="Saída 2 7 26" xfId="47566" xr:uid="{00000000-0005-0000-0000-000046BD0000}"/>
    <cellStyle name="Saída 2 7 26 2" xfId="47567" xr:uid="{00000000-0005-0000-0000-000047BD0000}"/>
    <cellStyle name="Saída 2 7 27" xfId="47568" xr:uid="{00000000-0005-0000-0000-000048BD0000}"/>
    <cellStyle name="Saída 2 7 27 2" xfId="47569" xr:uid="{00000000-0005-0000-0000-000049BD0000}"/>
    <cellStyle name="Saída 2 7 28" xfId="47570" xr:uid="{00000000-0005-0000-0000-00004ABD0000}"/>
    <cellStyle name="Saída 2 7 28 2" xfId="47571" xr:uid="{00000000-0005-0000-0000-00004BBD0000}"/>
    <cellStyle name="Saída 2 7 29" xfId="47572" xr:uid="{00000000-0005-0000-0000-00004CBD0000}"/>
    <cellStyle name="Saída 2 7 29 2" xfId="47573" xr:uid="{00000000-0005-0000-0000-00004DBD0000}"/>
    <cellStyle name="Saída 2 7 3" xfId="47574" xr:uid="{00000000-0005-0000-0000-00004EBD0000}"/>
    <cellStyle name="Saída 2 7 3 2" xfId="47575" xr:uid="{00000000-0005-0000-0000-00004FBD0000}"/>
    <cellStyle name="Saída 2 7 30" xfId="47576" xr:uid="{00000000-0005-0000-0000-000050BD0000}"/>
    <cellStyle name="Saída 2 7 30 2" xfId="47577" xr:uid="{00000000-0005-0000-0000-000051BD0000}"/>
    <cellStyle name="Saída 2 7 31" xfId="47578" xr:uid="{00000000-0005-0000-0000-000052BD0000}"/>
    <cellStyle name="Saída 2 7 31 2" xfId="47579" xr:uid="{00000000-0005-0000-0000-000053BD0000}"/>
    <cellStyle name="Saída 2 7 32" xfId="47580" xr:uid="{00000000-0005-0000-0000-000054BD0000}"/>
    <cellStyle name="Saída 2 7 32 2" xfId="47581" xr:uid="{00000000-0005-0000-0000-000055BD0000}"/>
    <cellStyle name="Saída 2 7 33" xfId="47582" xr:uid="{00000000-0005-0000-0000-000056BD0000}"/>
    <cellStyle name="Saída 2 7 33 2" xfId="47583" xr:uid="{00000000-0005-0000-0000-000057BD0000}"/>
    <cellStyle name="Saída 2 7 34" xfId="47584" xr:uid="{00000000-0005-0000-0000-000058BD0000}"/>
    <cellStyle name="Saída 2 7 34 2" xfId="47585" xr:uid="{00000000-0005-0000-0000-000059BD0000}"/>
    <cellStyle name="Saída 2 7 35" xfId="47586" xr:uid="{00000000-0005-0000-0000-00005ABD0000}"/>
    <cellStyle name="Saída 2 7 35 2" xfId="47587" xr:uid="{00000000-0005-0000-0000-00005BBD0000}"/>
    <cellStyle name="Saída 2 7 36" xfId="47588" xr:uid="{00000000-0005-0000-0000-00005CBD0000}"/>
    <cellStyle name="Saída 2 7 36 2" xfId="47589" xr:uid="{00000000-0005-0000-0000-00005DBD0000}"/>
    <cellStyle name="Saída 2 7 37" xfId="47590" xr:uid="{00000000-0005-0000-0000-00005EBD0000}"/>
    <cellStyle name="Saída 2 7 37 2" xfId="47591" xr:uid="{00000000-0005-0000-0000-00005FBD0000}"/>
    <cellStyle name="Saída 2 7 38" xfId="47592" xr:uid="{00000000-0005-0000-0000-000060BD0000}"/>
    <cellStyle name="Saída 2 7 38 2" xfId="47593" xr:uid="{00000000-0005-0000-0000-000061BD0000}"/>
    <cellStyle name="Saída 2 7 39" xfId="47594" xr:uid="{00000000-0005-0000-0000-000062BD0000}"/>
    <cellStyle name="Saída 2 7 39 2" xfId="47595" xr:uid="{00000000-0005-0000-0000-000063BD0000}"/>
    <cellStyle name="Saída 2 7 4" xfId="47596" xr:uid="{00000000-0005-0000-0000-000064BD0000}"/>
    <cellStyle name="Saída 2 7 4 2" xfId="47597" xr:uid="{00000000-0005-0000-0000-000065BD0000}"/>
    <cellStyle name="Saída 2 7 40" xfId="47598" xr:uid="{00000000-0005-0000-0000-000066BD0000}"/>
    <cellStyle name="Saída 2 7 41" xfId="47599" xr:uid="{00000000-0005-0000-0000-000067BD0000}"/>
    <cellStyle name="Saída 2 7 42" xfId="47600" xr:uid="{00000000-0005-0000-0000-000068BD0000}"/>
    <cellStyle name="Saída 2 7 43" xfId="47601" xr:uid="{00000000-0005-0000-0000-000069BD0000}"/>
    <cellStyle name="Saída 2 7 44" xfId="47602" xr:uid="{00000000-0005-0000-0000-00006ABD0000}"/>
    <cellStyle name="Saída 2 7 45" xfId="47603" xr:uid="{00000000-0005-0000-0000-00006BBD0000}"/>
    <cellStyle name="Saída 2 7 46" xfId="47604" xr:uid="{00000000-0005-0000-0000-00006CBD0000}"/>
    <cellStyle name="Saída 2 7 47" xfId="47605" xr:uid="{00000000-0005-0000-0000-00006DBD0000}"/>
    <cellStyle name="Saída 2 7 48" xfId="47606" xr:uid="{00000000-0005-0000-0000-00006EBD0000}"/>
    <cellStyle name="Saída 2 7 49" xfId="47607" xr:uid="{00000000-0005-0000-0000-00006FBD0000}"/>
    <cellStyle name="Saída 2 7 5" xfId="47608" xr:uid="{00000000-0005-0000-0000-000070BD0000}"/>
    <cellStyle name="Saída 2 7 5 2" xfId="47609" xr:uid="{00000000-0005-0000-0000-000071BD0000}"/>
    <cellStyle name="Saída 2 7 50" xfId="47610" xr:uid="{00000000-0005-0000-0000-000072BD0000}"/>
    <cellStyle name="Saída 2 7 51" xfId="47611" xr:uid="{00000000-0005-0000-0000-000073BD0000}"/>
    <cellStyle name="Saída 2 7 52" xfId="47612" xr:uid="{00000000-0005-0000-0000-000074BD0000}"/>
    <cellStyle name="Saída 2 7 53" xfId="47613" xr:uid="{00000000-0005-0000-0000-000075BD0000}"/>
    <cellStyle name="Saída 2 7 54" xfId="47614" xr:uid="{00000000-0005-0000-0000-000076BD0000}"/>
    <cellStyle name="Saída 2 7 55" xfId="47615" xr:uid="{00000000-0005-0000-0000-000077BD0000}"/>
    <cellStyle name="Saída 2 7 56" xfId="47616" xr:uid="{00000000-0005-0000-0000-000078BD0000}"/>
    <cellStyle name="Saída 2 7 57" xfId="47617" xr:uid="{00000000-0005-0000-0000-000079BD0000}"/>
    <cellStyle name="Saída 2 7 58" xfId="47618" xr:uid="{00000000-0005-0000-0000-00007ABD0000}"/>
    <cellStyle name="Saída 2 7 59" xfId="47619" xr:uid="{00000000-0005-0000-0000-00007BBD0000}"/>
    <cellStyle name="Saída 2 7 6" xfId="47620" xr:uid="{00000000-0005-0000-0000-00007CBD0000}"/>
    <cellStyle name="Saída 2 7 6 2" xfId="47621" xr:uid="{00000000-0005-0000-0000-00007DBD0000}"/>
    <cellStyle name="Saída 2 7 60" xfId="47622" xr:uid="{00000000-0005-0000-0000-00007EBD0000}"/>
    <cellStyle name="Saída 2 7 61" xfId="47623" xr:uid="{00000000-0005-0000-0000-00007FBD0000}"/>
    <cellStyle name="Saída 2 7 62" xfId="47624" xr:uid="{00000000-0005-0000-0000-000080BD0000}"/>
    <cellStyle name="Saída 2 7 63" xfId="47625" xr:uid="{00000000-0005-0000-0000-000081BD0000}"/>
    <cellStyle name="Saída 2 7 64" xfId="47626" xr:uid="{00000000-0005-0000-0000-000082BD0000}"/>
    <cellStyle name="Saída 2 7 65" xfId="47627" xr:uid="{00000000-0005-0000-0000-000083BD0000}"/>
    <cellStyle name="Saída 2 7 66" xfId="47628" xr:uid="{00000000-0005-0000-0000-000084BD0000}"/>
    <cellStyle name="Saída 2 7 67" xfId="47629" xr:uid="{00000000-0005-0000-0000-000085BD0000}"/>
    <cellStyle name="Saída 2 7 68" xfId="47630" xr:uid="{00000000-0005-0000-0000-000086BD0000}"/>
    <cellStyle name="Saída 2 7 69" xfId="47631" xr:uid="{00000000-0005-0000-0000-000087BD0000}"/>
    <cellStyle name="Saída 2 7 7" xfId="47632" xr:uid="{00000000-0005-0000-0000-000088BD0000}"/>
    <cellStyle name="Saída 2 7 7 2" xfId="47633" xr:uid="{00000000-0005-0000-0000-000089BD0000}"/>
    <cellStyle name="Saída 2 7 70" xfId="47634" xr:uid="{00000000-0005-0000-0000-00008ABD0000}"/>
    <cellStyle name="Saída 2 7 71" xfId="47635" xr:uid="{00000000-0005-0000-0000-00008BBD0000}"/>
    <cellStyle name="Saída 2 7 72" xfId="47636" xr:uid="{00000000-0005-0000-0000-00008CBD0000}"/>
    <cellStyle name="Saída 2 7 73" xfId="47637" xr:uid="{00000000-0005-0000-0000-00008DBD0000}"/>
    <cellStyle name="Saída 2 7 74" xfId="47638" xr:uid="{00000000-0005-0000-0000-00008EBD0000}"/>
    <cellStyle name="Saída 2 7 75" xfId="47639" xr:uid="{00000000-0005-0000-0000-00008FBD0000}"/>
    <cellStyle name="Saída 2 7 76" xfId="47640" xr:uid="{00000000-0005-0000-0000-000090BD0000}"/>
    <cellStyle name="Saída 2 7 77" xfId="52398" xr:uid="{00000000-0005-0000-0000-000091BD0000}"/>
    <cellStyle name="Saída 2 7 78" xfId="52380" xr:uid="{00000000-0005-0000-0000-000092BD0000}"/>
    <cellStyle name="Saída 2 7 79" xfId="53082" xr:uid="{00000000-0005-0000-0000-000093BD0000}"/>
    <cellStyle name="Saída 2 7 8" xfId="47641" xr:uid="{00000000-0005-0000-0000-000094BD0000}"/>
    <cellStyle name="Saída 2 7 8 2" xfId="47642" xr:uid="{00000000-0005-0000-0000-000095BD0000}"/>
    <cellStyle name="Saída 2 7 9" xfId="47643" xr:uid="{00000000-0005-0000-0000-000096BD0000}"/>
    <cellStyle name="Saída 2 7 9 2" xfId="47644" xr:uid="{00000000-0005-0000-0000-000097BD0000}"/>
    <cellStyle name="Saída 2 70" xfId="47645" xr:uid="{00000000-0005-0000-0000-000098BD0000}"/>
    <cellStyle name="Saída 2 71" xfId="47646" xr:uid="{00000000-0005-0000-0000-000099BD0000}"/>
    <cellStyle name="Saída 2 72" xfId="47647" xr:uid="{00000000-0005-0000-0000-00009ABD0000}"/>
    <cellStyle name="Saída 2 73" xfId="47648" xr:uid="{00000000-0005-0000-0000-00009BBD0000}"/>
    <cellStyle name="Saída 2 74" xfId="47649" xr:uid="{00000000-0005-0000-0000-00009CBD0000}"/>
    <cellStyle name="Saída 2 75" xfId="47650" xr:uid="{00000000-0005-0000-0000-00009DBD0000}"/>
    <cellStyle name="Saída 2 76" xfId="47651" xr:uid="{00000000-0005-0000-0000-00009EBD0000}"/>
    <cellStyle name="Saída 2 77" xfId="47652" xr:uid="{00000000-0005-0000-0000-00009FBD0000}"/>
    <cellStyle name="Saída 2 78" xfId="47653" xr:uid="{00000000-0005-0000-0000-0000A0BD0000}"/>
    <cellStyle name="Saída 2 79" xfId="47654" xr:uid="{00000000-0005-0000-0000-0000A1BD0000}"/>
    <cellStyle name="Saída 2 8" xfId="1271" xr:uid="{00000000-0005-0000-0000-0000A2BD0000}"/>
    <cellStyle name="Saída 2 8 10" xfId="47655" xr:uid="{00000000-0005-0000-0000-0000A3BD0000}"/>
    <cellStyle name="Saída 2 8 10 2" xfId="47656" xr:uid="{00000000-0005-0000-0000-0000A4BD0000}"/>
    <cellStyle name="Saída 2 8 11" xfId="47657" xr:uid="{00000000-0005-0000-0000-0000A5BD0000}"/>
    <cellStyle name="Saída 2 8 11 2" xfId="47658" xr:uid="{00000000-0005-0000-0000-0000A6BD0000}"/>
    <cellStyle name="Saída 2 8 12" xfId="47659" xr:uid="{00000000-0005-0000-0000-0000A7BD0000}"/>
    <cellStyle name="Saída 2 8 12 2" xfId="47660" xr:uid="{00000000-0005-0000-0000-0000A8BD0000}"/>
    <cellStyle name="Saída 2 8 13" xfId="47661" xr:uid="{00000000-0005-0000-0000-0000A9BD0000}"/>
    <cellStyle name="Saída 2 8 13 2" xfId="47662" xr:uid="{00000000-0005-0000-0000-0000AABD0000}"/>
    <cellStyle name="Saída 2 8 14" xfId="47663" xr:uid="{00000000-0005-0000-0000-0000ABBD0000}"/>
    <cellStyle name="Saída 2 8 14 2" xfId="47664" xr:uid="{00000000-0005-0000-0000-0000ACBD0000}"/>
    <cellStyle name="Saída 2 8 15" xfId="47665" xr:uid="{00000000-0005-0000-0000-0000ADBD0000}"/>
    <cellStyle name="Saída 2 8 15 2" xfId="47666" xr:uid="{00000000-0005-0000-0000-0000AEBD0000}"/>
    <cellStyle name="Saída 2 8 16" xfId="47667" xr:uid="{00000000-0005-0000-0000-0000AFBD0000}"/>
    <cellStyle name="Saída 2 8 16 2" xfId="47668" xr:uid="{00000000-0005-0000-0000-0000B0BD0000}"/>
    <cellStyle name="Saída 2 8 17" xfId="47669" xr:uid="{00000000-0005-0000-0000-0000B1BD0000}"/>
    <cellStyle name="Saída 2 8 17 2" xfId="47670" xr:uid="{00000000-0005-0000-0000-0000B2BD0000}"/>
    <cellStyle name="Saída 2 8 18" xfId="47671" xr:uid="{00000000-0005-0000-0000-0000B3BD0000}"/>
    <cellStyle name="Saída 2 8 18 2" xfId="47672" xr:uid="{00000000-0005-0000-0000-0000B4BD0000}"/>
    <cellStyle name="Saída 2 8 19" xfId="47673" xr:uid="{00000000-0005-0000-0000-0000B5BD0000}"/>
    <cellStyle name="Saída 2 8 19 2" xfId="47674" xr:uid="{00000000-0005-0000-0000-0000B6BD0000}"/>
    <cellStyle name="Saída 2 8 2" xfId="1272" xr:uid="{00000000-0005-0000-0000-0000B7BD0000}"/>
    <cellStyle name="Saída 2 8 2 2" xfId="47675" xr:uid="{00000000-0005-0000-0000-0000B8BD0000}"/>
    <cellStyle name="Saída 2 8 20" xfId="47676" xr:uid="{00000000-0005-0000-0000-0000B9BD0000}"/>
    <cellStyle name="Saída 2 8 20 2" xfId="47677" xr:uid="{00000000-0005-0000-0000-0000BABD0000}"/>
    <cellStyle name="Saída 2 8 21" xfId="47678" xr:uid="{00000000-0005-0000-0000-0000BBBD0000}"/>
    <cellStyle name="Saída 2 8 21 2" xfId="47679" xr:uid="{00000000-0005-0000-0000-0000BCBD0000}"/>
    <cellStyle name="Saída 2 8 22" xfId="47680" xr:uid="{00000000-0005-0000-0000-0000BDBD0000}"/>
    <cellStyle name="Saída 2 8 22 2" xfId="47681" xr:uid="{00000000-0005-0000-0000-0000BEBD0000}"/>
    <cellStyle name="Saída 2 8 23" xfId="47682" xr:uid="{00000000-0005-0000-0000-0000BFBD0000}"/>
    <cellStyle name="Saída 2 8 23 2" xfId="47683" xr:uid="{00000000-0005-0000-0000-0000C0BD0000}"/>
    <cellStyle name="Saída 2 8 24" xfId="47684" xr:uid="{00000000-0005-0000-0000-0000C1BD0000}"/>
    <cellStyle name="Saída 2 8 24 2" xfId="47685" xr:uid="{00000000-0005-0000-0000-0000C2BD0000}"/>
    <cellStyle name="Saída 2 8 25" xfId="47686" xr:uid="{00000000-0005-0000-0000-0000C3BD0000}"/>
    <cellStyle name="Saída 2 8 25 2" xfId="47687" xr:uid="{00000000-0005-0000-0000-0000C4BD0000}"/>
    <cellStyle name="Saída 2 8 26" xfId="47688" xr:uid="{00000000-0005-0000-0000-0000C5BD0000}"/>
    <cellStyle name="Saída 2 8 26 2" xfId="47689" xr:uid="{00000000-0005-0000-0000-0000C6BD0000}"/>
    <cellStyle name="Saída 2 8 27" xfId="47690" xr:uid="{00000000-0005-0000-0000-0000C7BD0000}"/>
    <cellStyle name="Saída 2 8 27 2" xfId="47691" xr:uid="{00000000-0005-0000-0000-0000C8BD0000}"/>
    <cellStyle name="Saída 2 8 28" xfId="47692" xr:uid="{00000000-0005-0000-0000-0000C9BD0000}"/>
    <cellStyle name="Saída 2 8 28 2" xfId="47693" xr:uid="{00000000-0005-0000-0000-0000CABD0000}"/>
    <cellStyle name="Saída 2 8 29" xfId="47694" xr:uid="{00000000-0005-0000-0000-0000CBBD0000}"/>
    <cellStyle name="Saída 2 8 29 2" xfId="47695" xr:uid="{00000000-0005-0000-0000-0000CCBD0000}"/>
    <cellStyle name="Saída 2 8 3" xfId="47696" xr:uid="{00000000-0005-0000-0000-0000CDBD0000}"/>
    <cellStyle name="Saída 2 8 3 2" xfId="47697" xr:uid="{00000000-0005-0000-0000-0000CEBD0000}"/>
    <cellStyle name="Saída 2 8 30" xfId="47698" xr:uid="{00000000-0005-0000-0000-0000CFBD0000}"/>
    <cellStyle name="Saída 2 8 30 2" xfId="47699" xr:uid="{00000000-0005-0000-0000-0000D0BD0000}"/>
    <cellStyle name="Saída 2 8 31" xfId="47700" xr:uid="{00000000-0005-0000-0000-0000D1BD0000}"/>
    <cellStyle name="Saída 2 8 31 2" xfId="47701" xr:uid="{00000000-0005-0000-0000-0000D2BD0000}"/>
    <cellStyle name="Saída 2 8 32" xfId="47702" xr:uid="{00000000-0005-0000-0000-0000D3BD0000}"/>
    <cellStyle name="Saída 2 8 32 2" xfId="47703" xr:uid="{00000000-0005-0000-0000-0000D4BD0000}"/>
    <cellStyle name="Saída 2 8 33" xfId="47704" xr:uid="{00000000-0005-0000-0000-0000D5BD0000}"/>
    <cellStyle name="Saída 2 8 33 2" xfId="47705" xr:uid="{00000000-0005-0000-0000-0000D6BD0000}"/>
    <cellStyle name="Saída 2 8 34" xfId="47706" xr:uid="{00000000-0005-0000-0000-0000D7BD0000}"/>
    <cellStyle name="Saída 2 8 34 2" xfId="47707" xr:uid="{00000000-0005-0000-0000-0000D8BD0000}"/>
    <cellStyle name="Saída 2 8 35" xfId="47708" xr:uid="{00000000-0005-0000-0000-0000D9BD0000}"/>
    <cellStyle name="Saída 2 8 35 2" xfId="47709" xr:uid="{00000000-0005-0000-0000-0000DABD0000}"/>
    <cellStyle name="Saída 2 8 36" xfId="47710" xr:uid="{00000000-0005-0000-0000-0000DBBD0000}"/>
    <cellStyle name="Saída 2 8 36 2" xfId="47711" xr:uid="{00000000-0005-0000-0000-0000DCBD0000}"/>
    <cellStyle name="Saída 2 8 37" xfId="47712" xr:uid="{00000000-0005-0000-0000-0000DDBD0000}"/>
    <cellStyle name="Saída 2 8 37 2" xfId="47713" xr:uid="{00000000-0005-0000-0000-0000DEBD0000}"/>
    <cellStyle name="Saída 2 8 38" xfId="47714" xr:uid="{00000000-0005-0000-0000-0000DFBD0000}"/>
    <cellStyle name="Saída 2 8 38 2" xfId="47715" xr:uid="{00000000-0005-0000-0000-0000E0BD0000}"/>
    <cellStyle name="Saída 2 8 39" xfId="47716" xr:uid="{00000000-0005-0000-0000-0000E1BD0000}"/>
    <cellStyle name="Saída 2 8 39 2" xfId="47717" xr:uid="{00000000-0005-0000-0000-0000E2BD0000}"/>
    <cellStyle name="Saída 2 8 4" xfId="47718" xr:uid="{00000000-0005-0000-0000-0000E3BD0000}"/>
    <cellStyle name="Saída 2 8 4 2" xfId="47719" xr:uid="{00000000-0005-0000-0000-0000E4BD0000}"/>
    <cellStyle name="Saída 2 8 40" xfId="47720" xr:uid="{00000000-0005-0000-0000-0000E5BD0000}"/>
    <cellStyle name="Saída 2 8 41" xfId="47721" xr:uid="{00000000-0005-0000-0000-0000E6BD0000}"/>
    <cellStyle name="Saída 2 8 42" xfId="47722" xr:uid="{00000000-0005-0000-0000-0000E7BD0000}"/>
    <cellStyle name="Saída 2 8 43" xfId="47723" xr:uid="{00000000-0005-0000-0000-0000E8BD0000}"/>
    <cellStyle name="Saída 2 8 44" xfId="47724" xr:uid="{00000000-0005-0000-0000-0000E9BD0000}"/>
    <cellStyle name="Saída 2 8 45" xfId="47725" xr:uid="{00000000-0005-0000-0000-0000EABD0000}"/>
    <cellStyle name="Saída 2 8 46" xfId="47726" xr:uid="{00000000-0005-0000-0000-0000EBBD0000}"/>
    <cellStyle name="Saída 2 8 47" xfId="47727" xr:uid="{00000000-0005-0000-0000-0000ECBD0000}"/>
    <cellStyle name="Saída 2 8 48" xfId="47728" xr:uid="{00000000-0005-0000-0000-0000EDBD0000}"/>
    <cellStyle name="Saída 2 8 49" xfId="47729" xr:uid="{00000000-0005-0000-0000-0000EEBD0000}"/>
    <cellStyle name="Saída 2 8 5" xfId="47730" xr:uid="{00000000-0005-0000-0000-0000EFBD0000}"/>
    <cellStyle name="Saída 2 8 5 2" xfId="47731" xr:uid="{00000000-0005-0000-0000-0000F0BD0000}"/>
    <cellStyle name="Saída 2 8 50" xfId="47732" xr:uid="{00000000-0005-0000-0000-0000F1BD0000}"/>
    <cellStyle name="Saída 2 8 51" xfId="47733" xr:uid="{00000000-0005-0000-0000-0000F2BD0000}"/>
    <cellStyle name="Saída 2 8 52" xfId="47734" xr:uid="{00000000-0005-0000-0000-0000F3BD0000}"/>
    <cellStyle name="Saída 2 8 53" xfId="47735" xr:uid="{00000000-0005-0000-0000-0000F4BD0000}"/>
    <cellStyle name="Saída 2 8 54" xfId="47736" xr:uid="{00000000-0005-0000-0000-0000F5BD0000}"/>
    <cellStyle name="Saída 2 8 55" xfId="47737" xr:uid="{00000000-0005-0000-0000-0000F6BD0000}"/>
    <cellStyle name="Saída 2 8 56" xfId="47738" xr:uid="{00000000-0005-0000-0000-0000F7BD0000}"/>
    <cellStyle name="Saída 2 8 57" xfId="47739" xr:uid="{00000000-0005-0000-0000-0000F8BD0000}"/>
    <cellStyle name="Saída 2 8 58" xfId="47740" xr:uid="{00000000-0005-0000-0000-0000F9BD0000}"/>
    <cellStyle name="Saída 2 8 59" xfId="47741" xr:uid="{00000000-0005-0000-0000-0000FABD0000}"/>
    <cellStyle name="Saída 2 8 6" xfId="47742" xr:uid="{00000000-0005-0000-0000-0000FBBD0000}"/>
    <cellStyle name="Saída 2 8 6 2" xfId="47743" xr:uid="{00000000-0005-0000-0000-0000FCBD0000}"/>
    <cellStyle name="Saída 2 8 60" xfId="47744" xr:uid="{00000000-0005-0000-0000-0000FDBD0000}"/>
    <cellStyle name="Saída 2 8 61" xfId="47745" xr:uid="{00000000-0005-0000-0000-0000FEBD0000}"/>
    <cellStyle name="Saída 2 8 62" xfId="47746" xr:uid="{00000000-0005-0000-0000-0000FFBD0000}"/>
    <cellStyle name="Saída 2 8 63" xfId="47747" xr:uid="{00000000-0005-0000-0000-000000BE0000}"/>
    <cellStyle name="Saída 2 8 64" xfId="47748" xr:uid="{00000000-0005-0000-0000-000001BE0000}"/>
    <cellStyle name="Saída 2 8 65" xfId="47749" xr:uid="{00000000-0005-0000-0000-000002BE0000}"/>
    <cellStyle name="Saída 2 8 66" xfId="47750" xr:uid="{00000000-0005-0000-0000-000003BE0000}"/>
    <cellStyle name="Saída 2 8 67" xfId="47751" xr:uid="{00000000-0005-0000-0000-000004BE0000}"/>
    <cellStyle name="Saída 2 8 68" xfId="47752" xr:uid="{00000000-0005-0000-0000-000005BE0000}"/>
    <cellStyle name="Saída 2 8 69" xfId="47753" xr:uid="{00000000-0005-0000-0000-000006BE0000}"/>
    <cellStyle name="Saída 2 8 7" xfId="47754" xr:uid="{00000000-0005-0000-0000-000007BE0000}"/>
    <cellStyle name="Saída 2 8 7 2" xfId="47755" xr:uid="{00000000-0005-0000-0000-000008BE0000}"/>
    <cellStyle name="Saída 2 8 70" xfId="47756" xr:uid="{00000000-0005-0000-0000-000009BE0000}"/>
    <cellStyle name="Saída 2 8 71" xfId="47757" xr:uid="{00000000-0005-0000-0000-00000ABE0000}"/>
    <cellStyle name="Saída 2 8 72" xfId="47758" xr:uid="{00000000-0005-0000-0000-00000BBE0000}"/>
    <cellStyle name="Saída 2 8 73" xfId="47759" xr:uid="{00000000-0005-0000-0000-00000CBE0000}"/>
    <cellStyle name="Saída 2 8 74" xfId="47760" xr:uid="{00000000-0005-0000-0000-00000DBE0000}"/>
    <cellStyle name="Saída 2 8 75" xfId="47761" xr:uid="{00000000-0005-0000-0000-00000EBE0000}"/>
    <cellStyle name="Saída 2 8 76" xfId="47762" xr:uid="{00000000-0005-0000-0000-00000FBE0000}"/>
    <cellStyle name="Saída 2 8 77" xfId="52575" xr:uid="{00000000-0005-0000-0000-000010BE0000}"/>
    <cellStyle name="Saída 2 8 78" xfId="52812" xr:uid="{00000000-0005-0000-0000-000011BE0000}"/>
    <cellStyle name="Saída 2 8 79" xfId="53273" xr:uid="{00000000-0005-0000-0000-000012BE0000}"/>
    <cellStyle name="Saída 2 8 8" xfId="47763" xr:uid="{00000000-0005-0000-0000-000013BE0000}"/>
    <cellStyle name="Saída 2 8 8 2" xfId="47764" xr:uid="{00000000-0005-0000-0000-000014BE0000}"/>
    <cellStyle name="Saída 2 8 9" xfId="47765" xr:uid="{00000000-0005-0000-0000-000015BE0000}"/>
    <cellStyle name="Saída 2 8 9 2" xfId="47766" xr:uid="{00000000-0005-0000-0000-000016BE0000}"/>
    <cellStyle name="Saída 2 80" xfId="47767" xr:uid="{00000000-0005-0000-0000-000017BE0000}"/>
    <cellStyle name="Saída 2 81" xfId="47768" xr:uid="{00000000-0005-0000-0000-000018BE0000}"/>
    <cellStyle name="Saída 2 82" xfId="47769" xr:uid="{00000000-0005-0000-0000-000019BE0000}"/>
    <cellStyle name="Saída 2 83" xfId="47770" xr:uid="{00000000-0005-0000-0000-00001ABE0000}"/>
    <cellStyle name="Saída 2 84" xfId="47771" xr:uid="{00000000-0005-0000-0000-00001BBE0000}"/>
    <cellStyle name="Saída 2 85" xfId="47772" xr:uid="{00000000-0005-0000-0000-00001CBE0000}"/>
    <cellStyle name="Saída 2 86" xfId="47773" xr:uid="{00000000-0005-0000-0000-00001DBE0000}"/>
    <cellStyle name="Saída 2 87" xfId="47774" xr:uid="{00000000-0005-0000-0000-00001EBE0000}"/>
    <cellStyle name="Saída 2 88" xfId="47775" xr:uid="{00000000-0005-0000-0000-00001FBE0000}"/>
    <cellStyle name="Saída 2 89" xfId="47776" xr:uid="{00000000-0005-0000-0000-000020BE0000}"/>
    <cellStyle name="Saída 2 9" xfId="1273" xr:uid="{00000000-0005-0000-0000-000021BE0000}"/>
    <cellStyle name="Saída 2 9 10" xfId="47777" xr:uid="{00000000-0005-0000-0000-000022BE0000}"/>
    <cellStyle name="Saída 2 9 10 2" xfId="47778" xr:uid="{00000000-0005-0000-0000-000023BE0000}"/>
    <cellStyle name="Saída 2 9 11" xfId="47779" xr:uid="{00000000-0005-0000-0000-000024BE0000}"/>
    <cellStyle name="Saída 2 9 11 2" xfId="47780" xr:uid="{00000000-0005-0000-0000-000025BE0000}"/>
    <cellStyle name="Saída 2 9 12" xfId="47781" xr:uid="{00000000-0005-0000-0000-000026BE0000}"/>
    <cellStyle name="Saída 2 9 12 2" xfId="47782" xr:uid="{00000000-0005-0000-0000-000027BE0000}"/>
    <cellStyle name="Saída 2 9 13" xfId="47783" xr:uid="{00000000-0005-0000-0000-000028BE0000}"/>
    <cellStyle name="Saída 2 9 13 2" xfId="47784" xr:uid="{00000000-0005-0000-0000-000029BE0000}"/>
    <cellStyle name="Saída 2 9 14" xfId="47785" xr:uid="{00000000-0005-0000-0000-00002ABE0000}"/>
    <cellStyle name="Saída 2 9 14 2" xfId="47786" xr:uid="{00000000-0005-0000-0000-00002BBE0000}"/>
    <cellStyle name="Saída 2 9 15" xfId="47787" xr:uid="{00000000-0005-0000-0000-00002CBE0000}"/>
    <cellStyle name="Saída 2 9 15 2" xfId="47788" xr:uid="{00000000-0005-0000-0000-00002DBE0000}"/>
    <cellStyle name="Saída 2 9 16" xfId="47789" xr:uid="{00000000-0005-0000-0000-00002EBE0000}"/>
    <cellStyle name="Saída 2 9 16 2" xfId="47790" xr:uid="{00000000-0005-0000-0000-00002FBE0000}"/>
    <cellStyle name="Saída 2 9 17" xfId="47791" xr:uid="{00000000-0005-0000-0000-000030BE0000}"/>
    <cellStyle name="Saída 2 9 17 2" xfId="47792" xr:uid="{00000000-0005-0000-0000-000031BE0000}"/>
    <cellStyle name="Saída 2 9 18" xfId="47793" xr:uid="{00000000-0005-0000-0000-000032BE0000}"/>
    <cellStyle name="Saída 2 9 18 2" xfId="47794" xr:uid="{00000000-0005-0000-0000-000033BE0000}"/>
    <cellStyle name="Saída 2 9 19" xfId="47795" xr:uid="{00000000-0005-0000-0000-000034BE0000}"/>
    <cellStyle name="Saída 2 9 19 2" xfId="47796" xr:uid="{00000000-0005-0000-0000-000035BE0000}"/>
    <cellStyle name="Saída 2 9 2" xfId="1274" xr:uid="{00000000-0005-0000-0000-000036BE0000}"/>
    <cellStyle name="Saída 2 9 2 2" xfId="47797" xr:uid="{00000000-0005-0000-0000-000037BE0000}"/>
    <cellStyle name="Saída 2 9 20" xfId="47798" xr:uid="{00000000-0005-0000-0000-000038BE0000}"/>
    <cellStyle name="Saída 2 9 20 2" xfId="47799" xr:uid="{00000000-0005-0000-0000-000039BE0000}"/>
    <cellStyle name="Saída 2 9 21" xfId="47800" xr:uid="{00000000-0005-0000-0000-00003ABE0000}"/>
    <cellStyle name="Saída 2 9 21 2" xfId="47801" xr:uid="{00000000-0005-0000-0000-00003BBE0000}"/>
    <cellStyle name="Saída 2 9 22" xfId="47802" xr:uid="{00000000-0005-0000-0000-00003CBE0000}"/>
    <cellStyle name="Saída 2 9 22 2" xfId="47803" xr:uid="{00000000-0005-0000-0000-00003DBE0000}"/>
    <cellStyle name="Saída 2 9 23" xfId="47804" xr:uid="{00000000-0005-0000-0000-00003EBE0000}"/>
    <cellStyle name="Saída 2 9 23 2" xfId="47805" xr:uid="{00000000-0005-0000-0000-00003FBE0000}"/>
    <cellStyle name="Saída 2 9 24" xfId="47806" xr:uid="{00000000-0005-0000-0000-000040BE0000}"/>
    <cellStyle name="Saída 2 9 24 2" xfId="47807" xr:uid="{00000000-0005-0000-0000-000041BE0000}"/>
    <cellStyle name="Saída 2 9 25" xfId="47808" xr:uid="{00000000-0005-0000-0000-000042BE0000}"/>
    <cellStyle name="Saída 2 9 25 2" xfId="47809" xr:uid="{00000000-0005-0000-0000-000043BE0000}"/>
    <cellStyle name="Saída 2 9 26" xfId="47810" xr:uid="{00000000-0005-0000-0000-000044BE0000}"/>
    <cellStyle name="Saída 2 9 26 2" xfId="47811" xr:uid="{00000000-0005-0000-0000-000045BE0000}"/>
    <cellStyle name="Saída 2 9 27" xfId="47812" xr:uid="{00000000-0005-0000-0000-000046BE0000}"/>
    <cellStyle name="Saída 2 9 27 2" xfId="47813" xr:uid="{00000000-0005-0000-0000-000047BE0000}"/>
    <cellStyle name="Saída 2 9 28" xfId="47814" xr:uid="{00000000-0005-0000-0000-000048BE0000}"/>
    <cellStyle name="Saída 2 9 28 2" xfId="47815" xr:uid="{00000000-0005-0000-0000-000049BE0000}"/>
    <cellStyle name="Saída 2 9 29" xfId="47816" xr:uid="{00000000-0005-0000-0000-00004ABE0000}"/>
    <cellStyle name="Saída 2 9 29 2" xfId="47817" xr:uid="{00000000-0005-0000-0000-00004BBE0000}"/>
    <cellStyle name="Saída 2 9 3" xfId="47818" xr:uid="{00000000-0005-0000-0000-00004CBE0000}"/>
    <cellStyle name="Saída 2 9 3 2" xfId="47819" xr:uid="{00000000-0005-0000-0000-00004DBE0000}"/>
    <cellStyle name="Saída 2 9 30" xfId="47820" xr:uid="{00000000-0005-0000-0000-00004EBE0000}"/>
    <cellStyle name="Saída 2 9 30 2" xfId="47821" xr:uid="{00000000-0005-0000-0000-00004FBE0000}"/>
    <cellStyle name="Saída 2 9 31" xfId="47822" xr:uid="{00000000-0005-0000-0000-000050BE0000}"/>
    <cellStyle name="Saída 2 9 31 2" xfId="47823" xr:uid="{00000000-0005-0000-0000-000051BE0000}"/>
    <cellStyle name="Saída 2 9 32" xfId="47824" xr:uid="{00000000-0005-0000-0000-000052BE0000}"/>
    <cellStyle name="Saída 2 9 32 2" xfId="47825" xr:uid="{00000000-0005-0000-0000-000053BE0000}"/>
    <cellStyle name="Saída 2 9 33" xfId="47826" xr:uid="{00000000-0005-0000-0000-000054BE0000}"/>
    <cellStyle name="Saída 2 9 33 2" xfId="47827" xr:uid="{00000000-0005-0000-0000-000055BE0000}"/>
    <cellStyle name="Saída 2 9 34" xfId="47828" xr:uid="{00000000-0005-0000-0000-000056BE0000}"/>
    <cellStyle name="Saída 2 9 34 2" xfId="47829" xr:uid="{00000000-0005-0000-0000-000057BE0000}"/>
    <cellStyle name="Saída 2 9 35" xfId="47830" xr:uid="{00000000-0005-0000-0000-000058BE0000}"/>
    <cellStyle name="Saída 2 9 35 2" xfId="47831" xr:uid="{00000000-0005-0000-0000-000059BE0000}"/>
    <cellStyle name="Saída 2 9 36" xfId="47832" xr:uid="{00000000-0005-0000-0000-00005ABE0000}"/>
    <cellStyle name="Saída 2 9 36 2" xfId="47833" xr:uid="{00000000-0005-0000-0000-00005BBE0000}"/>
    <cellStyle name="Saída 2 9 37" xfId="47834" xr:uid="{00000000-0005-0000-0000-00005CBE0000}"/>
    <cellStyle name="Saída 2 9 37 2" xfId="47835" xr:uid="{00000000-0005-0000-0000-00005DBE0000}"/>
    <cellStyle name="Saída 2 9 38" xfId="47836" xr:uid="{00000000-0005-0000-0000-00005EBE0000}"/>
    <cellStyle name="Saída 2 9 38 2" xfId="47837" xr:uid="{00000000-0005-0000-0000-00005FBE0000}"/>
    <cellStyle name="Saída 2 9 39" xfId="47838" xr:uid="{00000000-0005-0000-0000-000060BE0000}"/>
    <cellStyle name="Saída 2 9 39 2" xfId="47839" xr:uid="{00000000-0005-0000-0000-000061BE0000}"/>
    <cellStyle name="Saída 2 9 4" xfId="47840" xr:uid="{00000000-0005-0000-0000-000062BE0000}"/>
    <cellStyle name="Saída 2 9 4 2" xfId="47841" xr:uid="{00000000-0005-0000-0000-000063BE0000}"/>
    <cellStyle name="Saída 2 9 40" xfId="47842" xr:uid="{00000000-0005-0000-0000-000064BE0000}"/>
    <cellStyle name="Saída 2 9 41" xfId="47843" xr:uid="{00000000-0005-0000-0000-000065BE0000}"/>
    <cellStyle name="Saída 2 9 42" xfId="47844" xr:uid="{00000000-0005-0000-0000-000066BE0000}"/>
    <cellStyle name="Saída 2 9 43" xfId="47845" xr:uid="{00000000-0005-0000-0000-000067BE0000}"/>
    <cellStyle name="Saída 2 9 44" xfId="47846" xr:uid="{00000000-0005-0000-0000-000068BE0000}"/>
    <cellStyle name="Saída 2 9 45" xfId="47847" xr:uid="{00000000-0005-0000-0000-000069BE0000}"/>
    <cellStyle name="Saída 2 9 46" xfId="47848" xr:uid="{00000000-0005-0000-0000-00006ABE0000}"/>
    <cellStyle name="Saída 2 9 47" xfId="47849" xr:uid="{00000000-0005-0000-0000-00006BBE0000}"/>
    <cellStyle name="Saída 2 9 48" xfId="47850" xr:uid="{00000000-0005-0000-0000-00006CBE0000}"/>
    <cellStyle name="Saída 2 9 49" xfId="47851" xr:uid="{00000000-0005-0000-0000-00006DBE0000}"/>
    <cellStyle name="Saída 2 9 5" xfId="47852" xr:uid="{00000000-0005-0000-0000-00006EBE0000}"/>
    <cellStyle name="Saída 2 9 5 2" xfId="47853" xr:uid="{00000000-0005-0000-0000-00006FBE0000}"/>
    <cellStyle name="Saída 2 9 50" xfId="47854" xr:uid="{00000000-0005-0000-0000-000070BE0000}"/>
    <cellStyle name="Saída 2 9 51" xfId="47855" xr:uid="{00000000-0005-0000-0000-000071BE0000}"/>
    <cellStyle name="Saída 2 9 52" xfId="47856" xr:uid="{00000000-0005-0000-0000-000072BE0000}"/>
    <cellStyle name="Saída 2 9 53" xfId="47857" xr:uid="{00000000-0005-0000-0000-000073BE0000}"/>
    <cellStyle name="Saída 2 9 54" xfId="47858" xr:uid="{00000000-0005-0000-0000-000074BE0000}"/>
    <cellStyle name="Saída 2 9 55" xfId="47859" xr:uid="{00000000-0005-0000-0000-000075BE0000}"/>
    <cellStyle name="Saída 2 9 56" xfId="47860" xr:uid="{00000000-0005-0000-0000-000076BE0000}"/>
    <cellStyle name="Saída 2 9 57" xfId="47861" xr:uid="{00000000-0005-0000-0000-000077BE0000}"/>
    <cellStyle name="Saída 2 9 58" xfId="47862" xr:uid="{00000000-0005-0000-0000-000078BE0000}"/>
    <cellStyle name="Saída 2 9 59" xfId="47863" xr:uid="{00000000-0005-0000-0000-000079BE0000}"/>
    <cellStyle name="Saída 2 9 6" xfId="47864" xr:uid="{00000000-0005-0000-0000-00007ABE0000}"/>
    <cellStyle name="Saída 2 9 6 2" xfId="47865" xr:uid="{00000000-0005-0000-0000-00007BBE0000}"/>
    <cellStyle name="Saída 2 9 60" xfId="47866" xr:uid="{00000000-0005-0000-0000-00007CBE0000}"/>
    <cellStyle name="Saída 2 9 61" xfId="47867" xr:uid="{00000000-0005-0000-0000-00007DBE0000}"/>
    <cellStyle name="Saída 2 9 62" xfId="47868" xr:uid="{00000000-0005-0000-0000-00007EBE0000}"/>
    <cellStyle name="Saída 2 9 63" xfId="47869" xr:uid="{00000000-0005-0000-0000-00007FBE0000}"/>
    <cellStyle name="Saída 2 9 64" xfId="47870" xr:uid="{00000000-0005-0000-0000-000080BE0000}"/>
    <cellStyle name="Saída 2 9 65" xfId="47871" xr:uid="{00000000-0005-0000-0000-000081BE0000}"/>
    <cellStyle name="Saída 2 9 66" xfId="47872" xr:uid="{00000000-0005-0000-0000-000082BE0000}"/>
    <cellStyle name="Saída 2 9 67" xfId="47873" xr:uid="{00000000-0005-0000-0000-000083BE0000}"/>
    <cellStyle name="Saída 2 9 68" xfId="47874" xr:uid="{00000000-0005-0000-0000-000084BE0000}"/>
    <cellStyle name="Saída 2 9 69" xfId="47875" xr:uid="{00000000-0005-0000-0000-000085BE0000}"/>
    <cellStyle name="Saída 2 9 7" xfId="47876" xr:uid="{00000000-0005-0000-0000-000086BE0000}"/>
    <cellStyle name="Saída 2 9 7 2" xfId="47877" xr:uid="{00000000-0005-0000-0000-000087BE0000}"/>
    <cellStyle name="Saída 2 9 70" xfId="47878" xr:uid="{00000000-0005-0000-0000-000088BE0000}"/>
    <cellStyle name="Saída 2 9 71" xfId="47879" xr:uid="{00000000-0005-0000-0000-000089BE0000}"/>
    <cellStyle name="Saída 2 9 72" xfId="47880" xr:uid="{00000000-0005-0000-0000-00008ABE0000}"/>
    <cellStyle name="Saída 2 9 73" xfId="47881" xr:uid="{00000000-0005-0000-0000-00008BBE0000}"/>
    <cellStyle name="Saída 2 9 74" xfId="47882" xr:uid="{00000000-0005-0000-0000-00008CBE0000}"/>
    <cellStyle name="Saída 2 9 75" xfId="47883" xr:uid="{00000000-0005-0000-0000-00008DBE0000}"/>
    <cellStyle name="Saída 2 9 76" xfId="47884" xr:uid="{00000000-0005-0000-0000-00008EBE0000}"/>
    <cellStyle name="Saída 2 9 77" xfId="52390" xr:uid="{00000000-0005-0000-0000-00008FBE0000}"/>
    <cellStyle name="Saída 2 9 78" xfId="52594" xr:uid="{00000000-0005-0000-0000-000090BE0000}"/>
    <cellStyle name="Saída 2 9 79" xfId="53074" xr:uid="{00000000-0005-0000-0000-000091BE0000}"/>
    <cellStyle name="Saída 2 9 8" xfId="47885" xr:uid="{00000000-0005-0000-0000-000092BE0000}"/>
    <cellStyle name="Saída 2 9 8 2" xfId="47886" xr:uid="{00000000-0005-0000-0000-000093BE0000}"/>
    <cellStyle name="Saída 2 9 9" xfId="47887" xr:uid="{00000000-0005-0000-0000-000094BE0000}"/>
    <cellStyle name="Saída 2 9 9 2" xfId="47888" xr:uid="{00000000-0005-0000-0000-000095BE0000}"/>
    <cellStyle name="Saída 2 90" xfId="47889" xr:uid="{00000000-0005-0000-0000-000096BE0000}"/>
    <cellStyle name="Saída 2 91" xfId="47890" xr:uid="{00000000-0005-0000-0000-000097BE0000}"/>
    <cellStyle name="Saída 2 92" xfId="47891" xr:uid="{00000000-0005-0000-0000-000098BE0000}"/>
    <cellStyle name="Saída 2 93" xfId="47892" xr:uid="{00000000-0005-0000-0000-000099BE0000}"/>
    <cellStyle name="Saída 2 94" xfId="47893" xr:uid="{00000000-0005-0000-0000-00009ABE0000}"/>
    <cellStyle name="Saída 2 95" xfId="47894" xr:uid="{00000000-0005-0000-0000-00009BBE0000}"/>
    <cellStyle name="Saída 2 96" xfId="52375" xr:uid="{00000000-0005-0000-0000-00009CBE0000}"/>
    <cellStyle name="Saída 2 97" xfId="52360" xr:uid="{00000000-0005-0000-0000-00009DBE0000}"/>
    <cellStyle name="Saída 2 98" xfId="53058" xr:uid="{00000000-0005-0000-0000-00009EBE0000}"/>
    <cellStyle name="Sep. milhar [0]" xfId="52215" xr:uid="{00000000-0005-0000-0000-00009FBE0000}"/>
    <cellStyle name="Separador de m" xfId="1275" xr:uid="{00000000-0005-0000-0000-0000A0BE0000}"/>
    <cellStyle name="Separador de m 2" xfId="53538" xr:uid="{00000000-0005-0000-0000-0000A1BE0000}"/>
    <cellStyle name="Separador de milhares 10" xfId="1276" xr:uid="{00000000-0005-0000-0000-0000A2BE0000}"/>
    <cellStyle name="Separador de milhares 10 2" xfId="1277" xr:uid="{00000000-0005-0000-0000-0000A3BE0000}"/>
    <cellStyle name="Separador de milhares 10 2 2" xfId="1278" xr:uid="{00000000-0005-0000-0000-0000A4BE0000}"/>
    <cellStyle name="Separador de milhares 10 3" xfId="1279" xr:uid="{00000000-0005-0000-0000-0000A5BE0000}"/>
    <cellStyle name="Separador de milhares 11" xfId="1280" xr:uid="{00000000-0005-0000-0000-0000A6BE0000}"/>
    <cellStyle name="Separador de milhares 11 2" xfId="1281" xr:uid="{00000000-0005-0000-0000-0000A7BE0000}"/>
    <cellStyle name="Separador de milhares 12" xfId="1282" xr:uid="{00000000-0005-0000-0000-0000A8BE0000}"/>
    <cellStyle name="Separador de milhares 12 2" xfId="1283" xr:uid="{00000000-0005-0000-0000-0000A9BE0000}"/>
    <cellStyle name="Separador de milhares 13" xfId="1284" xr:uid="{00000000-0005-0000-0000-0000AABE0000}"/>
    <cellStyle name="Separador de milhares 13 2" xfId="1285" xr:uid="{00000000-0005-0000-0000-0000ABBE0000}"/>
    <cellStyle name="Separador de milhares 2" xfId="1286" xr:uid="{00000000-0005-0000-0000-0000ACBE0000}"/>
    <cellStyle name="Separador de milhares 2 10" xfId="1287" xr:uid="{00000000-0005-0000-0000-0000ADBE0000}"/>
    <cellStyle name="Separador de milhares 2 11" xfId="1288" xr:uid="{00000000-0005-0000-0000-0000AEBE0000}"/>
    <cellStyle name="Separador de milhares 2 12" xfId="52176" xr:uid="{00000000-0005-0000-0000-0000AFBE0000}"/>
    <cellStyle name="Separador de milhares 2 2" xfId="1289" xr:uid="{00000000-0005-0000-0000-0000B0BE0000}"/>
    <cellStyle name="Separador de milhares 2 2 2" xfId="1290" xr:uid="{00000000-0005-0000-0000-0000B1BE0000}"/>
    <cellStyle name="Separador de milhares 2 2 2 2" xfId="1291" xr:uid="{00000000-0005-0000-0000-0000B2BE0000}"/>
    <cellStyle name="Separador de milhares 2 2 3" xfId="1292" xr:uid="{00000000-0005-0000-0000-0000B3BE0000}"/>
    <cellStyle name="Separador de milhares 2 2 3 2" xfId="1293" xr:uid="{00000000-0005-0000-0000-0000B4BE0000}"/>
    <cellStyle name="Separador de milhares 2 2 4" xfId="1294" xr:uid="{00000000-0005-0000-0000-0000B5BE0000}"/>
    <cellStyle name="Separador de milhares 2 2 5" xfId="1295" xr:uid="{00000000-0005-0000-0000-0000B6BE0000}"/>
    <cellStyle name="Separador de milhares 2 2 6" xfId="1296" xr:uid="{00000000-0005-0000-0000-0000B7BE0000}"/>
    <cellStyle name="Separador de milhares 2 2 7" xfId="47895" xr:uid="{00000000-0005-0000-0000-0000B8BE0000}"/>
    <cellStyle name="Separador de milhares 2 2 8" xfId="53502" xr:uid="{00000000-0005-0000-0000-0000B9BE0000}"/>
    <cellStyle name="Separador de milhares 2 2_PROPOSTA DE PREÇOS" xfId="1297" xr:uid="{00000000-0005-0000-0000-0000BABE0000}"/>
    <cellStyle name="Separador de milhares 2 3" xfId="1298" xr:uid="{00000000-0005-0000-0000-0000BBBE0000}"/>
    <cellStyle name="Separador de milhares 2 3 2" xfId="1299" xr:uid="{00000000-0005-0000-0000-0000BCBE0000}"/>
    <cellStyle name="Separador de milhares 2 3 3" xfId="1300" xr:uid="{00000000-0005-0000-0000-0000BDBE0000}"/>
    <cellStyle name="Separador de milhares 2 3 4" xfId="47896" xr:uid="{00000000-0005-0000-0000-0000BEBE0000}"/>
    <cellStyle name="Separador de milhares 2 4" xfId="1301" xr:uid="{00000000-0005-0000-0000-0000BFBE0000}"/>
    <cellStyle name="Separador de milhares 2 5" xfId="1302" xr:uid="{00000000-0005-0000-0000-0000C0BE0000}"/>
    <cellStyle name="Separador de milhares 2 6" xfId="1303" xr:uid="{00000000-0005-0000-0000-0000C1BE0000}"/>
    <cellStyle name="Separador de milhares 2 7" xfId="1304" xr:uid="{00000000-0005-0000-0000-0000C2BE0000}"/>
    <cellStyle name="Separador de milhares 2 8" xfId="1305" xr:uid="{00000000-0005-0000-0000-0000C3BE0000}"/>
    <cellStyle name="Separador de milhares 2 9" xfId="1306" xr:uid="{00000000-0005-0000-0000-0000C4BE0000}"/>
    <cellStyle name="Separador de milhares 2_Reforma da Praça Encontro das Águas Rev.1" xfId="1307" xr:uid="{00000000-0005-0000-0000-0000C5BE0000}"/>
    <cellStyle name="Separador de milhares 3" xfId="1308" xr:uid="{00000000-0005-0000-0000-0000C6BE0000}"/>
    <cellStyle name="Separador de milhares 3 2" xfId="1309" xr:uid="{00000000-0005-0000-0000-0000C7BE0000}"/>
    <cellStyle name="Separador de milhares 3 2 2" xfId="1310" xr:uid="{00000000-0005-0000-0000-0000C8BE0000}"/>
    <cellStyle name="Separador de milhares 3 3" xfId="1311" xr:uid="{00000000-0005-0000-0000-0000C9BE0000}"/>
    <cellStyle name="Separador de milhares 3 3 2" xfId="1312" xr:uid="{00000000-0005-0000-0000-0000CABE0000}"/>
    <cellStyle name="Separador de milhares 3 4" xfId="1313" xr:uid="{00000000-0005-0000-0000-0000CBBE0000}"/>
    <cellStyle name="Separador de milhares 3 5" xfId="1314" xr:uid="{00000000-0005-0000-0000-0000CCBE0000}"/>
    <cellStyle name="Separador de milhares 3 6" xfId="1315" xr:uid="{00000000-0005-0000-0000-0000CDBE0000}"/>
    <cellStyle name="Separador de milhares 3 7" xfId="52177" xr:uid="{00000000-0005-0000-0000-0000CEBE0000}"/>
    <cellStyle name="Separador de milhares 3 8" xfId="53503" xr:uid="{00000000-0005-0000-0000-0000CFBE0000}"/>
    <cellStyle name="Separador de milhares 4" xfId="1316" xr:uid="{00000000-0005-0000-0000-0000D0BE0000}"/>
    <cellStyle name="Separador de milhares 4 2" xfId="1317" xr:uid="{00000000-0005-0000-0000-0000D1BE0000}"/>
    <cellStyle name="Separador de milhares 4 3" xfId="1318" xr:uid="{00000000-0005-0000-0000-0000D2BE0000}"/>
    <cellStyle name="Separador de milhares 4 4" xfId="52178" xr:uid="{00000000-0005-0000-0000-0000D3BE0000}"/>
    <cellStyle name="Separador de milhares 4 5" xfId="53500" xr:uid="{00000000-0005-0000-0000-0000D4BE0000}"/>
    <cellStyle name="Separador de milhares 5" xfId="1319" xr:uid="{00000000-0005-0000-0000-0000D5BE0000}"/>
    <cellStyle name="Separador de milhares 5 2" xfId="1320" xr:uid="{00000000-0005-0000-0000-0000D6BE0000}"/>
    <cellStyle name="Separador de milhares 5 3" xfId="1321" xr:uid="{00000000-0005-0000-0000-0000D7BE0000}"/>
    <cellStyle name="Separador de milhares 5 4" xfId="52179" xr:uid="{00000000-0005-0000-0000-0000D8BE0000}"/>
    <cellStyle name="Separador de milhares 6" xfId="1322" xr:uid="{00000000-0005-0000-0000-0000D9BE0000}"/>
    <cellStyle name="Separador de milhares 6 2" xfId="1323" xr:uid="{00000000-0005-0000-0000-0000DABE0000}"/>
    <cellStyle name="Separador de milhares 6 3" xfId="1324" xr:uid="{00000000-0005-0000-0000-0000DBBE0000}"/>
    <cellStyle name="Separador de milhares 7" xfId="1325" xr:uid="{00000000-0005-0000-0000-0000DCBE0000}"/>
    <cellStyle name="Separador de milhares 7 2" xfId="1326" xr:uid="{00000000-0005-0000-0000-0000DDBE0000}"/>
    <cellStyle name="Separador de milhares 7 2 2" xfId="1327" xr:uid="{00000000-0005-0000-0000-0000DEBE0000}"/>
    <cellStyle name="Separador de milhares 7 3" xfId="1328" xr:uid="{00000000-0005-0000-0000-0000DFBE0000}"/>
    <cellStyle name="Separador de milhares 8" xfId="1329" xr:uid="{00000000-0005-0000-0000-0000E0BE0000}"/>
    <cellStyle name="Separador de milhares 8 2" xfId="1330" xr:uid="{00000000-0005-0000-0000-0000E1BE0000}"/>
    <cellStyle name="Separador de milhares 8 2 2" xfId="1331" xr:uid="{00000000-0005-0000-0000-0000E2BE0000}"/>
    <cellStyle name="Separador de milhares 8 2 2 2" xfId="1332" xr:uid="{00000000-0005-0000-0000-0000E3BE0000}"/>
    <cellStyle name="Separador de milhares 8 2 3" xfId="1333" xr:uid="{00000000-0005-0000-0000-0000E4BE0000}"/>
    <cellStyle name="Separador de milhares 8 3" xfId="1334" xr:uid="{00000000-0005-0000-0000-0000E5BE0000}"/>
    <cellStyle name="Separador de milhares 9" xfId="1335" xr:uid="{00000000-0005-0000-0000-0000E6BE0000}"/>
    <cellStyle name="Separador de milhares 9 2" xfId="1336" xr:uid="{00000000-0005-0000-0000-0000E7BE0000}"/>
    <cellStyle name="Sepavador de milhares [0]_Pasta2" xfId="52216" xr:uid="{00000000-0005-0000-0000-0000E8BE0000}"/>
    <cellStyle name="Standard_MatrixV1" xfId="1337" xr:uid="{00000000-0005-0000-0000-0000E9BE0000}"/>
    <cellStyle name="TableStyleLight1" xfId="1338" xr:uid="{00000000-0005-0000-0000-0000EABE0000}"/>
    <cellStyle name="TableStyleLight1 2" xfId="1339" xr:uid="{00000000-0005-0000-0000-0000EBBE0000}"/>
    <cellStyle name="Texto de Aviso" xfId="22" builtinId="11" customBuiltin="1"/>
    <cellStyle name="Texto de Aviso 2" xfId="1340" xr:uid="{00000000-0005-0000-0000-0000EDBE0000}"/>
    <cellStyle name="Texto Explicativo" xfId="24" builtinId="53" customBuiltin="1"/>
    <cellStyle name="Texto Explicativo 2" xfId="1341" xr:uid="{00000000-0005-0000-0000-0000EFBE0000}"/>
    <cellStyle name="Title" xfId="1342" xr:uid="{00000000-0005-0000-0000-0000F0BE0000}"/>
    <cellStyle name="Título 1" xfId="10" builtinId="16" customBuiltin="1"/>
    <cellStyle name="Título 1 1" xfId="1343" xr:uid="{00000000-0005-0000-0000-0000F2BE0000}"/>
    <cellStyle name="Título 1 1 1" xfId="1344" xr:uid="{00000000-0005-0000-0000-0000F3BE0000}"/>
    <cellStyle name="Título 1 1 1 10" xfId="1345" xr:uid="{00000000-0005-0000-0000-0000F4BE0000}"/>
    <cellStyle name="Título 1 1 1 10 10" xfId="47897" xr:uid="{00000000-0005-0000-0000-0000F5BE0000}"/>
    <cellStyle name="Título 1 1 1 10 10 2" xfId="47898" xr:uid="{00000000-0005-0000-0000-0000F6BE0000}"/>
    <cellStyle name="Título 1 1 1 10 11" xfId="47899" xr:uid="{00000000-0005-0000-0000-0000F7BE0000}"/>
    <cellStyle name="Título 1 1 1 10 11 2" xfId="47900" xr:uid="{00000000-0005-0000-0000-0000F8BE0000}"/>
    <cellStyle name="Título 1 1 1 10 12" xfId="47901" xr:uid="{00000000-0005-0000-0000-0000F9BE0000}"/>
    <cellStyle name="Título 1 1 1 10 12 2" xfId="47902" xr:uid="{00000000-0005-0000-0000-0000FABE0000}"/>
    <cellStyle name="Título 1 1 1 10 13" xfId="47903" xr:uid="{00000000-0005-0000-0000-0000FBBE0000}"/>
    <cellStyle name="Título 1 1 1 10 13 2" xfId="47904" xr:uid="{00000000-0005-0000-0000-0000FCBE0000}"/>
    <cellStyle name="Título 1 1 1 10 14" xfId="47905" xr:uid="{00000000-0005-0000-0000-0000FDBE0000}"/>
    <cellStyle name="Título 1 1 1 10 14 2" xfId="47906" xr:uid="{00000000-0005-0000-0000-0000FEBE0000}"/>
    <cellStyle name="Título 1 1 1 10 15" xfId="47907" xr:uid="{00000000-0005-0000-0000-0000FFBE0000}"/>
    <cellStyle name="Título 1 1 1 10 15 2" xfId="47908" xr:uid="{00000000-0005-0000-0000-000000BF0000}"/>
    <cellStyle name="Título 1 1 1 10 16" xfId="47909" xr:uid="{00000000-0005-0000-0000-000001BF0000}"/>
    <cellStyle name="Título 1 1 1 10 16 2" xfId="47910" xr:uid="{00000000-0005-0000-0000-000002BF0000}"/>
    <cellStyle name="Título 1 1 1 10 17" xfId="47911" xr:uid="{00000000-0005-0000-0000-000003BF0000}"/>
    <cellStyle name="Título 1 1 1 10 17 2" xfId="47912" xr:uid="{00000000-0005-0000-0000-000004BF0000}"/>
    <cellStyle name="Título 1 1 1 10 18" xfId="47913" xr:uid="{00000000-0005-0000-0000-000005BF0000}"/>
    <cellStyle name="Título 1 1 1 10 18 2" xfId="47914" xr:uid="{00000000-0005-0000-0000-000006BF0000}"/>
    <cellStyle name="Título 1 1 1 10 19" xfId="47915" xr:uid="{00000000-0005-0000-0000-000007BF0000}"/>
    <cellStyle name="Título 1 1 1 10 19 2" xfId="47916" xr:uid="{00000000-0005-0000-0000-000008BF0000}"/>
    <cellStyle name="Título 1 1 1 10 2" xfId="1346" xr:uid="{00000000-0005-0000-0000-000009BF0000}"/>
    <cellStyle name="Título 1 1 1 10 2 2" xfId="47917" xr:uid="{00000000-0005-0000-0000-00000ABF0000}"/>
    <cellStyle name="Título 1 1 1 10 20" xfId="47918" xr:uid="{00000000-0005-0000-0000-00000BBF0000}"/>
    <cellStyle name="Título 1 1 1 10 20 2" xfId="47919" xr:uid="{00000000-0005-0000-0000-00000CBF0000}"/>
    <cellStyle name="Título 1 1 1 10 21" xfId="47920" xr:uid="{00000000-0005-0000-0000-00000DBF0000}"/>
    <cellStyle name="Título 1 1 1 10 21 2" xfId="47921" xr:uid="{00000000-0005-0000-0000-00000EBF0000}"/>
    <cellStyle name="Título 1 1 1 10 22" xfId="47922" xr:uid="{00000000-0005-0000-0000-00000FBF0000}"/>
    <cellStyle name="Título 1 1 1 10 22 2" xfId="47923" xr:uid="{00000000-0005-0000-0000-000010BF0000}"/>
    <cellStyle name="Título 1 1 1 10 23" xfId="47924" xr:uid="{00000000-0005-0000-0000-000011BF0000}"/>
    <cellStyle name="Título 1 1 1 10 23 2" xfId="47925" xr:uid="{00000000-0005-0000-0000-000012BF0000}"/>
    <cellStyle name="Título 1 1 1 10 24" xfId="47926" xr:uid="{00000000-0005-0000-0000-000013BF0000}"/>
    <cellStyle name="Título 1 1 1 10 24 2" xfId="47927" xr:uid="{00000000-0005-0000-0000-000014BF0000}"/>
    <cellStyle name="Título 1 1 1 10 25" xfId="47928" xr:uid="{00000000-0005-0000-0000-000015BF0000}"/>
    <cellStyle name="Título 1 1 1 10 25 2" xfId="47929" xr:uid="{00000000-0005-0000-0000-000016BF0000}"/>
    <cellStyle name="Título 1 1 1 10 26" xfId="47930" xr:uid="{00000000-0005-0000-0000-000017BF0000}"/>
    <cellStyle name="Título 1 1 1 10 26 2" xfId="47931" xr:uid="{00000000-0005-0000-0000-000018BF0000}"/>
    <cellStyle name="Título 1 1 1 10 27" xfId="47932" xr:uid="{00000000-0005-0000-0000-000019BF0000}"/>
    <cellStyle name="Título 1 1 1 10 27 2" xfId="47933" xr:uid="{00000000-0005-0000-0000-00001ABF0000}"/>
    <cellStyle name="Título 1 1 1 10 28" xfId="47934" xr:uid="{00000000-0005-0000-0000-00001BBF0000}"/>
    <cellStyle name="Título 1 1 1 10 28 2" xfId="47935" xr:uid="{00000000-0005-0000-0000-00001CBF0000}"/>
    <cellStyle name="Título 1 1 1 10 29" xfId="47936" xr:uid="{00000000-0005-0000-0000-00001DBF0000}"/>
    <cellStyle name="Título 1 1 1 10 29 2" xfId="47937" xr:uid="{00000000-0005-0000-0000-00001EBF0000}"/>
    <cellStyle name="Título 1 1 1 10 3" xfId="1347" xr:uid="{00000000-0005-0000-0000-00001FBF0000}"/>
    <cellStyle name="Título 1 1 1 10 3 2" xfId="47938" xr:uid="{00000000-0005-0000-0000-000020BF0000}"/>
    <cellStyle name="Título 1 1 1 10 30" xfId="47939" xr:uid="{00000000-0005-0000-0000-000021BF0000}"/>
    <cellStyle name="Título 1 1 1 10 30 2" xfId="47940" xr:uid="{00000000-0005-0000-0000-000022BF0000}"/>
    <cellStyle name="Título 1 1 1 10 31" xfId="47941" xr:uid="{00000000-0005-0000-0000-000023BF0000}"/>
    <cellStyle name="Título 1 1 1 10 31 2" xfId="47942" xr:uid="{00000000-0005-0000-0000-000024BF0000}"/>
    <cellStyle name="Título 1 1 1 10 32" xfId="47943" xr:uid="{00000000-0005-0000-0000-000025BF0000}"/>
    <cellStyle name="Título 1 1 1 10 32 2" xfId="47944" xr:uid="{00000000-0005-0000-0000-000026BF0000}"/>
    <cellStyle name="Título 1 1 1 10 33" xfId="47945" xr:uid="{00000000-0005-0000-0000-000027BF0000}"/>
    <cellStyle name="Título 1 1 1 10 33 2" xfId="47946" xr:uid="{00000000-0005-0000-0000-000028BF0000}"/>
    <cellStyle name="Título 1 1 1 10 34" xfId="47947" xr:uid="{00000000-0005-0000-0000-000029BF0000}"/>
    <cellStyle name="Título 1 1 1 10 34 2" xfId="47948" xr:uid="{00000000-0005-0000-0000-00002ABF0000}"/>
    <cellStyle name="Título 1 1 1 10 35" xfId="47949" xr:uid="{00000000-0005-0000-0000-00002BBF0000}"/>
    <cellStyle name="Título 1 1 1 10 35 2" xfId="47950" xr:uid="{00000000-0005-0000-0000-00002CBF0000}"/>
    <cellStyle name="Título 1 1 1 10 36" xfId="47951" xr:uid="{00000000-0005-0000-0000-00002DBF0000}"/>
    <cellStyle name="Título 1 1 1 10 36 2" xfId="47952" xr:uid="{00000000-0005-0000-0000-00002EBF0000}"/>
    <cellStyle name="Título 1 1 1 10 37" xfId="47953" xr:uid="{00000000-0005-0000-0000-00002FBF0000}"/>
    <cellStyle name="Título 1 1 1 10 37 2" xfId="47954" xr:uid="{00000000-0005-0000-0000-000030BF0000}"/>
    <cellStyle name="Título 1 1 1 10 38" xfId="47955" xr:uid="{00000000-0005-0000-0000-000031BF0000}"/>
    <cellStyle name="Título 1 1 1 10 39" xfId="47956" xr:uid="{00000000-0005-0000-0000-000032BF0000}"/>
    <cellStyle name="Título 1 1 1 10 4" xfId="47957" xr:uid="{00000000-0005-0000-0000-000033BF0000}"/>
    <cellStyle name="Título 1 1 1 10 4 2" xfId="47958" xr:uid="{00000000-0005-0000-0000-000034BF0000}"/>
    <cellStyle name="Título 1 1 1 10 40" xfId="47959" xr:uid="{00000000-0005-0000-0000-000035BF0000}"/>
    <cellStyle name="Título 1 1 1 10 41" xfId="47960" xr:uid="{00000000-0005-0000-0000-000036BF0000}"/>
    <cellStyle name="Título 1 1 1 10 42" xfId="47961" xr:uid="{00000000-0005-0000-0000-000037BF0000}"/>
    <cellStyle name="Título 1 1 1 10 43" xfId="47962" xr:uid="{00000000-0005-0000-0000-000038BF0000}"/>
    <cellStyle name="Título 1 1 1 10 44" xfId="47963" xr:uid="{00000000-0005-0000-0000-000039BF0000}"/>
    <cellStyle name="Título 1 1 1 10 45" xfId="47964" xr:uid="{00000000-0005-0000-0000-00003ABF0000}"/>
    <cellStyle name="Título 1 1 1 10 46" xfId="47965" xr:uid="{00000000-0005-0000-0000-00003BBF0000}"/>
    <cellStyle name="Título 1 1 1 10 47" xfId="47966" xr:uid="{00000000-0005-0000-0000-00003CBF0000}"/>
    <cellStyle name="Título 1 1 1 10 48" xfId="47967" xr:uid="{00000000-0005-0000-0000-00003DBF0000}"/>
    <cellStyle name="Título 1 1 1 10 49" xfId="47968" xr:uid="{00000000-0005-0000-0000-00003EBF0000}"/>
    <cellStyle name="Título 1 1 1 10 5" xfId="47969" xr:uid="{00000000-0005-0000-0000-00003FBF0000}"/>
    <cellStyle name="Título 1 1 1 10 5 2" xfId="47970" xr:uid="{00000000-0005-0000-0000-000040BF0000}"/>
    <cellStyle name="Título 1 1 1 10 50" xfId="47971" xr:uid="{00000000-0005-0000-0000-000041BF0000}"/>
    <cellStyle name="Título 1 1 1 10 51" xfId="47972" xr:uid="{00000000-0005-0000-0000-000042BF0000}"/>
    <cellStyle name="Título 1 1 1 10 52" xfId="47973" xr:uid="{00000000-0005-0000-0000-000043BF0000}"/>
    <cellStyle name="Título 1 1 1 10 53" xfId="47974" xr:uid="{00000000-0005-0000-0000-000044BF0000}"/>
    <cellStyle name="Título 1 1 1 10 54" xfId="47975" xr:uid="{00000000-0005-0000-0000-000045BF0000}"/>
    <cellStyle name="Título 1 1 1 10 55" xfId="47976" xr:uid="{00000000-0005-0000-0000-000046BF0000}"/>
    <cellStyle name="Título 1 1 1 10 56" xfId="47977" xr:uid="{00000000-0005-0000-0000-000047BF0000}"/>
    <cellStyle name="Título 1 1 1 10 57" xfId="47978" xr:uid="{00000000-0005-0000-0000-000048BF0000}"/>
    <cellStyle name="Título 1 1 1 10 58" xfId="47979" xr:uid="{00000000-0005-0000-0000-000049BF0000}"/>
    <cellStyle name="Título 1 1 1 10 59" xfId="47980" xr:uid="{00000000-0005-0000-0000-00004ABF0000}"/>
    <cellStyle name="Título 1 1 1 10 6" xfId="47981" xr:uid="{00000000-0005-0000-0000-00004BBF0000}"/>
    <cellStyle name="Título 1 1 1 10 6 2" xfId="47982" xr:uid="{00000000-0005-0000-0000-00004CBF0000}"/>
    <cellStyle name="Título 1 1 1 10 60" xfId="47983" xr:uid="{00000000-0005-0000-0000-00004DBF0000}"/>
    <cellStyle name="Título 1 1 1 10 61" xfId="47984" xr:uid="{00000000-0005-0000-0000-00004EBF0000}"/>
    <cellStyle name="Título 1 1 1 10 62" xfId="47985" xr:uid="{00000000-0005-0000-0000-00004FBF0000}"/>
    <cellStyle name="Título 1 1 1 10 63" xfId="47986" xr:uid="{00000000-0005-0000-0000-000050BF0000}"/>
    <cellStyle name="Título 1 1 1 10 64" xfId="47987" xr:uid="{00000000-0005-0000-0000-000051BF0000}"/>
    <cellStyle name="Título 1 1 1 10 65" xfId="47988" xr:uid="{00000000-0005-0000-0000-000052BF0000}"/>
    <cellStyle name="Título 1 1 1 10 66" xfId="47989" xr:uid="{00000000-0005-0000-0000-000053BF0000}"/>
    <cellStyle name="Título 1 1 1 10 67" xfId="47990" xr:uid="{00000000-0005-0000-0000-000054BF0000}"/>
    <cellStyle name="Título 1 1 1 10 68" xfId="47991" xr:uid="{00000000-0005-0000-0000-000055BF0000}"/>
    <cellStyle name="Título 1 1 1 10 69" xfId="52951" xr:uid="{00000000-0005-0000-0000-000056BF0000}"/>
    <cellStyle name="Título 1 1 1 10 7" xfId="47992" xr:uid="{00000000-0005-0000-0000-000057BF0000}"/>
    <cellStyle name="Título 1 1 1 10 7 2" xfId="47993" xr:uid="{00000000-0005-0000-0000-000058BF0000}"/>
    <cellStyle name="Título 1 1 1 10 70" xfId="53412" xr:uid="{00000000-0005-0000-0000-000059BF0000}"/>
    <cellStyle name="Título 1 1 1 10 8" xfId="47994" xr:uid="{00000000-0005-0000-0000-00005ABF0000}"/>
    <cellStyle name="Título 1 1 1 10 8 2" xfId="47995" xr:uid="{00000000-0005-0000-0000-00005BBF0000}"/>
    <cellStyle name="Título 1 1 1 10 9" xfId="47996" xr:uid="{00000000-0005-0000-0000-00005CBF0000}"/>
    <cellStyle name="Título 1 1 1 10 9 2" xfId="47997" xr:uid="{00000000-0005-0000-0000-00005DBF0000}"/>
    <cellStyle name="Título 1 1 1 11" xfId="1348" xr:uid="{00000000-0005-0000-0000-00005EBF0000}"/>
    <cellStyle name="Título 1 1 1 11 10" xfId="47998" xr:uid="{00000000-0005-0000-0000-00005FBF0000}"/>
    <cellStyle name="Título 1 1 1 11 10 2" xfId="47999" xr:uid="{00000000-0005-0000-0000-000060BF0000}"/>
    <cellStyle name="Título 1 1 1 11 11" xfId="48000" xr:uid="{00000000-0005-0000-0000-000061BF0000}"/>
    <cellStyle name="Título 1 1 1 11 11 2" xfId="48001" xr:uid="{00000000-0005-0000-0000-000062BF0000}"/>
    <cellStyle name="Título 1 1 1 11 12" xfId="48002" xr:uid="{00000000-0005-0000-0000-000063BF0000}"/>
    <cellStyle name="Título 1 1 1 11 12 2" xfId="48003" xr:uid="{00000000-0005-0000-0000-000064BF0000}"/>
    <cellStyle name="Título 1 1 1 11 13" xfId="48004" xr:uid="{00000000-0005-0000-0000-000065BF0000}"/>
    <cellStyle name="Título 1 1 1 11 13 2" xfId="48005" xr:uid="{00000000-0005-0000-0000-000066BF0000}"/>
    <cellStyle name="Título 1 1 1 11 14" xfId="48006" xr:uid="{00000000-0005-0000-0000-000067BF0000}"/>
    <cellStyle name="Título 1 1 1 11 14 2" xfId="48007" xr:uid="{00000000-0005-0000-0000-000068BF0000}"/>
    <cellStyle name="Título 1 1 1 11 15" xfId="48008" xr:uid="{00000000-0005-0000-0000-000069BF0000}"/>
    <cellStyle name="Título 1 1 1 11 15 2" xfId="48009" xr:uid="{00000000-0005-0000-0000-00006ABF0000}"/>
    <cellStyle name="Título 1 1 1 11 16" xfId="48010" xr:uid="{00000000-0005-0000-0000-00006BBF0000}"/>
    <cellStyle name="Título 1 1 1 11 16 2" xfId="48011" xr:uid="{00000000-0005-0000-0000-00006CBF0000}"/>
    <cellStyle name="Título 1 1 1 11 17" xfId="48012" xr:uid="{00000000-0005-0000-0000-00006DBF0000}"/>
    <cellStyle name="Título 1 1 1 11 17 2" xfId="48013" xr:uid="{00000000-0005-0000-0000-00006EBF0000}"/>
    <cellStyle name="Título 1 1 1 11 18" xfId="48014" xr:uid="{00000000-0005-0000-0000-00006FBF0000}"/>
    <cellStyle name="Título 1 1 1 11 18 2" xfId="48015" xr:uid="{00000000-0005-0000-0000-000070BF0000}"/>
    <cellStyle name="Título 1 1 1 11 19" xfId="48016" xr:uid="{00000000-0005-0000-0000-000071BF0000}"/>
    <cellStyle name="Título 1 1 1 11 19 2" xfId="48017" xr:uid="{00000000-0005-0000-0000-000072BF0000}"/>
    <cellStyle name="Título 1 1 1 11 2" xfId="1349" xr:uid="{00000000-0005-0000-0000-000073BF0000}"/>
    <cellStyle name="Título 1 1 1 11 2 2" xfId="48018" xr:uid="{00000000-0005-0000-0000-000074BF0000}"/>
    <cellStyle name="Título 1 1 1 11 20" xfId="48019" xr:uid="{00000000-0005-0000-0000-000075BF0000}"/>
    <cellStyle name="Título 1 1 1 11 20 2" xfId="48020" xr:uid="{00000000-0005-0000-0000-000076BF0000}"/>
    <cellStyle name="Título 1 1 1 11 21" xfId="48021" xr:uid="{00000000-0005-0000-0000-000077BF0000}"/>
    <cellStyle name="Título 1 1 1 11 21 2" xfId="48022" xr:uid="{00000000-0005-0000-0000-000078BF0000}"/>
    <cellStyle name="Título 1 1 1 11 22" xfId="48023" xr:uid="{00000000-0005-0000-0000-000079BF0000}"/>
    <cellStyle name="Título 1 1 1 11 22 2" xfId="48024" xr:uid="{00000000-0005-0000-0000-00007ABF0000}"/>
    <cellStyle name="Título 1 1 1 11 23" xfId="48025" xr:uid="{00000000-0005-0000-0000-00007BBF0000}"/>
    <cellStyle name="Título 1 1 1 11 23 2" xfId="48026" xr:uid="{00000000-0005-0000-0000-00007CBF0000}"/>
    <cellStyle name="Título 1 1 1 11 24" xfId="48027" xr:uid="{00000000-0005-0000-0000-00007DBF0000}"/>
    <cellStyle name="Título 1 1 1 11 24 2" xfId="48028" xr:uid="{00000000-0005-0000-0000-00007EBF0000}"/>
    <cellStyle name="Título 1 1 1 11 25" xfId="48029" xr:uid="{00000000-0005-0000-0000-00007FBF0000}"/>
    <cellStyle name="Título 1 1 1 11 25 2" xfId="48030" xr:uid="{00000000-0005-0000-0000-000080BF0000}"/>
    <cellStyle name="Título 1 1 1 11 26" xfId="48031" xr:uid="{00000000-0005-0000-0000-000081BF0000}"/>
    <cellStyle name="Título 1 1 1 11 26 2" xfId="48032" xr:uid="{00000000-0005-0000-0000-000082BF0000}"/>
    <cellStyle name="Título 1 1 1 11 27" xfId="48033" xr:uid="{00000000-0005-0000-0000-000083BF0000}"/>
    <cellStyle name="Título 1 1 1 11 27 2" xfId="48034" xr:uid="{00000000-0005-0000-0000-000084BF0000}"/>
    <cellStyle name="Título 1 1 1 11 28" xfId="48035" xr:uid="{00000000-0005-0000-0000-000085BF0000}"/>
    <cellStyle name="Título 1 1 1 11 28 2" xfId="48036" xr:uid="{00000000-0005-0000-0000-000086BF0000}"/>
    <cellStyle name="Título 1 1 1 11 29" xfId="48037" xr:uid="{00000000-0005-0000-0000-000087BF0000}"/>
    <cellStyle name="Título 1 1 1 11 29 2" xfId="48038" xr:uid="{00000000-0005-0000-0000-000088BF0000}"/>
    <cellStyle name="Título 1 1 1 11 3" xfId="1350" xr:uid="{00000000-0005-0000-0000-000089BF0000}"/>
    <cellStyle name="Título 1 1 1 11 3 2" xfId="48039" xr:uid="{00000000-0005-0000-0000-00008ABF0000}"/>
    <cellStyle name="Título 1 1 1 11 30" xfId="48040" xr:uid="{00000000-0005-0000-0000-00008BBF0000}"/>
    <cellStyle name="Título 1 1 1 11 30 2" xfId="48041" xr:uid="{00000000-0005-0000-0000-00008CBF0000}"/>
    <cellStyle name="Título 1 1 1 11 31" xfId="48042" xr:uid="{00000000-0005-0000-0000-00008DBF0000}"/>
    <cellStyle name="Título 1 1 1 11 31 2" xfId="48043" xr:uid="{00000000-0005-0000-0000-00008EBF0000}"/>
    <cellStyle name="Título 1 1 1 11 32" xfId="48044" xr:uid="{00000000-0005-0000-0000-00008FBF0000}"/>
    <cellStyle name="Título 1 1 1 11 32 2" xfId="48045" xr:uid="{00000000-0005-0000-0000-000090BF0000}"/>
    <cellStyle name="Título 1 1 1 11 33" xfId="48046" xr:uid="{00000000-0005-0000-0000-000091BF0000}"/>
    <cellStyle name="Título 1 1 1 11 33 2" xfId="48047" xr:uid="{00000000-0005-0000-0000-000092BF0000}"/>
    <cellStyle name="Título 1 1 1 11 34" xfId="48048" xr:uid="{00000000-0005-0000-0000-000093BF0000}"/>
    <cellStyle name="Título 1 1 1 11 34 2" xfId="48049" xr:uid="{00000000-0005-0000-0000-000094BF0000}"/>
    <cellStyle name="Título 1 1 1 11 35" xfId="48050" xr:uid="{00000000-0005-0000-0000-000095BF0000}"/>
    <cellStyle name="Título 1 1 1 11 35 2" xfId="48051" xr:uid="{00000000-0005-0000-0000-000096BF0000}"/>
    <cellStyle name="Título 1 1 1 11 36" xfId="48052" xr:uid="{00000000-0005-0000-0000-000097BF0000}"/>
    <cellStyle name="Título 1 1 1 11 36 2" xfId="48053" xr:uid="{00000000-0005-0000-0000-000098BF0000}"/>
    <cellStyle name="Título 1 1 1 11 37" xfId="48054" xr:uid="{00000000-0005-0000-0000-000099BF0000}"/>
    <cellStyle name="Título 1 1 1 11 37 2" xfId="48055" xr:uid="{00000000-0005-0000-0000-00009ABF0000}"/>
    <cellStyle name="Título 1 1 1 11 38" xfId="48056" xr:uid="{00000000-0005-0000-0000-00009BBF0000}"/>
    <cellStyle name="Título 1 1 1 11 39" xfId="48057" xr:uid="{00000000-0005-0000-0000-00009CBF0000}"/>
    <cellStyle name="Título 1 1 1 11 4" xfId="48058" xr:uid="{00000000-0005-0000-0000-00009DBF0000}"/>
    <cellStyle name="Título 1 1 1 11 4 2" xfId="48059" xr:uid="{00000000-0005-0000-0000-00009EBF0000}"/>
    <cellStyle name="Título 1 1 1 11 40" xfId="48060" xr:uid="{00000000-0005-0000-0000-00009FBF0000}"/>
    <cellStyle name="Título 1 1 1 11 41" xfId="48061" xr:uid="{00000000-0005-0000-0000-0000A0BF0000}"/>
    <cellStyle name="Título 1 1 1 11 42" xfId="48062" xr:uid="{00000000-0005-0000-0000-0000A1BF0000}"/>
    <cellStyle name="Título 1 1 1 11 43" xfId="48063" xr:uid="{00000000-0005-0000-0000-0000A2BF0000}"/>
    <cellStyle name="Título 1 1 1 11 44" xfId="48064" xr:uid="{00000000-0005-0000-0000-0000A3BF0000}"/>
    <cellStyle name="Título 1 1 1 11 45" xfId="48065" xr:uid="{00000000-0005-0000-0000-0000A4BF0000}"/>
    <cellStyle name="Título 1 1 1 11 46" xfId="48066" xr:uid="{00000000-0005-0000-0000-0000A5BF0000}"/>
    <cellStyle name="Título 1 1 1 11 47" xfId="48067" xr:uid="{00000000-0005-0000-0000-0000A6BF0000}"/>
    <cellStyle name="Título 1 1 1 11 48" xfId="48068" xr:uid="{00000000-0005-0000-0000-0000A7BF0000}"/>
    <cellStyle name="Título 1 1 1 11 49" xfId="48069" xr:uid="{00000000-0005-0000-0000-0000A8BF0000}"/>
    <cellStyle name="Título 1 1 1 11 5" xfId="48070" xr:uid="{00000000-0005-0000-0000-0000A9BF0000}"/>
    <cellStyle name="Título 1 1 1 11 5 2" xfId="48071" xr:uid="{00000000-0005-0000-0000-0000AABF0000}"/>
    <cellStyle name="Título 1 1 1 11 50" xfId="48072" xr:uid="{00000000-0005-0000-0000-0000ABBF0000}"/>
    <cellStyle name="Título 1 1 1 11 51" xfId="48073" xr:uid="{00000000-0005-0000-0000-0000ACBF0000}"/>
    <cellStyle name="Título 1 1 1 11 52" xfId="48074" xr:uid="{00000000-0005-0000-0000-0000ADBF0000}"/>
    <cellStyle name="Título 1 1 1 11 53" xfId="48075" xr:uid="{00000000-0005-0000-0000-0000AEBF0000}"/>
    <cellStyle name="Título 1 1 1 11 54" xfId="48076" xr:uid="{00000000-0005-0000-0000-0000AFBF0000}"/>
    <cellStyle name="Título 1 1 1 11 55" xfId="48077" xr:uid="{00000000-0005-0000-0000-0000B0BF0000}"/>
    <cellStyle name="Título 1 1 1 11 56" xfId="48078" xr:uid="{00000000-0005-0000-0000-0000B1BF0000}"/>
    <cellStyle name="Título 1 1 1 11 57" xfId="48079" xr:uid="{00000000-0005-0000-0000-0000B2BF0000}"/>
    <cellStyle name="Título 1 1 1 11 58" xfId="48080" xr:uid="{00000000-0005-0000-0000-0000B3BF0000}"/>
    <cellStyle name="Título 1 1 1 11 59" xfId="48081" xr:uid="{00000000-0005-0000-0000-0000B4BF0000}"/>
    <cellStyle name="Título 1 1 1 11 6" xfId="48082" xr:uid="{00000000-0005-0000-0000-0000B5BF0000}"/>
    <cellStyle name="Título 1 1 1 11 6 2" xfId="48083" xr:uid="{00000000-0005-0000-0000-0000B6BF0000}"/>
    <cellStyle name="Título 1 1 1 11 60" xfId="48084" xr:uid="{00000000-0005-0000-0000-0000B7BF0000}"/>
    <cellStyle name="Título 1 1 1 11 61" xfId="48085" xr:uid="{00000000-0005-0000-0000-0000B8BF0000}"/>
    <cellStyle name="Título 1 1 1 11 62" xfId="48086" xr:uid="{00000000-0005-0000-0000-0000B9BF0000}"/>
    <cellStyle name="Título 1 1 1 11 63" xfId="48087" xr:uid="{00000000-0005-0000-0000-0000BABF0000}"/>
    <cellStyle name="Título 1 1 1 11 64" xfId="48088" xr:uid="{00000000-0005-0000-0000-0000BBBF0000}"/>
    <cellStyle name="Título 1 1 1 11 65" xfId="48089" xr:uid="{00000000-0005-0000-0000-0000BCBF0000}"/>
    <cellStyle name="Título 1 1 1 11 66" xfId="48090" xr:uid="{00000000-0005-0000-0000-0000BDBF0000}"/>
    <cellStyle name="Título 1 1 1 11 67" xfId="48091" xr:uid="{00000000-0005-0000-0000-0000BEBF0000}"/>
    <cellStyle name="Título 1 1 1 11 68" xfId="48092" xr:uid="{00000000-0005-0000-0000-0000BFBF0000}"/>
    <cellStyle name="Título 1 1 1 11 69" xfId="52967" xr:uid="{00000000-0005-0000-0000-0000C0BF0000}"/>
    <cellStyle name="Título 1 1 1 11 7" xfId="48093" xr:uid="{00000000-0005-0000-0000-0000C1BF0000}"/>
    <cellStyle name="Título 1 1 1 11 7 2" xfId="48094" xr:uid="{00000000-0005-0000-0000-0000C2BF0000}"/>
    <cellStyle name="Título 1 1 1 11 70" xfId="53428" xr:uid="{00000000-0005-0000-0000-0000C3BF0000}"/>
    <cellStyle name="Título 1 1 1 11 8" xfId="48095" xr:uid="{00000000-0005-0000-0000-0000C4BF0000}"/>
    <cellStyle name="Título 1 1 1 11 8 2" xfId="48096" xr:uid="{00000000-0005-0000-0000-0000C5BF0000}"/>
    <cellStyle name="Título 1 1 1 11 9" xfId="48097" xr:uid="{00000000-0005-0000-0000-0000C6BF0000}"/>
    <cellStyle name="Título 1 1 1 11 9 2" xfId="48098" xr:uid="{00000000-0005-0000-0000-0000C7BF0000}"/>
    <cellStyle name="Título 1 1 1 12" xfId="1351" xr:uid="{00000000-0005-0000-0000-0000C8BF0000}"/>
    <cellStyle name="Título 1 1 1 12 10" xfId="48099" xr:uid="{00000000-0005-0000-0000-0000C9BF0000}"/>
    <cellStyle name="Título 1 1 1 12 10 2" xfId="48100" xr:uid="{00000000-0005-0000-0000-0000CABF0000}"/>
    <cellStyle name="Título 1 1 1 12 11" xfId="48101" xr:uid="{00000000-0005-0000-0000-0000CBBF0000}"/>
    <cellStyle name="Título 1 1 1 12 11 2" xfId="48102" xr:uid="{00000000-0005-0000-0000-0000CCBF0000}"/>
    <cellStyle name="Título 1 1 1 12 12" xfId="48103" xr:uid="{00000000-0005-0000-0000-0000CDBF0000}"/>
    <cellStyle name="Título 1 1 1 12 12 2" xfId="48104" xr:uid="{00000000-0005-0000-0000-0000CEBF0000}"/>
    <cellStyle name="Título 1 1 1 12 13" xfId="48105" xr:uid="{00000000-0005-0000-0000-0000CFBF0000}"/>
    <cellStyle name="Título 1 1 1 12 13 2" xfId="48106" xr:uid="{00000000-0005-0000-0000-0000D0BF0000}"/>
    <cellStyle name="Título 1 1 1 12 14" xfId="48107" xr:uid="{00000000-0005-0000-0000-0000D1BF0000}"/>
    <cellStyle name="Título 1 1 1 12 14 2" xfId="48108" xr:uid="{00000000-0005-0000-0000-0000D2BF0000}"/>
    <cellStyle name="Título 1 1 1 12 15" xfId="48109" xr:uid="{00000000-0005-0000-0000-0000D3BF0000}"/>
    <cellStyle name="Título 1 1 1 12 15 2" xfId="48110" xr:uid="{00000000-0005-0000-0000-0000D4BF0000}"/>
    <cellStyle name="Título 1 1 1 12 16" xfId="48111" xr:uid="{00000000-0005-0000-0000-0000D5BF0000}"/>
    <cellStyle name="Título 1 1 1 12 16 2" xfId="48112" xr:uid="{00000000-0005-0000-0000-0000D6BF0000}"/>
    <cellStyle name="Título 1 1 1 12 17" xfId="48113" xr:uid="{00000000-0005-0000-0000-0000D7BF0000}"/>
    <cellStyle name="Título 1 1 1 12 17 2" xfId="48114" xr:uid="{00000000-0005-0000-0000-0000D8BF0000}"/>
    <cellStyle name="Título 1 1 1 12 18" xfId="48115" xr:uid="{00000000-0005-0000-0000-0000D9BF0000}"/>
    <cellStyle name="Título 1 1 1 12 18 2" xfId="48116" xr:uid="{00000000-0005-0000-0000-0000DABF0000}"/>
    <cellStyle name="Título 1 1 1 12 19" xfId="48117" xr:uid="{00000000-0005-0000-0000-0000DBBF0000}"/>
    <cellStyle name="Título 1 1 1 12 19 2" xfId="48118" xr:uid="{00000000-0005-0000-0000-0000DCBF0000}"/>
    <cellStyle name="Título 1 1 1 12 2" xfId="1352" xr:uid="{00000000-0005-0000-0000-0000DDBF0000}"/>
    <cellStyle name="Título 1 1 1 12 2 2" xfId="48119" xr:uid="{00000000-0005-0000-0000-0000DEBF0000}"/>
    <cellStyle name="Título 1 1 1 12 20" xfId="48120" xr:uid="{00000000-0005-0000-0000-0000DFBF0000}"/>
    <cellStyle name="Título 1 1 1 12 20 2" xfId="48121" xr:uid="{00000000-0005-0000-0000-0000E0BF0000}"/>
    <cellStyle name="Título 1 1 1 12 21" xfId="48122" xr:uid="{00000000-0005-0000-0000-0000E1BF0000}"/>
    <cellStyle name="Título 1 1 1 12 21 2" xfId="48123" xr:uid="{00000000-0005-0000-0000-0000E2BF0000}"/>
    <cellStyle name="Título 1 1 1 12 22" xfId="48124" xr:uid="{00000000-0005-0000-0000-0000E3BF0000}"/>
    <cellStyle name="Título 1 1 1 12 22 2" xfId="48125" xr:uid="{00000000-0005-0000-0000-0000E4BF0000}"/>
    <cellStyle name="Título 1 1 1 12 23" xfId="48126" xr:uid="{00000000-0005-0000-0000-0000E5BF0000}"/>
    <cellStyle name="Título 1 1 1 12 23 2" xfId="48127" xr:uid="{00000000-0005-0000-0000-0000E6BF0000}"/>
    <cellStyle name="Título 1 1 1 12 24" xfId="48128" xr:uid="{00000000-0005-0000-0000-0000E7BF0000}"/>
    <cellStyle name="Título 1 1 1 12 24 2" xfId="48129" xr:uid="{00000000-0005-0000-0000-0000E8BF0000}"/>
    <cellStyle name="Título 1 1 1 12 25" xfId="48130" xr:uid="{00000000-0005-0000-0000-0000E9BF0000}"/>
    <cellStyle name="Título 1 1 1 12 25 2" xfId="48131" xr:uid="{00000000-0005-0000-0000-0000EABF0000}"/>
    <cellStyle name="Título 1 1 1 12 26" xfId="48132" xr:uid="{00000000-0005-0000-0000-0000EBBF0000}"/>
    <cellStyle name="Título 1 1 1 12 26 2" xfId="48133" xr:uid="{00000000-0005-0000-0000-0000ECBF0000}"/>
    <cellStyle name="Título 1 1 1 12 27" xfId="48134" xr:uid="{00000000-0005-0000-0000-0000EDBF0000}"/>
    <cellStyle name="Título 1 1 1 12 27 2" xfId="48135" xr:uid="{00000000-0005-0000-0000-0000EEBF0000}"/>
    <cellStyle name="Título 1 1 1 12 28" xfId="48136" xr:uid="{00000000-0005-0000-0000-0000EFBF0000}"/>
    <cellStyle name="Título 1 1 1 12 28 2" xfId="48137" xr:uid="{00000000-0005-0000-0000-0000F0BF0000}"/>
    <cellStyle name="Título 1 1 1 12 29" xfId="48138" xr:uid="{00000000-0005-0000-0000-0000F1BF0000}"/>
    <cellStyle name="Título 1 1 1 12 29 2" xfId="48139" xr:uid="{00000000-0005-0000-0000-0000F2BF0000}"/>
    <cellStyle name="Título 1 1 1 12 3" xfId="1353" xr:uid="{00000000-0005-0000-0000-0000F3BF0000}"/>
    <cellStyle name="Título 1 1 1 12 3 2" xfId="48140" xr:uid="{00000000-0005-0000-0000-0000F4BF0000}"/>
    <cellStyle name="Título 1 1 1 12 30" xfId="48141" xr:uid="{00000000-0005-0000-0000-0000F5BF0000}"/>
    <cellStyle name="Título 1 1 1 12 30 2" xfId="48142" xr:uid="{00000000-0005-0000-0000-0000F6BF0000}"/>
    <cellStyle name="Título 1 1 1 12 31" xfId="48143" xr:uid="{00000000-0005-0000-0000-0000F7BF0000}"/>
    <cellStyle name="Título 1 1 1 12 31 2" xfId="48144" xr:uid="{00000000-0005-0000-0000-0000F8BF0000}"/>
    <cellStyle name="Título 1 1 1 12 32" xfId="48145" xr:uid="{00000000-0005-0000-0000-0000F9BF0000}"/>
    <cellStyle name="Título 1 1 1 12 32 2" xfId="48146" xr:uid="{00000000-0005-0000-0000-0000FABF0000}"/>
    <cellStyle name="Título 1 1 1 12 33" xfId="48147" xr:uid="{00000000-0005-0000-0000-0000FBBF0000}"/>
    <cellStyle name="Título 1 1 1 12 33 2" xfId="48148" xr:uid="{00000000-0005-0000-0000-0000FCBF0000}"/>
    <cellStyle name="Título 1 1 1 12 34" xfId="48149" xr:uid="{00000000-0005-0000-0000-0000FDBF0000}"/>
    <cellStyle name="Título 1 1 1 12 34 2" xfId="48150" xr:uid="{00000000-0005-0000-0000-0000FEBF0000}"/>
    <cellStyle name="Título 1 1 1 12 35" xfId="48151" xr:uid="{00000000-0005-0000-0000-0000FFBF0000}"/>
    <cellStyle name="Título 1 1 1 12 35 2" xfId="48152" xr:uid="{00000000-0005-0000-0000-000000C00000}"/>
    <cellStyle name="Título 1 1 1 12 36" xfId="48153" xr:uid="{00000000-0005-0000-0000-000001C00000}"/>
    <cellStyle name="Título 1 1 1 12 36 2" xfId="48154" xr:uid="{00000000-0005-0000-0000-000002C00000}"/>
    <cellStyle name="Título 1 1 1 12 37" xfId="48155" xr:uid="{00000000-0005-0000-0000-000003C00000}"/>
    <cellStyle name="Título 1 1 1 12 37 2" xfId="48156" xr:uid="{00000000-0005-0000-0000-000004C00000}"/>
    <cellStyle name="Título 1 1 1 12 38" xfId="48157" xr:uid="{00000000-0005-0000-0000-000005C00000}"/>
    <cellStyle name="Título 1 1 1 12 39" xfId="48158" xr:uid="{00000000-0005-0000-0000-000006C00000}"/>
    <cellStyle name="Título 1 1 1 12 4" xfId="48159" xr:uid="{00000000-0005-0000-0000-000007C00000}"/>
    <cellStyle name="Título 1 1 1 12 4 2" xfId="48160" xr:uid="{00000000-0005-0000-0000-000008C00000}"/>
    <cellStyle name="Título 1 1 1 12 40" xfId="48161" xr:uid="{00000000-0005-0000-0000-000009C00000}"/>
    <cellStyle name="Título 1 1 1 12 41" xfId="48162" xr:uid="{00000000-0005-0000-0000-00000AC00000}"/>
    <cellStyle name="Título 1 1 1 12 42" xfId="48163" xr:uid="{00000000-0005-0000-0000-00000BC00000}"/>
    <cellStyle name="Título 1 1 1 12 43" xfId="48164" xr:uid="{00000000-0005-0000-0000-00000CC00000}"/>
    <cellStyle name="Título 1 1 1 12 44" xfId="48165" xr:uid="{00000000-0005-0000-0000-00000DC00000}"/>
    <cellStyle name="Título 1 1 1 12 45" xfId="48166" xr:uid="{00000000-0005-0000-0000-00000EC00000}"/>
    <cellStyle name="Título 1 1 1 12 46" xfId="48167" xr:uid="{00000000-0005-0000-0000-00000FC00000}"/>
    <cellStyle name="Título 1 1 1 12 47" xfId="48168" xr:uid="{00000000-0005-0000-0000-000010C00000}"/>
    <cellStyle name="Título 1 1 1 12 48" xfId="48169" xr:uid="{00000000-0005-0000-0000-000011C00000}"/>
    <cellStyle name="Título 1 1 1 12 49" xfId="48170" xr:uid="{00000000-0005-0000-0000-000012C00000}"/>
    <cellStyle name="Título 1 1 1 12 5" xfId="48171" xr:uid="{00000000-0005-0000-0000-000013C00000}"/>
    <cellStyle name="Título 1 1 1 12 5 2" xfId="48172" xr:uid="{00000000-0005-0000-0000-000014C00000}"/>
    <cellStyle name="Título 1 1 1 12 50" xfId="48173" xr:uid="{00000000-0005-0000-0000-000015C00000}"/>
    <cellStyle name="Título 1 1 1 12 51" xfId="48174" xr:uid="{00000000-0005-0000-0000-000016C00000}"/>
    <cellStyle name="Título 1 1 1 12 52" xfId="48175" xr:uid="{00000000-0005-0000-0000-000017C00000}"/>
    <cellStyle name="Título 1 1 1 12 53" xfId="48176" xr:uid="{00000000-0005-0000-0000-000018C00000}"/>
    <cellStyle name="Título 1 1 1 12 54" xfId="48177" xr:uid="{00000000-0005-0000-0000-000019C00000}"/>
    <cellStyle name="Título 1 1 1 12 55" xfId="48178" xr:uid="{00000000-0005-0000-0000-00001AC00000}"/>
    <cellStyle name="Título 1 1 1 12 56" xfId="48179" xr:uid="{00000000-0005-0000-0000-00001BC00000}"/>
    <cellStyle name="Título 1 1 1 12 57" xfId="48180" xr:uid="{00000000-0005-0000-0000-00001CC00000}"/>
    <cellStyle name="Título 1 1 1 12 58" xfId="48181" xr:uid="{00000000-0005-0000-0000-00001DC00000}"/>
    <cellStyle name="Título 1 1 1 12 59" xfId="48182" xr:uid="{00000000-0005-0000-0000-00001EC00000}"/>
    <cellStyle name="Título 1 1 1 12 6" xfId="48183" xr:uid="{00000000-0005-0000-0000-00001FC00000}"/>
    <cellStyle name="Título 1 1 1 12 6 2" xfId="48184" xr:uid="{00000000-0005-0000-0000-000020C00000}"/>
    <cellStyle name="Título 1 1 1 12 60" xfId="48185" xr:uid="{00000000-0005-0000-0000-000021C00000}"/>
    <cellStyle name="Título 1 1 1 12 61" xfId="48186" xr:uid="{00000000-0005-0000-0000-000022C00000}"/>
    <cellStyle name="Título 1 1 1 12 62" xfId="48187" xr:uid="{00000000-0005-0000-0000-000023C00000}"/>
    <cellStyle name="Título 1 1 1 12 63" xfId="48188" xr:uid="{00000000-0005-0000-0000-000024C00000}"/>
    <cellStyle name="Título 1 1 1 12 64" xfId="48189" xr:uid="{00000000-0005-0000-0000-000025C00000}"/>
    <cellStyle name="Título 1 1 1 12 65" xfId="48190" xr:uid="{00000000-0005-0000-0000-000026C00000}"/>
    <cellStyle name="Título 1 1 1 12 66" xfId="48191" xr:uid="{00000000-0005-0000-0000-000027C00000}"/>
    <cellStyle name="Título 1 1 1 12 67" xfId="48192" xr:uid="{00000000-0005-0000-0000-000028C00000}"/>
    <cellStyle name="Título 1 1 1 12 68" xfId="48193" xr:uid="{00000000-0005-0000-0000-000029C00000}"/>
    <cellStyle name="Título 1 1 1 12 69" xfId="52873" xr:uid="{00000000-0005-0000-0000-00002AC00000}"/>
    <cellStyle name="Título 1 1 1 12 7" xfId="48194" xr:uid="{00000000-0005-0000-0000-00002BC00000}"/>
    <cellStyle name="Título 1 1 1 12 7 2" xfId="48195" xr:uid="{00000000-0005-0000-0000-00002CC00000}"/>
    <cellStyle name="Título 1 1 1 12 70" xfId="53334" xr:uid="{00000000-0005-0000-0000-00002DC00000}"/>
    <cellStyle name="Título 1 1 1 12 8" xfId="48196" xr:uid="{00000000-0005-0000-0000-00002EC00000}"/>
    <cellStyle name="Título 1 1 1 12 8 2" xfId="48197" xr:uid="{00000000-0005-0000-0000-00002FC00000}"/>
    <cellStyle name="Título 1 1 1 12 9" xfId="48198" xr:uid="{00000000-0005-0000-0000-000030C00000}"/>
    <cellStyle name="Título 1 1 1 12 9 2" xfId="48199" xr:uid="{00000000-0005-0000-0000-000031C00000}"/>
    <cellStyle name="Título 1 1 1 13" xfId="1354" xr:uid="{00000000-0005-0000-0000-000032C00000}"/>
    <cellStyle name="Título 1 1 1 13 10" xfId="48200" xr:uid="{00000000-0005-0000-0000-000033C00000}"/>
    <cellStyle name="Título 1 1 1 13 10 2" xfId="48201" xr:uid="{00000000-0005-0000-0000-000034C00000}"/>
    <cellStyle name="Título 1 1 1 13 11" xfId="48202" xr:uid="{00000000-0005-0000-0000-000035C00000}"/>
    <cellStyle name="Título 1 1 1 13 11 2" xfId="48203" xr:uid="{00000000-0005-0000-0000-000036C00000}"/>
    <cellStyle name="Título 1 1 1 13 12" xfId="48204" xr:uid="{00000000-0005-0000-0000-000037C00000}"/>
    <cellStyle name="Título 1 1 1 13 12 2" xfId="48205" xr:uid="{00000000-0005-0000-0000-000038C00000}"/>
    <cellStyle name="Título 1 1 1 13 13" xfId="48206" xr:uid="{00000000-0005-0000-0000-000039C00000}"/>
    <cellStyle name="Título 1 1 1 13 13 2" xfId="48207" xr:uid="{00000000-0005-0000-0000-00003AC00000}"/>
    <cellStyle name="Título 1 1 1 13 14" xfId="48208" xr:uid="{00000000-0005-0000-0000-00003BC00000}"/>
    <cellStyle name="Título 1 1 1 13 14 2" xfId="48209" xr:uid="{00000000-0005-0000-0000-00003CC00000}"/>
    <cellStyle name="Título 1 1 1 13 15" xfId="48210" xr:uid="{00000000-0005-0000-0000-00003DC00000}"/>
    <cellStyle name="Título 1 1 1 13 15 2" xfId="48211" xr:uid="{00000000-0005-0000-0000-00003EC00000}"/>
    <cellStyle name="Título 1 1 1 13 16" xfId="48212" xr:uid="{00000000-0005-0000-0000-00003FC00000}"/>
    <cellStyle name="Título 1 1 1 13 16 2" xfId="48213" xr:uid="{00000000-0005-0000-0000-000040C00000}"/>
    <cellStyle name="Título 1 1 1 13 17" xfId="48214" xr:uid="{00000000-0005-0000-0000-000041C00000}"/>
    <cellStyle name="Título 1 1 1 13 17 2" xfId="48215" xr:uid="{00000000-0005-0000-0000-000042C00000}"/>
    <cellStyle name="Título 1 1 1 13 18" xfId="48216" xr:uid="{00000000-0005-0000-0000-000043C00000}"/>
    <cellStyle name="Título 1 1 1 13 18 2" xfId="48217" xr:uid="{00000000-0005-0000-0000-000044C00000}"/>
    <cellStyle name="Título 1 1 1 13 19" xfId="48218" xr:uid="{00000000-0005-0000-0000-000045C00000}"/>
    <cellStyle name="Título 1 1 1 13 19 2" xfId="48219" xr:uid="{00000000-0005-0000-0000-000046C00000}"/>
    <cellStyle name="Título 1 1 1 13 2" xfId="1355" xr:uid="{00000000-0005-0000-0000-000047C00000}"/>
    <cellStyle name="Título 1 1 1 13 2 2" xfId="48220" xr:uid="{00000000-0005-0000-0000-000048C00000}"/>
    <cellStyle name="Título 1 1 1 13 20" xfId="48221" xr:uid="{00000000-0005-0000-0000-000049C00000}"/>
    <cellStyle name="Título 1 1 1 13 20 2" xfId="48222" xr:uid="{00000000-0005-0000-0000-00004AC00000}"/>
    <cellStyle name="Título 1 1 1 13 21" xfId="48223" xr:uid="{00000000-0005-0000-0000-00004BC00000}"/>
    <cellStyle name="Título 1 1 1 13 21 2" xfId="48224" xr:uid="{00000000-0005-0000-0000-00004CC00000}"/>
    <cellStyle name="Título 1 1 1 13 22" xfId="48225" xr:uid="{00000000-0005-0000-0000-00004DC00000}"/>
    <cellStyle name="Título 1 1 1 13 22 2" xfId="48226" xr:uid="{00000000-0005-0000-0000-00004EC00000}"/>
    <cellStyle name="Título 1 1 1 13 23" xfId="48227" xr:uid="{00000000-0005-0000-0000-00004FC00000}"/>
    <cellStyle name="Título 1 1 1 13 23 2" xfId="48228" xr:uid="{00000000-0005-0000-0000-000050C00000}"/>
    <cellStyle name="Título 1 1 1 13 24" xfId="48229" xr:uid="{00000000-0005-0000-0000-000051C00000}"/>
    <cellStyle name="Título 1 1 1 13 24 2" xfId="48230" xr:uid="{00000000-0005-0000-0000-000052C00000}"/>
    <cellStyle name="Título 1 1 1 13 25" xfId="48231" xr:uid="{00000000-0005-0000-0000-000053C00000}"/>
    <cellStyle name="Título 1 1 1 13 25 2" xfId="48232" xr:uid="{00000000-0005-0000-0000-000054C00000}"/>
    <cellStyle name="Título 1 1 1 13 26" xfId="48233" xr:uid="{00000000-0005-0000-0000-000055C00000}"/>
    <cellStyle name="Título 1 1 1 13 26 2" xfId="48234" xr:uid="{00000000-0005-0000-0000-000056C00000}"/>
    <cellStyle name="Título 1 1 1 13 27" xfId="48235" xr:uid="{00000000-0005-0000-0000-000057C00000}"/>
    <cellStyle name="Título 1 1 1 13 27 2" xfId="48236" xr:uid="{00000000-0005-0000-0000-000058C00000}"/>
    <cellStyle name="Título 1 1 1 13 28" xfId="48237" xr:uid="{00000000-0005-0000-0000-000059C00000}"/>
    <cellStyle name="Título 1 1 1 13 28 2" xfId="48238" xr:uid="{00000000-0005-0000-0000-00005AC00000}"/>
    <cellStyle name="Título 1 1 1 13 29" xfId="48239" xr:uid="{00000000-0005-0000-0000-00005BC00000}"/>
    <cellStyle name="Título 1 1 1 13 29 2" xfId="48240" xr:uid="{00000000-0005-0000-0000-00005CC00000}"/>
    <cellStyle name="Título 1 1 1 13 3" xfId="1356" xr:uid="{00000000-0005-0000-0000-00005DC00000}"/>
    <cellStyle name="Título 1 1 1 13 3 2" xfId="48241" xr:uid="{00000000-0005-0000-0000-00005EC00000}"/>
    <cellStyle name="Título 1 1 1 13 30" xfId="48242" xr:uid="{00000000-0005-0000-0000-00005FC00000}"/>
    <cellStyle name="Título 1 1 1 13 30 2" xfId="48243" xr:uid="{00000000-0005-0000-0000-000060C00000}"/>
    <cellStyle name="Título 1 1 1 13 31" xfId="48244" xr:uid="{00000000-0005-0000-0000-000061C00000}"/>
    <cellStyle name="Título 1 1 1 13 31 2" xfId="48245" xr:uid="{00000000-0005-0000-0000-000062C00000}"/>
    <cellStyle name="Título 1 1 1 13 32" xfId="48246" xr:uid="{00000000-0005-0000-0000-000063C00000}"/>
    <cellStyle name="Título 1 1 1 13 32 2" xfId="48247" xr:uid="{00000000-0005-0000-0000-000064C00000}"/>
    <cellStyle name="Título 1 1 1 13 33" xfId="48248" xr:uid="{00000000-0005-0000-0000-000065C00000}"/>
    <cellStyle name="Título 1 1 1 13 33 2" xfId="48249" xr:uid="{00000000-0005-0000-0000-000066C00000}"/>
    <cellStyle name="Título 1 1 1 13 34" xfId="48250" xr:uid="{00000000-0005-0000-0000-000067C00000}"/>
    <cellStyle name="Título 1 1 1 13 34 2" xfId="48251" xr:uid="{00000000-0005-0000-0000-000068C00000}"/>
    <cellStyle name="Título 1 1 1 13 35" xfId="48252" xr:uid="{00000000-0005-0000-0000-000069C00000}"/>
    <cellStyle name="Título 1 1 1 13 35 2" xfId="48253" xr:uid="{00000000-0005-0000-0000-00006AC00000}"/>
    <cellStyle name="Título 1 1 1 13 36" xfId="48254" xr:uid="{00000000-0005-0000-0000-00006BC00000}"/>
    <cellStyle name="Título 1 1 1 13 36 2" xfId="48255" xr:uid="{00000000-0005-0000-0000-00006CC00000}"/>
    <cellStyle name="Título 1 1 1 13 37" xfId="48256" xr:uid="{00000000-0005-0000-0000-00006DC00000}"/>
    <cellStyle name="Título 1 1 1 13 37 2" xfId="48257" xr:uid="{00000000-0005-0000-0000-00006EC00000}"/>
    <cellStyle name="Título 1 1 1 13 38" xfId="48258" xr:uid="{00000000-0005-0000-0000-00006FC00000}"/>
    <cellStyle name="Título 1 1 1 13 39" xfId="48259" xr:uid="{00000000-0005-0000-0000-000070C00000}"/>
    <cellStyle name="Título 1 1 1 13 4" xfId="48260" xr:uid="{00000000-0005-0000-0000-000071C00000}"/>
    <cellStyle name="Título 1 1 1 13 4 2" xfId="48261" xr:uid="{00000000-0005-0000-0000-000072C00000}"/>
    <cellStyle name="Título 1 1 1 13 40" xfId="48262" xr:uid="{00000000-0005-0000-0000-000073C00000}"/>
    <cellStyle name="Título 1 1 1 13 41" xfId="48263" xr:uid="{00000000-0005-0000-0000-000074C00000}"/>
    <cellStyle name="Título 1 1 1 13 42" xfId="48264" xr:uid="{00000000-0005-0000-0000-000075C00000}"/>
    <cellStyle name="Título 1 1 1 13 43" xfId="48265" xr:uid="{00000000-0005-0000-0000-000076C00000}"/>
    <cellStyle name="Título 1 1 1 13 44" xfId="48266" xr:uid="{00000000-0005-0000-0000-000077C00000}"/>
    <cellStyle name="Título 1 1 1 13 45" xfId="48267" xr:uid="{00000000-0005-0000-0000-000078C00000}"/>
    <cellStyle name="Título 1 1 1 13 46" xfId="48268" xr:uid="{00000000-0005-0000-0000-000079C00000}"/>
    <cellStyle name="Título 1 1 1 13 47" xfId="48269" xr:uid="{00000000-0005-0000-0000-00007AC00000}"/>
    <cellStyle name="Título 1 1 1 13 48" xfId="48270" xr:uid="{00000000-0005-0000-0000-00007BC00000}"/>
    <cellStyle name="Título 1 1 1 13 49" xfId="48271" xr:uid="{00000000-0005-0000-0000-00007CC00000}"/>
    <cellStyle name="Título 1 1 1 13 5" xfId="48272" xr:uid="{00000000-0005-0000-0000-00007DC00000}"/>
    <cellStyle name="Título 1 1 1 13 5 2" xfId="48273" xr:uid="{00000000-0005-0000-0000-00007EC00000}"/>
    <cellStyle name="Título 1 1 1 13 50" xfId="48274" xr:uid="{00000000-0005-0000-0000-00007FC00000}"/>
    <cellStyle name="Título 1 1 1 13 51" xfId="48275" xr:uid="{00000000-0005-0000-0000-000080C00000}"/>
    <cellStyle name="Título 1 1 1 13 52" xfId="48276" xr:uid="{00000000-0005-0000-0000-000081C00000}"/>
    <cellStyle name="Título 1 1 1 13 53" xfId="48277" xr:uid="{00000000-0005-0000-0000-000082C00000}"/>
    <cellStyle name="Título 1 1 1 13 54" xfId="48278" xr:uid="{00000000-0005-0000-0000-000083C00000}"/>
    <cellStyle name="Título 1 1 1 13 55" xfId="48279" xr:uid="{00000000-0005-0000-0000-000084C00000}"/>
    <cellStyle name="Título 1 1 1 13 56" xfId="48280" xr:uid="{00000000-0005-0000-0000-000085C00000}"/>
    <cellStyle name="Título 1 1 1 13 57" xfId="48281" xr:uid="{00000000-0005-0000-0000-000086C00000}"/>
    <cellStyle name="Título 1 1 1 13 58" xfId="48282" xr:uid="{00000000-0005-0000-0000-000087C00000}"/>
    <cellStyle name="Título 1 1 1 13 59" xfId="48283" xr:uid="{00000000-0005-0000-0000-000088C00000}"/>
    <cellStyle name="Título 1 1 1 13 6" xfId="48284" xr:uid="{00000000-0005-0000-0000-000089C00000}"/>
    <cellStyle name="Título 1 1 1 13 6 2" xfId="48285" xr:uid="{00000000-0005-0000-0000-00008AC00000}"/>
    <cellStyle name="Título 1 1 1 13 60" xfId="48286" xr:uid="{00000000-0005-0000-0000-00008BC00000}"/>
    <cellStyle name="Título 1 1 1 13 61" xfId="48287" xr:uid="{00000000-0005-0000-0000-00008CC00000}"/>
    <cellStyle name="Título 1 1 1 13 62" xfId="48288" xr:uid="{00000000-0005-0000-0000-00008DC00000}"/>
    <cellStyle name="Título 1 1 1 13 63" xfId="48289" xr:uid="{00000000-0005-0000-0000-00008EC00000}"/>
    <cellStyle name="Título 1 1 1 13 64" xfId="48290" xr:uid="{00000000-0005-0000-0000-00008FC00000}"/>
    <cellStyle name="Título 1 1 1 13 65" xfId="48291" xr:uid="{00000000-0005-0000-0000-000090C00000}"/>
    <cellStyle name="Título 1 1 1 13 66" xfId="48292" xr:uid="{00000000-0005-0000-0000-000091C00000}"/>
    <cellStyle name="Título 1 1 1 13 67" xfId="48293" xr:uid="{00000000-0005-0000-0000-000092C00000}"/>
    <cellStyle name="Título 1 1 1 13 68" xfId="48294" xr:uid="{00000000-0005-0000-0000-000093C00000}"/>
    <cellStyle name="Título 1 1 1 13 69" xfId="52834" xr:uid="{00000000-0005-0000-0000-000094C00000}"/>
    <cellStyle name="Título 1 1 1 13 7" xfId="48295" xr:uid="{00000000-0005-0000-0000-000095C00000}"/>
    <cellStyle name="Título 1 1 1 13 7 2" xfId="48296" xr:uid="{00000000-0005-0000-0000-000096C00000}"/>
    <cellStyle name="Título 1 1 1 13 70" xfId="53295" xr:uid="{00000000-0005-0000-0000-000097C00000}"/>
    <cellStyle name="Título 1 1 1 13 8" xfId="48297" xr:uid="{00000000-0005-0000-0000-000098C00000}"/>
    <cellStyle name="Título 1 1 1 13 8 2" xfId="48298" xr:uid="{00000000-0005-0000-0000-000099C00000}"/>
    <cellStyle name="Título 1 1 1 13 9" xfId="48299" xr:uid="{00000000-0005-0000-0000-00009AC00000}"/>
    <cellStyle name="Título 1 1 1 13 9 2" xfId="48300" xr:uid="{00000000-0005-0000-0000-00009BC00000}"/>
    <cellStyle name="Título 1 1 1 14" xfId="1357" xr:uid="{00000000-0005-0000-0000-00009CC00000}"/>
    <cellStyle name="Título 1 1 1 14 10" xfId="48301" xr:uid="{00000000-0005-0000-0000-00009DC00000}"/>
    <cellStyle name="Título 1 1 1 14 10 2" xfId="48302" xr:uid="{00000000-0005-0000-0000-00009EC00000}"/>
    <cellStyle name="Título 1 1 1 14 11" xfId="48303" xr:uid="{00000000-0005-0000-0000-00009FC00000}"/>
    <cellStyle name="Título 1 1 1 14 11 2" xfId="48304" xr:uid="{00000000-0005-0000-0000-0000A0C00000}"/>
    <cellStyle name="Título 1 1 1 14 12" xfId="48305" xr:uid="{00000000-0005-0000-0000-0000A1C00000}"/>
    <cellStyle name="Título 1 1 1 14 12 2" xfId="48306" xr:uid="{00000000-0005-0000-0000-0000A2C00000}"/>
    <cellStyle name="Título 1 1 1 14 13" xfId="48307" xr:uid="{00000000-0005-0000-0000-0000A3C00000}"/>
    <cellStyle name="Título 1 1 1 14 13 2" xfId="48308" xr:uid="{00000000-0005-0000-0000-0000A4C00000}"/>
    <cellStyle name="Título 1 1 1 14 14" xfId="48309" xr:uid="{00000000-0005-0000-0000-0000A5C00000}"/>
    <cellStyle name="Título 1 1 1 14 14 2" xfId="48310" xr:uid="{00000000-0005-0000-0000-0000A6C00000}"/>
    <cellStyle name="Título 1 1 1 14 15" xfId="48311" xr:uid="{00000000-0005-0000-0000-0000A7C00000}"/>
    <cellStyle name="Título 1 1 1 14 15 2" xfId="48312" xr:uid="{00000000-0005-0000-0000-0000A8C00000}"/>
    <cellStyle name="Título 1 1 1 14 16" xfId="48313" xr:uid="{00000000-0005-0000-0000-0000A9C00000}"/>
    <cellStyle name="Título 1 1 1 14 16 2" xfId="48314" xr:uid="{00000000-0005-0000-0000-0000AAC00000}"/>
    <cellStyle name="Título 1 1 1 14 17" xfId="48315" xr:uid="{00000000-0005-0000-0000-0000ABC00000}"/>
    <cellStyle name="Título 1 1 1 14 17 2" xfId="48316" xr:uid="{00000000-0005-0000-0000-0000ACC00000}"/>
    <cellStyle name="Título 1 1 1 14 18" xfId="48317" xr:uid="{00000000-0005-0000-0000-0000ADC00000}"/>
    <cellStyle name="Título 1 1 1 14 18 2" xfId="48318" xr:uid="{00000000-0005-0000-0000-0000AEC00000}"/>
    <cellStyle name="Título 1 1 1 14 19" xfId="48319" xr:uid="{00000000-0005-0000-0000-0000AFC00000}"/>
    <cellStyle name="Título 1 1 1 14 19 2" xfId="48320" xr:uid="{00000000-0005-0000-0000-0000B0C00000}"/>
    <cellStyle name="Título 1 1 1 14 2" xfId="1358" xr:uid="{00000000-0005-0000-0000-0000B1C00000}"/>
    <cellStyle name="Título 1 1 1 14 2 2" xfId="48321" xr:uid="{00000000-0005-0000-0000-0000B2C00000}"/>
    <cellStyle name="Título 1 1 1 14 20" xfId="48322" xr:uid="{00000000-0005-0000-0000-0000B3C00000}"/>
    <cellStyle name="Título 1 1 1 14 20 2" xfId="48323" xr:uid="{00000000-0005-0000-0000-0000B4C00000}"/>
    <cellStyle name="Título 1 1 1 14 21" xfId="48324" xr:uid="{00000000-0005-0000-0000-0000B5C00000}"/>
    <cellStyle name="Título 1 1 1 14 21 2" xfId="48325" xr:uid="{00000000-0005-0000-0000-0000B6C00000}"/>
    <cellStyle name="Título 1 1 1 14 22" xfId="48326" xr:uid="{00000000-0005-0000-0000-0000B7C00000}"/>
    <cellStyle name="Título 1 1 1 14 22 2" xfId="48327" xr:uid="{00000000-0005-0000-0000-0000B8C00000}"/>
    <cellStyle name="Título 1 1 1 14 23" xfId="48328" xr:uid="{00000000-0005-0000-0000-0000B9C00000}"/>
    <cellStyle name="Título 1 1 1 14 23 2" xfId="48329" xr:uid="{00000000-0005-0000-0000-0000BAC00000}"/>
    <cellStyle name="Título 1 1 1 14 24" xfId="48330" xr:uid="{00000000-0005-0000-0000-0000BBC00000}"/>
    <cellStyle name="Título 1 1 1 14 24 2" xfId="48331" xr:uid="{00000000-0005-0000-0000-0000BCC00000}"/>
    <cellStyle name="Título 1 1 1 14 25" xfId="48332" xr:uid="{00000000-0005-0000-0000-0000BDC00000}"/>
    <cellStyle name="Título 1 1 1 14 25 2" xfId="48333" xr:uid="{00000000-0005-0000-0000-0000BEC00000}"/>
    <cellStyle name="Título 1 1 1 14 26" xfId="48334" xr:uid="{00000000-0005-0000-0000-0000BFC00000}"/>
    <cellStyle name="Título 1 1 1 14 26 2" xfId="48335" xr:uid="{00000000-0005-0000-0000-0000C0C00000}"/>
    <cellStyle name="Título 1 1 1 14 27" xfId="48336" xr:uid="{00000000-0005-0000-0000-0000C1C00000}"/>
    <cellStyle name="Título 1 1 1 14 27 2" xfId="48337" xr:uid="{00000000-0005-0000-0000-0000C2C00000}"/>
    <cellStyle name="Título 1 1 1 14 28" xfId="48338" xr:uid="{00000000-0005-0000-0000-0000C3C00000}"/>
    <cellStyle name="Título 1 1 1 14 28 2" xfId="48339" xr:uid="{00000000-0005-0000-0000-0000C4C00000}"/>
    <cellStyle name="Título 1 1 1 14 29" xfId="48340" xr:uid="{00000000-0005-0000-0000-0000C5C00000}"/>
    <cellStyle name="Título 1 1 1 14 29 2" xfId="48341" xr:uid="{00000000-0005-0000-0000-0000C6C00000}"/>
    <cellStyle name="Título 1 1 1 14 3" xfId="1359" xr:uid="{00000000-0005-0000-0000-0000C7C00000}"/>
    <cellStyle name="Título 1 1 1 14 3 2" xfId="48342" xr:uid="{00000000-0005-0000-0000-0000C8C00000}"/>
    <cellStyle name="Título 1 1 1 14 30" xfId="48343" xr:uid="{00000000-0005-0000-0000-0000C9C00000}"/>
    <cellStyle name="Título 1 1 1 14 30 2" xfId="48344" xr:uid="{00000000-0005-0000-0000-0000CAC00000}"/>
    <cellStyle name="Título 1 1 1 14 31" xfId="48345" xr:uid="{00000000-0005-0000-0000-0000CBC00000}"/>
    <cellStyle name="Título 1 1 1 14 31 2" xfId="48346" xr:uid="{00000000-0005-0000-0000-0000CCC00000}"/>
    <cellStyle name="Título 1 1 1 14 32" xfId="48347" xr:uid="{00000000-0005-0000-0000-0000CDC00000}"/>
    <cellStyle name="Título 1 1 1 14 32 2" xfId="48348" xr:uid="{00000000-0005-0000-0000-0000CEC00000}"/>
    <cellStyle name="Título 1 1 1 14 33" xfId="48349" xr:uid="{00000000-0005-0000-0000-0000CFC00000}"/>
    <cellStyle name="Título 1 1 1 14 33 2" xfId="48350" xr:uid="{00000000-0005-0000-0000-0000D0C00000}"/>
    <cellStyle name="Título 1 1 1 14 34" xfId="48351" xr:uid="{00000000-0005-0000-0000-0000D1C00000}"/>
    <cellStyle name="Título 1 1 1 14 34 2" xfId="48352" xr:uid="{00000000-0005-0000-0000-0000D2C00000}"/>
    <cellStyle name="Título 1 1 1 14 35" xfId="48353" xr:uid="{00000000-0005-0000-0000-0000D3C00000}"/>
    <cellStyle name="Título 1 1 1 14 35 2" xfId="48354" xr:uid="{00000000-0005-0000-0000-0000D4C00000}"/>
    <cellStyle name="Título 1 1 1 14 36" xfId="48355" xr:uid="{00000000-0005-0000-0000-0000D5C00000}"/>
    <cellStyle name="Título 1 1 1 14 36 2" xfId="48356" xr:uid="{00000000-0005-0000-0000-0000D6C00000}"/>
    <cellStyle name="Título 1 1 1 14 37" xfId="48357" xr:uid="{00000000-0005-0000-0000-0000D7C00000}"/>
    <cellStyle name="Título 1 1 1 14 37 2" xfId="48358" xr:uid="{00000000-0005-0000-0000-0000D8C00000}"/>
    <cellStyle name="Título 1 1 1 14 38" xfId="48359" xr:uid="{00000000-0005-0000-0000-0000D9C00000}"/>
    <cellStyle name="Título 1 1 1 14 39" xfId="48360" xr:uid="{00000000-0005-0000-0000-0000DAC00000}"/>
    <cellStyle name="Título 1 1 1 14 4" xfId="48361" xr:uid="{00000000-0005-0000-0000-0000DBC00000}"/>
    <cellStyle name="Título 1 1 1 14 4 2" xfId="48362" xr:uid="{00000000-0005-0000-0000-0000DCC00000}"/>
    <cellStyle name="Título 1 1 1 14 40" xfId="48363" xr:uid="{00000000-0005-0000-0000-0000DDC00000}"/>
    <cellStyle name="Título 1 1 1 14 41" xfId="48364" xr:uid="{00000000-0005-0000-0000-0000DEC00000}"/>
    <cellStyle name="Título 1 1 1 14 42" xfId="48365" xr:uid="{00000000-0005-0000-0000-0000DFC00000}"/>
    <cellStyle name="Título 1 1 1 14 43" xfId="48366" xr:uid="{00000000-0005-0000-0000-0000E0C00000}"/>
    <cellStyle name="Título 1 1 1 14 44" xfId="48367" xr:uid="{00000000-0005-0000-0000-0000E1C00000}"/>
    <cellStyle name="Título 1 1 1 14 45" xfId="48368" xr:uid="{00000000-0005-0000-0000-0000E2C00000}"/>
    <cellStyle name="Título 1 1 1 14 46" xfId="48369" xr:uid="{00000000-0005-0000-0000-0000E3C00000}"/>
    <cellStyle name="Título 1 1 1 14 47" xfId="48370" xr:uid="{00000000-0005-0000-0000-0000E4C00000}"/>
    <cellStyle name="Título 1 1 1 14 48" xfId="48371" xr:uid="{00000000-0005-0000-0000-0000E5C00000}"/>
    <cellStyle name="Título 1 1 1 14 49" xfId="48372" xr:uid="{00000000-0005-0000-0000-0000E6C00000}"/>
    <cellStyle name="Título 1 1 1 14 5" xfId="48373" xr:uid="{00000000-0005-0000-0000-0000E7C00000}"/>
    <cellStyle name="Título 1 1 1 14 5 2" xfId="48374" xr:uid="{00000000-0005-0000-0000-0000E8C00000}"/>
    <cellStyle name="Título 1 1 1 14 50" xfId="48375" xr:uid="{00000000-0005-0000-0000-0000E9C00000}"/>
    <cellStyle name="Título 1 1 1 14 51" xfId="48376" xr:uid="{00000000-0005-0000-0000-0000EAC00000}"/>
    <cellStyle name="Título 1 1 1 14 52" xfId="48377" xr:uid="{00000000-0005-0000-0000-0000EBC00000}"/>
    <cellStyle name="Título 1 1 1 14 53" xfId="48378" xr:uid="{00000000-0005-0000-0000-0000ECC00000}"/>
    <cellStyle name="Título 1 1 1 14 54" xfId="48379" xr:uid="{00000000-0005-0000-0000-0000EDC00000}"/>
    <cellStyle name="Título 1 1 1 14 55" xfId="48380" xr:uid="{00000000-0005-0000-0000-0000EEC00000}"/>
    <cellStyle name="Título 1 1 1 14 56" xfId="48381" xr:uid="{00000000-0005-0000-0000-0000EFC00000}"/>
    <cellStyle name="Título 1 1 1 14 57" xfId="48382" xr:uid="{00000000-0005-0000-0000-0000F0C00000}"/>
    <cellStyle name="Título 1 1 1 14 58" xfId="48383" xr:uid="{00000000-0005-0000-0000-0000F1C00000}"/>
    <cellStyle name="Título 1 1 1 14 59" xfId="48384" xr:uid="{00000000-0005-0000-0000-0000F2C00000}"/>
    <cellStyle name="Título 1 1 1 14 6" xfId="48385" xr:uid="{00000000-0005-0000-0000-0000F3C00000}"/>
    <cellStyle name="Título 1 1 1 14 6 2" xfId="48386" xr:uid="{00000000-0005-0000-0000-0000F4C00000}"/>
    <cellStyle name="Título 1 1 1 14 60" xfId="48387" xr:uid="{00000000-0005-0000-0000-0000F5C00000}"/>
    <cellStyle name="Título 1 1 1 14 61" xfId="48388" xr:uid="{00000000-0005-0000-0000-0000F6C00000}"/>
    <cellStyle name="Título 1 1 1 14 62" xfId="48389" xr:uid="{00000000-0005-0000-0000-0000F7C00000}"/>
    <cellStyle name="Título 1 1 1 14 63" xfId="48390" xr:uid="{00000000-0005-0000-0000-0000F8C00000}"/>
    <cellStyle name="Título 1 1 1 14 64" xfId="48391" xr:uid="{00000000-0005-0000-0000-0000F9C00000}"/>
    <cellStyle name="Título 1 1 1 14 65" xfId="48392" xr:uid="{00000000-0005-0000-0000-0000FAC00000}"/>
    <cellStyle name="Título 1 1 1 14 66" xfId="48393" xr:uid="{00000000-0005-0000-0000-0000FBC00000}"/>
    <cellStyle name="Título 1 1 1 14 67" xfId="48394" xr:uid="{00000000-0005-0000-0000-0000FCC00000}"/>
    <cellStyle name="Título 1 1 1 14 68" xfId="48395" xr:uid="{00000000-0005-0000-0000-0000FDC00000}"/>
    <cellStyle name="Título 1 1 1 14 69" xfId="52416" xr:uid="{00000000-0005-0000-0000-0000FEC00000}"/>
    <cellStyle name="Título 1 1 1 14 7" xfId="48396" xr:uid="{00000000-0005-0000-0000-0000FFC00000}"/>
    <cellStyle name="Título 1 1 1 14 7 2" xfId="48397" xr:uid="{00000000-0005-0000-0000-000000C10000}"/>
    <cellStyle name="Título 1 1 1 14 70" xfId="53071" xr:uid="{00000000-0005-0000-0000-000001C10000}"/>
    <cellStyle name="Título 1 1 1 14 8" xfId="48398" xr:uid="{00000000-0005-0000-0000-000002C10000}"/>
    <cellStyle name="Título 1 1 1 14 8 2" xfId="48399" xr:uid="{00000000-0005-0000-0000-000003C10000}"/>
    <cellStyle name="Título 1 1 1 14 9" xfId="48400" xr:uid="{00000000-0005-0000-0000-000004C10000}"/>
    <cellStyle name="Título 1 1 1 14 9 2" xfId="48401" xr:uid="{00000000-0005-0000-0000-000005C10000}"/>
    <cellStyle name="Título 1 1 1 15" xfId="1360" xr:uid="{00000000-0005-0000-0000-000006C10000}"/>
    <cellStyle name="Título 1 1 1 15 10" xfId="48402" xr:uid="{00000000-0005-0000-0000-000007C10000}"/>
    <cellStyle name="Título 1 1 1 15 10 2" xfId="48403" xr:uid="{00000000-0005-0000-0000-000008C10000}"/>
    <cellStyle name="Título 1 1 1 15 11" xfId="48404" xr:uid="{00000000-0005-0000-0000-000009C10000}"/>
    <cellStyle name="Título 1 1 1 15 11 2" xfId="48405" xr:uid="{00000000-0005-0000-0000-00000AC10000}"/>
    <cellStyle name="Título 1 1 1 15 12" xfId="48406" xr:uid="{00000000-0005-0000-0000-00000BC10000}"/>
    <cellStyle name="Título 1 1 1 15 12 2" xfId="48407" xr:uid="{00000000-0005-0000-0000-00000CC10000}"/>
    <cellStyle name="Título 1 1 1 15 13" xfId="48408" xr:uid="{00000000-0005-0000-0000-00000DC10000}"/>
    <cellStyle name="Título 1 1 1 15 13 2" xfId="48409" xr:uid="{00000000-0005-0000-0000-00000EC10000}"/>
    <cellStyle name="Título 1 1 1 15 14" xfId="48410" xr:uid="{00000000-0005-0000-0000-00000FC10000}"/>
    <cellStyle name="Título 1 1 1 15 14 2" xfId="48411" xr:uid="{00000000-0005-0000-0000-000010C10000}"/>
    <cellStyle name="Título 1 1 1 15 15" xfId="48412" xr:uid="{00000000-0005-0000-0000-000011C10000}"/>
    <cellStyle name="Título 1 1 1 15 15 2" xfId="48413" xr:uid="{00000000-0005-0000-0000-000012C10000}"/>
    <cellStyle name="Título 1 1 1 15 16" xfId="48414" xr:uid="{00000000-0005-0000-0000-000013C10000}"/>
    <cellStyle name="Título 1 1 1 15 16 2" xfId="48415" xr:uid="{00000000-0005-0000-0000-000014C10000}"/>
    <cellStyle name="Título 1 1 1 15 17" xfId="48416" xr:uid="{00000000-0005-0000-0000-000015C10000}"/>
    <cellStyle name="Título 1 1 1 15 17 2" xfId="48417" xr:uid="{00000000-0005-0000-0000-000016C10000}"/>
    <cellStyle name="Título 1 1 1 15 18" xfId="48418" xr:uid="{00000000-0005-0000-0000-000017C10000}"/>
    <cellStyle name="Título 1 1 1 15 18 2" xfId="48419" xr:uid="{00000000-0005-0000-0000-000018C10000}"/>
    <cellStyle name="Título 1 1 1 15 19" xfId="48420" xr:uid="{00000000-0005-0000-0000-000019C10000}"/>
    <cellStyle name="Título 1 1 1 15 19 2" xfId="48421" xr:uid="{00000000-0005-0000-0000-00001AC10000}"/>
    <cellStyle name="Título 1 1 1 15 2" xfId="1361" xr:uid="{00000000-0005-0000-0000-00001BC10000}"/>
    <cellStyle name="Título 1 1 1 15 2 2" xfId="48422" xr:uid="{00000000-0005-0000-0000-00001CC10000}"/>
    <cellStyle name="Título 1 1 1 15 20" xfId="48423" xr:uid="{00000000-0005-0000-0000-00001DC10000}"/>
    <cellStyle name="Título 1 1 1 15 20 2" xfId="48424" xr:uid="{00000000-0005-0000-0000-00001EC10000}"/>
    <cellStyle name="Título 1 1 1 15 21" xfId="48425" xr:uid="{00000000-0005-0000-0000-00001FC10000}"/>
    <cellStyle name="Título 1 1 1 15 21 2" xfId="48426" xr:uid="{00000000-0005-0000-0000-000020C10000}"/>
    <cellStyle name="Título 1 1 1 15 22" xfId="48427" xr:uid="{00000000-0005-0000-0000-000021C10000}"/>
    <cellStyle name="Título 1 1 1 15 22 2" xfId="48428" xr:uid="{00000000-0005-0000-0000-000022C10000}"/>
    <cellStyle name="Título 1 1 1 15 23" xfId="48429" xr:uid="{00000000-0005-0000-0000-000023C10000}"/>
    <cellStyle name="Título 1 1 1 15 23 2" xfId="48430" xr:uid="{00000000-0005-0000-0000-000024C10000}"/>
    <cellStyle name="Título 1 1 1 15 24" xfId="48431" xr:uid="{00000000-0005-0000-0000-000025C10000}"/>
    <cellStyle name="Título 1 1 1 15 24 2" xfId="48432" xr:uid="{00000000-0005-0000-0000-000026C10000}"/>
    <cellStyle name="Título 1 1 1 15 25" xfId="48433" xr:uid="{00000000-0005-0000-0000-000027C10000}"/>
    <cellStyle name="Título 1 1 1 15 25 2" xfId="48434" xr:uid="{00000000-0005-0000-0000-000028C10000}"/>
    <cellStyle name="Título 1 1 1 15 26" xfId="48435" xr:uid="{00000000-0005-0000-0000-000029C10000}"/>
    <cellStyle name="Título 1 1 1 15 26 2" xfId="48436" xr:uid="{00000000-0005-0000-0000-00002AC10000}"/>
    <cellStyle name="Título 1 1 1 15 27" xfId="48437" xr:uid="{00000000-0005-0000-0000-00002BC10000}"/>
    <cellStyle name="Título 1 1 1 15 27 2" xfId="48438" xr:uid="{00000000-0005-0000-0000-00002CC10000}"/>
    <cellStyle name="Título 1 1 1 15 28" xfId="48439" xr:uid="{00000000-0005-0000-0000-00002DC10000}"/>
    <cellStyle name="Título 1 1 1 15 28 2" xfId="48440" xr:uid="{00000000-0005-0000-0000-00002EC10000}"/>
    <cellStyle name="Título 1 1 1 15 29" xfId="48441" xr:uid="{00000000-0005-0000-0000-00002FC10000}"/>
    <cellStyle name="Título 1 1 1 15 29 2" xfId="48442" xr:uid="{00000000-0005-0000-0000-000030C10000}"/>
    <cellStyle name="Título 1 1 1 15 3" xfId="1362" xr:uid="{00000000-0005-0000-0000-000031C10000}"/>
    <cellStyle name="Título 1 1 1 15 3 2" xfId="48443" xr:uid="{00000000-0005-0000-0000-000032C10000}"/>
    <cellStyle name="Título 1 1 1 15 30" xfId="48444" xr:uid="{00000000-0005-0000-0000-000033C10000}"/>
    <cellStyle name="Título 1 1 1 15 30 2" xfId="48445" xr:uid="{00000000-0005-0000-0000-000034C10000}"/>
    <cellStyle name="Título 1 1 1 15 31" xfId="48446" xr:uid="{00000000-0005-0000-0000-000035C10000}"/>
    <cellStyle name="Título 1 1 1 15 31 2" xfId="48447" xr:uid="{00000000-0005-0000-0000-000036C10000}"/>
    <cellStyle name="Título 1 1 1 15 32" xfId="48448" xr:uid="{00000000-0005-0000-0000-000037C10000}"/>
    <cellStyle name="Título 1 1 1 15 32 2" xfId="48449" xr:uid="{00000000-0005-0000-0000-000038C10000}"/>
    <cellStyle name="Título 1 1 1 15 33" xfId="48450" xr:uid="{00000000-0005-0000-0000-000039C10000}"/>
    <cellStyle name="Título 1 1 1 15 33 2" xfId="48451" xr:uid="{00000000-0005-0000-0000-00003AC10000}"/>
    <cellStyle name="Título 1 1 1 15 34" xfId="48452" xr:uid="{00000000-0005-0000-0000-00003BC10000}"/>
    <cellStyle name="Título 1 1 1 15 34 2" xfId="48453" xr:uid="{00000000-0005-0000-0000-00003CC10000}"/>
    <cellStyle name="Título 1 1 1 15 35" xfId="48454" xr:uid="{00000000-0005-0000-0000-00003DC10000}"/>
    <cellStyle name="Título 1 1 1 15 35 2" xfId="48455" xr:uid="{00000000-0005-0000-0000-00003EC10000}"/>
    <cellStyle name="Título 1 1 1 15 36" xfId="48456" xr:uid="{00000000-0005-0000-0000-00003FC10000}"/>
    <cellStyle name="Título 1 1 1 15 36 2" xfId="48457" xr:uid="{00000000-0005-0000-0000-000040C10000}"/>
    <cellStyle name="Título 1 1 1 15 37" xfId="48458" xr:uid="{00000000-0005-0000-0000-000041C10000}"/>
    <cellStyle name="Título 1 1 1 15 37 2" xfId="48459" xr:uid="{00000000-0005-0000-0000-000042C10000}"/>
    <cellStyle name="Título 1 1 1 15 38" xfId="48460" xr:uid="{00000000-0005-0000-0000-000043C10000}"/>
    <cellStyle name="Título 1 1 1 15 39" xfId="48461" xr:uid="{00000000-0005-0000-0000-000044C10000}"/>
    <cellStyle name="Título 1 1 1 15 4" xfId="48462" xr:uid="{00000000-0005-0000-0000-000045C10000}"/>
    <cellStyle name="Título 1 1 1 15 4 2" xfId="48463" xr:uid="{00000000-0005-0000-0000-000046C10000}"/>
    <cellStyle name="Título 1 1 1 15 40" xfId="48464" xr:uid="{00000000-0005-0000-0000-000047C10000}"/>
    <cellStyle name="Título 1 1 1 15 41" xfId="48465" xr:uid="{00000000-0005-0000-0000-000048C10000}"/>
    <cellStyle name="Título 1 1 1 15 42" xfId="48466" xr:uid="{00000000-0005-0000-0000-000049C10000}"/>
    <cellStyle name="Título 1 1 1 15 43" xfId="48467" xr:uid="{00000000-0005-0000-0000-00004AC10000}"/>
    <cellStyle name="Título 1 1 1 15 44" xfId="48468" xr:uid="{00000000-0005-0000-0000-00004BC10000}"/>
    <cellStyle name="Título 1 1 1 15 45" xfId="48469" xr:uid="{00000000-0005-0000-0000-00004CC10000}"/>
    <cellStyle name="Título 1 1 1 15 46" xfId="48470" xr:uid="{00000000-0005-0000-0000-00004DC10000}"/>
    <cellStyle name="Título 1 1 1 15 47" xfId="48471" xr:uid="{00000000-0005-0000-0000-00004EC10000}"/>
    <cellStyle name="Título 1 1 1 15 48" xfId="48472" xr:uid="{00000000-0005-0000-0000-00004FC10000}"/>
    <cellStyle name="Título 1 1 1 15 49" xfId="48473" xr:uid="{00000000-0005-0000-0000-000050C10000}"/>
    <cellStyle name="Título 1 1 1 15 5" xfId="48474" xr:uid="{00000000-0005-0000-0000-000051C10000}"/>
    <cellStyle name="Título 1 1 1 15 5 2" xfId="48475" xr:uid="{00000000-0005-0000-0000-000052C10000}"/>
    <cellStyle name="Título 1 1 1 15 50" xfId="48476" xr:uid="{00000000-0005-0000-0000-000053C10000}"/>
    <cellStyle name="Título 1 1 1 15 51" xfId="48477" xr:uid="{00000000-0005-0000-0000-000054C10000}"/>
    <cellStyle name="Título 1 1 1 15 52" xfId="48478" xr:uid="{00000000-0005-0000-0000-000055C10000}"/>
    <cellStyle name="Título 1 1 1 15 53" xfId="48479" xr:uid="{00000000-0005-0000-0000-000056C10000}"/>
    <cellStyle name="Título 1 1 1 15 54" xfId="48480" xr:uid="{00000000-0005-0000-0000-000057C10000}"/>
    <cellStyle name="Título 1 1 1 15 55" xfId="48481" xr:uid="{00000000-0005-0000-0000-000058C10000}"/>
    <cellStyle name="Título 1 1 1 15 56" xfId="48482" xr:uid="{00000000-0005-0000-0000-000059C10000}"/>
    <cellStyle name="Título 1 1 1 15 57" xfId="48483" xr:uid="{00000000-0005-0000-0000-00005AC10000}"/>
    <cellStyle name="Título 1 1 1 15 58" xfId="48484" xr:uid="{00000000-0005-0000-0000-00005BC10000}"/>
    <cellStyle name="Título 1 1 1 15 59" xfId="48485" xr:uid="{00000000-0005-0000-0000-00005CC10000}"/>
    <cellStyle name="Título 1 1 1 15 6" xfId="48486" xr:uid="{00000000-0005-0000-0000-00005DC10000}"/>
    <cellStyle name="Título 1 1 1 15 6 2" xfId="48487" xr:uid="{00000000-0005-0000-0000-00005EC10000}"/>
    <cellStyle name="Título 1 1 1 15 60" xfId="48488" xr:uid="{00000000-0005-0000-0000-00005FC10000}"/>
    <cellStyle name="Título 1 1 1 15 61" xfId="48489" xr:uid="{00000000-0005-0000-0000-000060C10000}"/>
    <cellStyle name="Título 1 1 1 15 62" xfId="48490" xr:uid="{00000000-0005-0000-0000-000061C10000}"/>
    <cellStyle name="Título 1 1 1 15 63" xfId="48491" xr:uid="{00000000-0005-0000-0000-000062C10000}"/>
    <cellStyle name="Título 1 1 1 15 64" xfId="48492" xr:uid="{00000000-0005-0000-0000-000063C10000}"/>
    <cellStyle name="Título 1 1 1 15 65" xfId="48493" xr:uid="{00000000-0005-0000-0000-000064C10000}"/>
    <cellStyle name="Título 1 1 1 15 66" xfId="48494" xr:uid="{00000000-0005-0000-0000-000065C10000}"/>
    <cellStyle name="Título 1 1 1 15 67" xfId="48495" xr:uid="{00000000-0005-0000-0000-000066C10000}"/>
    <cellStyle name="Título 1 1 1 15 68" xfId="48496" xr:uid="{00000000-0005-0000-0000-000067C10000}"/>
    <cellStyle name="Título 1 1 1 15 69" xfId="52757" xr:uid="{00000000-0005-0000-0000-000068C10000}"/>
    <cellStyle name="Título 1 1 1 15 7" xfId="48497" xr:uid="{00000000-0005-0000-0000-000069C10000}"/>
    <cellStyle name="Título 1 1 1 15 7 2" xfId="48498" xr:uid="{00000000-0005-0000-0000-00006AC10000}"/>
    <cellStyle name="Título 1 1 1 15 70" xfId="53085" xr:uid="{00000000-0005-0000-0000-00006BC10000}"/>
    <cellStyle name="Título 1 1 1 15 8" xfId="48499" xr:uid="{00000000-0005-0000-0000-00006CC10000}"/>
    <cellStyle name="Título 1 1 1 15 8 2" xfId="48500" xr:uid="{00000000-0005-0000-0000-00006DC10000}"/>
    <cellStyle name="Título 1 1 1 15 9" xfId="48501" xr:uid="{00000000-0005-0000-0000-00006EC10000}"/>
    <cellStyle name="Título 1 1 1 15 9 2" xfId="48502" xr:uid="{00000000-0005-0000-0000-00006FC10000}"/>
    <cellStyle name="Título 1 1 1 16" xfId="1363" xr:uid="{00000000-0005-0000-0000-000070C10000}"/>
    <cellStyle name="Título 1 1 1 16 10" xfId="48503" xr:uid="{00000000-0005-0000-0000-000071C10000}"/>
    <cellStyle name="Título 1 1 1 16 10 2" xfId="48504" xr:uid="{00000000-0005-0000-0000-000072C10000}"/>
    <cellStyle name="Título 1 1 1 16 11" xfId="48505" xr:uid="{00000000-0005-0000-0000-000073C10000}"/>
    <cellStyle name="Título 1 1 1 16 11 2" xfId="48506" xr:uid="{00000000-0005-0000-0000-000074C10000}"/>
    <cellStyle name="Título 1 1 1 16 12" xfId="48507" xr:uid="{00000000-0005-0000-0000-000075C10000}"/>
    <cellStyle name="Título 1 1 1 16 12 2" xfId="48508" xr:uid="{00000000-0005-0000-0000-000076C10000}"/>
    <cellStyle name="Título 1 1 1 16 13" xfId="48509" xr:uid="{00000000-0005-0000-0000-000077C10000}"/>
    <cellStyle name="Título 1 1 1 16 13 2" xfId="48510" xr:uid="{00000000-0005-0000-0000-000078C10000}"/>
    <cellStyle name="Título 1 1 1 16 14" xfId="48511" xr:uid="{00000000-0005-0000-0000-000079C10000}"/>
    <cellStyle name="Título 1 1 1 16 14 2" xfId="48512" xr:uid="{00000000-0005-0000-0000-00007AC10000}"/>
    <cellStyle name="Título 1 1 1 16 15" xfId="48513" xr:uid="{00000000-0005-0000-0000-00007BC10000}"/>
    <cellStyle name="Título 1 1 1 16 15 2" xfId="48514" xr:uid="{00000000-0005-0000-0000-00007CC10000}"/>
    <cellStyle name="Título 1 1 1 16 16" xfId="48515" xr:uid="{00000000-0005-0000-0000-00007DC10000}"/>
    <cellStyle name="Título 1 1 1 16 16 2" xfId="48516" xr:uid="{00000000-0005-0000-0000-00007EC10000}"/>
    <cellStyle name="Título 1 1 1 16 17" xfId="48517" xr:uid="{00000000-0005-0000-0000-00007FC10000}"/>
    <cellStyle name="Título 1 1 1 16 17 2" xfId="48518" xr:uid="{00000000-0005-0000-0000-000080C10000}"/>
    <cellStyle name="Título 1 1 1 16 18" xfId="48519" xr:uid="{00000000-0005-0000-0000-000081C10000}"/>
    <cellStyle name="Título 1 1 1 16 18 2" xfId="48520" xr:uid="{00000000-0005-0000-0000-000082C10000}"/>
    <cellStyle name="Título 1 1 1 16 19" xfId="48521" xr:uid="{00000000-0005-0000-0000-000083C10000}"/>
    <cellStyle name="Título 1 1 1 16 19 2" xfId="48522" xr:uid="{00000000-0005-0000-0000-000084C10000}"/>
    <cellStyle name="Título 1 1 1 16 2" xfId="1364" xr:uid="{00000000-0005-0000-0000-000085C10000}"/>
    <cellStyle name="Título 1 1 1 16 2 2" xfId="48523" xr:uid="{00000000-0005-0000-0000-000086C10000}"/>
    <cellStyle name="Título 1 1 1 16 20" xfId="48524" xr:uid="{00000000-0005-0000-0000-000087C10000}"/>
    <cellStyle name="Título 1 1 1 16 20 2" xfId="48525" xr:uid="{00000000-0005-0000-0000-000088C10000}"/>
    <cellStyle name="Título 1 1 1 16 21" xfId="48526" xr:uid="{00000000-0005-0000-0000-000089C10000}"/>
    <cellStyle name="Título 1 1 1 16 21 2" xfId="48527" xr:uid="{00000000-0005-0000-0000-00008AC10000}"/>
    <cellStyle name="Título 1 1 1 16 22" xfId="48528" xr:uid="{00000000-0005-0000-0000-00008BC10000}"/>
    <cellStyle name="Título 1 1 1 16 22 2" xfId="48529" xr:uid="{00000000-0005-0000-0000-00008CC10000}"/>
    <cellStyle name="Título 1 1 1 16 23" xfId="48530" xr:uid="{00000000-0005-0000-0000-00008DC10000}"/>
    <cellStyle name="Título 1 1 1 16 23 2" xfId="48531" xr:uid="{00000000-0005-0000-0000-00008EC10000}"/>
    <cellStyle name="Título 1 1 1 16 24" xfId="48532" xr:uid="{00000000-0005-0000-0000-00008FC10000}"/>
    <cellStyle name="Título 1 1 1 16 24 2" xfId="48533" xr:uid="{00000000-0005-0000-0000-000090C10000}"/>
    <cellStyle name="Título 1 1 1 16 25" xfId="48534" xr:uid="{00000000-0005-0000-0000-000091C10000}"/>
    <cellStyle name="Título 1 1 1 16 25 2" xfId="48535" xr:uid="{00000000-0005-0000-0000-000092C10000}"/>
    <cellStyle name="Título 1 1 1 16 26" xfId="48536" xr:uid="{00000000-0005-0000-0000-000093C10000}"/>
    <cellStyle name="Título 1 1 1 16 26 2" xfId="48537" xr:uid="{00000000-0005-0000-0000-000094C10000}"/>
    <cellStyle name="Título 1 1 1 16 27" xfId="48538" xr:uid="{00000000-0005-0000-0000-000095C10000}"/>
    <cellStyle name="Título 1 1 1 16 27 2" xfId="48539" xr:uid="{00000000-0005-0000-0000-000096C10000}"/>
    <cellStyle name="Título 1 1 1 16 28" xfId="48540" xr:uid="{00000000-0005-0000-0000-000097C10000}"/>
    <cellStyle name="Título 1 1 1 16 28 2" xfId="48541" xr:uid="{00000000-0005-0000-0000-000098C10000}"/>
    <cellStyle name="Título 1 1 1 16 29" xfId="48542" xr:uid="{00000000-0005-0000-0000-000099C10000}"/>
    <cellStyle name="Título 1 1 1 16 29 2" xfId="48543" xr:uid="{00000000-0005-0000-0000-00009AC10000}"/>
    <cellStyle name="Título 1 1 1 16 3" xfId="1365" xr:uid="{00000000-0005-0000-0000-00009BC10000}"/>
    <cellStyle name="Título 1 1 1 16 3 2" xfId="48544" xr:uid="{00000000-0005-0000-0000-00009CC10000}"/>
    <cellStyle name="Título 1 1 1 16 30" xfId="48545" xr:uid="{00000000-0005-0000-0000-00009DC10000}"/>
    <cellStyle name="Título 1 1 1 16 30 2" xfId="48546" xr:uid="{00000000-0005-0000-0000-00009EC10000}"/>
    <cellStyle name="Título 1 1 1 16 31" xfId="48547" xr:uid="{00000000-0005-0000-0000-00009FC10000}"/>
    <cellStyle name="Título 1 1 1 16 31 2" xfId="48548" xr:uid="{00000000-0005-0000-0000-0000A0C10000}"/>
    <cellStyle name="Título 1 1 1 16 32" xfId="48549" xr:uid="{00000000-0005-0000-0000-0000A1C10000}"/>
    <cellStyle name="Título 1 1 1 16 32 2" xfId="48550" xr:uid="{00000000-0005-0000-0000-0000A2C10000}"/>
    <cellStyle name="Título 1 1 1 16 33" xfId="48551" xr:uid="{00000000-0005-0000-0000-0000A3C10000}"/>
    <cellStyle name="Título 1 1 1 16 33 2" xfId="48552" xr:uid="{00000000-0005-0000-0000-0000A4C10000}"/>
    <cellStyle name="Título 1 1 1 16 34" xfId="48553" xr:uid="{00000000-0005-0000-0000-0000A5C10000}"/>
    <cellStyle name="Título 1 1 1 16 34 2" xfId="48554" xr:uid="{00000000-0005-0000-0000-0000A6C10000}"/>
    <cellStyle name="Título 1 1 1 16 35" xfId="48555" xr:uid="{00000000-0005-0000-0000-0000A7C10000}"/>
    <cellStyle name="Título 1 1 1 16 35 2" xfId="48556" xr:uid="{00000000-0005-0000-0000-0000A8C10000}"/>
    <cellStyle name="Título 1 1 1 16 36" xfId="48557" xr:uid="{00000000-0005-0000-0000-0000A9C10000}"/>
    <cellStyle name="Título 1 1 1 16 36 2" xfId="48558" xr:uid="{00000000-0005-0000-0000-0000AAC10000}"/>
    <cellStyle name="Título 1 1 1 16 37" xfId="48559" xr:uid="{00000000-0005-0000-0000-0000ABC10000}"/>
    <cellStyle name="Título 1 1 1 16 37 2" xfId="48560" xr:uid="{00000000-0005-0000-0000-0000ACC10000}"/>
    <cellStyle name="Título 1 1 1 16 38" xfId="48561" xr:uid="{00000000-0005-0000-0000-0000ADC10000}"/>
    <cellStyle name="Título 1 1 1 16 39" xfId="48562" xr:uid="{00000000-0005-0000-0000-0000AEC10000}"/>
    <cellStyle name="Título 1 1 1 16 4" xfId="48563" xr:uid="{00000000-0005-0000-0000-0000AFC10000}"/>
    <cellStyle name="Título 1 1 1 16 4 2" xfId="48564" xr:uid="{00000000-0005-0000-0000-0000B0C10000}"/>
    <cellStyle name="Título 1 1 1 16 40" xfId="48565" xr:uid="{00000000-0005-0000-0000-0000B1C10000}"/>
    <cellStyle name="Título 1 1 1 16 41" xfId="48566" xr:uid="{00000000-0005-0000-0000-0000B2C10000}"/>
    <cellStyle name="Título 1 1 1 16 42" xfId="48567" xr:uid="{00000000-0005-0000-0000-0000B3C10000}"/>
    <cellStyle name="Título 1 1 1 16 43" xfId="48568" xr:uid="{00000000-0005-0000-0000-0000B4C10000}"/>
    <cellStyle name="Título 1 1 1 16 44" xfId="48569" xr:uid="{00000000-0005-0000-0000-0000B5C10000}"/>
    <cellStyle name="Título 1 1 1 16 45" xfId="48570" xr:uid="{00000000-0005-0000-0000-0000B6C10000}"/>
    <cellStyle name="Título 1 1 1 16 46" xfId="48571" xr:uid="{00000000-0005-0000-0000-0000B7C10000}"/>
    <cellStyle name="Título 1 1 1 16 47" xfId="48572" xr:uid="{00000000-0005-0000-0000-0000B8C10000}"/>
    <cellStyle name="Título 1 1 1 16 48" xfId="48573" xr:uid="{00000000-0005-0000-0000-0000B9C10000}"/>
    <cellStyle name="Título 1 1 1 16 49" xfId="48574" xr:uid="{00000000-0005-0000-0000-0000BAC10000}"/>
    <cellStyle name="Título 1 1 1 16 5" xfId="48575" xr:uid="{00000000-0005-0000-0000-0000BBC10000}"/>
    <cellStyle name="Título 1 1 1 16 5 2" xfId="48576" xr:uid="{00000000-0005-0000-0000-0000BCC10000}"/>
    <cellStyle name="Título 1 1 1 16 50" xfId="48577" xr:uid="{00000000-0005-0000-0000-0000BDC10000}"/>
    <cellStyle name="Título 1 1 1 16 51" xfId="48578" xr:uid="{00000000-0005-0000-0000-0000BEC10000}"/>
    <cellStyle name="Título 1 1 1 16 52" xfId="48579" xr:uid="{00000000-0005-0000-0000-0000BFC10000}"/>
    <cellStyle name="Título 1 1 1 16 53" xfId="48580" xr:uid="{00000000-0005-0000-0000-0000C0C10000}"/>
    <cellStyle name="Título 1 1 1 16 54" xfId="48581" xr:uid="{00000000-0005-0000-0000-0000C1C10000}"/>
    <cellStyle name="Título 1 1 1 16 55" xfId="48582" xr:uid="{00000000-0005-0000-0000-0000C2C10000}"/>
    <cellStyle name="Título 1 1 1 16 56" xfId="48583" xr:uid="{00000000-0005-0000-0000-0000C3C10000}"/>
    <cellStyle name="Título 1 1 1 16 57" xfId="48584" xr:uid="{00000000-0005-0000-0000-0000C4C10000}"/>
    <cellStyle name="Título 1 1 1 16 58" xfId="48585" xr:uid="{00000000-0005-0000-0000-0000C5C10000}"/>
    <cellStyle name="Título 1 1 1 16 59" xfId="48586" xr:uid="{00000000-0005-0000-0000-0000C6C10000}"/>
    <cellStyle name="Título 1 1 1 16 6" xfId="48587" xr:uid="{00000000-0005-0000-0000-0000C7C10000}"/>
    <cellStyle name="Título 1 1 1 16 6 2" xfId="48588" xr:uid="{00000000-0005-0000-0000-0000C8C10000}"/>
    <cellStyle name="Título 1 1 1 16 60" xfId="48589" xr:uid="{00000000-0005-0000-0000-0000C9C10000}"/>
    <cellStyle name="Título 1 1 1 16 61" xfId="48590" xr:uid="{00000000-0005-0000-0000-0000CAC10000}"/>
    <cellStyle name="Título 1 1 1 16 62" xfId="48591" xr:uid="{00000000-0005-0000-0000-0000CBC10000}"/>
    <cellStyle name="Título 1 1 1 16 63" xfId="48592" xr:uid="{00000000-0005-0000-0000-0000CCC10000}"/>
    <cellStyle name="Título 1 1 1 16 64" xfId="48593" xr:uid="{00000000-0005-0000-0000-0000CDC10000}"/>
    <cellStyle name="Título 1 1 1 16 65" xfId="48594" xr:uid="{00000000-0005-0000-0000-0000CEC10000}"/>
    <cellStyle name="Título 1 1 1 16 66" xfId="48595" xr:uid="{00000000-0005-0000-0000-0000CFC10000}"/>
    <cellStyle name="Título 1 1 1 16 67" xfId="48596" xr:uid="{00000000-0005-0000-0000-0000D0C10000}"/>
    <cellStyle name="Título 1 1 1 16 68" xfId="48597" xr:uid="{00000000-0005-0000-0000-0000D1C10000}"/>
    <cellStyle name="Título 1 1 1 16 69" xfId="52417" xr:uid="{00000000-0005-0000-0000-0000D2C10000}"/>
    <cellStyle name="Título 1 1 1 16 7" xfId="48598" xr:uid="{00000000-0005-0000-0000-0000D3C10000}"/>
    <cellStyle name="Título 1 1 1 16 7 2" xfId="48599" xr:uid="{00000000-0005-0000-0000-0000D4C10000}"/>
    <cellStyle name="Título 1 1 1 16 70" xfId="53061" xr:uid="{00000000-0005-0000-0000-0000D5C10000}"/>
    <cellStyle name="Título 1 1 1 16 8" xfId="48600" xr:uid="{00000000-0005-0000-0000-0000D6C10000}"/>
    <cellStyle name="Título 1 1 1 16 8 2" xfId="48601" xr:uid="{00000000-0005-0000-0000-0000D7C10000}"/>
    <cellStyle name="Título 1 1 1 16 9" xfId="48602" xr:uid="{00000000-0005-0000-0000-0000D8C10000}"/>
    <cellStyle name="Título 1 1 1 16 9 2" xfId="48603" xr:uid="{00000000-0005-0000-0000-0000D9C10000}"/>
    <cellStyle name="Título 1 1 1 17" xfId="1366" xr:uid="{00000000-0005-0000-0000-0000DAC10000}"/>
    <cellStyle name="Título 1 1 1 17 10" xfId="48604" xr:uid="{00000000-0005-0000-0000-0000DBC10000}"/>
    <cellStyle name="Título 1 1 1 17 10 2" xfId="48605" xr:uid="{00000000-0005-0000-0000-0000DCC10000}"/>
    <cellStyle name="Título 1 1 1 17 11" xfId="48606" xr:uid="{00000000-0005-0000-0000-0000DDC10000}"/>
    <cellStyle name="Título 1 1 1 17 11 2" xfId="48607" xr:uid="{00000000-0005-0000-0000-0000DEC10000}"/>
    <cellStyle name="Título 1 1 1 17 12" xfId="48608" xr:uid="{00000000-0005-0000-0000-0000DFC10000}"/>
    <cellStyle name="Título 1 1 1 17 12 2" xfId="48609" xr:uid="{00000000-0005-0000-0000-0000E0C10000}"/>
    <cellStyle name="Título 1 1 1 17 13" xfId="48610" xr:uid="{00000000-0005-0000-0000-0000E1C10000}"/>
    <cellStyle name="Título 1 1 1 17 13 2" xfId="48611" xr:uid="{00000000-0005-0000-0000-0000E2C10000}"/>
    <cellStyle name="Título 1 1 1 17 14" xfId="48612" xr:uid="{00000000-0005-0000-0000-0000E3C10000}"/>
    <cellStyle name="Título 1 1 1 17 14 2" xfId="48613" xr:uid="{00000000-0005-0000-0000-0000E4C10000}"/>
    <cellStyle name="Título 1 1 1 17 15" xfId="48614" xr:uid="{00000000-0005-0000-0000-0000E5C10000}"/>
    <cellStyle name="Título 1 1 1 17 15 2" xfId="48615" xr:uid="{00000000-0005-0000-0000-0000E6C10000}"/>
    <cellStyle name="Título 1 1 1 17 16" xfId="48616" xr:uid="{00000000-0005-0000-0000-0000E7C10000}"/>
    <cellStyle name="Título 1 1 1 17 16 2" xfId="48617" xr:uid="{00000000-0005-0000-0000-0000E8C10000}"/>
    <cellStyle name="Título 1 1 1 17 17" xfId="48618" xr:uid="{00000000-0005-0000-0000-0000E9C10000}"/>
    <cellStyle name="Título 1 1 1 17 17 2" xfId="48619" xr:uid="{00000000-0005-0000-0000-0000EAC10000}"/>
    <cellStyle name="Título 1 1 1 17 18" xfId="48620" xr:uid="{00000000-0005-0000-0000-0000EBC10000}"/>
    <cellStyle name="Título 1 1 1 17 18 2" xfId="48621" xr:uid="{00000000-0005-0000-0000-0000ECC10000}"/>
    <cellStyle name="Título 1 1 1 17 19" xfId="48622" xr:uid="{00000000-0005-0000-0000-0000EDC10000}"/>
    <cellStyle name="Título 1 1 1 17 19 2" xfId="48623" xr:uid="{00000000-0005-0000-0000-0000EEC10000}"/>
    <cellStyle name="Título 1 1 1 17 2" xfId="1367" xr:uid="{00000000-0005-0000-0000-0000EFC10000}"/>
    <cellStyle name="Título 1 1 1 17 2 2" xfId="48624" xr:uid="{00000000-0005-0000-0000-0000F0C10000}"/>
    <cellStyle name="Título 1 1 1 17 20" xfId="48625" xr:uid="{00000000-0005-0000-0000-0000F1C10000}"/>
    <cellStyle name="Título 1 1 1 17 20 2" xfId="48626" xr:uid="{00000000-0005-0000-0000-0000F2C10000}"/>
    <cellStyle name="Título 1 1 1 17 21" xfId="48627" xr:uid="{00000000-0005-0000-0000-0000F3C10000}"/>
    <cellStyle name="Título 1 1 1 17 21 2" xfId="48628" xr:uid="{00000000-0005-0000-0000-0000F4C10000}"/>
    <cellStyle name="Título 1 1 1 17 22" xfId="48629" xr:uid="{00000000-0005-0000-0000-0000F5C10000}"/>
    <cellStyle name="Título 1 1 1 17 22 2" xfId="48630" xr:uid="{00000000-0005-0000-0000-0000F6C10000}"/>
    <cellStyle name="Título 1 1 1 17 23" xfId="48631" xr:uid="{00000000-0005-0000-0000-0000F7C10000}"/>
    <cellStyle name="Título 1 1 1 17 23 2" xfId="48632" xr:uid="{00000000-0005-0000-0000-0000F8C10000}"/>
    <cellStyle name="Título 1 1 1 17 24" xfId="48633" xr:uid="{00000000-0005-0000-0000-0000F9C10000}"/>
    <cellStyle name="Título 1 1 1 17 24 2" xfId="48634" xr:uid="{00000000-0005-0000-0000-0000FAC10000}"/>
    <cellStyle name="Título 1 1 1 17 25" xfId="48635" xr:uid="{00000000-0005-0000-0000-0000FBC10000}"/>
    <cellStyle name="Título 1 1 1 17 25 2" xfId="48636" xr:uid="{00000000-0005-0000-0000-0000FCC10000}"/>
    <cellStyle name="Título 1 1 1 17 26" xfId="48637" xr:uid="{00000000-0005-0000-0000-0000FDC10000}"/>
    <cellStyle name="Título 1 1 1 17 26 2" xfId="48638" xr:uid="{00000000-0005-0000-0000-0000FEC10000}"/>
    <cellStyle name="Título 1 1 1 17 27" xfId="48639" xr:uid="{00000000-0005-0000-0000-0000FFC10000}"/>
    <cellStyle name="Título 1 1 1 17 27 2" xfId="48640" xr:uid="{00000000-0005-0000-0000-000000C20000}"/>
    <cellStyle name="Título 1 1 1 17 28" xfId="48641" xr:uid="{00000000-0005-0000-0000-000001C20000}"/>
    <cellStyle name="Título 1 1 1 17 28 2" xfId="48642" xr:uid="{00000000-0005-0000-0000-000002C20000}"/>
    <cellStyle name="Título 1 1 1 17 29" xfId="48643" xr:uid="{00000000-0005-0000-0000-000003C20000}"/>
    <cellStyle name="Título 1 1 1 17 29 2" xfId="48644" xr:uid="{00000000-0005-0000-0000-000004C20000}"/>
    <cellStyle name="Título 1 1 1 17 3" xfId="1368" xr:uid="{00000000-0005-0000-0000-000005C20000}"/>
    <cellStyle name="Título 1 1 1 17 3 2" xfId="48645" xr:uid="{00000000-0005-0000-0000-000006C20000}"/>
    <cellStyle name="Título 1 1 1 17 30" xfId="48646" xr:uid="{00000000-0005-0000-0000-000007C20000}"/>
    <cellStyle name="Título 1 1 1 17 30 2" xfId="48647" xr:uid="{00000000-0005-0000-0000-000008C20000}"/>
    <cellStyle name="Título 1 1 1 17 31" xfId="48648" xr:uid="{00000000-0005-0000-0000-000009C20000}"/>
    <cellStyle name="Título 1 1 1 17 31 2" xfId="48649" xr:uid="{00000000-0005-0000-0000-00000AC20000}"/>
    <cellStyle name="Título 1 1 1 17 32" xfId="48650" xr:uid="{00000000-0005-0000-0000-00000BC20000}"/>
    <cellStyle name="Título 1 1 1 17 32 2" xfId="48651" xr:uid="{00000000-0005-0000-0000-00000CC20000}"/>
    <cellStyle name="Título 1 1 1 17 33" xfId="48652" xr:uid="{00000000-0005-0000-0000-00000DC20000}"/>
    <cellStyle name="Título 1 1 1 17 33 2" xfId="48653" xr:uid="{00000000-0005-0000-0000-00000EC20000}"/>
    <cellStyle name="Título 1 1 1 17 34" xfId="48654" xr:uid="{00000000-0005-0000-0000-00000FC20000}"/>
    <cellStyle name="Título 1 1 1 17 34 2" xfId="48655" xr:uid="{00000000-0005-0000-0000-000010C20000}"/>
    <cellStyle name="Título 1 1 1 17 35" xfId="48656" xr:uid="{00000000-0005-0000-0000-000011C20000}"/>
    <cellStyle name="Título 1 1 1 17 35 2" xfId="48657" xr:uid="{00000000-0005-0000-0000-000012C20000}"/>
    <cellStyle name="Título 1 1 1 17 36" xfId="48658" xr:uid="{00000000-0005-0000-0000-000013C20000}"/>
    <cellStyle name="Título 1 1 1 17 36 2" xfId="48659" xr:uid="{00000000-0005-0000-0000-000014C20000}"/>
    <cellStyle name="Título 1 1 1 17 37" xfId="48660" xr:uid="{00000000-0005-0000-0000-000015C20000}"/>
    <cellStyle name="Título 1 1 1 17 37 2" xfId="48661" xr:uid="{00000000-0005-0000-0000-000016C20000}"/>
    <cellStyle name="Título 1 1 1 17 38" xfId="48662" xr:uid="{00000000-0005-0000-0000-000017C20000}"/>
    <cellStyle name="Título 1 1 1 17 39" xfId="48663" xr:uid="{00000000-0005-0000-0000-000018C20000}"/>
    <cellStyle name="Título 1 1 1 17 4" xfId="48664" xr:uid="{00000000-0005-0000-0000-000019C20000}"/>
    <cellStyle name="Título 1 1 1 17 4 2" xfId="48665" xr:uid="{00000000-0005-0000-0000-00001AC20000}"/>
    <cellStyle name="Título 1 1 1 17 40" xfId="48666" xr:uid="{00000000-0005-0000-0000-00001BC20000}"/>
    <cellStyle name="Título 1 1 1 17 41" xfId="48667" xr:uid="{00000000-0005-0000-0000-00001CC20000}"/>
    <cellStyle name="Título 1 1 1 17 42" xfId="48668" xr:uid="{00000000-0005-0000-0000-00001DC20000}"/>
    <cellStyle name="Título 1 1 1 17 43" xfId="48669" xr:uid="{00000000-0005-0000-0000-00001EC20000}"/>
    <cellStyle name="Título 1 1 1 17 44" xfId="48670" xr:uid="{00000000-0005-0000-0000-00001FC20000}"/>
    <cellStyle name="Título 1 1 1 17 45" xfId="48671" xr:uid="{00000000-0005-0000-0000-000020C20000}"/>
    <cellStyle name="Título 1 1 1 17 46" xfId="48672" xr:uid="{00000000-0005-0000-0000-000021C20000}"/>
    <cellStyle name="Título 1 1 1 17 47" xfId="48673" xr:uid="{00000000-0005-0000-0000-000022C20000}"/>
    <cellStyle name="Título 1 1 1 17 48" xfId="48674" xr:uid="{00000000-0005-0000-0000-000023C20000}"/>
    <cellStyle name="Título 1 1 1 17 49" xfId="48675" xr:uid="{00000000-0005-0000-0000-000024C20000}"/>
    <cellStyle name="Título 1 1 1 17 5" xfId="48676" xr:uid="{00000000-0005-0000-0000-000025C20000}"/>
    <cellStyle name="Título 1 1 1 17 5 2" xfId="48677" xr:uid="{00000000-0005-0000-0000-000026C20000}"/>
    <cellStyle name="Título 1 1 1 17 50" xfId="48678" xr:uid="{00000000-0005-0000-0000-000027C20000}"/>
    <cellStyle name="Título 1 1 1 17 51" xfId="48679" xr:uid="{00000000-0005-0000-0000-000028C20000}"/>
    <cellStyle name="Título 1 1 1 17 52" xfId="48680" xr:uid="{00000000-0005-0000-0000-000029C20000}"/>
    <cellStyle name="Título 1 1 1 17 53" xfId="48681" xr:uid="{00000000-0005-0000-0000-00002AC20000}"/>
    <cellStyle name="Título 1 1 1 17 54" xfId="48682" xr:uid="{00000000-0005-0000-0000-00002BC20000}"/>
    <cellStyle name="Título 1 1 1 17 55" xfId="48683" xr:uid="{00000000-0005-0000-0000-00002CC20000}"/>
    <cellStyle name="Título 1 1 1 17 56" xfId="48684" xr:uid="{00000000-0005-0000-0000-00002DC20000}"/>
    <cellStyle name="Título 1 1 1 17 57" xfId="48685" xr:uid="{00000000-0005-0000-0000-00002EC20000}"/>
    <cellStyle name="Título 1 1 1 17 58" xfId="48686" xr:uid="{00000000-0005-0000-0000-00002FC20000}"/>
    <cellStyle name="Título 1 1 1 17 59" xfId="48687" xr:uid="{00000000-0005-0000-0000-000030C20000}"/>
    <cellStyle name="Título 1 1 1 17 6" xfId="48688" xr:uid="{00000000-0005-0000-0000-000031C20000}"/>
    <cellStyle name="Título 1 1 1 17 6 2" xfId="48689" xr:uid="{00000000-0005-0000-0000-000032C20000}"/>
    <cellStyle name="Título 1 1 1 17 60" xfId="48690" xr:uid="{00000000-0005-0000-0000-000033C20000}"/>
    <cellStyle name="Título 1 1 1 17 61" xfId="48691" xr:uid="{00000000-0005-0000-0000-000034C20000}"/>
    <cellStyle name="Título 1 1 1 17 62" xfId="48692" xr:uid="{00000000-0005-0000-0000-000035C20000}"/>
    <cellStyle name="Título 1 1 1 17 63" xfId="48693" xr:uid="{00000000-0005-0000-0000-000036C20000}"/>
    <cellStyle name="Título 1 1 1 17 64" xfId="48694" xr:uid="{00000000-0005-0000-0000-000037C20000}"/>
    <cellStyle name="Título 1 1 1 17 65" xfId="48695" xr:uid="{00000000-0005-0000-0000-000038C20000}"/>
    <cellStyle name="Título 1 1 1 17 66" xfId="48696" xr:uid="{00000000-0005-0000-0000-000039C20000}"/>
    <cellStyle name="Título 1 1 1 17 67" xfId="48697" xr:uid="{00000000-0005-0000-0000-00003AC20000}"/>
    <cellStyle name="Título 1 1 1 17 68" xfId="48698" xr:uid="{00000000-0005-0000-0000-00003BC20000}"/>
    <cellStyle name="Título 1 1 1 17 69" xfId="52920" xr:uid="{00000000-0005-0000-0000-00003CC20000}"/>
    <cellStyle name="Título 1 1 1 17 7" xfId="48699" xr:uid="{00000000-0005-0000-0000-00003DC20000}"/>
    <cellStyle name="Título 1 1 1 17 7 2" xfId="48700" xr:uid="{00000000-0005-0000-0000-00003EC20000}"/>
    <cellStyle name="Título 1 1 1 17 70" xfId="53381" xr:uid="{00000000-0005-0000-0000-00003FC20000}"/>
    <cellStyle name="Título 1 1 1 17 8" xfId="48701" xr:uid="{00000000-0005-0000-0000-000040C20000}"/>
    <cellStyle name="Título 1 1 1 17 8 2" xfId="48702" xr:uid="{00000000-0005-0000-0000-000041C20000}"/>
    <cellStyle name="Título 1 1 1 17 9" xfId="48703" xr:uid="{00000000-0005-0000-0000-000042C20000}"/>
    <cellStyle name="Título 1 1 1 17 9 2" xfId="48704" xr:uid="{00000000-0005-0000-0000-000043C20000}"/>
    <cellStyle name="Título 1 1 1 18" xfId="1369" xr:uid="{00000000-0005-0000-0000-000044C20000}"/>
    <cellStyle name="Título 1 1 1 18 10" xfId="48705" xr:uid="{00000000-0005-0000-0000-000045C20000}"/>
    <cellStyle name="Título 1 1 1 18 10 2" xfId="48706" xr:uid="{00000000-0005-0000-0000-000046C20000}"/>
    <cellStyle name="Título 1 1 1 18 11" xfId="48707" xr:uid="{00000000-0005-0000-0000-000047C20000}"/>
    <cellStyle name="Título 1 1 1 18 11 2" xfId="48708" xr:uid="{00000000-0005-0000-0000-000048C20000}"/>
    <cellStyle name="Título 1 1 1 18 12" xfId="48709" xr:uid="{00000000-0005-0000-0000-000049C20000}"/>
    <cellStyle name="Título 1 1 1 18 12 2" xfId="48710" xr:uid="{00000000-0005-0000-0000-00004AC20000}"/>
    <cellStyle name="Título 1 1 1 18 13" xfId="48711" xr:uid="{00000000-0005-0000-0000-00004BC20000}"/>
    <cellStyle name="Título 1 1 1 18 13 2" xfId="48712" xr:uid="{00000000-0005-0000-0000-00004CC20000}"/>
    <cellStyle name="Título 1 1 1 18 14" xfId="48713" xr:uid="{00000000-0005-0000-0000-00004DC20000}"/>
    <cellStyle name="Título 1 1 1 18 14 2" xfId="48714" xr:uid="{00000000-0005-0000-0000-00004EC20000}"/>
    <cellStyle name="Título 1 1 1 18 15" xfId="48715" xr:uid="{00000000-0005-0000-0000-00004FC20000}"/>
    <cellStyle name="Título 1 1 1 18 15 2" xfId="48716" xr:uid="{00000000-0005-0000-0000-000050C20000}"/>
    <cellStyle name="Título 1 1 1 18 16" xfId="48717" xr:uid="{00000000-0005-0000-0000-000051C20000}"/>
    <cellStyle name="Título 1 1 1 18 16 2" xfId="48718" xr:uid="{00000000-0005-0000-0000-000052C20000}"/>
    <cellStyle name="Título 1 1 1 18 17" xfId="48719" xr:uid="{00000000-0005-0000-0000-000053C20000}"/>
    <cellStyle name="Título 1 1 1 18 17 2" xfId="48720" xr:uid="{00000000-0005-0000-0000-000054C20000}"/>
    <cellStyle name="Título 1 1 1 18 18" xfId="48721" xr:uid="{00000000-0005-0000-0000-000055C20000}"/>
    <cellStyle name="Título 1 1 1 18 18 2" xfId="48722" xr:uid="{00000000-0005-0000-0000-000056C20000}"/>
    <cellStyle name="Título 1 1 1 18 19" xfId="48723" xr:uid="{00000000-0005-0000-0000-000057C20000}"/>
    <cellStyle name="Título 1 1 1 18 19 2" xfId="48724" xr:uid="{00000000-0005-0000-0000-000058C20000}"/>
    <cellStyle name="Título 1 1 1 18 2" xfId="1370" xr:uid="{00000000-0005-0000-0000-000059C20000}"/>
    <cellStyle name="Título 1 1 1 18 2 2" xfId="48725" xr:uid="{00000000-0005-0000-0000-00005AC20000}"/>
    <cellStyle name="Título 1 1 1 18 20" xfId="48726" xr:uid="{00000000-0005-0000-0000-00005BC20000}"/>
    <cellStyle name="Título 1 1 1 18 20 2" xfId="48727" xr:uid="{00000000-0005-0000-0000-00005CC20000}"/>
    <cellStyle name="Título 1 1 1 18 21" xfId="48728" xr:uid="{00000000-0005-0000-0000-00005DC20000}"/>
    <cellStyle name="Título 1 1 1 18 21 2" xfId="48729" xr:uid="{00000000-0005-0000-0000-00005EC20000}"/>
    <cellStyle name="Título 1 1 1 18 22" xfId="48730" xr:uid="{00000000-0005-0000-0000-00005FC20000}"/>
    <cellStyle name="Título 1 1 1 18 22 2" xfId="48731" xr:uid="{00000000-0005-0000-0000-000060C20000}"/>
    <cellStyle name="Título 1 1 1 18 23" xfId="48732" xr:uid="{00000000-0005-0000-0000-000061C20000}"/>
    <cellStyle name="Título 1 1 1 18 23 2" xfId="48733" xr:uid="{00000000-0005-0000-0000-000062C20000}"/>
    <cellStyle name="Título 1 1 1 18 24" xfId="48734" xr:uid="{00000000-0005-0000-0000-000063C20000}"/>
    <cellStyle name="Título 1 1 1 18 24 2" xfId="48735" xr:uid="{00000000-0005-0000-0000-000064C20000}"/>
    <cellStyle name="Título 1 1 1 18 25" xfId="48736" xr:uid="{00000000-0005-0000-0000-000065C20000}"/>
    <cellStyle name="Título 1 1 1 18 25 2" xfId="48737" xr:uid="{00000000-0005-0000-0000-000066C20000}"/>
    <cellStyle name="Título 1 1 1 18 26" xfId="48738" xr:uid="{00000000-0005-0000-0000-000067C20000}"/>
    <cellStyle name="Título 1 1 1 18 26 2" xfId="48739" xr:uid="{00000000-0005-0000-0000-000068C20000}"/>
    <cellStyle name="Título 1 1 1 18 27" xfId="48740" xr:uid="{00000000-0005-0000-0000-000069C20000}"/>
    <cellStyle name="Título 1 1 1 18 27 2" xfId="48741" xr:uid="{00000000-0005-0000-0000-00006AC20000}"/>
    <cellStyle name="Título 1 1 1 18 28" xfId="48742" xr:uid="{00000000-0005-0000-0000-00006BC20000}"/>
    <cellStyle name="Título 1 1 1 18 28 2" xfId="48743" xr:uid="{00000000-0005-0000-0000-00006CC20000}"/>
    <cellStyle name="Título 1 1 1 18 29" xfId="48744" xr:uid="{00000000-0005-0000-0000-00006DC20000}"/>
    <cellStyle name="Título 1 1 1 18 29 2" xfId="48745" xr:uid="{00000000-0005-0000-0000-00006EC20000}"/>
    <cellStyle name="Título 1 1 1 18 3" xfId="1371" xr:uid="{00000000-0005-0000-0000-00006FC20000}"/>
    <cellStyle name="Título 1 1 1 18 3 2" xfId="48746" xr:uid="{00000000-0005-0000-0000-000070C20000}"/>
    <cellStyle name="Título 1 1 1 18 30" xfId="48747" xr:uid="{00000000-0005-0000-0000-000071C20000}"/>
    <cellStyle name="Título 1 1 1 18 30 2" xfId="48748" xr:uid="{00000000-0005-0000-0000-000072C20000}"/>
    <cellStyle name="Título 1 1 1 18 31" xfId="48749" xr:uid="{00000000-0005-0000-0000-000073C20000}"/>
    <cellStyle name="Título 1 1 1 18 31 2" xfId="48750" xr:uid="{00000000-0005-0000-0000-000074C20000}"/>
    <cellStyle name="Título 1 1 1 18 32" xfId="48751" xr:uid="{00000000-0005-0000-0000-000075C20000}"/>
    <cellStyle name="Título 1 1 1 18 32 2" xfId="48752" xr:uid="{00000000-0005-0000-0000-000076C20000}"/>
    <cellStyle name="Título 1 1 1 18 33" xfId="48753" xr:uid="{00000000-0005-0000-0000-000077C20000}"/>
    <cellStyle name="Título 1 1 1 18 33 2" xfId="48754" xr:uid="{00000000-0005-0000-0000-000078C20000}"/>
    <cellStyle name="Título 1 1 1 18 34" xfId="48755" xr:uid="{00000000-0005-0000-0000-000079C20000}"/>
    <cellStyle name="Título 1 1 1 18 34 2" xfId="48756" xr:uid="{00000000-0005-0000-0000-00007AC20000}"/>
    <cellStyle name="Título 1 1 1 18 35" xfId="48757" xr:uid="{00000000-0005-0000-0000-00007BC20000}"/>
    <cellStyle name="Título 1 1 1 18 35 2" xfId="48758" xr:uid="{00000000-0005-0000-0000-00007CC20000}"/>
    <cellStyle name="Título 1 1 1 18 36" xfId="48759" xr:uid="{00000000-0005-0000-0000-00007DC20000}"/>
    <cellStyle name="Título 1 1 1 18 36 2" xfId="48760" xr:uid="{00000000-0005-0000-0000-00007EC20000}"/>
    <cellStyle name="Título 1 1 1 18 37" xfId="48761" xr:uid="{00000000-0005-0000-0000-00007FC20000}"/>
    <cellStyle name="Título 1 1 1 18 37 2" xfId="48762" xr:uid="{00000000-0005-0000-0000-000080C20000}"/>
    <cellStyle name="Título 1 1 1 18 38" xfId="48763" xr:uid="{00000000-0005-0000-0000-000081C20000}"/>
    <cellStyle name="Título 1 1 1 18 39" xfId="48764" xr:uid="{00000000-0005-0000-0000-000082C20000}"/>
    <cellStyle name="Título 1 1 1 18 4" xfId="48765" xr:uid="{00000000-0005-0000-0000-000083C20000}"/>
    <cellStyle name="Título 1 1 1 18 4 2" xfId="48766" xr:uid="{00000000-0005-0000-0000-000084C20000}"/>
    <cellStyle name="Título 1 1 1 18 40" xfId="48767" xr:uid="{00000000-0005-0000-0000-000085C20000}"/>
    <cellStyle name="Título 1 1 1 18 41" xfId="48768" xr:uid="{00000000-0005-0000-0000-000086C20000}"/>
    <cellStyle name="Título 1 1 1 18 42" xfId="48769" xr:uid="{00000000-0005-0000-0000-000087C20000}"/>
    <cellStyle name="Título 1 1 1 18 43" xfId="48770" xr:uid="{00000000-0005-0000-0000-000088C20000}"/>
    <cellStyle name="Título 1 1 1 18 44" xfId="48771" xr:uid="{00000000-0005-0000-0000-000089C20000}"/>
    <cellStyle name="Título 1 1 1 18 45" xfId="48772" xr:uid="{00000000-0005-0000-0000-00008AC20000}"/>
    <cellStyle name="Título 1 1 1 18 46" xfId="48773" xr:uid="{00000000-0005-0000-0000-00008BC20000}"/>
    <cellStyle name="Título 1 1 1 18 47" xfId="48774" xr:uid="{00000000-0005-0000-0000-00008CC20000}"/>
    <cellStyle name="Título 1 1 1 18 48" xfId="48775" xr:uid="{00000000-0005-0000-0000-00008DC20000}"/>
    <cellStyle name="Título 1 1 1 18 49" xfId="48776" xr:uid="{00000000-0005-0000-0000-00008EC20000}"/>
    <cellStyle name="Título 1 1 1 18 5" xfId="48777" xr:uid="{00000000-0005-0000-0000-00008FC20000}"/>
    <cellStyle name="Título 1 1 1 18 5 2" xfId="48778" xr:uid="{00000000-0005-0000-0000-000090C20000}"/>
    <cellStyle name="Título 1 1 1 18 50" xfId="48779" xr:uid="{00000000-0005-0000-0000-000091C20000}"/>
    <cellStyle name="Título 1 1 1 18 51" xfId="48780" xr:uid="{00000000-0005-0000-0000-000092C20000}"/>
    <cellStyle name="Título 1 1 1 18 52" xfId="48781" xr:uid="{00000000-0005-0000-0000-000093C20000}"/>
    <cellStyle name="Título 1 1 1 18 53" xfId="48782" xr:uid="{00000000-0005-0000-0000-000094C20000}"/>
    <cellStyle name="Título 1 1 1 18 54" xfId="48783" xr:uid="{00000000-0005-0000-0000-000095C20000}"/>
    <cellStyle name="Título 1 1 1 18 55" xfId="48784" xr:uid="{00000000-0005-0000-0000-000096C20000}"/>
    <cellStyle name="Título 1 1 1 18 56" xfId="48785" xr:uid="{00000000-0005-0000-0000-000097C20000}"/>
    <cellStyle name="Título 1 1 1 18 57" xfId="48786" xr:uid="{00000000-0005-0000-0000-000098C20000}"/>
    <cellStyle name="Título 1 1 1 18 58" xfId="48787" xr:uid="{00000000-0005-0000-0000-000099C20000}"/>
    <cellStyle name="Título 1 1 1 18 59" xfId="48788" xr:uid="{00000000-0005-0000-0000-00009AC20000}"/>
    <cellStyle name="Título 1 1 1 18 6" xfId="48789" xr:uid="{00000000-0005-0000-0000-00009BC20000}"/>
    <cellStyle name="Título 1 1 1 18 6 2" xfId="48790" xr:uid="{00000000-0005-0000-0000-00009CC20000}"/>
    <cellStyle name="Título 1 1 1 18 60" xfId="48791" xr:uid="{00000000-0005-0000-0000-00009DC20000}"/>
    <cellStyle name="Título 1 1 1 18 61" xfId="48792" xr:uid="{00000000-0005-0000-0000-00009EC20000}"/>
    <cellStyle name="Título 1 1 1 18 62" xfId="48793" xr:uid="{00000000-0005-0000-0000-00009FC20000}"/>
    <cellStyle name="Título 1 1 1 18 63" xfId="48794" xr:uid="{00000000-0005-0000-0000-0000A0C20000}"/>
    <cellStyle name="Título 1 1 1 18 64" xfId="48795" xr:uid="{00000000-0005-0000-0000-0000A1C20000}"/>
    <cellStyle name="Título 1 1 1 18 65" xfId="48796" xr:uid="{00000000-0005-0000-0000-0000A2C20000}"/>
    <cellStyle name="Título 1 1 1 18 66" xfId="48797" xr:uid="{00000000-0005-0000-0000-0000A3C20000}"/>
    <cellStyle name="Título 1 1 1 18 67" xfId="48798" xr:uid="{00000000-0005-0000-0000-0000A4C20000}"/>
    <cellStyle name="Título 1 1 1 18 68" xfId="48799" xr:uid="{00000000-0005-0000-0000-0000A5C20000}"/>
    <cellStyle name="Título 1 1 1 18 69" xfId="53017" xr:uid="{00000000-0005-0000-0000-0000A6C20000}"/>
    <cellStyle name="Título 1 1 1 18 7" xfId="48800" xr:uid="{00000000-0005-0000-0000-0000A7C20000}"/>
    <cellStyle name="Título 1 1 1 18 7 2" xfId="48801" xr:uid="{00000000-0005-0000-0000-0000A8C20000}"/>
    <cellStyle name="Título 1 1 1 18 70" xfId="53478" xr:uid="{00000000-0005-0000-0000-0000A9C20000}"/>
    <cellStyle name="Título 1 1 1 18 8" xfId="48802" xr:uid="{00000000-0005-0000-0000-0000AAC20000}"/>
    <cellStyle name="Título 1 1 1 18 8 2" xfId="48803" xr:uid="{00000000-0005-0000-0000-0000ABC20000}"/>
    <cellStyle name="Título 1 1 1 18 9" xfId="48804" xr:uid="{00000000-0005-0000-0000-0000ACC20000}"/>
    <cellStyle name="Título 1 1 1 18 9 2" xfId="48805" xr:uid="{00000000-0005-0000-0000-0000ADC20000}"/>
    <cellStyle name="Título 1 1 1 19" xfId="1372" xr:uid="{00000000-0005-0000-0000-0000AEC20000}"/>
    <cellStyle name="Título 1 1 1 19 10" xfId="48806" xr:uid="{00000000-0005-0000-0000-0000AFC20000}"/>
    <cellStyle name="Título 1 1 1 19 10 2" xfId="48807" xr:uid="{00000000-0005-0000-0000-0000B0C20000}"/>
    <cellStyle name="Título 1 1 1 19 11" xfId="48808" xr:uid="{00000000-0005-0000-0000-0000B1C20000}"/>
    <cellStyle name="Título 1 1 1 19 11 2" xfId="48809" xr:uid="{00000000-0005-0000-0000-0000B2C20000}"/>
    <cellStyle name="Título 1 1 1 19 12" xfId="48810" xr:uid="{00000000-0005-0000-0000-0000B3C20000}"/>
    <cellStyle name="Título 1 1 1 19 12 2" xfId="48811" xr:uid="{00000000-0005-0000-0000-0000B4C20000}"/>
    <cellStyle name="Título 1 1 1 19 13" xfId="48812" xr:uid="{00000000-0005-0000-0000-0000B5C20000}"/>
    <cellStyle name="Título 1 1 1 19 13 2" xfId="48813" xr:uid="{00000000-0005-0000-0000-0000B6C20000}"/>
    <cellStyle name="Título 1 1 1 19 14" xfId="48814" xr:uid="{00000000-0005-0000-0000-0000B7C20000}"/>
    <cellStyle name="Título 1 1 1 19 14 2" xfId="48815" xr:uid="{00000000-0005-0000-0000-0000B8C20000}"/>
    <cellStyle name="Título 1 1 1 19 15" xfId="48816" xr:uid="{00000000-0005-0000-0000-0000B9C20000}"/>
    <cellStyle name="Título 1 1 1 19 15 2" xfId="48817" xr:uid="{00000000-0005-0000-0000-0000BAC20000}"/>
    <cellStyle name="Título 1 1 1 19 16" xfId="48818" xr:uid="{00000000-0005-0000-0000-0000BBC20000}"/>
    <cellStyle name="Título 1 1 1 19 16 2" xfId="48819" xr:uid="{00000000-0005-0000-0000-0000BCC20000}"/>
    <cellStyle name="Título 1 1 1 19 17" xfId="48820" xr:uid="{00000000-0005-0000-0000-0000BDC20000}"/>
    <cellStyle name="Título 1 1 1 19 17 2" xfId="48821" xr:uid="{00000000-0005-0000-0000-0000BEC20000}"/>
    <cellStyle name="Título 1 1 1 19 18" xfId="48822" xr:uid="{00000000-0005-0000-0000-0000BFC20000}"/>
    <cellStyle name="Título 1 1 1 19 18 2" xfId="48823" xr:uid="{00000000-0005-0000-0000-0000C0C20000}"/>
    <cellStyle name="Título 1 1 1 19 19" xfId="48824" xr:uid="{00000000-0005-0000-0000-0000C1C20000}"/>
    <cellStyle name="Título 1 1 1 19 19 2" xfId="48825" xr:uid="{00000000-0005-0000-0000-0000C2C20000}"/>
    <cellStyle name="Título 1 1 1 19 2" xfId="1373" xr:uid="{00000000-0005-0000-0000-0000C3C20000}"/>
    <cellStyle name="Título 1 1 1 19 2 2" xfId="48826" xr:uid="{00000000-0005-0000-0000-0000C4C20000}"/>
    <cellStyle name="Título 1 1 1 19 20" xfId="48827" xr:uid="{00000000-0005-0000-0000-0000C5C20000}"/>
    <cellStyle name="Título 1 1 1 19 20 2" xfId="48828" xr:uid="{00000000-0005-0000-0000-0000C6C20000}"/>
    <cellStyle name="Título 1 1 1 19 21" xfId="48829" xr:uid="{00000000-0005-0000-0000-0000C7C20000}"/>
    <cellStyle name="Título 1 1 1 19 21 2" xfId="48830" xr:uid="{00000000-0005-0000-0000-0000C8C20000}"/>
    <cellStyle name="Título 1 1 1 19 22" xfId="48831" xr:uid="{00000000-0005-0000-0000-0000C9C20000}"/>
    <cellStyle name="Título 1 1 1 19 22 2" xfId="48832" xr:uid="{00000000-0005-0000-0000-0000CAC20000}"/>
    <cellStyle name="Título 1 1 1 19 23" xfId="48833" xr:uid="{00000000-0005-0000-0000-0000CBC20000}"/>
    <cellStyle name="Título 1 1 1 19 23 2" xfId="48834" xr:uid="{00000000-0005-0000-0000-0000CCC20000}"/>
    <cellStyle name="Título 1 1 1 19 24" xfId="48835" xr:uid="{00000000-0005-0000-0000-0000CDC20000}"/>
    <cellStyle name="Título 1 1 1 19 24 2" xfId="48836" xr:uid="{00000000-0005-0000-0000-0000CEC20000}"/>
    <cellStyle name="Título 1 1 1 19 25" xfId="48837" xr:uid="{00000000-0005-0000-0000-0000CFC20000}"/>
    <cellStyle name="Título 1 1 1 19 25 2" xfId="48838" xr:uid="{00000000-0005-0000-0000-0000D0C20000}"/>
    <cellStyle name="Título 1 1 1 19 26" xfId="48839" xr:uid="{00000000-0005-0000-0000-0000D1C20000}"/>
    <cellStyle name="Título 1 1 1 19 26 2" xfId="48840" xr:uid="{00000000-0005-0000-0000-0000D2C20000}"/>
    <cellStyle name="Título 1 1 1 19 27" xfId="48841" xr:uid="{00000000-0005-0000-0000-0000D3C20000}"/>
    <cellStyle name="Título 1 1 1 19 27 2" xfId="48842" xr:uid="{00000000-0005-0000-0000-0000D4C20000}"/>
    <cellStyle name="Título 1 1 1 19 28" xfId="48843" xr:uid="{00000000-0005-0000-0000-0000D5C20000}"/>
    <cellStyle name="Título 1 1 1 19 28 2" xfId="48844" xr:uid="{00000000-0005-0000-0000-0000D6C20000}"/>
    <cellStyle name="Título 1 1 1 19 29" xfId="48845" xr:uid="{00000000-0005-0000-0000-0000D7C20000}"/>
    <cellStyle name="Título 1 1 1 19 29 2" xfId="48846" xr:uid="{00000000-0005-0000-0000-0000D8C20000}"/>
    <cellStyle name="Título 1 1 1 19 3" xfId="1374" xr:uid="{00000000-0005-0000-0000-0000D9C20000}"/>
    <cellStyle name="Título 1 1 1 19 3 2" xfId="48847" xr:uid="{00000000-0005-0000-0000-0000DAC20000}"/>
    <cellStyle name="Título 1 1 1 19 30" xfId="48848" xr:uid="{00000000-0005-0000-0000-0000DBC20000}"/>
    <cellStyle name="Título 1 1 1 19 30 2" xfId="48849" xr:uid="{00000000-0005-0000-0000-0000DCC20000}"/>
    <cellStyle name="Título 1 1 1 19 31" xfId="48850" xr:uid="{00000000-0005-0000-0000-0000DDC20000}"/>
    <cellStyle name="Título 1 1 1 19 31 2" xfId="48851" xr:uid="{00000000-0005-0000-0000-0000DEC20000}"/>
    <cellStyle name="Título 1 1 1 19 32" xfId="48852" xr:uid="{00000000-0005-0000-0000-0000DFC20000}"/>
    <cellStyle name="Título 1 1 1 19 32 2" xfId="48853" xr:uid="{00000000-0005-0000-0000-0000E0C20000}"/>
    <cellStyle name="Título 1 1 1 19 33" xfId="48854" xr:uid="{00000000-0005-0000-0000-0000E1C20000}"/>
    <cellStyle name="Título 1 1 1 19 33 2" xfId="48855" xr:uid="{00000000-0005-0000-0000-0000E2C20000}"/>
    <cellStyle name="Título 1 1 1 19 34" xfId="48856" xr:uid="{00000000-0005-0000-0000-0000E3C20000}"/>
    <cellStyle name="Título 1 1 1 19 34 2" xfId="48857" xr:uid="{00000000-0005-0000-0000-0000E4C20000}"/>
    <cellStyle name="Título 1 1 1 19 35" xfId="48858" xr:uid="{00000000-0005-0000-0000-0000E5C20000}"/>
    <cellStyle name="Título 1 1 1 19 35 2" xfId="48859" xr:uid="{00000000-0005-0000-0000-0000E6C20000}"/>
    <cellStyle name="Título 1 1 1 19 36" xfId="48860" xr:uid="{00000000-0005-0000-0000-0000E7C20000}"/>
    <cellStyle name="Título 1 1 1 19 36 2" xfId="48861" xr:uid="{00000000-0005-0000-0000-0000E8C20000}"/>
    <cellStyle name="Título 1 1 1 19 37" xfId="48862" xr:uid="{00000000-0005-0000-0000-0000E9C20000}"/>
    <cellStyle name="Título 1 1 1 19 37 2" xfId="48863" xr:uid="{00000000-0005-0000-0000-0000EAC20000}"/>
    <cellStyle name="Título 1 1 1 19 38" xfId="48864" xr:uid="{00000000-0005-0000-0000-0000EBC20000}"/>
    <cellStyle name="Título 1 1 1 19 39" xfId="48865" xr:uid="{00000000-0005-0000-0000-0000ECC20000}"/>
    <cellStyle name="Título 1 1 1 19 4" xfId="48866" xr:uid="{00000000-0005-0000-0000-0000EDC20000}"/>
    <cellStyle name="Título 1 1 1 19 4 2" xfId="48867" xr:uid="{00000000-0005-0000-0000-0000EEC20000}"/>
    <cellStyle name="Título 1 1 1 19 40" xfId="48868" xr:uid="{00000000-0005-0000-0000-0000EFC20000}"/>
    <cellStyle name="Título 1 1 1 19 41" xfId="48869" xr:uid="{00000000-0005-0000-0000-0000F0C20000}"/>
    <cellStyle name="Título 1 1 1 19 42" xfId="48870" xr:uid="{00000000-0005-0000-0000-0000F1C20000}"/>
    <cellStyle name="Título 1 1 1 19 43" xfId="48871" xr:uid="{00000000-0005-0000-0000-0000F2C20000}"/>
    <cellStyle name="Título 1 1 1 19 44" xfId="48872" xr:uid="{00000000-0005-0000-0000-0000F3C20000}"/>
    <cellStyle name="Título 1 1 1 19 45" xfId="48873" xr:uid="{00000000-0005-0000-0000-0000F4C20000}"/>
    <cellStyle name="Título 1 1 1 19 46" xfId="48874" xr:uid="{00000000-0005-0000-0000-0000F5C20000}"/>
    <cellStyle name="Título 1 1 1 19 47" xfId="48875" xr:uid="{00000000-0005-0000-0000-0000F6C20000}"/>
    <cellStyle name="Título 1 1 1 19 48" xfId="48876" xr:uid="{00000000-0005-0000-0000-0000F7C20000}"/>
    <cellStyle name="Título 1 1 1 19 49" xfId="48877" xr:uid="{00000000-0005-0000-0000-0000F8C20000}"/>
    <cellStyle name="Título 1 1 1 19 5" xfId="48878" xr:uid="{00000000-0005-0000-0000-0000F9C20000}"/>
    <cellStyle name="Título 1 1 1 19 5 2" xfId="48879" xr:uid="{00000000-0005-0000-0000-0000FAC20000}"/>
    <cellStyle name="Título 1 1 1 19 50" xfId="48880" xr:uid="{00000000-0005-0000-0000-0000FBC20000}"/>
    <cellStyle name="Título 1 1 1 19 51" xfId="48881" xr:uid="{00000000-0005-0000-0000-0000FCC20000}"/>
    <cellStyle name="Título 1 1 1 19 52" xfId="48882" xr:uid="{00000000-0005-0000-0000-0000FDC20000}"/>
    <cellStyle name="Título 1 1 1 19 53" xfId="48883" xr:uid="{00000000-0005-0000-0000-0000FEC20000}"/>
    <cellStyle name="Título 1 1 1 19 54" xfId="48884" xr:uid="{00000000-0005-0000-0000-0000FFC20000}"/>
    <cellStyle name="Título 1 1 1 19 55" xfId="48885" xr:uid="{00000000-0005-0000-0000-000000C30000}"/>
    <cellStyle name="Título 1 1 1 19 56" xfId="48886" xr:uid="{00000000-0005-0000-0000-000001C30000}"/>
    <cellStyle name="Título 1 1 1 19 57" xfId="48887" xr:uid="{00000000-0005-0000-0000-000002C30000}"/>
    <cellStyle name="Título 1 1 1 19 58" xfId="48888" xr:uid="{00000000-0005-0000-0000-000003C30000}"/>
    <cellStyle name="Título 1 1 1 19 59" xfId="48889" xr:uid="{00000000-0005-0000-0000-000004C30000}"/>
    <cellStyle name="Título 1 1 1 19 6" xfId="48890" xr:uid="{00000000-0005-0000-0000-000005C30000}"/>
    <cellStyle name="Título 1 1 1 19 6 2" xfId="48891" xr:uid="{00000000-0005-0000-0000-000006C30000}"/>
    <cellStyle name="Título 1 1 1 19 60" xfId="48892" xr:uid="{00000000-0005-0000-0000-000007C30000}"/>
    <cellStyle name="Título 1 1 1 19 61" xfId="48893" xr:uid="{00000000-0005-0000-0000-000008C30000}"/>
    <cellStyle name="Título 1 1 1 19 62" xfId="48894" xr:uid="{00000000-0005-0000-0000-000009C30000}"/>
    <cellStyle name="Título 1 1 1 19 63" xfId="48895" xr:uid="{00000000-0005-0000-0000-00000AC30000}"/>
    <cellStyle name="Título 1 1 1 19 64" xfId="48896" xr:uid="{00000000-0005-0000-0000-00000BC30000}"/>
    <cellStyle name="Título 1 1 1 19 65" xfId="48897" xr:uid="{00000000-0005-0000-0000-00000CC30000}"/>
    <cellStyle name="Título 1 1 1 19 66" xfId="48898" xr:uid="{00000000-0005-0000-0000-00000DC30000}"/>
    <cellStyle name="Título 1 1 1 19 67" xfId="48899" xr:uid="{00000000-0005-0000-0000-00000EC30000}"/>
    <cellStyle name="Título 1 1 1 19 68" xfId="48900" xr:uid="{00000000-0005-0000-0000-00000FC30000}"/>
    <cellStyle name="Título 1 1 1 19 69" xfId="53010" xr:uid="{00000000-0005-0000-0000-000010C30000}"/>
    <cellStyle name="Título 1 1 1 19 7" xfId="48901" xr:uid="{00000000-0005-0000-0000-000011C30000}"/>
    <cellStyle name="Título 1 1 1 19 7 2" xfId="48902" xr:uid="{00000000-0005-0000-0000-000012C30000}"/>
    <cellStyle name="Título 1 1 1 19 70" xfId="53471" xr:uid="{00000000-0005-0000-0000-000013C30000}"/>
    <cellStyle name="Título 1 1 1 19 8" xfId="48903" xr:uid="{00000000-0005-0000-0000-000014C30000}"/>
    <cellStyle name="Título 1 1 1 19 8 2" xfId="48904" xr:uid="{00000000-0005-0000-0000-000015C30000}"/>
    <cellStyle name="Título 1 1 1 19 9" xfId="48905" xr:uid="{00000000-0005-0000-0000-000016C30000}"/>
    <cellStyle name="Título 1 1 1 19 9 2" xfId="48906" xr:uid="{00000000-0005-0000-0000-000017C30000}"/>
    <cellStyle name="Título 1 1 1 2" xfId="1375" xr:uid="{00000000-0005-0000-0000-000018C30000}"/>
    <cellStyle name="Título 1 1 1 2 10" xfId="48907" xr:uid="{00000000-0005-0000-0000-000019C30000}"/>
    <cellStyle name="Título 1 1 1 2 10 2" xfId="48908" xr:uid="{00000000-0005-0000-0000-00001AC30000}"/>
    <cellStyle name="Título 1 1 1 2 11" xfId="48909" xr:uid="{00000000-0005-0000-0000-00001BC30000}"/>
    <cellStyle name="Título 1 1 1 2 11 2" xfId="48910" xr:uid="{00000000-0005-0000-0000-00001CC30000}"/>
    <cellStyle name="Título 1 1 1 2 12" xfId="48911" xr:uid="{00000000-0005-0000-0000-00001DC30000}"/>
    <cellStyle name="Título 1 1 1 2 12 2" xfId="48912" xr:uid="{00000000-0005-0000-0000-00001EC30000}"/>
    <cellStyle name="Título 1 1 1 2 13" xfId="48913" xr:uid="{00000000-0005-0000-0000-00001FC30000}"/>
    <cellStyle name="Título 1 1 1 2 13 2" xfId="48914" xr:uid="{00000000-0005-0000-0000-000020C30000}"/>
    <cellStyle name="Título 1 1 1 2 14" xfId="48915" xr:uid="{00000000-0005-0000-0000-000021C30000}"/>
    <cellStyle name="Título 1 1 1 2 14 2" xfId="48916" xr:uid="{00000000-0005-0000-0000-000022C30000}"/>
    <cellStyle name="Título 1 1 1 2 15" xfId="48917" xr:uid="{00000000-0005-0000-0000-000023C30000}"/>
    <cellStyle name="Título 1 1 1 2 15 2" xfId="48918" xr:uid="{00000000-0005-0000-0000-000024C30000}"/>
    <cellStyle name="Título 1 1 1 2 16" xfId="48919" xr:uid="{00000000-0005-0000-0000-000025C30000}"/>
    <cellStyle name="Título 1 1 1 2 16 2" xfId="48920" xr:uid="{00000000-0005-0000-0000-000026C30000}"/>
    <cellStyle name="Título 1 1 1 2 17" xfId="48921" xr:uid="{00000000-0005-0000-0000-000027C30000}"/>
    <cellStyle name="Título 1 1 1 2 17 2" xfId="48922" xr:uid="{00000000-0005-0000-0000-000028C30000}"/>
    <cellStyle name="Título 1 1 1 2 18" xfId="48923" xr:uid="{00000000-0005-0000-0000-000029C30000}"/>
    <cellStyle name="Título 1 1 1 2 18 2" xfId="48924" xr:uid="{00000000-0005-0000-0000-00002AC30000}"/>
    <cellStyle name="Título 1 1 1 2 19" xfId="48925" xr:uid="{00000000-0005-0000-0000-00002BC30000}"/>
    <cellStyle name="Título 1 1 1 2 19 2" xfId="48926" xr:uid="{00000000-0005-0000-0000-00002CC30000}"/>
    <cellStyle name="Título 1 1 1 2 2" xfId="1376" xr:uid="{00000000-0005-0000-0000-00002DC30000}"/>
    <cellStyle name="Título 1 1 1 2 2 2" xfId="48927" xr:uid="{00000000-0005-0000-0000-00002EC30000}"/>
    <cellStyle name="Título 1 1 1 2 20" xfId="48928" xr:uid="{00000000-0005-0000-0000-00002FC30000}"/>
    <cellStyle name="Título 1 1 1 2 20 2" xfId="48929" xr:uid="{00000000-0005-0000-0000-000030C30000}"/>
    <cellStyle name="Título 1 1 1 2 21" xfId="48930" xr:uid="{00000000-0005-0000-0000-000031C30000}"/>
    <cellStyle name="Título 1 1 1 2 21 2" xfId="48931" xr:uid="{00000000-0005-0000-0000-000032C30000}"/>
    <cellStyle name="Título 1 1 1 2 22" xfId="48932" xr:uid="{00000000-0005-0000-0000-000033C30000}"/>
    <cellStyle name="Título 1 1 1 2 22 2" xfId="48933" xr:uid="{00000000-0005-0000-0000-000034C30000}"/>
    <cellStyle name="Título 1 1 1 2 23" xfId="48934" xr:uid="{00000000-0005-0000-0000-000035C30000}"/>
    <cellStyle name="Título 1 1 1 2 23 2" xfId="48935" xr:uid="{00000000-0005-0000-0000-000036C30000}"/>
    <cellStyle name="Título 1 1 1 2 24" xfId="48936" xr:uid="{00000000-0005-0000-0000-000037C30000}"/>
    <cellStyle name="Título 1 1 1 2 24 2" xfId="48937" xr:uid="{00000000-0005-0000-0000-000038C30000}"/>
    <cellStyle name="Título 1 1 1 2 25" xfId="48938" xr:uid="{00000000-0005-0000-0000-000039C30000}"/>
    <cellStyle name="Título 1 1 1 2 25 2" xfId="48939" xr:uid="{00000000-0005-0000-0000-00003AC30000}"/>
    <cellStyle name="Título 1 1 1 2 26" xfId="48940" xr:uid="{00000000-0005-0000-0000-00003BC30000}"/>
    <cellStyle name="Título 1 1 1 2 26 2" xfId="48941" xr:uid="{00000000-0005-0000-0000-00003CC30000}"/>
    <cellStyle name="Título 1 1 1 2 27" xfId="48942" xr:uid="{00000000-0005-0000-0000-00003DC30000}"/>
    <cellStyle name="Título 1 1 1 2 27 2" xfId="48943" xr:uid="{00000000-0005-0000-0000-00003EC30000}"/>
    <cellStyle name="Título 1 1 1 2 28" xfId="48944" xr:uid="{00000000-0005-0000-0000-00003FC30000}"/>
    <cellStyle name="Título 1 1 1 2 28 2" xfId="48945" xr:uid="{00000000-0005-0000-0000-000040C30000}"/>
    <cellStyle name="Título 1 1 1 2 29" xfId="48946" xr:uid="{00000000-0005-0000-0000-000041C30000}"/>
    <cellStyle name="Título 1 1 1 2 29 2" xfId="48947" xr:uid="{00000000-0005-0000-0000-000042C30000}"/>
    <cellStyle name="Título 1 1 1 2 3" xfId="1377" xr:uid="{00000000-0005-0000-0000-000043C30000}"/>
    <cellStyle name="Título 1 1 1 2 3 2" xfId="48948" xr:uid="{00000000-0005-0000-0000-000044C30000}"/>
    <cellStyle name="Título 1 1 1 2 30" xfId="48949" xr:uid="{00000000-0005-0000-0000-000045C30000}"/>
    <cellStyle name="Título 1 1 1 2 30 2" xfId="48950" xr:uid="{00000000-0005-0000-0000-000046C30000}"/>
    <cellStyle name="Título 1 1 1 2 31" xfId="48951" xr:uid="{00000000-0005-0000-0000-000047C30000}"/>
    <cellStyle name="Título 1 1 1 2 31 2" xfId="48952" xr:uid="{00000000-0005-0000-0000-000048C30000}"/>
    <cellStyle name="Título 1 1 1 2 32" xfId="48953" xr:uid="{00000000-0005-0000-0000-000049C30000}"/>
    <cellStyle name="Título 1 1 1 2 32 2" xfId="48954" xr:uid="{00000000-0005-0000-0000-00004AC30000}"/>
    <cellStyle name="Título 1 1 1 2 33" xfId="48955" xr:uid="{00000000-0005-0000-0000-00004BC30000}"/>
    <cellStyle name="Título 1 1 1 2 33 2" xfId="48956" xr:uid="{00000000-0005-0000-0000-00004CC30000}"/>
    <cellStyle name="Título 1 1 1 2 34" xfId="48957" xr:uid="{00000000-0005-0000-0000-00004DC30000}"/>
    <cellStyle name="Título 1 1 1 2 34 2" xfId="48958" xr:uid="{00000000-0005-0000-0000-00004EC30000}"/>
    <cellStyle name="Título 1 1 1 2 35" xfId="48959" xr:uid="{00000000-0005-0000-0000-00004FC30000}"/>
    <cellStyle name="Título 1 1 1 2 35 2" xfId="48960" xr:uid="{00000000-0005-0000-0000-000050C30000}"/>
    <cellStyle name="Título 1 1 1 2 36" xfId="48961" xr:uid="{00000000-0005-0000-0000-000051C30000}"/>
    <cellStyle name="Título 1 1 1 2 36 2" xfId="48962" xr:uid="{00000000-0005-0000-0000-000052C30000}"/>
    <cellStyle name="Título 1 1 1 2 37" xfId="48963" xr:uid="{00000000-0005-0000-0000-000053C30000}"/>
    <cellStyle name="Título 1 1 1 2 37 2" xfId="48964" xr:uid="{00000000-0005-0000-0000-000054C30000}"/>
    <cellStyle name="Título 1 1 1 2 38" xfId="48965" xr:uid="{00000000-0005-0000-0000-000055C30000}"/>
    <cellStyle name="Título 1 1 1 2 39" xfId="48966" xr:uid="{00000000-0005-0000-0000-000056C30000}"/>
    <cellStyle name="Título 1 1 1 2 4" xfId="48967" xr:uid="{00000000-0005-0000-0000-000057C30000}"/>
    <cellStyle name="Título 1 1 1 2 4 2" xfId="48968" xr:uid="{00000000-0005-0000-0000-000058C30000}"/>
    <cellStyle name="Título 1 1 1 2 40" xfId="48969" xr:uid="{00000000-0005-0000-0000-000059C30000}"/>
    <cellStyle name="Título 1 1 1 2 41" xfId="48970" xr:uid="{00000000-0005-0000-0000-00005AC30000}"/>
    <cellStyle name="Título 1 1 1 2 42" xfId="48971" xr:uid="{00000000-0005-0000-0000-00005BC30000}"/>
    <cellStyle name="Título 1 1 1 2 43" xfId="48972" xr:uid="{00000000-0005-0000-0000-00005CC30000}"/>
    <cellStyle name="Título 1 1 1 2 44" xfId="48973" xr:uid="{00000000-0005-0000-0000-00005DC30000}"/>
    <cellStyle name="Título 1 1 1 2 45" xfId="48974" xr:uid="{00000000-0005-0000-0000-00005EC30000}"/>
    <cellStyle name="Título 1 1 1 2 46" xfId="48975" xr:uid="{00000000-0005-0000-0000-00005FC30000}"/>
    <cellStyle name="Título 1 1 1 2 47" xfId="48976" xr:uid="{00000000-0005-0000-0000-000060C30000}"/>
    <cellStyle name="Título 1 1 1 2 48" xfId="48977" xr:uid="{00000000-0005-0000-0000-000061C30000}"/>
    <cellStyle name="Título 1 1 1 2 49" xfId="48978" xr:uid="{00000000-0005-0000-0000-000062C30000}"/>
    <cellStyle name="Título 1 1 1 2 5" xfId="48979" xr:uid="{00000000-0005-0000-0000-000063C30000}"/>
    <cellStyle name="Título 1 1 1 2 5 2" xfId="48980" xr:uid="{00000000-0005-0000-0000-000064C30000}"/>
    <cellStyle name="Título 1 1 1 2 50" xfId="48981" xr:uid="{00000000-0005-0000-0000-000065C30000}"/>
    <cellStyle name="Título 1 1 1 2 51" xfId="48982" xr:uid="{00000000-0005-0000-0000-000066C30000}"/>
    <cellStyle name="Título 1 1 1 2 52" xfId="48983" xr:uid="{00000000-0005-0000-0000-000067C30000}"/>
    <cellStyle name="Título 1 1 1 2 53" xfId="48984" xr:uid="{00000000-0005-0000-0000-000068C30000}"/>
    <cellStyle name="Título 1 1 1 2 54" xfId="48985" xr:uid="{00000000-0005-0000-0000-000069C30000}"/>
    <cellStyle name="Título 1 1 1 2 55" xfId="48986" xr:uid="{00000000-0005-0000-0000-00006AC30000}"/>
    <cellStyle name="Título 1 1 1 2 56" xfId="48987" xr:uid="{00000000-0005-0000-0000-00006BC30000}"/>
    <cellStyle name="Título 1 1 1 2 57" xfId="48988" xr:uid="{00000000-0005-0000-0000-00006CC30000}"/>
    <cellStyle name="Título 1 1 1 2 58" xfId="48989" xr:uid="{00000000-0005-0000-0000-00006DC30000}"/>
    <cellStyle name="Título 1 1 1 2 59" xfId="48990" xr:uid="{00000000-0005-0000-0000-00006EC30000}"/>
    <cellStyle name="Título 1 1 1 2 6" xfId="48991" xr:uid="{00000000-0005-0000-0000-00006FC30000}"/>
    <cellStyle name="Título 1 1 1 2 6 2" xfId="48992" xr:uid="{00000000-0005-0000-0000-000070C30000}"/>
    <cellStyle name="Título 1 1 1 2 60" xfId="48993" xr:uid="{00000000-0005-0000-0000-000071C30000}"/>
    <cellStyle name="Título 1 1 1 2 61" xfId="48994" xr:uid="{00000000-0005-0000-0000-000072C30000}"/>
    <cellStyle name="Título 1 1 1 2 62" xfId="48995" xr:uid="{00000000-0005-0000-0000-000073C30000}"/>
    <cellStyle name="Título 1 1 1 2 63" xfId="48996" xr:uid="{00000000-0005-0000-0000-000074C30000}"/>
    <cellStyle name="Título 1 1 1 2 64" xfId="48997" xr:uid="{00000000-0005-0000-0000-000075C30000}"/>
    <cellStyle name="Título 1 1 1 2 65" xfId="48998" xr:uid="{00000000-0005-0000-0000-000076C30000}"/>
    <cellStyle name="Título 1 1 1 2 66" xfId="48999" xr:uid="{00000000-0005-0000-0000-000077C30000}"/>
    <cellStyle name="Título 1 1 1 2 67" xfId="49000" xr:uid="{00000000-0005-0000-0000-000078C30000}"/>
    <cellStyle name="Título 1 1 1 2 68" xfId="49001" xr:uid="{00000000-0005-0000-0000-000079C30000}"/>
    <cellStyle name="Título 1 1 1 2 69" xfId="52869" xr:uid="{00000000-0005-0000-0000-00007AC30000}"/>
    <cellStyle name="Título 1 1 1 2 7" xfId="49002" xr:uid="{00000000-0005-0000-0000-00007BC30000}"/>
    <cellStyle name="Título 1 1 1 2 7 2" xfId="49003" xr:uid="{00000000-0005-0000-0000-00007CC30000}"/>
    <cellStyle name="Título 1 1 1 2 70" xfId="53330" xr:uid="{00000000-0005-0000-0000-00007DC30000}"/>
    <cellStyle name="Título 1 1 1 2 8" xfId="49004" xr:uid="{00000000-0005-0000-0000-00007EC30000}"/>
    <cellStyle name="Título 1 1 1 2 8 2" xfId="49005" xr:uid="{00000000-0005-0000-0000-00007FC30000}"/>
    <cellStyle name="Título 1 1 1 2 9" xfId="49006" xr:uid="{00000000-0005-0000-0000-000080C30000}"/>
    <cellStyle name="Título 1 1 1 2 9 2" xfId="49007" xr:uid="{00000000-0005-0000-0000-000081C30000}"/>
    <cellStyle name="Título 1 1 1 20" xfId="1378" xr:uid="{00000000-0005-0000-0000-000082C30000}"/>
    <cellStyle name="Título 1 1 1 20 10" xfId="49008" xr:uid="{00000000-0005-0000-0000-000083C30000}"/>
    <cellStyle name="Título 1 1 1 20 10 2" xfId="49009" xr:uid="{00000000-0005-0000-0000-000084C30000}"/>
    <cellStyle name="Título 1 1 1 20 11" xfId="49010" xr:uid="{00000000-0005-0000-0000-000085C30000}"/>
    <cellStyle name="Título 1 1 1 20 11 2" xfId="49011" xr:uid="{00000000-0005-0000-0000-000086C30000}"/>
    <cellStyle name="Título 1 1 1 20 12" xfId="49012" xr:uid="{00000000-0005-0000-0000-000087C30000}"/>
    <cellStyle name="Título 1 1 1 20 12 2" xfId="49013" xr:uid="{00000000-0005-0000-0000-000088C30000}"/>
    <cellStyle name="Título 1 1 1 20 13" xfId="49014" xr:uid="{00000000-0005-0000-0000-000089C30000}"/>
    <cellStyle name="Título 1 1 1 20 13 2" xfId="49015" xr:uid="{00000000-0005-0000-0000-00008AC30000}"/>
    <cellStyle name="Título 1 1 1 20 14" xfId="49016" xr:uid="{00000000-0005-0000-0000-00008BC30000}"/>
    <cellStyle name="Título 1 1 1 20 14 2" xfId="49017" xr:uid="{00000000-0005-0000-0000-00008CC30000}"/>
    <cellStyle name="Título 1 1 1 20 15" xfId="49018" xr:uid="{00000000-0005-0000-0000-00008DC30000}"/>
    <cellStyle name="Título 1 1 1 20 15 2" xfId="49019" xr:uid="{00000000-0005-0000-0000-00008EC30000}"/>
    <cellStyle name="Título 1 1 1 20 16" xfId="49020" xr:uid="{00000000-0005-0000-0000-00008FC30000}"/>
    <cellStyle name="Título 1 1 1 20 16 2" xfId="49021" xr:uid="{00000000-0005-0000-0000-000090C30000}"/>
    <cellStyle name="Título 1 1 1 20 17" xfId="49022" xr:uid="{00000000-0005-0000-0000-000091C30000}"/>
    <cellStyle name="Título 1 1 1 20 17 2" xfId="49023" xr:uid="{00000000-0005-0000-0000-000092C30000}"/>
    <cellStyle name="Título 1 1 1 20 18" xfId="49024" xr:uid="{00000000-0005-0000-0000-000093C30000}"/>
    <cellStyle name="Título 1 1 1 20 18 2" xfId="49025" xr:uid="{00000000-0005-0000-0000-000094C30000}"/>
    <cellStyle name="Título 1 1 1 20 19" xfId="49026" xr:uid="{00000000-0005-0000-0000-000095C30000}"/>
    <cellStyle name="Título 1 1 1 20 19 2" xfId="49027" xr:uid="{00000000-0005-0000-0000-000096C30000}"/>
    <cellStyle name="Título 1 1 1 20 2" xfId="1379" xr:uid="{00000000-0005-0000-0000-000097C30000}"/>
    <cellStyle name="Título 1 1 1 20 2 2" xfId="49028" xr:uid="{00000000-0005-0000-0000-000098C30000}"/>
    <cellStyle name="Título 1 1 1 20 20" xfId="49029" xr:uid="{00000000-0005-0000-0000-000099C30000}"/>
    <cellStyle name="Título 1 1 1 20 20 2" xfId="49030" xr:uid="{00000000-0005-0000-0000-00009AC30000}"/>
    <cellStyle name="Título 1 1 1 20 21" xfId="49031" xr:uid="{00000000-0005-0000-0000-00009BC30000}"/>
    <cellStyle name="Título 1 1 1 20 21 2" xfId="49032" xr:uid="{00000000-0005-0000-0000-00009CC30000}"/>
    <cellStyle name="Título 1 1 1 20 22" xfId="49033" xr:uid="{00000000-0005-0000-0000-00009DC30000}"/>
    <cellStyle name="Título 1 1 1 20 22 2" xfId="49034" xr:uid="{00000000-0005-0000-0000-00009EC30000}"/>
    <cellStyle name="Título 1 1 1 20 23" xfId="49035" xr:uid="{00000000-0005-0000-0000-00009FC30000}"/>
    <cellStyle name="Título 1 1 1 20 23 2" xfId="49036" xr:uid="{00000000-0005-0000-0000-0000A0C30000}"/>
    <cellStyle name="Título 1 1 1 20 24" xfId="49037" xr:uid="{00000000-0005-0000-0000-0000A1C30000}"/>
    <cellStyle name="Título 1 1 1 20 24 2" xfId="49038" xr:uid="{00000000-0005-0000-0000-0000A2C30000}"/>
    <cellStyle name="Título 1 1 1 20 25" xfId="49039" xr:uid="{00000000-0005-0000-0000-0000A3C30000}"/>
    <cellStyle name="Título 1 1 1 20 25 2" xfId="49040" xr:uid="{00000000-0005-0000-0000-0000A4C30000}"/>
    <cellStyle name="Título 1 1 1 20 26" xfId="49041" xr:uid="{00000000-0005-0000-0000-0000A5C30000}"/>
    <cellStyle name="Título 1 1 1 20 26 2" xfId="49042" xr:uid="{00000000-0005-0000-0000-0000A6C30000}"/>
    <cellStyle name="Título 1 1 1 20 27" xfId="49043" xr:uid="{00000000-0005-0000-0000-0000A7C30000}"/>
    <cellStyle name="Título 1 1 1 20 27 2" xfId="49044" xr:uid="{00000000-0005-0000-0000-0000A8C30000}"/>
    <cellStyle name="Título 1 1 1 20 28" xfId="49045" xr:uid="{00000000-0005-0000-0000-0000A9C30000}"/>
    <cellStyle name="Título 1 1 1 20 28 2" xfId="49046" xr:uid="{00000000-0005-0000-0000-0000AAC30000}"/>
    <cellStyle name="Título 1 1 1 20 29" xfId="49047" xr:uid="{00000000-0005-0000-0000-0000ABC30000}"/>
    <cellStyle name="Título 1 1 1 20 29 2" xfId="49048" xr:uid="{00000000-0005-0000-0000-0000ACC30000}"/>
    <cellStyle name="Título 1 1 1 20 3" xfId="1380" xr:uid="{00000000-0005-0000-0000-0000ADC30000}"/>
    <cellStyle name="Título 1 1 1 20 3 2" xfId="49049" xr:uid="{00000000-0005-0000-0000-0000AEC30000}"/>
    <cellStyle name="Título 1 1 1 20 30" xfId="49050" xr:uid="{00000000-0005-0000-0000-0000AFC30000}"/>
    <cellStyle name="Título 1 1 1 20 30 2" xfId="49051" xr:uid="{00000000-0005-0000-0000-0000B0C30000}"/>
    <cellStyle name="Título 1 1 1 20 31" xfId="49052" xr:uid="{00000000-0005-0000-0000-0000B1C30000}"/>
    <cellStyle name="Título 1 1 1 20 31 2" xfId="49053" xr:uid="{00000000-0005-0000-0000-0000B2C30000}"/>
    <cellStyle name="Título 1 1 1 20 32" xfId="49054" xr:uid="{00000000-0005-0000-0000-0000B3C30000}"/>
    <cellStyle name="Título 1 1 1 20 32 2" xfId="49055" xr:uid="{00000000-0005-0000-0000-0000B4C30000}"/>
    <cellStyle name="Título 1 1 1 20 33" xfId="49056" xr:uid="{00000000-0005-0000-0000-0000B5C30000}"/>
    <cellStyle name="Título 1 1 1 20 33 2" xfId="49057" xr:uid="{00000000-0005-0000-0000-0000B6C30000}"/>
    <cellStyle name="Título 1 1 1 20 34" xfId="49058" xr:uid="{00000000-0005-0000-0000-0000B7C30000}"/>
    <cellStyle name="Título 1 1 1 20 34 2" xfId="49059" xr:uid="{00000000-0005-0000-0000-0000B8C30000}"/>
    <cellStyle name="Título 1 1 1 20 35" xfId="49060" xr:uid="{00000000-0005-0000-0000-0000B9C30000}"/>
    <cellStyle name="Título 1 1 1 20 35 2" xfId="49061" xr:uid="{00000000-0005-0000-0000-0000BAC30000}"/>
    <cellStyle name="Título 1 1 1 20 36" xfId="49062" xr:uid="{00000000-0005-0000-0000-0000BBC30000}"/>
    <cellStyle name="Título 1 1 1 20 36 2" xfId="49063" xr:uid="{00000000-0005-0000-0000-0000BCC30000}"/>
    <cellStyle name="Título 1 1 1 20 37" xfId="49064" xr:uid="{00000000-0005-0000-0000-0000BDC30000}"/>
    <cellStyle name="Título 1 1 1 20 38" xfId="49065" xr:uid="{00000000-0005-0000-0000-0000BEC30000}"/>
    <cellStyle name="Título 1 1 1 20 39" xfId="49066" xr:uid="{00000000-0005-0000-0000-0000BFC30000}"/>
    <cellStyle name="Título 1 1 1 20 4" xfId="49067" xr:uid="{00000000-0005-0000-0000-0000C0C30000}"/>
    <cellStyle name="Título 1 1 1 20 4 2" xfId="49068" xr:uid="{00000000-0005-0000-0000-0000C1C30000}"/>
    <cellStyle name="Título 1 1 1 20 40" xfId="49069" xr:uid="{00000000-0005-0000-0000-0000C2C30000}"/>
    <cellStyle name="Título 1 1 1 20 41" xfId="49070" xr:uid="{00000000-0005-0000-0000-0000C3C30000}"/>
    <cellStyle name="Título 1 1 1 20 42" xfId="49071" xr:uid="{00000000-0005-0000-0000-0000C4C30000}"/>
    <cellStyle name="Título 1 1 1 20 43" xfId="49072" xr:uid="{00000000-0005-0000-0000-0000C5C30000}"/>
    <cellStyle name="Título 1 1 1 20 44" xfId="49073" xr:uid="{00000000-0005-0000-0000-0000C6C30000}"/>
    <cellStyle name="Título 1 1 1 20 45" xfId="49074" xr:uid="{00000000-0005-0000-0000-0000C7C30000}"/>
    <cellStyle name="Título 1 1 1 20 46" xfId="49075" xr:uid="{00000000-0005-0000-0000-0000C8C30000}"/>
    <cellStyle name="Título 1 1 1 20 47" xfId="49076" xr:uid="{00000000-0005-0000-0000-0000C9C30000}"/>
    <cellStyle name="Título 1 1 1 20 48" xfId="49077" xr:uid="{00000000-0005-0000-0000-0000CAC30000}"/>
    <cellStyle name="Título 1 1 1 20 49" xfId="49078" xr:uid="{00000000-0005-0000-0000-0000CBC30000}"/>
    <cellStyle name="Título 1 1 1 20 5" xfId="49079" xr:uid="{00000000-0005-0000-0000-0000CCC30000}"/>
    <cellStyle name="Título 1 1 1 20 5 2" xfId="49080" xr:uid="{00000000-0005-0000-0000-0000CDC30000}"/>
    <cellStyle name="Título 1 1 1 20 50" xfId="49081" xr:uid="{00000000-0005-0000-0000-0000CEC30000}"/>
    <cellStyle name="Título 1 1 1 20 51" xfId="49082" xr:uid="{00000000-0005-0000-0000-0000CFC30000}"/>
    <cellStyle name="Título 1 1 1 20 52" xfId="49083" xr:uid="{00000000-0005-0000-0000-0000D0C30000}"/>
    <cellStyle name="Título 1 1 1 20 53" xfId="49084" xr:uid="{00000000-0005-0000-0000-0000D1C30000}"/>
    <cellStyle name="Título 1 1 1 20 54" xfId="49085" xr:uid="{00000000-0005-0000-0000-0000D2C30000}"/>
    <cellStyle name="Título 1 1 1 20 55" xfId="49086" xr:uid="{00000000-0005-0000-0000-0000D3C30000}"/>
    <cellStyle name="Título 1 1 1 20 56" xfId="49087" xr:uid="{00000000-0005-0000-0000-0000D4C30000}"/>
    <cellStyle name="Título 1 1 1 20 57" xfId="49088" xr:uid="{00000000-0005-0000-0000-0000D5C30000}"/>
    <cellStyle name="Título 1 1 1 20 58" xfId="49089" xr:uid="{00000000-0005-0000-0000-0000D6C30000}"/>
    <cellStyle name="Título 1 1 1 20 59" xfId="49090" xr:uid="{00000000-0005-0000-0000-0000D7C30000}"/>
    <cellStyle name="Título 1 1 1 20 6" xfId="49091" xr:uid="{00000000-0005-0000-0000-0000D8C30000}"/>
    <cellStyle name="Título 1 1 1 20 6 2" xfId="49092" xr:uid="{00000000-0005-0000-0000-0000D9C30000}"/>
    <cellStyle name="Título 1 1 1 20 60" xfId="49093" xr:uid="{00000000-0005-0000-0000-0000DAC30000}"/>
    <cellStyle name="Título 1 1 1 20 61" xfId="49094" xr:uid="{00000000-0005-0000-0000-0000DBC30000}"/>
    <cellStyle name="Título 1 1 1 20 62" xfId="49095" xr:uid="{00000000-0005-0000-0000-0000DCC30000}"/>
    <cellStyle name="Título 1 1 1 20 63" xfId="49096" xr:uid="{00000000-0005-0000-0000-0000DDC30000}"/>
    <cellStyle name="Título 1 1 1 20 64" xfId="49097" xr:uid="{00000000-0005-0000-0000-0000DEC30000}"/>
    <cellStyle name="Título 1 1 1 20 65" xfId="49098" xr:uid="{00000000-0005-0000-0000-0000DFC30000}"/>
    <cellStyle name="Título 1 1 1 20 66" xfId="49099" xr:uid="{00000000-0005-0000-0000-0000E0C30000}"/>
    <cellStyle name="Título 1 1 1 20 67" xfId="49100" xr:uid="{00000000-0005-0000-0000-0000E1C30000}"/>
    <cellStyle name="Título 1 1 1 20 68" xfId="53019" xr:uid="{00000000-0005-0000-0000-0000E2C30000}"/>
    <cellStyle name="Título 1 1 1 20 69" xfId="53480" xr:uid="{00000000-0005-0000-0000-0000E3C30000}"/>
    <cellStyle name="Título 1 1 1 20 7" xfId="49101" xr:uid="{00000000-0005-0000-0000-0000E4C30000}"/>
    <cellStyle name="Título 1 1 1 20 7 2" xfId="49102" xr:uid="{00000000-0005-0000-0000-0000E5C30000}"/>
    <cellStyle name="Título 1 1 1 20 8" xfId="49103" xr:uid="{00000000-0005-0000-0000-0000E6C30000}"/>
    <cellStyle name="Título 1 1 1 20 8 2" xfId="49104" xr:uid="{00000000-0005-0000-0000-0000E7C30000}"/>
    <cellStyle name="Título 1 1 1 20 9" xfId="49105" xr:uid="{00000000-0005-0000-0000-0000E8C30000}"/>
    <cellStyle name="Título 1 1 1 20 9 2" xfId="49106" xr:uid="{00000000-0005-0000-0000-0000E9C30000}"/>
    <cellStyle name="Título 1 1 1 21" xfId="1381" xr:uid="{00000000-0005-0000-0000-0000EAC30000}"/>
    <cellStyle name="Título 1 1 1 21 2" xfId="49107" xr:uid="{00000000-0005-0000-0000-0000EBC30000}"/>
    <cellStyle name="Título 1 1 1 22" xfId="49108" xr:uid="{00000000-0005-0000-0000-0000ECC30000}"/>
    <cellStyle name="Título 1 1 1 22 2" xfId="49109" xr:uid="{00000000-0005-0000-0000-0000EDC30000}"/>
    <cellStyle name="Título 1 1 1 23" xfId="49110" xr:uid="{00000000-0005-0000-0000-0000EEC30000}"/>
    <cellStyle name="Título 1 1 1 23 2" xfId="49111" xr:uid="{00000000-0005-0000-0000-0000EFC30000}"/>
    <cellStyle name="Título 1 1 1 24" xfId="49112" xr:uid="{00000000-0005-0000-0000-0000F0C30000}"/>
    <cellStyle name="Título 1 1 1 24 2" xfId="49113" xr:uid="{00000000-0005-0000-0000-0000F1C30000}"/>
    <cellStyle name="Título 1 1 1 25" xfId="49114" xr:uid="{00000000-0005-0000-0000-0000F2C30000}"/>
    <cellStyle name="Título 1 1 1 25 2" xfId="49115" xr:uid="{00000000-0005-0000-0000-0000F3C30000}"/>
    <cellStyle name="Título 1 1 1 26" xfId="49116" xr:uid="{00000000-0005-0000-0000-0000F4C30000}"/>
    <cellStyle name="Título 1 1 1 26 2" xfId="49117" xr:uid="{00000000-0005-0000-0000-0000F5C30000}"/>
    <cellStyle name="Título 1 1 1 27" xfId="49118" xr:uid="{00000000-0005-0000-0000-0000F6C30000}"/>
    <cellStyle name="Título 1 1 1 27 2" xfId="49119" xr:uid="{00000000-0005-0000-0000-0000F7C30000}"/>
    <cellStyle name="Título 1 1 1 28" xfId="49120" xr:uid="{00000000-0005-0000-0000-0000F8C30000}"/>
    <cellStyle name="Título 1 1 1 28 2" xfId="49121" xr:uid="{00000000-0005-0000-0000-0000F9C30000}"/>
    <cellStyle name="Título 1 1 1 29" xfId="49122" xr:uid="{00000000-0005-0000-0000-0000FAC30000}"/>
    <cellStyle name="Título 1 1 1 29 2" xfId="49123" xr:uid="{00000000-0005-0000-0000-0000FBC30000}"/>
    <cellStyle name="Título 1 1 1 3" xfId="1382" xr:uid="{00000000-0005-0000-0000-0000FCC30000}"/>
    <cellStyle name="Título 1 1 1 3 10" xfId="49124" xr:uid="{00000000-0005-0000-0000-0000FDC30000}"/>
    <cellStyle name="Título 1 1 1 3 10 2" xfId="49125" xr:uid="{00000000-0005-0000-0000-0000FEC30000}"/>
    <cellStyle name="Título 1 1 1 3 11" xfId="49126" xr:uid="{00000000-0005-0000-0000-0000FFC30000}"/>
    <cellStyle name="Título 1 1 1 3 11 2" xfId="49127" xr:uid="{00000000-0005-0000-0000-000000C40000}"/>
    <cellStyle name="Título 1 1 1 3 12" xfId="49128" xr:uid="{00000000-0005-0000-0000-000001C40000}"/>
    <cellStyle name="Título 1 1 1 3 12 2" xfId="49129" xr:uid="{00000000-0005-0000-0000-000002C40000}"/>
    <cellStyle name="Título 1 1 1 3 13" xfId="49130" xr:uid="{00000000-0005-0000-0000-000003C40000}"/>
    <cellStyle name="Título 1 1 1 3 13 2" xfId="49131" xr:uid="{00000000-0005-0000-0000-000004C40000}"/>
    <cellStyle name="Título 1 1 1 3 14" xfId="49132" xr:uid="{00000000-0005-0000-0000-000005C40000}"/>
    <cellStyle name="Título 1 1 1 3 14 2" xfId="49133" xr:uid="{00000000-0005-0000-0000-000006C40000}"/>
    <cellStyle name="Título 1 1 1 3 15" xfId="49134" xr:uid="{00000000-0005-0000-0000-000007C40000}"/>
    <cellStyle name="Título 1 1 1 3 15 2" xfId="49135" xr:uid="{00000000-0005-0000-0000-000008C40000}"/>
    <cellStyle name="Título 1 1 1 3 16" xfId="49136" xr:uid="{00000000-0005-0000-0000-000009C40000}"/>
    <cellStyle name="Título 1 1 1 3 16 2" xfId="49137" xr:uid="{00000000-0005-0000-0000-00000AC40000}"/>
    <cellStyle name="Título 1 1 1 3 17" xfId="49138" xr:uid="{00000000-0005-0000-0000-00000BC40000}"/>
    <cellStyle name="Título 1 1 1 3 17 2" xfId="49139" xr:uid="{00000000-0005-0000-0000-00000CC40000}"/>
    <cellStyle name="Título 1 1 1 3 18" xfId="49140" xr:uid="{00000000-0005-0000-0000-00000DC40000}"/>
    <cellStyle name="Título 1 1 1 3 18 2" xfId="49141" xr:uid="{00000000-0005-0000-0000-00000EC40000}"/>
    <cellStyle name="Título 1 1 1 3 19" xfId="49142" xr:uid="{00000000-0005-0000-0000-00000FC40000}"/>
    <cellStyle name="Título 1 1 1 3 19 2" xfId="49143" xr:uid="{00000000-0005-0000-0000-000010C40000}"/>
    <cellStyle name="Título 1 1 1 3 2" xfId="1383" xr:uid="{00000000-0005-0000-0000-000011C40000}"/>
    <cellStyle name="Título 1 1 1 3 2 2" xfId="49144" xr:uid="{00000000-0005-0000-0000-000012C40000}"/>
    <cellStyle name="Título 1 1 1 3 20" xfId="49145" xr:uid="{00000000-0005-0000-0000-000013C40000}"/>
    <cellStyle name="Título 1 1 1 3 20 2" xfId="49146" xr:uid="{00000000-0005-0000-0000-000014C40000}"/>
    <cellStyle name="Título 1 1 1 3 21" xfId="49147" xr:uid="{00000000-0005-0000-0000-000015C40000}"/>
    <cellStyle name="Título 1 1 1 3 21 2" xfId="49148" xr:uid="{00000000-0005-0000-0000-000016C40000}"/>
    <cellStyle name="Título 1 1 1 3 22" xfId="49149" xr:uid="{00000000-0005-0000-0000-000017C40000}"/>
    <cellStyle name="Título 1 1 1 3 22 2" xfId="49150" xr:uid="{00000000-0005-0000-0000-000018C40000}"/>
    <cellStyle name="Título 1 1 1 3 23" xfId="49151" xr:uid="{00000000-0005-0000-0000-000019C40000}"/>
    <cellStyle name="Título 1 1 1 3 23 2" xfId="49152" xr:uid="{00000000-0005-0000-0000-00001AC40000}"/>
    <cellStyle name="Título 1 1 1 3 24" xfId="49153" xr:uid="{00000000-0005-0000-0000-00001BC40000}"/>
    <cellStyle name="Título 1 1 1 3 24 2" xfId="49154" xr:uid="{00000000-0005-0000-0000-00001CC40000}"/>
    <cellStyle name="Título 1 1 1 3 25" xfId="49155" xr:uid="{00000000-0005-0000-0000-00001DC40000}"/>
    <cellStyle name="Título 1 1 1 3 25 2" xfId="49156" xr:uid="{00000000-0005-0000-0000-00001EC40000}"/>
    <cellStyle name="Título 1 1 1 3 26" xfId="49157" xr:uid="{00000000-0005-0000-0000-00001FC40000}"/>
    <cellStyle name="Título 1 1 1 3 26 2" xfId="49158" xr:uid="{00000000-0005-0000-0000-000020C40000}"/>
    <cellStyle name="Título 1 1 1 3 27" xfId="49159" xr:uid="{00000000-0005-0000-0000-000021C40000}"/>
    <cellStyle name="Título 1 1 1 3 27 2" xfId="49160" xr:uid="{00000000-0005-0000-0000-000022C40000}"/>
    <cellStyle name="Título 1 1 1 3 28" xfId="49161" xr:uid="{00000000-0005-0000-0000-000023C40000}"/>
    <cellStyle name="Título 1 1 1 3 28 2" xfId="49162" xr:uid="{00000000-0005-0000-0000-000024C40000}"/>
    <cellStyle name="Título 1 1 1 3 29" xfId="49163" xr:uid="{00000000-0005-0000-0000-000025C40000}"/>
    <cellStyle name="Título 1 1 1 3 29 2" xfId="49164" xr:uid="{00000000-0005-0000-0000-000026C40000}"/>
    <cellStyle name="Título 1 1 1 3 3" xfId="1384" xr:uid="{00000000-0005-0000-0000-000027C40000}"/>
    <cellStyle name="Título 1 1 1 3 3 2" xfId="49165" xr:uid="{00000000-0005-0000-0000-000028C40000}"/>
    <cellStyle name="Título 1 1 1 3 30" xfId="49166" xr:uid="{00000000-0005-0000-0000-000029C40000}"/>
    <cellStyle name="Título 1 1 1 3 30 2" xfId="49167" xr:uid="{00000000-0005-0000-0000-00002AC40000}"/>
    <cellStyle name="Título 1 1 1 3 31" xfId="49168" xr:uid="{00000000-0005-0000-0000-00002BC40000}"/>
    <cellStyle name="Título 1 1 1 3 31 2" xfId="49169" xr:uid="{00000000-0005-0000-0000-00002CC40000}"/>
    <cellStyle name="Título 1 1 1 3 32" xfId="49170" xr:uid="{00000000-0005-0000-0000-00002DC40000}"/>
    <cellStyle name="Título 1 1 1 3 32 2" xfId="49171" xr:uid="{00000000-0005-0000-0000-00002EC40000}"/>
    <cellStyle name="Título 1 1 1 3 33" xfId="49172" xr:uid="{00000000-0005-0000-0000-00002FC40000}"/>
    <cellStyle name="Título 1 1 1 3 33 2" xfId="49173" xr:uid="{00000000-0005-0000-0000-000030C40000}"/>
    <cellStyle name="Título 1 1 1 3 34" xfId="49174" xr:uid="{00000000-0005-0000-0000-000031C40000}"/>
    <cellStyle name="Título 1 1 1 3 34 2" xfId="49175" xr:uid="{00000000-0005-0000-0000-000032C40000}"/>
    <cellStyle name="Título 1 1 1 3 35" xfId="49176" xr:uid="{00000000-0005-0000-0000-000033C40000}"/>
    <cellStyle name="Título 1 1 1 3 35 2" xfId="49177" xr:uid="{00000000-0005-0000-0000-000034C40000}"/>
    <cellStyle name="Título 1 1 1 3 36" xfId="49178" xr:uid="{00000000-0005-0000-0000-000035C40000}"/>
    <cellStyle name="Título 1 1 1 3 36 2" xfId="49179" xr:uid="{00000000-0005-0000-0000-000036C40000}"/>
    <cellStyle name="Título 1 1 1 3 37" xfId="49180" xr:uid="{00000000-0005-0000-0000-000037C40000}"/>
    <cellStyle name="Título 1 1 1 3 37 2" xfId="49181" xr:uid="{00000000-0005-0000-0000-000038C40000}"/>
    <cellStyle name="Título 1 1 1 3 38" xfId="49182" xr:uid="{00000000-0005-0000-0000-000039C40000}"/>
    <cellStyle name="Título 1 1 1 3 39" xfId="49183" xr:uid="{00000000-0005-0000-0000-00003AC40000}"/>
    <cellStyle name="Título 1 1 1 3 4" xfId="49184" xr:uid="{00000000-0005-0000-0000-00003BC40000}"/>
    <cellStyle name="Título 1 1 1 3 4 2" xfId="49185" xr:uid="{00000000-0005-0000-0000-00003CC40000}"/>
    <cellStyle name="Título 1 1 1 3 40" xfId="49186" xr:uid="{00000000-0005-0000-0000-00003DC40000}"/>
    <cellStyle name="Título 1 1 1 3 41" xfId="49187" xr:uid="{00000000-0005-0000-0000-00003EC40000}"/>
    <cellStyle name="Título 1 1 1 3 42" xfId="49188" xr:uid="{00000000-0005-0000-0000-00003FC40000}"/>
    <cellStyle name="Título 1 1 1 3 43" xfId="49189" xr:uid="{00000000-0005-0000-0000-000040C40000}"/>
    <cellStyle name="Título 1 1 1 3 44" xfId="49190" xr:uid="{00000000-0005-0000-0000-000041C40000}"/>
    <cellStyle name="Título 1 1 1 3 45" xfId="49191" xr:uid="{00000000-0005-0000-0000-000042C40000}"/>
    <cellStyle name="Título 1 1 1 3 46" xfId="49192" xr:uid="{00000000-0005-0000-0000-000043C40000}"/>
    <cellStyle name="Título 1 1 1 3 47" xfId="49193" xr:uid="{00000000-0005-0000-0000-000044C40000}"/>
    <cellStyle name="Título 1 1 1 3 48" xfId="49194" xr:uid="{00000000-0005-0000-0000-000045C40000}"/>
    <cellStyle name="Título 1 1 1 3 49" xfId="49195" xr:uid="{00000000-0005-0000-0000-000046C40000}"/>
    <cellStyle name="Título 1 1 1 3 5" xfId="49196" xr:uid="{00000000-0005-0000-0000-000047C40000}"/>
    <cellStyle name="Título 1 1 1 3 5 2" xfId="49197" xr:uid="{00000000-0005-0000-0000-000048C40000}"/>
    <cellStyle name="Título 1 1 1 3 50" xfId="49198" xr:uid="{00000000-0005-0000-0000-000049C40000}"/>
    <cellStyle name="Título 1 1 1 3 51" xfId="49199" xr:uid="{00000000-0005-0000-0000-00004AC40000}"/>
    <cellStyle name="Título 1 1 1 3 52" xfId="49200" xr:uid="{00000000-0005-0000-0000-00004BC40000}"/>
    <cellStyle name="Título 1 1 1 3 53" xfId="49201" xr:uid="{00000000-0005-0000-0000-00004CC40000}"/>
    <cellStyle name="Título 1 1 1 3 54" xfId="49202" xr:uid="{00000000-0005-0000-0000-00004DC40000}"/>
    <cellStyle name="Título 1 1 1 3 55" xfId="49203" xr:uid="{00000000-0005-0000-0000-00004EC40000}"/>
    <cellStyle name="Título 1 1 1 3 56" xfId="49204" xr:uid="{00000000-0005-0000-0000-00004FC40000}"/>
    <cellStyle name="Título 1 1 1 3 57" xfId="49205" xr:uid="{00000000-0005-0000-0000-000050C40000}"/>
    <cellStyle name="Título 1 1 1 3 58" xfId="49206" xr:uid="{00000000-0005-0000-0000-000051C40000}"/>
    <cellStyle name="Título 1 1 1 3 59" xfId="49207" xr:uid="{00000000-0005-0000-0000-000052C40000}"/>
    <cellStyle name="Título 1 1 1 3 6" xfId="49208" xr:uid="{00000000-0005-0000-0000-000053C40000}"/>
    <cellStyle name="Título 1 1 1 3 6 2" xfId="49209" xr:uid="{00000000-0005-0000-0000-000054C40000}"/>
    <cellStyle name="Título 1 1 1 3 60" xfId="49210" xr:uid="{00000000-0005-0000-0000-000055C40000}"/>
    <cellStyle name="Título 1 1 1 3 61" xfId="49211" xr:uid="{00000000-0005-0000-0000-000056C40000}"/>
    <cellStyle name="Título 1 1 1 3 62" xfId="49212" xr:uid="{00000000-0005-0000-0000-000057C40000}"/>
    <cellStyle name="Título 1 1 1 3 63" xfId="49213" xr:uid="{00000000-0005-0000-0000-000058C40000}"/>
    <cellStyle name="Título 1 1 1 3 64" xfId="49214" xr:uid="{00000000-0005-0000-0000-000059C40000}"/>
    <cellStyle name="Título 1 1 1 3 65" xfId="49215" xr:uid="{00000000-0005-0000-0000-00005AC40000}"/>
    <cellStyle name="Título 1 1 1 3 66" xfId="49216" xr:uid="{00000000-0005-0000-0000-00005BC40000}"/>
    <cellStyle name="Título 1 1 1 3 67" xfId="49217" xr:uid="{00000000-0005-0000-0000-00005CC40000}"/>
    <cellStyle name="Título 1 1 1 3 68" xfId="49218" xr:uid="{00000000-0005-0000-0000-00005DC40000}"/>
    <cellStyle name="Título 1 1 1 3 69" xfId="52851" xr:uid="{00000000-0005-0000-0000-00005EC40000}"/>
    <cellStyle name="Título 1 1 1 3 7" xfId="49219" xr:uid="{00000000-0005-0000-0000-00005FC40000}"/>
    <cellStyle name="Título 1 1 1 3 7 2" xfId="49220" xr:uid="{00000000-0005-0000-0000-000060C40000}"/>
    <cellStyle name="Título 1 1 1 3 70" xfId="53312" xr:uid="{00000000-0005-0000-0000-000061C40000}"/>
    <cellStyle name="Título 1 1 1 3 8" xfId="49221" xr:uid="{00000000-0005-0000-0000-000062C40000}"/>
    <cellStyle name="Título 1 1 1 3 8 2" xfId="49222" xr:uid="{00000000-0005-0000-0000-000063C40000}"/>
    <cellStyle name="Título 1 1 1 3 9" xfId="49223" xr:uid="{00000000-0005-0000-0000-000064C40000}"/>
    <cellStyle name="Título 1 1 1 3 9 2" xfId="49224" xr:uid="{00000000-0005-0000-0000-000065C40000}"/>
    <cellStyle name="Título 1 1 1 30" xfId="49225" xr:uid="{00000000-0005-0000-0000-000066C40000}"/>
    <cellStyle name="Título 1 1 1 30 2" xfId="49226" xr:uid="{00000000-0005-0000-0000-000067C40000}"/>
    <cellStyle name="Título 1 1 1 31" xfId="49227" xr:uid="{00000000-0005-0000-0000-000068C40000}"/>
    <cellStyle name="Título 1 1 1 31 2" xfId="49228" xr:uid="{00000000-0005-0000-0000-000069C40000}"/>
    <cellStyle name="Título 1 1 1 32" xfId="49229" xr:uid="{00000000-0005-0000-0000-00006AC40000}"/>
    <cellStyle name="Título 1 1 1 32 2" xfId="49230" xr:uid="{00000000-0005-0000-0000-00006BC40000}"/>
    <cellStyle name="Título 1 1 1 33" xfId="49231" xr:uid="{00000000-0005-0000-0000-00006CC40000}"/>
    <cellStyle name="Título 1 1 1 33 2" xfId="49232" xr:uid="{00000000-0005-0000-0000-00006DC40000}"/>
    <cellStyle name="Título 1 1 1 34" xfId="49233" xr:uid="{00000000-0005-0000-0000-00006EC40000}"/>
    <cellStyle name="Título 1 1 1 34 2" xfId="49234" xr:uid="{00000000-0005-0000-0000-00006FC40000}"/>
    <cellStyle name="Título 1 1 1 35" xfId="49235" xr:uid="{00000000-0005-0000-0000-000070C40000}"/>
    <cellStyle name="Título 1 1 1 35 2" xfId="49236" xr:uid="{00000000-0005-0000-0000-000071C40000}"/>
    <cellStyle name="Título 1 1 1 36" xfId="49237" xr:uid="{00000000-0005-0000-0000-000072C40000}"/>
    <cellStyle name="Título 1 1 1 36 2" xfId="49238" xr:uid="{00000000-0005-0000-0000-000073C40000}"/>
    <cellStyle name="Título 1 1 1 37" xfId="49239" xr:uid="{00000000-0005-0000-0000-000074C40000}"/>
    <cellStyle name="Título 1 1 1 37 2" xfId="49240" xr:uid="{00000000-0005-0000-0000-000075C40000}"/>
    <cellStyle name="Título 1 1 1 38" xfId="49241" xr:uid="{00000000-0005-0000-0000-000076C40000}"/>
    <cellStyle name="Título 1 1 1 38 2" xfId="49242" xr:uid="{00000000-0005-0000-0000-000077C40000}"/>
    <cellStyle name="Título 1 1 1 39" xfId="49243" xr:uid="{00000000-0005-0000-0000-000078C40000}"/>
    <cellStyle name="Título 1 1 1 39 2" xfId="49244" xr:uid="{00000000-0005-0000-0000-000079C40000}"/>
    <cellStyle name="Título 1 1 1 4" xfId="1385" xr:uid="{00000000-0005-0000-0000-00007AC40000}"/>
    <cellStyle name="Título 1 1 1 4 10" xfId="49245" xr:uid="{00000000-0005-0000-0000-00007BC40000}"/>
    <cellStyle name="Título 1 1 1 4 10 2" xfId="49246" xr:uid="{00000000-0005-0000-0000-00007CC40000}"/>
    <cellStyle name="Título 1 1 1 4 11" xfId="49247" xr:uid="{00000000-0005-0000-0000-00007DC40000}"/>
    <cellStyle name="Título 1 1 1 4 11 2" xfId="49248" xr:uid="{00000000-0005-0000-0000-00007EC40000}"/>
    <cellStyle name="Título 1 1 1 4 12" xfId="49249" xr:uid="{00000000-0005-0000-0000-00007FC40000}"/>
    <cellStyle name="Título 1 1 1 4 12 2" xfId="49250" xr:uid="{00000000-0005-0000-0000-000080C40000}"/>
    <cellStyle name="Título 1 1 1 4 13" xfId="49251" xr:uid="{00000000-0005-0000-0000-000081C40000}"/>
    <cellStyle name="Título 1 1 1 4 13 2" xfId="49252" xr:uid="{00000000-0005-0000-0000-000082C40000}"/>
    <cellStyle name="Título 1 1 1 4 14" xfId="49253" xr:uid="{00000000-0005-0000-0000-000083C40000}"/>
    <cellStyle name="Título 1 1 1 4 14 2" xfId="49254" xr:uid="{00000000-0005-0000-0000-000084C40000}"/>
    <cellStyle name="Título 1 1 1 4 15" xfId="49255" xr:uid="{00000000-0005-0000-0000-000085C40000}"/>
    <cellStyle name="Título 1 1 1 4 15 2" xfId="49256" xr:uid="{00000000-0005-0000-0000-000086C40000}"/>
    <cellStyle name="Título 1 1 1 4 16" xfId="49257" xr:uid="{00000000-0005-0000-0000-000087C40000}"/>
    <cellStyle name="Título 1 1 1 4 16 2" xfId="49258" xr:uid="{00000000-0005-0000-0000-000088C40000}"/>
    <cellStyle name="Título 1 1 1 4 17" xfId="49259" xr:uid="{00000000-0005-0000-0000-000089C40000}"/>
    <cellStyle name="Título 1 1 1 4 17 2" xfId="49260" xr:uid="{00000000-0005-0000-0000-00008AC40000}"/>
    <cellStyle name="Título 1 1 1 4 18" xfId="49261" xr:uid="{00000000-0005-0000-0000-00008BC40000}"/>
    <cellStyle name="Título 1 1 1 4 18 2" xfId="49262" xr:uid="{00000000-0005-0000-0000-00008CC40000}"/>
    <cellStyle name="Título 1 1 1 4 19" xfId="49263" xr:uid="{00000000-0005-0000-0000-00008DC40000}"/>
    <cellStyle name="Título 1 1 1 4 19 2" xfId="49264" xr:uid="{00000000-0005-0000-0000-00008EC40000}"/>
    <cellStyle name="Título 1 1 1 4 2" xfId="1386" xr:uid="{00000000-0005-0000-0000-00008FC40000}"/>
    <cellStyle name="Título 1 1 1 4 2 2" xfId="49265" xr:uid="{00000000-0005-0000-0000-000090C40000}"/>
    <cellStyle name="Título 1 1 1 4 20" xfId="49266" xr:uid="{00000000-0005-0000-0000-000091C40000}"/>
    <cellStyle name="Título 1 1 1 4 20 2" xfId="49267" xr:uid="{00000000-0005-0000-0000-000092C40000}"/>
    <cellStyle name="Título 1 1 1 4 21" xfId="49268" xr:uid="{00000000-0005-0000-0000-000093C40000}"/>
    <cellStyle name="Título 1 1 1 4 21 2" xfId="49269" xr:uid="{00000000-0005-0000-0000-000094C40000}"/>
    <cellStyle name="Título 1 1 1 4 22" xfId="49270" xr:uid="{00000000-0005-0000-0000-000095C40000}"/>
    <cellStyle name="Título 1 1 1 4 22 2" xfId="49271" xr:uid="{00000000-0005-0000-0000-000096C40000}"/>
    <cellStyle name="Título 1 1 1 4 23" xfId="49272" xr:uid="{00000000-0005-0000-0000-000097C40000}"/>
    <cellStyle name="Título 1 1 1 4 23 2" xfId="49273" xr:uid="{00000000-0005-0000-0000-000098C40000}"/>
    <cellStyle name="Título 1 1 1 4 24" xfId="49274" xr:uid="{00000000-0005-0000-0000-000099C40000}"/>
    <cellStyle name="Título 1 1 1 4 24 2" xfId="49275" xr:uid="{00000000-0005-0000-0000-00009AC40000}"/>
    <cellStyle name="Título 1 1 1 4 25" xfId="49276" xr:uid="{00000000-0005-0000-0000-00009BC40000}"/>
    <cellStyle name="Título 1 1 1 4 25 2" xfId="49277" xr:uid="{00000000-0005-0000-0000-00009CC40000}"/>
    <cellStyle name="Título 1 1 1 4 26" xfId="49278" xr:uid="{00000000-0005-0000-0000-00009DC40000}"/>
    <cellStyle name="Título 1 1 1 4 26 2" xfId="49279" xr:uid="{00000000-0005-0000-0000-00009EC40000}"/>
    <cellStyle name="Título 1 1 1 4 27" xfId="49280" xr:uid="{00000000-0005-0000-0000-00009FC40000}"/>
    <cellStyle name="Título 1 1 1 4 27 2" xfId="49281" xr:uid="{00000000-0005-0000-0000-0000A0C40000}"/>
    <cellStyle name="Título 1 1 1 4 28" xfId="49282" xr:uid="{00000000-0005-0000-0000-0000A1C40000}"/>
    <cellStyle name="Título 1 1 1 4 28 2" xfId="49283" xr:uid="{00000000-0005-0000-0000-0000A2C40000}"/>
    <cellStyle name="Título 1 1 1 4 29" xfId="49284" xr:uid="{00000000-0005-0000-0000-0000A3C40000}"/>
    <cellStyle name="Título 1 1 1 4 29 2" xfId="49285" xr:uid="{00000000-0005-0000-0000-0000A4C40000}"/>
    <cellStyle name="Título 1 1 1 4 3" xfId="1387" xr:uid="{00000000-0005-0000-0000-0000A5C40000}"/>
    <cellStyle name="Título 1 1 1 4 3 2" xfId="49286" xr:uid="{00000000-0005-0000-0000-0000A6C40000}"/>
    <cellStyle name="Título 1 1 1 4 30" xfId="49287" xr:uid="{00000000-0005-0000-0000-0000A7C40000}"/>
    <cellStyle name="Título 1 1 1 4 30 2" xfId="49288" xr:uid="{00000000-0005-0000-0000-0000A8C40000}"/>
    <cellStyle name="Título 1 1 1 4 31" xfId="49289" xr:uid="{00000000-0005-0000-0000-0000A9C40000}"/>
    <cellStyle name="Título 1 1 1 4 31 2" xfId="49290" xr:uid="{00000000-0005-0000-0000-0000AAC40000}"/>
    <cellStyle name="Título 1 1 1 4 32" xfId="49291" xr:uid="{00000000-0005-0000-0000-0000ABC40000}"/>
    <cellStyle name="Título 1 1 1 4 32 2" xfId="49292" xr:uid="{00000000-0005-0000-0000-0000ACC40000}"/>
    <cellStyle name="Título 1 1 1 4 33" xfId="49293" xr:uid="{00000000-0005-0000-0000-0000ADC40000}"/>
    <cellStyle name="Título 1 1 1 4 33 2" xfId="49294" xr:uid="{00000000-0005-0000-0000-0000AEC40000}"/>
    <cellStyle name="Título 1 1 1 4 34" xfId="49295" xr:uid="{00000000-0005-0000-0000-0000AFC40000}"/>
    <cellStyle name="Título 1 1 1 4 34 2" xfId="49296" xr:uid="{00000000-0005-0000-0000-0000B0C40000}"/>
    <cellStyle name="Título 1 1 1 4 35" xfId="49297" xr:uid="{00000000-0005-0000-0000-0000B1C40000}"/>
    <cellStyle name="Título 1 1 1 4 35 2" xfId="49298" xr:uid="{00000000-0005-0000-0000-0000B2C40000}"/>
    <cellStyle name="Título 1 1 1 4 36" xfId="49299" xr:uid="{00000000-0005-0000-0000-0000B3C40000}"/>
    <cellStyle name="Título 1 1 1 4 36 2" xfId="49300" xr:uid="{00000000-0005-0000-0000-0000B4C40000}"/>
    <cellStyle name="Título 1 1 1 4 37" xfId="49301" xr:uid="{00000000-0005-0000-0000-0000B5C40000}"/>
    <cellStyle name="Título 1 1 1 4 37 2" xfId="49302" xr:uid="{00000000-0005-0000-0000-0000B6C40000}"/>
    <cellStyle name="Título 1 1 1 4 38" xfId="49303" xr:uid="{00000000-0005-0000-0000-0000B7C40000}"/>
    <cellStyle name="Título 1 1 1 4 39" xfId="49304" xr:uid="{00000000-0005-0000-0000-0000B8C40000}"/>
    <cellStyle name="Título 1 1 1 4 4" xfId="49305" xr:uid="{00000000-0005-0000-0000-0000B9C40000}"/>
    <cellStyle name="Título 1 1 1 4 4 2" xfId="49306" xr:uid="{00000000-0005-0000-0000-0000BAC40000}"/>
    <cellStyle name="Título 1 1 1 4 40" xfId="49307" xr:uid="{00000000-0005-0000-0000-0000BBC40000}"/>
    <cellStyle name="Título 1 1 1 4 41" xfId="49308" xr:uid="{00000000-0005-0000-0000-0000BCC40000}"/>
    <cellStyle name="Título 1 1 1 4 42" xfId="49309" xr:uid="{00000000-0005-0000-0000-0000BDC40000}"/>
    <cellStyle name="Título 1 1 1 4 43" xfId="49310" xr:uid="{00000000-0005-0000-0000-0000BEC40000}"/>
    <cellStyle name="Título 1 1 1 4 44" xfId="49311" xr:uid="{00000000-0005-0000-0000-0000BFC40000}"/>
    <cellStyle name="Título 1 1 1 4 45" xfId="49312" xr:uid="{00000000-0005-0000-0000-0000C0C40000}"/>
    <cellStyle name="Título 1 1 1 4 46" xfId="49313" xr:uid="{00000000-0005-0000-0000-0000C1C40000}"/>
    <cellStyle name="Título 1 1 1 4 47" xfId="49314" xr:uid="{00000000-0005-0000-0000-0000C2C40000}"/>
    <cellStyle name="Título 1 1 1 4 48" xfId="49315" xr:uid="{00000000-0005-0000-0000-0000C3C40000}"/>
    <cellStyle name="Título 1 1 1 4 49" xfId="49316" xr:uid="{00000000-0005-0000-0000-0000C4C40000}"/>
    <cellStyle name="Título 1 1 1 4 5" xfId="49317" xr:uid="{00000000-0005-0000-0000-0000C5C40000}"/>
    <cellStyle name="Título 1 1 1 4 5 2" xfId="49318" xr:uid="{00000000-0005-0000-0000-0000C6C40000}"/>
    <cellStyle name="Título 1 1 1 4 50" xfId="49319" xr:uid="{00000000-0005-0000-0000-0000C7C40000}"/>
    <cellStyle name="Título 1 1 1 4 51" xfId="49320" xr:uid="{00000000-0005-0000-0000-0000C8C40000}"/>
    <cellStyle name="Título 1 1 1 4 52" xfId="49321" xr:uid="{00000000-0005-0000-0000-0000C9C40000}"/>
    <cellStyle name="Título 1 1 1 4 53" xfId="49322" xr:uid="{00000000-0005-0000-0000-0000CAC40000}"/>
    <cellStyle name="Título 1 1 1 4 54" xfId="49323" xr:uid="{00000000-0005-0000-0000-0000CBC40000}"/>
    <cellStyle name="Título 1 1 1 4 55" xfId="49324" xr:uid="{00000000-0005-0000-0000-0000CCC40000}"/>
    <cellStyle name="Título 1 1 1 4 56" xfId="49325" xr:uid="{00000000-0005-0000-0000-0000CDC40000}"/>
    <cellStyle name="Título 1 1 1 4 57" xfId="49326" xr:uid="{00000000-0005-0000-0000-0000CEC40000}"/>
    <cellStyle name="Título 1 1 1 4 58" xfId="49327" xr:uid="{00000000-0005-0000-0000-0000CFC40000}"/>
    <cellStyle name="Título 1 1 1 4 59" xfId="49328" xr:uid="{00000000-0005-0000-0000-0000D0C40000}"/>
    <cellStyle name="Título 1 1 1 4 6" xfId="49329" xr:uid="{00000000-0005-0000-0000-0000D1C40000}"/>
    <cellStyle name="Título 1 1 1 4 6 2" xfId="49330" xr:uid="{00000000-0005-0000-0000-0000D2C40000}"/>
    <cellStyle name="Título 1 1 1 4 60" xfId="49331" xr:uid="{00000000-0005-0000-0000-0000D3C40000}"/>
    <cellStyle name="Título 1 1 1 4 61" xfId="49332" xr:uid="{00000000-0005-0000-0000-0000D4C40000}"/>
    <cellStyle name="Título 1 1 1 4 62" xfId="49333" xr:uid="{00000000-0005-0000-0000-0000D5C40000}"/>
    <cellStyle name="Título 1 1 1 4 63" xfId="49334" xr:uid="{00000000-0005-0000-0000-0000D6C40000}"/>
    <cellStyle name="Título 1 1 1 4 64" xfId="49335" xr:uid="{00000000-0005-0000-0000-0000D7C40000}"/>
    <cellStyle name="Título 1 1 1 4 65" xfId="49336" xr:uid="{00000000-0005-0000-0000-0000D8C40000}"/>
    <cellStyle name="Título 1 1 1 4 66" xfId="49337" xr:uid="{00000000-0005-0000-0000-0000D9C40000}"/>
    <cellStyle name="Título 1 1 1 4 67" xfId="49338" xr:uid="{00000000-0005-0000-0000-0000DAC40000}"/>
    <cellStyle name="Título 1 1 1 4 68" xfId="49339" xr:uid="{00000000-0005-0000-0000-0000DBC40000}"/>
    <cellStyle name="Título 1 1 1 4 69" xfId="52879" xr:uid="{00000000-0005-0000-0000-0000DCC40000}"/>
    <cellStyle name="Título 1 1 1 4 7" xfId="49340" xr:uid="{00000000-0005-0000-0000-0000DDC40000}"/>
    <cellStyle name="Título 1 1 1 4 7 2" xfId="49341" xr:uid="{00000000-0005-0000-0000-0000DEC40000}"/>
    <cellStyle name="Título 1 1 1 4 70" xfId="53340" xr:uid="{00000000-0005-0000-0000-0000DFC40000}"/>
    <cellStyle name="Título 1 1 1 4 8" xfId="49342" xr:uid="{00000000-0005-0000-0000-0000E0C40000}"/>
    <cellStyle name="Título 1 1 1 4 8 2" xfId="49343" xr:uid="{00000000-0005-0000-0000-0000E1C40000}"/>
    <cellStyle name="Título 1 1 1 4 9" xfId="49344" xr:uid="{00000000-0005-0000-0000-0000E2C40000}"/>
    <cellStyle name="Título 1 1 1 4 9 2" xfId="49345" xr:uid="{00000000-0005-0000-0000-0000E3C40000}"/>
    <cellStyle name="Título 1 1 1 40" xfId="49346" xr:uid="{00000000-0005-0000-0000-0000E4C40000}"/>
    <cellStyle name="Título 1 1 1 40 2" xfId="49347" xr:uid="{00000000-0005-0000-0000-0000E5C40000}"/>
    <cellStyle name="Título 1 1 1 41" xfId="49348" xr:uid="{00000000-0005-0000-0000-0000E6C40000}"/>
    <cellStyle name="Título 1 1 1 41 2" xfId="49349" xr:uid="{00000000-0005-0000-0000-0000E7C40000}"/>
    <cellStyle name="Título 1 1 1 42" xfId="49350" xr:uid="{00000000-0005-0000-0000-0000E8C40000}"/>
    <cellStyle name="Título 1 1 1 42 2" xfId="49351" xr:uid="{00000000-0005-0000-0000-0000E9C40000}"/>
    <cellStyle name="Título 1 1 1 43" xfId="49352" xr:uid="{00000000-0005-0000-0000-0000EAC40000}"/>
    <cellStyle name="Título 1 1 1 43 2" xfId="49353" xr:uid="{00000000-0005-0000-0000-0000EBC40000}"/>
    <cellStyle name="Título 1 1 1 44" xfId="49354" xr:uid="{00000000-0005-0000-0000-0000ECC40000}"/>
    <cellStyle name="Título 1 1 1 44 2" xfId="49355" xr:uid="{00000000-0005-0000-0000-0000EDC40000}"/>
    <cellStyle name="Título 1 1 1 45" xfId="49356" xr:uid="{00000000-0005-0000-0000-0000EEC40000}"/>
    <cellStyle name="Título 1 1 1 45 2" xfId="49357" xr:uid="{00000000-0005-0000-0000-0000EFC40000}"/>
    <cellStyle name="Título 1 1 1 46" xfId="49358" xr:uid="{00000000-0005-0000-0000-0000F0C40000}"/>
    <cellStyle name="Título 1 1 1 46 2" xfId="49359" xr:uid="{00000000-0005-0000-0000-0000F1C40000}"/>
    <cellStyle name="Título 1 1 1 47" xfId="49360" xr:uid="{00000000-0005-0000-0000-0000F2C40000}"/>
    <cellStyle name="Título 1 1 1 47 2" xfId="49361" xr:uid="{00000000-0005-0000-0000-0000F3C40000}"/>
    <cellStyle name="Título 1 1 1 48" xfId="49362" xr:uid="{00000000-0005-0000-0000-0000F4C40000}"/>
    <cellStyle name="Título 1 1 1 48 2" xfId="49363" xr:uid="{00000000-0005-0000-0000-0000F5C40000}"/>
    <cellStyle name="Título 1 1 1 49" xfId="49364" xr:uid="{00000000-0005-0000-0000-0000F6C40000}"/>
    <cellStyle name="Título 1 1 1 49 2" xfId="49365" xr:uid="{00000000-0005-0000-0000-0000F7C40000}"/>
    <cellStyle name="Título 1 1 1 5" xfId="1388" xr:uid="{00000000-0005-0000-0000-0000F8C40000}"/>
    <cellStyle name="Título 1 1 1 5 10" xfId="49366" xr:uid="{00000000-0005-0000-0000-0000F9C40000}"/>
    <cellStyle name="Título 1 1 1 5 10 2" xfId="49367" xr:uid="{00000000-0005-0000-0000-0000FAC40000}"/>
    <cellStyle name="Título 1 1 1 5 11" xfId="49368" xr:uid="{00000000-0005-0000-0000-0000FBC40000}"/>
    <cellStyle name="Título 1 1 1 5 11 2" xfId="49369" xr:uid="{00000000-0005-0000-0000-0000FCC40000}"/>
    <cellStyle name="Título 1 1 1 5 12" xfId="49370" xr:uid="{00000000-0005-0000-0000-0000FDC40000}"/>
    <cellStyle name="Título 1 1 1 5 12 2" xfId="49371" xr:uid="{00000000-0005-0000-0000-0000FEC40000}"/>
    <cellStyle name="Título 1 1 1 5 13" xfId="49372" xr:uid="{00000000-0005-0000-0000-0000FFC40000}"/>
    <cellStyle name="Título 1 1 1 5 13 2" xfId="49373" xr:uid="{00000000-0005-0000-0000-000000C50000}"/>
    <cellStyle name="Título 1 1 1 5 14" xfId="49374" xr:uid="{00000000-0005-0000-0000-000001C50000}"/>
    <cellStyle name="Título 1 1 1 5 14 2" xfId="49375" xr:uid="{00000000-0005-0000-0000-000002C50000}"/>
    <cellStyle name="Título 1 1 1 5 15" xfId="49376" xr:uid="{00000000-0005-0000-0000-000003C50000}"/>
    <cellStyle name="Título 1 1 1 5 15 2" xfId="49377" xr:uid="{00000000-0005-0000-0000-000004C50000}"/>
    <cellStyle name="Título 1 1 1 5 16" xfId="49378" xr:uid="{00000000-0005-0000-0000-000005C50000}"/>
    <cellStyle name="Título 1 1 1 5 16 2" xfId="49379" xr:uid="{00000000-0005-0000-0000-000006C50000}"/>
    <cellStyle name="Título 1 1 1 5 17" xfId="49380" xr:uid="{00000000-0005-0000-0000-000007C50000}"/>
    <cellStyle name="Título 1 1 1 5 17 2" xfId="49381" xr:uid="{00000000-0005-0000-0000-000008C50000}"/>
    <cellStyle name="Título 1 1 1 5 18" xfId="49382" xr:uid="{00000000-0005-0000-0000-000009C50000}"/>
    <cellStyle name="Título 1 1 1 5 18 2" xfId="49383" xr:uid="{00000000-0005-0000-0000-00000AC50000}"/>
    <cellStyle name="Título 1 1 1 5 19" xfId="49384" xr:uid="{00000000-0005-0000-0000-00000BC50000}"/>
    <cellStyle name="Título 1 1 1 5 19 2" xfId="49385" xr:uid="{00000000-0005-0000-0000-00000CC50000}"/>
    <cellStyle name="Título 1 1 1 5 2" xfId="1389" xr:uid="{00000000-0005-0000-0000-00000DC50000}"/>
    <cellStyle name="Título 1 1 1 5 2 2" xfId="49386" xr:uid="{00000000-0005-0000-0000-00000EC50000}"/>
    <cellStyle name="Título 1 1 1 5 20" xfId="49387" xr:uid="{00000000-0005-0000-0000-00000FC50000}"/>
    <cellStyle name="Título 1 1 1 5 20 2" xfId="49388" xr:uid="{00000000-0005-0000-0000-000010C50000}"/>
    <cellStyle name="Título 1 1 1 5 21" xfId="49389" xr:uid="{00000000-0005-0000-0000-000011C50000}"/>
    <cellStyle name="Título 1 1 1 5 21 2" xfId="49390" xr:uid="{00000000-0005-0000-0000-000012C50000}"/>
    <cellStyle name="Título 1 1 1 5 22" xfId="49391" xr:uid="{00000000-0005-0000-0000-000013C50000}"/>
    <cellStyle name="Título 1 1 1 5 22 2" xfId="49392" xr:uid="{00000000-0005-0000-0000-000014C50000}"/>
    <cellStyle name="Título 1 1 1 5 23" xfId="49393" xr:uid="{00000000-0005-0000-0000-000015C50000}"/>
    <cellStyle name="Título 1 1 1 5 23 2" xfId="49394" xr:uid="{00000000-0005-0000-0000-000016C50000}"/>
    <cellStyle name="Título 1 1 1 5 24" xfId="49395" xr:uid="{00000000-0005-0000-0000-000017C50000}"/>
    <cellStyle name="Título 1 1 1 5 24 2" xfId="49396" xr:uid="{00000000-0005-0000-0000-000018C50000}"/>
    <cellStyle name="Título 1 1 1 5 25" xfId="49397" xr:uid="{00000000-0005-0000-0000-000019C50000}"/>
    <cellStyle name="Título 1 1 1 5 25 2" xfId="49398" xr:uid="{00000000-0005-0000-0000-00001AC50000}"/>
    <cellStyle name="Título 1 1 1 5 26" xfId="49399" xr:uid="{00000000-0005-0000-0000-00001BC50000}"/>
    <cellStyle name="Título 1 1 1 5 26 2" xfId="49400" xr:uid="{00000000-0005-0000-0000-00001CC50000}"/>
    <cellStyle name="Título 1 1 1 5 27" xfId="49401" xr:uid="{00000000-0005-0000-0000-00001DC50000}"/>
    <cellStyle name="Título 1 1 1 5 27 2" xfId="49402" xr:uid="{00000000-0005-0000-0000-00001EC50000}"/>
    <cellStyle name="Título 1 1 1 5 28" xfId="49403" xr:uid="{00000000-0005-0000-0000-00001FC50000}"/>
    <cellStyle name="Título 1 1 1 5 28 2" xfId="49404" xr:uid="{00000000-0005-0000-0000-000020C50000}"/>
    <cellStyle name="Título 1 1 1 5 29" xfId="49405" xr:uid="{00000000-0005-0000-0000-000021C50000}"/>
    <cellStyle name="Título 1 1 1 5 29 2" xfId="49406" xr:uid="{00000000-0005-0000-0000-000022C50000}"/>
    <cellStyle name="Título 1 1 1 5 3" xfId="1390" xr:uid="{00000000-0005-0000-0000-000023C50000}"/>
    <cellStyle name="Título 1 1 1 5 3 2" xfId="49407" xr:uid="{00000000-0005-0000-0000-000024C50000}"/>
    <cellStyle name="Título 1 1 1 5 30" xfId="49408" xr:uid="{00000000-0005-0000-0000-000025C50000}"/>
    <cellStyle name="Título 1 1 1 5 30 2" xfId="49409" xr:uid="{00000000-0005-0000-0000-000026C50000}"/>
    <cellStyle name="Título 1 1 1 5 31" xfId="49410" xr:uid="{00000000-0005-0000-0000-000027C50000}"/>
    <cellStyle name="Título 1 1 1 5 31 2" xfId="49411" xr:uid="{00000000-0005-0000-0000-000028C50000}"/>
    <cellStyle name="Título 1 1 1 5 32" xfId="49412" xr:uid="{00000000-0005-0000-0000-000029C50000}"/>
    <cellStyle name="Título 1 1 1 5 32 2" xfId="49413" xr:uid="{00000000-0005-0000-0000-00002AC50000}"/>
    <cellStyle name="Título 1 1 1 5 33" xfId="49414" xr:uid="{00000000-0005-0000-0000-00002BC50000}"/>
    <cellStyle name="Título 1 1 1 5 33 2" xfId="49415" xr:uid="{00000000-0005-0000-0000-00002CC50000}"/>
    <cellStyle name="Título 1 1 1 5 34" xfId="49416" xr:uid="{00000000-0005-0000-0000-00002DC50000}"/>
    <cellStyle name="Título 1 1 1 5 34 2" xfId="49417" xr:uid="{00000000-0005-0000-0000-00002EC50000}"/>
    <cellStyle name="Título 1 1 1 5 35" xfId="49418" xr:uid="{00000000-0005-0000-0000-00002FC50000}"/>
    <cellStyle name="Título 1 1 1 5 35 2" xfId="49419" xr:uid="{00000000-0005-0000-0000-000030C50000}"/>
    <cellStyle name="Título 1 1 1 5 36" xfId="49420" xr:uid="{00000000-0005-0000-0000-000031C50000}"/>
    <cellStyle name="Título 1 1 1 5 36 2" xfId="49421" xr:uid="{00000000-0005-0000-0000-000032C50000}"/>
    <cellStyle name="Título 1 1 1 5 37" xfId="49422" xr:uid="{00000000-0005-0000-0000-000033C50000}"/>
    <cellStyle name="Título 1 1 1 5 37 2" xfId="49423" xr:uid="{00000000-0005-0000-0000-000034C50000}"/>
    <cellStyle name="Título 1 1 1 5 38" xfId="49424" xr:uid="{00000000-0005-0000-0000-000035C50000}"/>
    <cellStyle name="Título 1 1 1 5 39" xfId="49425" xr:uid="{00000000-0005-0000-0000-000036C50000}"/>
    <cellStyle name="Título 1 1 1 5 4" xfId="49426" xr:uid="{00000000-0005-0000-0000-000037C50000}"/>
    <cellStyle name="Título 1 1 1 5 4 2" xfId="49427" xr:uid="{00000000-0005-0000-0000-000038C50000}"/>
    <cellStyle name="Título 1 1 1 5 40" xfId="49428" xr:uid="{00000000-0005-0000-0000-000039C50000}"/>
    <cellStyle name="Título 1 1 1 5 41" xfId="49429" xr:uid="{00000000-0005-0000-0000-00003AC50000}"/>
    <cellStyle name="Título 1 1 1 5 42" xfId="49430" xr:uid="{00000000-0005-0000-0000-00003BC50000}"/>
    <cellStyle name="Título 1 1 1 5 43" xfId="49431" xr:uid="{00000000-0005-0000-0000-00003CC50000}"/>
    <cellStyle name="Título 1 1 1 5 44" xfId="49432" xr:uid="{00000000-0005-0000-0000-00003DC50000}"/>
    <cellStyle name="Título 1 1 1 5 45" xfId="49433" xr:uid="{00000000-0005-0000-0000-00003EC50000}"/>
    <cellStyle name="Título 1 1 1 5 46" xfId="49434" xr:uid="{00000000-0005-0000-0000-00003FC50000}"/>
    <cellStyle name="Título 1 1 1 5 47" xfId="49435" xr:uid="{00000000-0005-0000-0000-000040C50000}"/>
    <cellStyle name="Título 1 1 1 5 48" xfId="49436" xr:uid="{00000000-0005-0000-0000-000041C50000}"/>
    <cellStyle name="Título 1 1 1 5 49" xfId="49437" xr:uid="{00000000-0005-0000-0000-000042C50000}"/>
    <cellStyle name="Título 1 1 1 5 5" xfId="49438" xr:uid="{00000000-0005-0000-0000-000043C50000}"/>
    <cellStyle name="Título 1 1 1 5 5 2" xfId="49439" xr:uid="{00000000-0005-0000-0000-000044C50000}"/>
    <cellStyle name="Título 1 1 1 5 50" xfId="49440" xr:uid="{00000000-0005-0000-0000-000045C50000}"/>
    <cellStyle name="Título 1 1 1 5 51" xfId="49441" xr:uid="{00000000-0005-0000-0000-000046C50000}"/>
    <cellStyle name="Título 1 1 1 5 52" xfId="49442" xr:uid="{00000000-0005-0000-0000-000047C50000}"/>
    <cellStyle name="Título 1 1 1 5 53" xfId="49443" xr:uid="{00000000-0005-0000-0000-000048C50000}"/>
    <cellStyle name="Título 1 1 1 5 54" xfId="49444" xr:uid="{00000000-0005-0000-0000-000049C50000}"/>
    <cellStyle name="Título 1 1 1 5 55" xfId="49445" xr:uid="{00000000-0005-0000-0000-00004AC50000}"/>
    <cellStyle name="Título 1 1 1 5 56" xfId="49446" xr:uid="{00000000-0005-0000-0000-00004BC50000}"/>
    <cellStyle name="Título 1 1 1 5 57" xfId="49447" xr:uid="{00000000-0005-0000-0000-00004CC50000}"/>
    <cellStyle name="Título 1 1 1 5 58" xfId="49448" xr:uid="{00000000-0005-0000-0000-00004DC50000}"/>
    <cellStyle name="Título 1 1 1 5 59" xfId="49449" xr:uid="{00000000-0005-0000-0000-00004EC50000}"/>
    <cellStyle name="Título 1 1 1 5 6" xfId="49450" xr:uid="{00000000-0005-0000-0000-00004FC50000}"/>
    <cellStyle name="Título 1 1 1 5 6 2" xfId="49451" xr:uid="{00000000-0005-0000-0000-000050C50000}"/>
    <cellStyle name="Título 1 1 1 5 60" xfId="49452" xr:uid="{00000000-0005-0000-0000-000051C50000}"/>
    <cellStyle name="Título 1 1 1 5 61" xfId="49453" xr:uid="{00000000-0005-0000-0000-000052C50000}"/>
    <cellStyle name="Título 1 1 1 5 62" xfId="49454" xr:uid="{00000000-0005-0000-0000-000053C50000}"/>
    <cellStyle name="Título 1 1 1 5 63" xfId="49455" xr:uid="{00000000-0005-0000-0000-000054C50000}"/>
    <cellStyle name="Título 1 1 1 5 64" xfId="49456" xr:uid="{00000000-0005-0000-0000-000055C50000}"/>
    <cellStyle name="Título 1 1 1 5 65" xfId="49457" xr:uid="{00000000-0005-0000-0000-000056C50000}"/>
    <cellStyle name="Título 1 1 1 5 66" xfId="49458" xr:uid="{00000000-0005-0000-0000-000057C50000}"/>
    <cellStyle name="Título 1 1 1 5 67" xfId="49459" xr:uid="{00000000-0005-0000-0000-000058C50000}"/>
    <cellStyle name="Título 1 1 1 5 68" xfId="49460" xr:uid="{00000000-0005-0000-0000-000059C50000}"/>
    <cellStyle name="Título 1 1 1 5 69" xfId="52898" xr:uid="{00000000-0005-0000-0000-00005AC50000}"/>
    <cellStyle name="Título 1 1 1 5 7" xfId="49461" xr:uid="{00000000-0005-0000-0000-00005BC50000}"/>
    <cellStyle name="Título 1 1 1 5 7 2" xfId="49462" xr:uid="{00000000-0005-0000-0000-00005CC50000}"/>
    <cellStyle name="Título 1 1 1 5 70" xfId="53359" xr:uid="{00000000-0005-0000-0000-00005DC50000}"/>
    <cellStyle name="Título 1 1 1 5 8" xfId="49463" xr:uid="{00000000-0005-0000-0000-00005EC50000}"/>
    <cellStyle name="Título 1 1 1 5 8 2" xfId="49464" xr:uid="{00000000-0005-0000-0000-00005FC50000}"/>
    <cellStyle name="Título 1 1 1 5 9" xfId="49465" xr:uid="{00000000-0005-0000-0000-000060C50000}"/>
    <cellStyle name="Título 1 1 1 5 9 2" xfId="49466" xr:uid="{00000000-0005-0000-0000-000061C50000}"/>
    <cellStyle name="Título 1 1 1 50" xfId="49467" xr:uid="{00000000-0005-0000-0000-000062C50000}"/>
    <cellStyle name="Título 1 1 1 50 2" xfId="49468" xr:uid="{00000000-0005-0000-0000-000063C50000}"/>
    <cellStyle name="Título 1 1 1 51" xfId="49469" xr:uid="{00000000-0005-0000-0000-000064C50000}"/>
    <cellStyle name="Título 1 1 1 51 2" xfId="49470" xr:uid="{00000000-0005-0000-0000-000065C50000}"/>
    <cellStyle name="Título 1 1 1 52" xfId="49471" xr:uid="{00000000-0005-0000-0000-000066C50000}"/>
    <cellStyle name="Título 1 1 1 52 2" xfId="49472" xr:uid="{00000000-0005-0000-0000-000067C50000}"/>
    <cellStyle name="Título 1 1 1 53" xfId="49473" xr:uid="{00000000-0005-0000-0000-000068C50000}"/>
    <cellStyle name="Título 1 1 1 54" xfId="49474" xr:uid="{00000000-0005-0000-0000-000069C50000}"/>
    <cellStyle name="Título 1 1 1 55" xfId="49475" xr:uid="{00000000-0005-0000-0000-00006AC50000}"/>
    <cellStyle name="Título 1 1 1 56" xfId="49476" xr:uid="{00000000-0005-0000-0000-00006BC50000}"/>
    <cellStyle name="Título 1 1 1 57" xfId="49477" xr:uid="{00000000-0005-0000-0000-00006CC50000}"/>
    <cellStyle name="Título 1 1 1 58" xfId="49478" xr:uid="{00000000-0005-0000-0000-00006DC50000}"/>
    <cellStyle name="Título 1 1 1 59" xfId="49479" xr:uid="{00000000-0005-0000-0000-00006EC50000}"/>
    <cellStyle name="Título 1 1 1 6" xfId="1391" xr:uid="{00000000-0005-0000-0000-00006FC50000}"/>
    <cellStyle name="Título 1 1 1 6 10" xfId="49480" xr:uid="{00000000-0005-0000-0000-000070C50000}"/>
    <cellStyle name="Título 1 1 1 6 10 2" xfId="49481" xr:uid="{00000000-0005-0000-0000-000071C50000}"/>
    <cellStyle name="Título 1 1 1 6 11" xfId="49482" xr:uid="{00000000-0005-0000-0000-000072C50000}"/>
    <cellStyle name="Título 1 1 1 6 11 2" xfId="49483" xr:uid="{00000000-0005-0000-0000-000073C50000}"/>
    <cellStyle name="Título 1 1 1 6 12" xfId="49484" xr:uid="{00000000-0005-0000-0000-000074C50000}"/>
    <cellStyle name="Título 1 1 1 6 12 2" xfId="49485" xr:uid="{00000000-0005-0000-0000-000075C50000}"/>
    <cellStyle name="Título 1 1 1 6 13" xfId="49486" xr:uid="{00000000-0005-0000-0000-000076C50000}"/>
    <cellStyle name="Título 1 1 1 6 13 2" xfId="49487" xr:uid="{00000000-0005-0000-0000-000077C50000}"/>
    <cellStyle name="Título 1 1 1 6 14" xfId="49488" xr:uid="{00000000-0005-0000-0000-000078C50000}"/>
    <cellStyle name="Título 1 1 1 6 14 2" xfId="49489" xr:uid="{00000000-0005-0000-0000-000079C50000}"/>
    <cellStyle name="Título 1 1 1 6 15" xfId="49490" xr:uid="{00000000-0005-0000-0000-00007AC50000}"/>
    <cellStyle name="Título 1 1 1 6 15 2" xfId="49491" xr:uid="{00000000-0005-0000-0000-00007BC50000}"/>
    <cellStyle name="Título 1 1 1 6 16" xfId="49492" xr:uid="{00000000-0005-0000-0000-00007CC50000}"/>
    <cellStyle name="Título 1 1 1 6 16 2" xfId="49493" xr:uid="{00000000-0005-0000-0000-00007DC50000}"/>
    <cellStyle name="Título 1 1 1 6 17" xfId="49494" xr:uid="{00000000-0005-0000-0000-00007EC50000}"/>
    <cellStyle name="Título 1 1 1 6 17 2" xfId="49495" xr:uid="{00000000-0005-0000-0000-00007FC50000}"/>
    <cellStyle name="Título 1 1 1 6 18" xfId="49496" xr:uid="{00000000-0005-0000-0000-000080C50000}"/>
    <cellStyle name="Título 1 1 1 6 18 2" xfId="49497" xr:uid="{00000000-0005-0000-0000-000081C50000}"/>
    <cellStyle name="Título 1 1 1 6 19" xfId="49498" xr:uid="{00000000-0005-0000-0000-000082C50000}"/>
    <cellStyle name="Título 1 1 1 6 19 2" xfId="49499" xr:uid="{00000000-0005-0000-0000-000083C50000}"/>
    <cellStyle name="Título 1 1 1 6 2" xfId="1392" xr:uid="{00000000-0005-0000-0000-000084C50000}"/>
    <cellStyle name="Título 1 1 1 6 2 2" xfId="49500" xr:uid="{00000000-0005-0000-0000-000085C50000}"/>
    <cellStyle name="Título 1 1 1 6 20" xfId="49501" xr:uid="{00000000-0005-0000-0000-000086C50000}"/>
    <cellStyle name="Título 1 1 1 6 20 2" xfId="49502" xr:uid="{00000000-0005-0000-0000-000087C50000}"/>
    <cellStyle name="Título 1 1 1 6 21" xfId="49503" xr:uid="{00000000-0005-0000-0000-000088C50000}"/>
    <cellStyle name="Título 1 1 1 6 21 2" xfId="49504" xr:uid="{00000000-0005-0000-0000-000089C50000}"/>
    <cellStyle name="Título 1 1 1 6 22" xfId="49505" xr:uid="{00000000-0005-0000-0000-00008AC50000}"/>
    <cellStyle name="Título 1 1 1 6 22 2" xfId="49506" xr:uid="{00000000-0005-0000-0000-00008BC50000}"/>
    <cellStyle name="Título 1 1 1 6 23" xfId="49507" xr:uid="{00000000-0005-0000-0000-00008CC50000}"/>
    <cellStyle name="Título 1 1 1 6 23 2" xfId="49508" xr:uid="{00000000-0005-0000-0000-00008DC50000}"/>
    <cellStyle name="Título 1 1 1 6 24" xfId="49509" xr:uid="{00000000-0005-0000-0000-00008EC50000}"/>
    <cellStyle name="Título 1 1 1 6 24 2" xfId="49510" xr:uid="{00000000-0005-0000-0000-00008FC50000}"/>
    <cellStyle name="Título 1 1 1 6 25" xfId="49511" xr:uid="{00000000-0005-0000-0000-000090C50000}"/>
    <cellStyle name="Título 1 1 1 6 25 2" xfId="49512" xr:uid="{00000000-0005-0000-0000-000091C50000}"/>
    <cellStyle name="Título 1 1 1 6 26" xfId="49513" xr:uid="{00000000-0005-0000-0000-000092C50000}"/>
    <cellStyle name="Título 1 1 1 6 26 2" xfId="49514" xr:uid="{00000000-0005-0000-0000-000093C50000}"/>
    <cellStyle name="Título 1 1 1 6 27" xfId="49515" xr:uid="{00000000-0005-0000-0000-000094C50000}"/>
    <cellStyle name="Título 1 1 1 6 27 2" xfId="49516" xr:uid="{00000000-0005-0000-0000-000095C50000}"/>
    <cellStyle name="Título 1 1 1 6 28" xfId="49517" xr:uid="{00000000-0005-0000-0000-000096C50000}"/>
    <cellStyle name="Título 1 1 1 6 28 2" xfId="49518" xr:uid="{00000000-0005-0000-0000-000097C50000}"/>
    <cellStyle name="Título 1 1 1 6 29" xfId="49519" xr:uid="{00000000-0005-0000-0000-000098C50000}"/>
    <cellStyle name="Título 1 1 1 6 29 2" xfId="49520" xr:uid="{00000000-0005-0000-0000-000099C50000}"/>
    <cellStyle name="Título 1 1 1 6 3" xfId="1393" xr:uid="{00000000-0005-0000-0000-00009AC50000}"/>
    <cellStyle name="Título 1 1 1 6 3 2" xfId="49521" xr:uid="{00000000-0005-0000-0000-00009BC50000}"/>
    <cellStyle name="Título 1 1 1 6 30" xfId="49522" xr:uid="{00000000-0005-0000-0000-00009CC50000}"/>
    <cellStyle name="Título 1 1 1 6 30 2" xfId="49523" xr:uid="{00000000-0005-0000-0000-00009DC50000}"/>
    <cellStyle name="Título 1 1 1 6 31" xfId="49524" xr:uid="{00000000-0005-0000-0000-00009EC50000}"/>
    <cellStyle name="Título 1 1 1 6 31 2" xfId="49525" xr:uid="{00000000-0005-0000-0000-00009FC50000}"/>
    <cellStyle name="Título 1 1 1 6 32" xfId="49526" xr:uid="{00000000-0005-0000-0000-0000A0C50000}"/>
    <cellStyle name="Título 1 1 1 6 32 2" xfId="49527" xr:uid="{00000000-0005-0000-0000-0000A1C50000}"/>
    <cellStyle name="Título 1 1 1 6 33" xfId="49528" xr:uid="{00000000-0005-0000-0000-0000A2C50000}"/>
    <cellStyle name="Título 1 1 1 6 33 2" xfId="49529" xr:uid="{00000000-0005-0000-0000-0000A3C50000}"/>
    <cellStyle name="Título 1 1 1 6 34" xfId="49530" xr:uid="{00000000-0005-0000-0000-0000A4C50000}"/>
    <cellStyle name="Título 1 1 1 6 34 2" xfId="49531" xr:uid="{00000000-0005-0000-0000-0000A5C50000}"/>
    <cellStyle name="Título 1 1 1 6 35" xfId="49532" xr:uid="{00000000-0005-0000-0000-0000A6C50000}"/>
    <cellStyle name="Título 1 1 1 6 35 2" xfId="49533" xr:uid="{00000000-0005-0000-0000-0000A7C50000}"/>
    <cellStyle name="Título 1 1 1 6 36" xfId="49534" xr:uid="{00000000-0005-0000-0000-0000A8C50000}"/>
    <cellStyle name="Título 1 1 1 6 36 2" xfId="49535" xr:uid="{00000000-0005-0000-0000-0000A9C50000}"/>
    <cellStyle name="Título 1 1 1 6 37" xfId="49536" xr:uid="{00000000-0005-0000-0000-0000AAC50000}"/>
    <cellStyle name="Título 1 1 1 6 37 2" xfId="49537" xr:uid="{00000000-0005-0000-0000-0000ABC50000}"/>
    <cellStyle name="Título 1 1 1 6 38" xfId="49538" xr:uid="{00000000-0005-0000-0000-0000ACC50000}"/>
    <cellStyle name="Título 1 1 1 6 39" xfId="49539" xr:uid="{00000000-0005-0000-0000-0000ADC50000}"/>
    <cellStyle name="Título 1 1 1 6 4" xfId="49540" xr:uid="{00000000-0005-0000-0000-0000AEC50000}"/>
    <cellStyle name="Título 1 1 1 6 4 2" xfId="49541" xr:uid="{00000000-0005-0000-0000-0000AFC50000}"/>
    <cellStyle name="Título 1 1 1 6 40" xfId="49542" xr:uid="{00000000-0005-0000-0000-0000B0C50000}"/>
    <cellStyle name="Título 1 1 1 6 41" xfId="49543" xr:uid="{00000000-0005-0000-0000-0000B1C50000}"/>
    <cellStyle name="Título 1 1 1 6 42" xfId="49544" xr:uid="{00000000-0005-0000-0000-0000B2C50000}"/>
    <cellStyle name="Título 1 1 1 6 43" xfId="49545" xr:uid="{00000000-0005-0000-0000-0000B3C50000}"/>
    <cellStyle name="Título 1 1 1 6 44" xfId="49546" xr:uid="{00000000-0005-0000-0000-0000B4C50000}"/>
    <cellStyle name="Título 1 1 1 6 45" xfId="49547" xr:uid="{00000000-0005-0000-0000-0000B5C50000}"/>
    <cellStyle name="Título 1 1 1 6 46" xfId="49548" xr:uid="{00000000-0005-0000-0000-0000B6C50000}"/>
    <cellStyle name="Título 1 1 1 6 47" xfId="49549" xr:uid="{00000000-0005-0000-0000-0000B7C50000}"/>
    <cellStyle name="Título 1 1 1 6 48" xfId="49550" xr:uid="{00000000-0005-0000-0000-0000B8C50000}"/>
    <cellStyle name="Título 1 1 1 6 49" xfId="49551" xr:uid="{00000000-0005-0000-0000-0000B9C50000}"/>
    <cellStyle name="Título 1 1 1 6 5" xfId="49552" xr:uid="{00000000-0005-0000-0000-0000BAC50000}"/>
    <cellStyle name="Título 1 1 1 6 5 2" xfId="49553" xr:uid="{00000000-0005-0000-0000-0000BBC50000}"/>
    <cellStyle name="Título 1 1 1 6 50" xfId="49554" xr:uid="{00000000-0005-0000-0000-0000BCC50000}"/>
    <cellStyle name="Título 1 1 1 6 51" xfId="49555" xr:uid="{00000000-0005-0000-0000-0000BDC50000}"/>
    <cellStyle name="Título 1 1 1 6 52" xfId="49556" xr:uid="{00000000-0005-0000-0000-0000BEC50000}"/>
    <cellStyle name="Título 1 1 1 6 53" xfId="49557" xr:uid="{00000000-0005-0000-0000-0000BFC50000}"/>
    <cellStyle name="Título 1 1 1 6 54" xfId="49558" xr:uid="{00000000-0005-0000-0000-0000C0C50000}"/>
    <cellStyle name="Título 1 1 1 6 55" xfId="49559" xr:uid="{00000000-0005-0000-0000-0000C1C50000}"/>
    <cellStyle name="Título 1 1 1 6 56" xfId="49560" xr:uid="{00000000-0005-0000-0000-0000C2C50000}"/>
    <cellStyle name="Título 1 1 1 6 57" xfId="49561" xr:uid="{00000000-0005-0000-0000-0000C3C50000}"/>
    <cellStyle name="Título 1 1 1 6 58" xfId="49562" xr:uid="{00000000-0005-0000-0000-0000C4C50000}"/>
    <cellStyle name="Título 1 1 1 6 59" xfId="49563" xr:uid="{00000000-0005-0000-0000-0000C5C50000}"/>
    <cellStyle name="Título 1 1 1 6 6" xfId="49564" xr:uid="{00000000-0005-0000-0000-0000C6C50000}"/>
    <cellStyle name="Título 1 1 1 6 6 2" xfId="49565" xr:uid="{00000000-0005-0000-0000-0000C7C50000}"/>
    <cellStyle name="Título 1 1 1 6 60" xfId="49566" xr:uid="{00000000-0005-0000-0000-0000C8C50000}"/>
    <cellStyle name="Título 1 1 1 6 61" xfId="49567" xr:uid="{00000000-0005-0000-0000-0000C9C50000}"/>
    <cellStyle name="Título 1 1 1 6 62" xfId="49568" xr:uid="{00000000-0005-0000-0000-0000CAC50000}"/>
    <cellStyle name="Título 1 1 1 6 63" xfId="49569" xr:uid="{00000000-0005-0000-0000-0000CBC50000}"/>
    <cellStyle name="Título 1 1 1 6 64" xfId="49570" xr:uid="{00000000-0005-0000-0000-0000CCC50000}"/>
    <cellStyle name="Título 1 1 1 6 65" xfId="49571" xr:uid="{00000000-0005-0000-0000-0000CDC50000}"/>
    <cellStyle name="Título 1 1 1 6 66" xfId="49572" xr:uid="{00000000-0005-0000-0000-0000CEC50000}"/>
    <cellStyle name="Título 1 1 1 6 67" xfId="49573" xr:uid="{00000000-0005-0000-0000-0000CFC50000}"/>
    <cellStyle name="Título 1 1 1 6 68" xfId="49574" xr:uid="{00000000-0005-0000-0000-0000D0C50000}"/>
    <cellStyle name="Título 1 1 1 6 69" xfId="52830" xr:uid="{00000000-0005-0000-0000-0000D1C50000}"/>
    <cellStyle name="Título 1 1 1 6 7" xfId="49575" xr:uid="{00000000-0005-0000-0000-0000D2C50000}"/>
    <cellStyle name="Título 1 1 1 6 7 2" xfId="49576" xr:uid="{00000000-0005-0000-0000-0000D3C50000}"/>
    <cellStyle name="Título 1 1 1 6 70" xfId="53291" xr:uid="{00000000-0005-0000-0000-0000D4C50000}"/>
    <cellStyle name="Título 1 1 1 6 8" xfId="49577" xr:uid="{00000000-0005-0000-0000-0000D5C50000}"/>
    <cellStyle name="Título 1 1 1 6 8 2" xfId="49578" xr:uid="{00000000-0005-0000-0000-0000D6C50000}"/>
    <cellStyle name="Título 1 1 1 6 9" xfId="49579" xr:uid="{00000000-0005-0000-0000-0000D7C50000}"/>
    <cellStyle name="Título 1 1 1 6 9 2" xfId="49580" xr:uid="{00000000-0005-0000-0000-0000D8C50000}"/>
    <cellStyle name="Título 1 1 1 60" xfId="49581" xr:uid="{00000000-0005-0000-0000-0000D9C50000}"/>
    <cellStyle name="Título 1 1 1 61" xfId="49582" xr:uid="{00000000-0005-0000-0000-0000DAC50000}"/>
    <cellStyle name="Título 1 1 1 62" xfId="49583" xr:uid="{00000000-0005-0000-0000-0000DBC50000}"/>
    <cellStyle name="Título 1 1 1 63" xfId="49584" xr:uid="{00000000-0005-0000-0000-0000DCC50000}"/>
    <cellStyle name="Título 1 1 1 64" xfId="49585" xr:uid="{00000000-0005-0000-0000-0000DDC50000}"/>
    <cellStyle name="Título 1 1 1 65" xfId="49586" xr:uid="{00000000-0005-0000-0000-0000DEC50000}"/>
    <cellStyle name="Título 1 1 1 66" xfId="49587" xr:uid="{00000000-0005-0000-0000-0000DFC50000}"/>
    <cellStyle name="Título 1 1 1 67" xfId="49588" xr:uid="{00000000-0005-0000-0000-0000E0C50000}"/>
    <cellStyle name="Título 1 1 1 68" xfId="49589" xr:uid="{00000000-0005-0000-0000-0000E1C50000}"/>
    <cellStyle name="Título 1 1 1 69" xfId="49590" xr:uid="{00000000-0005-0000-0000-0000E2C50000}"/>
    <cellStyle name="Título 1 1 1 7" xfId="1394" xr:uid="{00000000-0005-0000-0000-0000E3C50000}"/>
    <cellStyle name="Título 1 1 1 7 10" xfId="49591" xr:uid="{00000000-0005-0000-0000-0000E4C50000}"/>
    <cellStyle name="Título 1 1 1 7 10 2" xfId="49592" xr:uid="{00000000-0005-0000-0000-0000E5C50000}"/>
    <cellStyle name="Título 1 1 1 7 11" xfId="49593" xr:uid="{00000000-0005-0000-0000-0000E6C50000}"/>
    <cellStyle name="Título 1 1 1 7 11 2" xfId="49594" xr:uid="{00000000-0005-0000-0000-0000E7C50000}"/>
    <cellStyle name="Título 1 1 1 7 12" xfId="49595" xr:uid="{00000000-0005-0000-0000-0000E8C50000}"/>
    <cellStyle name="Título 1 1 1 7 12 2" xfId="49596" xr:uid="{00000000-0005-0000-0000-0000E9C50000}"/>
    <cellStyle name="Título 1 1 1 7 13" xfId="49597" xr:uid="{00000000-0005-0000-0000-0000EAC50000}"/>
    <cellStyle name="Título 1 1 1 7 13 2" xfId="49598" xr:uid="{00000000-0005-0000-0000-0000EBC50000}"/>
    <cellStyle name="Título 1 1 1 7 14" xfId="49599" xr:uid="{00000000-0005-0000-0000-0000ECC50000}"/>
    <cellStyle name="Título 1 1 1 7 14 2" xfId="49600" xr:uid="{00000000-0005-0000-0000-0000EDC50000}"/>
    <cellStyle name="Título 1 1 1 7 15" xfId="49601" xr:uid="{00000000-0005-0000-0000-0000EEC50000}"/>
    <cellStyle name="Título 1 1 1 7 15 2" xfId="49602" xr:uid="{00000000-0005-0000-0000-0000EFC50000}"/>
    <cellStyle name="Título 1 1 1 7 16" xfId="49603" xr:uid="{00000000-0005-0000-0000-0000F0C50000}"/>
    <cellStyle name="Título 1 1 1 7 16 2" xfId="49604" xr:uid="{00000000-0005-0000-0000-0000F1C50000}"/>
    <cellStyle name="Título 1 1 1 7 17" xfId="49605" xr:uid="{00000000-0005-0000-0000-0000F2C50000}"/>
    <cellStyle name="Título 1 1 1 7 17 2" xfId="49606" xr:uid="{00000000-0005-0000-0000-0000F3C50000}"/>
    <cellStyle name="Título 1 1 1 7 18" xfId="49607" xr:uid="{00000000-0005-0000-0000-0000F4C50000}"/>
    <cellStyle name="Título 1 1 1 7 18 2" xfId="49608" xr:uid="{00000000-0005-0000-0000-0000F5C50000}"/>
    <cellStyle name="Título 1 1 1 7 19" xfId="49609" xr:uid="{00000000-0005-0000-0000-0000F6C50000}"/>
    <cellStyle name="Título 1 1 1 7 19 2" xfId="49610" xr:uid="{00000000-0005-0000-0000-0000F7C50000}"/>
    <cellStyle name="Título 1 1 1 7 2" xfId="1395" xr:uid="{00000000-0005-0000-0000-0000F8C50000}"/>
    <cellStyle name="Título 1 1 1 7 2 2" xfId="49611" xr:uid="{00000000-0005-0000-0000-0000F9C50000}"/>
    <cellStyle name="Título 1 1 1 7 20" xfId="49612" xr:uid="{00000000-0005-0000-0000-0000FAC50000}"/>
    <cellStyle name="Título 1 1 1 7 20 2" xfId="49613" xr:uid="{00000000-0005-0000-0000-0000FBC50000}"/>
    <cellStyle name="Título 1 1 1 7 21" xfId="49614" xr:uid="{00000000-0005-0000-0000-0000FCC50000}"/>
    <cellStyle name="Título 1 1 1 7 21 2" xfId="49615" xr:uid="{00000000-0005-0000-0000-0000FDC50000}"/>
    <cellStyle name="Título 1 1 1 7 22" xfId="49616" xr:uid="{00000000-0005-0000-0000-0000FEC50000}"/>
    <cellStyle name="Título 1 1 1 7 22 2" xfId="49617" xr:uid="{00000000-0005-0000-0000-0000FFC50000}"/>
    <cellStyle name="Título 1 1 1 7 23" xfId="49618" xr:uid="{00000000-0005-0000-0000-000000C60000}"/>
    <cellStyle name="Título 1 1 1 7 23 2" xfId="49619" xr:uid="{00000000-0005-0000-0000-000001C60000}"/>
    <cellStyle name="Título 1 1 1 7 24" xfId="49620" xr:uid="{00000000-0005-0000-0000-000002C60000}"/>
    <cellStyle name="Título 1 1 1 7 24 2" xfId="49621" xr:uid="{00000000-0005-0000-0000-000003C60000}"/>
    <cellStyle name="Título 1 1 1 7 25" xfId="49622" xr:uid="{00000000-0005-0000-0000-000004C60000}"/>
    <cellStyle name="Título 1 1 1 7 25 2" xfId="49623" xr:uid="{00000000-0005-0000-0000-000005C60000}"/>
    <cellStyle name="Título 1 1 1 7 26" xfId="49624" xr:uid="{00000000-0005-0000-0000-000006C60000}"/>
    <cellStyle name="Título 1 1 1 7 26 2" xfId="49625" xr:uid="{00000000-0005-0000-0000-000007C60000}"/>
    <cellStyle name="Título 1 1 1 7 27" xfId="49626" xr:uid="{00000000-0005-0000-0000-000008C60000}"/>
    <cellStyle name="Título 1 1 1 7 27 2" xfId="49627" xr:uid="{00000000-0005-0000-0000-000009C60000}"/>
    <cellStyle name="Título 1 1 1 7 28" xfId="49628" xr:uid="{00000000-0005-0000-0000-00000AC60000}"/>
    <cellStyle name="Título 1 1 1 7 28 2" xfId="49629" xr:uid="{00000000-0005-0000-0000-00000BC60000}"/>
    <cellStyle name="Título 1 1 1 7 29" xfId="49630" xr:uid="{00000000-0005-0000-0000-00000CC60000}"/>
    <cellStyle name="Título 1 1 1 7 29 2" xfId="49631" xr:uid="{00000000-0005-0000-0000-00000DC60000}"/>
    <cellStyle name="Título 1 1 1 7 3" xfId="1396" xr:uid="{00000000-0005-0000-0000-00000EC60000}"/>
    <cellStyle name="Título 1 1 1 7 3 2" xfId="49632" xr:uid="{00000000-0005-0000-0000-00000FC60000}"/>
    <cellStyle name="Título 1 1 1 7 30" xfId="49633" xr:uid="{00000000-0005-0000-0000-000010C60000}"/>
    <cellStyle name="Título 1 1 1 7 30 2" xfId="49634" xr:uid="{00000000-0005-0000-0000-000011C60000}"/>
    <cellStyle name="Título 1 1 1 7 31" xfId="49635" xr:uid="{00000000-0005-0000-0000-000012C60000}"/>
    <cellStyle name="Título 1 1 1 7 31 2" xfId="49636" xr:uid="{00000000-0005-0000-0000-000013C60000}"/>
    <cellStyle name="Título 1 1 1 7 32" xfId="49637" xr:uid="{00000000-0005-0000-0000-000014C60000}"/>
    <cellStyle name="Título 1 1 1 7 32 2" xfId="49638" xr:uid="{00000000-0005-0000-0000-000015C60000}"/>
    <cellStyle name="Título 1 1 1 7 33" xfId="49639" xr:uid="{00000000-0005-0000-0000-000016C60000}"/>
    <cellStyle name="Título 1 1 1 7 33 2" xfId="49640" xr:uid="{00000000-0005-0000-0000-000017C60000}"/>
    <cellStyle name="Título 1 1 1 7 34" xfId="49641" xr:uid="{00000000-0005-0000-0000-000018C60000}"/>
    <cellStyle name="Título 1 1 1 7 34 2" xfId="49642" xr:uid="{00000000-0005-0000-0000-000019C60000}"/>
    <cellStyle name="Título 1 1 1 7 35" xfId="49643" xr:uid="{00000000-0005-0000-0000-00001AC60000}"/>
    <cellStyle name="Título 1 1 1 7 35 2" xfId="49644" xr:uid="{00000000-0005-0000-0000-00001BC60000}"/>
    <cellStyle name="Título 1 1 1 7 36" xfId="49645" xr:uid="{00000000-0005-0000-0000-00001CC60000}"/>
    <cellStyle name="Título 1 1 1 7 36 2" xfId="49646" xr:uid="{00000000-0005-0000-0000-00001DC60000}"/>
    <cellStyle name="Título 1 1 1 7 37" xfId="49647" xr:uid="{00000000-0005-0000-0000-00001EC60000}"/>
    <cellStyle name="Título 1 1 1 7 37 2" xfId="49648" xr:uid="{00000000-0005-0000-0000-00001FC60000}"/>
    <cellStyle name="Título 1 1 1 7 38" xfId="49649" xr:uid="{00000000-0005-0000-0000-000020C60000}"/>
    <cellStyle name="Título 1 1 1 7 39" xfId="49650" xr:uid="{00000000-0005-0000-0000-000021C60000}"/>
    <cellStyle name="Título 1 1 1 7 4" xfId="49651" xr:uid="{00000000-0005-0000-0000-000022C60000}"/>
    <cellStyle name="Título 1 1 1 7 4 2" xfId="49652" xr:uid="{00000000-0005-0000-0000-000023C60000}"/>
    <cellStyle name="Título 1 1 1 7 40" xfId="49653" xr:uid="{00000000-0005-0000-0000-000024C60000}"/>
    <cellStyle name="Título 1 1 1 7 41" xfId="49654" xr:uid="{00000000-0005-0000-0000-000025C60000}"/>
    <cellStyle name="Título 1 1 1 7 42" xfId="49655" xr:uid="{00000000-0005-0000-0000-000026C60000}"/>
    <cellStyle name="Título 1 1 1 7 43" xfId="49656" xr:uid="{00000000-0005-0000-0000-000027C60000}"/>
    <cellStyle name="Título 1 1 1 7 44" xfId="49657" xr:uid="{00000000-0005-0000-0000-000028C60000}"/>
    <cellStyle name="Título 1 1 1 7 45" xfId="49658" xr:uid="{00000000-0005-0000-0000-000029C60000}"/>
    <cellStyle name="Título 1 1 1 7 46" xfId="49659" xr:uid="{00000000-0005-0000-0000-00002AC60000}"/>
    <cellStyle name="Título 1 1 1 7 47" xfId="49660" xr:uid="{00000000-0005-0000-0000-00002BC60000}"/>
    <cellStyle name="Título 1 1 1 7 48" xfId="49661" xr:uid="{00000000-0005-0000-0000-00002CC60000}"/>
    <cellStyle name="Título 1 1 1 7 49" xfId="49662" xr:uid="{00000000-0005-0000-0000-00002DC60000}"/>
    <cellStyle name="Título 1 1 1 7 5" xfId="49663" xr:uid="{00000000-0005-0000-0000-00002EC60000}"/>
    <cellStyle name="Título 1 1 1 7 5 2" xfId="49664" xr:uid="{00000000-0005-0000-0000-00002FC60000}"/>
    <cellStyle name="Título 1 1 1 7 50" xfId="49665" xr:uid="{00000000-0005-0000-0000-000030C60000}"/>
    <cellStyle name="Título 1 1 1 7 51" xfId="49666" xr:uid="{00000000-0005-0000-0000-000031C60000}"/>
    <cellStyle name="Título 1 1 1 7 52" xfId="49667" xr:uid="{00000000-0005-0000-0000-000032C60000}"/>
    <cellStyle name="Título 1 1 1 7 53" xfId="49668" xr:uid="{00000000-0005-0000-0000-000033C60000}"/>
    <cellStyle name="Título 1 1 1 7 54" xfId="49669" xr:uid="{00000000-0005-0000-0000-000034C60000}"/>
    <cellStyle name="Título 1 1 1 7 55" xfId="49670" xr:uid="{00000000-0005-0000-0000-000035C60000}"/>
    <cellStyle name="Título 1 1 1 7 56" xfId="49671" xr:uid="{00000000-0005-0000-0000-000036C60000}"/>
    <cellStyle name="Título 1 1 1 7 57" xfId="49672" xr:uid="{00000000-0005-0000-0000-000037C60000}"/>
    <cellStyle name="Título 1 1 1 7 58" xfId="49673" xr:uid="{00000000-0005-0000-0000-000038C60000}"/>
    <cellStyle name="Título 1 1 1 7 59" xfId="49674" xr:uid="{00000000-0005-0000-0000-000039C60000}"/>
    <cellStyle name="Título 1 1 1 7 6" xfId="49675" xr:uid="{00000000-0005-0000-0000-00003AC60000}"/>
    <cellStyle name="Título 1 1 1 7 6 2" xfId="49676" xr:uid="{00000000-0005-0000-0000-00003BC60000}"/>
    <cellStyle name="Título 1 1 1 7 60" xfId="49677" xr:uid="{00000000-0005-0000-0000-00003CC60000}"/>
    <cellStyle name="Título 1 1 1 7 61" xfId="49678" xr:uid="{00000000-0005-0000-0000-00003DC60000}"/>
    <cellStyle name="Título 1 1 1 7 62" xfId="49679" xr:uid="{00000000-0005-0000-0000-00003EC60000}"/>
    <cellStyle name="Título 1 1 1 7 63" xfId="49680" xr:uid="{00000000-0005-0000-0000-00003FC60000}"/>
    <cellStyle name="Título 1 1 1 7 64" xfId="49681" xr:uid="{00000000-0005-0000-0000-000040C60000}"/>
    <cellStyle name="Título 1 1 1 7 65" xfId="49682" xr:uid="{00000000-0005-0000-0000-000041C60000}"/>
    <cellStyle name="Título 1 1 1 7 66" xfId="49683" xr:uid="{00000000-0005-0000-0000-000042C60000}"/>
    <cellStyle name="Título 1 1 1 7 67" xfId="49684" xr:uid="{00000000-0005-0000-0000-000043C60000}"/>
    <cellStyle name="Título 1 1 1 7 68" xfId="49685" xr:uid="{00000000-0005-0000-0000-000044C60000}"/>
    <cellStyle name="Título 1 1 1 7 69" xfId="52896" xr:uid="{00000000-0005-0000-0000-000045C60000}"/>
    <cellStyle name="Título 1 1 1 7 7" xfId="49686" xr:uid="{00000000-0005-0000-0000-000046C60000}"/>
    <cellStyle name="Título 1 1 1 7 7 2" xfId="49687" xr:uid="{00000000-0005-0000-0000-000047C60000}"/>
    <cellStyle name="Título 1 1 1 7 70" xfId="53357" xr:uid="{00000000-0005-0000-0000-000048C60000}"/>
    <cellStyle name="Título 1 1 1 7 8" xfId="49688" xr:uid="{00000000-0005-0000-0000-000049C60000}"/>
    <cellStyle name="Título 1 1 1 7 8 2" xfId="49689" xr:uid="{00000000-0005-0000-0000-00004AC60000}"/>
    <cellStyle name="Título 1 1 1 7 9" xfId="49690" xr:uid="{00000000-0005-0000-0000-00004BC60000}"/>
    <cellStyle name="Título 1 1 1 7 9 2" xfId="49691" xr:uid="{00000000-0005-0000-0000-00004CC60000}"/>
    <cellStyle name="Título 1 1 1 70" xfId="49692" xr:uid="{00000000-0005-0000-0000-00004DC60000}"/>
    <cellStyle name="Título 1 1 1 71" xfId="49693" xr:uid="{00000000-0005-0000-0000-00004EC60000}"/>
    <cellStyle name="Título 1 1 1 72" xfId="49694" xr:uid="{00000000-0005-0000-0000-00004FC60000}"/>
    <cellStyle name="Título 1 1 1 73" xfId="49695" xr:uid="{00000000-0005-0000-0000-000050C60000}"/>
    <cellStyle name="Título 1 1 1 74" xfId="49696" xr:uid="{00000000-0005-0000-0000-000051C60000}"/>
    <cellStyle name="Título 1 1 1 75" xfId="49697" xr:uid="{00000000-0005-0000-0000-000052C60000}"/>
    <cellStyle name="Título 1 1 1 76" xfId="49698" xr:uid="{00000000-0005-0000-0000-000053C60000}"/>
    <cellStyle name="Título 1 1 1 77" xfId="49699" xr:uid="{00000000-0005-0000-0000-000054C60000}"/>
    <cellStyle name="Título 1 1 1 78" xfId="49700" xr:uid="{00000000-0005-0000-0000-000055C60000}"/>
    <cellStyle name="Título 1 1 1 79" xfId="49701" xr:uid="{00000000-0005-0000-0000-000056C60000}"/>
    <cellStyle name="Título 1 1 1 8" xfId="1397" xr:uid="{00000000-0005-0000-0000-000057C60000}"/>
    <cellStyle name="Título 1 1 1 8 10" xfId="49702" xr:uid="{00000000-0005-0000-0000-000058C60000}"/>
    <cellStyle name="Título 1 1 1 8 10 2" xfId="49703" xr:uid="{00000000-0005-0000-0000-000059C60000}"/>
    <cellStyle name="Título 1 1 1 8 11" xfId="49704" xr:uid="{00000000-0005-0000-0000-00005AC60000}"/>
    <cellStyle name="Título 1 1 1 8 11 2" xfId="49705" xr:uid="{00000000-0005-0000-0000-00005BC60000}"/>
    <cellStyle name="Título 1 1 1 8 12" xfId="49706" xr:uid="{00000000-0005-0000-0000-00005CC60000}"/>
    <cellStyle name="Título 1 1 1 8 12 2" xfId="49707" xr:uid="{00000000-0005-0000-0000-00005DC60000}"/>
    <cellStyle name="Título 1 1 1 8 13" xfId="49708" xr:uid="{00000000-0005-0000-0000-00005EC60000}"/>
    <cellStyle name="Título 1 1 1 8 13 2" xfId="49709" xr:uid="{00000000-0005-0000-0000-00005FC60000}"/>
    <cellStyle name="Título 1 1 1 8 14" xfId="49710" xr:uid="{00000000-0005-0000-0000-000060C60000}"/>
    <cellStyle name="Título 1 1 1 8 14 2" xfId="49711" xr:uid="{00000000-0005-0000-0000-000061C60000}"/>
    <cellStyle name="Título 1 1 1 8 15" xfId="49712" xr:uid="{00000000-0005-0000-0000-000062C60000}"/>
    <cellStyle name="Título 1 1 1 8 15 2" xfId="49713" xr:uid="{00000000-0005-0000-0000-000063C60000}"/>
    <cellStyle name="Título 1 1 1 8 16" xfId="49714" xr:uid="{00000000-0005-0000-0000-000064C60000}"/>
    <cellStyle name="Título 1 1 1 8 16 2" xfId="49715" xr:uid="{00000000-0005-0000-0000-000065C60000}"/>
    <cellStyle name="Título 1 1 1 8 17" xfId="49716" xr:uid="{00000000-0005-0000-0000-000066C60000}"/>
    <cellStyle name="Título 1 1 1 8 17 2" xfId="49717" xr:uid="{00000000-0005-0000-0000-000067C60000}"/>
    <cellStyle name="Título 1 1 1 8 18" xfId="49718" xr:uid="{00000000-0005-0000-0000-000068C60000}"/>
    <cellStyle name="Título 1 1 1 8 18 2" xfId="49719" xr:uid="{00000000-0005-0000-0000-000069C60000}"/>
    <cellStyle name="Título 1 1 1 8 19" xfId="49720" xr:uid="{00000000-0005-0000-0000-00006AC60000}"/>
    <cellStyle name="Título 1 1 1 8 19 2" xfId="49721" xr:uid="{00000000-0005-0000-0000-00006BC60000}"/>
    <cellStyle name="Título 1 1 1 8 2" xfId="1398" xr:uid="{00000000-0005-0000-0000-00006CC60000}"/>
    <cellStyle name="Título 1 1 1 8 2 2" xfId="49722" xr:uid="{00000000-0005-0000-0000-00006DC60000}"/>
    <cellStyle name="Título 1 1 1 8 20" xfId="49723" xr:uid="{00000000-0005-0000-0000-00006EC60000}"/>
    <cellStyle name="Título 1 1 1 8 20 2" xfId="49724" xr:uid="{00000000-0005-0000-0000-00006FC60000}"/>
    <cellStyle name="Título 1 1 1 8 21" xfId="49725" xr:uid="{00000000-0005-0000-0000-000070C60000}"/>
    <cellStyle name="Título 1 1 1 8 21 2" xfId="49726" xr:uid="{00000000-0005-0000-0000-000071C60000}"/>
    <cellStyle name="Título 1 1 1 8 22" xfId="49727" xr:uid="{00000000-0005-0000-0000-000072C60000}"/>
    <cellStyle name="Título 1 1 1 8 22 2" xfId="49728" xr:uid="{00000000-0005-0000-0000-000073C60000}"/>
    <cellStyle name="Título 1 1 1 8 23" xfId="49729" xr:uid="{00000000-0005-0000-0000-000074C60000}"/>
    <cellStyle name="Título 1 1 1 8 23 2" xfId="49730" xr:uid="{00000000-0005-0000-0000-000075C60000}"/>
    <cellStyle name="Título 1 1 1 8 24" xfId="49731" xr:uid="{00000000-0005-0000-0000-000076C60000}"/>
    <cellStyle name="Título 1 1 1 8 24 2" xfId="49732" xr:uid="{00000000-0005-0000-0000-000077C60000}"/>
    <cellStyle name="Título 1 1 1 8 25" xfId="49733" xr:uid="{00000000-0005-0000-0000-000078C60000}"/>
    <cellStyle name="Título 1 1 1 8 25 2" xfId="49734" xr:uid="{00000000-0005-0000-0000-000079C60000}"/>
    <cellStyle name="Título 1 1 1 8 26" xfId="49735" xr:uid="{00000000-0005-0000-0000-00007AC60000}"/>
    <cellStyle name="Título 1 1 1 8 26 2" xfId="49736" xr:uid="{00000000-0005-0000-0000-00007BC60000}"/>
    <cellStyle name="Título 1 1 1 8 27" xfId="49737" xr:uid="{00000000-0005-0000-0000-00007CC60000}"/>
    <cellStyle name="Título 1 1 1 8 27 2" xfId="49738" xr:uid="{00000000-0005-0000-0000-00007DC60000}"/>
    <cellStyle name="Título 1 1 1 8 28" xfId="49739" xr:uid="{00000000-0005-0000-0000-00007EC60000}"/>
    <cellStyle name="Título 1 1 1 8 28 2" xfId="49740" xr:uid="{00000000-0005-0000-0000-00007FC60000}"/>
    <cellStyle name="Título 1 1 1 8 29" xfId="49741" xr:uid="{00000000-0005-0000-0000-000080C60000}"/>
    <cellStyle name="Título 1 1 1 8 29 2" xfId="49742" xr:uid="{00000000-0005-0000-0000-000081C60000}"/>
    <cellStyle name="Título 1 1 1 8 3" xfId="1399" xr:uid="{00000000-0005-0000-0000-000082C60000}"/>
    <cellStyle name="Título 1 1 1 8 3 2" xfId="49743" xr:uid="{00000000-0005-0000-0000-000083C60000}"/>
    <cellStyle name="Título 1 1 1 8 30" xfId="49744" xr:uid="{00000000-0005-0000-0000-000084C60000}"/>
    <cellStyle name="Título 1 1 1 8 30 2" xfId="49745" xr:uid="{00000000-0005-0000-0000-000085C60000}"/>
    <cellStyle name="Título 1 1 1 8 31" xfId="49746" xr:uid="{00000000-0005-0000-0000-000086C60000}"/>
    <cellStyle name="Título 1 1 1 8 31 2" xfId="49747" xr:uid="{00000000-0005-0000-0000-000087C60000}"/>
    <cellStyle name="Título 1 1 1 8 32" xfId="49748" xr:uid="{00000000-0005-0000-0000-000088C60000}"/>
    <cellStyle name="Título 1 1 1 8 32 2" xfId="49749" xr:uid="{00000000-0005-0000-0000-000089C60000}"/>
    <cellStyle name="Título 1 1 1 8 33" xfId="49750" xr:uid="{00000000-0005-0000-0000-00008AC60000}"/>
    <cellStyle name="Título 1 1 1 8 33 2" xfId="49751" xr:uid="{00000000-0005-0000-0000-00008BC60000}"/>
    <cellStyle name="Título 1 1 1 8 34" xfId="49752" xr:uid="{00000000-0005-0000-0000-00008CC60000}"/>
    <cellStyle name="Título 1 1 1 8 34 2" xfId="49753" xr:uid="{00000000-0005-0000-0000-00008DC60000}"/>
    <cellStyle name="Título 1 1 1 8 35" xfId="49754" xr:uid="{00000000-0005-0000-0000-00008EC60000}"/>
    <cellStyle name="Título 1 1 1 8 35 2" xfId="49755" xr:uid="{00000000-0005-0000-0000-00008FC60000}"/>
    <cellStyle name="Título 1 1 1 8 36" xfId="49756" xr:uid="{00000000-0005-0000-0000-000090C60000}"/>
    <cellStyle name="Título 1 1 1 8 36 2" xfId="49757" xr:uid="{00000000-0005-0000-0000-000091C60000}"/>
    <cellStyle name="Título 1 1 1 8 37" xfId="49758" xr:uid="{00000000-0005-0000-0000-000092C60000}"/>
    <cellStyle name="Título 1 1 1 8 37 2" xfId="49759" xr:uid="{00000000-0005-0000-0000-000093C60000}"/>
    <cellStyle name="Título 1 1 1 8 38" xfId="49760" xr:uid="{00000000-0005-0000-0000-000094C60000}"/>
    <cellStyle name="Título 1 1 1 8 39" xfId="49761" xr:uid="{00000000-0005-0000-0000-000095C60000}"/>
    <cellStyle name="Título 1 1 1 8 4" xfId="49762" xr:uid="{00000000-0005-0000-0000-000096C60000}"/>
    <cellStyle name="Título 1 1 1 8 4 2" xfId="49763" xr:uid="{00000000-0005-0000-0000-000097C60000}"/>
    <cellStyle name="Título 1 1 1 8 40" xfId="49764" xr:uid="{00000000-0005-0000-0000-000098C60000}"/>
    <cellStyle name="Título 1 1 1 8 41" xfId="49765" xr:uid="{00000000-0005-0000-0000-000099C60000}"/>
    <cellStyle name="Título 1 1 1 8 42" xfId="49766" xr:uid="{00000000-0005-0000-0000-00009AC60000}"/>
    <cellStyle name="Título 1 1 1 8 43" xfId="49767" xr:uid="{00000000-0005-0000-0000-00009BC60000}"/>
    <cellStyle name="Título 1 1 1 8 44" xfId="49768" xr:uid="{00000000-0005-0000-0000-00009CC60000}"/>
    <cellStyle name="Título 1 1 1 8 45" xfId="49769" xr:uid="{00000000-0005-0000-0000-00009DC60000}"/>
    <cellStyle name="Título 1 1 1 8 46" xfId="49770" xr:uid="{00000000-0005-0000-0000-00009EC60000}"/>
    <cellStyle name="Título 1 1 1 8 47" xfId="49771" xr:uid="{00000000-0005-0000-0000-00009FC60000}"/>
    <cellStyle name="Título 1 1 1 8 48" xfId="49772" xr:uid="{00000000-0005-0000-0000-0000A0C60000}"/>
    <cellStyle name="Título 1 1 1 8 49" xfId="49773" xr:uid="{00000000-0005-0000-0000-0000A1C60000}"/>
    <cellStyle name="Título 1 1 1 8 5" xfId="49774" xr:uid="{00000000-0005-0000-0000-0000A2C60000}"/>
    <cellStyle name="Título 1 1 1 8 5 2" xfId="49775" xr:uid="{00000000-0005-0000-0000-0000A3C60000}"/>
    <cellStyle name="Título 1 1 1 8 50" xfId="49776" xr:uid="{00000000-0005-0000-0000-0000A4C60000}"/>
    <cellStyle name="Título 1 1 1 8 51" xfId="49777" xr:uid="{00000000-0005-0000-0000-0000A5C60000}"/>
    <cellStyle name="Título 1 1 1 8 52" xfId="49778" xr:uid="{00000000-0005-0000-0000-0000A6C60000}"/>
    <cellStyle name="Título 1 1 1 8 53" xfId="49779" xr:uid="{00000000-0005-0000-0000-0000A7C60000}"/>
    <cellStyle name="Título 1 1 1 8 54" xfId="49780" xr:uid="{00000000-0005-0000-0000-0000A8C60000}"/>
    <cellStyle name="Título 1 1 1 8 55" xfId="49781" xr:uid="{00000000-0005-0000-0000-0000A9C60000}"/>
    <cellStyle name="Título 1 1 1 8 56" xfId="49782" xr:uid="{00000000-0005-0000-0000-0000AAC60000}"/>
    <cellStyle name="Título 1 1 1 8 57" xfId="49783" xr:uid="{00000000-0005-0000-0000-0000ABC60000}"/>
    <cellStyle name="Título 1 1 1 8 58" xfId="49784" xr:uid="{00000000-0005-0000-0000-0000ACC60000}"/>
    <cellStyle name="Título 1 1 1 8 59" xfId="49785" xr:uid="{00000000-0005-0000-0000-0000ADC60000}"/>
    <cellStyle name="Título 1 1 1 8 6" xfId="49786" xr:uid="{00000000-0005-0000-0000-0000AEC60000}"/>
    <cellStyle name="Título 1 1 1 8 6 2" xfId="49787" xr:uid="{00000000-0005-0000-0000-0000AFC60000}"/>
    <cellStyle name="Título 1 1 1 8 60" xfId="49788" xr:uid="{00000000-0005-0000-0000-0000B0C60000}"/>
    <cellStyle name="Título 1 1 1 8 61" xfId="49789" xr:uid="{00000000-0005-0000-0000-0000B1C60000}"/>
    <cellStyle name="Título 1 1 1 8 62" xfId="49790" xr:uid="{00000000-0005-0000-0000-0000B2C60000}"/>
    <cellStyle name="Título 1 1 1 8 63" xfId="49791" xr:uid="{00000000-0005-0000-0000-0000B3C60000}"/>
    <cellStyle name="Título 1 1 1 8 64" xfId="49792" xr:uid="{00000000-0005-0000-0000-0000B4C60000}"/>
    <cellStyle name="Título 1 1 1 8 65" xfId="49793" xr:uid="{00000000-0005-0000-0000-0000B5C60000}"/>
    <cellStyle name="Título 1 1 1 8 66" xfId="49794" xr:uid="{00000000-0005-0000-0000-0000B6C60000}"/>
    <cellStyle name="Título 1 1 1 8 67" xfId="49795" xr:uid="{00000000-0005-0000-0000-0000B7C60000}"/>
    <cellStyle name="Título 1 1 1 8 68" xfId="49796" xr:uid="{00000000-0005-0000-0000-0000B8C60000}"/>
    <cellStyle name="Título 1 1 1 8 69" xfId="52911" xr:uid="{00000000-0005-0000-0000-0000B9C60000}"/>
    <cellStyle name="Título 1 1 1 8 7" xfId="49797" xr:uid="{00000000-0005-0000-0000-0000BAC60000}"/>
    <cellStyle name="Título 1 1 1 8 7 2" xfId="49798" xr:uid="{00000000-0005-0000-0000-0000BBC60000}"/>
    <cellStyle name="Título 1 1 1 8 70" xfId="53372" xr:uid="{00000000-0005-0000-0000-0000BCC60000}"/>
    <cellStyle name="Título 1 1 1 8 8" xfId="49799" xr:uid="{00000000-0005-0000-0000-0000BDC60000}"/>
    <cellStyle name="Título 1 1 1 8 8 2" xfId="49800" xr:uid="{00000000-0005-0000-0000-0000BEC60000}"/>
    <cellStyle name="Título 1 1 1 8 9" xfId="49801" xr:uid="{00000000-0005-0000-0000-0000BFC60000}"/>
    <cellStyle name="Título 1 1 1 8 9 2" xfId="49802" xr:uid="{00000000-0005-0000-0000-0000C0C60000}"/>
    <cellStyle name="Título 1 1 1 80" xfId="49803" xr:uid="{00000000-0005-0000-0000-0000C1C60000}"/>
    <cellStyle name="Título 1 1 1 81" xfId="49804" xr:uid="{00000000-0005-0000-0000-0000C2C60000}"/>
    <cellStyle name="Título 1 1 1 82" xfId="49805" xr:uid="{00000000-0005-0000-0000-0000C3C60000}"/>
    <cellStyle name="Título 1 1 1 83" xfId="52358" xr:uid="{00000000-0005-0000-0000-0000C4C60000}"/>
    <cellStyle name="Título 1 1 1 84" xfId="53060" xr:uid="{00000000-0005-0000-0000-0000C5C60000}"/>
    <cellStyle name="Título 1 1 1 9" xfId="1400" xr:uid="{00000000-0005-0000-0000-0000C6C60000}"/>
    <cellStyle name="Título 1 1 1 9 10" xfId="49806" xr:uid="{00000000-0005-0000-0000-0000C7C60000}"/>
    <cellStyle name="Título 1 1 1 9 10 2" xfId="49807" xr:uid="{00000000-0005-0000-0000-0000C8C60000}"/>
    <cellStyle name="Título 1 1 1 9 11" xfId="49808" xr:uid="{00000000-0005-0000-0000-0000C9C60000}"/>
    <cellStyle name="Título 1 1 1 9 11 2" xfId="49809" xr:uid="{00000000-0005-0000-0000-0000CAC60000}"/>
    <cellStyle name="Título 1 1 1 9 12" xfId="49810" xr:uid="{00000000-0005-0000-0000-0000CBC60000}"/>
    <cellStyle name="Título 1 1 1 9 12 2" xfId="49811" xr:uid="{00000000-0005-0000-0000-0000CCC60000}"/>
    <cellStyle name="Título 1 1 1 9 13" xfId="49812" xr:uid="{00000000-0005-0000-0000-0000CDC60000}"/>
    <cellStyle name="Título 1 1 1 9 13 2" xfId="49813" xr:uid="{00000000-0005-0000-0000-0000CEC60000}"/>
    <cellStyle name="Título 1 1 1 9 14" xfId="49814" xr:uid="{00000000-0005-0000-0000-0000CFC60000}"/>
    <cellStyle name="Título 1 1 1 9 14 2" xfId="49815" xr:uid="{00000000-0005-0000-0000-0000D0C60000}"/>
    <cellStyle name="Título 1 1 1 9 15" xfId="49816" xr:uid="{00000000-0005-0000-0000-0000D1C60000}"/>
    <cellStyle name="Título 1 1 1 9 15 2" xfId="49817" xr:uid="{00000000-0005-0000-0000-0000D2C60000}"/>
    <cellStyle name="Título 1 1 1 9 16" xfId="49818" xr:uid="{00000000-0005-0000-0000-0000D3C60000}"/>
    <cellStyle name="Título 1 1 1 9 16 2" xfId="49819" xr:uid="{00000000-0005-0000-0000-0000D4C60000}"/>
    <cellStyle name="Título 1 1 1 9 17" xfId="49820" xr:uid="{00000000-0005-0000-0000-0000D5C60000}"/>
    <cellStyle name="Título 1 1 1 9 17 2" xfId="49821" xr:uid="{00000000-0005-0000-0000-0000D6C60000}"/>
    <cellStyle name="Título 1 1 1 9 18" xfId="49822" xr:uid="{00000000-0005-0000-0000-0000D7C60000}"/>
    <cellStyle name="Título 1 1 1 9 18 2" xfId="49823" xr:uid="{00000000-0005-0000-0000-0000D8C60000}"/>
    <cellStyle name="Título 1 1 1 9 19" xfId="49824" xr:uid="{00000000-0005-0000-0000-0000D9C60000}"/>
    <cellStyle name="Título 1 1 1 9 19 2" xfId="49825" xr:uid="{00000000-0005-0000-0000-0000DAC60000}"/>
    <cellStyle name="Título 1 1 1 9 2" xfId="1401" xr:uid="{00000000-0005-0000-0000-0000DBC60000}"/>
    <cellStyle name="Título 1 1 1 9 2 2" xfId="49826" xr:uid="{00000000-0005-0000-0000-0000DCC60000}"/>
    <cellStyle name="Título 1 1 1 9 20" xfId="49827" xr:uid="{00000000-0005-0000-0000-0000DDC60000}"/>
    <cellStyle name="Título 1 1 1 9 20 2" xfId="49828" xr:uid="{00000000-0005-0000-0000-0000DEC60000}"/>
    <cellStyle name="Título 1 1 1 9 21" xfId="49829" xr:uid="{00000000-0005-0000-0000-0000DFC60000}"/>
    <cellStyle name="Título 1 1 1 9 21 2" xfId="49830" xr:uid="{00000000-0005-0000-0000-0000E0C60000}"/>
    <cellStyle name="Título 1 1 1 9 22" xfId="49831" xr:uid="{00000000-0005-0000-0000-0000E1C60000}"/>
    <cellStyle name="Título 1 1 1 9 22 2" xfId="49832" xr:uid="{00000000-0005-0000-0000-0000E2C60000}"/>
    <cellStyle name="Título 1 1 1 9 23" xfId="49833" xr:uid="{00000000-0005-0000-0000-0000E3C60000}"/>
    <cellStyle name="Título 1 1 1 9 23 2" xfId="49834" xr:uid="{00000000-0005-0000-0000-0000E4C60000}"/>
    <cellStyle name="Título 1 1 1 9 24" xfId="49835" xr:uid="{00000000-0005-0000-0000-0000E5C60000}"/>
    <cellStyle name="Título 1 1 1 9 24 2" xfId="49836" xr:uid="{00000000-0005-0000-0000-0000E6C60000}"/>
    <cellStyle name="Título 1 1 1 9 25" xfId="49837" xr:uid="{00000000-0005-0000-0000-0000E7C60000}"/>
    <cellStyle name="Título 1 1 1 9 25 2" xfId="49838" xr:uid="{00000000-0005-0000-0000-0000E8C60000}"/>
    <cellStyle name="Título 1 1 1 9 26" xfId="49839" xr:uid="{00000000-0005-0000-0000-0000E9C60000}"/>
    <cellStyle name="Título 1 1 1 9 26 2" xfId="49840" xr:uid="{00000000-0005-0000-0000-0000EAC60000}"/>
    <cellStyle name="Título 1 1 1 9 27" xfId="49841" xr:uid="{00000000-0005-0000-0000-0000EBC60000}"/>
    <cellStyle name="Título 1 1 1 9 27 2" xfId="49842" xr:uid="{00000000-0005-0000-0000-0000ECC60000}"/>
    <cellStyle name="Título 1 1 1 9 28" xfId="49843" xr:uid="{00000000-0005-0000-0000-0000EDC60000}"/>
    <cellStyle name="Título 1 1 1 9 28 2" xfId="49844" xr:uid="{00000000-0005-0000-0000-0000EEC60000}"/>
    <cellStyle name="Título 1 1 1 9 29" xfId="49845" xr:uid="{00000000-0005-0000-0000-0000EFC60000}"/>
    <cellStyle name="Título 1 1 1 9 29 2" xfId="49846" xr:uid="{00000000-0005-0000-0000-0000F0C60000}"/>
    <cellStyle name="Título 1 1 1 9 3" xfId="1402" xr:uid="{00000000-0005-0000-0000-0000F1C60000}"/>
    <cellStyle name="Título 1 1 1 9 3 2" xfId="49847" xr:uid="{00000000-0005-0000-0000-0000F2C60000}"/>
    <cellStyle name="Título 1 1 1 9 30" xfId="49848" xr:uid="{00000000-0005-0000-0000-0000F3C60000}"/>
    <cellStyle name="Título 1 1 1 9 30 2" xfId="49849" xr:uid="{00000000-0005-0000-0000-0000F4C60000}"/>
    <cellStyle name="Título 1 1 1 9 31" xfId="49850" xr:uid="{00000000-0005-0000-0000-0000F5C60000}"/>
    <cellStyle name="Título 1 1 1 9 31 2" xfId="49851" xr:uid="{00000000-0005-0000-0000-0000F6C60000}"/>
    <cellStyle name="Título 1 1 1 9 32" xfId="49852" xr:uid="{00000000-0005-0000-0000-0000F7C60000}"/>
    <cellStyle name="Título 1 1 1 9 32 2" xfId="49853" xr:uid="{00000000-0005-0000-0000-0000F8C60000}"/>
    <cellStyle name="Título 1 1 1 9 33" xfId="49854" xr:uid="{00000000-0005-0000-0000-0000F9C60000}"/>
    <cellStyle name="Título 1 1 1 9 33 2" xfId="49855" xr:uid="{00000000-0005-0000-0000-0000FAC60000}"/>
    <cellStyle name="Título 1 1 1 9 34" xfId="49856" xr:uid="{00000000-0005-0000-0000-0000FBC60000}"/>
    <cellStyle name="Título 1 1 1 9 34 2" xfId="49857" xr:uid="{00000000-0005-0000-0000-0000FCC60000}"/>
    <cellStyle name="Título 1 1 1 9 35" xfId="49858" xr:uid="{00000000-0005-0000-0000-0000FDC60000}"/>
    <cellStyle name="Título 1 1 1 9 35 2" xfId="49859" xr:uid="{00000000-0005-0000-0000-0000FEC60000}"/>
    <cellStyle name="Título 1 1 1 9 36" xfId="49860" xr:uid="{00000000-0005-0000-0000-0000FFC60000}"/>
    <cellStyle name="Título 1 1 1 9 36 2" xfId="49861" xr:uid="{00000000-0005-0000-0000-000000C70000}"/>
    <cellStyle name="Título 1 1 1 9 37" xfId="49862" xr:uid="{00000000-0005-0000-0000-000001C70000}"/>
    <cellStyle name="Título 1 1 1 9 37 2" xfId="49863" xr:uid="{00000000-0005-0000-0000-000002C70000}"/>
    <cellStyle name="Título 1 1 1 9 38" xfId="49864" xr:uid="{00000000-0005-0000-0000-000003C70000}"/>
    <cellStyle name="Título 1 1 1 9 39" xfId="49865" xr:uid="{00000000-0005-0000-0000-000004C70000}"/>
    <cellStyle name="Título 1 1 1 9 4" xfId="49866" xr:uid="{00000000-0005-0000-0000-000005C70000}"/>
    <cellStyle name="Título 1 1 1 9 4 2" xfId="49867" xr:uid="{00000000-0005-0000-0000-000006C70000}"/>
    <cellStyle name="Título 1 1 1 9 40" xfId="49868" xr:uid="{00000000-0005-0000-0000-000007C70000}"/>
    <cellStyle name="Título 1 1 1 9 41" xfId="49869" xr:uid="{00000000-0005-0000-0000-000008C70000}"/>
    <cellStyle name="Título 1 1 1 9 42" xfId="49870" xr:uid="{00000000-0005-0000-0000-000009C70000}"/>
    <cellStyle name="Título 1 1 1 9 43" xfId="49871" xr:uid="{00000000-0005-0000-0000-00000AC70000}"/>
    <cellStyle name="Título 1 1 1 9 44" xfId="49872" xr:uid="{00000000-0005-0000-0000-00000BC70000}"/>
    <cellStyle name="Título 1 1 1 9 45" xfId="49873" xr:uid="{00000000-0005-0000-0000-00000CC70000}"/>
    <cellStyle name="Título 1 1 1 9 46" xfId="49874" xr:uid="{00000000-0005-0000-0000-00000DC70000}"/>
    <cellStyle name="Título 1 1 1 9 47" xfId="49875" xr:uid="{00000000-0005-0000-0000-00000EC70000}"/>
    <cellStyle name="Título 1 1 1 9 48" xfId="49876" xr:uid="{00000000-0005-0000-0000-00000FC70000}"/>
    <cellStyle name="Título 1 1 1 9 49" xfId="49877" xr:uid="{00000000-0005-0000-0000-000010C70000}"/>
    <cellStyle name="Título 1 1 1 9 5" xfId="49878" xr:uid="{00000000-0005-0000-0000-000011C70000}"/>
    <cellStyle name="Título 1 1 1 9 5 2" xfId="49879" xr:uid="{00000000-0005-0000-0000-000012C70000}"/>
    <cellStyle name="Título 1 1 1 9 50" xfId="49880" xr:uid="{00000000-0005-0000-0000-000013C70000}"/>
    <cellStyle name="Título 1 1 1 9 51" xfId="49881" xr:uid="{00000000-0005-0000-0000-000014C70000}"/>
    <cellStyle name="Título 1 1 1 9 52" xfId="49882" xr:uid="{00000000-0005-0000-0000-000015C70000}"/>
    <cellStyle name="Título 1 1 1 9 53" xfId="49883" xr:uid="{00000000-0005-0000-0000-000016C70000}"/>
    <cellStyle name="Título 1 1 1 9 54" xfId="49884" xr:uid="{00000000-0005-0000-0000-000017C70000}"/>
    <cellStyle name="Título 1 1 1 9 55" xfId="49885" xr:uid="{00000000-0005-0000-0000-000018C70000}"/>
    <cellStyle name="Título 1 1 1 9 56" xfId="49886" xr:uid="{00000000-0005-0000-0000-000019C70000}"/>
    <cellStyle name="Título 1 1 1 9 57" xfId="49887" xr:uid="{00000000-0005-0000-0000-00001AC70000}"/>
    <cellStyle name="Título 1 1 1 9 58" xfId="49888" xr:uid="{00000000-0005-0000-0000-00001BC70000}"/>
    <cellStyle name="Título 1 1 1 9 59" xfId="49889" xr:uid="{00000000-0005-0000-0000-00001CC70000}"/>
    <cellStyle name="Título 1 1 1 9 6" xfId="49890" xr:uid="{00000000-0005-0000-0000-00001DC70000}"/>
    <cellStyle name="Título 1 1 1 9 6 2" xfId="49891" xr:uid="{00000000-0005-0000-0000-00001EC70000}"/>
    <cellStyle name="Título 1 1 1 9 60" xfId="49892" xr:uid="{00000000-0005-0000-0000-00001FC70000}"/>
    <cellStyle name="Título 1 1 1 9 61" xfId="49893" xr:uid="{00000000-0005-0000-0000-000020C70000}"/>
    <cellStyle name="Título 1 1 1 9 62" xfId="49894" xr:uid="{00000000-0005-0000-0000-000021C70000}"/>
    <cellStyle name="Título 1 1 1 9 63" xfId="49895" xr:uid="{00000000-0005-0000-0000-000022C70000}"/>
    <cellStyle name="Título 1 1 1 9 64" xfId="49896" xr:uid="{00000000-0005-0000-0000-000023C70000}"/>
    <cellStyle name="Título 1 1 1 9 65" xfId="49897" xr:uid="{00000000-0005-0000-0000-000024C70000}"/>
    <cellStyle name="Título 1 1 1 9 66" xfId="49898" xr:uid="{00000000-0005-0000-0000-000025C70000}"/>
    <cellStyle name="Título 1 1 1 9 67" xfId="49899" xr:uid="{00000000-0005-0000-0000-000026C70000}"/>
    <cellStyle name="Título 1 1 1 9 68" xfId="49900" xr:uid="{00000000-0005-0000-0000-000027C70000}"/>
    <cellStyle name="Título 1 1 1 9 69" xfId="52937" xr:uid="{00000000-0005-0000-0000-000028C70000}"/>
    <cellStyle name="Título 1 1 1 9 7" xfId="49901" xr:uid="{00000000-0005-0000-0000-000029C70000}"/>
    <cellStyle name="Título 1 1 1 9 7 2" xfId="49902" xr:uid="{00000000-0005-0000-0000-00002AC70000}"/>
    <cellStyle name="Título 1 1 1 9 70" xfId="53398" xr:uid="{00000000-0005-0000-0000-00002BC70000}"/>
    <cellStyle name="Título 1 1 1 9 8" xfId="49903" xr:uid="{00000000-0005-0000-0000-00002CC70000}"/>
    <cellStyle name="Título 1 1 1 9 8 2" xfId="49904" xr:uid="{00000000-0005-0000-0000-00002DC70000}"/>
    <cellStyle name="Título 1 1 1 9 9" xfId="49905" xr:uid="{00000000-0005-0000-0000-00002EC70000}"/>
    <cellStyle name="Título 1 1 1 9 9 2" xfId="49906" xr:uid="{00000000-0005-0000-0000-00002FC70000}"/>
    <cellStyle name="Título 1 1 10" xfId="1403" xr:uid="{00000000-0005-0000-0000-000030C70000}"/>
    <cellStyle name="Título 1 1 10 10" xfId="49907" xr:uid="{00000000-0005-0000-0000-000031C70000}"/>
    <cellStyle name="Título 1 1 10 10 2" xfId="49908" xr:uid="{00000000-0005-0000-0000-000032C70000}"/>
    <cellStyle name="Título 1 1 10 11" xfId="49909" xr:uid="{00000000-0005-0000-0000-000033C70000}"/>
    <cellStyle name="Título 1 1 10 11 2" xfId="49910" xr:uid="{00000000-0005-0000-0000-000034C70000}"/>
    <cellStyle name="Título 1 1 10 12" xfId="49911" xr:uid="{00000000-0005-0000-0000-000035C70000}"/>
    <cellStyle name="Título 1 1 10 12 2" xfId="49912" xr:uid="{00000000-0005-0000-0000-000036C70000}"/>
    <cellStyle name="Título 1 1 10 13" xfId="49913" xr:uid="{00000000-0005-0000-0000-000037C70000}"/>
    <cellStyle name="Título 1 1 10 13 2" xfId="49914" xr:uid="{00000000-0005-0000-0000-000038C70000}"/>
    <cellStyle name="Título 1 1 10 14" xfId="49915" xr:uid="{00000000-0005-0000-0000-000039C70000}"/>
    <cellStyle name="Título 1 1 10 14 2" xfId="49916" xr:uid="{00000000-0005-0000-0000-00003AC70000}"/>
    <cellStyle name="Título 1 1 10 15" xfId="49917" xr:uid="{00000000-0005-0000-0000-00003BC70000}"/>
    <cellStyle name="Título 1 1 10 15 2" xfId="49918" xr:uid="{00000000-0005-0000-0000-00003CC70000}"/>
    <cellStyle name="Título 1 1 10 16" xfId="49919" xr:uid="{00000000-0005-0000-0000-00003DC70000}"/>
    <cellStyle name="Título 1 1 10 16 2" xfId="49920" xr:uid="{00000000-0005-0000-0000-00003EC70000}"/>
    <cellStyle name="Título 1 1 10 17" xfId="49921" xr:uid="{00000000-0005-0000-0000-00003FC70000}"/>
    <cellStyle name="Título 1 1 10 17 2" xfId="49922" xr:uid="{00000000-0005-0000-0000-000040C70000}"/>
    <cellStyle name="Título 1 1 10 18" xfId="49923" xr:uid="{00000000-0005-0000-0000-000041C70000}"/>
    <cellStyle name="Título 1 1 10 18 2" xfId="49924" xr:uid="{00000000-0005-0000-0000-000042C70000}"/>
    <cellStyle name="Título 1 1 10 19" xfId="49925" xr:uid="{00000000-0005-0000-0000-000043C70000}"/>
    <cellStyle name="Título 1 1 10 19 2" xfId="49926" xr:uid="{00000000-0005-0000-0000-000044C70000}"/>
    <cellStyle name="Título 1 1 10 2" xfId="1404" xr:uid="{00000000-0005-0000-0000-000045C70000}"/>
    <cellStyle name="Título 1 1 10 2 2" xfId="49927" xr:uid="{00000000-0005-0000-0000-000046C70000}"/>
    <cellStyle name="Título 1 1 10 20" xfId="49928" xr:uid="{00000000-0005-0000-0000-000047C70000}"/>
    <cellStyle name="Título 1 1 10 20 2" xfId="49929" xr:uid="{00000000-0005-0000-0000-000048C70000}"/>
    <cellStyle name="Título 1 1 10 21" xfId="49930" xr:uid="{00000000-0005-0000-0000-000049C70000}"/>
    <cellStyle name="Título 1 1 10 21 2" xfId="49931" xr:uid="{00000000-0005-0000-0000-00004AC70000}"/>
    <cellStyle name="Título 1 1 10 22" xfId="49932" xr:uid="{00000000-0005-0000-0000-00004BC70000}"/>
    <cellStyle name="Título 1 1 10 22 2" xfId="49933" xr:uid="{00000000-0005-0000-0000-00004CC70000}"/>
    <cellStyle name="Título 1 1 10 23" xfId="49934" xr:uid="{00000000-0005-0000-0000-00004DC70000}"/>
    <cellStyle name="Título 1 1 10 23 2" xfId="49935" xr:uid="{00000000-0005-0000-0000-00004EC70000}"/>
    <cellStyle name="Título 1 1 10 24" xfId="49936" xr:uid="{00000000-0005-0000-0000-00004FC70000}"/>
    <cellStyle name="Título 1 1 10 24 2" xfId="49937" xr:uid="{00000000-0005-0000-0000-000050C70000}"/>
    <cellStyle name="Título 1 1 10 25" xfId="49938" xr:uid="{00000000-0005-0000-0000-000051C70000}"/>
    <cellStyle name="Título 1 1 10 25 2" xfId="49939" xr:uid="{00000000-0005-0000-0000-000052C70000}"/>
    <cellStyle name="Título 1 1 10 26" xfId="49940" xr:uid="{00000000-0005-0000-0000-000053C70000}"/>
    <cellStyle name="Título 1 1 10 26 2" xfId="49941" xr:uid="{00000000-0005-0000-0000-000054C70000}"/>
    <cellStyle name="Título 1 1 10 27" xfId="49942" xr:uid="{00000000-0005-0000-0000-000055C70000}"/>
    <cellStyle name="Título 1 1 10 27 2" xfId="49943" xr:uid="{00000000-0005-0000-0000-000056C70000}"/>
    <cellStyle name="Título 1 1 10 28" xfId="49944" xr:uid="{00000000-0005-0000-0000-000057C70000}"/>
    <cellStyle name="Título 1 1 10 28 2" xfId="49945" xr:uid="{00000000-0005-0000-0000-000058C70000}"/>
    <cellStyle name="Título 1 1 10 29" xfId="49946" xr:uid="{00000000-0005-0000-0000-000059C70000}"/>
    <cellStyle name="Título 1 1 10 29 2" xfId="49947" xr:uid="{00000000-0005-0000-0000-00005AC70000}"/>
    <cellStyle name="Título 1 1 10 3" xfId="1405" xr:uid="{00000000-0005-0000-0000-00005BC70000}"/>
    <cellStyle name="Título 1 1 10 3 2" xfId="49948" xr:uid="{00000000-0005-0000-0000-00005CC70000}"/>
    <cellStyle name="Título 1 1 10 30" xfId="49949" xr:uid="{00000000-0005-0000-0000-00005DC70000}"/>
    <cellStyle name="Título 1 1 10 30 2" xfId="49950" xr:uid="{00000000-0005-0000-0000-00005EC70000}"/>
    <cellStyle name="Título 1 1 10 31" xfId="49951" xr:uid="{00000000-0005-0000-0000-00005FC70000}"/>
    <cellStyle name="Título 1 1 10 31 2" xfId="49952" xr:uid="{00000000-0005-0000-0000-000060C70000}"/>
    <cellStyle name="Título 1 1 10 32" xfId="49953" xr:uid="{00000000-0005-0000-0000-000061C70000}"/>
    <cellStyle name="Título 1 1 10 32 2" xfId="49954" xr:uid="{00000000-0005-0000-0000-000062C70000}"/>
    <cellStyle name="Título 1 1 10 33" xfId="49955" xr:uid="{00000000-0005-0000-0000-000063C70000}"/>
    <cellStyle name="Título 1 1 10 33 2" xfId="49956" xr:uid="{00000000-0005-0000-0000-000064C70000}"/>
    <cellStyle name="Título 1 1 10 34" xfId="49957" xr:uid="{00000000-0005-0000-0000-000065C70000}"/>
    <cellStyle name="Título 1 1 10 34 2" xfId="49958" xr:uid="{00000000-0005-0000-0000-000066C70000}"/>
    <cellStyle name="Título 1 1 10 35" xfId="49959" xr:uid="{00000000-0005-0000-0000-000067C70000}"/>
    <cellStyle name="Título 1 1 10 35 2" xfId="49960" xr:uid="{00000000-0005-0000-0000-000068C70000}"/>
    <cellStyle name="Título 1 1 10 36" xfId="49961" xr:uid="{00000000-0005-0000-0000-000069C70000}"/>
    <cellStyle name="Título 1 1 10 36 2" xfId="49962" xr:uid="{00000000-0005-0000-0000-00006AC70000}"/>
    <cellStyle name="Título 1 1 10 37" xfId="49963" xr:uid="{00000000-0005-0000-0000-00006BC70000}"/>
    <cellStyle name="Título 1 1 10 37 2" xfId="49964" xr:uid="{00000000-0005-0000-0000-00006CC70000}"/>
    <cellStyle name="Título 1 1 10 38" xfId="49965" xr:uid="{00000000-0005-0000-0000-00006DC70000}"/>
    <cellStyle name="Título 1 1 10 38 2" xfId="49966" xr:uid="{00000000-0005-0000-0000-00006EC70000}"/>
    <cellStyle name="Título 1 1 10 39" xfId="49967" xr:uid="{00000000-0005-0000-0000-00006FC70000}"/>
    <cellStyle name="Título 1 1 10 4" xfId="49968" xr:uid="{00000000-0005-0000-0000-000070C70000}"/>
    <cellStyle name="Título 1 1 10 4 2" xfId="49969" xr:uid="{00000000-0005-0000-0000-000071C70000}"/>
    <cellStyle name="Título 1 1 10 40" xfId="49970" xr:uid="{00000000-0005-0000-0000-000072C70000}"/>
    <cellStyle name="Título 1 1 10 41" xfId="49971" xr:uid="{00000000-0005-0000-0000-000073C70000}"/>
    <cellStyle name="Título 1 1 10 42" xfId="49972" xr:uid="{00000000-0005-0000-0000-000074C70000}"/>
    <cellStyle name="Título 1 1 10 43" xfId="49973" xr:uid="{00000000-0005-0000-0000-000075C70000}"/>
    <cellStyle name="Título 1 1 10 44" xfId="49974" xr:uid="{00000000-0005-0000-0000-000076C70000}"/>
    <cellStyle name="Título 1 1 10 45" xfId="49975" xr:uid="{00000000-0005-0000-0000-000077C70000}"/>
    <cellStyle name="Título 1 1 10 46" xfId="49976" xr:uid="{00000000-0005-0000-0000-000078C70000}"/>
    <cellStyle name="Título 1 1 10 47" xfId="49977" xr:uid="{00000000-0005-0000-0000-000079C70000}"/>
    <cellStyle name="Título 1 1 10 48" xfId="49978" xr:uid="{00000000-0005-0000-0000-00007AC70000}"/>
    <cellStyle name="Título 1 1 10 49" xfId="49979" xr:uid="{00000000-0005-0000-0000-00007BC70000}"/>
    <cellStyle name="Título 1 1 10 5" xfId="49980" xr:uid="{00000000-0005-0000-0000-00007CC70000}"/>
    <cellStyle name="Título 1 1 10 5 2" xfId="49981" xr:uid="{00000000-0005-0000-0000-00007DC70000}"/>
    <cellStyle name="Título 1 1 10 50" xfId="49982" xr:uid="{00000000-0005-0000-0000-00007EC70000}"/>
    <cellStyle name="Título 1 1 10 51" xfId="49983" xr:uid="{00000000-0005-0000-0000-00007FC70000}"/>
    <cellStyle name="Título 1 1 10 52" xfId="49984" xr:uid="{00000000-0005-0000-0000-000080C70000}"/>
    <cellStyle name="Título 1 1 10 53" xfId="49985" xr:uid="{00000000-0005-0000-0000-000081C70000}"/>
    <cellStyle name="Título 1 1 10 54" xfId="49986" xr:uid="{00000000-0005-0000-0000-000082C70000}"/>
    <cellStyle name="Título 1 1 10 55" xfId="49987" xr:uid="{00000000-0005-0000-0000-000083C70000}"/>
    <cellStyle name="Título 1 1 10 56" xfId="49988" xr:uid="{00000000-0005-0000-0000-000084C70000}"/>
    <cellStyle name="Título 1 1 10 57" xfId="49989" xr:uid="{00000000-0005-0000-0000-000085C70000}"/>
    <cellStyle name="Título 1 1 10 58" xfId="49990" xr:uid="{00000000-0005-0000-0000-000086C70000}"/>
    <cellStyle name="Título 1 1 10 59" xfId="49991" xr:uid="{00000000-0005-0000-0000-000087C70000}"/>
    <cellStyle name="Título 1 1 10 6" xfId="49992" xr:uid="{00000000-0005-0000-0000-000088C70000}"/>
    <cellStyle name="Título 1 1 10 6 2" xfId="49993" xr:uid="{00000000-0005-0000-0000-000089C70000}"/>
    <cellStyle name="Título 1 1 10 60" xfId="49994" xr:uid="{00000000-0005-0000-0000-00008AC70000}"/>
    <cellStyle name="Título 1 1 10 61" xfId="49995" xr:uid="{00000000-0005-0000-0000-00008BC70000}"/>
    <cellStyle name="Título 1 1 10 62" xfId="49996" xr:uid="{00000000-0005-0000-0000-00008CC70000}"/>
    <cellStyle name="Título 1 1 10 63" xfId="49997" xr:uid="{00000000-0005-0000-0000-00008DC70000}"/>
    <cellStyle name="Título 1 1 10 64" xfId="49998" xr:uid="{00000000-0005-0000-0000-00008EC70000}"/>
    <cellStyle name="Título 1 1 10 65" xfId="49999" xr:uid="{00000000-0005-0000-0000-00008FC70000}"/>
    <cellStyle name="Título 1 1 10 66" xfId="50000" xr:uid="{00000000-0005-0000-0000-000090C70000}"/>
    <cellStyle name="Título 1 1 10 67" xfId="50001" xr:uid="{00000000-0005-0000-0000-000091C70000}"/>
    <cellStyle name="Título 1 1 10 68" xfId="50002" xr:uid="{00000000-0005-0000-0000-000092C70000}"/>
    <cellStyle name="Título 1 1 10 69" xfId="50003" xr:uid="{00000000-0005-0000-0000-000093C70000}"/>
    <cellStyle name="Título 1 1 10 7" xfId="50004" xr:uid="{00000000-0005-0000-0000-000094C70000}"/>
    <cellStyle name="Título 1 1 10 7 2" xfId="50005" xr:uid="{00000000-0005-0000-0000-000095C70000}"/>
    <cellStyle name="Título 1 1 10 70" xfId="52844" xr:uid="{00000000-0005-0000-0000-000096C70000}"/>
    <cellStyle name="Título 1 1 10 71" xfId="53305" xr:uid="{00000000-0005-0000-0000-000097C70000}"/>
    <cellStyle name="Título 1 1 10 8" xfId="50006" xr:uid="{00000000-0005-0000-0000-000098C70000}"/>
    <cellStyle name="Título 1 1 10 8 2" xfId="50007" xr:uid="{00000000-0005-0000-0000-000099C70000}"/>
    <cellStyle name="Título 1 1 10 9" xfId="50008" xr:uid="{00000000-0005-0000-0000-00009AC70000}"/>
    <cellStyle name="Título 1 1 10 9 2" xfId="50009" xr:uid="{00000000-0005-0000-0000-00009BC70000}"/>
    <cellStyle name="Título 1 1 11" xfId="1406" xr:uid="{00000000-0005-0000-0000-00009CC70000}"/>
    <cellStyle name="Título 1 1 11 10" xfId="50010" xr:uid="{00000000-0005-0000-0000-00009DC70000}"/>
    <cellStyle name="Título 1 1 11 10 2" xfId="50011" xr:uid="{00000000-0005-0000-0000-00009EC70000}"/>
    <cellStyle name="Título 1 1 11 11" xfId="50012" xr:uid="{00000000-0005-0000-0000-00009FC70000}"/>
    <cellStyle name="Título 1 1 11 11 2" xfId="50013" xr:uid="{00000000-0005-0000-0000-0000A0C70000}"/>
    <cellStyle name="Título 1 1 11 12" xfId="50014" xr:uid="{00000000-0005-0000-0000-0000A1C70000}"/>
    <cellStyle name="Título 1 1 11 12 2" xfId="50015" xr:uid="{00000000-0005-0000-0000-0000A2C70000}"/>
    <cellStyle name="Título 1 1 11 13" xfId="50016" xr:uid="{00000000-0005-0000-0000-0000A3C70000}"/>
    <cellStyle name="Título 1 1 11 13 2" xfId="50017" xr:uid="{00000000-0005-0000-0000-0000A4C70000}"/>
    <cellStyle name="Título 1 1 11 14" xfId="50018" xr:uid="{00000000-0005-0000-0000-0000A5C70000}"/>
    <cellStyle name="Título 1 1 11 14 2" xfId="50019" xr:uid="{00000000-0005-0000-0000-0000A6C70000}"/>
    <cellStyle name="Título 1 1 11 15" xfId="50020" xr:uid="{00000000-0005-0000-0000-0000A7C70000}"/>
    <cellStyle name="Título 1 1 11 15 2" xfId="50021" xr:uid="{00000000-0005-0000-0000-0000A8C70000}"/>
    <cellStyle name="Título 1 1 11 16" xfId="50022" xr:uid="{00000000-0005-0000-0000-0000A9C70000}"/>
    <cellStyle name="Título 1 1 11 16 2" xfId="50023" xr:uid="{00000000-0005-0000-0000-0000AAC70000}"/>
    <cellStyle name="Título 1 1 11 17" xfId="50024" xr:uid="{00000000-0005-0000-0000-0000ABC70000}"/>
    <cellStyle name="Título 1 1 11 17 2" xfId="50025" xr:uid="{00000000-0005-0000-0000-0000ACC70000}"/>
    <cellStyle name="Título 1 1 11 18" xfId="50026" xr:uid="{00000000-0005-0000-0000-0000ADC70000}"/>
    <cellStyle name="Título 1 1 11 18 2" xfId="50027" xr:uid="{00000000-0005-0000-0000-0000AEC70000}"/>
    <cellStyle name="Título 1 1 11 19" xfId="50028" xr:uid="{00000000-0005-0000-0000-0000AFC70000}"/>
    <cellStyle name="Título 1 1 11 19 2" xfId="50029" xr:uid="{00000000-0005-0000-0000-0000B0C70000}"/>
    <cellStyle name="Título 1 1 11 2" xfId="1407" xr:uid="{00000000-0005-0000-0000-0000B1C70000}"/>
    <cellStyle name="Título 1 1 11 2 2" xfId="50030" xr:uid="{00000000-0005-0000-0000-0000B2C70000}"/>
    <cellStyle name="Título 1 1 11 20" xfId="50031" xr:uid="{00000000-0005-0000-0000-0000B3C70000}"/>
    <cellStyle name="Título 1 1 11 20 2" xfId="50032" xr:uid="{00000000-0005-0000-0000-0000B4C70000}"/>
    <cellStyle name="Título 1 1 11 21" xfId="50033" xr:uid="{00000000-0005-0000-0000-0000B5C70000}"/>
    <cellStyle name="Título 1 1 11 21 2" xfId="50034" xr:uid="{00000000-0005-0000-0000-0000B6C70000}"/>
    <cellStyle name="Título 1 1 11 22" xfId="50035" xr:uid="{00000000-0005-0000-0000-0000B7C70000}"/>
    <cellStyle name="Título 1 1 11 22 2" xfId="50036" xr:uid="{00000000-0005-0000-0000-0000B8C70000}"/>
    <cellStyle name="Título 1 1 11 23" xfId="50037" xr:uid="{00000000-0005-0000-0000-0000B9C70000}"/>
    <cellStyle name="Título 1 1 11 23 2" xfId="50038" xr:uid="{00000000-0005-0000-0000-0000BAC70000}"/>
    <cellStyle name="Título 1 1 11 24" xfId="50039" xr:uid="{00000000-0005-0000-0000-0000BBC70000}"/>
    <cellStyle name="Título 1 1 11 24 2" xfId="50040" xr:uid="{00000000-0005-0000-0000-0000BCC70000}"/>
    <cellStyle name="Título 1 1 11 25" xfId="50041" xr:uid="{00000000-0005-0000-0000-0000BDC70000}"/>
    <cellStyle name="Título 1 1 11 25 2" xfId="50042" xr:uid="{00000000-0005-0000-0000-0000BEC70000}"/>
    <cellStyle name="Título 1 1 11 26" xfId="50043" xr:uid="{00000000-0005-0000-0000-0000BFC70000}"/>
    <cellStyle name="Título 1 1 11 26 2" xfId="50044" xr:uid="{00000000-0005-0000-0000-0000C0C70000}"/>
    <cellStyle name="Título 1 1 11 27" xfId="50045" xr:uid="{00000000-0005-0000-0000-0000C1C70000}"/>
    <cellStyle name="Título 1 1 11 27 2" xfId="50046" xr:uid="{00000000-0005-0000-0000-0000C2C70000}"/>
    <cellStyle name="Título 1 1 11 28" xfId="50047" xr:uid="{00000000-0005-0000-0000-0000C3C70000}"/>
    <cellStyle name="Título 1 1 11 28 2" xfId="50048" xr:uid="{00000000-0005-0000-0000-0000C4C70000}"/>
    <cellStyle name="Título 1 1 11 29" xfId="50049" xr:uid="{00000000-0005-0000-0000-0000C5C70000}"/>
    <cellStyle name="Título 1 1 11 29 2" xfId="50050" xr:uid="{00000000-0005-0000-0000-0000C6C70000}"/>
    <cellStyle name="Título 1 1 11 3" xfId="1408" xr:uid="{00000000-0005-0000-0000-0000C7C70000}"/>
    <cellStyle name="Título 1 1 11 3 2" xfId="50051" xr:uid="{00000000-0005-0000-0000-0000C8C70000}"/>
    <cellStyle name="Título 1 1 11 30" xfId="50052" xr:uid="{00000000-0005-0000-0000-0000C9C70000}"/>
    <cellStyle name="Título 1 1 11 30 2" xfId="50053" xr:uid="{00000000-0005-0000-0000-0000CAC70000}"/>
    <cellStyle name="Título 1 1 11 31" xfId="50054" xr:uid="{00000000-0005-0000-0000-0000CBC70000}"/>
    <cellStyle name="Título 1 1 11 31 2" xfId="50055" xr:uid="{00000000-0005-0000-0000-0000CCC70000}"/>
    <cellStyle name="Título 1 1 11 32" xfId="50056" xr:uid="{00000000-0005-0000-0000-0000CDC70000}"/>
    <cellStyle name="Título 1 1 11 32 2" xfId="50057" xr:uid="{00000000-0005-0000-0000-0000CEC70000}"/>
    <cellStyle name="Título 1 1 11 33" xfId="50058" xr:uid="{00000000-0005-0000-0000-0000CFC70000}"/>
    <cellStyle name="Título 1 1 11 33 2" xfId="50059" xr:uid="{00000000-0005-0000-0000-0000D0C70000}"/>
    <cellStyle name="Título 1 1 11 34" xfId="50060" xr:uid="{00000000-0005-0000-0000-0000D1C70000}"/>
    <cellStyle name="Título 1 1 11 34 2" xfId="50061" xr:uid="{00000000-0005-0000-0000-0000D2C70000}"/>
    <cellStyle name="Título 1 1 11 35" xfId="50062" xr:uid="{00000000-0005-0000-0000-0000D3C70000}"/>
    <cellStyle name="Título 1 1 11 35 2" xfId="50063" xr:uid="{00000000-0005-0000-0000-0000D4C70000}"/>
    <cellStyle name="Título 1 1 11 36" xfId="50064" xr:uid="{00000000-0005-0000-0000-0000D5C70000}"/>
    <cellStyle name="Título 1 1 11 36 2" xfId="50065" xr:uid="{00000000-0005-0000-0000-0000D6C70000}"/>
    <cellStyle name="Título 1 1 11 37" xfId="50066" xr:uid="{00000000-0005-0000-0000-0000D7C70000}"/>
    <cellStyle name="Título 1 1 11 37 2" xfId="50067" xr:uid="{00000000-0005-0000-0000-0000D8C70000}"/>
    <cellStyle name="Título 1 1 11 38" xfId="50068" xr:uid="{00000000-0005-0000-0000-0000D9C70000}"/>
    <cellStyle name="Título 1 1 11 38 2" xfId="50069" xr:uid="{00000000-0005-0000-0000-0000DAC70000}"/>
    <cellStyle name="Título 1 1 11 39" xfId="50070" xr:uid="{00000000-0005-0000-0000-0000DBC70000}"/>
    <cellStyle name="Título 1 1 11 4" xfId="50071" xr:uid="{00000000-0005-0000-0000-0000DCC70000}"/>
    <cellStyle name="Título 1 1 11 4 2" xfId="50072" xr:uid="{00000000-0005-0000-0000-0000DDC70000}"/>
    <cellStyle name="Título 1 1 11 40" xfId="50073" xr:uid="{00000000-0005-0000-0000-0000DEC70000}"/>
    <cellStyle name="Título 1 1 11 41" xfId="50074" xr:uid="{00000000-0005-0000-0000-0000DFC70000}"/>
    <cellStyle name="Título 1 1 11 42" xfId="50075" xr:uid="{00000000-0005-0000-0000-0000E0C70000}"/>
    <cellStyle name="Título 1 1 11 43" xfId="50076" xr:uid="{00000000-0005-0000-0000-0000E1C70000}"/>
    <cellStyle name="Título 1 1 11 44" xfId="50077" xr:uid="{00000000-0005-0000-0000-0000E2C70000}"/>
    <cellStyle name="Título 1 1 11 45" xfId="50078" xr:uid="{00000000-0005-0000-0000-0000E3C70000}"/>
    <cellStyle name="Título 1 1 11 46" xfId="50079" xr:uid="{00000000-0005-0000-0000-0000E4C70000}"/>
    <cellStyle name="Título 1 1 11 47" xfId="50080" xr:uid="{00000000-0005-0000-0000-0000E5C70000}"/>
    <cellStyle name="Título 1 1 11 48" xfId="50081" xr:uid="{00000000-0005-0000-0000-0000E6C70000}"/>
    <cellStyle name="Título 1 1 11 49" xfId="50082" xr:uid="{00000000-0005-0000-0000-0000E7C70000}"/>
    <cellStyle name="Título 1 1 11 5" xfId="50083" xr:uid="{00000000-0005-0000-0000-0000E8C70000}"/>
    <cellStyle name="Título 1 1 11 5 2" xfId="50084" xr:uid="{00000000-0005-0000-0000-0000E9C70000}"/>
    <cellStyle name="Título 1 1 11 50" xfId="50085" xr:uid="{00000000-0005-0000-0000-0000EAC70000}"/>
    <cellStyle name="Título 1 1 11 51" xfId="50086" xr:uid="{00000000-0005-0000-0000-0000EBC70000}"/>
    <cellStyle name="Título 1 1 11 52" xfId="50087" xr:uid="{00000000-0005-0000-0000-0000ECC70000}"/>
    <cellStyle name="Título 1 1 11 53" xfId="50088" xr:uid="{00000000-0005-0000-0000-0000EDC70000}"/>
    <cellStyle name="Título 1 1 11 54" xfId="50089" xr:uid="{00000000-0005-0000-0000-0000EEC70000}"/>
    <cellStyle name="Título 1 1 11 55" xfId="50090" xr:uid="{00000000-0005-0000-0000-0000EFC70000}"/>
    <cellStyle name="Título 1 1 11 56" xfId="50091" xr:uid="{00000000-0005-0000-0000-0000F0C70000}"/>
    <cellStyle name="Título 1 1 11 57" xfId="50092" xr:uid="{00000000-0005-0000-0000-0000F1C70000}"/>
    <cellStyle name="Título 1 1 11 58" xfId="50093" xr:uid="{00000000-0005-0000-0000-0000F2C70000}"/>
    <cellStyle name="Título 1 1 11 59" xfId="50094" xr:uid="{00000000-0005-0000-0000-0000F3C70000}"/>
    <cellStyle name="Título 1 1 11 6" xfId="50095" xr:uid="{00000000-0005-0000-0000-0000F4C70000}"/>
    <cellStyle name="Título 1 1 11 6 2" xfId="50096" xr:uid="{00000000-0005-0000-0000-0000F5C70000}"/>
    <cellStyle name="Título 1 1 11 60" xfId="50097" xr:uid="{00000000-0005-0000-0000-0000F6C70000}"/>
    <cellStyle name="Título 1 1 11 61" xfId="50098" xr:uid="{00000000-0005-0000-0000-0000F7C70000}"/>
    <cellStyle name="Título 1 1 11 62" xfId="50099" xr:uid="{00000000-0005-0000-0000-0000F8C70000}"/>
    <cellStyle name="Título 1 1 11 63" xfId="50100" xr:uid="{00000000-0005-0000-0000-0000F9C70000}"/>
    <cellStyle name="Título 1 1 11 64" xfId="50101" xr:uid="{00000000-0005-0000-0000-0000FAC70000}"/>
    <cellStyle name="Título 1 1 11 65" xfId="50102" xr:uid="{00000000-0005-0000-0000-0000FBC70000}"/>
    <cellStyle name="Título 1 1 11 66" xfId="50103" xr:uid="{00000000-0005-0000-0000-0000FCC70000}"/>
    <cellStyle name="Título 1 1 11 67" xfId="50104" xr:uid="{00000000-0005-0000-0000-0000FDC70000}"/>
    <cellStyle name="Título 1 1 11 68" xfId="50105" xr:uid="{00000000-0005-0000-0000-0000FEC70000}"/>
    <cellStyle name="Título 1 1 11 69" xfId="50106" xr:uid="{00000000-0005-0000-0000-0000FFC70000}"/>
    <cellStyle name="Título 1 1 11 7" xfId="50107" xr:uid="{00000000-0005-0000-0000-000000C80000}"/>
    <cellStyle name="Título 1 1 11 7 2" xfId="50108" xr:uid="{00000000-0005-0000-0000-000001C80000}"/>
    <cellStyle name="Título 1 1 11 70" xfId="52889" xr:uid="{00000000-0005-0000-0000-000002C80000}"/>
    <cellStyle name="Título 1 1 11 71" xfId="53350" xr:uid="{00000000-0005-0000-0000-000003C80000}"/>
    <cellStyle name="Título 1 1 11 8" xfId="50109" xr:uid="{00000000-0005-0000-0000-000004C80000}"/>
    <cellStyle name="Título 1 1 11 8 2" xfId="50110" xr:uid="{00000000-0005-0000-0000-000005C80000}"/>
    <cellStyle name="Título 1 1 11 9" xfId="50111" xr:uid="{00000000-0005-0000-0000-000006C80000}"/>
    <cellStyle name="Título 1 1 11 9 2" xfId="50112" xr:uid="{00000000-0005-0000-0000-000007C80000}"/>
    <cellStyle name="Título 1 1 12" xfId="1409" xr:uid="{00000000-0005-0000-0000-000008C80000}"/>
    <cellStyle name="Título 1 1 12 10" xfId="50113" xr:uid="{00000000-0005-0000-0000-000009C80000}"/>
    <cellStyle name="Título 1 1 12 10 2" xfId="50114" xr:uid="{00000000-0005-0000-0000-00000AC80000}"/>
    <cellStyle name="Título 1 1 12 11" xfId="50115" xr:uid="{00000000-0005-0000-0000-00000BC80000}"/>
    <cellStyle name="Título 1 1 12 11 2" xfId="50116" xr:uid="{00000000-0005-0000-0000-00000CC80000}"/>
    <cellStyle name="Título 1 1 12 12" xfId="50117" xr:uid="{00000000-0005-0000-0000-00000DC80000}"/>
    <cellStyle name="Título 1 1 12 12 2" xfId="50118" xr:uid="{00000000-0005-0000-0000-00000EC80000}"/>
    <cellStyle name="Título 1 1 12 13" xfId="50119" xr:uid="{00000000-0005-0000-0000-00000FC80000}"/>
    <cellStyle name="Título 1 1 12 13 2" xfId="50120" xr:uid="{00000000-0005-0000-0000-000010C80000}"/>
    <cellStyle name="Título 1 1 12 14" xfId="50121" xr:uid="{00000000-0005-0000-0000-000011C80000}"/>
    <cellStyle name="Título 1 1 12 14 2" xfId="50122" xr:uid="{00000000-0005-0000-0000-000012C80000}"/>
    <cellStyle name="Título 1 1 12 15" xfId="50123" xr:uid="{00000000-0005-0000-0000-000013C80000}"/>
    <cellStyle name="Título 1 1 12 15 2" xfId="50124" xr:uid="{00000000-0005-0000-0000-000014C80000}"/>
    <cellStyle name="Título 1 1 12 16" xfId="50125" xr:uid="{00000000-0005-0000-0000-000015C80000}"/>
    <cellStyle name="Título 1 1 12 16 2" xfId="50126" xr:uid="{00000000-0005-0000-0000-000016C80000}"/>
    <cellStyle name="Título 1 1 12 17" xfId="50127" xr:uid="{00000000-0005-0000-0000-000017C80000}"/>
    <cellStyle name="Título 1 1 12 17 2" xfId="50128" xr:uid="{00000000-0005-0000-0000-000018C80000}"/>
    <cellStyle name="Título 1 1 12 18" xfId="50129" xr:uid="{00000000-0005-0000-0000-000019C80000}"/>
    <cellStyle name="Título 1 1 12 18 2" xfId="50130" xr:uid="{00000000-0005-0000-0000-00001AC80000}"/>
    <cellStyle name="Título 1 1 12 19" xfId="50131" xr:uid="{00000000-0005-0000-0000-00001BC80000}"/>
    <cellStyle name="Título 1 1 12 19 2" xfId="50132" xr:uid="{00000000-0005-0000-0000-00001CC80000}"/>
    <cellStyle name="Título 1 1 12 2" xfId="1410" xr:uid="{00000000-0005-0000-0000-00001DC80000}"/>
    <cellStyle name="Título 1 1 12 2 2" xfId="50133" xr:uid="{00000000-0005-0000-0000-00001EC80000}"/>
    <cellStyle name="Título 1 1 12 20" xfId="50134" xr:uid="{00000000-0005-0000-0000-00001FC80000}"/>
    <cellStyle name="Título 1 1 12 20 2" xfId="50135" xr:uid="{00000000-0005-0000-0000-000020C80000}"/>
    <cellStyle name="Título 1 1 12 21" xfId="50136" xr:uid="{00000000-0005-0000-0000-000021C80000}"/>
    <cellStyle name="Título 1 1 12 21 2" xfId="50137" xr:uid="{00000000-0005-0000-0000-000022C80000}"/>
    <cellStyle name="Título 1 1 12 22" xfId="50138" xr:uid="{00000000-0005-0000-0000-000023C80000}"/>
    <cellStyle name="Título 1 1 12 22 2" xfId="50139" xr:uid="{00000000-0005-0000-0000-000024C80000}"/>
    <cellStyle name="Título 1 1 12 23" xfId="50140" xr:uid="{00000000-0005-0000-0000-000025C80000}"/>
    <cellStyle name="Título 1 1 12 23 2" xfId="50141" xr:uid="{00000000-0005-0000-0000-000026C80000}"/>
    <cellStyle name="Título 1 1 12 24" xfId="50142" xr:uid="{00000000-0005-0000-0000-000027C80000}"/>
    <cellStyle name="Título 1 1 12 24 2" xfId="50143" xr:uid="{00000000-0005-0000-0000-000028C80000}"/>
    <cellStyle name="Título 1 1 12 25" xfId="50144" xr:uid="{00000000-0005-0000-0000-000029C80000}"/>
    <cellStyle name="Título 1 1 12 25 2" xfId="50145" xr:uid="{00000000-0005-0000-0000-00002AC80000}"/>
    <cellStyle name="Título 1 1 12 26" xfId="50146" xr:uid="{00000000-0005-0000-0000-00002BC80000}"/>
    <cellStyle name="Título 1 1 12 26 2" xfId="50147" xr:uid="{00000000-0005-0000-0000-00002CC80000}"/>
    <cellStyle name="Título 1 1 12 27" xfId="50148" xr:uid="{00000000-0005-0000-0000-00002DC80000}"/>
    <cellStyle name="Título 1 1 12 27 2" xfId="50149" xr:uid="{00000000-0005-0000-0000-00002EC80000}"/>
    <cellStyle name="Título 1 1 12 28" xfId="50150" xr:uid="{00000000-0005-0000-0000-00002FC80000}"/>
    <cellStyle name="Título 1 1 12 28 2" xfId="50151" xr:uid="{00000000-0005-0000-0000-000030C80000}"/>
    <cellStyle name="Título 1 1 12 29" xfId="50152" xr:uid="{00000000-0005-0000-0000-000031C80000}"/>
    <cellStyle name="Título 1 1 12 29 2" xfId="50153" xr:uid="{00000000-0005-0000-0000-000032C80000}"/>
    <cellStyle name="Título 1 1 12 3" xfId="1411" xr:uid="{00000000-0005-0000-0000-000033C80000}"/>
    <cellStyle name="Título 1 1 12 3 2" xfId="50154" xr:uid="{00000000-0005-0000-0000-000034C80000}"/>
    <cellStyle name="Título 1 1 12 30" xfId="50155" xr:uid="{00000000-0005-0000-0000-000035C80000}"/>
    <cellStyle name="Título 1 1 12 30 2" xfId="50156" xr:uid="{00000000-0005-0000-0000-000036C80000}"/>
    <cellStyle name="Título 1 1 12 31" xfId="50157" xr:uid="{00000000-0005-0000-0000-000037C80000}"/>
    <cellStyle name="Título 1 1 12 31 2" xfId="50158" xr:uid="{00000000-0005-0000-0000-000038C80000}"/>
    <cellStyle name="Título 1 1 12 32" xfId="50159" xr:uid="{00000000-0005-0000-0000-000039C80000}"/>
    <cellStyle name="Título 1 1 12 32 2" xfId="50160" xr:uid="{00000000-0005-0000-0000-00003AC80000}"/>
    <cellStyle name="Título 1 1 12 33" xfId="50161" xr:uid="{00000000-0005-0000-0000-00003BC80000}"/>
    <cellStyle name="Título 1 1 12 33 2" xfId="50162" xr:uid="{00000000-0005-0000-0000-00003CC80000}"/>
    <cellStyle name="Título 1 1 12 34" xfId="50163" xr:uid="{00000000-0005-0000-0000-00003DC80000}"/>
    <cellStyle name="Título 1 1 12 34 2" xfId="50164" xr:uid="{00000000-0005-0000-0000-00003EC80000}"/>
    <cellStyle name="Título 1 1 12 35" xfId="50165" xr:uid="{00000000-0005-0000-0000-00003FC80000}"/>
    <cellStyle name="Título 1 1 12 35 2" xfId="50166" xr:uid="{00000000-0005-0000-0000-000040C80000}"/>
    <cellStyle name="Título 1 1 12 36" xfId="50167" xr:uid="{00000000-0005-0000-0000-000041C80000}"/>
    <cellStyle name="Título 1 1 12 36 2" xfId="50168" xr:uid="{00000000-0005-0000-0000-000042C80000}"/>
    <cellStyle name="Título 1 1 12 37" xfId="50169" xr:uid="{00000000-0005-0000-0000-000043C80000}"/>
    <cellStyle name="Título 1 1 12 37 2" xfId="50170" xr:uid="{00000000-0005-0000-0000-000044C80000}"/>
    <cellStyle name="Título 1 1 12 38" xfId="50171" xr:uid="{00000000-0005-0000-0000-000045C80000}"/>
    <cellStyle name="Título 1 1 12 38 2" xfId="50172" xr:uid="{00000000-0005-0000-0000-000046C80000}"/>
    <cellStyle name="Título 1 1 12 39" xfId="50173" xr:uid="{00000000-0005-0000-0000-000047C80000}"/>
    <cellStyle name="Título 1 1 12 4" xfId="50174" xr:uid="{00000000-0005-0000-0000-000048C80000}"/>
    <cellStyle name="Título 1 1 12 4 2" xfId="50175" xr:uid="{00000000-0005-0000-0000-000049C80000}"/>
    <cellStyle name="Título 1 1 12 40" xfId="50176" xr:uid="{00000000-0005-0000-0000-00004AC80000}"/>
    <cellStyle name="Título 1 1 12 41" xfId="50177" xr:uid="{00000000-0005-0000-0000-00004BC80000}"/>
    <cellStyle name="Título 1 1 12 42" xfId="50178" xr:uid="{00000000-0005-0000-0000-00004CC80000}"/>
    <cellStyle name="Título 1 1 12 43" xfId="50179" xr:uid="{00000000-0005-0000-0000-00004DC80000}"/>
    <cellStyle name="Título 1 1 12 44" xfId="50180" xr:uid="{00000000-0005-0000-0000-00004EC80000}"/>
    <cellStyle name="Título 1 1 12 45" xfId="50181" xr:uid="{00000000-0005-0000-0000-00004FC80000}"/>
    <cellStyle name="Título 1 1 12 46" xfId="50182" xr:uid="{00000000-0005-0000-0000-000050C80000}"/>
    <cellStyle name="Título 1 1 12 47" xfId="50183" xr:uid="{00000000-0005-0000-0000-000051C80000}"/>
    <cellStyle name="Título 1 1 12 48" xfId="50184" xr:uid="{00000000-0005-0000-0000-000052C80000}"/>
    <cellStyle name="Título 1 1 12 49" xfId="50185" xr:uid="{00000000-0005-0000-0000-000053C80000}"/>
    <cellStyle name="Título 1 1 12 5" xfId="50186" xr:uid="{00000000-0005-0000-0000-000054C80000}"/>
    <cellStyle name="Título 1 1 12 5 2" xfId="50187" xr:uid="{00000000-0005-0000-0000-000055C80000}"/>
    <cellStyle name="Título 1 1 12 50" xfId="50188" xr:uid="{00000000-0005-0000-0000-000056C80000}"/>
    <cellStyle name="Título 1 1 12 51" xfId="50189" xr:uid="{00000000-0005-0000-0000-000057C80000}"/>
    <cellStyle name="Título 1 1 12 52" xfId="50190" xr:uid="{00000000-0005-0000-0000-000058C80000}"/>
    <cellStyle name="Título 1 1 12 53" xfId="50191" xr:uid="{00000000-0005-0000-0000-000059C80000}"/>
    <cellStyle name="Título 1 1 12 54" xfId="50192" xr:uid="{00000000-0005-0000-0000-00005AC80000}"/>
    <cellStyle name="Título 1 1 12 55" xfId="50193" xr:uid="{00000000-0005-0000-0000-00005BC80000}"/>
    <cellStyle name="Título 1 1 12 56" xfId="50194" xr:uid="{00000000-0005-0000-0000-00005CC80000}"/>
    <cellStyle name="Título 1 1 12 57" xfId="50195" xr:uid="{00000000-0005-0000-0000-00005DC80000}"/>
    <cellStyle name="Título 1 1 12 58" xfId="50196" xr:uid="{00000000-0005-0000-0000-00005EC80000}"/>
    <cellStyle name="Título 1 1 12 59" xfId="50197" xr:uid="{00000000-0005-0000-0000-00005FC80000}"/>
    <cellStyle name="Título 1 1 12 6" xfId="50198" xr:uid="{00000000-0005-0000-0000-000060C80000}"/>
    <cellStyle name="Título 1 1 12 6 2" xfId="50199" xr:uid="{00000000-0005-0000-0000-000061C80000}"/>
    <cellStyle name="Título 1 1 12 60" xfId="50200" xr:uid="{00000000-0005-0000-0000-000062C80000}"/>
    <cellStyle name="Título 1 1 12 61" xfId="50201" xr:uid="{00000000-0005-0000-0000-000063C80000}"/>
    <cellStyle name="Título 1 1 12 62" xfId="50202" xr:uid="{00000000-0005-0000-0000-000064C80000}"/>
    <cellStyle name="Título 1 1 12 63" xfId="50203" xr:uid="{00000000-0005-0000-0000-000065C80000}"/>
    <cellStyle name="Título 1 1 12 64" xfId="50204" xr:uid="{00000000-0005-0000-0000-000066C80000}"/>
    <cellStyle name="Título 1 1 12 65" xfId="50205" xr:uid="{00000000-0005-0000-0000-000067C80000}"/>
    <cellStyle name="Título 1 1 12 66" xfId="50206" xr:uid="{00000000-0005-0000-0000-000068C80000}"/>
    <cellStyle name="Título 1 1 12 67" xfId="50207" xr:uid="{00000000-0005-0000-0000-000069C80000}"/>
    <cellStyle name="Título 1 1 12 68" xfId="50208" xr:uid="{00000000-0005-0000-0000-00006AC80000}"/>
    <cellStyle name="Título 1 1 12 69" xfId="50209" xr:uid="{00000000-0005-0000-0000-00006BC80000}"/>
    <cellStyle name="Título 1 1 12 7" xfId="50210" xr:uid="{00000000-0005-0000-0000-00006CC80000}"/>
    <cellStyle name="Título 1 1 12 7 2" xfId="50211" xr:uid="{00000000-0005-0000-0000-00006DC80000}"/>
    <cellStyle name="Título 1 1 12 70" xfId="52948" xr:uid="{00000000-0005-0000-0000-00006EC80000}"/>
    <cellStyle name="Título 1 1 12 71" xfId="53409" xr:uid="{00000000-0005-0000-0000-00006FC80000}"/>
    <cellStyle name="Título 1 1 12 8" xfId="50212" xr:uid="{00000000-0005-0000-0000-000070C80000}"/>
    <cellStyle name="Título 1 1 12 8 2" xfId="50213" xr:uid="{00000000-0005-0000-0000-000071C80000}"/>
    <cellStyle name="Título 1 1 12 9" xfId="50214" xr:uid="{00000000-0005-0000-0000-000072C80000}"/>
    <cellStyle name="Título 1 1 12 9 2" xfId="50215" xr:uid="{00000000-0005-0000-0000-000073C80000}"/>
    <cellStyle name="Título 1 1 13" xfId="1412" xr:uid="{00000000-0005-0000-0000-000074C80000}"/>
    <cellStyle name="Título 1 1 13 10" xfId="50216" xr:uid="{00000000-0005-0000-0000-000075C80000}"/>
    <cellStyle name="Título 1 1 13 10 2" xfId="50217" xr:uid="{00000000-0005-0000-0000-000076C80000}"/>
    <cellStyle name="Título 1 1 13 11" xfId="50218" xr:uid="{00000000-0005-0000-0000-000077C80000}"/>
    <cellStyle name="Título 1 1 13 11 2" xfId="50219" xr:uid="{00000000-0005-0000-0000-000078C80000}"/>
    <cellStyle name="Título 1 1 13 12" xfId="50220" xr:uid="{00000000-0005-0000-0000-000079C80000}"/>
    <cellStyle name="Título 1 1 13 12 2" xfId="50221" xr:uid="{00000000-0005-0000-0000-00007AC80000}"/>
    <cellStyle name="Título 1 1 13 13" xfId="50222" xr:uid="{00000000-0005-0000-0000-00007BC80000}"/>
    <cellStyle name="Título 1 1 13 13 2" xfId="50223" xr:uid="{00000000-0005-0000-0000-00007CC80000}"/>
    <cellStyle name="Título 1 1 13 14" xfId="50224" xr:uid="{00000000-0005-0000-0000-00007DC80000}"/>
    <cellStyle name="Título 1 1 13 14 2" xfId="50225" xr:uid="{00000000-0005-0000-0000-00007EC80000}"/>
    <cellStyle name="Título 1 1 13 15" xfId="50226" xr:uid="{00000000-0005-0000-0000-00007FC80000}"/>
    <cellStyle name="Título 1 1 13 15 2" xfId="50227" xr:uid="{00000000-0005-0000-0000-000080C80000}"/>
    <cellStyle name="Título 1 1 13 16" xfId="50228" xr:uid="{00000000-0005-0000-0000-000081C80000}"/>
    <cellStyle name="Título 1 1 13 16 2" xfId="50229" xr:uid="{00000000-0005-0000-0000-000082C80000}"/>
    <cellStyle name="Título 1 1 13 17" xfId="50230" xr:uid="{00000000-0005-0000-0000-000083C80000}"/>
    <cellStyle name="Título 1 1 13 17 2" xfId="50231" xr:uid="{00000000-0005-0000-0000-000084C80000}"/>
    <cellStyle name="Título 1 1 13 18" xfId="50232" xr:uid="{00000000-0005-0000-0000-000085C80000}"/>
    <cellStyle name="Título 1 1 13 18 2" xfId="50233" xr:uid="{00000000-0005-0000-0000-000086C80000}"/>
    <cellStyle name="Título 1 1 13 19" xfId="50234" xr:uid="{00000000-0005-0000-0000-000087C80000}"/>
    <cellStyle name="Título 1 1 13 19 2" xfId="50235" xr:uid="{00000000-0005-0000-0000-000088C80000}"/>
    <cellStyle name="Título 1 1 13 2" xfId="1413" xr:uid="{00000000-0005-0000-0000-000089C80000}"/>
    <cellStyle name="Título 1 1 13 2 2" xfId="50236" xr:uid="{00000000-0005-0000-0000-00008AC80000}"/>
    <cellStyle name="Título 1 1 13 20" xfId="50237" xr:uid="{00000000-0005-0000-0000-00008BC80000}"/>
    <cellStyle name="Título 1 1 13 20 2" xfId="50238" xr:uid="{00000000-0005-0000-0000-00008CC80000}"/>
    <cellStyle name="Título 1 1 13 21" xfId="50239" xr:uid="{00000000-0005-0000-0000-00008DC80000}"/>
    <cellStyle name="Título 1 1 13 21 2" xfId="50240" xr:uid="{00000000-0005-0000-0000-00008EC80000}"/>
    <cellStyle name="Título 1 1 13 22" xfId="50241" xr:uid="{00000000-0005-0000-0000-00008FC80000}"/>
    <cellStyle name="Título 1 1 13 22 2" xfId="50242" xr:uid="{00000000-0005-0000-0000-000090C80000}"/>
    <cellStyle name="Título 1 1 13 23" xfId="50243" xr:uid="{00000000-0005-0000-0000-000091C80000}"/>
    <cellStyle name="Título 1 1 13 23 2" xfId="50244" xr:uid="{00000000-0005-0000-0000-000092C80000}"/>
    <cellStyle name="Título 1 1 13 24" xfId="50245" xr:uid="{00000000-0005-0000-0000-000093C80000}"/>
    <cellStyle name="Título 1 1 13 24 2" xfId="50246" xr:uid="{00000000-0005-0000-0000-000094C80000}"/>
    <cellStyle name="Título 1 1 13 25" xfId="50247" xr:uid="{00000000-0005-0000-0000-000095C80000}"/>
    <cellStyle name="Título 1 1 13 25 2" xfId="50248" xr:uid="{00000000-0005-0000-0000-000096C80000}"/>
    <cellStyle name="Título 1 1 13 26" xfId="50249" xr:uid="{00000000-0005-0000-0000-000097C80000}"/>
    <cellStyle name="Título 1 1 13 26 2" xfId="50250" xr:uid="{00000000-0005-0000-0000-000098C80000}"/>
    <cellStyle name="Título 1 1 13 27" xfId="50251" xr:uid="{00000000-0005-0000-0000-000099C80000}"/>
    <cellStyle name="Título 1 1 13 27 2" xfId="50252" xr:uid="{00000000-0005-0000-0000-00009AC80000}"/>
    <cellStyle name="Título 1 1 13 28" xfId="50253" xr:uid="{00000000-0005-0000-0000-00009BC80000}"/>
    <cellStyle name="Título 1 1 13 28 2" xfId="50254" xr:uid="{00000000-0005-0000-0000-00009CC80000}"/>
    <cellStyle name="Título 1 1 13 29" xfId="50255" xr:uid="{00000000-0005-0000-0000-00009DC80000}"/>
    <cellStyle name="Título 1 1 13 29 2" xfId="50256" xr:uid="{00000000-0005-0000-0000-00009EC80000}"/>
    <cellStyle name="Título 1 1 13 3" xfId="1414" xr:uid="{00000000-0005-0000-0000-00009FC80000}"/>
    <cellStyle name="Título 1 1 13 3 2" xfId="50257" xr:uid="{00000000-0005-0000-0000-0000A0C80000}"/>
    <cellStyle name="Título 1 1 13 30" xfId="50258" xr:uid="{00000000-0005-0000-0000-0000A1C80000}"/>
    <cellStyle name="Título 1 1 13 30 2" xfId="50259" xr:uid="{00000000-0005-0000-0000-0000A2C80000}"/>
    <cellStyle name="Título 1 1 13 31" xfId="50260" xr:uid="{00000000-0005-0000-0000-0000A3C80000}"/>
    <cellStyle name="Título 1 1 13 31 2" xfId="50261" xr:uid="{00000000-0005-0000-0000-0000A4C80000}"/>
    <cellStyle name="Título 1 1 13 32" xfId="50262" xr:uid="{00000000-0005-0000-0000-0000A5C80000}"/>
    <cellStyle name="Título 1 1 13 32 2" xfId="50263" xr:uid="{00000000-0005-0000-0000-0000A6C80000}"/>
    <cellStyle name="Título 1 1 13 33" xfId="50264" xr:uid="{00000000-0005-0000-0000-0000A7C80000}"/>
    <cellStyle name="Título 1 1 13 33 2" xfId="50265" xr:uid="{00000000-0005-0000-0000-0000A8C80000}"/>
    <cellStyle name="Título 1 1 13 34" xfId="50266" xr:uid="{00000000-0005-0000-0000-0000A9C80000}"/>
    <cellStyle name="Título 1 1 13 34 2" xfId="50267" xr:uid="{00000000-0005-0000-0000-0000AAC80000}"/>
    <cellStyle name="Título 1 1 13 35" xfId="50268" xr:uid="{00000000-0005-0000-0000-0000ABC80000}"/>
    <cellStyle name="Título 1 1 13 35 2" xfId="50269" xr:uid="{00000000-0005-0000-0000-0000ACC80000}"/>
    <cellStyle name="Título 1 1 13 36" xfId="50270" xr:uid="{00000000-0005-0000-0000-0000ADC80000}"/>
    <cellStyle name="Título 1 1 13 36 2" xfId="50271" xr:uid="{00000000-0005-0000-0000-0000AEC80000}"/>
    <cellStyle name="Título 1 1 13 37" xfId="50272" xr:uid="{00000000-0005-0000-0000-0000AFC80000}"/>
    <cellStyle name="Título 1 1 13 37 2" xfId="50273" xr:uid="{00000000-0005-0000-0000-0000B0C80000}"/>
    <cellStyle name="Título 1 1 13 38" xfId="50274" xr:uid="{00000000-0005-0000-0000-0000B1C80000}"/>
    <cellStyle name="Título 1 1 13 38 2" xfId="50275" xr:uid="{00000000-0005-0000-0000-0000B2C80000}"/>
    <cellStyle name="Título 1 1 13 39" xfId="50276" xr:uid="{00000000-0005-0000-0000-0000B3C80000}"/>
    <cellStyle name="Título 1 1 13 4" xfId="50277" xr:uid="{00000000-0005-0000-0000-0000B4C80000}"/>
    <cellStyle name="Título 1 1 13 4 2" xfId="50278" xr:uid="{00000000-0005-0000-0000-0000B5C80000}"/>
    <cellStyle name="Título 1 1 13 40" xfId="50279" xr:uid="{00000000-0005-0000-0000-0000B6C80000}"/>
    <cellStyle name="Título 1 1 13 41" xfId="50280" xr:uid="{00000000-0005-0000-0000-0000B7C80000}"/>
    <cellStyle name="Título 1 1 13 42" xfId="50281" xr:uid="{00000000-0005-0000-0000-0000B8C80000}"/>
    <cellStyle name="Título 1 1 13 43" xfId="50282" xr:uid="{00000000-0005-0000-0000-0000B9C80000}"/>
    <cellStyle name="Título 1 1 13 44" xfId="50283" xr:uid="{00000000-0005-0000-0000-0000BAC80000}"/>
    <cellStyle name="Título 1 1 13 45" xfId="50284" xr:uid="{00000000-0005-0000-0000-0000BBC80000}"/>
    <cellStyle name="Título 1 1 13 46" xfId="50285" xr:uid="{00000000-0005-0000-0000-0000BCC80000}"/>
    <cellStyle name="Título 1 1 13 47" xfId="50286" xr:uid="{00000000-0005-0000-0000-0000BDC80000}"/>
    <cellStyle name="Título 1 1 13 48" xfId="50287" xr:uid="{00000000-0005-0000-0000-0000BEC80000}"/>
    <cellStyle name="Título 1 1 13 49" xfId="50288" xr:uid="{00000000-0005-0000-0000-0000BFC80000}"/>
    <cellStyle name="Título 1 1 13 5" xfId="50289" xr:uid="{00000000-0005-0000-0000-0000C0C80000}"/>
    <cellStyle name="Título 1 1 13 5 2" xfId="50290" xr:uid="{00000000-0005-0000-0000-0000C1C80000}"/>
    <cellStyle name="Título 1 1 13 50" xfId="50291" xr:uid="{00000000-0005-0000-0000-0000C2C80000}"/>
    <cellStyle name="Título 1 1 13 51" xfId="50292" xr:uid="{00000000-0005-0000-0000-0000C3C80000}"/>
    <cellStyle name="Título 1 1 13 52" xfId="50293" xr:uid="{00000000-0005-0000-0000-0000C4C80000}"/>
    <cellStyle name="Título 1 1 13 53" xfId="50294" xr:uid="{00000000-0005-0000-0000-0000C5C80000}"/>
    <cellStyle name="Título 1 1 13 54" xfId="50295" xr:uid="{00000000-0005-0000-0000-0000C6C80000}"/>
    <cellStyle name="Título 1 1 13 55" xfId="50296" xr:uid="{00000000-0005-0000-0000-0000C7C80000}"/>
    <cellStyle name="Título 1 1 13 56" xfId="50297" xr:uid="{00000000-0005-0000-0000-0000C8C80000}"/>
    <cellStyle name="Título 1 1 13 57" xfId="50298" xr:uid="{00000000-0005-0000-0000-0000C9C80000}"/>
    <cellStyle name="Título 1 1 13 58" xfId="50299" xr:uid="{00000000-0005-0000-0000-0000CAC80000}"/>
    <cellStyle name="Título 1 1 13 59" xfId="50300" xr:uid="{00000000-0005-0000-0000-0000CBC80000}"/>
    <cellStyle name="Título 1 1 13 6" xfId="50301" xr:uid="{00000000-0005-0000-0000-0000CCC80000}"/>
    <cellStyle name="Título 1 1 13 6 2" xfId="50302" xr:uid="{00000000-0005-0000-0000-0000CDC80000}"/>
    <cellStyle name="Título 1 1 13 60" xfId="50303" xr:uid="{00000000-0005-0000-0000-0000CEC80000}"/>
    <cellStyle name="Título 1 1 13 61" xfId="50304" xr:uid="{00000000-0005-0000-0000-0000CFC80000}"/>
    <cellStyle name="Título 1 1 13 62" xfId="50305" xr:uid="{00000000-0005-0000-0000-0000D0C80000}"/>
    <cellStyle name="Título 1 1 13 63" xfId="50306" xr:uid="{00000000-0005-0000-0000-0000D1C80000}"/>
    <cellStyle name="Título 1 1 13 64" xfId="50307" xr:uid="{00000000-0005-0000-0000-0000D2C80000}"/>
    <cellStyle name="Título 1 1 13 65" xfId="50308" xr:uid="{00000000-0005-0000-0000-0000D3C80000}"/>
    <cellStyle name="Título 1 1 13 66" xfId="50309" xr:uid="{00000000-0005-0000-0000-0000D4C80000}"/>
    <cellStyle name="Título 1 1 13 67" xfId="50310" xr:uid="{00000000-0005-0000-0000-0000D5C80000}"/>
    <cellStyle name="Título 1 1 13 68" xfId="50311" xr:uid="{00000000-0005-0000-0000-0000D6C80000}"/>
    <cellStyle name="Título 1 1 13 69" xfId="50312" xr:uid="{00000000-0005-0000-0000-0000D7C80000}"/>
    <cellStyle name="Título 1 1 13 7" xfId="50313" xr:uid="{00000000-0005-0000-0000-0000D8C80000}"/>
    <cellStyle name="Título 1 1 13 7 2" xfId="50314" xr:uid="{00000000-0005-0000-0000-0000D9C80000}"/>
    <cellStyle name="Título 1 1 13 70" xfId="52815" xr:uid="{00000000-0005-0000-0000-0000DAC80000}"/>
    <cellStyle name="Título 1 1 13 71" xfId="53276" xr:uid="{00000000-0005-0000-0000-0000DBC80000}"/>
    <cellStyle name="Título 1 1 13 8" xfId="50315" xr:uid="{00000000-0005-0000-0000-0000DCC80000}"/>
    <cellStyle name="Título 1 1 13 8 2" xfId="50316" xr:uid="{00000000-0005-0000-0000-0000DDC80000}"/>
    <cellStyle name="Título 1 1 13 9" xfId="50317" xr:uid="{00000000-0005-0000-0000-0000DEC80000}"/>
    <cellStyle name="Título 1 1 13 9 2" xfId="50318" xr:uid="{00000000-0005-0000-0000-0000DFC80000}"/>
    <cellStyle name="Título 1 1 14" xfId="1415" xr:uid="{00000000-0005-0000-0000-0000E0C80000}"/>
    <cellStyle name="Título 1 1 14 10" xfId="50319" xr:uid="{00000000-0005-0000-0000-0000E1C80000}"/>
    <cellStyle name="Título 1 1 14 10 2" xfId="50320" xr:uid="{00000000-0005-0000-0000-0000E2C80000}"/>
    <cellStyle name="Título 1 1 14 11" xfId="50321" xr:uid="{00000000-0005-0000-0000-0000E3C80000}"/>
    <cellStyle name="Título 1 1 14 11 2" xfId="50322" xr:uid="{00000000-0005-0000-0000-0000E4C80000}"/>
    <cellStyle name="Título 1 1 14 12" xfId="50323" xr:uid="{00000000-0005-0000-0000-0000E5C80000}"/>
    <cellStyle name="Título 1 1 14 12 2" xfId="50324" xr:uid="{00000000-0005-0000-0000-0000E6C80000}"/>
    <cellStyle name="Título 1 1 14 13" xfId="50325" xr:uid="{00000000-0005-0000-0000-0000E7C80000}"/>
    <cellStyle name="Título 1 1 14 13 2" xfId="50326" xr:uid="{00000000-0005-0000-0000-0000E8C80000}"/>
    <cellStyle name="Título 1 1 14 14" xfId="50327" xr:uid="{00000000-0005-0000-0000-0000E9C80000}"/>
    <cellStyle name="Título 1 1 14 14 2" xfId="50328" xr:uid="{00000000-0005-0000-0000-0000EAC80000}"/>
    <cellStyle name="Título 1 1 14 15" xfId="50329" xr:uid="{00000000-0005-0000-0000-0000EBC80000}"/>
    <cellStyle name="Título 1 1 14 15 2" xfId="50330" xr:uid="{00000000-0005-0000-0000-0000ECC80000}"/>
    <cellStyle name="Título 1 1 14 16" xfId="50331" xr:uid="{00000000-0005-0000-0000-0000EDC80000}"/>
    <cellStyle name="Título 1 1 14 16 2" xfId="50332" xr:uid="{00000000-0005-0000-0000-0000EEC80000}"/>
    <cellStyle name="Título 1 1 14 17" xfId="50333" xr:uid="{00000000-0005-0000-0000-0000EFC80000}"/>
    <cellStyle name="Título 1 1 14 17 2" xfId="50334" xr:uid="{00000000-0005-0000-0000-0000F0C80000}"/>
    <cellStyle name="Título 1 1 14 18" xfId="50335" xr:uid="{00000000-0005-0000-0000-0000F1C80000}"/>
    <cellStyle name="Título 1 1 14 18 2" xfId="50336" xr:uid="{00000000-0005-0000-0000-0000F2C80000}"/>
    <cellStyle name="Título 1 1 14 19" xfId="50337" xr:uid="{00000000-0005-0000-0000-0000F3C80000}"/>
    <cellStyle name="Título 1 1 14 19 2" xfId="50338" xr:uid="{00000000-0005-0000-0000-0000F4C80000}"/>
    <cellStyle name="Título 1 1 14 2" xfId="1416" xr:uid="{00000000-0005-0000-0000-0000F5C80000}"/>
    <cellStyle name="Título 1 1 14 2 2" xfId="50339" xr:uid="{00000000-0005-0000-0000-0000F6C80000}"/>
    <cellStyle name="Título 1 1 14 20" xfId="50340" xr:uid="{00000000-0005-0000-0000-0000F7C80000}"/>
    <cellStyle name="Título 1 1 14 20 2" xfId="50341" xr:uid="{00000000-0005-0000-0000-0000F8C80000}"/>
    <cellStyle name="Título 1 1 14 21" xfId="50342" xr:uid="{00000000-0005-0000-0000-0000F9C80000}"/>
    <cellStyle name="Título 1 1 14 21 2" xfId="50343" xr:uid="{00000000-0005-0000-0000-0000FAC80000}"/>
    <cellStyle name="Título 1 1 14 22" xfId="50344" xr:uid="{00000000-0005-0000-0000-0000FBC80000}"/>
    <cellStyle name="Título 1 1 14 22 2" xfId="50345" xr:uid="{00000000-0005-0000-0000-0000FCC80000}"/>
    <cellStyle name="Título 1 1 14 23" xfId="50346" xr:uid="{00000000-0005-0000-0000-0000FDC80000}"/>
    <cellStyle name="Título 1 1 14 23 2" xfId="50347" xr:uid="{00000000-0005-0000-0000-0000FEC80000}"/>
    <cellStyle name="Título 1 1 14 24" xfId="50348" xr:uid="{00000000-0005-0000-0000-0000FFC80000}"/>
    <cellStyle name="Título 1 1 14 24 2" xfId="50349" xr:uid="{00000000-0005-0000-0000-000000C90000}"/>
    <cellStyle name="Título 1 1 14 25" xfId="50350" xr:uid="{00000000-0005-0000-0000-000001C90000}"/>
    <cellStyle name="Título 1 1 14 25 2" xfId="50351" xr:uid="{00000000-0005-0000-0000-000002C90000}"/>
    <cellStyle name="Título 1 1 14 26" xfId="50352" xr:uid="{00000000-0005-0000-0000-000003C90000}"/>
    <cellStyle name="Título 1 1 14 26 2" xfId="50353" xr:uid="{00000000-0005-0000-0000-000004C90000}"/>
    <cellStyle name="Título 1 1 14 27" xfId="50354" xr:uid="{00000000-0005-0000-0000-000005C90000}"/>
    <cellStyle name="Título 1 1 14 27 2" xfId="50355" xr:uid="{00000000-0005-0000-0000-000006C90000}"/>
    <cellStyle name="Título 1 1 14 28" xfId="50356" xr:uid="{00000000-0005-0000-0000-000007C90000}"/>
    <cellStyle name="Título 1 1 14 28 2" xfId="50357" xr:uid="{00000000-0005-0000-0000-000008C90000}"/>
    <cellStyle name="Título 1 1 14 29" xfId="50358" xr:uid="{00000000-0005-0000-0000-000009C90000}"/>
    <cellStyle name="Título 1 1 14 29 2" xfId="50359" xr:uid="{00000000-0005-0000-0000-00000AC90000}"/>
    <cellStyle name="Título 1 1 14 3" xfId="1417" xr:uid="{00000000-0005-0000-0000-00000BC90000}"/>
    <cellStyle name="Título 1 1 14 3 2" xfId="50360" xr:uid="{00000000-0005-0000-0000-00000CC90000}"/>
    <cellStyle name="Título 1 1 14 30" xfId="50361" xr:uid="{00000000-0005-0000-0000-00000DC90000}"/>
    <cellStyle name="Título 1 1 14 30 2" xfId="50362" xr:uid="{00000000-0005-0000-0000-00000EC90000}"/>
    <cellStyle name="Título 1 1 14 31" xfId="50363" xr:uid="{00000000-0005-0000-0000-00000FC90000}"/>
    <cellStyle name="Título 1 1 14 31 2" xfId="50364" xr:uid="{00000000-0005-0000-0000-000010C90000}"/>
    <cellStyle name="Título 1 1 14 32" xfId="50365" xr:uid="{00000000-0005-0000-0000-000011C90000}"/>
    <cellStyle name="Título 1 1 14 32 2" xfId="50366" xr:uid="{00000000-0005-0000-0000-000012C90000}"/>
    <cellStyle name="Título 1 1 14 33" xfId="50367" xr:uid="{00000000-0005-0000-0000-000013C90000}"/>
    <cellStyle name="Título 1 1 14 33 2" xfId="50368" xr:uid="{00000000-0005-0000-0000-000014C90000}"/>
    <cellStyle name="Título 1 1 14 34" xfId="50369" xr:uid="{00000000-0005-0000-0000-000015C90000}"/>
    <cellStyle name="Título 1 1 14 34 2" xfId="50370" xr:uid="{00000000-0005-0000-0000-000016C90000}"/>
    <cellStyle name="Título 1 1 14 35" xfId="50371" xr:uid="{00000000-0005-0000-0000-000017C90000}"/>
    <cellStyle name="Título 1 1 14 35 2" xfId="50372" xr:uid="{00000000-0005-0000-0000-000018C90000}"/>
    <cellStyle name="Título 1 1 14 36" xfId="50373" xr:uid="{00000000-0005-0000-0000-000019C90000}"/>
    <cellStyle name="Título 1 1 14 36 2" xfId="50374" xr:uid="{00000000-0005-0000-0000-00001AC90000}"/>
    <cellStyle name="Título 1 1 14 37" xfId="50375" xr:uid="{00000000-0005-0000-0000-00001BC90000}"/>
    <cellStyle name="Título 1 1 14 37 2" xfId="50376" xr:uid="{00000000-0005-0000-0000-00001CC90000}"/>
    <cellStyle name="Título 1 1 14 38" xfId="50377" xr:uid="{00000000-0005-0000-0000-00001DC90000}"/>
    <cellStyle name="Título 1 1 14 38 2" xfId="50378" xr:uid="{00000000-0005-0000-0000-00001EC90000}"/>
    <cellStyle name="Título 1 1 14 39" xfId="50379" xr:uid="{00000000-0005-0000-0000-00001FC90000}"/>
    <cellStyle name="Título 1 1 14 4" xfId="50380" xr:uid="{00000000-0005-0000-0000-000020C90000}"/>
    <cellStyle name="Título 1 1 14 4 2" xfId="50381" xr:uid="{00000000-0005-0000-0000-000021C90000}"/>
    <cellStyle name="Título 1 1 14 40" xfId="50382" xr:uid="{00000000-0005-0000-0000-000022C90000}"/>
    <cellStyle name="Título 1 1 14 41" xfId="50383" xr:uid="{00000000-0005-0000-0000-000023C90000}"/>
    <cellStyle name="Título 1 1 14 42" xfId="50384" xr:uid="{00000000-0005-0000-0000-000024C90000}"/>
    <cellStyle name="Título 1 1 14 43" xfId="50385" xr:uid="{00000000-0005-0000-0000-000025C90000}"/>
    <cellStyle name="Título 1 1 14 44" xfId="50386" xr:uid="{00000000-0005-0000-0000-000026C90000}"/>
    <cellStyle name="Título 1 1 14 45" xfId="50387" xr:uid="{00000000-0005-0000-0000-000027C90000}"/>
    <cellStyle name="Título 1 1 14 46" xfId="50388" xr:uid="{00000000-0005-0000-0000-000028C90000}"/>
    <cellStyle name="Título 1 1 14 47" xfId="50389" xr:uid="{00000000-0005-0000-0000-000029C90000}"/>
    <cellStyle name="Título 1 1 14 48" xfId="50390" xr:uid="{00000000-0005-0000-0000-00002AC90000}"/>
    <cellStyle name="Título 1 1 14 49" xfId="50391" xr:uid="{00000000-0005-0000-0000-00002BC90000}"/>
    <cellStyle name="Título 1 1 14 5" xfId="50392" xr:uid="{00000000-0005-0000-0000-00002CC90000}"/>
    <cellStyle name="Título 1 1 14 5 2" xfId="50393" xr:uid="{00000000-0005-0000-0000-00002DC90000}"/>
    <cellStyle name="Título 1 1 14 50" xfId="50394" xr:uid="{00000000-0005-0000-0000-00002EC90000}"/>
    <cellStyle name="Título 1 1 14 51" xfId="50395" xr:uid="{00000000-0005-0000-0000-00002FC90000}"/>
    <cellStyle name="Título 1 1 14 52" xfId="50396" xr:uid="{00000000-0005-0000-0000-000030C90000}"/>
    <cellStyle name="Título 1 1 14 53" xfId="50397" xr:uid="{00000000-0005-0000-0000-000031C90000}"/>
    <cellStyle name="Título 1 1 14 54" xfId="50398" xr:uid="{00000000-0005-0000-0000-000032C90000}"/>
    <cellStyle name="Título 1 1 14 55" xfId="50399" xr:uid="{00000000-0005-0000-0000-000033C90000}"/>
    <cellStyle name="Título 1 1 14 56" xfId="50400" xr:uid="{00000000-0005-0000-0000-000034C90000}"/>
    <cellStyle name="Título 1 1 14 57" xfId="50401" xr:uid="{00000000-0005-0000-0000-000035C90000}"/>
    <cellStyle name="Título 1 1 14 58" xfId="50402" xr:uid="{00000000-0005-0000-0000-000036C90000}"/>
    <cellStyle name="Título 1 1 14 59" xfId="50403" xr:uid="{00000000-0005-0000-0000-000037C90000}"/>
    <cellStyle name="Título 1 1 14 6" xfId="50404" xr:uid="{00000000-0005-0000-0000-000038C90000}"/>
    <cellStyle name="Título 1 1 14 6 2" xfId="50405" xr:uid="{00000000-0005-0000-0000-000039C90000}"/>
    <cellStyle name="Título 1 1 14 60" xfId="50406" xr:uid="{00000000-0005-0000-0000-00003AC90000}"/>
    <cellStyle name="Título 1 1 14 61" xfId="50407" xr:uid="{00000000-0005-0000-0000-00003BC90000}"/>
    <cellStyle name="Título 1 1 14 62" xfId="50408" xr:uid="{00000000-0005-0000-0000-00003CC90000}"/>
    <cellStyle name="Título 1 1 14 63" xfId="50409" xr:uid="{00000000-0005-0000-0000-00003DC90000}"/>
    <cellStyle name="Título 1 1 14 64" xfId="50410" xr:uid="{00000000-0005-0000-0000-00003EC90000}"/>
    <cellStyle name="Título 1 1 14 65" xfId="50411" xr:uid="{00000000-0005-0000-0000-00003FC90000}"/>
    <cellStyle name="Título 1 1 14 66" xfId="50412" xr:uid="{00000000-0005-0000-0000-000040C90000}"/>
    <cellStyle name="Título 1 1 14 67" xfId="50413" xr:uid="{00000000-0005-0000-0000-000041C90000}"/>
    <cellStyle name="Título 1 1 14 68" xfId="50414" xr:uid="{00000000-0005-0000-0000-000042C90000}"/>
    <cellStyle name="Título 1 1 14 69" xfId="50415" xr:uid="{00000000-0005-0000-0000-000043C90000}"/>
    <cellStyle name="Título 1 1 14 7" xfId="50416" xr:uid="{00000000-0005-0000-0000-000044C90000}"/>
    <cellStyle name="Título 1 1 14 7 2" xfId="50417" xr:uid="{00000000-0005-0000-0000-000045C90000}"/>
    <cellStyle name="Título 1 1 14 70" xfId="52991" xr:uid="{00000000-0005-0000-0000-000046C90000}"/>
    <cellStyle name="Título 1 1 14 71" xfId="53452" xr:uid="{00000000-0005-0000-0000-000047C90000}"/>
    <cellStyle name="Título 1 1 14 8" xfId="50418" xr:uid="{00000000-0005-0000-0000-000048C90000}"/>
    <cellStyle name="Título 1 1 14 8 2" xfId="50419" xr:uid="{00000000-0005-0000-0000-000049C90000}"/>
    <cellStyle name="Título 1 1 14 9" xfId="50420" xr:uid="{00000000-0005-0000-0000-00004AC90000}"/>
    <cellStyle name="Título 1 1 14 9 2" xfId="50421" xr:uid="{00000000-0005-0000-0000-00004BC90000}"/>
    <cellStyle name="Título 1 1 15" xfId="1418" xr:uid="{00000000-0005-0000-0000-00004CC90000}"/>
    <cellStyle name="Título 1 1 15 10" xfId="50422" xr:uid="{00000000-0005-0000-0000-00004DC90000}"/>
    <cellStyle name="Título 1 1 15 10 2" xfId="50423" xr:uid="{00000000-0005-0000-0000-00004EC90000}"/>
    <cellStyle name="Título 1 1 15 11" xfId="50424" xr:uid="{00000000-0005-0000-0000-00004FC90000}"/>
    <cellStyle name="Título 1 1 15 11 2" xfId="50425" xr:uid="{00000000-0005-0000-0000-000050C90000}"/>
    <cellStyle name="Título 1 1 15 12" xfId="50426" xr:uid="{00000000-0005-0000-0000-000051C90000}"/>
    <cellStyle name="Título 1 1 15 12 2" xfId="50427" xr:uid="{00000000-0005-0000-0000-000052C90000}"/>
    <cellStyle name="Título 1 1 15 13" xfId="50428" xr:uid="{00000000-0005-0000-0000-000053C90000}"/>
    <cellStyle name="Título 1 1 15 13 2" xfId="50429" xr:uid="{00000000-0005-0000-0000-000054C90000}"/>
    <cellStyle name="Título 1 1 15 14" xfId="50430" xr:uid="{00000000-0005-0000-0000-000055C90000}"/>
    <cellStyle name="Título 1 1 15 14 2" xfId="50431" xr:uid="{00000000-0005-0000-0000-000056C90000}"/>
    <cellStyle name="Título 1 1 15 15" xfId="50432" xr:uid="{00000000-0005-0000-0000-000057C90000}"/>
    <cellStyle name="Título 1 1 15 15 2" xfId="50433" xr:uid="{00000000-0005-0000-0000-000058C90000}"/>
    <cellStyle name="Título 1 1 15 16" xfId="50434" xr:uid="{00000000-0005-0000-0000-000059C90000}"/>
    <cellStyle name="Título 1 1 15 16 2" xfId="50435" xr:uid="{00000000-0005-0000-0000-00005AC90000}"/>
    <cellStyle name="Título 1 1 15 17" xfId="50436" xr:uid="{00000000-0005-0000-0000-00005BC90000}"/>
    <cellStyle name="Título 1 1 15 17 2" xfId="50437" xr:uid="{00000000-0005-0000-0000-00005CC90000}"/>
    <cellStyle name="Título 1 1 15 18" xfId="50438" xr:uid="{00000000-0005-0000-0000-00005DC90000}"/>
    <cellStyle name="Título 1 1 15 18 2" xfId="50439" xr:uid="{00000000-0005-0000-0000-00005EC90000}"/>
    <cellStyle name="Título 1 1 15 19" xfId="50440" xr:uid="{00000000-0005-0000-0000-00005FC90000}"/>
    <cellStyle name="Título 1 1 15 19 2" xfId="50441" xr:uid="{00000000-0005-0000-0000-000060C90000}"/>
    <cellStyle name="Título 1 1 15 2" xfId="1419" xr:uid="{00000000-0005-0000-0000-000061C90000}"/>
    <cellStyle name="Título 1 1 15 2 2" xfId="50442" xr:uid="{00000000-0005-0000-0000-000062C90000}"/>
    <cellStyle name="Título 1 1 15 20" xfId="50443" xr:uid="{00000000-0005-0000-0000-000063C90000}"/>
    <cellStyle name="Título 1 1 15 20 2" xfId="50444" xr:uid="{00000000-0005-0000-0000-000064C90000}"/>
    <cellStyle name="Título 1 1 15 21" xfId="50445" xr:uid="{00000000-0005-0000-0000-000065C90000}"/>
    <cellStyle name="Título 1 1 15 21 2" xfId="50446" xr:uid="{00000000-0005-0000-0000-000066C90000}"/>
    <cellStyle name="Título 1 1 15 22" xfId="50447" xr:uid="{00000000-0005-0000-0000-000067C90000}"/>
    <cellStyle name="Título 1 1 15 22 2" xfId="50448" xr:uid="{00000000-0005-0000-0000-000068C90000}"/>
    <cellStyle name="Título 1 1 15 23" xfId="50449" xr:uid="{00000000-0005-0000-0000-000069C90000}"/>
    <cellStyle name="Título 1 1 15 23 2" xfId="50450" xr:uid="{00000000-0005-0000-0000-00006AC90000}"/>
    <cellStyle name="Título 1 1 15 24" xfId="50451" xr:uid="{00000000-0005-0000-0000-00006BC90000}"/>
    <cellStyle name="Título 1 1 15 24 2" xfId="50452" xr:uid="{00000000-0005-0000-0000-00006CC90000}"/>
    <cellStyle name="Título 1 1 15 25" xfId="50453" xr:uid="{00000000-0005-0000-0000-00006DC90000}"/>
    <cellStyle name="Título 1 1 15 25 2" xfId="50454" xr:uid="{00000000-0005-0000-0000-00006EC90000}"/>
    <cellStyle name="Título 1 1 15 26" xfId="50455" xr:uid="{00000000-0005-0000-0000-00006FC90000}"/>
    <cellStyle name="Título 1 1 15 26 2" xfId="50456" xr:uid="{00000000-0005-0000-0000-000070C90000}"/>
    <cellStyle name="Título 1 1 15 27" xfId="50457" xr:uid="{00000000-0005-0000-0000-000071C90000}"/>
    <cellStyle name="Título 1 1 15 27 2" xfId="50458" xr:uid="{00000000-0005-0000-0000-000072C90000}"/>
    <cellStyle name="Título 1 1 15 28" xfId="50459" xr:uid="{00000000-0005-0000-0000-000073C90000}"/>
    <cellStyle name="Título 1 1 15 28 2" xfId="50460" xr:uid="{00000000-0005-0000-0000-000074C90000}"/>
    <cellStyle name="Título 1 1 15 29" xfId="50461" xr:uid="{00000000-0005-0000-0000-000075C90000}"/>
    <cellStyle name="Título 1 1 15 29 2" xfId="50462" xr:uid="{00000000-0005-0000-0000-000076C90000}"/>
    <cellStyle name="Título 1 1 15 3" xfId="1420" xr:uid="{00000000-0005-0000-0000-000077C90000}"/>
    <cellStyle name="Título 1 1 15 3 2" xfId="50463" xr:uid="{00000000-0005-0000-0000-000078C90000}"/>
    <cellStyle name="Título 1 1 15 30" xfId="50464" xr:uid="{00000000-0005-0000-0000-000079C90000}"/>
    <cellStyle name="Título 1 1 15 30 2" xfId="50465" xr:uid="{00000000-0005-0000-0000-00007AC90000}"/>
    <cellStyle name="Título 1 1 15 31" xfId="50466" xr:uid="{00000000-0005-0000-0000-00007BC90000}"/>
    <cellStyle name="Título 1 1 15 31 2" xfId="50467" xr:uid="{00000000-0005-0000-0000-00007CC90000}"/>
    <cellStyle name="Título 1 1 15 32" xfId="50468" xr:uid="{00000000-0005-0000-0000-00007DC90000}"/>
    <cellStyle name="Título 1 1 15 32 2" xfId="50469" xr:uid="{00000000-0005-0000-0000-00007EC90000}"/>
    <cellStyle name="Título 1 1 15 33" xfId="50470" xr:uid="{00000000-0005-0000-0000-00007FC90000}"/>
    <cellStyle name="Título 1 1 15 33 2" xfId="50471" xr:uid="{00000000-0005-0000-0000-000080C90000}"/>
    <cellStyle name="Título 1 1 15 34" xfId="50472" xr:uid="{00000000-0005-0000-0000-000081C90000}"/>
    <cellStyle name="Título 1 1 15 34 2" xfId="50473" xr:uid="{00000000-0005-0000-0000-000082C90000}"/>
    <cellStyle name="Título 1 1 15 35" xfId="50474" xr:uid="{00000000-0005-0000-0000-000083C90000}"/>
    <cellStyle name="Título 1 1 15 35 2" xfId="50475" xr:uid="{00000000-0005-0000-0000-000084C90000}"/>
    <cellStyle name="Título 1 1 15 36" xfId="50476" xr:uid="{00000000-0005-0000-0000-000085C90000}"/>
    <cellStyle name="Título 1 1 15 36 2" xfId="50477" xr:uid="{00000000-0005-0000-0000-000086C90000}"/>
    <cellStyle name="Título 1 1 15 37" xfId="50478" xr:uid="{00000000-0005-0000-0000-000087C90000}"/>
    <cellStyle name="Título 1 1 15 37 2" xfId="50479" xr:uid="{00000000-0005-0000-0000-000088C90000}"/>
    <cellStyle name="Título 1 1 15 38" xfId="50480" xr:uid="{00000000-0005-0000-0000-000089C90000}"/>
    <cellStyle name="Título 1 1 15 38 2" xfId="50481" xr:uid="{00000000-0005-0000-0000-00008AC90000}"/>
    <cellStyle name="Título 1 1 15 39" xfId="50482" xr:uid="{00000000-0005-0000-0000-00008BC90000}"/>
    <cellStyle name="Título 1 1 15 4" xfId="50483" xr:uid="{00000000-0005-0000-0000-00008CC90000}"/>
    <cellStyle name="Título 1 1 15 4 2" xfId="50484" xr:uid="{00000000-0005-0000-0000-00008DC90000}"/>
    <cellStyle name="Título 1 1 15 40" xfId="50485" xr:uid="{00000000-0005-0000-0000-00008EC90000}"/>
    <cellStyle name="Título 1 1 15 41" xfId="50486" xr:uid="{00000000-0005-0000-0000-00008FC90000}"/>
    <cellStyle name="Título 1 1 15 42" xfId="50487" xr:uid="{00000000-0005-0000-0000-000090C90000}"/>
    <cellStyle name="Título 1 1 15 43" xfId="50488" xr:uid="{00000000-0005-0000-0000-000091C90000}"/>
    <cellStyle name="Título 1 1 15 44" xfId="50489" xr:uid="{00000000-0005-0000-0000-000092C90000}"/>
    <cellStyle name="Título 1 1 15 45" xfId="50490" xr:uid="{00000000-0005-0000-0000-000093C90000}"/>
    <cellStyle name="Título 1 1 15 46" xfId="50491" xr:uid="{00000000-0005-0000-0000-000094C90000}"/>
    <cellStyle name="Título 1 1 15 47" xfId="50492" xr:uid="{00000000-0005-0000-0000-000095C90000}"/>
    <cellStyle name="Título 1 1 15 48" xfId="50493" xr:uid="{00000000-0005-0000-0000-000096C90000}"/>
    <cellStyle name="Título 1 1 15 49" xfId="50494" xr:uid="{00000000-0005-0000-0000-000097C90000}"/>
    <cellStyle name="Título 1 1 15 5" xfId="50495" xr:uid="{00000000-0005-0000-0000-000098C90000}"/>
    <cellStyle name="Título 1 1 15 5 2" xfId="50496" xr:uid="{00000000-0005-0000-0000-000099C90000}"/>
    <cellStyle name="Título 1 1 15 50" xfId="50497" xr:uid="{00000000-0005-0000-0000-00009AC90000}"/>
    <cellStyle name="Título 1 1 15 51" xfId="50498" xr:uid="{00000000-0005-0000-0000-00009BC90000}"/>
    <cellStyle name="Título 1 1 15 52" xfId="50499" xr:uid="{00000000-0005-0000-0000-00009CC90000}"/>
    <cellStyle name="Título 1 1 15 53" xfId="50500" xr:uid="{00000000-0005-0000-0000-00009DC90000}"/>
    <cellStyle name="Título 1 1 15 54" xfId="50501" xr:uid="{00000000-0005-0000-0000-00009EC90000}"/>
    <cellStyle name="Título 1 1 15 55" xfId="50502" xr:uid="{00000000-0005-0000-0000-00009FC90000}"/>
    <cellStyle name="Título 1 1 15 56" xfId="50503" xr:uid="{00000000-0005-0000-0000-0000A0C90000}"/>
    <cellStyle name="Título 1 1 15 57" xfId="50504" xr:uid="{00000000-0005-0000-0000-0000A1C90000}"/>
    <cellStyle name="Título 1 1 15 58" xfId="50505" xr:uid="{00000000-0005-0000-0000-0000A2C90000}"/>
    <cellStyle name="Título 1 1 15 59" xfId="50506" xr:uid="{00000000-0005-0000-0000-0000A3C90000}"/>
    <cellStyle name="Título 1 1 15 6" xfId="50507" xr:uid="{00000000-0005-0000-0000-0000A4C90000}"/>
    <cellStyle name="Título 1 1 15 6 2" xfId="50508" xr:uid="{00000000-0005-0000-0000-0000A5C90000}"/>
    <cellStyle name="Título 1 1 15 60" xfId="50509" xr:uid="{00000000-0005-0000-0000-0000A6C90000}"/>
    <cellStyle name="Título 1 1 15 61" xfId="50510" xr:uid="{00000000-0005-0000-0000-0000A7C90000}"/>
    <cellStyle name="Título 1 1 15 62" xfId="50511" xr:uid="{00000000-0005-0000-0000-0000A8C90000}"/>
    <cellStyle name="Título 1 1 15 63" xfId="50512" xr:uid="{00000000-0005-0000-0000-0000A9C90000}"/>
    <cellStyle name="Título 1 1 15 64" xfId="50513" xr:uid="{00000000-0005-0000-0000-0000AAC90000}"/>
    <cellStyle name="Título 1 1 15 65" xfId="50514" xr:uid="{00000000-0005-0000-0000-0000ABC90000}"/>
    <cellStyle name="Título 1 1 15 66" xfId="50515" xr:uid="{00000000-0005-0000-0000-0000ACC90000}"/>
    <cellStyle name="Título 1 1 15 67" xfId="50516" xr:uid="{00000000-0005-0000-0000-0000ADC90000}"/>
    <cellStyle name="Título 1 1 15 68" xfId="50517" xr:uid="{00000000-0005-0000-0000-0000AEC90000}"/>
    <cellStyle name="Título 1 1 15 69" xfId="50518" xr:uid="{00000000-0005-0000-0000-0000AFC90000}"/>
    <cellStyle name="Título 1 1 15 7" xfId="50519" xr:uid="{00000000-0005-0000-0000-0000B0C90000}"/>
    <cellStyle name="Título 1 1 15 7 2" xfId="50520" xr:uid="{00000000-0005-0000-0000-0000B1C90000}"/>
    <cellStyle name="Título 1 1 15 70" xfId="52973" xr:uid="{00000000-0005-0000-0000-0000B2C90000}"/>
    <cellStyle name="Título 1 1 15 71" xfId="53434" xr:uid="{00000000-0005-0000-0000-0000B3C90000}"/>
    <cellStyle name="Título 1 1 15 8" xfId="50521" xr:uid="{00000000-0005-0000-0000-0000B4C90000}"/>
    <cellStyle name="Título 1 1 15 8 2" xfId="50522" xr:uid="{00000000-0005-0000-0000-0000B5C90000}"/>
    <cellStyle name="Título 1 1 15 9" xfId="50523" xr:uid="{00000000-0005-0000-0000-0000B6C90000}"/>
    <cellStyle name="Título 1 1 15 9 2" xfId="50524" xr:uid="{00000000-0005-0000-0000-0000B7C90000}"/>
    <cellStyle name="Título 1 1 16" xfId="1421" xr:uid="{00000000-0005-0000-0000-0000B8C90000}"/>
    <cellStyle name="Título 1 1 16 10" xfId="50525" xr:uid="{00000000-0005-0000-0000-0000B9C90000}"/>
    <cellStyle name="Título 1 1 16 10 2" xfId="50526" xr:uid="{00000000-0005-0000-0000-0000BAC90000}"/>
    <cellStyle name="Título 1 1 16 11" xfId="50527" xr:uid="{00000000-0005-0000-0000-0000BBC90000}"/>
    <cellStyle name="Título 1 1 16 11 2" xfId="50528" xr:uid="{00000000-0005-0000-0000-0000BCC90000}"/>
    <cellStyle name="Título 1 1 16 12" xfId="50529" xr:uid="{00000000-0005-0000-0000-0000BDC90000}"/>
    <cellStyle name="Título 1 1 16 12 2" xfId="50530" xr:uid="{00000000-0005-0000-0000-0000BEC90000}"/>
    <cellStyle name="Título 1 1 16 13" xfId="50531" xr:uid="{00000000-0005-0000-0000-0000BFC90000}"/>
    <cellStyle name="Título 1 1 16 13 2" xfId="50532" xr:uid="{00000000-0005-0000-0000-0000C0C90000}"/>
    <cellStyle name="Título 1 1 16 14" xfId="50533" xr:uid="{00000000-0005-0000-0000-0000C1C90000}"/>
    <cellStyle name="Título 1 1 16 14 2" xfId="50534" xr:uid="{00000000-0005-0000-0000-0000C2C90000}"/>
    <cellStyle name="Título 1 1 16 15" xfId="50535" xr:uid="{00000000-0005-0000-0000-0000C3C90000}"/>
    <cellStyle name="Título 1 1 16 15 2" xfId="50536" xr:uid="{00000000-0005-0000-0000-0000C4C90000}"/>
    <cellStyle name="Título 1 1 16 16" xfId="50537" xr:uid="{00000000-0005-0000-0000-0000C5C90000}"/>
    <cellStyle name="Título 1 1 16 16 2" xfId="50538" xr:uid="{00000000-0005-0000-0000-0000C6C90000}"/>
    <cellStyle name="Título 1 1 16 17" xfId="50539" xr:uid="{00000000-0005-0000-0000-0000C7C90000}"/>
    <cellStyle name="Título 1 1 16 17 2" xfId="50540" xr:uid="{00000000-0005-0000-0000-0000C8C90000}"/>
    <cellStyle name="Título 1 1 16 18" xfId="50541" xr:uid="{00000000-0005-0000-0000-0000C9C90000}"/>
    <cellStyle name="Título 1 1 16 18 2" xfId="50542" xr:uid="{00000000-0005-0000-0000-0000CAC90000}"/>
    <cellStyle name="Título 1 1 16 19" xfId="50543" xr:uid="{00000000-0005-0000-0000-0000CBC90000}"/>
    <cellStyle name="Título 1 1 16 19 2" xfId="50544" xr:uid="{00000000-0005-0000-0000-0000CCC90000}"/>
    <cellStyle name="Título 1 1 16 2" xfId="1422" xr:uid="{00000000-0005-0000-0000-0000CDC90000}"/>
    <cellStyle name="Título 1 1 16 2 2" xfId="50545" xr:uid="{00000000-0005-0000-0000-0000CEC90000}"/>
    <cellStyle name="Título 1 1 16 20" xfId="50546" xr:uid="{00000000-0005-0000-0000-0000CFC90000}"/>
    <cellStyle name="Título 1 1 16 20 2" xfId="50547" xr:uid="{00000000-0005-0000-0000-0000D0C90000}"/>
    <cellStyle name="Título 1 1 16 21" xfId="50548" xr:uid="{00000000-0005-0000-0000-0000D1C90000}"/>
    <cellStyle name="Título 1 1 16 21 2" xfId="50549" xr:uid="{00000000-0005-0000-0000-0000D2C90000}"/>
    <cellStyle name="Título 1 1 16 22" xfId="50550" xr:uid="{00000000-0005-0000-0000-0000D3C90000}"/>
    <cellStyle name="Título 1 1 16 22 2" xfId="50551" xr:uid="{00000000-0005-0000-0000-0000D4C90000}"/>
    <cellStyle name="Título 1 1 16 23" xfId="50552" xr:uid="{00000000-0005-0000-0000-0000D5C90000}"/>
    <cellStyle name="Título 1 1 16 23 2" xfId="50553" xr:uid="{00000000-0005-0000-0000-0000D6C90000}"/>
    <cellStyle name="Título 1 1 16 24" xfId="50554" xr:uid="{00000000-0005-0000-0000-0000D7C90000}"/>
    <cellStyle name="Título 1 1 16 24 2" xfId="50555" xr:uid="{00000000-0005-0000-0000-0000D8C90000}"/>
    <cellStyle name="Título 1 1 16 25" xfId="50556" xr:uid="{00000000-0005-0000-0000-0000D9C90000}"/>
    <cellStyle name="Título 1 1 16 25 2" xfId="50557" xr:uid="{00000000-0005-0000-0000-0000DAC90000}"/>
    <cellStyle name="Título 1 1 16 26" xfId="50558" xr:uid="{00000000-0005-0000-0000-0000DBC90000}"/>
    <cellStyle name="Título 1 1 16 26 2" xfId="50559" xr:uid="{00000000-0005-0000-0000-0000DCC90000}"/>
    <cellStyle name="Título 1 1 16 27" xfId="50560" xr:uid="{00000000-0005-0000-0000-0000DDC90000}"/>
    <cellStyle name="Título 1 1 16 27 2" xfId="50561" xr:uid="{00000000-0005-0000-0000-0000DEC90000}"/>
    <cellStyle name="Título 1 1 16 28" xfId="50562" xr:uid="{00000000-0005-0000-0000-0000DFC90000}"/>
    <cellStyle name="Título 1 1 16 28 2" xfId="50563" xr:uid="{00000000-0005-0000-0000-0000E0C90000}"/>
    <cellStyle name="Título 1 1 16 29" xfId="50564" xr:uid="{00000000-0005-0000-0000-0000E1C90000}"/>
    <cellStyle name="Título 1 1 16 29 2" xfId="50565" xr:uid="{00000000-0005-0000-0000-0000E2C90000}"/>
    <cellStyle name="Título 1 1 16 3" xfId="1423" xr:uid="{00000000-0005-0000-0000-0000E3C90000}"/>
    <cellStyle name="Título 1 1 16 3 2" xfId="50566" xr:uid="{00000000-0005-0000-0000-0000E4C90000}"/>
    <cellStyle name="Título 1 1 16 30" xfId="50567" xr:uid="{00000000-0005-0000-0000-0000E5C90000}"/>
    <cellStyle name="Título 1 1 16 30 2" xfId="50568" xr:uid="{00000000-0005-0000-0000-0000E6C90000}"/>
    <cellStyle name="Título 1 1 16 31" xfId="50569" xr:uid="{00000000-0005-0000-0000-0000E7C90000}"/>
    <cellStyle name="Título 1 1 16 31 2" xfId="50570" xr:uid="{00000000-0005-0000-0000-0000E8C90000}"/>
    <cellStyle name="Título 1 1 16 32" xfId="50571" xr:uid="{00000000-0005-0000-0000-0000E9C90000}"/>
    <cellStyle name="Título 1 1 16 32 2" xfId="50572" xr:uid="{00000000-0005-0000-0000-0000EAC90000}"/>
    <cellStyle name="Título 1 1 16 33" xfId="50573" xr:uid="{00000000-0005-0000-0000-0000EBC90000}"/>
    <cellStyle name="Título 1 1 16 33 2" xfId="50574" xr:uid="{00000000-0005-0000-0000-0000ECC90000}"/>
    <cellStyle name="Título 1 1 16 34" xfId="50575" xr:uid="{00000000-0005-0000-0000-0000EDC90000}"/>
    <cellStyle name="Título 1 1 16 34 2" xfId="50576" xr:uid="{00000000-0005-0000-0000-0000EEC90000}"/>
    <cellStyle name="Título 1 1 16 35" xfId="50577" xr:uid="{00000000-0005-0000-0000-0000EFC90000}"/>
    <cellStyle name="Título 1 1 16 35 2" xfId="50578" xr:uid="{00000000-0005-0000-0000-0000F0C90000}"/>
    <cellStyle name="Título 1 1 16 36" xfId="50579" xr:uid="{00000000-0005-0000-0000-0000F1C90000}"/>
    <cellStyle name="Título 1 1 16 36 2" xfId="50580" xr:uid="{00000000-0005-0000-0000-0000F2C90000}"/>
    <cellStyle name="Título 1 1 16 37" xfId="50581" xr:uid="{00000000-0005-0000-0000-0000F3C90000}"/>
    <cellStyle name="Título 1 1 16 37 2" xfId="50582" xr:uid="{00000000-0005-0000-0000-0000F4C90000}"/>
    <cellStyle name="Título 1 1 16 38" xfId="50583" xr:uid="{00000000-0005-0000-0000-0000F5C90000}"/>
    <cellStyle name="Título 1 1 16 38 2" xfId="50584" xr:uid="{00000000-0005-0000-0000-0000F6C90000}"/>
    <cellStyle name="Título 1 1 16 39" xfId="50585" xr:uid="{00000000-0005-0000-0000-0000F7C90000}"/>
    <cellStyle name="Título 1 1 16 4" xfId="50586" xr:uid="{00000000-0005-0000-0000-0000F8C90000}"/>
    <cellStyle name="Título 1 1 16 4 2" xfId="50587" xr:uid="{00000000-0005-0000-0000-0000F9C90000}"/>
    <cellStyle name="Título 1 1 16 40" xfId="50588" xr:uid="{00000000-0005-0000-0000-0000FAC90000}"/>
    <cellStyle name="Título 1 1 16 41" xfId="50589" xr:uid="{00000000-0005-0000-0000-0000FBC90000}"/>
    <cellStyle name="Título 1 1 16 42" xfId="50590" xr:uid="{00000000-0005-0000-0000-0000FCC90000}"/>
    <cellStyle name="Título 1 1 16 43" xfId="50591" xr:uid="{00000000-0005-0000-0000-0000FDC90000}"/>
    <cellStyle name="Título 1 1 16 44" xfId="50592" xr:uid="{00000000-0005-0000-0000-0000FEC90000}"/>
    <cellStyle name="Título 1 1 16 45" xfId="50593" xr:uid="{00000000-0005-0000-0000-0000FFC90000}"/>
    <cellStyle name="Título 1 1 16 46" xfId="50594" xr:uid="{00000000-0005-0000-0000-000000CA0000}"/>
    <cellStyle name="Título 1 1 16 47" xfId="50595" xr:uid="{00000000-0005-0000-0000-000001CA0000}"/>
    <cellStyle name="Título 1 1 16 48" xfId="50596" xr:uid="{00000000-0005-0000-0000-000002CA0000}"/>
    <cellStyle name="Título 1 1 16 49" xfId="50597" xr:uid="{00000000-0005-0000-0000-000003CA0000}"/>
    <cellStyle name="Título 1 1 16 5" xfId="50598" xr:uid="{00000000-0005-0000-0000-000004CA0000}"/>
    <cellStyle name="Título 1 1 16 5 2" xfId="50599" xr:uid="{00000000-0005-0000-0000-000005CA0000}"/>
    <cellStyle name="Título 1 1 16 50" xfId="50600" xr:uid="{00000000-0005-0000-0000-000006CA0000}"/>
    <cellStyle name="Título 1 1 16 51" xfId="50601" xr:uid="{00000000-0005-0000-0000-000007CA0000}"/>
    <cellStyle name="Título 1 1 16 52" xfId="50602" xr:uid="{00000000-0005-0000-0000-000008CA0000}"/>
    <cellStyle name="Título 1 1 16 53" xfId="50603" xr:uid="{00000000-0005-0000-0000-000009CA0000}"/>
    <cellStyle name="Título 1 1 16 54" xfId="50604" xr:uid="{00000000-0005-0000-0000-00000ACA0000}"/>
    <cellStyle name="Título 1 1 16 55" xfId="50605" xr:uid="{00000000-0005-0000-0000-00000BCA0000}"/>
    <cellStyle name="Título 1 1 16 56" xfId="50606" xr:uid="{00000000-0005-0000-0000-00000CCA0000}"/>
    <cellStyle name="Título 1 1 16 57" xfId="50607" xr:uid="{00000000-0005-0000-0000-00000DCA0000}"/>
    <cellStyle name="Título 1 1 16 58" xfId="50608" xr:uid="{00000000-0005-0000-0000-00000ECA0000}"/>
    <cellStyle name="Título 1 1 16 59" xfId="50609" xr:uid="{00000000-0005-0000-0000-00000FCA0000}"/>
    <cellStyle name="Título 1 1 16 6" xfId="50610" xr:uid="{00000000-0005-0000-0000-000010CA0000}"/>
    <cellStyle name="Título 1 1 16 6 2" xfId="50611" xr:uid="{00000000-0005-0000-0000-000011CA0000}"/>
    <cellStyle name="Título 1 1 16 60" xfId="50612" xr:uid="{00000000-0005-0000-0000-000012CA0000}"/>
    <cellStyle name="Título 1 1 16 61" xfId="50613" xr:uid="{00000000-0005-0000-0000-000013CA0000}"/>
    <cellStyle name="Título 1 1 16 62" xfId="50614" xr:uid="{00000000-0005-0000-0000-000014CA0000}"/>
    <cellStyle name="Título 1 1 16 63" xfId="50615" xr:uid="{00000000-0005-0000-0000-000015CA0000}"/>
    <cellStyle name="Título 1 1 16 64" xfId="50616" xr:uid="{00000000-0005-0000-0000-000016CA0000}"/>
    <cellStyle name="Título 1 1 16 65" xfId="50617" xr:uid="{00000000-0005-0000-0000-000017CA0000}"/>
    <cellStyle name="Título 1 1 16 66" xfId="50618" xr:uid="{00000000-0005-0000-0000-000018CA0000}"/>
    <cellStyle name="Título 1 1 16 67" xfId="50619" xr:uid="{00000000-0005-0000-0000-000019CA0000}"/>
    <cellStyle name="Título 1 1 16 68" xfId="50620" xr:uid="{00000000-0005-0000-0000-00001ACA0000}"/>
    <cellStyle name="Título 1 1 16 69" xfId="50621" xr:uid="{00000000-0005-0000-0000-00001BCA0000}"/>
    <cellStyle name="Título 1 1 16 7" xfId="50622" xr:uid="{00000000-0005-0000-0000-00001CCA0000}"/>
    <cellStyle name="Título 1 1 16 7 2" xfId="50623" xr:uid="{00000000-0005-0000-0000-00001DCA0000}"/>
    <cellStyle name="Título 1 1 16 70" xfId="53000" xr:uid="{00000000-0005-0000-0000-00001ECA0000}"/>
    <cellStyle name="Título 1 1 16 71" xfId="53461" xr:uid="{00000000-0005-0000-0000-00001FCA0000}"/>
    <cellStyle name="Título 1 1 16 8" xfId="50624" xr:uid="{00000000-0005-0000-0000-000020CA0000}"/>
    <cellStyle name="Título 1 1 16 8 2" xfId="50625" xr:uid="{00000000-0005-0000-0000-000021CA0000}"/>
    <cellStyle name="Título 1 1 16 9" xfId="50626" xr:uid="{00000000-0005-0000-0000-000022CA0000}"/>
    <cellStyle name="Título 1 1 16 9 2" xfId="50627" xr:uid="{00000000-0005-0000-0000-000023CA0000}"/>
    <cellStyle name="Título 1 1 17" xfId="1424" xr:uid="{00000000-0005-0000-0000-000024CA0000}"/>
    <cellStyle name="Título 1 1 17 10" xfId="50628" xr:uid="{00000000-0005-0000-0000-000025CA0000}"/>
    <cellStyle name="Título 1 1 17 10 2" xfId="50629" xr:uid="{00000000-0005-0000-0000-000026CA0000}"/>
    <cellStyle name="Título 1 1 17 11" xfId="50630" xr:uid="{00000000-0005-0000-0000-000027CA0000}"/>
    <cellStyle name="Título 1 1 17 11 2" xfId="50631" xr:uid="{00000000-0005-0000-0000-000028CA0000}"/>
    <cellStyle name="Título 1 1 17 12" xfId="50632" xr:uid="{00000000-0005-0000-0000-000029CA0000}"/>
    <cellStyle name="Título 1 1 17 12 2" xfId="50633" xr:uid="{00000000-0005-0000-0000-00002ACA0000}"/>
    <cellStyle name="Título 1 1 17 13" xfId="50634" xr:uid="{00000000-0005-0000-0000-00002BCA0000}"/>
    <cellStyle name="Título 1 1 17 13 2" xfId="50635" xr:uid="{00000000-0005-0000-0000-00002CCA0000}"/>
    <cellStyle name="Título 1 1 17 14" xfId="50636" xr:uid="{00000000-0005-0000-0000-00002DCA0000}"/>
    <cellStyle name="Título 1 1 17 14 2" xfId="50637" xr:uid="{00000000-0005-0000-0000-00002ECA0000}"/>
    <cellStyle name="Título 1 1 17 15" xfId="50638" xr:uid="{00000000-0005-0000-0000-00002FCA0000}"/>
    <cellStyle name="Título 1 1 17 15 2" xfId="50639" xr:uid="{00000000-0005-0000-0000-000030CA0000}"/>
    <cellStyle name="Título 1 1 17 16" xfId="50640" xr:uid="{00000000-0005-0000-0000-000031CA0000}"/>
    <cellStyle name="Título 1 1 17 16 2" xfId="50641" xr:uid="{00000000-0005-0000-0000-000032CA0000}"/>
    <cellStyle name="Título 1 1 17 17" xfId="50642" xr:uid="{00000000-0005-0000-0000-000033CA0000}"/>
    <cellStyle name="Título 1 1 17 17 2" xfId="50643" xr:uid="{00000000-0005-0000-0000-000034CA0000}"/>
    <cellStyle name="Título 1 1 17 18" xfId="50644" xr:uid="{00000000-0005-0000-0000-000035CA0000}"/>
    <cellStyle name="Título 1 1 17 18 2" xfId="50645" xr:uid="{00000000-0005-0000-0000-000036CA0000}"/>
    <cellStyle name="Título 1 1 17 19" xfId="50646" xr:uid="{00000000-0005-0000-0000-000037CA0000}"/>
    <cellStyle name="Título 1 1 17 19 2" xfId="50647" xr:uid="{00000000-0005-0000-0000-000038CA0000}"/>
    <cellStyle name="Título 1 1 17 2" xfId="1425" xr:uid="{00000000-0005-0000-0000-000039CA0000}"/>
    <cellStyle name="Título 1 1 17 2 2" xfId="50648" xr:uid="{00000000-0005-0000-0000-00003ACA0000}"/>
    <cellStyle name="Título 1 1 17 20" xfId="50649" xr:uid="{00000000-0005-0000-0000-00003BCA0000}"/>
    <cellStyle name="Título 1 1 17 20 2" xfId="50650" xr:uid="{00000000-0005-0000-0000-00003CCA0000}"/>
    <cellStyle name="Título 1 1 17 21" xfId="50651" xr:uid="{00000000-0005-0000-0000-00003DCA0000}"/>
    <cellStyle name="Título 1 1 17 21 2" xfId="50652" xr:uid="{00000000-0005-0000-0000-00003ECA0000}"/>
    <cellStyle name="Título 1 1 17 22" xfId="50653" xr:uid="{00000000-0005-0000-0000-00003FCA0000}"/>
    <cellStyle name="Título 1 1 17 22 2" xfId="50654" xr:uid="{00000000-0005-0000-0000-000040CA0000}"/>
    <cellStyle name="Título 1 1 17 23" xfId="50655" xr:uid="{00000000-0005-0000-0000-000041CA0000}"/>
    <cellStyle name="Título 1 1 17 23 2" xfId="50656" xr:uid="{00000000-0005-0000-0000-000042CA0000}"/>
    <cellStyle name="Título 1 1 17 24" xfId="50657" xr:uid="{00000000-0005-0000-0000-000043CA0000}"/>
    <cellStyle name="Título 1 1 17 24 2" xfId="50658" xr:uid="{00000000-0005-0000-0000-000044CA0000}"/>
    <cellStyle name="Título 1 1 17 25" xfId="50659" xr:uid="{00000000-0005-0000-0000-000045CA0000}"/>
    <cellStyle name="Título 1 1 17 25 2" xfId="50660" xr:uid="{00000000-0005-0000-0000-000046CA0000}"/>
    <cellStyle name="Título 1 1 17 26" xfId="50661" xr:uid="{00000000-0005-0000-0000-000047CA0000}"/>
    <cellStyle name="Título 1 1 17 26 2" xfId="50662" xr:uid="{00000000-0005-0000-0000-000048CA0000}"/>
    <cellStyle name="Título 1 1 17 27" xfId="50663" xr:uid="{00000000-0005-0000-0000-000049CA0000}"/>
    <cellStyle name="Título 1 1 17 27 2" xfId="50664" xr:uid="{00000000-0005-0000-0000-00004ACA0000}"/>
    <cellStyle name="Título 1 1 17 28" xfId="50665" xr:uid="{00000000-0005-0000-0000-00004BCA0000}"/>
    <cellStyle name="Título 1 1 17 28 2" xfId="50666" xr:uid="{00000000-0005-0000-0000-00004CCA0000}"/>
    <cellStyle name="Título 1 1 17 29" xfId="50667" xr:uid="{00000000-0005-0000-0000-00004DCA0000}"/>
    <cellStyle name="Título 1 1 17 29 2" xfId="50668" xr:uid="{00000000-0005-0000-0000-00004ECA0000}"/>
    <cellStyle name="Título 1 1 17 3" xfId="1426" xr:uid="{00000000-0005-0000-0000-00004FCA0000}"/>
    <cellStyle name="Título 1 1 17 3 2" xfId="50669" xr:uid="{00000000-0005-0000-0000-000050CA0000}"/>
    <cellStyle name="Título 1 1 17 30" xfId="50670" xr:uid="{00000000-0005-0000-0000-000051CA0000}"/>
    <cellStyle name="Título 1 1 17 30 2" xfId="50671" xr:uid="{00000000-0005-0000-0000-000052CA0000}"/>
    <cellStyle name="Título 1 1 17 31" xfId="50672" xr:uid="{00000000-0005-0000-0000-000053CA0000}"/>
    <cellStyle name="Título 1 1 17 31 2" xfId="50673" xr:uid="{00000000-0005-0000-0000-000054CA0000}"/>
    <cellStyle name="Título 1 1 17 32" xfId="50674" xr:uid="{00000000-0005-0000-0000-000055CA0000}"/>
    <cellStyle name="Título 1 1 17 32 2" xfId="50675" xr:uid="{00000000-0005-0000-0000-000056CA0000}"/>
    <cellStyle name="Título 1 1 17 33" xfId="50676" xr:uid="{00000000-0005-0000-0000-000057CA0000}"/>
    <cellStyle name="Título 1 1 17 33 2" xfId="50677" xr:uid="{00000000-0005-0000-0000-000058CA0000}"/>
    <cellStyle name="Título 1 1 17 34" xfId="50678" xr:uid="{00000000-0005-0000-0000-000059CA0000}"/>
    <cellStyle name="Título 1 1 17 34 2" xfId="50679" xr:uid="{00000000-0005-0000-0000-00005ACA0000}"/>
    <cellStyle name="Título 1 1 17 35" xfId="50680" xr:uid="{00000000-0005-0000-0000-00005BCA0000}"/>
    <cellStyle name="Título 1 1 17 35 2" xfId="50681" xr:uid="{00000000-0005-0000-0000-00005CCA0000}"/>
    <cellStyle name="Título 1 1 17 36" xfId="50682" xr:uid="{00000000-0005-0000-0000-00005DCA0000}"/>
    <cellStyle name="Título 1 1 17 36 2" xfId="50683" xr:uid="{00000000-0005-0000-0000-00005ECA0000}"/>
    <cellStyle name="Título 1 1 17 37" xfId="50684" xr:uid="{00000000-0005-0000-0000-00005FCA0000}"/>
    <cellStyle name="Título 1 1 17 37 2" xfId="50685" xr:uid="{00000000-0005-0000-0000-000060CA0000}"/>
    <cellStyle name="Título 1 1 17 38" xfId="50686" xr:uid="{00000000-0005-0000-0000-000061CA0000}"/>
    <cellStyle name="Título 1 1 17 38 2" xfId="50687" xr:uid="{00000000-0005-0000-0000-000062CA0000}"/>
    <cellStyle name="Título 1 1 17 39" xfId="50688" xr:uid="{00000000-0005-0000-0000-000063CA0000}"/>
    <cellStyle name="Título 1 1 17 4" xfId="50689" xr:uid="{00000000-0005-0000-0000-000064CA0000}"/>
    <cellStyle name="Título 1 1 17 4 2" xfId="50690" xr:uid="{00000000-0005-0000-0000-000065CA0000}"/>
    <cellStyle name="Título 1 1 17 40" xfId="50691" xr:uid="{00000000-0005-0000-0000-000066CA0000}"/>
    <cellStyle name="Título 1 1 17 41" xfId="50692" xr:uid="{00000000-0005-0000-0000-000067CA0000}"/>
    <cellStyle name="Título 1 1 17 42" xfId="50693" xr:uid="{00000000-0005-0000-0000-000068CA0000}"/>
    <cellStyle name="Título 1 1 17 43" xfId="50694" xr:uid="{00000000-0005-0000-0000-000069CA0000}"/>
    <cellStyle name="Título 1 1 17 44" xfId="50695" xr:uid="{00000000-0005-0000-0000-00006ACA0000}"/>
    <cellStyle name="Título 1 1 17 45" xfId="50696" xr:uid="{00000000-0005-0000-0000-00006BCA0000}"/>
    <cellStyle name="Título 1 1 17 46" xfId="50697" xr:uid="{00000000-0005-0000-0000-00006CCA0000}"/>
    <cellStyle name="Título 1 1 17 47" xfId="50698" xr:uid="{00000000-0005-0000-0000-00006DCA0000}"/>
    <cellStyle name="Título 1 1 17 48" xfId="50699" xr:uid="{00000000-0005-0000-0000-00006ECA0000}"/>
    <cellStyle name="Título 1 1 17 49" xfId="50700" xr:uid="{00000000-0005-0000-0000-00006FCA0000}"/>
    <cellStyle name="Título 1 1 17 5" xfId="50701" xr:uid="{00000000-0005-0000-0000-000070CA0000}"/>
    <cellStyle name="Título 1 1 17 5 2" xfId="50702" xr:uid="{00000000-0005-0000-0000-000071CA0000}"/>
    <cellStyle name="Título 1 1 17 50" xfId="50703" xr:uid="{00000000-0005-0000-0000-000072CA0000}"/>
    <cellStyle name="Título 1 1 17 51" xfId="50704" xr:uid="{00000000-0005-0000-0000-000073CA0000}"/>
    <cellStyle name="Título 1 1 17 52" xfId="50705" xr:uid="{00000000-0005-0000-0000-000074CA0000}"/>
    <cellStyle name="Título 1 1 17 53" xfId="50706" xr:uid="{00000000-0005-0000-0000-000075CA0000}"/>
    <cellStyle name="Título 1 1 17 54" xfId="50707" xr:uid="{00000000-0005-0000-0000-000076CA0000}"/>
    <cellStyle name="Título 1 1 17 55" xfId="50708" xr:uid="{00000000-0005-0000-0000-000077CA0000}"/>
    <cellStyle name="Título 1 1 17 56" xfId="50709" xr:uid="{00000000-0005-0000-0000-000078CA0000}"/>
    <cellStyle name="Título 1 1 17 57" xfId="50710" xr:uid="{00000000-0005-0000-0000-000079CA0000}"/>
    <cellStyle name="Título 1 1 17 58" xfId="50711" xr:uid="{00000000-0005-0000-0000-00007ACA0000}"/>
    <cellStyle name="Título 1 1 17 59" xfId="50712" xr:uid="{00000000-0005-0000-0000-00007BCA0000}"/>
    <cellStyle name="Título 1 1 17 6" xfId="50713" xr:uid="{00000000-0005-0000-0000-00007CCA0000}"/>
    <cellStyle name="Título 1 1 17 6 2" xfId="50714" xr:uid="{00000000-0005-0000-0000-00007DCA0000}"/>
    <cellStyle name="Título 1 1 17 60" xfId="50715" xr:uid="{00000000-0005-0000-0000-00007ECA0000}"/>
    <cellStyle name="Título 1 1 17 61" xfId="50716" xr:uid="{00000000-0005-0000-0000-00007FCA0000}"/>
    <cellStyle name="Título 1 1 17 62" xfId="50717" xr:uid="{00000000-0005-0000-0000-000080CA0000}"/>
    <cellStyle name="Título 1 1 17 63" xfId="50718" xr:uid="{00000000-0005-0000-0000-000081CA0000}"/>
    <cellStyle name="Título 1 1 17 64" xfId="50719" xr:uid="{00000000-0005-0000-0000-000082CA0000}"/>
    <cellStyle name="Título 1 1 17 65" xfId="50720" xr:uid="{00000000-0005-0000-0000-000083CA0000}"/>
    <cellStyle name="Título 1 1 17 66" xfId="50721" xr:uid="{00000000-0005-0000-0000-000084CA0000}"/>
    <cellStyle name="Título 1 1 17 67" xfId="50722" xr:uid="{00000000-0005-0000-0000-000085CA0000}"/>
    <cellStyle name="Título 1 1 17 68" xfId="50723" xr:uid="{00000000-0005-0000-0000-000086CA0000}"/>
    <cellStyle name="Título 1 1 17 69" xfId="50724" xr:uid="{00000000-0005-0000-0000-000087CA0000}"/>
    <cellStyle name="Título 1 1 17 7" xfId="50725" xr:uid="{00000000-0005-0000-0000-000088CA0000}"/>
    <cellStyle name="Título 1 1 17 7 2" xfId="50726" xr:uid="{00000000-0005-0000-0000-000089CA0000}"/>
    <cellStyle name="Título 1 1 17 70" xfId="52954" xr:uid="{00000000-0005-0000-0000-00008ACA0000}"/>
    <cellStyle name="Título 1 1 17 71" xfId="53415" xr:uid="{00000000-0005-0000-0000-00008BCA0000}"/>
    <cellStyle name="Título 1 1 17 8" xfId="50727" xr:uid="{00000000-0005-0000-0000-00008CCA0000}"/>
    <cellStyle name="Título 1 1 17 8 2" xfId="50728" xr:uid="{00000000-0005-0000-0000-00008DCA0000}"/>
    <cellStyle name="Título 1 1 17 9" xfId="50729" xr:uid="{00000000-0005-0000-0000-00008ECA0000}"/>
    <cellStyle name="Título 1 1 17 9 2" xfId="50730" xr:uid="{00000000-0005-0000-0000-00008FCA0000}"/>
    <cellStyle name="Título 1 1 18" xfId="1427" xr:uid="{00000000-0005-0000-0000-000090CA0000}"/>
    <cellStyle name="Título 1 1 18 10" xfId="50731" xr:uid="{00000000-0005-0000-0000-000091CA0000}"/>
    <cellStyle name="Título 1 1 18 10 2" xfId="50732" xr:uid="{00000000-0005-0000-0000-000092CA0000}"/>
    <cellStyle name="Título 1 1 18 11" xfId="50733" xr:uid="{00000000-0005-0000-0000-000093CA0000}"/>
    <cellStyle name="Título 1 1 18 11 2" xfId="50734" xr:uid="{00000000-0005-0000-0000-000094CA0000}"/>
    <cellStyle name="Título 1 1 18 12" xfId="50735" xr:uid="{00000000-0005-0000-0000-000095CA0000}"/>
    <cellStyle name="Título 1 1 18 12 2" xfId="50736" xr:uid="{00000000-0005-0000-0000-000096CA0000}"/>
    <cellStyle name="Título 1 1 18 13" xfId="50737" xr:uid="{00000000-0005-0000-0000-000097CA0000}"/>
    <cellStyle name="Título 1 1 18 13 2" xfId="50738" xr:uid="{00000000-0005-0000-0000-000098CA0000}"/>
    <cellStyle name="Título 1 1 18 14" xfId="50739" xr:uid="{00000000-0005-0000-0000-000099CA0000}"/>
    <cellStyle name="Título 1 1 18 14 2" xfId="50740" xr:uid="{00000000-0005-0000-0000-00009ACA0000}"/>
    <cellStyle name="Título 1 1 18 15" xfId="50741" xr:uid="{00000000-0005-0000-0000-00009BCA0000}"/>
    <cellStyle name="Título 1 1 18 15 2" xfId="50742" xr:uid="{00000000-0005-0000-0000-00009CCA0000}"/>
    <cellStyle name="Título 1 1 18 16" xfId="50743" xr:uid="{00000000-0005-0000-0000-00009DCA0000}"/>
    <cellStyle name="Título 1 1 18 16 2" xfId="50744" xr:uid="{00000000-0005-0000-0000-00009ECA0000}"/>
    <cellStyle name="Título 1 1 18 17" xfId="50745" xr:uid="{00000000-0005-0000-0000-00009FCA0000}"/>
    <cellStyle name="Título 1 1 18 17 2" xfId="50746" xr:uid="{00000000-0005-0000-0000-0000A0CA0000}"/>
    <cellStyle name="Título 1 1 18 18" xfId="50747" xr:uid="{00000000-0005-0000-0000-0000A1CA0000}"/>
    <cellStyle name="Título 1 1 18 18 2" xfId="50748" xr:uid="{00000000-0005-0000-0000-0000A2CA0000}"/>
    <cellStyle name="Título 1 1 18 19" xfId="50749" xr:uid="{00000000-0005-0000-0000-0000A3CA0000}"/>
    <cellStyle name="Título 1 1 18 19 2" xfId="50750" xr:uid="{00000000-0005-0000-0000-0000A4CA0000}"/>
    <cellStyle name="Título 1 1 18 2" xfId="1428" xr:uid="{00000000-0005-0000-0000-0000A5CA0000}"/>
    <cellStyle name="Título 1 1 18 2 2" xfId="50751" xr:uid="{00000000-0005-0000-0000-0000A6CA0000}"/>
    <cellStyle name="Título 1 1 18 20" xfId="50752" xr:uid="{00000000-0005-0000-0000-0000A7CA0000}"/>
    <cellStyle name="Título 1 1 18 20 2" xfId="50753" xr:uid="{00000000-0005-0000-0000-0000A8CA0000}"/>
    <cellStyle name="Título 1 1 18 21" xfId="50754" xr:uid="{00000000-0005-0000-0000-0000A9CA0000}"/>
    <cellStyle name="Título 1 1 18 21 2" xfId="50755" xr:uid="{00000000-0005-0000-0000-0000AACA0000}"/>
    <cellStyle name="Título 1 1 18 22" xfId="50756" xr:uid="{00000000-0005-0000-0000-0000ABCA0000}"/>
    <cellStyle name="Título 1 1 18 22 2" xfId="50757" xr:uid="{00000000-0005-0000-0000-0000ACCA0000}"/>
    <cellStyle name="Título 1 1 18 23" xfId="50758" xr:uid="{00000000-0005-0000-0000-0000ADCA0000}"/>
    <cellStyle name="Título 1 1 18 23 2" xfId="50759" xr:uid="{00000000-0005-0000-0000-0000AECA0000}"/>
    <cellStyle name="Título 1 1 18 24" xfId="50760" xr:uid="{00000000-0005-0000-0000-0000AFCA0000}"/>
    <cellStyle name="Título 1 1 18 24 2" xfId="50761" xr:uid="{00000000-0005-0000-0000-0000B0CA0000}"/>
    <cellStyle name="Título 1 1 18 25" xfId="50762" xr:uid="{00000000-0005-0000-0000-0000B1CA0000}"/>
    <cellStyle name="Título 1 1 18 25 2" xfId="50763" xr:uid="{00000000-0005-0000-0000-0000B2CA0000}"/>
    <cellStyle name="Título 1 1 18 26" xfId="50764" xr:uid="{00000000-0005-0000-0000-0000B3CA0000}"/>
    <cellStyle name="Título 1 1 18 26 2" xfId="50765" xr:uid="{00000000-0005-0000-0000-0000B4CA0000}"/>
    <cellStyle name="Título 1 1 18 27" xfId="50766" xr:uid="{00000000-0005-0000-0000-0000B5CA0000}"/>
    <cellStyle name="Título 1 1 18 27 2" xfId="50767" xr:uid="{00000000-0005-0000-0000-0000B6CA0000}"/>
    <cellStyle name="Título 1 1 18 28" xfId="50768" xr:uid="{00000000-0005-0000-0000-0000B7CA0000}"/>
    <cellStyle name="Título 1 1 18 28 2" xfId="50769" xr:uid="{00000000-0005-0000-0000-0000B8CA0000}"/>
    <cellStyle name="Título 1 1 18 29" xfId="50770" xr:uid="{00000000-0005-0000-0000-0000B9CA0000}"/>
    <cellStyle name="Título 1 1 18 29 2" xfId="50771" xr:uid="{00000000-0005-0000-0000-0000BACA0000}"/>
    <cellStyle name="Título 1 1 18 3" xfId="1429" xr:uid="{00000000-0005-0000-0000-0000BBCA0000}"/>
    <cellStyle name="Título 1 1 18 3 2" xfId="50772" xr:uid="{00000000-0005-0000-0000-0000BCCA0000}"/>
    <cellStyle name="Título 1 1 18 30" xfId="50773" xr:uid="{00000000-0005-0000-0000-0000BDCA0000}"/>
    <cellStyle name="Título 1 1 18 30 2" xfId="50774" xr:uid="{00000000-0005-0000-0000-0000BECA0000}"/>
    <cellStyle name="Título 1 1 18 31" xfId="50775" xr:uid="{00000000-0005-0000-0000-0000BFCA0000}"/>
    <cellStyle name="Título 1 1 18 31 2" xfId="50776" xr:uid="{00000000-0005-0000-0000-0000C0CA0000}"/>
    <cellStyle name="Título 1 1 18 32" xfId="50777" xr:uid="{00000000-0005-0000-0000-0000C1CA0000}"/>
    <cellStyle name="Título 1 1 18 32 2" xfId="50778" xr:uid="{00000000-0005-0000-0000-0000C2CA0000}"/>
    <cellStyle name="Título 1 1 18 33" xfId="50779" xr:uid="{00000000-0005-0000-0000-0000C3CA0000}"/>
    <cellStyle name="Título 1 1 18 33 2" xfId="50780" xr:uid="{00000000-0005-0000-0000-0000C4CA0000}"/>
    <cellStyle name="Título 1 1 18 34" xfId="50781" xr:uid="{00000000-0005-0000-0000-0000C5CA0000}"/>
    <cellStyle name="Título 1 1 18 34 2" xfId="50782" xr:uid="{00000000-0005-0000-0000-0000C6CA0000}"/>
    <cellStyle name="Título 1 1 18 35" xfId="50783" xr:uid="{00000000-0005-0000-0000-0000C7CA0000}"/>
    <cellStyle name="Título 1 1 18 35 2" xfId="50784" xr:uid="{00000000-0005-0000-0000-0000C8CA0000}"/>
    <cellStyle name="Título 1 1 18 36" xfId="50785" xr:uid="{00000000-0005-0000-0000-0000C9CA0000}"/>
    <cellStyle name="Título 1 1 18 36 2" xfId="50786" xr:uid="{00000000-0005-0000-0000-0000CACA0000}"/>
    <cellStyle name="Título 1 1 18 37" xfId="50787" xr:uid="{00000000-0005-0000-0000-0000CBCA0000}"/>
    <cellStyle name="Título 1 1 18 37 2" xfId="50788" xr:uid="{00000000-0005-0000-0000-0000CCCA0000}"/>
    <cellStyle name="Título 1 1 18 38" xfId="50789" xr:uid="{00000000-0005-0000-0000-0000CDCA0000}"/>
    <cellStyle name="Título 1 1 18 38 2" xfId="50790" xr:uid="{00000000-0005-0000-0000-0000CECA0000}"/>
    <cellStyle name="Título 1 1 18 39" xfId="50791" xr:uid="{00000000-0005-0000-0000-0000CFCA0000}"/>
    <cellStyle name="Título 1 1 18 4" xfId="50792" xr:uid="{00000000-0005-0000-0000-0000D0CA0000}"/>
    <cellStyle name="Título 1 1 18 4 2" xfId="50793" xr:uid="{00000000-0005-0000-0000-0000D1CA0000}"/>
    <cellStyle name="Título 1 1 18 40" xfId="50794" xr:uid="{00000000-0005-0000-0000-0000D2CA0000}"/>
    <cellStyle name="Título 1 1 18 41" xfId="50795" xr:uid="{00000000-0005-0000-0000-0000D3CA0000}"/>
    <cellStyle name="Título 1 1 18 42" xfId="50796" xr:uid="{00000000-0005-0000-0000-0000D4CA0000}"/>
    <cellStyle name="Título 1 1 18 43" xfId="50797" xr:uid="{00000000-0005-0000-0000-0000D5CA0000}"/>
    <cellStyle name="Título 1 1 18 44" xfId="50798" xr:uid="{00000000-0005-0000-0000-0000D6CA0000}"/>
    <cellStyle name="Título 1 1 18 45" xfId="50799" xr:uid="{00000000-0005-0000-0000-0000D7CA0000}"/>
    <cellStyle name="Título 1 1 18 46" xfId="50800" xr:uid="{00000000-0005-0000-0000-0000D8CA0000}"/>
    <cellStyle name="Título 1 1 18 47" xfId="50801" xr:uid="{00000000-0005-0000-0000-0000D9CA0000}"/>
    <cellStyle name="Título 1 1 18 48" xfId="50802" xr:uid="{00000000-0005-0000-0000-0000DACA0000}"/>
    <cellStyle name="Título 1 1 18 49" xfId="50803" xr:uid="{00000000-0005-0000-0000-0000DBCA0000}"/>
    <cellStyle name="Título 1 1 18 5" xfId="50804" xr:uid="{00000000-0005-0000-0000-0000DCCA0000}"/>
    <cellStyle name="Título 1 1 18 5 2" xfId="50805" xr:uid="{00000000-0005-0000-0000-0000DDCA0000}"/>
    <cellStyle name="Título 1 1 18 50" xfId="50806" xr:uid="{00000000-0005-0000-0000-0000DECA0000}"/>
    <cellStyle name="Título 1 1 18 51" xfId="50807" xr:uid="{00000000-0005-0000-0000-0000DFCA0000}"/>
    <cellStyle name="Título 1 1 18 52" xfId="50808" xr:uid="{00000000-0005-0000-0000-0000E0CA0000}"/>
    <cellStyle name="Título 1 1 18 53" xfId="50809" xr:uid="{00000000-0005-0000-0000-0000E1CA0000}"/>
    <cellStyle name="Título 1 1 18 54" xfId="50810" xr:uid="{00000000-0005-0000-0000-0000E2CA0000}"/>
    <cellStyle name="Título 1 1 18 55" xfId="50811" xr:uid="{00000000-0005-0000-0000-0000E3CA0000}"/>
    <cellStyle name="Título 1 1 18 56" xfId="50812" xr:uid="{00000000-0005-0000-0000-0000E4CA0000}"/>
    <cellStyle name="Título 1 1 18 57" xfId="50813" xr:uid="{00000000-0005-0000-0000-0000E5CA0000}"/>
    <cellStyle name="Título 1 1 18 58" xfId="50814" xr:uid="{00000000-0005-0000-0000-0000E6CA0000}"/>
    <cellStyle name="Título 1 1 18 59" xfId="50815" xr:uid="{00000000-0005-0000-0000-0000E7CA0000}"/>
    <cellStyle name="Título 1 1 18 6" xfId="50816" xr:uid="{00000000-0005-0000-0000-0000E8CA0000}"/>
    <cellStyle name="Título 1 1 18 6 2" xfId="50817" xr:uid="{00000000-0005-0000-0000-0000E9CA0000}"/>
    <cellStyle name="Título 1 1 18 60" xfId="50818" xr:uid="{00000000-0005-0000-0000-0000EACA0000}"/>
    <cellStyle name="Título 1 1 18 61" xfId="50819" xr:uid="{00000000-0005-0000-0000-0000EBCA0000}"/>
    <cellStyle name="Título 1 1 18 62" xfId="50820" xr:uid="{00000000-0005-0000-0000-0000ECCA0000}"/>
    <cellStyle name="Título 1 1 18 63" xfId="50821" xr:uid="{00000000-0005-0000-0000-0000EDCA0000}"/>
    <cellStyle name="Título 1 1 18 64" xfId="50822" xr:uid="{00000000-0005-0000-0000-0000EECA0000}"/>
    <cellStyle name="Título 1 1 18 65" xfId="50823" xr:uid="{00000000-0005-0000-0000-0000EFCA0000}"/>
    <cellStyle name="Título 1 1 18 66" xfId="50824" xr:uid="{00000000-0005-0000-0000-0000F0CA0000}"/>
    <cellStyle name="Título 1 1 18 67" xfId="50825" xr:uid="{00000000-0005-0000-0000-0000F1CA0000}"/>
    <cellStyle name="Título 1 1 18 68" xfId="50826" xr:uid="{00000000-0005-0000-0000-0000F2CA0000}"/>
    <cellStyle name="Título 1 1 18 69" xfId="50827" xr:uid="{00000000-0005-0000-0000-0000F3CA0000}"/>
    <cellStyle name="Título 1 1 18 7" xfId="50828" xr:uid="{00000000-0005-0000-0000-0000F4CA0000}"/>
    <cellStyle name="Título 1 1 18 7 2" xfId="50829" xr:uid="{00000000-0005-0000-0000-0000F5CA0000}"/>
    <cellStyle name="Título 1 1 18 70" xfId="52970" xr:uid="{00000000-0005-0000-0000-0000F6CA0000}"/>
    <cellStyle name="Título 1 1 18 71" xfId="53431" xr:uid="{00000000-0005-0000-0000-0000F7CA0000}"/>
    <cellStyle name="Título 1 1 18 8" xfId="50830" xr:uid="{00000000-0005-0000-0000-0000F8CA0000}"/>
    <cellStyle name="Título 1 1 18 8 2" xfId="50831" xr:uid="{00000000-0005-0000-0000-0000F9CA0000}"/>
    <cellStyle name="Título 1 1 18 9" xfId="50832" xr:uid="{00000000-0005-0000-0000-0000FACA0000}"/>
    <cellStyle name="Título 1 1 18 9 2" xfId="50833" xr:uid="{00000000-0005-0000-0000-0000FBCA0000}"/>
    <cellStyle name="Título 1 1 19" xfId="1430" xr:uid="{00000000-0005-0000-0000-0000FCCA0000}"/>
    <cellStyle name="Título 1 1 19 10" xfId="50834" xr:uid="{00000000-0005-0000-0000-0000FDCA0000}"/>
    <cellStyle name="Título 1 1 19 10 2" xfId="50835" xr:uid="{00000000-0005-0000-0000-0000FECA0000}"/>
    <cellStyle name="Título 1 1 19 11" xfId="50836" xr:uid="{00000000-0005-0000-0000-0000FFCA0000}"/>
    <cellStyle name="Título 1 1 19 11 2" xfId="50837" xr:uid="{00000000-0005-0000-0000-000000CB0000}"/>
    <cellStyle name="Título 1 1 19 12" xfId="50838" xr:uid="{00000000-0005-0000-0000-000001CB0000}"/>
    <cellStyle name="Título 1 1 19 12 2" xfId="50839" xr:uid="{00000000-0005-0000-0000-000002CB0000}"/>
    <cellStyle name="Título 1 1 19 13" xfId="50840" xr:uid="{00000000-0005-0000-0000-000003CB0000}"/>
    <cellStyle name="Título 1 1 19 13 2" xfId="50841" xr:uid="{00000000-0005-0000-0000-000004CB0000}"/>
    <cellStyle name="Título 1 1 19 14" xfId="50842" xr:uid="{00000000-0005-0000-0000-000005CB0000}"/>
    <cellStyle name="Título 1 1 19 14 2" xfId="50843" xr:uid="{00000000-0005-0000-0000-000006CB0000}"/>
    <cellStyle name="Título 1 1 19 15" xfId="50844" xr:uid="{00000000-0005-0000-0000-000007CB0000}"/>
    <cellStyle name="Título 1 1 19 15 2" xfId="50845" xr:uid="{00000000-0005-0000-0000-000008CB0000}"/>
    <cellStyle name="Título 1 1 19 16" xfId="50846" xr:uid="{00000000-0005-0000-0000-000009CB0000}"/>
    <cellStyle name="Título 1 1 19 16 2" xfId="50847" xr:uid="{00000000-0005-0000-0000-00000ACB0000}"/>
    <cellStyle name="Título 1 1 19 17" xfId="50848" xr:uid="{00000000-0005-0000-0000-00000BCB0000}"/>
    <cellStyle name="Título 1 1 19 17 2" xfId="50849" xr:uid="{00000000-0005-0000-0000-00000CCB0000}"/>
    <cellStyle name="Título 1 1 19 18" xfId="50850" xr:uid="{00000000-0005-0000-0000-00000DCB0000}"/>
    <cellStyle name="Título 1 1 19 18 2" xfId="50851" xr:uid="{00000000-0005-0000-0000-00000ECB0000}"/>
    <cellStyle name="Título 1 1 19 19" xfId="50852" xr:uid="{00000000-0005-0000-0000-00000FCB0000}"/>
    <cellStyle name="Título 1 1 19 19 2" xfId="50853" xr:uid="{00000000-0005-0000-0000-000010CB0000}"/>
    <cellStyle name="Título 1 1 19 2" xfId="1431" xr:uid="{00000000-0005-0000-0000-000011CB0000}"/>
    <cellStyle name="Título 1 1 19 2 2" xfId="50854" xr:uid="{00000000-0005-0000-0000-000012CB0000}"/>
    <cellStyle name="Título 1 1 19 20" xfId="50855" xr:uid="{00000000-0005-0000-0000-000013CB0000}"/>
    <cellStyle name="Título 1 1 19 20 2" xfId="50856" xr:uid="{00000000-0005-0000-0000-000014CB0000}"/>
    <cellStyle name="Título 1 1 19 21" xfId="50857" xr:uid="{00000000-0005-0000-0000-000015CB0000}"/>
    <cellStyle name="Título 1 1 19 21 2" xfId="50858" xr:uid="{00000000-0005-0000-0000-000016CB0000}"/>
    <cellStyle name="Título 1 1 19 22" xfId="50859" xr:uid="{00000000-0005-0000-0000-000017CB0000}"/>
    <cellStyle name="Título 1 1 19 22 2" xfId="50860" xr:uid="{00000000-0005-0000-0000-000018CB0000}"/>
    <cellStyle name="Título 1 1 19 23" xfId="50861" xr:uid="{00000000-0005-0000-0000-000019CB0000}"/>
    <cellStyle name="Título 1 1 19 23 2" xfId="50862" xr:uid="{00000000-0005-0000-0000-00001ACB0000}"/>
    <cellStyle name="Título 1 1 19 24" xfId="50863" xr:uid="{00000000-0005-0000-0000-00001BCB0000}"/>
    <cellStyle name="Título 1 1 19 24 2" xfId="50864" xr:uid="{00000000-0005-0000-0000-00001CCB0000}"/>
    <cellStyle name="Título 1 1 19 25" xfId="50865" xr:uid="{00000000-0005-0000-0000-00001DCB0000}"/>
    <cellStyle name="Título 1 1 19 25 2" xfId="50866" xr:uid="{00000000-0005-0000-0000-00001ECB0000}"/>
    <cellStyle name="Título 1 1 19 26" xfId="50867" xr:uid="{00000000-0005-0000-0000-00001FCB0000}"/>
    <cellStyle name="Título 1 1 19 26 2" xfId="50868" xr:uid="{00000000-0005-0000-0000-000020CB0000}"/>
    <cellStyle name="Título 1 1 19 27" xfId="50869" xr:uid="{00000000-0005-0000-0000-000021CB0000}"/>
    <cellStyle name="Título 1 1 19 27 2" xfId="50870" xr:uid="{00000000-0005-0000-0000-000022CB0000}"/>
    <cellStyle name="Título 1 1 19 28" xfId="50871" xr:uid="{00000000-0005-0000-0000-000023CB0000}"/>
    <cellStyle name="Título 1 1 19 28 2" xfId="50872" xr:uid="{00000000-0005-0000-0000-000024CB0000}"/>
    <cellStyle name="Título 1 1 19 29" xfId="50873" xr:uid="{00000000-0005-0000-0000-000025CB0000}"/>
    <cellStyle name="Título 1 1 19 29 2" xfId="50874" xr:uid="{00000000-0005-0000-0000-000026CB0000}"/>
    <cellStyle name="Título 1 1 19 3" xfId="1432" xr:uid="{00000000-0005-0000-0000-000027CB0000}"/>
    <cellStyle name="Título 1 1 19 3 2" xfId="50875" xr:uid="{00000000-0005-0000-0000-000028CB0000}"/>
    <cellStyle name="Título 1 1 19 30" xfId="50876" xr:uid="{00000000-0005-0000-0000-000029CB0000}"/>
    <cellStyle name="Título 1 1 19 30 2" xfId="50877" xr:uid="{00000000-0005-0000-0000-00002ACB0000}"/>
    <cellStyle name="Título 1 1 19 31" xfId="50878" xr:uid="{00000000-0005-0000-0000-00002BCB0000}"/>
    <cellStyle name="Título 1 1 19 31 2" xfId="50879" xr:uid="{00000000-0005-0000-0000-00002CCB0000}"/>
    <cellStyle name="Título 1 1 19 32" xfId="50880" xr:uid="{00000000-0005-0000-0000-00002DCB0000}"/>
    <cellStyle name="Título 1 1 19 32 2" xfId="50881" xr:uid="{00000000-0005-0000-0000-00002ECB0000}"/>
    <cellStyle name="Título 1 1 19 33" xfId="50882" xr:uid="{00000000-0005-0000-0000-00002FCB0000}"/>
    <cellStyle name="Título 1 1 19 33 2" xfId="50883" xr:uid="{00000000-0005-0000-0000-000030CB0000}"/>
    <cellStyle name="Título 1 1 19 34" xfId="50884" xr:uid="{00000000-0005-0000-0000-000031CB0000}"/>
    <cellStyle name="Título 1 1 19 34 2" xfId="50885" xr:uid="{00000000-0005-0000-0000-000032CB0000}"/>
    <cellStyle name="Título 1 1 19 35" xfId="50886" xr:uid="{00000000-0005-0000-0000-000033CB0000}"/>
    <cellStyle name="Título 1 1 19 35 2" xfId="50887" xr:uid="{00000000-0005-0000-0000-000034CB0000}"/>
    <cellStyle name="Título 1 1 19 36" xfId="50888" xr:uid="{00000000-0005-0000-0000-000035CB0000}"/>
    <cellStyle name="Título 1 1 19 36 2" xfId="50889" xr:uid="{00000000-0005-0000-0000-000036CB0000}"/>
    <cellStyle name="Título 1 1 19 37" xfId="50890" xr:uid="{00000000-0005-0000-0000-000037CB0000}"/>
    <cellStyle name="Título 1 1 19 37 2" xfId="50891" xr:uid="{00000000-0005-0000-0000-000038CB0000}"/>
    <cellStyle name="Título 1 1 19 38" xfId="50892" xr:uid="{00000000-0005-0000-0000-000039CB0000}"/>
    <cellStyle name="Título 1 1 19 38 2" xfId="50893" xr:uid="{00000000-0005-0000-0000-00003ACB0000}"/>
    <cellStyle name="Título 1 1 19 39" xfId="50894" xr:uid="{00000000-0005-0000-0000-00003BCB0000}"/>
    <cellStyle name="Título 1 1 19 4" xfId="50895" xr:uid="{00000000-0005-0000-0000-00003CCB0000}"/>
    <cellStyle name="Título 1 1 19 4 2" xfId="50896" xr:uid="{00000000-0005-0000-0000-00003DCB0000}"/>
    <cellStyle name="Título 1 1 19 40" xfId="50897" xr:uid="{00000000-0005-0000-0000-00003ECB0000}"/>
    <cellStyle name="Título 1 1 19 41" xfId="50898" xr:uid="{00000000-0005-0000-0000-00003FCB0000}"/>
    <cellStyle name="Título 1 1 19 42" xfId="50899" xr:uid="{00000000-0005-0000-0000-000040CB0000}"/>
    <cellStyle name="Título 1 1 19 43" xfId="50900" xr:uid="{00000000-0005-0000-0000-000041CB0000}"/>
    <cellStyle name="Título 1 1 19 44" xfId="50901" xr:uid="{00000000-0005-0000-0000-000042CB0000}"/>
    <cellStyle name="Título 1 1 19 45" xfId="50902" xr:uid="{00000000-0005-0000-0000-000043CB0000}"/>
    <cellStyle name="Título 1 1 19 46" xfId="50903" xr:uid="{00000000-0005-0000-0000-000044CB0000}"/>
    <cellStyle name="Título 1 1 19 47" xfId="50904" xr:uid="{00000000-0005-0000-0000-000045CB0000}"/>
    <cellStyle name="Título 1 1 19 48" xfId="50905" xr:uid="{00000000-0005-0000-0000-000046CB0000}"/>
    <cellStyle name="Título 1 1 19 49" xfId="50906" xr:uid="{00000000-0005-0000-0000-000047CB0000}"/>
    <cellStyle name="Título 1 1 19 5" xfId="50907" xr:uid="{00000000-0005-0000-0000-000048CB0000}"/>
    <cellStyle name="Título 1 1 19 5 2" xfId="50908" xr:uid="{00000000-0005-0000-0000-000049CB0000}"/>
    <cellStyle name="Título 1 1 19 50" xfId="50909" xr:uid="{00000000-0005-0000-0000-00004ACB0000}"/>
    <cellStyle name="Título 1 1 19 51" xfId="50910" xr:uid="{00000000-0005-0000-0000-00004BCB0000}"/>
    <cellStyle name="Título 1 1 19 52" xfId="50911" xr:uid="{00000000-0005-0000-0000-00004CCB0000}"/>
    <cellStyle name="Título 1 1 19 53" xfId="50912" xr:uid="{00000000-0005-0000-0000-00004DCB0000}"/>
    <cellStyle name="Título 1 1 19 54" xfId="50913" xr:uid="{00000000-0005-0000-0000-00004ECB0000}"/>
    <cellStyle name="Título 1 1 19 55" xfId="50914" xr:uid="{00000000-0005-0000-0000-00004FCB0000}"/>
    <cellStyle name="Título 1 1 19 56" xfId="50915" xr:uid="{00000000-0005-0000-0000-000050CB0000}"/>
    <cellStyle name="Título 1 1 19 57" xfId="50916" xr:uid="{00000000-0005-0000-0000-000051CB0000}"/>
    <cellStyle name="Título 1 1 19 58" xfId="50917" xr:uid="{00000000-0005-0000-0000-000052CB0000}"/>
    <cellStyle name="Título 1 1 19 59" xfId="50918" xr:uid="{00000000-0005-0000-0000-000053CB0000}"/>
    <cellStyle name="Título 1 1 19 6" xfId="50919" xr:uid="{00000000-0005-0000-0000-000054CB0000}"/>
    <cellStyle name="Título 1 1 19 6 2" xfId="50920" xr:uid="{00000000-0005-0000-0000-000055CB0000}"/>
    <cellStyle name="Título 1 1 19 60" xfId="50921" xr:uid="{00000000-0005-0000-0000-000056CB0000}"/>
    <cellStyle name="Título 1 1 19 61" xfId="50922" xr:uid="{00000000-0005-0000-0000-000057CB0000}"/>
    <cellStyle name="Título 1 1 19 62" xfId="50923" xr:uid="{00000000-0005-0000-0000-000058CB0000}"/>
    <cellStyle name="Título 1 1 19 63" xfId="50924" xr:uid="{00000000-0005-0000-0000-000059CB0000}"/>
    <cellStyle name="Título 1 1 19 64" xfId="50925" xr:uid="{00000000-0005-0000-0000-00005ACB0000}"/>
    <cellStyle name="Título 1 1 19 65" xfId="50926" xr:uid="{00000000-0005-0000-0000-00005BCB0000}"/>
    <cellStyle name="Título 1 1 19 66" xfId="50927" xr:uid="{00000000-0005-0000-0000-00005CCB0000}"/>
    <cellStyle name="Título 1 1 19 67" xfId="50928" xr:uid="{00000000-0005-0000-0000-00005DCB0000}"/>
    <cellStyle name="Título 1 1 19 68" xfId="50929" xr:uid="{00000000-0005-0000-0000-00005ECB0000}"/>
    <cellStyle name="Título 1 1 19 69" xfId="50930" xr:uid="{00000000-0005-0000-0000-00005FCB0000}"/>
    <cellStyle name="Título 1 1 19 7" xfId="50931" xr:uid="{00000000-0005-0000-0000-000060CB0000}"/>
    <cellStyle name="Título 1 1 19 7 2" xfId="50932" xr:uid="{00000000-0005-0000-0000-000061CB0000}"/>
    <cellStyle name="Título 1 1 19 70" xfId="53023" xr:uid="{00000000-0005-0000-0000-000062CB0000}"/>
    <cellStyle name="Título 1 1 19 71" xfId="53484" xr:uid="{00000000-0005-0000-0000-000063CB0000}"/>
    <cellStyle name="Título 1 1 19 8" xfId="50933" xr:uid="{00000000-0005-0000-0000-000064CB0000}"/>
    <cellStyle name="Título 1 1 19 8 2" xfId="50934" xr:uid="{00000000-0005-0000-0000-000065CB0000}"/>
    <cellStyle name="Título 1 1 19 9" xfId="50935" xr:uid="{00000000-0005-0000-0000-000066CB0000}"/>
    <cellStyle name="Título 1 1 19 9 2" xfId="50936" xr:uid="{00000000-0005-0000-0000-000067CB0000}"/>
    <cellStyle name="Título 1 1 2" xfId="1433" xr:uid="{00000000-0005-0000-0000-000068CB0000}"/>
    <cellStyle name="Título 1 1 2 10" xfId="50937" xr:uid="{00000000-0005-0000-0000-000069CB0000}"/>
    <cellStyle name="Título 1 1 2 10 2" xfId="50938" xr:uid="{00000000-0005-0000-0000-00006ACB0000}"/>
    <cellStyle name="Título 1 1 2 11" xfId="50939" xr:uid="{00000000-0005-0000-0000-00006BCB0000}"/>
    <cellStyle name="Título 1 1 2 11 2" xfId="50940" xr:uid="{00000000-0005-0000-0000-00006CCB0000}"/>
    <cellStyle name="Título 1 1 2 12" xfId="50941" xr:uid="{00000000-0005-0000-0000-00006DCB0000}"/>
    <cellStyle name="Título 1 1 2 12 2" xfId="50942" xr:uid="{00000000-0005-0000-0000-00006ECB0000}"/>
    <cellStyle name="Título 1 1 2 13" xfId="50943" xr:uid="{00000000-0005-0000-0000-00006FCB0000}"/>
    <cellStyle name="Título 1 1 2 13 2" xfId="50944" xr:uid="{00000000-0005-0000-0000-000070CB0000}"/>
    <cellStyle name="Título 1 1 2 14" xfId="50945" xr:uid="{00000000-0005-0000-0000-000071CB0000}"/>
    <cellStyle name="Título 1 1 2 14 2" xfId="50946" xr:uid="{00000000-0005-0000-0000-000072CB0000}"/>
    <cellStyle name="Título 1 1 2 15" xfId="50947" xr:uid="{00000000-0005-0000-0000-000073CB0000}"/>
    <cellStyle name="Título 1 1 2 15 2" xfId="50948" xr:uid="{00000000-0005-0000-0000-000074CB0000}"/>
    <cellStyle name="Título 1 1 2 16" xfId="50949" xr:uid="{00000000-0005-0000-0000-000075CB0000}"/>
    <cellStyle name="Título 1 1 2 16 2" xfId="50950" xr:uid="{00000000-0005-0000-0000-000076CB0000}"/>
    <cellStyle name="Título 1 1 2 17" xfId="50951" xr:uid="{00000000-0005-0000-0000-000077CB0000}"/>
    <cellStyle name="Título 1 1 2 17 2" xfId="50952" xr:uid="{00000000-0005-0000-0000-000078CB0000}"/>
    <cellStyle name="Título 1 1 2 18" xfId="50953" xr:uid="{00000000-0005-0000-0000-000079CB0000}"/>
    <cellStyle name="Título 1 1 2 18 2" xfId="50954" xr:uid="{00000000-0005-0000-0000-00007ACB0000}"/>
    <cellStyle name="Título 1 1 2 19" xfId="50955" xr:uid="{00000000-0005-0000-0000-00007BCB0000}"/>
    <cellStyle name="Título 1 1 2 19 2" xfId="50956" xr:uid="{00000000-0005-0000-0000-00007CCB0000}"/>
    <cellStyle name="Título 1 1 2 2" xfId="1434" xr:uid="{00000000-0005-0000-0000-00007DCB0000}"/>
    <cellStyle name="Título 1 1 2 2 2" xfId="50957" xr:uid="{00000000-0005-0000-0000-00007ECB0000}"/>
    <cellStyle name="Título 1 1 2 20" xfId="50958" xr:uid="{00000000-0005-0000-0000-00007FCB0000}"/>
    <cellStyle name="Título 1 1 2 20 2" xfId="50959" xr:uid="{00000000-0005-0000-0000-000080CB0000}"/>
    <cellStyle name="Título 1 1 2 21" xfId="50960" xr:uid="{00000000-0005-0000-0000-000081CB0000}"/>
    <cellStyle name="Título 1 1 2 21 2" xfId="50961" xr:uid="{00000000-0005-0000-0000-000082CB0000}"/>
    <cellStyle name="Título 1 1 2 22" xfId="50962" xr:uid="{00000000-0005-0000-0000-000083CB0000}"/>
    <cellStyle name="Título 1 1 2 22 2" xfId="50963" xr:uid="{00000000-0005-0000-0000-000084CB0000}"/>
    <cellStyle name="Título 1 1 2 23" xfId="50964" xr:uid="{00000000-0005-0000-0000-000085CB0000}"/>
    <cellStyle name="Título 1 1 2 23 2" xfId="50965" xr:uid="{00000000-0005-0000-0000-000086CB0000}"/>
    <cellStyle name="Título 1 1 2 24" xfId="50966" xr:uid="{00000000-0005-0000-0000-000087CB0000}"/>
    <cellStyle name="Título 1 1 2 24 2" xfId="50967" xr:uid="{00000000-0005-0000-0000-000088CB0000}"/>
    <cellStyle name="Título 1 1 2 25" xfId="50968" xr:uid="{00000000-0005-0000-0000-000089CB0000}"/>
    <cellStyle name="Título 1 1 2 25 2" xfId="50969" xr:uid="{00000000-0005-0000-0000-00008ACB0000}"/>
    <cellStyle name="Título 1 1 2 26" xfId="50970" xr:uid="{00000000-0005-0000-0000-00008BCB0000}"/>
    <cellStyle name="Título 1 1 2 26 2" xfId="50971" xr:uid="{00000000-0005-0000-0000-00008CCB0000}"/>
    <cellStyle name="Título 1 1 2 27" xfId="50972" xr:uid="{00000000-0005-0000-0000-00008DCB0000}"/>
    <cellStyle name="Título 1 1 2 27 2" xfId="50973" xr:uid="{00000000-0005-0000-0000-00008ECB0000}"/>
    <cellStyle name="Título 1 1 2 28" xfId="50974" xr:uid="{00000000-0005-0000-0000-00008FCB0000}"/>
    <cellStyle name="Título 1 1 2 28 2" xfId="50975" xr:uid="{00000000-0005-0000-0000-000090CB0000}"/>
    <cellStyle name="Título 1 1 2 29" xfId="50976" xr:uid="{00000000-0005-0000-0000-000091CB0000}"/>
    <cellStyle name="Título 1 1 2 29 2" xfId="50977" xr:uid="{00000000-0005-0000-0000-000092CB0000}"/>
    <cellStyle name="Título 1 1 2 3" xfId="1435" xr:uid="{00000000-0005-0000-0000-000093CB0000}"/>
    <cellStyle name="Título 1 1 2 3 2" xfId="50978" xr:uid="{00000000-0005-0000-0000-000094CB0000}"/>
    <cellStyle name="Título 1 1 2 30" xfId="50979" xr:uid="{00000000-0005-0000-0000-000095CB0000}"/>
    <cellStyle name="Título 1 1 2 30 2" xfId="50980" xr:uid="{00000000-0005-0000-0000-000096CB0000}"/>
    <cellStyle name="Título 1 1 2 31" xfId="50981" xr:uid="{00000000-0005-0000-0000-000097CB0000}"/>
    <cellStyle name="Título 1 1 2 31 2" xfId="50982" xr:uid="{00000000-0005-0000-0000-000098CB0000}"/>
    <cellStyle name="Título 1 1 2 32" xfId="50983" xr:uid="{00000000-0005-0000-0000-000099CB0000}"/>
    <cellStyle name="Título 1 1 2 32 2" xfId="50984" xr:uid="{00000000-0005-0000-0000-00009ACB0000}"/>
    <cellStyle name="Título 1 1 2 33" xfId="50985" xr:uid="{00000000-0005-0000-0000-00009BCB0000}"/>
    <cellStyle name="Título 1 1 2 33 2" xfId="50986" xr:uid="{00000000-0005-0000-0000-00009CCB0000}"/>
    <cellStyle name="Título 1 1 2 34" xfId="50987" xr:uid="{00000000-0005-0000-0000-00009DCB0000}"/>
    <cellStyle name="Título 1 1 2 34 2" xfId="50988" xr:uid="{00000000-0005-0000-0000-00009ECB0000}"/>
    <cellStyle name="Título 1 1 2 35" xfId="50989" xr:uid="{00000000-0005-0000-0000-00009FCB0000}"/>
    <cellStyle name="Título 1 1 2 35 2" xfId="50990" xr:uid="{00000000-0005-0000-0000-0000A0CB0000}"/>
    <cellStyle name="Título 1 1 2 36" xfId="50991" xr:uid="{00000000-0005-0000-0000-0000A1CB0000}"/>
    <cellStyle name="Título 1 1 2 36 2" xfId="50992" xr:uid="{00000000-0005-0000-0000-0000A2CB0000}"/>
    <cellStyle name="Título 1 1 2 37" xfId="50993" xr:uid="{00000000-0005-0000-0000-0000A3CB0000}"/>
    <cellStyle name="Título 1 1 2 37 2" xfId="50994" xr:uid="{00000000-0005-0000-0000-0000A4CB0000}"/>
    <cellStyle name="Título 1 1 2 38" xfId="50995" xr:uid="{00000000-0005-0000-0000-0000A5CB0000}"/>
    <cellStyle name="Título 1 1 2 38 2" xfId="50996" xr:uid="{00000000-0005-0000-0000-0000A6CB0000}"/>
    <cellStyle name="Título 1 1 2 39" xfId="50997" xr:uid="{00000000-0005-0000-0000-0000A7CB0000}"/>
    <cellStyle name="Título 1 1 2 4" xfId="50998" xr:uid="{00000000-0005-0000-0000-0000A8CB0000}"/>
    <cellStyle name="Título 1 1 2 4 2" xfId="50999" xr:uid="{00000000-0005-0000-0000-0000A9CB0000}"/>
    <cellStyle name="Título 1 1 2 40" xfId="51000" xr:uid="{00000000-0005-0000-0000-0000AACB0000}"/>
    <cellStyle name="Título 1 1 2 41" xfId="51001" xr:uid="{00000000-0005-0000-0000-0000ABCB0000}"/>
    <cellStyle name="Título 1 1 2 42" xfId="51002" xr:uid="{00000000-0005-0000-0000-0000ACCB0000}"/>
    <cellStyle name="Título 1 1 2 43" xfId="51003" xr:uid="{00000000-0005-0000-0000-0000ADCB0000}"/>
    <cellStyle name="Título 1 1 2 44" xfId="51004" xr:uid="{00000000-0005-0000-0000-0000AECB0000}"/>
    <cellStyle name="Título 1 1 2 45" xfId="51005" xr:uid="{00000000-0005-0000-0000-0000AFCB0000}"/>
    <cellStyle name="Título 1 1 2 46" xfId="51006" xr:uid="{00000000-0005-0000-0000-0000B0CB0000}"/>
    <cellStyle name="Título 1 1 2 47" xfId="51007" xr:uid="{00000000-0005-0000-0000-0000B1CB0000}"/>
    <cellStyle name="Título 1 1 2 48" xfId="51008" xr:uid="{00000000-0005-0000-0000-0000B2CB0000}"/>
    <cellStyle name="Título 1 1 2 49" xfId="51009" xr:uid="{00000000-0005-0000-0000-0000B3CB0000}"/>
    <cellStyle name="Título 1 1 2 5" xfId="51010" xr:uid="{00000000-0005-0000-0000-0000B4CB0000}"/>
    <cellStyle name="Título 1 1 2 5 2" xfId="51011" xr:uid="{00000000-0005-0000-0000-0000B5CB0000}"/>
    <cellStyle name="Título 1 1 2 50" xfId="51012" xr:uid="{00000000-0005-0000-0000-0000B6CB0000}"/>
    <cellStyle name="Título 1 1 2 51" xfId="51013" xr:uid="{00000000-0005-0000-0000-0000B7CB0000}"/>
    <cellStyle name="Título 1 1 2 52" xfId="51014" xr:uid="{00000000-0005-0000-0000-0000B8CB0000}"/>
    <cellStyle name="Título 1 1 2 53" xfId="51015" xr:uid="{00000000-0005-0000-0000-0000B9CB0000}"/>
    <cellStyle name="Título 1 1 2 54" xfId="51016" xr:uid="{00000000-0005-0000-0000-0000BACB0000}"/>
    <cellStyle name="Título 1 1 2 55" xfId="51017" xr:uid="{00000000-0005-0000-0000-0000BBCB0000}"/>
    <cellStyle name="Título 1 1 2 56" xfId="51018" xr:uid="{00000000-0005-0000-0000-0000BCCB0000}"/>
    <cellStyle name="Título 1 1 2 57" xfId="51019" xr:uid="{00000000-0005-0000-0000-0000BDCB0000}"/>
    <cellStyle name="Título 1 1 2 58" xfId="51020" xr:uid="{00000000-0005-0000-0000-0000BECB0000}"/>
    <cellStyle name="Título 1 1 2 59" xfId="51021" xr:uid="{00000000-0005-0000-0000-0000BFCB0000}"/>
    <cellStyle name="Título 1 1 2 6" xfId="51022" xr:uid="{00000000-0005-0000-0000-0000C0CB0000}"/>
    <cellStyle name="Título 1 1 2 6 2" xfId="51023" xr:uid="{00000000-0005-0000-0000-0000C1CB0000}"/>
    <cellStyle name="Título 1 1 2 60" xfId="51024" xr:uid="{00000000-0005-0000-0000-0000C2CB0000}"/>
    <cellStyle name="Título 1 1 2 61" xfId="51025" xr:uid="{00000000-0005-0000-0000-0000C3CB0000}"/>
    <cellStyle name="Título 1 1 2 62" xfId="51026" xr:uid="{00000000-0005-0000-0000-0000C4CB0000}"/>
    <cellStyle name="Título 1 1 2 63" xfId="51027" xr:uid="{00000000-0005-0000-0000-0000C5CB0000}"/>
    <cellStyle name="Título 1 1 2 64" xfId="51028" xr:uid="{00000000-0005-0000-0000-0000C6CB0000}"/>
    <cellStyle name="Título 1 1 2 65" xfId="51029" xr:uid="{00000000-0005-0000-0000-0000C7CB0000}"/>
    <cellStyle name="Título 1 1 2 66" xfId="51030" xr:uid="{00000000-0005-0000-0000-0000C8CB0000}"/>
    <cellStyle name="Título 1 1 2 67" xfId="51031" xr:uid="{00000000-0005-0000-0000-0000C9CB0000}"/>
    <cellStyle name="Título 1 1 2 68" xfId="51032" xr:uid="{00000000-0005-0000-0000-0000CACB0000}"/>
    <cellStyle name="Título 1 1 2 69" xfId="51033" xr:uid="{00000000-0005-0000-0000-0000CBCB0000}"/>
    <cellStyle name="Título 1 1 2 7" xfId="51034" xr:uid="{00000000-0005-0000-0000-0000CCCB0000}"/>
    <cellStyle name="Título 1 1 2 7 2" xfId="51035" xr:uid="{00000000-0005-0000-0000-0000CDCB0000}"/>
    <cellStyle name="Título 1 1 2 70" xfId="52839" xr:uid="{00000000-0005-0000-0000-0000CECB0000}"/>
    <cellStyle name="Título 1 1 2 71" xfId="53300" xr:uid="{00000000-0005-0000-0000-0000CFCB0000}"/>
    <cellStyle name="Título 1 1 2 8" xfId="51036" xr:uid="{00000000-0005-0000-0000-0000D0CB0000}"/>
    <cellStyle name="Título 1 1 2 8 2" xfId="51037" xr:uid="{00000000-0005-0000-0000-0000D1CB0000}"/>
    <cellStyle name="Título 1 1 2 9" xfId="51038" xr:uid="{00000000-0005-0000-0000-0000D2CB0000}"/>
    <cellStyle name="Título 1 1 2 9 2" xfId="51039" xr:uid="{00000000-0005-0000-0000-0000D3CB0000}"/>
    <cellStyle name="Título 1 1 20" xfId="1436" xr:uid="{00000000-0005-0000-0000-0000D4CB0000}"/>
    <cellStyle name="Título 1 1 20 10" xfId="51040" xr:uid="{00000000-0005-0000-0000-0000D5CB0000}"/>
    <cellStyle name="Título 1 1 20 10 2" xfId="51041" xr:uid="{00000000-0005-0000-0000-0000D6CB0000}"/>
    <cellStyle name="Título 1 1 20 11" xfId="51042" xr:uid="{00000000-0005-0000-0000-0000D7CB0000}"/>
    <cellStyle name="Título 1 1 20 11 2" xfId="51043" xr:uid="{00000000-0005-0000-0000-0000D8CB0000}"/>
    <cellStyle name="Título 1 1 20 12" xfId="51044" xr:uid="{00000000-0005-0000-0000-0000D9CB0000}"/>
    <cellStyle name="Título 1 1 20 12 2" xfId="51045" xr:uid="{00000000-0005-0000-0000-0000DACB0000}"/>
    <cellStyle name="Título 1 1 20 13" xfId="51046" xr:uid="{00000000-0005-0000-0000-0000DBCB0000}"/>
    <cellStyle name="Título 1 1 20 13 2" xfId="51047" xr:uid="{00000000-0005-0000-0000-0000DCCB0000}"/>
    <cellStyle name="Título 1 1 20 14" xfId="51048" xr:uid="{00000000-0005-0000-0000-0000DDCB0000}"/>
    <cellStyle name="Título 1 1 20 14 2" xfId="51049" xr:uid="{00000000-0005-0000-0000-0000DECB0000}"/>
    <cellStyle name="Título 1 1 20 15" xfId="51050" xr:uid="{00000000-0005-0000-0000-0000DFCB0000}"/>
    <cellStyle name="Título 1 1 20 15 2" xfId="51051" xr:uid="{00000000-0005-0000-0000-0000E0CB0000}"/>
    <cellStyle name="Título 1 1 20 16" xfId="51052" xr:uid="{00000000-0005-0000-0000-0000E1CB0000}"/>
    <cellStyle name="Título 1 1 20 16 2" xfId="51053" xr:uid="{00000000-0005-0000-0000-0000E2CB0000}"/>
    <cellStyle name="Título 1 1 20 17" xfId="51054" xr:uid="{00000000-0005-0000-0000-0000E3CB0000}"/>
    <cellStyle name="Título 1 1 20 17 2" xfId="51055" xr:uid="{00000000-0005-0000-0000-0000E4CB0000}"/>
    <cellStyle name="Título 1 1 20 18" xfId="51056" xr:uid="{00000000-0005-0000-0000-0000E5CB0000}"/>
    <cellStyle name="Título 1 1 20 18 2" xfId="51057" xr:uid="{00000000-0005-0000-0000-0000E6CB0000}"/>
    <cellStyle name="Título 1 1 20 19" xfId="51058" xr:uid="{00000000-0005-0000-0000-0000E7CB0000}"/>
    <cellStyle name="Título 1 1 20 19 2" xfId="51059" xr:uid="{00000000-0005-0000-0000-0000E8CB0000}"/>
    <cellStyle name="Título 1 1 20 2" xfId="1437" xr:uid="{00000000-0005-0000-0000-0000E9CB0000}"/>
    <cellStyle name="Título 1 1 20 2 2" xfId="51060" xr:uid="{00000000-0005-0000-0000-0000EACB0000}"/>
    <cellStyle name="Título 1 1 20 20" xfId="51061" xr:uid="{00000000-0005-0000-0000-0000EBCB0000}"/>
    <cellStyle name="Título 1 1 20 20 2" xfId="51062" xr:uid="{00000000-0005-0000-0000-0000ECCB0000}"/>
    <cellStyle name="Título 1 1 20 21" xfId="51063" xr:uid="{00000000-0005-0000-0000-0000EDCB0000}"/>
    <cellStyle name="Título 1 1 20 21 2" xfId="51064" xr:uid="{00000000-0005-0000-0000-0000EECB0000}"/>
    <cellStyle name="Título 1 1 20 22" xfId="51065" xr:uid="{00000000-0005-0000-0000-0000EFCB0000}"/>
    <cellStyle name="Título 1 1 20 22 2" xfId="51066" xr:uid="{00000000-0005-0000-0000-0000F0CB0000}"/>
    <cellStyle name="Título 1 1 20 23" xfId="51067" xr:uid="{00000000-0005-0000-0000-0000F1CB0000}"/>
    <cellStyle name="Título 1 1 20 23 2" xfId="51068" xr:uid="{00000000-0005-0000-0000-0000F2CB0000}"/>
    <cellStyle name="Título 1 1 20 24" xfId="51069" xr:uid="{00000000-0005-0000-0000-0000F3CB0000}"/>
    <cellStyle name="Título 1 1 20 24 2" xfId="51070" xr:uid="{00000000-0005-0000-0000-0000F4CB0000}"/>
    <cellStyle name="Título 1 1 20 25" xfId="51071" xr:uid="{00000000-0005-0000-0000-0000F5CB0000}"/>
    <cellStyle name="Título 1 1 20 25 2" xfId="51072" xr:uid="{00000000-0005-0000-0000-0000F6CB0000}"/>
    <cellStyle name="Título 1 1 20 26" xfId="51073" xr:uid="{00000000-0005-0000-0000-0000F7CB0000}"/>
    <cellStyle name="Título 1 1 20 26 2" xfId="51074" xr:uid="{00000000-0005-0000-0000-0000F8CB0000}"/>
    <cellStyle name="Título 1 1 20 27" xfId="51075" xr:uid="{00000000-0005-0000-0000-0000F9CB0000}"/>
    <cellStyle name="Título 1 1 20 27 2" xfId="51076" xr:uid="{00000000-0005-0000-0000-0000FACB0000}"/>
    <cellStyle name="Título 1 1 20 28" xfId="51077" xr:uid="{00000000-0005-0000-0000-0000FBCB0000}"/>
    <cellStyle name="Título 1 1 20 28 2" xfId="51078" xr:uid="{00000000-0005-0000-0000-0000FCCB0000}"/>
    <cellStyle name="Título 1 1 20 29" xfId="51079" xr:uid="{00000000-0005-0000-0000-0000FDCB0000}"/>
    <cellStyle name="Título 1 1 20 29 2" xfId="51080" xr:uid="{00000000-0005-0000-0000-0000FECB0000}"/>
    <cellStyle name="Título 1 1 20 3" xfId="1438" xr:uid="{00000000-0005-0000-0000-0000FFCB0000}"/>
    <cellStyle name="Título 1 1 20 3 2" xfId="51081" xr:uid="{00000000-0005-0000-0000-000000CC0000}"/>
    <cellStyle name="Título 1 1 20 30" xfId="51082" xr:uid="{00000000-0005-0000-0000-000001CC0000}"/>
    <cellStyle name="Título 1 1 20 30 2" xfId="51083" xr:uid="{00000000-0005-0000-0000-000002CC0000}"/>
    <cellStyle name="Título 1 1 20 31" xfId="51084" xr:uid="{00000000-0005-0000-0000-000003CC0000}"/>
    <cellStyle name="Título 1 1 20 31 2" xfId="51085" xr:uid="{00000000-0005-0000-0000-000004CC0000}"/>
    <cellStyle name="Título 1 1 20 32" xfId="51086" xr:uid="{00000000-0005-0000-0000-000005CC0000}"/>
    <cellStyle name="Título 1 1 20 32 2" xfId="51087" xr:uid="{00000000-0005-0000-0000-000006CC0000}"/>
    <cellStyle name="Título 1 1 20 33" xfId="51088" xr:uid="{00000000-0005-0000-0000-000007CC0000}"/>
    <cellStyle name="Título 1 1 20 33 2" xfId="51089" xr:uid="{00000000-0005-0000-0000-000008CC0000}"/>
    <cellStyle name="Título 1 1 20 34" xfId="51090" xr:uid="{00000000-0005-0000-0000-000009CC0000}"/>
    <cellStyle name="Título 1 1 20 34 2" xfId="51091" xr:uid="{00000000-0005-0000-0000-00000ACC0000}"/>
    <cellStyle name="Título 1 1 20 35" xfId="51092" xr:uid="{00000000-0005-0000-0000-00000BCC0000}"/>
    <cellStyle name="Título 1 1 20 35 2" xfId="51093" xr:uid="{00000000-0005-0000-0000-00000CCC0000}"/>
    <cellStyle name="Título 1 1 20 36" xfId="51094" xr:uid="{00000000-0005-0000-0000-00000DCC0000}"/>
    <cellStyle name="Título 1 1 20 36 2" xfId="51095" xr:uid="{00000000-0005-0000-0000-00000ECC0000}"/>
    <cellStyle name="Título 1 1 20 37" xfId="51096" xr:uid="{00000000-0005-0000-0000-00000FCC0000}"/>
    <cellStyle name="Título 1 1 20 37 2" xfId="51097" xr:uid="{00000000-0005-0000-0000-000010CC0000}"/>
    <cellStyle name="Título 1 1 20 38" xfId="51098" xr:uid="{00000000-0005-0000-0000-000011CC0000}"/>
    <cellStyle name="Título 1 1 20 38 2" xfId="51099" xr:uid="{00000000-0005-0000-0000-000012CC0000}"/>
    <cellStyle name="Título 1 1 20 39" xfId="51100" xr:uid="{00000000-0005-0000-0000-000013CC0000}"/>
    <cellStyle name="Título 1 1 20 4" xfId="51101" xr:uid="{00000000-0005-0000-0000-000014CC0000}"/>
    <cellStyle name="Título 1 1 20 4 2" xfId="51102" xr:uid="{00000000-0005-0000-0000-000015CC0000}"/>
    <cellStyle name="Título 1 1 20 40" xfId="51103" xr:uid="{00000000-0005-0000-0000-000016CC0000}"/>
    <cellStyle name="Título 1 1 20 41" xfId="51104" xr:uid="{00000000-0005-0000-0000-000017CC0000}"/>
    <cellStyle name="Título 1 1 20 42" xfId="51105" xr:uid="{00000000-0005-0000-0000-000018CC0000}"/>
    <cellStyle name="Título 1 1 20 43" xfId="51106" xr:uid="{00000000-0005-0000-0000-000019CC0000}"/>
    <cellStyle name="Título 1 1 20 44" xfId="51107" xr:uid="{00000000-0005-0000-0000-00001ACC0000}"/>
    <cellStyle name="Título 1 1 20 45" xfId="51108" xr:uid="{00000000-0005-0000-0000-00001BCC0000}"/>
    <cellStyle name="Título 1 1 20 46" xfId="51109" xr:uid="{00000000-0005-0000-0000-00001CCC0000}"/>
    <cellStyle name="Título 1 1 20 47" xfId="51110" xr:uid="{00000000-0005-0000-0000-00001DCC0000}"/>
    <cellStyle name="Título 1 1 20 48" xfId="51111" xr:uid="{00000000-0005-0000-0000-00001ECC0000}"/>
    <cellStyle name="Título 1 1 20 49" xfId="51112" xr:uid="{00000000-0005-0000-0000-00001FCC0000}"/>
    <cellStyle name="Título 1 1 20 5" xfId="51113" xr:uid="{00000000-0005-0000-0000-000020CC0000}"/>
    <cellStyle name="Título 1 1 20 5 2" xfId="51114" xr:uid="{00000000-0005-0000-0000-000021CC0000}"/>
    <cellStyle name="Título 1 1 20 50" xfId="51115" xr:uid="{00000000-0005-0000-0000-000022CC0000}"/>
    <cellStyle name="Título 1 1 20 51" xfId="51116" xr:uid="{00000000-0005-0000-0000-000023CC0000}"/>
    <cellStyle name="Título 1 1 20 52" xfId="51117" xr:uid="{00000000-0005-0000-0000-000024CC0000}"/>
    <cellStyle name="Título 1 1 20 53" xfId="51118" xr:uid="{00000000-0005-0000-0000-000025CC0000}"/>
    <cellStyle name="Título 1 1 20 54" xfId="51119" xr:uid="{00000000-0005-0000-0000-000026CC0000}"/>
    <cellStyle name="Título 1 1 20 55" xfId="51120" xr:uid="{00000000-0005-0000-0000-000027CC0000}"/>
    <cellStyle name="Título 1 1 20 56" xfId="51121" xr:uid="{00000000-0005-0000-0000-000028CC0000}"/>
    <cellStyle name="Título 1 1 20 57" xfId="51122" xr:uid="{00000000-0005-0000-0000-000029CC0000}"/>
    <cellStyle name="Título 1 1 20 58" xfId="51123" xr:uid="{00000000-0005-0000-0000-00002ACC0000}"/>
    <cellStyle name="Título 1 1 20 59" xfId="51124" xr:uid="{00000000-0005-0000-0000-00002BCC0000}"/>
    <cellStyle name="Título 1 1 20 6" xfId="51125" xr:uid="{00000000-0005-0000-0000-00002CCC0000}"/>
    <cellStyle name="Título 1 1 20 6 2" xfId="51126" xr:uid="{00000000-0005-0000-0000-00002DCC0000}"/>
    <cellStyle name="Título 1 1 20 60" xfId="51127" xr:uid="{00000000-0005-0000-0000-00002ECC0000}"/>
    <cellStyle name="Título 1 1 20 61" xfId="51128" xr:uid="{00000000-0005-0000-0000-00002FCC0000}"/>
    <cellStyle name="Título 1 1 20 62" xfId="51129" xr:uid="{00000000-0005-0000-0000-000030CC0000}"/>
    <cellStyle name="Título 1 1 20 63" xfId="51130" xr:uid="{00000000-0005-0000-0000-000031CC0000}"/>
    <cellStyle name="Título 1 1 20 64" xfId="51131" xr:uid="{00000000-0005-0000-0000-000032CC0000}"/>
    <cellStyle name="Título 1 1 20 65" xfId="51132" xr:uid="{00000000-0005-0000-0000-000033CC0000}"/>
    <cellStyle name="Título 1 1 20 66" xfId="51133" xr:uid="{00000000-0005-0000-0000-000034CC0000}"/>
    <cellStyle name="Título 1 1 20 67" xfId="51134" xr:uid="{00000000-0005-0000-0000-000035CC0000}"/>
    <cellStyle name="Título 1 1 20 68" xfId="51135" xr:uid="{00000000-0005-0000-0000-000036CC0000}"/>
    <cellStyle name="Título 1 1 20 69" xfId="51136" xr:uid="{00000000-0005-0000-0000-000037CC0000}"/>
    <cellStyle name="Título 1 1 20 7" xfId="51137" xr:uid="{00000000-0005-0000-0000-000038CC0000}"/>
    <cellStyle name="Título 1 1 20 7 2" xfId="51138" xr:uid="{00000000-0005-0000-0000-000039CC0000}"/>
    <cellStyle name="Título 1 1 20 70" xfId="52237" xr:uid="{00000000-0005-0000-0000-00003ACC0000}"/>
    <cellStyle name="Título 1 1 20 71" xfId="53115" xr:uid="{00000000-0005-0000-0000-00003BCC0000}"/>
    <cellStyle name="Título 1 1 20 8" xfId="51139" xr:uid="{00000000-0005-0000-0000-00003CCC0000}"/>
    <cellStyle name="Título 1 1 20 8 2" xfId="51140" xr:uid="{00000000-0005-0000-0000-00003DCC0000}"/>
    <cellStyle name="Título 1 1 20 9" xfId="51141" xr:uid="{00000000-0005-0000-0000-00003ECC0000}"/>
    <cellStyle name="Título 1 1 20 9 2" xfId="51142" xr:uid="{00000000-0005-0000-0000-00003FCC0000}"/>
    <cellStyle name="Título 1 1 21" xfId="1439" xr:uid="{00000000-0005-0000-0000-000040CC0000}"/>
    <cellStyle name="Título 1 1 21 10" xfId="51143" xr:uid="{00000000-0005-0000-0000-000041CC0000}"/>
    <cellStyle name="Título 1 1 21 10 2" xfId="51144" xr:uid="{00000000-0005-0000-0000-000042CC0000}"/>
    <cellStyle name="Título 1 1 21 11" xfId="51145" xr:uid="{00000000-0005-0000-0000-000043CC0000}"/>
    <cellStyle name="Título 1 1 21 11 2" xfId="51146" xr:uid="{00000000-0005-0000-0000-000044CC0000}"/>
    <cellStyle name="Título 1 1 21 12" xfId="51147" xr:uid="{00000000-0005-0000-0000-000045CC0000}"/>
    <cellStyle name="Título 1 1 21 12 2" xfId="51148" xr:uid="{00000000-0005-0000-0000-000046CC0000}"/>
    <cellStyle name="Título 1 1 21 13" xfId="51149" xr:uid="{00000000-0005-0000-0000-000047CC0000}"/>
    <cellStyle name="Título 1 1 21 13 2" xfId="51150" xr:uid="{00000000-0005-0000-0000-000048CC0000}"/>
    <cellStyle name="Título 1 1 21 14" xfId="51151" xr:uid="{00000000-0005-0000-0000-000049CC0000}"/>
    <cellStyle name="Título 1 1 21 14 2" xfId="51152" xr:uid="{00000000-0005-0000-0000-00004ACC0000}"/>
    <cellStyle name="Título 1 1 21 15" xfId="51153" xr:uid="{00000000-0005-0000-0000-00004BCC0000}"/>
    <cellStyle name="Título 1 1 21 15 2" xfId="51154" xr:uid="{00000000-0005-0000-0000-00004CCC0000}"/>
    <cellStyle name="Título 1 1 21 16" xfId="51155" xr:uid="{00000000-0005-0000-0000-00004DCC0000}"/>
    <cellStyle name="Título 1 1 21 16 2" xfId="51156" xr:uid="{00000000-0005-0000-0000-00004ECC0000}"/>
    <cellStyle name="Título 1 1 21 17" xfId="51157" xr:uid="{00000000-0005-0000-0000-00004FCC0000}"/>
    <cellStyle name="Título 1 1 21 17 2" xfId="51158" xr:uid="{00000000-0005-0000-0000-000050CC0000}"/>
    <cellStyle name="Título 1 1 21 18" xfId="51159" xr:uid="{00000000-0005-0000-0000-000051CC0000}"/>
    <cellStyle name="Título 1 1 21 18 2" xfId="51160" xr:uid="{00000000-0005-0000-0000-000052CC0000}"/>
    <cellStyle name="Título 1 1 21 19" xfId="51161" xr:uid="{00000000-0005-0000-0000-000053CC0000}"/>
    <cellStyle name="Título 1 1 21 19 2" xfId="51162" xr:uid="{00000000-0005-0000-0000-000054CC0000}"/>
    <cellStyle name="Título 1 1 21 2" xfId="1440" xr:uid="{00000000-0005-0000-0000-000055CC0000}"/>
    <cellStyle name="Título 1 1 21 2 2" xfId="51163" xr:uid="{00000000-0005-0000-0000-000056CC0000}"/>
    <cellStyle name="Título 1 1 21 20" xfId="51164" xr:uid="{00000000-0005-0000-0000-000057CC0000}"/>
    <cellStyle name="Título 1 1 21 20 2" xfId="51165" xr:uid="{00000000-0005-0000-0000-000058CC0000}"/>
    <cellStyle name="Título 1 1 21 21" xfId="51166" xr:uid="{00000000-0005-0000-0000-000059CC0000}"/>
    <cellStyle name="Título 1 1 21 21 2" xfId="51167" xr:uid="{00000000-0005-0000-0000-00005ACC0000}"/>
    <cellStyle name="Título 1 1 21 22" xfId="51168" xr:uid="{00000000-0005-0000-0000-00005BCC0000}"/>
    <cellStyle name="Título 1 1 21 22 2" xfId="51169" xr:uid="{00000000-0005-0000-0000-00005CCC0000}"/>
    <cellStyle name="Título 1 1 21 23" xfId="51170" xr:uid="{00000000-0005-0000-0000-00005DCC0000}"/>
    <cellStyle name="Título 1 1 21 23 2" xfId="51171" xr:uid="{00000000-0005-0000-0000-00005ECC0000}"/>
    <cellStyle name="Título 1 1 21 24" xfId="51172" xr:uid="{00000000-0005-0000-0000-00005FCC0000}"/>
    <cellStyle name="Título 1 1 21 24 2" xfId="51173" xr:uid="{00000000-0005-0000-0000-000060CC0000}"/>
    <cellStyle name="Título 1 1 21 25" xfId="51174" xr:uid="{00000000-0005-0000-0000-000061CC0000}"/>
    <cellStyle name="Título 1 1 21 25 2" xfId="51175" xr:uid="{00000000-0005-0000-0000-000062CC0000}"/>
    <cellStyle name="Título 1 1 21 26" xfId="51176" xr:uid="{00000000-0005-0000-0000-000063CC0000}"/>
    <cellStyle name="Título 1 1 21 26 2" xfId="51177" xr:uid="{00000000-0005-0000-0000-000064CC0000}"/>
    <cellStyle name="Título 1 1 21 27" xfId="51178" xr:uid="{00000000-0005-0000-0000-000065CC0000}"/>
    <cellStyle name="Título 1 1 21 27 2" xfId="51179" xr:uid="{00000000-0005-0000-0000-000066CC0000}"/>
    <cellStyle name="Título 1 1 21 28" xfId="51180" xr:uid="{00000000-0005-0000-0000-000067CC0000}"/>
    <cellStyle name="Título 1 1 21 28 2" xfId="51181" xr:uid="{00000000-0005-0000-0000-000068CC0000}"/>
    <cellStyle name="Título 1 1 21 29" xfId="51182" xr:uid="{00000000-0005-0000-0000-000069CC0000}"/>
    <cellStyle name="Título 1 1 21 29 2" xfId="51183" xr:uid="{00000000-0005-0000-0000-00006ACC0000}"/>
    <cellStyle name="Título 1 1 21 3" xfId="1441" xr:uid="{00000000-0005-0000-0000-00006BCC0000}"/>
    <cellStyle name="Título 1 1 21 3 2" xfId="51184" xr:uid="{00000000-0005-0000-0000-00006CCC0000}"/>
    <cellStyle name="Título 1 1 21 30" xfId="51185" xr:uid="{00000000-0005-0000-0000-00006DCC0000}"/>
    <cellStyle name="Título 1 1 21 30 2" xfId="51186" xr:uid="{00000000-0005-0000-0000-00006ECC0000}"/>
    <cellStyle name="Título 1 1 21 31" xfId="51187" xr:uid="{00000000-0005-0000-0000-00006FCC0000}"/>
    <cellStyle name="Título 1 1 21 31 2" xfId="51188" xr:uid="{00000000-0005-0000-0000-000070CC0000}"/>
    <cellStyle name="Título 1 1 21 32" xfId="51189" xr:uid="{00000000-0005-0000-0000-000071CC0000}"/>
    <cellStyle name="Título 1 1 21 32 2" xfId="51190" xr:uid="{00000000-0005-0000-0000-000072CC0000}"/>
    <cellStyle name="Título 1 1 21 33" xfId="51191" xr:uid="{00000000-0005-0000-0000-000073CC0000}"/>
    <cellStyle name="Título 1 1 21 33 2" xfId="51192" xr:uid="{00000000-0005-0000-0000-000074CC0000}"/>
    <cellStyle name="Título 1 1 21 34" xfId="51193" xr:uid="{00000000-0005-0000-0000-000075CC0000}"/>
    <cellStyle name="Título 1 1 21 34 2" xfId="51194" xr:uid="{00000000-0005-0000-0000-000076CC0000}"/>
    <cellStyle name="Título 1 1 21 35" xfId="51195" xr:uid="{00000000-0005-0000-0000-000077CC0000}"/>
    <cellStyle name="Título 1 1 21 35 2" xfId="51196" xr:uid="{00000000-0005-0000-0000-000078CC0000}"/>
    <cellStyle name="Título 1 1 21 36" xfId="51197" xr:uid="{00000000-0005-0000-0000-000079CC0000}"/>
    <cellStyle name="Título 1 1 21 36 2" xfId="51198" xr:uid="{00000000-0005-0000-0000-00007ACC0000}"/>
    <cellStyle name="Título 1 1 21 37" xfId="51199" xr:uid="{00000000-0005-0000-0000-00007BCC0000}"/>
    <cellStyle name="Título 1 1 21 37 2" xfId="51200" xr:uid="{00000000-0005-0000-0000-00007CCC0000}"/>
    <cellStyle name="Título 1 1 21 38" xfId="51201" xr:uid="{00000000-0005-0000-0000-00007DCC0000}"/>
    <cellStyle name="Título 1 1 21 39" xfId="51202" xr:uid="{00000000-0005-0000-0000-00007ECC0000}"/>
    <cellStyle name="Título 1 1 21 4" xfId="51203" xr:uid="{00000000-0005-0000-0000-00007FCC0000}"/>
    <cellStyle name="Título 1 1 21 4 2" xfId="51204" xr:uid="{00000000-0005-0000-0000-000080CC0000}"/>
    <cellStyle name="Título 1 1 21 40" xfId="51205" xr:uid="{00000000-0005-0000-0000-000081CC0000}"/>
    <cellStyle name="Título 1 1 21 41" xfId="51206" xr:uid="{00000000-0005-0000-0000-000082CC0000}"/>
    <cellStyle name="Título 1 1 21 42" xfId="51207" xr:uid="{00000000-0005-0000-0000-000083CC0000}"/>
    <cellStyle name="Título 1 1 21 43" xfId="51208" xr:uid="{00000000-0005-0000-0000-000084CC0000}"/>
    <cellStyle name="Título 1 1 21 44" xfId="51209" xr:uid="{00000000-0005-0000-0000-000085CC0000}"/>
    <cellStyle name="Título 1 1 21 45" xfId="51210" xr:uid="{00000000-0005-0000-0000-000086CC0000}"/>
    <cellStyle name="Título 1 1 21 46" xfId="51211" xr:uid="{00000000-0005-0000-0000-000087CC0000}"/>
    <cellStyle name="Título 1 1 21 47" xfId="51212" xr:uid="{00000000-0005-0000-0000-000088CC0000}"/>
    <cellStyle name="Título 1 1 21 48" xfId="51213" xr:uid="{00000000-0005-0000-0000-000089CC0000}"/>
    <cellStyle name="Título 1 1 21 49" xfId="51214" xr:uid="{00000000-0005-0000-0000-00008ACC0000}"/>
    <cellStyle name="Título 1 1 21 5" xfId="51215" xr:uid="{00000000-0005-0000-0000-00008BCC0000}"/>
    <cellStyle name="Título 1 1 21 5 2" xfId="51216" xr:uid="{00000000-0005-0000-0000-00008CCC0000}"/>
    <cellStyle name="Título 1 1 21 50" xfId="51217" xr:uid="{00000000-0005-0000-0000-00008DCC0000}"/>
    <cellStyle name="Título 1 1 21 51" xfId="51218" xr:uid="{00000000-0005-0000-0000-00008ECC0000}"/>
    <cellStyle name="Título 1 1 21 52" xfId="51219" xr:uid="{00000000-0005-0000-0000-00008FCC0000}"/>
    <cellStyle name="Título 1 1 21 53" xfId="51220" xr:uid="{00000000-0005-0000-0000-000090CC0000}"/>
    <cellStyle name="Título 1 1 21 54" xfId="51221" xr:uid="{00000000-0005-0000-0000-000091CC0000}"/>
    <cellStyle name="Título 1 1 21 55" xfId="51222" xr:uid="{00000000-0005-0000-0000-000092CC0000}"/>
    <cellStyle name="Título 1 1 21 56" xfId="51223" xr:uid="{00000000-0005-0000-0000-000093CC0000}"/>
    <cellStyle name="Título 1 1 21 57" xfId="51224" xr:uid="{00000000-0005-0000-0000-000094CC0000}"/>
    <cellStyle name="Título 1 1 21 58" xfId="51225" xr:uid="{00000000-0005-0000-0000-000095CC0000}"/>
    <cellStyle name="Título 1 1 21 59" xfId="51226" xr:uid="{00000000-0005-0000-0000-000096CC0000}"/>
    <cellStyle name="Título 1 1 21 6" xfId="51227" xr:uid="{00000000-0005-0000-0000-000097CC0000}"/>
    <cellStyle name="Título 1 1 21 6 2" xfId="51228" xr:uid="{00000000-0005-0000-0000-000098CC0000}"/>
    <cellStyle name="Título 1 1 21 60" xfId="51229" xr:uid="{00000000-0005-0000-0000-000099CC0000}"/>
    <cellStyle name="Título 1 1 21 61" xfId="51230" xr:uid="{00000000-0005-0000-0000-00009ACC0000}"/>
    <cellStyle name="Título 1 1 21 62" xfId="51231" xr:uid="{00000000-0005-0000-0000-00009BCC0000}"/>
    <cellStyle name="Título 1 1 21 63" xfId="51232" xr:uid="{00000000-0005-0000-0000-00009CCC0000}"/>
    <cellStyle name="Título 1 1 21 64" xfId="51233" xr:uid="{00000000-0005-0000-0000-00009DCC0000}"/>
    <cellStyle name="Título 1 1 21 65" xfId="51234" xr:uid="{00000000-0005-0000-0000-00009ECC0000}"/>
    <cellStyle name="Título 1 1 21 66" xfId="51235" xr:uid="{00000000-0005-0000-0000-00009FCC0000}"/>
    <cellStyle name="Título 1 1 21 67" xfId="51236" xr:uid="{00000000-0005-0000-0000-0000A0CC0000}"/>
    <cellStyle name="Título 1 1 21 68" xfId="51237" xr:uid="{00000000-0005-0000-0000-0000A1CC0000}"/>
    <cellStyle name="Título 1 1 21 69" xfId="52977" xr:uid="{00000000-0005-0000-0000-0000A2CC0000}"/>
    <cellStyle name="Título 1 1 21 7" xfId="51238" xr:uid="{00000000-0005-0000-0000-0000A3CC0000}"/>
    <cellStyle name="Título 1 1 21 7 2" xfId="51239" xr:uid="{00000000-0005-0000-0000-0000A4CC0000}"/>
    <cellStyle name="Título 1 1 21 70" xfId="53438" xr:uid="{00000000-0005-0000-0000-0000A5CC0000}"/>
    <cellStyle name="Título 1 1 21 8" xfId="51240" xr:uid="{00000000-0005-0000-0000-0000A6CC0000}"/>
    <cellStyle name="Título 1 1 21 8 2" xfId="51241" xr:uid="{00000000-0005-0000-0000-0000A7CC0000}"/>
    <cellStyle name="Título 1 1 21 9" xfId="51242" xr:uid="{00000000-0005-0000-0000-0000A8CC0000}"/>
    <cellStyle name="Título 1 1 21 9 2" xfId="51243" xr:uid="{00000000-0005-0000-0000-0000A9CC0000}"/>
    <cellStyle name="Título 1 1 22" xfId="1442" xr:uid="{00000000-0005-0000-0000-0000AACC0000}"/>
    <cellStyle name="Título 1 1 22 2" xfId="51244" xr:uid="{00000000-0005-0000-0000-0000ABCC0000}"/>
    <cellStyle name="Título 1 1 23" xfId="1443" xr:uid="{00000000-0005-0000-0000-0000ACCC0000}"/>
    <cellStyle name="Título 1 1 23 2" xfId="51245" xr:uid="{00000000-0005-0000-0000-0000ADCC0000}"/>
    <cellStyle name="Título 1 1 24" xfId="51246" xr:uid="{00000000-0005-0000-0000-0000AECC0000}"/>
    <cellStyle name="Título 1 1 24 2" xfId="51247" xr:uid="{00000000-0005-0000-0000-0000AFCC0000}"/>
    <cellStyle name="Título 1 1 25" xfId="51248" xr:uid="{00000000-0005-0000-0000-0000B0CC0000}"/>
    <cellStyle name="Título 1 1 25 2" xfId="51249" xr:uid="{00000000-0005-0000-0000-0000B1CC0000}"/>
    <cellStyle name="Título 1 1 26" xfId="51250" xr:uid="{00000000-0005-0000-0000-0000B2CC0000}"/>
    <cellStyle name="Título 1 1 26 2" xfId="51251" xr:uid="{00000000-0005-0000-0000-0000B3CC0000}"/>
    <cellStyle name="Título 1 1 27" xfId="51252" xr:uid="{00000000-0005-0000-0000-0000B4CC0000}"/>
    <cellStyle name="Título 1 1 27 2" xfId="51253" xr:uid="{00000000-0005-0000-0000-0000B5CC0000}"/>
    <cellStyle name="Título 1 1 28" xfId="51254" xr:uid="{00000000-0005-0000-0000-0000B6CC0000}"/>
    <cellStyle name="Título 1 1 28 2" xfId="51255" xr:uid="{00000000-0005-0000-0000-0000B7CC0000}"/>
    <cellStyle name="Título 1 1 29" xfId="51256" xr:uid="{00000000-0005-0000-0000-0000B8CC0000}"/>
    <cellStyle name="Título 1 1 29 2" xfId="51257" xr:uid="{00000000-0005-0000-0000-0000B9CC0000}"/>
    <cellStyle name="Título 1 1 3" xfId="1444" xr:uid="{00000000-0005-0000-0000-0000BACC0000}"/>
    <cellStyle name="Título 1 1 3 10" xfId="51258" xr:uid="{00000000-0005-0000-0000-0000BBCC0000}"/>
    <cellStyle name="Título 1 1 3 10 2" xfId="51259" xr:uid="{00000000-0005-0000-0000-0000BCCC0000}"/>
    <cellStyle name="Título 1 1 3 11" xfId="51260" xr:uid="{00000000-0005-0000-0000-0000BDCC0000}"/>
    <cellStyle name="Título 1 1 3 11 2" xfId="51261" xr:uid="{00000000-0005-0000-0000-0000BECC0000}"/>
    <cellStyle name="Título 1 1 3 12" xfId="51262" xr:uid="{00000000-0005-0000-0000-0000BFCC0000}"/>
    <cellStyle name="Título 1 1 3 12 2" xfId="51263" xr:uid="{00000000-0005-0000-0000-0000C0CC0000}"/>
    <cellStyle name="Título 1 1 3 13" xfId="51264" xr:uid="{00000000-0005-0000-0000-0000C1CC0000}"/>
    <cellStyle name="Título 1 1 3 13 2" xfId="51265" xr:uid="{00000000-0005-0000-0000-0000C2CC0000}"/>
    <cellStyle name="Título 1 1 3 14" xfId="51266" xr:uid="{00000000-0005-0000-0000-0000C3CC0000}"/>
    <cellStyle name="Título 1 1 3 14 2" xfId="51267" xr:uid="{00000000-0005-0000-0000-0000C4CC0000}"/>
    <cellStyle name="Título 1 1 3 15" xfId="51268" xr:uid="{00000000-0005-0000-0000-0000C5CC0000}"/>
    <cellStyle name="Título 1 1 3 15 2" xfId="51269" xr:uid="{00000000-0005-0000-0000-0000C6CC0000}"/>
    <cellStyle name="Título 1 1 3 16" xfId="51270" xr:uid="{00000000-0005-0000-0000-0000C7CC0000}"/>
    <cellStyle name="Título 1 1 3 16 2" xfId="51271" xr:uid="{00000000-0005-0000-0000-0000C8CC0000}"/>
    <cellStyle name="Título 1 1 3 17" xfId="51272" xr:uid="{00000000-0005-0000-0000-0000C9CC0000}"/>
    <cellStyle name="Título 1 1 3 17 2" xfId="51273" xr:uid="{00000000-0005-0000-0000-0000CACC0000}"/>
    <cellStyle name="Título 1 1 3 18" xfId="51274" xr:uid="{00000000-0005-0000-0000-0000CBCC0000}"/>
    <cellStyle name="Título 1 1 3 18 2" xfId="51275" xr:uid="{00000000-0005-0000-0000-0000CCCC0000}"/>
    <cellStyle name="Título 1 1 3 19" xfId="51276" xr:uid="{00000000-0005-0000-0000-0000CDCC0000}"/>
    <cellStyle name="Título 1 1 3 19 2" xfId="51277" xr:uid="{00000000-0005-0000-0000-0000CECC0000}"/>
    <cellStyle name="Título 1 1 3 2" xfId="1445" xr:uid="{00000000-0005-0000-0000-0000CFCC0000}"/>
    <cellStyle name="Título 1 1 3 2 2" xfId="51278" xr:uid="{00000000-0005-0000-0000-0000D0CC0000}"/>
    <cellStyle name="Título 1 1 3 20" xfId="51279" xr:uid="{00000000-0005-0000-0000-0000D1CC0000}"/>
    <cellStyle name="Título 1 1 3 20 2" xfId="51280" xr:uid="{00000000-0005-0000-0000-0000D2CC0000}"/>
    <cellStyle name="Título 1 1 3 21" xfId="51281" xr:uid="{00000000-0005-0000-0000-0000D3CC0000}"/>
    <cellStyle name="Título 1 1 3 21 2" xfId="51282" xr:uid="{00000000-0005-0000-0000-0000D4CC0000}"/>
    <cellStyle name="Título 1 1 3 22" xfId="51283" xr:uid="{00000000-0005-0000-0000-0000D5CC0000}"/>
    <cellStyle name="Título 1 1 3 22 2" xfId="51284" xr:uid="{00000000-0005-0000-0000-0000D6CC0000}"/>
    <cellStyle name="Título 1 1 3 23" xfId="51285" xr:uid="{00000000-0005-0000-0000-0000D7CC0000}"/>
    <cellStyle name="Título 1 1 3 23 2" xfId="51286" xr:uid="{00000000-0005-0000-0000-0000D8CC0000}"/>
    <cellStyle name="Título 1 1 3 24" xfId="51287" xr:uid="{00000000-0005-0000-0000-0000D9CC0000}"/>
    <cellStyle name="Título 1 1 3 24 2" xfId="51288" xr:uid="{00000000-0005-0000-0000-0000DACC0000}"/>
    <cellStyle name="Título 1 1 3 25" xfId="51289" xr:uid="{00000000-0005-0000-0000-0000DBCC0000}"/>
    <cellStyle name="Título 1 1 3 25 2" xfId="51290" xr:uid="{00000000-0005-0000-0000-0000DCCC0000}"/>
    <cellStyle name="Título 1 1 3 26" xfId="51291" xr:uid="{00000000-0005-0000-0000-0000DDCC0000}"/>
    <cellStyle name="Título 1 1 3 26 2" xfId="51292" xr:uid="{00000000-0005-0000-0000-0000DECC0000}"/>
    <cellStyle name="Título 1 1 3 27" xfId="51293" xr:uid="{00000000-0005-0000-0000-0000DFCC0000}"/>
    <cellStyle name="Título 1 1 3 27 2" xfId="51294" xr:uid="{00000000-0005-0000-0000-0000E0CC0000}"/>
    <cellStyle name="Título 1 1 3 28" xfId="51295" xr:uid="{00000000-0005-0000-0000-0000E1CC0000}"/>
    <cellStyle name="Título 1 1 3 28 2" xfId="51296" xr:uid="{00000000-0005-0000-0000-0000E2CC0000}"/>
    <cellStyle name="Título 1 1 3 29" xfId="51297" xr:uid="{00000000-0005-0000-0000-0000E3CC0000}"/>
    <cellStyle name="Título 1 1 3 29 2" xfId="51298" xr:uid="{00000000-0005-0000-0000-0000E4CC0000}"/>
    <cellStyle name="Título 1 1 3 3" xfId="1446" xr:uid="{00000000-0005-0000-0000-0000E5CC0000}"/>
    <cellStyle name="Título 1 1 3 3 2" xfId="51299" xr:uid="{00000000-0005-0000-0000-0000E6CC0000}"/>
    <cellStyle name="Título 1 1 3 30" xfId="51300" xr:uid="{00000000-0005-0000-0000-0000E7CC0000}"/>
    <cellStyle name="Título 1 1 3 30 2" xfId="51301" xr:uid="{00000000-0005-0000-0000-0000E8CC0000}"/>
    <cellStyle name="Título 1 1 3 31" xfId="51302" xr:uid="{00000000-0005-0000-0000-0000E9CC0000}"/>
    <cellStyle name="Título 1 1 3 31 2" xfId="51303" xr:uid="{00000000-0005-0000-0000-0000EACC0000}"/>
    <cellStyle name="Título 1 1 3 32" xfId="51304" xr:uid="{00000000-0005-0000-0000-0000EBCC0000}"/>
    <cellStyle name="Título 1 1 3 32 2" xfId="51305" xr:uid="{00000000-0005-0000-0000-0000ECCC0000}"/>
    <cellStyle name="Título 1 1 3 33" xfId="51306" xr:uid="{00000000-0005-0000-0000-0000EDCC0000}"/>
    <cellStyle name="Título 1 1 3 33 2" xfId="51307" xr:uid="{00000000-0005-0000-0000-0000EECC0000}"/>
    <cellStyle name="Título 1 1 3 34" xfId="51308" xr:uid="{00000000-0005-0000-0000-0000EFCC0000}"/>
    <cellStyle name="Título 1 1 3 34 2" xfId="51309" xr:uid="{00000000-0005-0000-0000-0000F0CC0000}"/>
    <cellStyle name="Título 1 1 3 35" xfId="51310" xr:uid="{00000000-0005-0000-0000-0000F1CC0000}"/>
    <cellStyle name="Título 1 1 3 35 2" xfId="51311" xr:uid="{00000000-0005-0000-0000-0000F2CC0000}"/>
    <cellStyle name="Título 1 1 3 36" xfId="51312" xr:uid="{00000000-0005-0000-0000-0000F3CC0000}"/>
    <cellStyle name="Título 1 1 3 36 2" xfId="51313" xr:uid="{00000000-0005-0000-0000-0000F4CC0000}"/>
    <cellStyle name="Título 1 1 3 37" xfId="51314" xr:uid="{00000000-0005-0000-0000-0000F5CC0000}"/>
    <cellStyle name="Título 1 1 3 37 2" xfId="51315" xr:uid="{00000000-0005-0000-0000-0000F6CC0000}"/>
    <cellStyle name="Título 1 1 3 38" xfId="51316" xr:uid="{00000000-0005-0000-0000-0000F7CC0000}"/>
    <cellStyle name="Título 1 1 3 38 2" xfId="51317" xr:uid="{00000000-0005-0000-0000-0000F8CC0000}"/>
    <cellStyle name="Título 1 1 3 39" xfId="51318" xr:uid="{00000000-0005-0000-0000-0000F9CC0000}"/>
    <cellStyle name="Título 1 1 3 4" xfId="51319" xr:uid="{00000000-0005-0000-0000-0000FACC0000}"/>
    <cellStyle name="Título 1 1 3 4 2" xfId="51320" xr:uid="{00000000-0005-0000-0000-0000FBCC0000}"/>
    <cellStyle name="Título 1 1 3 40" xfId="51321" xr:uid="{00000000-0005-0000-0000-0000FCCC0000}"/>
    <cellStyle name="Título 1 1 3 41" xfId="51322" xr:uid="{00000000-0005-0000-0000-0000FDCC0000}"/>
    <cellStyle name="Título 1 1 3 42" xfId="51323" xr:uid="{00000000-0005-0000-0000-0000FECC0000}"/>
    <cellStyle name="Título 1 1 3 43" xfId="51324" xr:uid="{00000000-0005-0000-0000-0000FFCC0000}"/>
    <cellStyle name="Título 1 1 3 44" xfId="51325" xr:uid="{00000000-0005-0000-0000-000000CD0000}"/>
    <cellStyle name="Título 1 1 3 45" xfId="51326" xr:uid="{00000000-0005-0000-0000-000001CD0000}"/>
    <cellStyle name="Título 1 1 3 46" xfId="51327" xr:uid="{00000000-0005-0000-0000-000002CD0000}"/>
    <cellStyle name="Título 1 1 3 47" xfId="51328" xr:uid="{00000000-0005-0000-0000-000003CD0000}"/>
    <cellStyle name="Título 1 1 3 48" xfId="51329" xr:uid="{00000000-0005-0000-0000-000004CD0000}"/>
    <cellStyle name="Título 1 1 3 49" xfId="51330" xr:uid="{00000000-0005-0000-0000-000005CD0000}"/>
    <cellStyle name="Título 1 1 3 5" xfId="51331" xr:uid="{00000000-0005-0000-0000-000006CD0000}"/>
    <cellStyle name="Título 1 1 3 5 2" xfId="51332" xr:uid="{00000000-0005-0000-0000-000007CD0000}"/>
    <cellStyle name="Título 1 1 3 50" xfId="51333" xr:uid="{00000000-0005-0000-0000-000008CD0000}"/>
    <cellStyle name="Título 1 1 3 51" xfId="51334" xr:uid="{00000000-0005-0000-0000-000009CD0000}"/>
    <cellStyle name="Título 1 1 3 52" xfId="51335" xr:uid="{00000000-0005-0000-0000-00000ACD0000}"/>
    <cellStyle name="Título 1 1 3 53" xfId="51336" xr:uid="{00000000-0005-0000-0000-00000BCD0000}"/>
    <cellStyle name="Título 1 1 3 54" xfId="51337" xr:uid="{00000000-0005-0000-0000-00000CCD0000}"/>
    <cellStyle name="Título 1 1 3 55" xfId="51338" xr:uid="{00000000-0005-0000-0000-00000DCD0000}"/>
    <cellStyle name="Título 1 1 3 56" xfId="51339" xr:uid="{00000000-0005-0000-0000-00000ECD0000}"/>
    <cellStyle name="Título 1 1 3 57" xfId="51340" xr:uid="{00000000-0005-0000-0000-00000FCD0000}"/>
    <cellStyle name="Título 1 1 3 58" xfId="51341" xr:uid="{00000000-0005-0000-0000-000010CD0000}"/>
    <cellStyle name="Título 1 1 3 59" xfId="51342" xr:uid="{00000000-0005-0000-0000-000011CD0000}"/>
    <cellStyle name="Título 1 1 3 6" xfId="51343" xr:uid="{00000000-0005-0000-0000-000012CD0000}"/>
    <cellStyle name="Título 1 1 3 6 2" xfId="51344" xr:uid="{00000000-0005-0000-0000-000013CD0000}"/>
    <cellStyle name="Título 1 1 3 60" xfId="51345" xr:uid="{00000000-0005-0000-0000-000014CD0000}"/>
    <cellStyle name="Título 1 1 3 61" xfId="51346" xr:uid="{00000000-0005-0000-0000-000015CD0000}"/>
    <cellStyle name="Título 1 1 3 62" xfId="51347" xr:uid="{00000000-0005-0000-0000-000016CD0000}"/>
    <cellStyle name="Título 1 1 3 63" xfId="51348" xr:uid="{00000000-0005-0000-0000-000017CD0000}"/>
    <cellStyle name="Título 1 1 3 64" xfId="51349" xr:uid="{00000000-0005-0000-0000-000018CD0000}"/>
    <cellStyle name="Título 1 1 3 65" xfId="51350" xr:uid="{00000000-0005-0000-0000-000019CD0000}"/>
    <cellStyle name="Título 1 1 3 66" xfId="51351" xr:uid="{00000000-0005-0000-0000-00001ACD0000}"/>
    <cellStyle name="Título 1 1 3 67" xfId="51352" xr:uid="{00000000-0005-0000-0000-00001BCD0000}"/>
    <cellStyle name="Título 1 1 3 68" xfId="51353" xr:uid="{00000000-0005-0000-0000-00001CCD0000}"/>
    <cellStyle name="Título 1 1 3 69" xfId="51354" xr:uid="{00000000-0005-0000-0000-00001DCD0000}"/>
    <cellStyle name="Título 1 1 3 7" xfId="51355" xr:uid="{00000000-0005-0000-0000-00001ECD0000}"/>
    <cellStyle name="Título 1 1 3 7 2" xfId="51356" xr:uid="{00000000-0005-0000-0000-00001FCD0000}"/>
    <cellStyle name="Título 1 1 3 70" xfId="52883" xr:uid="{00000000-0005-0000-0000-000020CD0000}"/>
    <cellStyle name="Título 1 1 3 71" xfId="53344" xr:uid="{00000000-0005-0000-0000-000021CD0000}"/>
    <cellStyle name="Título 1 1 3 8" xfId="51357" xr:uid="{00000000-0005-0000-0000-000022CD0000}"/>
    <cellStyle name="Título 1 1 3 8 2" xfId="51358" xr:uid="{00000000-0005-0000-0000-000023CD0000}"/>
    <cellStyle name="Título 1 1 3 9" xfId="51359" xr:uid="{00000000-0005-0000-0000-000024CD0000}"/>
    <cellStyle name="Título 1 1 3 9 2" xfId="51360" xr:uid="{00000000-0005-0000-0000-000025CD0000}"/>
    <cellStyle name="Título 1 1 30" xfId="51361" xr:uid="{00000000-0005-0000-0000-000026CD0000}"/>
    <cellStyle name="Título 1 1 30 2" xfId="51362" xr:uid="{00000000-0005-0000-0000-000027CD0000}"/>
    <cellStyle name="Título 1 1 31" xfId="51363" xr:uid="{00000000-0005-0000-0000-000028CD0000}"/>
    <cellStyle name="Título 1 1 31 2" xfId="51364" xr:uid="{00000000-0005-0000-0000-000029CD0000}"/>
    <cellStyle name="Título 1 1 32" xfId="51365" xr:uid="{00000000-0005-0000-0000-00002ACD0000}"/>
    <cellStyle name="Título 1 1 32 2" xfId="51366" xr:uid="{00000000-0005-0000-0000-00002BCD0000}"/>
    <cellStyle name="Título 1 1 33" xfId="51367" xr:uid="{00000000-0005-0000-0000-00002CCD0000}"/>
    <cellStyle name="Título 1 1 33 2" xfId="51368" xr:uid="{00000000-0005-0000-0000-00002DCD0000}"/>
    <cellStyle name="Título 1 1 34" xfId="51369" xr:uid="{00000000-0005-0000-0000-00002ECD0000}"/>
    <cellStyle name="Título 1 1 34 2" xfId="51370" xr:uid="{00000000-0005-0000-0000-00002FCD0000}"/>
    <cellStyle name="Título 1 1 35" xfId="51371" xr:uid="{00000000-0005-0000-0000-000030CD0000}"/>
    <cellStyle name="Título 1 1 35 2" xfId="51372" xr:uid="{00000000-0005-0000-0000-000031CD0000}"/>
    <cellStyle name="Título 1 1 36" xfId="51373" xr:uid="{00000000-0005-0000-0000-000032CD0000}"/>
    <cellStyle name="Título 1 1 36 2" xfId="51374" xr:uid="{00000000-0005-0000-0000-000033CD0000}"/>
    <cellStyle name="Título 1 1 37" xfId="51375" xr:uid="{00000000-0005-0000-0000-000034CD0000}"/>
    <cellStyle name="Título 1 1 37 2" xfId="51376" xr:uid="{00000000-0005-0000-0000-000035CD0000}"/>
    <cellStyle name="Título 1 1 38" xfId="51377" xr:uid="{00000000-0005-0000-0000-000036CD0000}"/>
    <cellStyle name="Título 1 1 38 2" xfId="51378" xr:uid="{00000000-0005-0000-0000-000037CD0000}"/>
    <cellStyle name="Título 1 1 39" xfId="51379" xr:uid="{00000000-0005-0000-0000-000038CD0000}"/>
    <cellStyle name="Título 1 1 39 2" xfId="51380" xr:uid="{00000000-0005-0000-0000-000039CD0000}"/>
    <cellStyle name="Título 1 1 4" xfId="1447" xr:uid="{00000000-0005-0000-0000-00003ACD0000}"/>
    <cellStyle name="Título 1 1 4 10" xfId="51381" xr:uid="{00000000-0005-0000-0000-00003BCD0000}"/>
    <cellStyle name="Título 1 1 4 10 2" xfId="51382" xr:uid="{00000000-0005-0000-0000-00003CCD0000}"/>
    <cellStyle name="Título 1 1 4 11" xfId="51383" xr:uid="{00000000-0005-0000-0000-00003DCD0000}"/>
    <cellStyle name="Título 1 1 4 11 2" xfId="51384" xr:uid="{00000000-0005-0000-0000-00003ECD0000}"/>
    <cellStyle name="Título 1 1 4 12" xfId="51385" xr:uid="{00000000-0005-0000-0000-00003FCD0000}"/>
    <cellStyle name="Título 1 1 4 12 2" xfId="51386" xr:uid="{00000000-0005-0000-0000-000040CD0000}"/>
    <cellStyle name="Título 1 1 4 13" xfId="51387" xr:uid="{00000000-0005-0000-0000-000041CD0000}"/>
    <cellStyle name="Título 1 1 4 13 2" xfId="51388" xr:uid="{00000000-0005-0000-0000-000042CD0000}"/>
    <cellStyle name="Título 1 1 4 14" xfId="51389" xr:uid="{00000000-0005-0000-0000-000043CD0000}"/>
    <cellStyle name="Título 1 1 4 14 2" xfId="51390" xr:uid="{00000000-0005-0000-0000-000044CD0000}"/>
    <cellStyle name="Título 1 1 4 15" xfId="51391" xr:uid="{00000000-0005-0000-0000-000045CD0000}"/>
    <cellStyle name="Título 1 1 4 15 2" xfId="51392" xr:uid="{00000000-0005-0000-0000-000046CD0000}"/>
    <cellStyle name="Título 1 1 4 16" xfId="51393" xr:uid="{00000000-0005-0000-0000-000047CD0000}"/>
    <cellStyle name="Título 1 1 4 16 2" xfId="51394" xr:uid="{00000000-0005-0000-0000-000048CD0000}"/>
    <cellStyle name="Título 1 1 4 17" xfId="51395" xr:uid="{00000000-0005-0000-0000-000049CD0000}"/>
    <cellStyle name="Título 1 1 4 17 2" xfId="51396" xr:uid="{00000000-0005-0000-0000-00004ACD0000}"/>
    <cellStyle name="Título 1 1 4 18" xfId="51397" xr:uid="{00000000-0005-0000-0000-00004BCD0000}"/>
    <cellStyle name="Título 1 1 4 18 2" xfId="51398" xr:uid="{00000000-0005-0000-0000-00004CCD0000}"/>
    <cellStyle name="Título 1 1 4 19" xfId="51399" xr:uid="{00000000-0005-0000-0000-00004DCD0000}"/>
    <cellStyle name="Título 1 1 4 19 2" xfId="51400" xr:uid="{00000000-0005-0000-0000-00004ECD0000}"/>
    <cellStyle name="Título 1 1 4 2" xfId="1448" xr:uid="{00000000-0005-0000-0000-00004FCD0000}"/>
    <cellStyle name="Título 1 1 4 2 2" xfId="51401" xr:uid="{00000000-0005-0000-0000-000050CD0000}"/>
    <cellStyle name="Título 1 1 4 20" xfId="51402" xr:uid="{00000000-0005-0000-0000-000051CD0000}"/>
    <cellStyle name="Título 1 1 4 20 2" xfId="51403" xr:uid="{00000000-0005-0000-0000-000052CD0000}"/>
    <cellStyle name="Título 1 1 4 21" xfId="51404" xr:uid="{00000000-0005-0000-0000-000053CD0000}"/>
    <cellStyle name="Título 1 1 4 21 2" xfId="51405" xr:uid="{00000000-0005-0000-0000-000054CD0000}"/>
    <cellStyle name="Título 1 1 4 22" xfId="51406" xr:uid="{00000000-0005-0000-0000-000055CD0000}"/>
    <cellStyle name="Título 1 1 4 22 2" xfId="51407" xr:uid="{00000000-0005-0000-0000-000056CD0000}"/>
    <cellStyle name="Título 1 1 4 23" xfId="51408" xr:uid="{00000000-0005-0000-0000-000057CD0000}"/>
    <cellStyle name="Título 1 1 4 23 2" xfId="51409" xr:uid="{00000000-0005-0000-0000-000058CD0000}"/>
    <cellStyle name="Título 1 1 4 24" xfId="51410" xr:uid="{00000000-0005-0000-0000-000059CD0000}"/>
    <cellStyle name="Título 1 1 4 24 2" xfId="51411" xr:uid="{00000000-0005-0000-0000-00005ACD0000}"/>
    <cellStyle name="Título 1 1 4 25" xfId="51412" xr:uid="{00000000-0005-0000-0000-00005BCD0000}"/>
    <cellStyle name="Título 1 1 4 25 2" xfId="51413" xr:uid="{00000000-0005-0000-0000-00005CCD0000}"/>
    <cellStyle name="Título 1 1 4 26" xfId="51414" xr:uid="{00000000-0005-0000-0000-00005DCD0000}"/>
    <cellStyle name="Título 1 1 4 26 2" xfId="51415" xr:uid="{00000000-0005-0000-0000-00005ECD0000}"/>
    <cellStyle name="Título 1 1 4 27" xfId="51416" xr:uid="{00000000-0005-0000-0000-00005FCD0000}"/>
    <cellStyle name="Título 1 1 4 27 2" xfId="51417" xr:uid="{00000000-0005-0000-0000-000060CD0000}"/>
    <cellStyle name="Título 1 1 4 28" xfId="51418" xr:uid="{00000000-0005-0000-0000-000061CD0000}"/>
    <cellStyle name="Título 1 1 4 28 2" xfId="51419" xr:uid="{00000000-0005-0000-0000-000062CD0000}"/>
    <cellStyle name="Título 1 1 4 29" xfId="51420" xr:uid="{00000000-0005-0000-0000-000063CD0000}"/>
    <cellStyle name="Título 1 1 4 29 2" xfId="51421" xr:uid="{00000000-0005-0000-0000-000064CD0000}"/>
    <cellStyle name="Título 1 1 4 3" xfId="1449" xr:uid="{00000000-0005-0000-0000-000065CD0000}"/>
    <cellStyle name="Título 1 1 4 3 2" xfId="51422" xr:uid="{00000000-0005-0000-0000-000066CD0000}"/>
    <cellStyle name="Título 1 1 4 30" xfId="51423" xr:uid="{00000000-0005-0000-0000-000067CD0000}"/>
    <cellStyle name="Título 1 1 4 30 2" xfId="51424" xr:uid="{00000000-0005-0000-0000-000068CD0000}"/>
    <cellStyle name="Título 1 1 4 31" xfId="51425" xr:uid="{00000000-0005-0000-0000-000069CD0000}"/>
    <cellStyle name="Título 1 1 4 31 2" xfId="51426" xr:uid="{00000000-0005-0000-0000-00006ACD0000}"/>
    <cellStyle name="Título 1 1 4 32" xfId="51427" xr:uid="{00000000-0005-0000-0000-00006BCD0000}"/>
    <cellStyle name="Título 1 1 4 32 2" xfId="51428" xr:uid="{00000000-0005-0000-0000-00006CCD0000}"/>
    <cellStyle name="Título 1 1 4 33" xfId="51429" xr:uid="{00000000-0005-0000-0000-00006DCD0000}"/>
    <cellStyle name="Título 1 1 4 33 2" xfId="51430" xr:uid="{00000000-0005-0000-0000-00006ECD0000}"/>
    <cellStyle name="Título 1 1 4 34" xfId="51431" xr:uid="{00000000-0005-0000-0000-00006FCD0000}"/>
    <cellStyle name="Título 1 1 4 34 2" xfId="51432" xr:uid="{00000000-0005-0000-0000-000070CD0000}"/>
    <cellStyle name="Título 1 1 4 35" xfId="51433" xr:uid="{00000000-0005-0000-0000-000071CD0000}"/>
    <cellStyle name="Título 1 1 4 35 2" xfId="51434" xr:uid="{00000000-0005-0000-0000-000072CD0000}"/>
    <cellStyle name="Título 1 1 4 36" xfId="51435" xr:uid="{00000000-0005-0000-0000-000073CD0000}"/>
    <cellStyle name="Título 1 1 4 36 2" xfId="51436" xr:uid="{00000000-0005-0000-0000-000074CD0000}"/>
    <cellStyle name="Título 1 1 4 37" xfId="51437" xr:uid="{00000000-0005-0000-0000-000075CD0000}"/>
    <cellStyle name="Título 1 1 4 37 2" xfId="51438" xr:uid="{00000000-0005-0000-0000-000076CD0000}"/>
    <cellStyle name="Título 1 1 4 38" xfId="51439" xr:uid="{00000000-0005-0000-0000-000077CD0000}"/>
    <cellStyle name="Título 1 1 4 38 2" xfId="51440" xr:uid="{00000000-0005-0000-0000-000078CD0000}"/>
    <cellStyle name="Título 1 1 4 39" xfId="51441" xr:uid="{00000000-0005-0000-0000-000079CD0000}"/>
    <cellStyle name="Título 1 1 4 4" xfId="51442" xr:uid="{00000000-0005-0000-0000-00007ACD0000}"/>
    <cellStyle name="Título 1 1 4 4 2" xfId="51443" xr:uid="{00000000-0005-0000-0000-00007BCD0000}"/>
    <cellStyle name="Título 1 1 4 40" xfId="51444" xr:uid="{00000000-0005-0000-0000-00007CCD0000}"/>
    <cellStyle name="Título 1 1 4 41" xfId="51445" xr:uid="{00000000-0005-0000-0000-00007DCD0000}"/>
    <cellStyle name="Título 1 1 4 42" xfId="51446" xr:uid="{00000000-0005-0000-0000-00007ECD0000}"/>
    <cellStyle name="Título 1 1 4 43" xfId="51447" xr:uid="{00000000-0005-0000-0000-00007FCD0000}"/>
    <cellStyle name="Título 1 1 4 44" xfId="51448" xr:uid="{00000000-0005-0000-0000-000080CD0000}"/>
    <cellStyle name="Título 1 1 4 45" xfId="51449" xr:uid="{00000000-0005-0000-0000-000081CD0000}"/>
    <cellStyle name="Título 1 1 4 46" xfId="51450" xr:uid="{00000000-0005-0000-0000-000082CD0000}"/>
    <cellStyle name="Título 1 1 4 47" xfId="51451" xr:uid="{00000000-0005-0000-0000-000083CD0000}"/>
    <cellStyle name="Título 1 1 4 48" xfId="51452" xr:uid="{00000000-0005-0000-0000-000084CD0000}"/>
    <cellStyle name="Título 1 1 4 49" xfId="51453" xr:uid="{00000000-0005-0000-0000-000085CD0000}"/>
    <cellStyle name="Título 1 1 4 5" xfId="51454" xr:uid="{00000000-0005-0000-0000-000086CD0000}"/>
    <cellStyle name="Título 1 1 4 5 2" xfId="51455" xr:uid="{00000000-0005-0000-0000-000087CD0000}"/>
    <cellStyle name="Título 1 1 4 50" xfId="51456" xr:uid="{00000000-0005-0000-0000-000088CD0000}"/>
    <cellStyle name="Título 1 1 4 51" xfId="51457" xr:uid="{00000000-0005-0000-0000-000089CD0000}"/>
    <cellStyle name="Título 1 1 4 52" xfId="51458" xr:uid="{00000000-0005-0000-0000-00008ACD0000}"/>
    <cellStyle name="Título 1 1 4 53" xfId="51459" xr:uid="{00000000-0005-0000-0000-00008BCD0000}"/>
    <cellStyle name="Título 1 1 4 54" xfId="51460" xr:uid="{00000000-0005-0000-0000-00008CCD0000}"/>
    <cellStyle name="Título 1 1 4 55" xfId="51461" xr:uid="{00000000-0005-0000-0000-00008DCD0000}"/>
    <cellStyle name="Título 1 1 4 56" xfId="51462" xr:uid="{00000000-0005-0000-0000-00008ECD0000}"/>
    <cellStyle name="Título 1 1 4 57" xfId="51463" xr:uid="{00000000-0005-0000-0000-00008FCD0000}"/>
    <cellStyle name="Título 1 1 4 58" xfId="51464" xr:uid="{00000000-0005-0000-0000-000090CD0000}"/>
    <cellStyle name="Título 1 1 4 59" xfId="51465" xr:uid="{00000000-0005-0000-0000-000091CD0000}"/>
    <cellStyle name="Título 1 1 4 6" xfId="51466" xr:uid="{00000000-0005-0000-0000-000092CD0000}"/>
    <cellStyle name="Título 1 1 4 6 2" xfId="51467" xr:uid="{00000000-0005-0000-0000-000093CD0000}"/>
    <cellStyle name="Título 1 1 4 60" xfId="51468" xr:uid="{00000000-0005-0000-0000-000094CD0000}"/>
    <cellStyle name="Título 1 1 4 61" xfId="51469" xr:uid="{00000000-0005-0000-0000-000095CD0000}"/>
    <cellStyle name="Título 1 1 4 62" xfId="51470" xr:uid="{00000000-0005-0000-0000-000096CD0000}"/>
    <cellStyle name="Título 1 1 4 63" xfId="51471" xr:uid="{00000000-0005-0000-0000-000097CD0000}"/>
    <cellStyle name="Título 1 1 4 64" xfId="51472" xr:uid="{00000000-0005-0000-0000-000098CD0000}"/>
    <cellStyle name="Título 1 1 4 65" xfId="51473" xr:uid="{00000000-0005-0000-0000-000099CD0000}"/>
    <cellStyle name="Título 1 1 4 66" xfId="51474" xr:uid="{00000000-0005-0000-0000-00009ACD0000}"/>
    <cellStyle name="Título 1 1 4 67" xfId="51475" xr:uid="{00000000-0005-0000-0000-00009BCD0000}"/>
    <cellStyle name="Título 1 1 4 68" xfId="51476" xr:uid="{00000000-0005-0000-0000-00009CCD0000}"/>
    <cellStyle name="Título 1 1 4 69" xfId="51477" xr:uid="{00000000-0005-0000-0000-00009DCD0000}"/>
    <cellStyle name="Título 1 1 4 7" xfId="51478" xr:uid="{00000000-0005-0000-0000-00009ECD0000}"/>
    <cellStyle name="Título 1 1 4 7 2" xfId="51479" xr:uid="{00000000-0005-0000-0000-00009FCD0000}"/>
    <cellStyle name="Título 1 1 4 70" xfId="52642" xr:uid="{00000000-0005-0000-0000-0000A0CD0000}"/>
    <cellStyle name="Título 1 1 4 71" xfId="53087" xr:uid="{00000000-0005-0000-0000-0000A1CD0000}"/>
    <cellStyle name="Título 1 1 4 8" xfId="51480" xr:uid="{00000000-0005-0000-0000-0000A2CD0000}"/>
    <cellStyle name="Título 1 1 4 8 2" xfId="51481" xr:uid="{00000000-0005-0000-0000-0000A3CD0000}"/>
    <cellStyle name="Título 1 1 4 9" xfId="51482" xr:uid="{00000000-0005-0000-0000-0000A4CD0000}"/>
    <cellStyle name="Título 1 1 4 9 2" xfId="51483" xr:uid="{00000000-0005-0000-0000-0000A5CD0000}"/>
    <cellStyle name="Título 1 1 40" xfId="51484" xr:uid="{00000000-0005-0000-0000-0000A6CD0000}"/>
    <cellStyle name="Título 1 1 40 2" xfId="51485" xr:uid="{00000000-0005-0000-0000-0000A7CD0000}"/>
    <cellStyle name="Título 1 1 41" xfId="51486" xr:uid="{00000000-0005-0000-0000-0000A8CD0000}"/>
    <cellStyle name="Título 1 1 41 2" xfId="51487" xr:uid="{00000000-0005-0000-0000-0000A9CD0000}"/>
    <cellStyle name="Título 1 1 42" xfId="51488" xr:uid="{00000000-0005-0000-0000-0000AACD0000}"/>
    <cellStyle name="Título 1 1 42 2" xfId="51489" xr:uid="{00000000-0005-0000-0000-0000ABCD0000}"/>
    <cellStyle name="Título 1 1 43" xfId="51490" xr:uid="{00000000-0005-0000-0000-0000ACCD0000}"/>
    <cellStyle name="Título 1 1 43 2" xfId="51491" xr:uid="{00000000-0005-0000-0000-0000ADCD0000}"/>
    <cellStyle name="Título 1 1 44" xfId="51492" xr:uid="{00000000-0005-0000-0000-0000AECD0000}"/>
    <cellStyle name="Título 1 1 44 2" xfId="51493" xr:uid="{00000000-0005-0000-0000-0000AFCD0000}"/>
    <cellStyle name="Título 1 1 45" xfId="51494" xr:uid="{00000000-0005-0000-0000-0000B0CD0000}"/>
    <cellStyle name="Título 1 1 45 2" xfId="51495" xr:uid="{00000000-0005-0000-0000-0000B1CD0000}"/>
    <cellStyle name="Título 1 1 46" xfId="51496" xr:uid="{00000000-0005-0000-0000-0000B2CD0000}"/>
    <cellStyle name="Título 1 1 46 2" xfId="51497" xr:uid="{00000000-0005-0000-0000-0000B3CD0000}"/>
    <cellStyle name="Título 1 1 47" xfId="51498" xr:uid="{00000000-0005-0000-0000-0000B4CD0000}"/>
    <cellStyle name="Título 1 1 47 2" xfId="51499" xr:uid="{00000000-0005-0000-0000-0000B5CD0000}"/>
    <cellStyle name="Título 1 1 48" xfId="51500" xr:uid="{00000000-0005-0000-0000-0000B6CD0000}"/>
    <cellStyle name="Título 1 1 48 2" xfId="51501" xr:uid="{00000000-0005-0000-0000-0000B7CD0000}"/>
    <cellStyle name="Título 1 1 49" xfId="51502" xr:uid="{00000000-0005-0000-0000-0000B8CD0000}"/>
    <cellStyle name="Título 1 1 49 2" xfId="51503" xr:uid="{00000000-0005-0000-0000-0000B9CD0000}"/>
    <cellStyle name="Título 1 1 5" xfId="1450" xr:uid="{00000000-0005-0000-0000-0000BACD0000}"/>
    <cellStyle name="Título 1 1 5 10" xfId="51504" xr:uid="{00000000-0005-0000-0000-0000BBCD0000}"/>
    <cellStyle name="Título 1 1 5 10 2" xfId="51505" xr:uid="{00000000-0005-0000-0000-0000BCCD0000}"/>
    <cellStyle name="Título 1 1 5 11" xfId="51506" xr:uid="{00000000-0005-0000-0000-0000BDCD0000}"/>
    <cellStyle name="Título 1 1 5 11 2" xfId="51507" xr:uid="{00000000-0005-0000-0000-0000BECD0000}"/>
    <cellStyle name="Título 1 1 5 12" xfId="51508" xr:uid="{00000000-0005-0000-0000-0000BFCD0000}"/>
    <cellStyle name="Título 1 1 5 12 2" xfId="51509" xr:uid="{00000000-0005-0000-0000-0000C0CD0000}"/>
    <cellStyle name="Título 1 1 5 13" xfId="51510" xr:uid="{00000000-0005-0000-0000-0000C1CD0000}"/>
    <cellStyle name="Título 1 1 5 13 2" xfId="51511" xr:uid="{00000000-0005-0000-0000-0000C2CD0000}"/>
    <cellStyle name="Título 1 1 5 14" xfId="51512" xr:uid="{00000000-0005-0000-0000-0000C3CD0000}"/>
    <cellStyle name="Título 1 1 5 14 2" xfId="51513" xr:uid="{00000000-0005-0000-0000-0000C4CD0000}"/>
    <cellStyle name="Título 1 1 5 15" xfId="51514" xr:uid="{00000000-0005-0000-0000-0000C5CD0000}"/>
    <cellStyle name="Título 1 1 5 15 2" xfId="51515" xr:uid="{00000000-0005-0000-0000-0000C6CD0000}"/>
    <cellStyle name="Título 1 1 5 16" xfId="51516" xr:uid="{00000000-0005-0000-0000-0000C7CD0000}"/>
    <cellStyle name="Título 1 1 5 16 2" xfId="51517" xr:uid="{00000000-0005-0000-0000-0000C8CD0000}"/>
    <cellStyle name="Título 1 1 5 17" xfId="51518" xr:uid="{00000000-0005-0000-0000-0000C9CD0000}"/>
    <cellStyle name="Título 1 1 5 17 2" xfId="51519" xr:uid="{00000000-0005-0000-0000-0000CACD0000}"/>
    <cellStyle name="Título 1 1 5 18" xfId="51520" xr:uid="{00000000-0005-0000-0000-0000CBCD0000}"/>
    <cellStyle name="Título 1 1 5 18 2" xfId="51521" xr:uid="{00000000-0005-0000-0000-0000CCCD0000}"/>
    <cellStyle name="Título 1 1 5 19" xfId="51522" xr:uid="{00000000-0005-0000-0000-0000CDCD0000}"/>
    <cellStyle name="Título 1 1 5 19 2" xfId="51523" xr:uid="{00000000-0005-0000-0000-0000CECD0000}"/>
    <cellStyle name="Título 1 1 5 2" xfId="1451" xr:uid="{00000000-0005-0000-0000-0000CFCD0000}"/>
    <cellStyle name="Título 1 1 5 2 2" xfId="51524" xr:uid="{00000000-0005-0000-0000-0000D0CD0000}"/>
    <cellStyle name="Título 1 1 5 20" xfId="51525" xr:uid="{00000000-0005-0000-0000-0000D1CD0000}"/>
    <cellStyle name="Título 1 1 5 20 2" xfId="51526" xr:uid="{00000000-0005-0000-0000-0000D2CD0000}"/>
    <cellStyle name="Título 1 1 5 21" xfId="51527" xr:uid="{00000000-0005-0000-0000-0000D3CD0000}"/>
    <cellStyle name="Título 1 1 5 21 2" xfId="51528" xr:uid="{00000000-0005-0000-0000-0000D4CD0000}"/>
    <cellStyle name="Título 1 1 5 22" xfId="51529" xr:uid="{00000000-0005-0000-0000-0000D5CD0000}"/>
    <cellStyle name="Título 1 1 5 22 2" xfId="51530" xr:uid="{00000000-0005-0000-0000-0000D6CD0000}"/>
    <cellStyle name="Título 1 1 5 23" xfId="51531" xr:uid="{00000000-0005-0000-0000-0000D7CD0000}"/>
    <cellStyle name="Título 1 1 5 23 2" xfId="51532" xr:uid="{00000000-0005-0000-0000-0000D8CD0000}"/>
    <cellStyle name="Título 1 1 5 24" xfId="51533" xr:uid="{00000000-0005-0000-0000-0000D9CD0000}"/>
    <cellStyle name="Título 1 1 5 24 2" xfId="51534" xr:uid="{00000000-0005-0000-0000-0000DACD0000}"/>
    <cellStyle name="Título 1 1 5 25" xfId="51535" xr:uid="{00000000-0005-0000-0000-0000DBCD0000}"/>
    <cellStyle name="Título 1 1 5 25 2" xfId="51536" xr:uid="{00000000-0005-0000-0000-0000DCCD0000}"/>
    <cellStyle name="Título 1 1 5 26" xfId="51537" xr:uid="{00000000-0005-0000-0000-0000DDCD0000}"/>
    <cellStyle name="Título 1 1 5 26 2" xfId="51538" xr:uid="{00000000-0005-0000-0000-0000DECD0000}"/>
    <cellStyle name="Título 1 1 5 27" xfId="51539" xr:uid="{00000000-0005-0000-0000-0000DFCD0000}"/>
    <cellStyle name="Título 1 1 5 27 2" xfId="51540" xr:uid="{00000000-0005-0000-0000-0000E0CD0000}"/>
    <cellStyle name="Título 1 1 5 28" xfId="51541" xr:uid="{00000000-0005-0000-0000-0000E1CD0000}"/>
    <cellStyle name="Título 1 1 5 28 2" xfId="51542" xr:uid="{00000000-0005-0000-0000-0000E2CD0000}"/>
    <cellStyle name="Título 1 1 5 29" xfId="51543" xr:uid="{00000000-0005-0000-0000-0000E3CD0000}"/>
    <cellStyle name="Título 1 1 5 29 2" xfId="51544" xr:uid="{00000000-0005-0000-0000-0000E4CD0000}"/>
    <cellStyle name="Título 1 1 5 3" xfId="1452" xr:uid="{00000000-0005-0000-0000-0000E5CD0000}"/>
    <cellStyle name="Título 1 1 5 3 2" xfId="51545" xr:uid="{00000000-0005-0000-0000-0000E6CD0000}"/>
    <cellStyle name="Título 1 1 5 30" xfId="51546" xr:uid="{00000000-0005-0000-0000-0000E7CD0000}"/>
    <cellStyle name="Título 1 1 5 30 2" xfId="51547" xr:uid="{00000000-0005-0000-0000-0000E8CD0000}"/>
    <cellStyle name="Título 1 1 5 31" xfId="51548" xr:uid="{00000000-0005-0000-0000-0000E9CD0000}"/>
    <cellStyle name="Título 1 1 5 31 2" xfId="51549" xr:uid="{00000000-0005-0000-0000-0000EACD0000}"/>
    <cellStyle name="Título 1 1 5 32" xfId="51550" xr:uid="{00000000-0005-0000-0000-0000EBCD0000}"/>
    <cellStyle name="Título 1 1 5 32 2" xfId="51551" xr:uid="{00000000-0005-0000-0000-0000ECCD0000}"/>
    <cellStyle name="Título 1 1 5 33" xfId="51552" xr:uid="{00000000-0005-0000-0000-0000EDCD0000}"/>
    <cellStyle name="Título 1 1 5 33 2" xfId="51553" xr:uid="{00000000-0005-0000-0000-0000EECD0000}"/>
    <cellStyle name="Título 1 1 5 34" xfId="51554" xr:uid="{00000000-0005-0000-0000-0000EFCD0000}"/>
    <cellStyle name="Título 1 1 5 34 2" xfId="51555" xr:uid="{00000000-0005-0000-0000-0000F0CD0000}"/>
    <cellStyle name="Título 1 1 5 35" xfId="51556" xr:uid="{00000000-0005-0000-0000-0000F1CD0000}"/>
    <cellStyle name="Título 1 1 5 35 2" xfId="51557" xr:uid="{00000000-0005-0000-0000-0000F2CD0000}"/>
    <cellStyle name="Título 1 1 5 36" xfId="51558" xr:uid="{00000000-0005-0000-0000-0000F3CD0000}"/>
    <cellStyle name="Título 1 1 5 36 2" xfId="51559" xr:uid="{00000000-0005-0000-0000-0000F4CD0000}"/>
    <cellStyle name="Título 1 1 5 37" xfId="51560" xr:uid="{00000000-0005-0000-0000-0000F5CD0000}"/>
    <cellStyle name="Título 1 1 5 37 2" xfId="51561" xr:uid="{00000000-0005-0000-0000-0000F6CD0000}"/>
    <cellStyle name="Título 1 1 5 38" xfId="51562" xr:uid="{00000000-0005-0000-0000-0000F7CD0000}"/>
    <cellStyle name="Título 1 1 5 38 2" xfId="51563" xr:uid="{00000000-0005-0000-0000-0000F8CD0000}"/>
    <cellStyle name="Título 1 1 5 39" xfId="51564" xr:uid="{00000000-0005-0000-0000-0000F9CD0000}"/>
    <cellStyle name="Título 1 1 5 4" xfId="51565" xr:uid="{00000000-0005-0000-0000-0000FACD0000}"/>
    <cellStyle name="Título 1 1 5 4 2" xfId="51566" xr:uid="{00000000-0005-0000-0000-0000FBCD0000}"/>
    <cellStyle name="Título 1 1 5 40" xfId="51567" xr:uid="{00000000-0005-0000-0000-0000FCCD0000}"/>
    <cellStyle name="Título 1 1 5 41" xfId="51568" xr:uid="{00000000-0005-0000-0000-0000FDCD0000}"/>
    <cellStyle name="Título 1 1 5 42" xfId="51569" xr:uid="{00000000-0005-0000-0000-0000FECD0000}"/>
    <cellStyle name="Título 1 1 5 43" xfId="51570" xr:uid="{00000000-0005-0000-0000-0000FFCD0000}"/>
    <cellStyle name="Título 1 1 5 44" xfId="51571" xr:uid="{00000000-0005-0000-0000-000000CE0000}"/>
    <cellStyle name="Título 1 1 5 45" xfId="51572" xr:uid="{00000000-0005-0000-0000-000001CE0000}"/>
    <cellStyle name="Título 1 1 5 46" xfId="51573" xr:uid="{00000000-0005-0000-0000-000002CE0000}"/>
    <cellStyle name="Título 1 1 5 47" xfId="51574" xr:uid="{00000000-0005-0000-0000-000003CE0000}"/>
    <cellStyle name="Título 1 1 5 48" xfId="51575" xr:uid="{00000000-0005-0000-0000-000004CE0000}"/>
    <cellStyle name="Título 1 1 5 49" xfId="51576" xr:uid="{00000000-0005-0000-0000-000005CE0000}"/>
    <cellStyle name="Título 1 1 5 5" xfId="51577" xr:uid="{00000000-0005-0000-0000-000006CE0000}"/>
    <cellStyle name="Título 1 1 5 5 2" xfId="51578" xr:uid="{00000000-0005-0000-0000-000007CE0000}"/>
    <cellStyle name="Título 1 1 5 50" xfId="51579" xr:uid="{00000000-0005-0000-0000-000008CE0000}"/>
    <cellStyle name="Título 1 1 5 51" xfId="51580" xr:uid="{00000000-0005-0000-0000-000009CE0000}"/>
    <cellStyle name="Título 1 1 5 52" xfId="51581" xr:uid="{00000000-0005-0000-0000-00000ACE0000}"/>
    <cellStyle name="Título 1 1 5 53" xfId="51582" xr:uid="{00000000-0005-0000-0000-00000BCE0000}"/>
    <cellStyle name="Título 1 1 5 54" xfId="51583" xr:uid="{00000000-0005-0000-0000-00000CCE0000}"/>
    <cellStyle name="Título 1 1 5 55" xfId="51584" xr:uid="{00000000-0005-0000-0000-00000DCE0000}"/>
    <cellStyle name="Título 1 1 5 56" xfId="51585" xr:uid="{00000000-0005-0000-0000-00000ECE0000}"/>
    <cellStyle name="Título 1 1 5 57" xfId="51586" xr:uid="{00000000-0005-0000-0000-00000FCE0000}"/>
    <cellStyle name="Título 1 1 5 58" xfId="51587" xr:uid="{00000000-0005-0000-0000-000010CE0000}"/>
    <cellStyle name="Título 1 1 5 59" xfId="51588" xr:uid="{00000000-0005-0000-0000-000011CE0000}"/>
    <cellStyle name="Título 1 1 5 6" xfId="51589" xr:uid="{00000000-0005-0000-0000-000012CE0000}"/>
    <cellStyle name="Título 1 1 5 6 2" xfId="51590" xr:uid="{00000000-0005-0000-0000-000013CE0000}"/>
    <cellStyle name="Título 1 1 5 60" xfId="51591" xr:uid="{00000000-0005-0000-0000-000014CE0000}"/>
    <cellStyle name="Título 1 1 5 61" xfId="51592" xr:uid="{00000000-0005-0000-0000-000015CE0000}"/>
    <cellStyle name="Título 1 1 5 62" xfId="51593" xr:uid="{00000000-0005-0000-0000-000016CE0000}"/>
    <cellStyle name="Título 1 1 5 63" xfId="51594" xr:uid="{00000000-0005-0000-0000-000017CE0000}"/>
    <cellStyle name="Título 1 1 5 64" xfId="51595" xr:uid="{00000000-0005-0000-0000-000018CE0000}"/>
    <cellStyle name="Título 1 1 5 65" xfId="51596" xr:uid="{00000000-0005-0000-0000-000019CE0000}"/>
    <cellStyle name="Título 1 1 5 66" xfId="51597" xr:uid="{00000000-0005-0000-0000-00001ACE0000}"/>
    <cellStyle name="Título 1 1 5 67" xfId="51598" xr:uid="{00000000-0005-0000-0000-00001BCE0000}"/>
    <cellStyle name="Título 1 1 5 68" xfId="51599" xr:uid="{00000000-0005-0000-0000-00001CCE0000}"/>
    <cellStyle name="Título 1 1 5 69" xfId="51600" xr:uid="{00000000-0005-0000-0000-00001DCE0000}"/>
    <cellStyle name="Título 1 1 5 7" xfId="51601" xr:uid="{00000000-0005-0000-0000-00001ECE0000}"/>
    <cellStyle name="Título 1 1 5 7 2" xfId="51602" xr:uid="{00000000-0005-0000-0000-00001FCE0000}"/>
    <cellStyle name="Título 1 1 5 70" xfId="52831" xr:uid="{00000000-0005-0000-0000-000020CE0000}"/>
    <cellStyle name="Título 1 1 5 71" xfId="53292" xr:uid="{00000000-0005-0000-0000-000021CE0000}"/>
    <cellStyle name="Título 1 1 5 8" xfId="51603" xr:uid="{00000000-0005-0000-0000-000022CE0000}"/>
    <cellStyle name="Título 1 1 5 8 2" xfId="51604" xr:uid="{00000000-0005-0000-0000-000023CE0000}"/>
    <cellStyle name="Título 1 1 5 9" xfId="51605" xr:uid="{00000000-0005-0000-0000-000024CE0000}"/>
    <cellStyle name="Título 1 1 5 9 2" xfId="51606" xr:uid="{00000000-0005-0000-0000-000025CE0000}"/>
    <cellStyle name="Título 1 1 50" xfId="51607" xr:uid="{00000000-0005-0000-0000-000026CE0000}"/>
    <cellStyle name="Título 1 1 50 2" xfId="51608" xr:uid="{00000000-0005-0000-0000-000027CE0000}"/>
    <cellStyle name="Título 1 1 51" xfId="51609" xr:uid="{00000000-0005-0000-0000-000028CE0000}"/>
    <cellStyle name="Título 1 1 51 2" xfId="51610" xr:uid="{00000000-0005-0000-0000-000029CE0000}"/>
    <cellStyle name="Título 1 1 52" xfId="51611" xr:uid="{00000000-0005-0000-0000-00002ACE0000}"/>
    <cellStyle name="Título 1 1 52 2" xfId="51612" xr:uid="{00000000-0005-0000-0000-00002BCE0000}"/>
    <cellStyle name="Título 1 1 53" xfId="51613" xr:uid="{00000000-0005-0000-0000-00002CCE0000}"/>
    <cellStyle name="Título 1 1 53 2" xfId="51614" xr:uid="{00000000-0005-0000-0000-00002DCE0000}"/>
    <cellStyle name="Título 1 1 54" xfId="51615" xr:uid="{00000000-0005-0000-0000-00002ECE0000}"/>
    <cellStyle name="Título 1 1 54 2" xfId="51616" xr:uid="{00000000-0005-0000-0000-00002FCE0000}"/>
    <cellStyle name="Título 1 1 55" xfId="51617" xr:uid="{00000000-0005-0000-0000-000030CE0000}"/>
    <cellStyle name="Título 1 1 55 2" xfId="51618" xr:uid="{00000000-0005-0000-0000-000031CE0000}"/>
    <cellStyle name="Título 1 1 56" xfId="51619" xr:uid="{00000000-0005-0000-0000-000032CE0000}"/>
    <cellStyle name="Título 1 1 56 2" xfId="51620" xr:uid="{00000000-0005-0000-0000-000033CE0000}"/>
    <cellStyle name="Título 1 1 57" xfId="51621" xr:uid="{00000000-0005-0000-0000-000034CE0000}"/>
    <cellStyle name="Título 1 1 57 2" xfId="51622" xr:uid="{00000000-0005-0000-0000-000035CE0000}"/>
    <cellStyle name="Título 1 1 58" xfId="51623" xr:uid="{00000000-0005-0000-0000-000036CE0000}"/>
    <cellStyle name="Título 1 1 59" xfId="51624" xr:uid="{00000000-0005-0000-0000-000037CE0000}"/>
    <cellStyle name="Título 1 1 6" xfId="1453" xr:uid="{00000000-0005-0000-0000-000038CE0000}"/>
    <cellStyle name="Título 1 1 6 10" xfId="51625" xr:uid="{00000000-0005-0000-0000-000039CE0000}"/>
    <cellStyle name="Título 1 1 6 10 2" xfId="51626" xr:uid="{00000000-0005-0000-0000-00003ACE0000}"/>
    <cellStyle name="Título 1 1 6 11" xfId="51627" xr:uid="{00000000-0005-0000-0000-00003BCE0000}"/>
    <cellStyle name="Título 1 1 6 11 2" xfId="51628" xr:uid="{00000000-0005-0000-0000-00003CCE0000}"/>
    <cellStyle name="Título 1 1 6 12" xfId="51629" xr:uid="{00000000-0005-0000-0000-00003DCE0000}"/>
    <cellStyle name="Título 1 1 6 12 2" xfId="51630" xr:uid="{00000000-0005-0000-0000-00003ECE0000}"/>
    <cellStyle name="Título 1 1 6 13" xfId="51631" xr:uid="{00000000-0005-0000-0000-00003FCE0000}"/>
    <cellStyle name="Título 1 1 6 13 2" xfId="51632" xr:uid="{00000000-0005-0000-0000-000040CE0000}"/>
    <cellStyle name="Título 1 1 6 14" xfId="51633" xr:uid="{00000000-0005-0000-0000-000041CE0000}"/>
    <cellStyle name="Título 1 1 6 14 2" xfId="51634" xr:uid="{00000000-0005-0000-0000-000042CE0000}"/>
    <cellStyle name="Título 1 1 6 15" xfId="51635" xr:uid="{00000000-0005-0000-0000-000043CE0000}"/>
    <cellStyle name="Título 1 1 6 15 2" xfId="51636" xr:uid="{00000000-0005-0000-0000-000044CE0000}"/>
    <cellStyle name="Título 1 1 6 16" xfId="51637" xr:uid="{00000000-0005-0000-0000-000045CE0000}"/>
    <cellStyle name="Título 1 1 6 16 2" xfId="51638" xr:uid="{00000000-0005-0000-0000-000046CE0000}"/>
    <cellStyle name="Título 1 1 6 17" xfId="51639" xr:uid="{00000000-0005-0000-0000-000047CE0000}"/>
    <cellStyle name="Título 1 1 6 17 2" xfId="51640" xr:uid="{00000000-0005-0000-0000-000048CE0000}"/>
    <cellStyle name="Título 1 1 6 18" xfId="51641" xr:uid="{00000000-0005-0000-0000-000049CE0000}"/>
    <cellStyle name="Título 1 1 6 18 2" xfId="51642" xr:uid="{00000000-0005-0000-0000-00004ACE0000}"/>
    <cellStyle name="Título 1 1 6 19" xfId="51643" xr:uid="{00000000-0005-0000-0000-00004BCE0000}"/>
    <cellStyle name="Título 1 1 6 19 2" xfId="51644" xr:uid="{00000000-0005-0000-0000-00004CCE0000}"/>
    <cellStyle name="Título 1 1 6 2" xfId="1454" xr:uid="{00000000-0005-0000-0000-00004DCE0000}"/>
    <cellStyle name="Título 1 1 6 2 2" xfId="51645" xr:uid="{00000000-0005-0000-0000-00004ECE0000}"/>
    <cellStyle name="Título 1 1 6 20" xfId="51646" xr:uid="{00000000-0005-0000-0000-00004FCE0000}"/>
    <cellStyle name="Título 1 1 6 20 2" xfId="51647" xr:uid="{00000000-0005-0000-0000-000050CE0000}"/>
    <cellStyle name="Título 1 1 6 21" xfId="51648" xr:uid="{00000000-0005-0000-0000-000051CE0000}"/>
    <cellStyle name="Título 1 1 6 21 2" xfId="51649" xr:uid="{00000000-0005-0000-0000-000052CE0000}"/>
    <cellStyle name="Título 1 1 6 22" xfId="51650" xr:uid="{00000000-0005-0000-0000-000053CE0000}"/>
    <cellStyle name="Título 1 1 6 22 2" xfId="51651" xr:uid="{00000000-0005-0000-0000-000054CE0000}"/>
    <cellStyle name="Título 1 1 6 23" xfId="51652" xr:uid="{00000000-0005-0000-0000-000055CE0000}"/>
    <cellStyle name="Título 1 1 6 23 2" xfId="51653" xr:uid="{00000000-0005-0000-0000-000056CE0000}"/>
    <cellStyle name="Título 1 1 6 24" xfId="51654" xr:uid="{00000000-0005-0000-0000-000057CE0000}"/>
    <cellStyle name="Título 1 1 6 24 2" xfId="51655" xr:uid="{00000000-0005-0000-0000-000058CE0000}"/>
    <cellStyle name="Título 1 1 6 25" xfId="51656" xr:uid="{00000000-0005-0000-0000-000059CE0000}"/>
    <cellStyle name="Título 1 1 6 25 2" xfId="51657" xr:uid="{00000000-0005-0000-0000-00005ACE0000}"/>
    <cellStyle name="Título 1 1 6 26" xfId="51658" xr:uid="{00000000-0005-0000-0000-00005BCE0000}"/>
    <cellStyle name="Título 1 1 6 26 2" xfId="51659" xr:uid="{00000000-0005-0000-0000-00005CCE0000}"/>
    <cellStyle name="Título 1 1 6 27" xfId="51660" xr:uid="{00000000-0005-0000-0000-00005DCE0000}"/>
    <cellStyle name="Título 1 1 6 27 2" xfId="51661" xr:uid="{00000000-0005-0000-0000-00005ECE0000}"/>
    <cellStyle name="Título 1 1 6 28" xfId="51662" xr:uid="{00000000-0005-0000-0000-00005FCE0000}"/>
    <cellStyle name="Título 1 1 6 28 2" xfId="51663" xr:uid="{00000000-0005-0000-0000-000060CE0000}"/>
    <cellStyle name="Título 1 1 6 29" xfId="51664" xr:uid="{00000000-0005-0000-0000-000061CE0000}"/>
    <cellStyle name="Título 1 1 6 29 2" xfId="51665" xr:uid="{00000000-0005-0000-0000-000062CE0000}"/>
    <cellStyle name="Título 1 1 6 3" xfId="1455" xr:uid="{00000000-0005-0000-0000-000063CE0000}"/>
    <cellStyle name="Título 1 1 6 3 2" xfId="51666" xr:uid="{00000000-0005-0000-0000-000064CE0000}"/>
    <cellStyle name="Título 1 1 6 30" xfId="51667" xr:uid="{00000000-0005-0000-0000-000065CE0000}"/>
    <cellStyle name="Título 1 1 6 30 2" xfId="51668" xr:uid="{00000000-0005-0000-0000-000066CE0000}"/>
    <cellStyle name="Título 1 1 6 31" xfId="51669" xr:uid="{00000000-0005-0000-0000-000067CE0000}"/>
    <cellStyle name="Título 1 1 6 31 2" xfId="51670" xr:uid="{00000000-0005-0000-0000-000068CE0000}"/>
    <cellStyle name="Título 1 1 6 32" xfId="51671" xr:uid="{00000000-0005-0000-0000-000069CE0000}"/>
    <cellStyle name="Título 1 1 6 32 2" xfId="51672" xr:uid="{00000000-0005-0000-0000-00006ACE0000}"/>
    <cellStyle name="Título 1 1 6 33" xfId="51673" xr:uid="{00000000-0005-0000-0000-00006BCE0000}"/>
    <cellStyle name="Título 1 1 6 33 2" xfId="51674" xr:uid="{00000000-0005-0000-0000-00006CCE0000}"/>
    <cellStyle name="Título 1 1 6 34" xfId="51675" xr:uid="{00000000-0005-0000-0000-00006DCE0000}"/>
    <cellStyle name="Título 1 1 6 34 2" xfId="51676" xr:uid="{00000000-0005-0000-0000-00006ECE0000}"/>
    <cellStyle name="Título 1 1 6 35" xfId="51677" xr:uid="{00000000-0005-0000-0000-00006FCE0000}"/>
    <cellStyle name="Título 1 1 6 35 2" xfId="51678" xr:uid="{00000000-0005-0000-0000-000070CE0000}"/>
    <cellStyle name="Título 1 1 6 36" xfId="51679" xr:uid="{00000000-0005-0000-0000-000071CE0000}"/>
    <cellStyle name="Título 1 1 6 36 2" xfId="51680" xr:uid="{00000000-0005-0000-0000-000072CE0000}"/>
    <cellStyle name="Título 1 1 6 37" xfId="51681" xr:uid="{00000000-0005-0000-0000-000073CE0000}"/>
    <cellStyle name="Título 1 1 6 37 2" xfId="51682" xr:uid="{00000000-0005-0000-0000-000074CE0000}"/>
    <cellStyle name="Título 1 1 6 38" xfId="51683" xr:uid="{00000000-0005-0000-0000-000075CE0000}"/>
    <cellStyle name="Título 1 1 6 38 2" xfId="51684" xr:uid="{00000000-0005-0000-0000-000076CE0000}"/>
    <cellStyle name="Título 1 1 6 39" xfId="51685" xr:uid="{00000000-0005-0000-0000-000077CE0000}"/>
    <cellStyle name="Título 1 1 6 4" xfId="51686" xr:uid="{00000000-0005-0000-0000-000078CE0000}"/>
    <cellStyle name="Título 1 1 6 4 2" xfId="51687" xr:uid="{00000000-0005-0000-0000-000079CE0000}"/>
    <cellStyle name="Título 1 1 6 40" xfId="51688" xr:uid="{00000000-0005-0000-0000-00007ACE0000}"/>
    <cellStyle name="Título 1 1 6 41" xfId="51689" xr:uid="{00000000-0005-0000-0000-00007BCE0000}"/>
    <cellStyle name="Título 1 1 6 42" xfId="51690" xr:uid="{00000000-0005-0000-0000-00007CCE0000}"/>
    <cellStyle name="Título 1 1 6 43" xfId="51691" xr:uid="{00000000-0005-0000-0000-00007DCE0000}"/>
    <cellStyle name="Título 1 1 6 44" xfId="51692" xr:uid="{00000000-0005-0000-0000-00007ECE0000}"/>
    <cellStyle name="Título 1 1 6 45" xfId="51693" xr:uid="{00000000-0005-0000-0000-00007FCE0000}"/>
    <cellStyle name="Título 1 1 6 46" xfId="51694" xr:uid="{00000000-0005-0000-0000-000080CE0000}"/>
    <cellStyle name="Título 1 1 6 47" xfId="51695" xr:uid="{00000000-0005-0000-0000-000081CE0000}"/>
    <cellStyle name="Título 1 1 6 48" xfId="51696" xr:uid="{00000000-0005-0000-0000-000082CE0000}"/>
    <cellStyle name="Título 1 1 6 49" xfId="51697" xr:uid="{00000000-0005-0000-0000-000083CE0000}"/>
    <cellStyle name="Título 1 1 6 5" xfId="51698" xr:uid="{00000000-0005-0000-0000-000084CE0000}"/>
    <cellStyle name="Título 1 1 6 5 2" xfId="51699" xr:uid="{00000000-0005-0000-0000-000085CE0000}"/>
    <cellStyle name="Título 1 1 6 50" xfId="51700" xr:uid="{00000000-0005-0000-0000-000086CE0000}"/>
    <cellStyle name="Título 1 1 6 51" xfId="51701" xr:uid="{00000000-0005-0000-0000-000087CE0000}"/>
    <cellStyle name="Título 1 1 6 52" xfId="51702" xr:uid="{00000000-0005-0000-0000-000088CE0000}"/>
    <cellStyle name="Título 1 1 6 53" xfId="51703" xr:uid="{00000000-0005-0000-0000-000089CE0000}"/>
    <cellStyle name="Título 1 1 6 54" xfId="51704" xr:uid="{00000000-0005-0000-0000-00008ACE0000}"/>
    <cellStyle name="Título 1 1 6 55" xfId="51705" xr:uid="{00000000-0005-0000-0000-00008BCE0000}"/>
    <cellStyle name="Título 1 1 6 56" xfId="51706" xr:uid="{00000000-0005-0000-0000-00008CCE0000}"/>
    <cellStyle name="Título 1 1 6 57" xfId="51707" xr:uid="{00000000-0005-0000-0000-00008DCE0000}"/>
    <cellStyle name="Título 1 1 6 58" xfId="51708" xr:uid="{00000000-0005-0000-0000-00008ECE0000}"/>
    <cellStyle name="Título 1 1 6 59" xfId="51709" xr:uid="{00000000-0005-0000-0000-00008FCE0000}"/>
    <cellStyle name="Título 1 1 6 6" xfId="51710" xr:uid="{00000000-0005-0000-0000-000090CE0000}"/>
    <cellStyle name="Título 1 1 6 6 2" xfId="51711" xr:uid="{00000000-0005-0000-0000-000091CE0000}"/>
    <cellStyle name="Título 1 1 6 60" xfId="51712" xr:uid="{00000000-0005-0000-0000-000092CE0000}"/>
    <cellStyle name="Título 1 1 6 61" xfId="51713" xr:uid="{00000000-0005-0000-0000-000093CE0000}"/>
    <cellStyle name="Título 1 1 6 62" xfId="51714" xr:uid="{00000000-0005-0000-0000-000094CE0000}"/>
    <cellStyle name="Título 1 1 6 63" xfId="51715" xr:uid="{00000000-0005-0000-0000-000095CE0000}"/>
    <cellStyle name="Título 1 1 6 64" xfId="51716" xr:uid="{00000000-0005-0000-0000-000096CE0000}"/>
    <cellStyle name="Título 1 1 6 65" xfId="51717" xr:uid="{00000000-0005-0000-0000-000097CE0000}"/>
    <cellStyle name="Título 1 1 6 66" xfId="51718" xr:uid="{00000000-0005-0000-0000-000098CE0000}"/>
    <cellStyle name="Título 1 1 6 67" xfId="51719" xr:uid="{00000000-0005-0000-0000-000099CE0000}"/>
    <cellStyle name="Título 1 1 6 68" xfId="51720" xr:uid="{00000000-0005-0000-0000-00009ACE0000}"/>
    <cellStyle name="Título 1 1 6 69" xfId="51721" xr:uid="{00000000-0005-0000-0000-00009BCE0000}"/>
    <cellStyle name="Título 1 1 6 7" xfId="51722" xr:uid="{00000000-0005-0000-0000-00009CCE0000}"/>
    <cellStyle name="Título 1 1 6 7 2" xfId="51723" xr:uid="{00000000-0005-0000-0000-00009DCE0000}"/>
    <cellStyle name="Título 1 1 6 70" xfId="52829" xr:uid="{00000000-0005-0000-0000-00009ECE0000}"/>
    <cellStyle name="Título 1 1 6 71" xfId="53290" xr:uid="{00000000-0005-0000-0000-00009FCE0000}"/>
    <cellStyle name="Título 1 1 6 8" xfId="51724" xr:uid="{00000000-0005-0000-0000-0000A0CE0000}"/>
    <cellStyle name="Título 1 1 6 8 2" xfId="51725" xr:uid="{00000000-0005-0000-0000-0000A1CE0000}"/>
    <cellStyle name="Título 1 1 6 9" xfId="51726" xr:uid="{00000000-0005-0000-0000-0000A2CE0000}"/>
    <cellStyle name="Título 1 1 6 9 2" xfId="51727" xr:uid="{00000000-0005-0000-0000-0000A3CE0000}"/>
    <cellStyle name="Título 1 1 60" xfId="51728" xr:uid="{00000000-0005-0000-0000-0000A4CE0000}"/>
    <cellStyle name="Título 1 1 61" xfId="51729" xr:uid="{00000000-0005-0000-0000-0000A5CE0000}"/>
    <cellStyle name="Título 1 1 62" xfId="51730" xr:uid="{00000000-0005-0000-0000-0000A6CE0000}"/>
    <cellStyle name="Título 1 1 63" xfId="51731" xr:uid="{00000000-0005-0000-0000-0000A7CE0000}"/>
    <cellStyle name="Título 1 1 64" xfId="51732" xr:uid="{00000000-0005-0000-0000-0000A8CE0000}"/>
    <cellStyle name="Título 1 1 65" xfId="51733" xr:uid="{00000000-0005-0000-0000-0000A9CE0000}"/>
    <cellStyle name="Título 1 1 66" xfId="51734" xr:uid="{00000000-0005-0000-0000-0000AACE0000}"/>
    <cellStyle name="Título 1 1 67" xfId="51735" xr:uid="{00000000-0005-0000-0000-0000ABCE0000}"/>
    <cellStyle name="Título 1 1 68" xfId="51736" xr:uid="{00000000-0005-0000-0000-0000ACCE0000}"/>
    <cellStyle name="Título 1 1 69" xfId="51737" xr:uid="{00000000-0005-0000-0000-0000ADCE0000}"/>
    <cellStyle name="Título 1 1 7" xfId="1456" xr:uid="{00000000-0005-0000-0000-0000AECE0000}"/>
    <cellStyle name="Título 1 1 7 10" xfId="51738" xr:uid="{00000000-0005-0000-0000-0000AFCE0000}"/>
    <cellStyle name="Título 1 1 7 10 2" xfId="51739" xr:uid="{00000000-0005-0000-0000-0000B0CE0000}"/>
    <cellStyle name="Título 1 1 7 11" xfId="51740" xr:uid="{00000000-0005-0000-0000-0000B1CE0000}"/>
    <cellStyle name="Título 1 1 7 11 2" xfId="51741" xr:uid="{00000000-0005-0000-0000-0000B2CE0000}"/>
    <cellStyle name="Título 1 1 7 12" xfId="51742" xr:uid="{00000000-0005-0000-0000-0000B3CE0000}"/>
    <cellStyle name="Título 1 1 7 12 2" xfId="51743" xr:uid="{00000000-0005-0000-0000-0000B4CE0000}"/>
    <cellStyle name="Título 1 1 7 13" xfId="51744" xr:uid="{00000000-0005-0000-0000-0000B5CE0000}"/>
    <cellStyle name="Título 1 1 7 13 2" xfId="51745" xr:uid="{00000000-0005-0000-0000-0000B6CE0000}"/>
    <cellStyle name="Título 1 1 7 14" xfId="51746" xr:uid="{00000000-0005-0000-0000-0000B7CE0000}"/>
    <cellStyle name="Título 1 1 7 14 2" xfId="51747" xr:uid="{00000000-0005-0000-0000-0000B8CE0000}"/>
    <cellStyle name="Título 1 1 7 15" xfId="51748" xr:uid="{00000000-0005-0000-0000-0000B9CE0000}"/>
    <cellStyle name="Título 1 1 7 15 2" xfId="51749" xr:uid="{00000000-0005-0000-0000-0000BACE0000}"/>
    <cellStyle name="Título 1 1 7 16" xfId="51750" xr:uid="{00000000-0005-0000-0000-0000BBCE0000}"/>
    <cellStyle name="Título 1 1 7 16 2" xfId="51751" xr:uid="{00000000-0005-0000-0000-0000BCCE0000}"/>
    <cellStyle name="Título 1 1 7 17" xfId="51752" xr:uid="{00000000-0005-0000-0000-0000BDCE0000}"/>
    <cellStyle name="Título 1 1 7 17 2" xfId="51753" xr:uid="{00000000-0005-0000-0000-0000BECE0000}"/>
    <cellStyle name="Título 1 1 7 18" xfId="51754" xr:uid="{00000000-0005-0000-0000-0000BFCE0000}"/>
    <cellStyle name="Título 1 1 7 18 2" xfId="51755" xr:uid="{00000000-0005-0000-0000-0000C0CE0000}"/>
    <cellStyle name="Título 1 1 7 19" xfId="51756" xr:uid="{00000000-0005-0000-0000-0000C1CE0000}"/>
    <cellStyle name="Título 1 1 7 19 2" xfId="51757" xr:uid="{00000000-0005-0000-0000-0000C2CE0000}"/>
    <cellStyle name="Título 1 1 7 2" xfId="1457" xr:uid="{00000000-0005-0000-0000-0000C3CE0000}"/>
    <cellStyle name="Título 1 1 7 2 2" xfId="51758" xr:uid="{00000000-0005-0000-0000-0000C4CE0000}"/>
    <cellStyle name="Título 1 1 7 20" xfId="51759" xr:uid="{00000000-0005-0000-0000-0000C5CE0000}"/>
    <cellStyle name="Título 1 1 7 20 2" xfId="51760" xr:uid="{00000000-0005-0000-0000-0000C6CE0000}"/>
    <cellStyle name="Título 1 1 7 21" xfId="51761" xr:uid="{00000000-0005-0000-0000-0000C7CE0000}"/>
    <cellStyle name="Título 1 1 7 21 2" xfId="51762" xr:uid="{00000000-0005-0000-0000-0000C8CE0000}"/>
    <cellStyle name="Título 1 1 7 22" xfId="51763" xr:uid="{00000000-0005-0000-0000-0000C9CE0000}"/>
    <cellStyle name="Título 1 1 7 22 2" xfId="51764" xr:uid="{00000000-0005-0000-0000-0000CACE0000}"/>
    <cellStyle name="Título 1 1 7 23" xfId="51765" xr:uid="{00000000-0005-0000-0000-0000CBCE0000}"/>
    <cellStyle name="Título 1 1 7 23 2" xfId="51766" xr:uid="{00000000-0005-0000-0000-0000CCCE0000}"/>
    <cellStyle name="Título 1 1 7 24" xfId="51767" xr:uid="{00000000-0005-0000-0000-0000CDCE0000}"/>
    <cellStyle name="Título 1 1 7 24 2" xfId="51768" xr:uid="{00000000-0005-0000-0000-0000CECE0000}"/>
    <cellStyle name="Título 1 1 7 25" xfId="51769" xr:uid="{00000000-0005-0000-0000-0000CFCE0000}"/>
    <cellStyle name="Título 1 1 7 25 2" xfId="51770" xr:uid="{00000000-0005-0000-0000-0000D0CE0000}"/>
    <cellStyle name="Título 1 1 7 26" xfId="51771" xr:uid="{00000000-0005-0000-0000-0000D1CE0000}"/>
    <cellStyle name="Título 1 1 7 26 2" xfId="51772" xr:uid="{00000000-0005-0000-0000-0000D2CE0000}"/>
    <cellStyle name="Título 1 1 7 27" xfId="51773" xr:uid="{00000000-0005-0000-0000-0000D3CE0000}"/>
    <cellStyle name="Título 1 1 7 27 2" xfId="51774" xr:uid="{00000000-0005-0000-0000-0000D4CE0000}"/>
    <cellStyle name="Título 1 1 7 28" xfId="51775" xr:uid="{00000000-0005-0000-0000-0000D5CE0000}"/>
    <cellStyle name="Título 1 1 7 28 2" xfId="51776" xr:uid="{00000000-0005-0000-0000-0000D6CE0000}"/>
    <cellStyle name="Título 1 1 7 29" xfId="51777" xr:uid="{00000000-0005-0000-0000-0000D7CE0000}"/>
    <cellStyle name="Título 1 1 7 29 2" xfId="51778" xr:uid="{00000000-0005-0000-0000-0000D8CE0000}"/>
    <cellStyle name="Título 1 1 7 3" xfId="1458" xr:uid="{00000000-0005-0000-0000-0000D9CE0000}"/>
    <cellStyle name="Título 1 1 7 3 2" xfId="51779" xr:uid="{00000000-0005-0000-0000-0000DACE0000}"/>
    <cellStyle name="Título 1 1 7 30" xfId="51780" xr:uid="{00000000-0005-0000-0000-0000DBCE0000}"/>
    <cellStyle name="Título 1 1 7 30 2" xfId="51781" xr:uid="{00000000-0005-0000-0000-0000DCCE0000}"/>
    <cellStyle name="Título 1 1 7 31" xfId="51782" xr:uid="{00000000-0005-0000-0000-0000DDCE0000}"/>
    <cellStyle name="Título 1 1 7 31 2" xfId="51783" xr:uid="{00000000-0005-0000-0000-0000DECE0000}"/>
    <cellStyle name="Título 1 1 7 32" xfId="51784" xr:uid="{00000000-0005-0000-0000-0000DFCE0000}"/>
    <cellStyle name="Título 1 1 7 32 2" xfId="51785" xr:uid="{00000000-0005-0000-0000-0000E0CE0000}"/>
    <cellStyle name="Título 1 1 7 33" xfId="51786" xr:uid="{00000000-0005-0000-0000-0000E1CE0000}"/>
    <cellStyle name="Título 1 1 7 33 2" xfId="51787" xr:uid="{00000000-0005-0000-0000-0000E2CE0000}"/>
    <cellStyle name="Título 1 1 7 34" xfId="51788" xr:uid="{00000000-0005-0000-0000-0000E3CE0000}"/>
    <cellStyle name="Título 1 1 7 34 2" xfId="51789" xr:uid="{00000000-0005-0000-0000-0000E4CE0000}"/>
    <cellStyle name="Título 1 1 7 35" xfId="51790" xr:uid="{00000000-0005-0000-0000-0000E5CE0000}"/>
    <cellStyle name="Título 1 1 7 35 2" xfId="51791" xr:uid="{00000000-0005-0000-0000-0000E6CE0000}"/>
    <cellStyle name="Título 1 1 7 36" xfId="51792" xr:uid="{00000000-0005-0000-0000-0000E7CE0000}"/>
    <cellStyle name="Título 1 1 7 36 2" xfId="51793" xr:uid="{00000000-0005-0000-0000-0000E8CE0000}"/>
    <cellStyle name="Título 1 1 7 37" xfId="51794" xr:uid="{00000000-0005-0000-0000-0000E9CE0000}"/>
    <cellStyle name="Título 1 1 7 37 2" xfId="51795" xr:uid="{00000000-0005-0000-0000-0000EACE0000}"/>
    <cellStyle name="Título 1 1 7 38" xfId="51796" xr:uid="{00000000-0005-0000-0000-0000EBCE0000}"/>
    <cellStyle name="Título 1 1 7 38 2" xfId="51797" xr:uid="{00000000-0005-0000-0000-0000ECCE0000}"/>
    <cellStyle name="Título 1 1 7 39" xfId="51798" xr:uid="{00000000-0005-0000-0000-0000EDCE0000}"/>
    <cellStyle name="Título 1 1 7 4" xfId="51799" xr:uid="{00000000-0005-0000-0000-0000EECE0000}"/>
    <cellStyle name="Título 1 1 7 4 2" xfId="51800" xr:uid="{00000000-0005-0000-0000-0000EFCE0000}"/>
    <cellStyle name="Título 1 1 7 40" xfId="51801" xr:uid="{00000000-0005-0000-0000-0000F0CE0000}"/>
    <cellStyle name="Título 1 1 7 41" xfId="51802" xr:uid="{00000000-0005-0000-0000-0000F1CE0000}"/>
    <cellStyle name="Título 1 1 7 42" xfId="51803" xr:uid="{00000000-0005-0000-0000-0000F2CE0000}"/>
    <cellStyle name="Título 1 1 7 43" xfId="51804" xr:uid="{00000000-0005-0000-0000-0000F3CE0000}"/>
    <cellStyle name="Título 1 1 7 44" xfId="51805" xr:uid="{00000000-0005-0000-0000-0000F4CE0000}"/>
    <cellStyle name="Título 1 1 7 45" xfId="51806" xr:uid="{00000000-0005-0000-0000-0000F5CE0000}"/>
    <cellStyle name="Título 1 1 7 46" xfId="51807" xr:uid="{00000000-0005-0000-0000-0000F6CE0000}"/>
    <cellStyle name="Título 1 1 7 47" xfId="51808" xr:uid="{00000000-0005-0000-0000-0000F7CE0000}"/>
    <cellStyle name="Título 1 1 7 48" xfId="51809" xr:uid="{00000000-0005-0000-0000-0000F8CE0000}"/>
    <cellStyle name="Título 1 1 7 49" xfId="51810" xr:uid="{00000000-0005-0000-0000-0000F9CE0000}"/>
    <cellStyle name="Título 1 1 7 5" xfId="51811" xr:uid="{00000000-0005-0000-0000-0000FACE0000}"/>
    <cellStyle name="Título 1 1 7 5 2" xfId="51812" xr:uid="{00000000-0005-0000-0000-0000FBCE0000}"/>
    <cellStyle name="Título 1 1 7 50" xfId="51813" xr:uid="{00000000-0005-0000-0000-0000FCCE0000}"/>
    <cellStyle name="Título 1 1 7 51" xfId="51814" xr:uid="{00000000-0005-0000-0000-0000FDCE0000}"/>
    <cellStyle name="Título 1 1 7 52" xfId="51815" xr:uid="{00000000-0005-0000-0000-0000FECE0000}"/>
    <cellStyle name="Título 1 1 7 53" xfId="51816" xr:uid="{00000000-0005-0000-0000-0000FFCE0000}"/>
    <cellStyle name="Título 1 1 7 54" xfId="51817" xr:uid="{00000000-0005-0000-0000-000000CF0000}"/>
    <cellStyle name="Título 1 1 7 55" xfId="51818" xr:uid="{00000000-0005-0000-0000-000001CF0000}"/>
    <cellStyle name="Título 1 1 7 56" xfId="51819" xr:uid="{00000000-0005-0000-0000-000002CF0000}"/>
    <cellStyle name="Título 1 1 7 57" xfId="51820" xr:uid="{00000000-0005-0000-0000-000003CF0000}"/>
    <cellStyle name="Título 1 1 7 58" xfId="51821" xr:uid="{00000000-0005-0000-0000-000004CF0000}"/>
    <cellStyle name="Título 1 1 7 59" xfId="51822" xr:uid="{00000000-0005-0000-0000-000005CF0000}"/>
    <cellStyle name="Título 1 1 7 6" xfId="51823" xr:uid="{00000000-0005-0000-0000-000006CF0000}"/>
    <cellStyle name="Título 1 1 7 6 2" xfId="51824" xr:uid="{00000000-0005-0000-0000-000007CF0000}"/>
    <cellStyle name="Título 1 1 7 60" xfId="51825" xr:uid="{00000000-0005-0000-0000-000008CF0000}"/>
    <cellStyle name="Título 1 1 7 61" xfId="51826" xr:uid="{00000000-0005-0000-0000-000009CF0000}"/>
    <cellStyle name="Título 1 1 7 62" xfId="51827" xr:uid="{00000000-0005-0000-0000-00000ACF0000}"/>
    <cellStyle name="Título 1 1 7 63" xfId="51828" xr:uid="{00000000-0005-0000-0000-00000BCF0000}"/>
    <cellStyle name="Título 1 1 7 64" xfId="51829" xr:uid="{00000000-0005-0000-0000-00000CCF0000}"/>
    <cellStyle name="Título 1 1 7 65" xfId="51830" xr:uid="{00000000-0005-0000-0000-00000DCF0000}"/>
    <cellStyle name="Título 1 1 7 66" xfId="51831" xr:uid="{00000000-0005-0000-0000-00000ECF0000}"/>
    <cellStyle name="Título 1 1 7 67" xfId="51832" xr:uid="{00000000-0005-0000-0000-00000FCF0000}"/>
    <cellStyle name="Título 1 1 7 68" xfId="51833" xr:uid="{00000000-0005-0000-0000-000010CF0000}"/>
    <cellStyle name="Título 1 1 7 69" xfId="51834" xr:uid="{00000000-0005-0000-0000-000011CF0000}"/>
    <cellStyle name="Título 1 1 7 7" xfId="51835" xr:uid="{00000000-0005-0000-0000-000012CF0000}"/>
    <cellStyle name="Título 1 1 7 7 2" xfId="51836" xr:uid="{00000000-0005-0000-0000-000013CF0000}"/>
    <cellStyle name="Título 1 1 7 70" xfId="52350" xr:uid="{00000000-0005-0000-0000-000014CF0000}"/>
    <cellStyle name="Título 1 1 7 71" xfId="53101" xr:uid="{00000000-0005-0000-0000-000015CF0000}"/>
    <cellStyle name="Título 1 1 7 8" xfId="51837" xr:uid="{00000000-0005-0000-0000-000016CF0000}"/>
    <cellStyle name="Título 1 1 7 8 2" xfId="51838" xr:uid="{00000000-0005-0000-0000-000017CF0000}"/>
    <cellStyle name="Título 1 1 7 9" xfId="51839" xr:uid="{00000000-0005-0000-0000-000018CF0000}"/>
    <cellStyle name="Título 1 1 7 9 2" xfId="51840" xr:uid="{00000000-0005-0000-0000-000019CF0000}"/>
    <cellStyle name="Título 1 1 70" xfId="51841" xr:uid="{00000000-0005-0000-0000-00001ACF0000}"/>
    <cellStyle name="Título 1 1 71" xfId="51842" xr:uid="{00000000-0005-0000-0000-00001BCF0000}"/>
    <cellStyle name="Título 1 1 72" xfId="51843" xr:uid="{00000000-0005-0000-0000-00001CCF0000}"/>
    <cellStyle name="Título 1 1 73" xfId="51844" xr:uid="{00000000-0005-0000-0000-00001DCF0000}"/>
    <cellStyle name="Título 1 1 74" xfId="51845" xr:uid="{00000000-0005-0000-0000-00001ECF0000}"/>
    <cellStyle name="Título 1 1 75" xfId="51846" xr:uid="{00000000-0005-0000-0000-00001FCF0000}"/>
    <cellStyle name="Título 1 1 76" xfId="51847" xr:uid="{00000000-0005-0000-0000-000020CF0000}"/>
    <cellStyle name="Título 1 1 77" xfId="51848" xr:uid="{00000000-0005-0000-0000-000021CF0000}"/>
    <cellStyle name="Título 1 1 78" xfId="51849" xr:uid="{00000000-0005-0000-0000-000022CF0000}"/>
    <cellStyle name="Título 1 1 79" xfId="51850" xr:uid="{00000000-0005-0000-0000-000023CF0000}"/>
    <cellStyle name="Título 1 1 8" xfId="1459" xr:uid="{00000000-0005-0000-0000-000024CF0000}"/>
    <cellStyle name="Título 1 1 8 10" xfId="51851" xr:uid="{00000000-0005-0000-0000-000025CF0000}"/>
    <cellStyle name="Título 1 1 8 10 2" xfId="51852" xr:uid="{00000000-0005-0000-0000-000026CF0000}"/>
    <cellStyle name="Título 1 1 8 11" xfId="51853" xr:uid="{00000000-0005-0000-0000-000027CF0000}"/>
    <cellStyle name="Título 1 1 8 11 2" xfId="51854" xr:uid="{00000000-0005-0000-0000-000028CF0000}"/>
    <cellStyle name="Título 1 1 8 12" xfId="51855" xr:uid="{00000000-0005-0000-0000-000029CF0000}"/>
    <cellStyle name="Título 1 1 8 12 2" xfId="51856" xr:uid="{00000000-0005-0000-0000-00002ACF0000}"/>
    <cellStyle name="Título 1 1 8 13" xfId="51857" xr:uid="{00000000-0005-0000-0000-00002BCF0000}"/>
    <cellStyle name="Título 1 1 8 13 2" xfId="51858" xr:uid="{00000000-0005-0000-0000-00002CCF0000}"/>
    <cellStyle name="Título 1 1 8 14" xfId="51859" xr:uid="{00000000-0005-0000-0000-00002DCF0000}"/>
    <cellStyle name="Título 1 1 8 14 2" xfId="51860" xr:uid="{00000000-0005-0000-0000-00002ECF0000}"/>
    <cellStyle name="Título 1 1 8 15" xfId="51861" xr:uid="{00000000-0005-0000-0000-00002FCF0000}"/>
    <cellStyle name="Título 1 1 8 15 2" xfId="51862" xr:uid="{00000000-0005-0000-0000-000030CF0000}"/>
    <cellStyle name="Título 1 1 8 16" xfId="51863" xr:uid="{00000000-0005-0000-0000-000031CF0000}"/>
    <cellStyle name="Título 1 1 8 16 2" xfId="51864" xr:uid="{00000000-0005-0000-0000-000032CF0000}"/>
    <cellStyle name="Título 1 1 8 17" xfId="51865" xr:uid="{00000000-0005-0000-0000-000033CF0000}"/>
    <cellStyle name="Título 1 1 8 17 2" xfId="51866" xr:uid="{00000000-0005-0000-0000-000034CF0000}"/>
    <cellStyle name="Título 1 1 8 18" xfId="51867" xr:uid="{00000000-0005-0000-0000-000035CF0000}"/>
    <cellStyle name="Título 1 1 8 18 2" xfId="51868" xr:uid="{00000000-0005-0000-0000-000036CF0000}"/>
    <cellStyle name="Título 1 1 8 19" xfId="51869" xr:uid="{00000000-0005-0000-0000-000037CF0000}"/>
    <cellStyle name="Título 1 1 8 19 2" xfId="51870" xr:uid="{00000000-0005-0000-0000-000038CF0000}"/>
    <cellStyle name="Título 1 1 8 2" xfId="1460" xr:uid="{00000000-0005-0000-0000-000039CF0000}"/>
    <cellStyle name="Título 1 1 8 2 2" xfId="51871" xr:uid="{00000000-0005-0000-0000-00003ACF0000}"/>
    <cellStyle name="Título 1 1 8 20" xfId="51872" xr:uid="{00000000-0005-0000-0000-00003BCF0000}"/>
    <cellStyle name="Título 1 1 8 20 2" xfId="51873" xr:uid="{00000000-0005-0000-0000-00003CCF0000}"/>
    <cellStyle name="Título 1 1 8 21" xfId="51874" xr:uid="{00000000-0005-0000-0000-00003DCF0000}"/>
    <cellStyle name="Título 1 1 8 21 2" xfId="51875" xr:uid="{00000000-0005-0000-0000-00003ECF0000}"/>
    <cellStyle name="Título 1 1 8 22" xfId="51876" xr:uid="{00000000-0005-0000-0000-00003FCF0000}"/>
    <cellStyle name="Título 1 1 8 22 2" xfId="51877" xr:uid="{00000000-0005-0000-0000-000040CF0000}"/>
    <cellStyle name="Título 1 1 8 23" xfId="51878" xr:uid="{00000000-0005-0000-0000-000041CF0000}"/>
    <cellStyle name="Título 1 1 8 23 2" xfId="51879" xr:uid="{00000000-0005-0000-0000-000042CF0000}"/>
    <cellStyle name="Título 1 1 8 24" xfId="51880" xr:uid="{00000000-0005-0000-0000-000043CF0000}"/>
    <cellStyle name="Título 1 1 8 24 2" xfId="51881" xr:uid="{00000000-0005-0000-0000-000044CF0000}"/>
    <cellStyle name="Título 1 1 8 25" xfId="51882" xr:uid="{00000000-0005-0000-0000-000045CF0000}"/>
    <cellStyle name="Título 1 1 8 25 2" xfId="51883" xr:uid="{00000000-0005-0000-0000-000046CF0000}"/>
    <cellStyle name="Título 1 1 8 26" xfId="51884" xr:uid="{00000000-0005-0000-0000-000047CF0000}"/>
    <cellStyle name="Título 1 1 8 26 2" xfId="51885" xr:uid="{00000000-0005-0000-0000-000048CF0000}"/>
    <cellStyle name="Título 1 1 8 27" xfId="51886" xr:uid="{00000000-0005-0000-0000-000049CF0000}"/>
    <cellStyle name="Título 1 1 8 27 2" xfId="51887" xr:uid="{00000000-0005-0000-0000-00004ACF0000}"/>
    <cellStyle name="Título 1 1 8 28" xfId="51888" xr:uid="{00000000-0005-0000-0000-00004BCF0000}"/>
    <cellStyle name="Título 1 1 8 28 2" xfId="51889" xr:uid="{00000000-0005-0000-0000-00004CCF0000}"/>
    <cellStyle name="Título 1 1 8 29" xfId="51890" xr:uid="{00000000-0005-0000-0000-00004DCF0000}"/>
    <cellStyle name="Título 1 1 8 29 2" xfId="51891" xr:uid="{00000000-0005-0000-0000-00004ECF0000}"/>
    <cellStyle name="Título 1 1 8 3" xfId="1461" xr:uid="{00000000-0005-0000-0000-00004FCF0000}"/>
    <cellStyle name="Título 1 1 8 3 2" xfId="51892" xr:uid="{00000000-0005-0000-0000-000050CF0000}"/>
    <cellStyle name="Título 1 1 8 30" xfId="51893" xr:uid="{00000000-0005-0000-0000-000051CF0000}"/>
    <cellStyle name="Título 1 1 8 30 2" xfId="51894" xr:uid="{00000000-0005-0000-0000-000052CF0000}"/>
    <cellStyle name="Título 1 1 8 31" xfId="51895" xr:uid="{00000000-0005-0000-0000-000053CF0000}"/>
    <cellStyle name="Título 1 1 8 31 2" xfId="51896" xr:uid="{00000000-0005-0000-0000-000054CF0000}"/>
    <cellStyle name="Título 1 1 8 32" xfId="51897" xr:uid="{00000000-0005-0000-0000-000055CF0000}"/>
    <cellStyle name="Título 1 1 8 32 2" xfId="51898" xr:uid="{00000000-0005-0000-0000-000056CF0000}"/>
    <cellStyle name="Título 1 1 8 33" xfId="51899" xr:uid="{00000000-0005-0000-0000-000057CF0000}"/>
    <cellStyle name="Título 1 1 8 33 2" xfId="51900" xr:uid="{00000000-0005-0000-0000-000058CF0000}"/>
    <cellStyle name="Título 1 1 8 34" xfId="51901" xr:uid="{00000000-0005-0000-0000-000059CF0000}"/>
    <cellStyle name="Título 1 1 8 34 2" xfId="51902" xr:uid="{00000000-0005-0000-0000-00005ACF0000}"/>
    <cellStyle name="Título 1 1 8 35" xfId="51903" xr:uid="{00000000-0005-0000-0000-00005BCF0000}"/>
    <cellStyle name="Título 1 1 8 35 2" xfId="51904" xr:uid="{00000000-0005-0000-0000-00005CCF0000}"/>
    <cellStyle name="Título 1 1 8 36" xfId="51905" xr:uid="{00000000-0005-0000-0000-00005DCF0000}"/>
    <cellStyle name="Título 1 1 8 36 2" xfId="51906" xr:uid="{00000000-0005-0000-0000-00005ECF0000}"/>
    <cellStyle name="Título 1 1 8 37" xfId="51907" xr:uid="{00000000-0005-0000-0000-00005FCF0000}"/>
    <cellStyle name="Título 1 1 8 37 2" xfId="51908" xr:uid="{00000000-0005-0000-0000-000060CF0000}"/>
    <cellStyle name="Título 1 1 8 38" xfId="51909" xr:uid="{00000000-0005-0000-0000-000061CF0000}"/>
    <cellStyle name="Título 1 1 8 38 2" xfId="51910" xr:uid="{00000000-0005-0000-0000-000062CF0000}"/>
    <cellStyle name="Título 1 1 8 39" xfId="51911" xr:uid="{00000000-0005-0000-0000-000063CF0000}"/>
    <cellStyle name="Título 1 1 8 4" xfId="51912" xr:uid="{00000000-0005-0000-0000-000064CF0000}"/>
    <cellStyle name="Título 1 1 8 4 2" xfId="51913" xr:uid="{00000000-0005-0000-0000-000065CF0000}"/>
    <cellStyle name="Título 1 1 8 40" xfId="51914" xr:uid="{00000000-0005-0000-0000-000066CF0000}"/>
    <cellStyle name="Título 1 1 8 41" xfId="51915" xr:uid="{00000000-0005-0000-0000-000067CF0000}"/>
    <cellStyle name="Título 1 1 8 42" xfId="51916" xr:uid="{00000000-0005-0000-0000-000068CF0000}"/>
    <cellStyle name="Título 1 1 8 43" xfId="51917" xr:uid="{00000000-0005-0000-0000-000069CF0000}"/>
    <cellStyle name="Título 1 1 8 44" xfId="51918" xr:uid="{00000000-0005-0000-0000-00006ACF0000}"/>
    <cellStyle name="Título 1 1 8 45" xfId="51919" xr:uid="{00000000-0005-0000-0000-00006BCF0000}"/>
    <cellStyle name="Título 1 1 8 46" xfId="51920" xr:uid="{00000000-0005-0000-0000-00006CCF0000}"/>
    <cellStyle name="Título 1 1 8 47" xfId="51921" xr:uid="{00000000-0005-0000-0000-00006DCF0000}"/>
    <cellStyle name="Título 1 1 8 48" xfId="51922" xr:uid="{00000000-0005-0000-0000-00006ECF0000}"/>
    <cellStyle name="Título 1 1 8 49" xfId="51923" xr:uid="{00000000-0005-0000-0000-00006FCF0000}"/>
    <cellStyle name="Título 1 1 8 5" xfId="51924" xr:uid="{00000000-0005-0000-0000-000070CF0000}"/>
    <cellStyle name="Título 1 1 8 5 2" xfId="51925" xr:uid="{00000000-0005-0000-0000-000071CF0000}"/>
    <cellStyle name="Título 1 1 8 50" xfId="51926" xr:uid="{00000000-0005-0000-0000-000072CF0000}"/>
    <cellStyle name="Título 1 1 8 51" xfId="51927" xr:uid="{00000000-0005-0000-0000-000073CF0000}"/>
    <cellStyle name="Título 1 1 8 52" xfId="51928" xr:uid="{00000000-0005-0000-0000-000074CF0000}"/>
    <cellStyle name="Título 1 1 8 53" xfId="51929" xr:uid="{00000000-0005-0000-0000-000075CF0000}"/>
    <cellStyle name="Título 1 1 8 54" xfId="51930" xr:uid="{00000000-0005-0000-0000-000076CF0000}"/>
    <cellStyle name="Título 1 1 8 55" xfId="51931" xr:uid="{00000000-0005-0000-0000-000077CF0000}"/>
    <cellStyle name="Título 1 1 8 56" xfId="51932" xr:uid="{00000000-0005-0000-0000-000078CF0000}"/>
    <cellStyle name="Título 1 1 8 57" xfId="51933" xr:uid="{00000000-0005-0000-0000-000079CF0000}"/>
    <cellStyle name="Título 1 1 8 58" xfId="51934" xr:uid="{00000000-0005-0000-0000-00007ACF0000}"/>
    <cellStyle name="Título 1 1 8 59" xfId="51935" xr:uid="{00000000-0005-0000-0000-00007BCF0000}"/>
    <cellStyle name="Título 1 1 8 6" xfId="51936" xr:uid="{00000000-0005-0000-0000-00007CCF0000}"/>
    <cellStyle name="Título 1 1 8 6 2" xfId="51937" xr:uid="{00000000-0005-0000-0000-00007DCF0000}"/>
    <cellStyle name="Título 1 1 8 60" xfId="51938" xr:uid="{00000000-0005-0000-0000-00007ECF0000}"/>
    <cellStyle name="Título 1 1 8 61" xfId="51939" xr:uid="{00000000-0005-0000-0000-00007FCF0000}"/>
    <cellStyle name="Título 1 1 8 62" xfId="51940" xr:uid="{00000000-0005-0000-0000-000080CF0000}"/>
    <cellStyle name="Título 1 1 8 63" xfId="51941" xr:uid="{00000000-0005-0000-0000-000081CF0000}"/>
    <cellStyle name="Título 1 1 8 64" xfId="51942" xr:uid="{00000000-0005-0000-0000-000082CF0000}"/>
    <cellStyle name="Título 1 1 8 65" xfId="51943" xr:uid="{00000000-0005-0000-0000-000083CF0000}"/>
    <cellStyle name="Título 1 1 8 66" xfId="51944" xr:uid="{00000000-0005-0000-0000-000084CF0000}"/>
    <cellStyle name="Título 1 1 8 67" xfId="51945" xr:uid="{00000000-0005-0000-0000-000085CF0000}"/>
    <cellStyle name="Título 1 1 8 68" xfId="51946" xr:uid="{00000000-0005-0000-0000-000086CF0000}"/>
    <cellStyle name="Título 1 1 8 69" xfId="51947" xr:uid="{00000000-0005-0000-0000-000087CF0000}"/>
    <cellStyle name="Título 1 1 8 7" xfId="51948" xr:uid="{00000000-0005-0000-0000-000088CF0000}"/>
    <cellStyle name="Título 1 1 8 7 2" xfId="51949" xr:uid="{00000000-0005-0000-0000-000089CF0000}"/>
    <cellStyle name="Título 1 1 8 70" xfId="52826" xr:uid="{00000000-0005-0000-0000-00008ACF0000}"/>
    <cellStyle name="Título 1 1 8 71" xfId="53287" xr:uid="{00000000-0005-0000-0000-00008BCF0000}"/>
    <cellStyle name="Título 1 1 8 8" xfId="51950" xr:uid="{00000000-0005-0000-0000-00008CCF0000}"/>
    <cellStyle name="Título 1 1 8 8 2" xfId="51951" xr:uid="{00000000-0005-0000-0000-00008DCF0000}"/>
    <cellStyle name="Título 1 1 8 9" xfId="51952" xr:uid="{00000000-0005-0000-0000-00008ECF0000}"/>
    <cellStyle name="Título 1 1 8 9 2" xfId="51953" xr:uid="{00000000-0005-0000-0000-00008FCF0000}"/>
    <cellStyle name="Título 1 1 80" xfId="51954" xr:uid="{00000000-0005-0000-0000-000090CF0000}"/>
    <cellStyle name="Título 1 1 81" xfId="51955" xr:uid="{00000000-0005-0000-0000-000091CF0000}"/>
    <cellStyle name="Título 1 1 82" xfId="51956" xr:uid="{00000000-0005-0000-0000-000092CF0000}"/>
    <cellStyle name="Título 1 1 83" xfId="51957" xr:uid="{00000000-0005-0000-0000-000093CF0000}"/>
    <cellStyle name="Título 1 1 84" xfId="51958" xr:uid="{00000000-0005-0000-0000-000094CF0000}"/>
    <cellStyle name="Título 1 1 85" xfId="51959" xr:uid="{00000000-0005-0000-0000-000095CF0000}"/>
    <cellStyle name="Título 1 1 86" xfId="51960" xr:uid="{00000000-0005-0000-0000-000096CF0000}"/>
    <cellStyle name="Título 1 1 87" xfId="51961" xr:uid="{00000000-0005-0000-0000-000097CF0000}"/>
    <cellStyle name="Título 1 1 88" xfId="51962" xr:uid="{00000000-0005-0000-0000-000098CF0000}"/>
    <cellStyle name="Título 1 1 89" xfId="52359" xr:uid="{00000000-0005-0000-0000-000099CF0000}"/>
    <cellStyle name="Título 1 1 9" xfId="1462" xr:uid="{00000000-0005-0000-0000-00009ACF0000}"/>
    <cellStyle name="Título 1 1 9 10" xfId="51963" xr:uid="{00000000-0005-0000-0000-00009BCF0000}"/>
    <cellStyle name="Título 1 1 9 10 2" xfId="51964" xr:uid="{00000000-0005-0000-0000-00009CCF0000}"/>
    <cellStyle name="Título 1 1 9 11" xfId="51965" xr:uid="{00000000-0005-0000-0000-00009DCF0000}"/>
    <cellStyle name="Título 1 1 9 11 2" xfId="51966" xr:uid="{00000000-0005-0000-0000-00009ECF0000}"/>
    <cellStyle name="Título 1 1 9 12" xfId="51967" xr:uid="{00000000-0005-0000-0000-00009FCF0000}"/>
    <cellStyle name="Título 1 1 9 12 2" xfId="51968" xr:uid="{00000000-0005-0000-0000-0000A0CF0000}"/>
    <cellStyle name="Título 1 1 9 13" xfId="51969" xr:uid="{00000000-0005-0000-0000-0000A1CF0000}"/>
    <cellStyle name="Título 1 1 9 13 2" xfId="51970" xr:uid="{00000000-0005-0000-0000-0000A2CF0000}"/>
    <cellStyle name="Título 1 1 9 14" xfId="51971" xr:uid="{00000000-0005-0000-0000-0000A3CF0000}"/>
    <cellStyle name="Título 1 1 9 14 2" xfId="51972" xr:uid="{00000000-0005-0000-0000-0000A4CF0000}"/>
    <cellStyle name="Título 1 1 9 15" xfId="51973" xr:uid="{00000000-0005-0000-0000-0000A5CF0000}"/>
    <cellStyle name="Título 1 1 9 15 2" xfId="51974" xr:uid="{00000000-0005-0000-0000-0000A6CF0000}"/>
    <cellStyle name="Título 1 1 9 16" xfId="51975" xr:uid="{00000000-0005-0000-0000-0000A7CF0000}"/>
    <cellStyle name="Título 1 1 9 16 2" xfId="51976" xr:uid="{00000000-0005-0000-0000-0000A8CF0000}"/>
    <cellStyle name="Título 1 1 9 17" xfId="51977" xr:uid="{00000000-0005-0000-0000-0000A9CF0000}"/>
    <cellStyle name="Título 1 1 9 17 2" xfId="51978" xr:uid="{00000000-0005-0000-0000-0000AACF0000}"/>
    <cellStyle name="Título 1 1 9 18" xfId="51979" xr:uid="{00000000-0005-0000-0000-0000ABCF0000}"/>
    <cellStyle name="Título 1 1 9 18 2" xfId="51980" xr:uid="{00000000-0005-0000-0000-0000ACCF0000}"/>
    <cellStyle name="Título 1 1 9 19" xfId="51981" xr:uid="{00000000-0005-0000-0000-0000ADCF0000}"/>
    <cellStyle name="Título 1 1 9 19 2" xfId="51982" xr:uid="{00000000-0005-0000-0000-0000AECF0000}"/>
    <cellStyle name="Título 1 1 9 2" xfId="1463" xr:uid="{00000000-0005-0000-0000-0000AFCF0000}"/>
    <cellStyle name="Título 1 1 9 2 2" xfId="51983" xr:uid="{00000000-0005-0000-0000-0000B0CF0000}"/>
    <cellStyle name="Título 1 1 9 20" xfId="51984" xr:uid="{00000000-0005-0000-0000-0000B1CF0000}"/>
    <cellStyle name="Título 1 1 9 20 2" xfId="51985" xr:uid="{00000000-0005-0000-0000-0000B2CF0000}"/>
    <cellStyle name="Título 1 1 9 21" xfId="51986" xr:uid="{00000000-0005-0000-0000-0000B3CF0000}"/>
    <cellStyle name="Título 1 1 9 21 2" xfId="51987" xr:uid="{00000000-0005-0000-0000-0000B4CF0000}"/>
    <cellStyle name="Título 1 1 9 22" xfId="51988" xr:uid="{00000000-0005-0000-0000-0000B5CF0000}"/>
    <cellStyle name="Título 1 1 9 22 2" xfId="51989" xr:uid="{00000000-0005-0000-0000-0000B6CF0000}"/>
    <cellStyle name="Título 1 1 9 23" xfId="51990" xr:uid="{00000000-0005-0000-0000-0000B7CF0000}"/>
    <cellStyle name="Título 1 1 9 23 2" xfId="51991" xr:uid="{00000000-0005-0000-0000-0000B8CF0000}"/>
    <cellStyle name="Título 1 1 9 24" xfId="51992" xr:uid="{00000000-0005-0000-0000-0000B9CF0000}"/>
    <cellStyle name="Título 1 1 9 24 2" xfId="51993" xr:uid="{00000000-0005-0000-0000-0000BACF0000}"/>
    <cellStyle name="Título 1 1 9 25" xfId="51994" xr:uid="{00000000-0005-0000-0000-0000BBCF0000}"/>
    <cellStyle name="Título 1 1 9 25 2" xfId="51995" xr:uid="{00000000-0005-0000-0000-0000BCCF0000}"/>
    <cellStyle name="Título 1 1 9 26" xfId="51996" xr:uid="{00000000-0005-0000-0000-0000BDCF0000}"/>
    <cellStyle name="Título 1 1 9 26 2" xfId="51997" xr:uid="{00000000-0005-0000-0000-0000BECF0000}"/>
    <cellStyle name="Título 1 1 9 27" xfId="51998" xr:uid="{00000000-0005-0000-0000-0000BFCF0000}"/>
    <cellStyle name="Título 1 1 9 27 2" xfId="51999" xr:uid="{00000000-0005-0000-0000-0000C0CF0000}"/>
    <cellStyle name="Título 1 1 9 28" xfId="52000" xr:uid="{00000000-0005-0000-0000-0000C1CF0000}"/>
    <cellStyle name="Título 1 1 9 28 2" xfId="52001" xr:uid="{00000000-0005-0000-0000-0000C2CF0000}"/>
    <cellStyle name="Título 1 1 9 29" xfId="52002" xr:uid="{00000000-0005-0000-0000-0000C3CF0000}"/>
    <cellStyle name="Título 1 1 9 29 2" xfId="52003" xr:uid="{00000000-0005-0000-0000-0000C4CF0000}"/>
    <cellStyle name="Título 1 1 9 3" xfId="1464" xr:uid="{00000000-0005-0000-0000-0000C5CF0000}"/>
    <cellStyle name="Título 1 1 9 3 2" xfId="52004" xr:uid="{00000000-0005-0000-0000-0000C6CF0000}"/>
    <cellStyle name="Título 1 1 9 30" xfId="52005" xr:uid="{00000000-0005-0000-0000-0000C7CF0000}"/>
    <cellStyle name="Título 1 1 9 30 2" xfId="52006" xr:uid="{00000000-0005-0000-0000-0000C8CF0000}"/>
    <cellStyle name="Título 1 1 9 31" xfId="52007" xr:uid="{00000000-0005-0000-0000-0000C9CF0000}"/>
    <cellStyle name="Título 1 1 9 31 2" xfId="52008" xr:uid="{00000000-0005-0000-0000-0000CACF0000}"/>
    <cellStyle name="Título 1 1 9 32" xfId="52009" xr:uid="{00000000-0005-0000-0000-0000CBCF0000}"/>
    <cellStyle name="Título 1 1 9 32 2" xfId="52010" xr:uid="{00000000-0005-0000-0000-0000CCCF0000}"/>
    <cellStyle name="Título 1 1 9 33" xfId="52011" xr:uid="{00000000-0005-0000-0000-0000CDCF0000}"/>
    <cellStyle name="Título 1 1 9 33 2" xfId="52012" xr:uid="{00000000-0005-0000-0000-0000CECF0000}"/>
    <cellStyle name="Título 1 1 9 34" xfId="52013" xr:uid="{00000000-0005-0000-0000-0000CFCF0000}"/>
    <cellStyle name="Título 1 1 9 34 2" xfId="52014" xr:uid="{00000000-0005-0000-0000-0000D0CF0000}"/>
    <cellStyle name="Título 1 1 9 35" xfId="52015" xr:uid="{00000000-0005-0000-0000-0000D1CF0000}"/>
    <cellStyle name="Título 1 1 9 35 2" xfId="52016" xr:uid="{00000000-0005-0000-0000-0000D2CF0000}"/>
    <cellStyle name="Título 1 1 9 36" xfId="52017" xr:uid="{00000000-0005-0000-0000-0000D3CF0000}"/>
    <cellStyle name="Título 1 1 9 36 2" xfId="52018" xr:uid="{00000000-0005-0000-0000-0000D4CF0000}"/>
    <cellStyle name="Título 1 1 9 37" xfId="52019" xr:uid="{00000000-0005-0000-0000-0000D5CF0000}"/>
    <cellStyle name="Título 1 1 9 37 2" xfId="52020" xr:uid="{00000000-0005-0000-0000-0000D6CF0000}"/>
    <cellStyle name="Título 1 1 9 38" xfId="52021" xr:uid="{00000000-0005-0000-0000-0000D7CF0000}"/>
    <cellStyle name="Título 1 1 9 38 2" xfId="52022" xr:uid="{00000000-0005-0000-0000-0000D8CF0000}"/>
    <cellStyle name="Título 1 1 9 39" xfId="52023" xr:uid="{00000000-0005-0000-0000-0000D9CF0000}"/>
    <cellStyle name="Título 1 1 9 4" xfId="52024" xr:uid="{00000000-0005-0000-0000-0000DACF0000}"/>
    <cellStyle name="Título 1 1 9 4 2" xfId="52025" xr:uid="{00000000-0005-0000-0000-0000DBCF0000}"/>
    <cellStyle name="Título 1 1 9 40" xfId="52026" xr:uid="{00000000-0005-0000-0000-0000DCCF0000}"/>
    <cellStyle name="Título 1 1 9 41" xfId="52027" xr:uid="{00000000-0005-0000-0000-0000DDCF0000}"/>
    <cellStyle name="Título 1 1 9 42" xfId="52028" xr:uid="{00000000-0005-0000-0000-0000DECF0000}"/>
    <cellStyle name="Título 1 1 9 43" xfId="52029" xr:uid="{00000000-0005-0000-0000-0000DFCF0000}"/>
    <cellStyle name="Título 1 1 9 44" xfId="52030" xr:uid="{00000000-0005-0000-0000-0000E0CF0000}"/>
    <cellStyle name="Título 1 1 9 45" xfId="52031" xr:uid="{00000000-0005-0000-0000-0000E1CF0000}"/>
    <cellStyle name="Título 1 1 9 46" xfId="52032" xr:uid="{00000000-0005-0000-0000-0000E2CF0000}"/>
    <cellStyle name="Título 1 1 9 47" xfId="52033" xr:uid="{00000000-0005-0000-0000-0000E3CF0000}"/>
    <cellStyle name="Título 1 1 9 48" xfId="52034" xr:uid="{00000000-0005-0000-0000-0000E4CF0000}"/>
    <cellStyle name="Título 1 1 9 49" xfId="52035" xr:uid="{00000000-0005-0000-0000-0000E5CF0000}"/>
    <cellStyle name="Título 1 1 9 5" xfId="52036" xr:uid="{00000000-0005-0000-0000-0000E6CF0000}"/>
    <cellStyle name="Título 1 1 9 5 2" xfId="52037" xr:uid="{00000000-0005-0000-0000-0000E7CF0000}"/>
    <cellStyle name="Título 1 1 9 50" xfId="52038" xr:uid="{00000000-0005-0000-0000-0000E8CF0000}"/>
    <cellStyle name="Título 1 1 9 51" xfId="52039" xr:uid="{00000000-0005-0000-0000-0000E9CF0000}"/>
    <cellStyle name="Título 1 1 9 52" xfId="52040" xr:uid="{00000000-0005-0000-0000-0000EACF0000}"/>
    <cellStyle name="Título 1 1 9 53" xfId="52041" xr:uid="{00000000-0005-0000-0000-0000EBCF0000}"/>
    <cellStyle name="Título 1 1 9 54" xfId="52042" xr:uid="{00000000-0005-0000-0000-0000ECCF0000}"/>
    <cellStyle name="Título 1 1 9 55" xfId="52043" xr:uid="{00000000-0005-0000-0000-0000EDCF0000}"/>
    <cellStyle name="Título 1 1 9 56" xfId="52044" xr:uid="{00000000-0005-0000-0000-0000EECF0000}"/>
    <cellStyle name="Título 1 1 9 57" xfId="52045" xr:uid="{00000000-0005-0000-0000-0000EFCF0000}"/>
    <cellStyle name="Título 1 1 9 58" xfId="52046" xr:uid="{00000000-0005-0000-0000-0000F0CF0000}"/>
    <cellStyle name="Título 1 1 9 59" xfId="52047" xr:uid="{00000000-0005-0000-0000-0000F1CF0000}"/>
    <cellStyle name="Título 1 1 9 6" xfId="52048" xr:uid="{00000000-0005-0000-0000-0000F2CF0000}"/>
    <cellStyle name="Título 1 1 9 6 2" xfId="52049" xr:uid="{00000000-0005-0000-0000-0000F3CF0000}"/>
    <cellStyle name="Título 1 1 9 60" xfId="52050" xr:uid="{00000000-0005-0000-0000-0000F4CF0000}"/>
    <cellStyle name="Título 1 1 9 61" xfId="52051" xr:uid="{00000000-0005-0000-0000-0000F5CF0000}"/>
    <cellStyle name="Título 1 1 9 62" xfId="52052" xr:uid="{00000000-0005-0000-0000-0000F6CF0000}"/>
    <cellStyle name="Título 1 1 9 63" xfId="52053" xr:uid="{00000000-0005-0000-0000-0000F7CF0000}"/>
    <cellStyle name="Título 1 1 9 64" xfId="52054" xr:uid="{00000000-0005-0000-0000-0000F8CF0000}"/>
    <cellStyle name="Título 1 1 9 65" xfId="52055" xr:uid="{00000000-0005-0000-0000-0000F9CF0000}"/>
    <cellStyle name="Título 1 1 9 66" xfId="52056" xr:uid="{00000000-0005-0000-0000-0000FACF0000}"/>
    <cellStyle name="Título 1 1 9 67" xfId="52057" xr:uid="{00000000-0005-0000-0000-0000FBCF0000}"/>
    <cellStyle name="Título 1 1 9 68" xfId="52058" xr:uid="{00000000-0005-0000-0000-0000FCCF0000}"/>
    <cellStyle name="Título 1 1 9 69" xfId="52059" xr:uid="{00000000-0005-0000-0000-0000FDCF0000}"/>
    <cellStyle name="Título 1 1 9 7" xfId="52060" xr:uid="{00000000-0005-0000-0000-0000FECF0000}"/>
    <cellStyle name="Título 1 1 9 7 2" xfId="52061" xr:uid="{00000000-0005-0000-0000-0000FFCF0000}"/>
    <cellStyle name="Título 1 1 9 70" xfId="52926" xr:uid="{00000000-0005-0000-0000-000000D00000}"/>
    <cellStyle name="Título 1 1 9 71" xfId="53387" xr:uid="{00000000-0005-0000-0000-000001D00000}"/>
    <cellStyle name="Título 1 1 9 8" xfId="52062" xr:uid="{00000000-0005-0000-0000-000002D00000}"/>
    <cellStyle name="Título 1 1 9 8 2" xfId="52063" xr:uid="{00000000-0005-0000-0000-000003D00000}"/>
    <cellStyle name="Título 1 1 9 9" xfId="52064" xr:uid="{00000000-0005-0000-0000-000004D00000}"/>
    <cellStyle name="Título 1 1 9 9 2" xfId="52065" xr:uid="{00000000-0005-0000-0000-000005D00000}"/>
    <cellStyle name="Título 1 1 90" xfId="53059" xr:uid="{00000000-0005-0000-0000-000006D00000}"/>
    <cellStyle name="Título 1 1_Reforma da Praça Encontro das Águas Rev.1" xfId="1465" xr:uid="{00000000-0005-0000-0000-000007D00000}"/>
    <cellStyle name="Título 1 2" xfId="1466" xr:uid="{00000000-0005-0000-0000-000008D00000}"/>
    <cellStyle name="Título 10" xfId="1467" xr:uid="{00000000-0005-0000-0000-000009D00000}"/>
    <cellStyle name="Título 100" xfId="1468" xr:uid="{00000000-0005-0000-0000-00000AD00000}"/>
    <cellStyle name="Título 101" xfId="1469" xr:uid="{00000000-0005-0000-0000-00000BD00000}"/>
    <cellStyle name="Título 102" xfId="1470" xr:uid="{00000000-0005-0000-0000-00000CD00000}"/>
    <cellStyle name="Título 103" xfId="1471" xr:uid="{00000000-0005-0000-0000-00000DD00000}"/>
    <cellStyle name="Título 104" xfId="1472" xr:uid="{00000000-0005-0000-0000-00000ED00000}"/>
    <cellStyle name="Título 105" xfId="1473" xr:uid="{00000000-0005-0000-0000-00000FD00000}"/>
    <cellStyle name="Título 106" xfId="1474" xr:uid="{00000000-0005-0000-0000-000010D00000}"/>
    <cellStyle name="Título 107" xfId="1475" xr:uid="{00000000-0005-0000-0000-000011D00000}"/>
    <cellStyle name="Título 108" xfId="1476" xr:uid="{00000000-0005-0000-0000-000012D00000}"/>
    <cellStyle name="Título 109" xfId="1477" xr:uid="{00000000-0005-0000-0000-000013D00000}"/>
    <cellStyle name="Título 11" xfId="1478" xr:uid="{00000000-0005-0000-0000-000014D00000}"/>
    <cellStyle name="Título 110" xfId="52066" xr:uid="{00000000-0005-0000-0000-000015D00000}"/>
    <cellStyle name="Título 111" xfId="52067" xr:uid="{00000000-0005-0000-0000-000016D00000}"/>
    <cellStyle name="Título 112" xfId="52068" xr:uid="{00000000-0005-0000-0000-000017D00000}"/>
    <cellStyle name="Título 113" xfId="52069" xr:uid="{00000000-0005-0000-0000-000018D00000}"/>
    <cellStyle name="Título 114" xfId="52070" xr:uid="{00000000-0005-0000-0000-000019D00000}"/>
    <cellStyle name="Título 115" xfId="52071" xr:uid="{00000000-0005-0000-0000-00001AD00000}"/>
    <cellStyle name="Título 116" xfId="52072" xr:uid="{00000000-0005-0000-0000-00001BD00000}"/>
    <cellStyle name="Título 117" xfId="52073" xr:uid="{00000000-0005-0000-0000-00001CD00000}"/>
    <cellStyle name="Título 118" xfId="52074" xr:uid="{00000000-0005-0000-0000-00001DD00000}"/>
    <cellStyle name="Título 119" xfId="52075" xr:uid="{00000000-0005-0000-0000-00001ED00000}"/>
    <cellStyle name="Título 12" xfId="1479" xr:uid="{00000000-0005-0000-0000-00001FD00000}"/>
    <cellStyle name="Título 120" xfId="52076" xr:uid="{00000000-0005-0000-0000-000020D00000}"/>
    <cellStyle name="Título 121" xfId="52077" xr:uid="{00000000-0005-0000-0000-000021D00000}"/>
    <cellStyle name="Título 122" xfId="52078" xr:uid="{00000000-0005-0000-0000-000022D00000}"/>
    <cellStyle name="Título 123" xfId="52079" xr:uid="{00000000-0005-0000-0000-000023D00000}"/>
    <cellStyle name="Título 124" xfId="52080" xr:uid="{00000000-0005-0000-0000-000024D00000}"/>
    <cellStyle name="Título 125" xfId="52081" xr:uid="{00000000-0005-0000-0000-000025D00000}"/>
    <cellStyle name="Título 126" xfId="52082" xr:uid="{00000000-0005-0000-0000-000026D00000}"/>
    <cellStyle name="Título 127" xfId="52083" xr:uid="{00000000-0005-0000-0000-000027D00000}"/>
    <cellStyle name="Título 128" xfId="52084" xr:uid="{00000000-0005-0000-0000-000028D00000}"/>
    <cellStyle name="Título 129" xfId="52085" xr:uid="{00000000-0005-0000-0000-000029D00000}"/>
    <cellStyle name="Título 13" xfId="1480" xr:uid="{00000000-0005-0000-0000-00002AD00000}"/>
    <cellStyle name="Título 130" xfId="52086" xr:uid="{00000000-0005-0000-0000-00002BD00000}"/>
    <cellStyle name="Título 131" xfId="52087" xr:uid="{00000000-0005-0000-0000-00002CD00000}"/>
    <cellStyle name="Título 132" xfId="52088" xr:uid="{00000000-0005-0000-0000-00002DD00000}"/>
    <cellStyle name="Título 133" xfId="52089" xr:uid="{00000000-0005-0000-0000-00002ED00000}"/>
    <cellStyle name="Título 134" xfId="52090" xr:uid="{00000000-0005-0000-0000-00002FD00000}"/>
    <cellStyle name="Título 135" xfId="52091" xr:uid="{00000000-0005-0000-0000-000030D00000}"/>
    <cellStyle name="Título 136" xfId="52092" xr:uid="{00000000-0005-0000-0000-000031D00000}"/>
    <cellStyle name="Título 137" xfId="52093" xr:uid="{00000000-0005-0000-0000-000032D00000}"/>
    <cellStyle name="Título 138" xfId="52094" xr:uid="{00000000-0005-0000-0000-000033D00000}"/>
    <cellStyle name="Título 139" xfId="52095" xr:uid="{00000000-0005-0000-0000-000034D00000}"/>
    <cellStyle name="Título 14" xfId="1481" xr:uid="{00000000-0005-0000-0000-000035D00000}"/>
    <cellStyle name="Título 140" xfId="52096" xr:uid="{00000000-0005-0000-0000-000036D00000}"/>
    <cellStyle name="Título 141" xfId="52097" xr:uid="{00000000-0005-0000-0000-000037D00000}"/>
    <cellStyle name="Título 142" xfId="52098" xr:uid="{00000000-0005-0000-0000-000038D00000}"/>
    <cellStyle name="Título 143" xfId="52099" xr:uid="{00000000-0005-0000-0000-000039D00000}"/>
    <cellStyle name="Título 144" xfId="52100" xr:uid="{00000000-0005-0000-0000-00003AD00000}"/>
    <cellStyle name="Título 145" xfId="52101" xr:uid="{00000000-0005-0000-0000-00003BD00000}"/>
    <cellStyle name="Título 146" xfId="52102" xr:uid="{00000000-0005-0000-0000-00003CD00000}"/>
    <cellStyle name="Título 147" xfId="52103" xr:uid="{00000000-0005-0000-0000-00003DD00000}"/>
    <cellStyle name="Título 148" xfId="52104" xr:uid="{00000000-0005-0000-0000-00003ED00000}"/>
    <cellStyle name="Título 149" xfId="52105" xr:uid="{00000000-0005-0000-0000-00003FD00000}"/>
    <cellStyle name="Título 15" xfId="1482" xr:uid="{00000000-0005-0000-0000-000040D00000}"/>
    <cellStyle name="Título 150" xfId="52106" xr:uid="{00000000-0005-0000-0000-000041D00000}"/>
    <cellStyle name="Título 151" xfId="52107" xr:uid="{00000000-0005-0000-0000-000042D00000}"/>
    <cellStyle name="Título 152" xfId="52108" xr:uid="{00000000-0005-0000-0000-000043D00000}"/>
    <cellStyle name="Título 153" xfId="52109" xr:uid="{00000000-0005-0000-0000-000044D00000}"/>
    <cellStyle name="Título 154" xfId="52110" xr:uid="{00000000-0005-0000-0000-000045D00000}"/>
    <cellStyle name="Título 155" xfId="52111" xr:uid="{00000000-0005-0000-0000-000046D00000}"/>
    <cellStyle name="Título 156" xfId="52112" xr:uid="{00000000-0005-0000-0000-000047D00000}"/>
    <cellStyle name="Título 157" xfId="52113" xr:uid="{00000000-0005-0000-0000-000048D00000}"/>
    <cellStyle name="Título 158" xfId="52114" xr:uid="{00000000-0005-0000-0000-000049D00000}"/>
    <cellStyle name="Título 159" xfId="52115" xr:uid="{00000000-0005-0000-0000-00004AD00000}"/>
    <cellStyle name="Título 16" xfId="1483" xr:uid="{00000000-0005-0000-0000-00004BD00000}"/>
    <cellStyle name="Título 160" xfId="52116" xr:uid="{00000000-0005-0000-0000-00004CD00000}"/>
    <cellStyle name="Título 161" xfId="52117" xr:uid="{00000000-0005-0000-0000-00004DD00000}"/>
    <cellStyle name="Título 162" xfId="52118" xr:uid="{00000000-0005-0000-0000-00004ED00000}"/>
    <cellStyle name="Título 163" xfId="52119" xr:uid="{00000000-0005-0000-0000-00004FD00000}"/>
    <cellStyle name="Título 164" xfId="52120" xr:uid="{00000000-0005-0000-0000-000050D00000}"/>
    <cellStyle name="Título 165" xfId="52121" xr:uid="{00000000-0005-0000-0000-000051D00000}"/>
    <cellStyle name="Título 166" xfId="52122" xr:uid="{00000000-0005-0000-0000-000052D00000}"/>
    <cellStyle name="Título 167" xfId="52123" xr:uid="{00000000-0005-0000-0000-000053D00000}"/>
    <cellStyle name="Título 168" xfId="52124" xr:uid="{00000000-0005-0000-0000-000054D00000}"/>
    <cellStyle name="Título 169" xfId="52125" xr:uid="{00000000-0005-0000-0000-000055D00000}"/>
    <cellStyle name="Título 17" xfId="1484" xr:uid="{00000000-0005-0000-0000-000056D00000}"/>
    <cellStyle name="Título 170" xfId="52126" xr:uid="{00000000-0005-0000-0000-000057D00000}"/>
    <cellStyle name="Título 171" xfId="52127" xr:uid="{00000000-0005-0000-0000-000058D00000}"/>
    <cellStyle name="Título 172" xfId="52128" xr:uid="{00000000-0005-0000-0000-000059D00000}"/>
    <cellStyle name="Título 173" xfId="52129" xr:uid="{00000000-0005-0000-0000-00005AD00000}"/>
    <cellStyle name="Título 174" xfId="52130" xr:uid="{00000000-0005-0000-0000-00005BD00000}"/>
    <cellStyle name="Título 175" xfId="52131" xr:uid="{00000000-0005-0000-0000-00005CD00000}"/>
    <cellStyle name="Título 176" xfId="52132" xr:uid="{00000000-0005-0000-0000-00005DD00000}"/>
    <cellStyle name="Título 177" xfId="52133" xr:uid="{00000000-0005-0000-0000-00005ED00000}"/>
    <cellStyle name="Título 178" xfId="52134" xr:uid="{00000000-0005-0000-0000-00005FD00000}"/>
    <cellStyle name="Título 179" xfId="52135" xr:uid="{00000000-0005-0000-0000-000060D00000}"/>
    <cellStyle name="Título 18" xfId="1485" xr:uid="{00000000-0005-0000-0000-000061D00000}"/>
    <cellStyle name="Título 180" xfId="52136" xr:uid="{00000000-0005-0000-0000-000062D00000}"/>
    <cellStyle name="Título 181" xfId="52137" xr:uid="{00000000-0005-0000-0000-000063D00000}"/>
    <cellStyle name="Título 182" xfId="52138" xr:uid="{00000000-0005-0000-0000-000064D00000}"/>
    <cellStyle name="Título 183" xfId="52139" xr:uid="{00000000-0005-0000-0000-000065D00000}"/>
    <cellStyle name="Título 184" xfId="52140" xr:uid="{00000000-0005-0000-0000-000066D00000}"/>
    <cellStyle name="Título 185" xfId="52141" xr:uid="{00000000-0005-0000-0000-000067D00000}"/>
    <cellStyle name="Título 186" xfId="52142" xr:uid="{00000000-0005-0000-0000-000068D00000}"/>
    <cellStyle name="Título 187" xfId="52143" xr:uid="{00000000-0005-0000-0000-000069D00000}"/>
    <cellStyle name="Título 188" xfId="52144" xr:uid="{00000000-0005-0000-0000-00006AD00000}"/>
    <cellStyle name="Título 189" xfId="52145" xr:uid="{00000000-0005-0000-0000-00006BD00000}"/>
    <cellStyle name="Título 19" xfId="1486" xr:uid="{00000000-0005-0000-0000-00006CD00000}"/>
    <cellStyle name="Título 190" xfId="52146" xr:uid="{00000000-0005-0000-0000-00006DD00000}"/>
    <cellStyle name="Título 191" xfId="52147" xr:uid="{00000000-0005-0000-0000-00006ED00000}"/>
    <cellStyle name="Título 192" xfId="52148" xr:uid="{00000000-0005-0000-0000-00006FD00000}"/>
    <cellStyle name="Título 193" xfId="52149" xr:uid="{00000000-0005-0000-0000-000070D00000}"/>
    <cellStyle name="Título 194" xfId="52150" xr:uid="{00000000-0005-0000-0000-000071D00000}"/>
    <cellStyle name="Título 195" xfId="52151" xr:uid="{00000000-0005-0000-0000-000072D00000}"/>
    <cellStyle name="Título 196" xfId="52152" xr:uid="{00000000-0005-0000-0000-000073D00000}"/>
    <cellStyle name="Título 197" xfId="52153" xr:uid="{00000000-0005-0000-0000-000074D00000}"/>
    <cellStyle name="Título 198" xfId="52154" xr:uid="{00000000-0005-0000-0000-000075D00000}"/>
    <cellStyle name="Título 199" xfId="52155" xr:uid="{00000000-0005-0000-0000-000076D00000}"/>
    <cellStyle name="Título 2" xfId="11" builtinId="17" customBuiltin="1"/>
    <cellStyle name="Título 2 2" xfId="1487" xr:uid="{00000000-0005-0000-0000-000078D00000}"/>
    <cellStyle name="Título 20" xfId="1488" xr:uid="{00000000-0005-0000-0000-000079D00000}"/>
    <cellStyle name="Título 200" xfId="52156" xr:uid="{00000000-0005-0000-0000-00007AD00000}"/>
    <cellStyle name="Título 201" xfId="52157" xr:uid="{00000000-0005-0000-0000-00007BD00000}"/>
    <cellStyle name="Título 202" xfId="52158" xr:uid="{00000000-0005-0000-0000-00007CD00000}"/>
    <cellStyle name="Título 203" xfId="52159" xr:uid="{00000000-0005-0000-0000-00007DD00000}"/>
    <cellStyle name="Título 204" xfId="52160" xr:uid="{00000000-0005-0000-0000-00007ED00000}"/>
    <cellStyle name="Título 205" xfId="52161" xr:uid="{00000000-0005-0000-0000-00007FD00000}"/>
    <cellStyle name="Título 206" xfId="52162" xr:uid="{00000000-0005-0000-0000-000080D00000}"/>
    <cellStyle name="Título 207" xfId="52163" xr:uid="{00000000-0005-0000-0000-000081D00000}"/>
    <cellStyle name="Título 208" xfId="52164" xr:uid="{00000000-0005-0000-0000-000082D00000}"/>
    <cellStyle name="Título 209" xfId="52165" xr:uid="{00000000-0005-0000-0000-000083D00000}"/>
    <cellStyle name="Título 21" xfId="1489" xr:uid="{00000000-0005-0000-0000-000084D00000}"/>
    <cellStyle name="Título 210" xfId="52166" xr:uid="{00000000-0005-0000-0000-000085D00000}"/>
    <cellStyle name="Título 211" xfId="52167" xr:uid="{00000000-0005-0000-0000-000086D00000}"/>
    <cellStyle name="Título 212" xfId="52168" xr:uid="{00000000-0005-0000-0000-000087D00000}"/>
    <cellStyle name="Título 213" xfId="52219" xr:uid="{00000000-0005-0000-0000-000088D00000}"/>
    <cellStyle name="Título 214" xfId="52377" xr:uid="{00000000-0005-0000-0000-000089D00000}"/>
    <cellStyle name="Título 215" xfId="53038" xr:uid="{00000000-0005-0000-0000-00008AD00000}"/>
    <cellStyle name="Título 22" xfId="1490" xr:uid="{00000000-0005-0000-0000-00008BD00000}"/>
    <cellStyle name="Título 23" xfId="1491" xr:uid="{00000000-0005-0000-0000-00008CD00000}"/>
    <cellStyle name="Título 24" xfId="1492" xr:uid="{00000000-0005-0000-0000-00008DD00000}"/>
    <cellStyle name="Título 25" xfId="1493" xr:uid="{00000000-0005-0000-0000-00008ED00000}"/>
    <cellStyle name="Título 26" xfId="1494" xr:uid="{00000000-0005-0000-0000-00008FD00000}"/>
    <cellStyle name="Título 27" xfId="1495" xr:uid="{00000000-0005-0000-0000-000090D00000}"/>
    <cellStyle name="Título 28" xfId="1496" xr:uid="{00000000-0005-0000-0000-000091D00000}"/>
    <cellStyle name="Título 29" xfId="1497" xr:uid="{00000000-0005-0000-0000-000092D00000}"/>
    <cellStyle name="Título 3" xfId="12" builtinId="18" customBuiltin="1"/>
    <cellStyle name="Título 3 2" xfId="1498" xr:uid="{00000000-0005-0000-0000-000094D00000}"/>
    <cellStyle name="Título 30" xfId="1499" xr:uid="{00000000-0005-0000-0000-000095D00000}"/>
    <cellStyle name="Título 31" xfId="1500" xr:uid="{00000000-0005-0000-0000-000096D00000}"/>
    <cellStyle name="Título 32" xfId="1501" xr:uid="{00000000-0005-0000-0000-000097D00000}"/>
    <cellStyle name="Título 33" xfId="1502" xr:uid="{00000000-0005-0000-0000-000098D00000}"/>
    <cellStyle name="Título 34" xfId="1503" xr:uid="{00000000-0005-0000-0000-000099D00000}"/>
    <cellStyle name="Título 35" xfId="1504" xr:uid="{00000000-0005-0000-0000-00009AD00000}"/>
    <cellStyle name="Título 36" xfId="1505" xr:uid="{00000000-0005-0000-0000-00009BD00000}"/>
    <cellStyle name="Título 37" xfId="1506" xr:uid="{00000000-0005-0000-0000-00009CD00000}"/>
    <cellStyle name="Título 38" xfId="1507" xr:uid="{00000000-0005-0000-0000-00009DD00000}"/>
    <cellStyle name="Título 39" xfId="1508" xr:uid="{00000000-0005-0000-0000-00009ED00000}"/>
    <cellStyle name="Título 4" xfId="13" builtinId="19" customBuiltin="1"/>
    <cellStyle name="Título 4 2" xfId="1509" xr:uid="{00000000-0005-0000-0000-0000A0D00000}"/>
    <cellStyle name="Título 40" xfId="1510" xr:uid="{00000000-0005-0000-0000-0000A1D00000}"/>
    <cellStyle name="Título 41" xfId="1511" xr:uid="{00000000-0005-0000-0000-0000A2D00000}"/>
    <cellStyle name="Título 42" xfId="1512" xr:uid="{00000000-0005-0000-0000-0000A3D00000}"/>
    <cellStyle name="Título 43" xfId="1513" xr:uid="{00000000-0005-0000-0000-0000A4D00000}"/>
    <cellStyle name="Título 44" xfId="1514" xr:uid="{00000000-0005-0000-0000-0000A5D00000}"/>
    <cellStyle name="Título 45" xfId="1515" xr:uid="{00000000-0005-0000-0000-0000A6D00000}"/>
    <cellStyle name="Título 46" xfId="1516" xr:uid="{00000000-0005-0000-0000-0000A7D00000}"/>
    <cellStyle name="Título 47" xfId="1517" xr:uid="{00000000-0005-0000-0000-0000A8D00000}"/>
    <cellStyle name="Título 48" xfId="1518" xr:uid="{00000000-0005-0000-0000-0000A9D00000}"/>
    <cellStyle name="Título 49" xfId="1519" xr:uid="{00000000-0005-0000-0000-0000AAD00000}"/>
    <cellStyle name="Título 5" xfId="1520" xr:uid="{00000000-0005-0000-0000-0000ABD00000}"/>
    <cellStyle name="Título 5 2" xfId="1521" xr:uid="{00000000-0005-0000-0000-0000ACD00000}"/>
    <cellStyle name="Título 5 3" xfId="1522" xr:uid="{00000000-0005-0000-0000-0000ADD00000}"/>
    <cellStyle name="Título 5 4" xfId="52169" xr:uid="{00000000-0005-0000-0000-0000AED00000}"/>
    <cellStyle name="Título 50" xfId="1523" xr:uid="{00000000-0005-0000-0000-0000AFD00000}"/>
    <cellStyle name="Título 51" xfId="1524" xr:uid="{00000000-0005-0000-0000-0000B0D00000}"/>
    <cellStyle name="Título 52" xfId="1525" xr:uid="{00000000-0005-0000-0000-0000B1D00000}"/>
    <cellStyle name="Título 53" xfId="1526" xr:uid="{00000000-0005-0000-0000-0000B2D00000}"/>
    <cellStyle name="Título 54" xfId="1527" xr:uid="{00000000-0005-0000-0000-0000B3D00000}"/>
    <cellStyle name="Título 55" xfId="1528" xr:uid="{00000000-0005-0000-0000-0000B4D00000}"/>
    <cellStyle name="Título 56" xfId="1529" xr:uid="{00000000-0005-0000-0000-0000B5D00000}"/>
    <cellStyle name="Título 57" xfId="1530" xr:uid="{00000000-0005-0000-0000-0000B6D00000}"/>
    <cellStyle name="Título 58" xfId="1531" xr:uid="{00000000-0005-0000-0000-0000B7D00000}"/>
    <cellStyle name="Título 59" xfId="1532" xr:uid="{00000000-0005-0000-0000-0000B8D00000}"/>
    <cellStyle name="Título 6" xfId="1533" xr:uid="{00000000-0005-0000-0000-0000B9D00000}"/>
    <cellStyle name="Título 60" xfId="1534" xr:uid="{00000000-0005-0000-0000-0000BAD00000}"/>
    <cellStyle name="Título 61" xfId="1535" xr:uid="{00000000-0005-0000-0000-0000BBD00000}"/>
    <cellStyle name="Título 62" xfId="1536" xr:uid="{00000000-0005-0000-0000-0000BCD00000}"/>
    <cellStyle name="Título 63" xfId="1537" xr:uid="{00000000-0005-0000-0000-0000BDD00000}"/>
    <cellStyle name="Título 64" xfId="1538" xr:uid="{00000000-0005-0000-0000-0000BED00000}"/>
    <cellStyle name="Título 65" xfId="1539" xr:uid="{00000000-0005-0000-0000-0000BFD00000}"/>
    <cellStyle name="Título 66" xfId="1540" xr:uid="{00000000-0005-0000-0000-0000C0D00000}"/>
    <cellStyle name="Título 67" xfId="1541" xr:uid="{00000000-0005-0000-0000-0000C1D00000}"/>
    <cellStyle name="Título 68" xfId="1542" xr:uid="{00000000-0005-0000-0000-0000C2D00000}"/>
    <cellStyle name="Título 69" xfId="1543" xr:uid="{00000000-0005-0000-0000-0000C3D00000}"/>
    <cellStyle name="Título 7" xfId="1544" xr:uid="{00000000-0005-0000-0000-0000C4D00000}"/>
    <cellStyle name="Título 70" xfId="1545" xr:uid="{00000000-0005-0000-0000-0000C5D00000}"/>
    <cellStyle name="Título 71" xfId="1546" xr:uid="{00000000-0005-0000-0000-0000C6D00000}"/>
    <cellStyle name="Título 72" xfId="1547" xr:uid="{00000000-0005-0000-0000-0000C7D00000}"/>
    <cellStyle name="Título 73" xfId="1548" xr:uid="{00000000-0005-0000-0000-0000C8D00000}"/>
    <cellStyle name="Título 74" xfId="1549" xr:uid="{00000000-0005-0000-0000-0000C9D00000}"/>
    <cellStyle name="Título 75" xfId="1550" xr:uid="{00000000-0005-0000-0000-0000CAD00000}"/>
    <cellStyle name="Título 76" xfId="1551" xr:uid="{00000000-0005-0000-0000-0000CBD00000}"/>
    <cellStyle name="Título 77" xfId="1552" xr:uid="{00000000-0005-0000-0000-0000CCD00000}"/>
    <cellStyle name="Título 78" xfId="1553" xr:uid="{00000000-0005-0000-0000-0000CDD00000}"/>
    <cellStyle name="Título 79" xfId="1554" xr:uid="{00000000-0005-0000-0000-0000CED00000}"/>
    <cellStyle name="Título 8" xfId="1555" xr:uid="{00000000-0005-0000-0000-0000CFD00000}"/>
    <cellStyle name="Título 80" xfId="1556" xr:uid="{00000000-0005-0000-0000-0000D0D00000}"/>
    <cellStyle name="Título 81" xfId="1557" xr:uid="{00000000-0005-0000-0000-0000D1D00000}"/>
    <cellStyle name="Título 82" xfId="1558" xr:uid="{00000000-0005-0000-0000-0000D2D00000}"/>
    <cellStyle name="Título 83" xfId="1559" xr:uid="{00000000-0005-0000-0000-0000D3D00000}"/>
    <cellStyle name="Título 84" xfId="1560" xr:uid="{00000000-0005-0000-0000-0000D4D00000}"/>
    <cellStyle name="Título 85" xfId="1561" xr:uid="{00000000-0005-0000-0000-0000D5D00000}"/>
    <cellStyle name="Título 86" xfId="1562" xr:uid="{00000000-0005-0000-0000-0000D6D00000}"/>
    <cellStyle name="Título 87" xfId="1563" xr:uid="{00000000-0005-0000-0000-0000D7D00000}"/>
    <cellStyle name="Título 88" xfId="1564" xr:uid="{00000000-0005-0000-0000-0000D8D00000}"/>
    <cellStyle name="Título 89" xfId="1565" xr:uid="{00000000-0005-0000-0000-0000D9D00000}"/>
    <cellStyle name="Título 9" xfId="1566" xr:uid="{00000000-0005-0000-0000-0000DAD00000}"/>
    <cellStyle name="Título 90" xfId="1567" xr:uid="{00000000-0005-0000-0000-0000DBD00000}"/>
    <cellStyle name="Título 91" xfId="1568" xr:uid="{00000000-0005-0000-0000-0000DCD00000}"/>
    <cellStyle name="Título 92" xfId="1569" xr:uid="{00000000-0005-0000-0000-0000DDD00000}"/>
    <cellStyle name="Título 93" xfId="1570" xr:uid="{00000000-0005-0000-0000-0000DED00000}"/>
    <cellStyle name="Título 94" xfId="1571" xr:uid="{00000000-0005-0000-0000-0000DFD00000}"/>
    <cellStyle name="Título 95" xfId="1572" xr:uid="{00000000-0005-0000-0000-0000E0D00000}"/>
    <cellStyle name="Título 96" xfId="1573" xr:uid="{00000000-0005-0000-0000-0000E1D00000}"/>
    <cellStyle name="Título 97" xfId="1574" xr:uid="{00000000-0005-0000-0000-0000E2D00000}"/>
    <cellStyle name="Título 98" xfId="1575" xr:uid="{00000000-0005-0000-0000-0000E3D00000}"/>
    <cellStyle name="Título 99" xfId="1576" xr:uid="{00000000-0005-0000-0000-0000E4D00000}"/>
    <cellStyle name="Titulo1" xfId="52217" xr:uid="{00000000-0005-0000-0000-0000E5D00000}"/>
    <cellStyle name="Titulo2" xfId="52218" xr:uid="{00000000-0005-0000-0000-0000E6D00000}"/>
    <cellStyle name="Total" xfId="25" builtinId="25" customBuiltin="1"/>
    <cellStyle name="Total 2" xfId="1577" xr:uid="{00000000-0005-0000-0000-0000E8D00000}"/>
    <cellStyle name="Vírgula" xfId="53571" builtinId="3"/>
    <cellStyle name="Vírgula 10" xfId="1579" xr:uid="{00000000-0005-0000-0000-0000E9D00000}"/>
    <cellStyle name="Vírgula 10 2" xfId="53557" xr:uid="{00000000-0005-0000-0000-0000EAD00000}"/>
    <cellStyle name="Vírgula 11" xfId="1580" xr:uid="{00000000-0005-0000-0000-0000EBD00000}"/>
    <cellStyle name="Vírgula 11 2" xfId="53558" xr:uid="{00000000-0005-0000-0000-0000ECD00000}"/>
    <cellStyle name="Vírgula 12" xfId="1581" xr:uid="{00000000-0005-0000-0000-0000EDD00000}"/>
    <cellStyle name="Vírgula 12 2" xfId="6" xr:uid="{00000000-0005-0000-0000-0000EED00000}"/>
    <cellStyle name="Vírgula 12 2 2" xfId="52184" xr:uid="{00000000-0005-0000-0000-0000EFD00000}"/>
    <cellStyle name="Vírgula 13" xfId="1582" xr:uid="{00000000-0005-0000-0000-0000F0D00000}"/>
    <cellStyle name="Vírgula 14" xfId="1583" xr:uid="{00000000-0005-0000-0000-0000F1D00000}"/>
    <cellStyle name="Vírgula 14 2" xfId="1584" xr:uid="{00000000-0005-0000-0000-0000F2D00000}"/>
    <cellStyle name="Vírgula 15" xfId="1585" xr:uid="{00000000-0005-0000-0000-0000F3D00000}"/>
    <cellStyle name="Vírgula 16" xfId="1586" xr:uid="{00000000-0005-0000-0000-0000F4D00000}"/>
    <cellStyle name="Vírgula 16 2" xfId="53561" xr:uid="{00000000-0005-0000-0000-0000F5D00000}"/>
    <cellStyle name="Vírgula 17" xfId="1587" xr:uid="{00000000-0005-0000-0000-0000F6D00000}"/>
    <cellStyle name="Vírgula 18" xfId="1588" xr:uid="{00000000-0005-0000-0000-0000F7D00000}"/>
    <cellStyle name="Vírgula 19" xfId="1589" xr:uid="{00000000-0005-0000-0000-0000F8D00000}"/>
    <cellStyle name="Vírgula 2" xfId="1590" xr:uid="{00000000-0005-0000-0000-0000F9D00000}"/>
    <cellStyle name="Vírgula 2 10" xfId="1591" xr:uid="{00000000-0005-0000-0000-0000FAD00000}"/>
    <cellStyle name="Vírgula 2 11" xfId="7" xr:uid="{00000000-0005-0000-0000-0000FBD00000}"/>
    <cellStyle name="Vírgula 2 11 2" xfId="52183" xr:uid="{00000000-0005-0000-0000-0000FCD00000}"/>
    <cellStyle name="Vírgula 2 2" xfId="1592" xr:uid="{00000000-0005-0000-0000-0000FDD00000}"/>
    <cellStyle name="Vírgula 2 2 2" xfId="1593" xr:uid="{00000000-0005-0000-0000-0000FED00000}"/>
    <cellStyle name="Vírgula 2 2 3" xfId="1594" xr:uid="{00000000-0005-0000-0000-0000FFD00000}"/>
    <cellStyle name="Vírgula 2 2 4" xfId="1595" xr:uid="{00000000-0005-0000-0000-000000D10000}"/>
    <cellStyle name="Vírgula 2 2 5" xfId="1596" xr:uid="{00000000-0005-0000-0000-000001D10000}"/>
    <cellStyle name="Vírgula 2 2 6" xfId="52170" xr:uid="{00000000-0005-0000-0000-000002D10000}"/>
    <cellStyle name="Vírgula 2 2 7" xfId="53516" xr:uid="{00000000-0005-0000-0000-000003D10000}"/>
    <cellStyle name="Vírgula 2 3" xfId="1597" xr:uid="{00000000-0005-0000-0000-000004D10000}"/>
    <cellStyle name="Vírgula 2 3 2" xfId="1598" xr:uid="{00000000-0005-0000-0000-000005D10000}"/>
    <cellStyle name="Vírgula 2 3 2 2" xfId="1599" xr:uid="{00000000-0005-0000-0000-000006D10000}"/>
    <cellStyle name="Vírgula 2 3 2 2 2" xfId="1600" xr:uid="{00000000-0005-0000-0000-000007D10000}"/>
    <cellStyle name="Vírgula 2 4" xfId="1601" xr:uid="{00000000-0005-0000-0000-000008D10000}"/>
    <cellStyle name="Vírgula 2 4 2" xfId="1602" xr:uid="{00000000-0005-0000-0000-000009D10000}"/>
    <cellStyle name="Vírgula 2 5" xfId="1603" xr:uid="{00000000-0005-0000-0000-00000AD10000}"/>
    <cellStyle name="Vírgula 2 5 2" xfId="1604" xr:uid="{00000000-0005-0000-0000-00000BD10000}"/>
    <cellStyle name="Vírgula 2 5 2 2" xfId="1605" xr:uid="{00000000-0005-0000-0000-00000CD10000}"/>
    <cellStyle name="Vírgula 2 6" xfId="1606" xr:uid="{00000000-0005-0000-0000-00000DD10000}"/>
    <cellStyle name="Vírgula 2 7" xfId="1607" xr:uid="{00000000-0005-0000-0000-00000ED10000}"/>
    <cellStyle name="Vírgula 2 8" xfId="1608" xr:uid="{00000000-0005-0000-0000-00000FD10000}"/>
    <cellStyle name="Vírgula 2 9" xfId="1609" xr:uid="{00000000-0005-0000-0000-000010D10000}"/>
    <cellStyle name="Vírgula 20" xfId="52180" xr:uid="{00000000-0005-0000-0000-000011D10000}"/>
    <cellStyle name="Vírgula 21" xfId="3" xr:uid="{00000000-0005-0000-0000-000012D10000}"/>
    <cellStyle name="Vírgula 21 2" xfId="52182" xr:uid="{00000000-0005-0000-0000-000013D10000}"/>
    <cellStyle name="Vírgula 22" xfId="1578" xr:uid="{00000000-0005-0000-0000-000014D10000}"/>
    <cellStyle name="Vírgula 23" xfId="53565" xr:uid="{00000000-0005-0000-0000-000015D10000}"/>
    <cellStyle name="Vírgula 24" xfId="53575" xr:uid="{C15C9DA2-B0BB-45BE-ADBB-F7A9E2E48C46}"/>
    <cellStyle name="Vírgula 3" xfId="1610" xr:uid="{00000000-0005-0000-0000-000016D10000}"/>
    <cellStyle name="Vírgula 3 2" xfId="1611" xr:uid="{00000000-0005-0000-0000-000017D10000}"/>
    <cellStyle name="Vírgula 3 2 2" xfId="1612" xr:uid="{00000000-0005-0000-0000-000018D10000}"/>
    <cellStyle name="Vírgula 3 2 3" xfId="1613" xr:uid="{00000000-0005-0000-0000-000019D10000}"/>
    <cellStyle name="Vírgula 3 2 4" xfId="53510" xr:uid="{00000000-0005-0000-0000-00001AD10000}"/>
    <cellStyle name="Vírgula 3 3" xfId="1614" xr:uid="{00000000-0005-0000-0000-00001BD10000}"/>
    <cellStyle name="Vírgula 3 3 2" xfId="1615" xr:uid="{00000000-0005-0000-0000-00001CD10000}"/>
    <cellStyle name="Vírgula 3 3 2 2" xfId="1616" xr:uid="{00000000-0005-0000-0000-00001DD10000}"/>
    <cellStyle name="Vírgula 3 4" xfId="1617" xr:uid="{00000000-0005-0000-0000-00001ED10000}"/>
    <cellStyle name="Vírgula 3 5" xfId="1618" xr:uid="{00000000-0005-0000-0000-00001FD10000}"/>
    <cellStyle name="Vírgula 3 5 2" xfId="1619" xr:uid="{00000000-0005-0000-0000-000020D10000}"/>
    <cellStyle name="Vírgula 3 6" xfId="1620" xr:uid="{00000000-0005-0000-0000-000021D10000}"/>
    <cellStyle name="Vírgula 3 7" xfId="1621" xr:uid="{00000000-0005-0000-0000-000022D10000}"/>
    <cellStyle name="Vírgula 3 8" xfId="1622" xr:uid="{00000000-0005-0000-0000-000023D10000}"/>
    <cellStyle name="Vírgula 3 9" xfId="53509" xr:uid="{00000000-0005-0000-0000-000024D10000}"/>
    <cellStyle name="Vírgula 4" xfId="1623" xr:uid="{00000000-0005-0000-0000-000025D10000}"/>
    <cellStyle name="Vírgula 4 2" xfId="1624" xr:uid="{00000000-0005-0000-0000-000026D10000}"/>
    <cellStyle name="Vírgula 4 2 2" xfId="1625" xr:uid="{00000000-0005-0000-0000-000027D10000}"/>
    <cellStyle name="Vírgula 4 3" xfId="1626" xr:uid="{00000000-0005-0000-0000-000028D10000}"/>
    <cellStyle name="Vírgula 4 4" xfId="1627" xr:uid="{00000000-0005-0000-0000-000029D10000}"/>
    <cellStyle name="Vírgula 4 5" xfId="53511" xr:uid="{00000000-0005-0000-0000-00002AD10000}"/>
    <cellStyle name="Vírgula 5" xfId="1628" xr:uid="{00000000-0005-0000-0000-00002BD10000}"/>
    <cellStyle name="Vírgula 5 2" xfId="1629" xr:uid="{00000000-0005-0000-0000-00002CD10000}"/>
    <cellStyle name="Vírgula 5 2 2" xfId="53512" xr:uid="{00000000-0005-0000-0000-00002DD10000}"/>
    <cellStyle name="Vírgula 5 3" xfId="53505" xr:uid="{00000000-0005-0000-0000-00002ED10000}"/>
    <cellStyle name="Vírgula 6" xfId="1630" xr:uid="{00000000-0005-0000-0000-00002FD10000}"/>
    <cellStyle name="Vírgula 6 2" xfId="1631" xr:uid="{00000000-0005-0000-0000-000030D10000}"/>
    <cellStyle name="Vírgula 6 2 2" xfId="1632" xr:uid="{00000000-0005-0000-0000-000031D10000}"/>
    <cellStyle name="Vírgula 6 2 3" xfId="53524" xr:uid="{00000000-0005-0000-0000-000032D10000}"/>
    <cellStyle name="Vírgula 6 3" xfId="1633" xr:uid="{00000000-0005-0000-0000-000033D10000}"/>
    <cellStyle name="Vírgula 6 4" xfId="53515" xr:uid="{00000000-0005-0000-0000-000034D10000}"/>
    <cellStyle name="Vírgula 7" xfId="1634" xr:uid="{00000000-0005-0000-0000-000035D10000}"/>
    <cellStyle name="Vírgula 7 2" xfId="1635" xr:uid="{00000000-0005-0000-0000-000036D10000}"/>
    <cellStyle name="Vírgula 7 2 2" xfId="1636" xr:uid="{00000000-0005-0000-0000-000037D10000}"/>
    <cellStyle name="Vírgula 7 3" xfId="53521" xr:uid="{00000000-0005-0000-0000-000038D10000}"/>
    <cellStyle name="Vírgula 8" xfId="1637" xr:uid="{00000000-0005-0000-0000-000039D10000}"/>
    <cellStyle name="Vírgula 8 2" xfId="53525" xr:uid="{00000000-0005-0000-0000-00003AD10000}"/>
    <cellStyle name="Vírgula 9" xfId="1638" xr:uid="{00000000-0005-0000-0000-00003BD10000}"/>
    <cellStyle name="Vírgula 9 2" xfId="53526" xr:uid="{00000000-0005-0000-0000-00003CD10000}"/>
    <cellStyle name="Vírgula0" xfId="1639" xr:uid="{00000000-0005-0000-0000-00003DD10000}"/>
    <cellStyle name="Vírgula0 2" xfId="1640" xr:uid="{00000000-0005-0000-0000-00003ED10000}"/>
    <cellStyle name="Warning Text" xfId="1641" xr:uid="{00000000-0005-0000-0000-00003FD10000}"/>
    <cellStyle name="Year" xfId="1642" xr:uid="{00000000-0005-0000-0000-000040D10000}"/>
  </cellStyles>
  <dxfs count="62">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color rgb="FF9C0006"/>
      </font>
      <fill>
        <patternFill>
          <bgColor rgb="FFFFC7CE"/>
        </patternFill>
      </fill>
    </dxf>
    <dxf>
      <font>
        <condense val="0"/>
        <extend val="0"/>
        <color indexed="12"/>
      </font>
    </dxf>
    <dxf>
      <font>
        <condense val="0"/>
        <extend val="0"/>
        <color indexed="12"/>
      </font>
    </dxf>
    <dxf>
      <font>
        <color rgb="FF9C0006"/>
      </font>
      <fill>
        <patternFill>
          <bgColor rgb="FFFFC7CE"/>
        </patternFill>
      </fill>
    </dxf>
    <dxf>
      <font>
        <color rgb="FF9C0006"/>
      </font>
      <fill>
        <patternFill>
          <bgColor rgb="FFFFC7CE"/>
        </patternFill>
      </fill>
    </dxf>
    <dxf>
      <font>
        <condense val="0"/>
        <extend val="0"/>
        <color indexed="12"/>
      </font>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_fs\Operacional\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FABIO/Desktop/COLATINA/PLANILHA%2005/PLANILHA%20Escola%20S&#227;o%20Marcos_R0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_fs\Operacional\Marcia\Receita%20Federal%20-%20RJ\Preg&#227;o%203-2013%20-%20Ag.%20Modelo%20B%20Pirai%20e%20Resende\EDITAL%201-2013-%20ADAPTACAO%20PROJETO%20BASICO%20-%20AGENCIA%20MODELO\ANEXO%20V%20-%20PLANILHA%20DE%20OR&#199;AMENTO%20E%20CRONOGRAM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rv_fs\Operacional\JUSTI&#199;A%20FEDERAL\Predio%20Sede%20%20Vitoria%20ES%20-%202009\Justi&#231;a%20Federal%201&#170;%20Instancia\PLANILHA%20OR&#199;AMENTARIA\Or&#231;amento\JFES_Planilha_Orc_Rev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INAPI"/>
      <sheetName val="CIOPES"/>
      <sheetName val="ISINAPI"/>
      <sheetName val="IIOPES"/>
      <sheetName val="CCESAN"/>
      <sheetName val="CSCORIO"/>
      <sheetName val="BDI"/>
      <sheetName val="Auxiliar"/>
      <sheetName val="ORCAMENTO"/>
      <sheetName val="COMPOSICAO"/>
      <sheetName val="MERCADO"/>
      <sheetName val="CRONOGRAMA"/>
    </sheetNames>
    <sheetDataSet>
      <sheetData sheetId="0">
        <row r="5">
          <cell r="A5">
            <v>97141</v>
          </cell>
          <cell r="B5" t="str">
            <v>ASSENTAMENTO DE TUBO DE FERRO FUNDIDO PARA REDE DE ÁGUA, DN 80 MM, JUNTA ELÁSTICA, INSTALADO EM LOCAL COM NÍVEL ALTO DE INTERFERÊNCIAS (NÃO INCLUI FORNECIMENTO). AF_11/2017</v>
          </cell>
          <cell r="C5" t="str">
            <v>M</v>
          </cell>
          <cell r="D5" t="str">
            <v>COEFICIENTE DE REPRESENTATIVIDADE</v>
          </cell>
          <cell r="E5">
            <v>6.7</v>
          </cell>
        </row>
        <row r="6">
          <cell r="A6">
            <v>97142</v>
          </cell>
          <cell r="B6" t="str">
            <v>ASSENTAMENTO DE TUBO DE FERRO FUNDIDO PARA REDE DE ÁGUA, DN 100 MM, JUNTA ELÁSTICA, INSTALADO EM LOCAL COM NÍVEL ALTO DE INTERFERÊNCIAS (NÃO INCLUI FORNECIMENTO). AF_11/2017</v>
          </cell>
          <cell r="C6" t="str">
            <v>M</v>
          </cell>
          <cell r="D6" t="str">
            <v>COEFICIENTE DE REPRESENTATIVIDADE</v>
          </cell>
          <cell r="E6">
            <v>7.5</v>
          </cell>
        </row>
        <row r="7">
          <cell r="A7">
            <v>97143</v>
          </cell>
          <cell r="B7" t="str">
            <v>ASSENTAMENTO DE TUBO DE FERRO FUNDIDO PARA REDE DE ÁGUA, DN 150 MM, JUNTA ELÁSTICA, INSTALADO EM LOCAL COM NÍVEL ALTO DE INTERFERÊNCIAS (NÃO INCLUI FORNECIMENTO). AF_11/2017</v>
          </cell>
          <cell r="C7" t="str">
            <v>M</v>
          </cell>
          <cell r="D7" t="str">
            <v>COEFICIENTE DE REPRESENTATIVIDADE</v>
          </cell>
          <cell r="E7">
            <v>9.51</v>
          </cell>
        </row>
        <row r="8">
          <cell r="A8">
            <v>97144</v>
          </cell>
          <cell r="B8" t="str">
            <v>ASSENTAMENTO DE TUBO DE FERRO FUNDIDO PARA REDE DE ÁGUA, DN 200 MM, JUNTA ELÁSTICA, INSTALADO EM LOCAL COM NÍVEL ALTO DE INTERFERÊNCIAS (NÃO INCLUI FORNECIMENTO). AF_11/2017</v>
          </cell>
          <cell r="C8" t="str">
            <v>M</v>
          </cell>
          <cell r="D8" t="str">
            <v>COEFICIENTE DE REPRESENTATIVIDADE</v>
          </cell>
          <cell r="E8">
            <v>11.48</v>
          </cell>
        </row>
        <row r="9">
          <cell r="A9">
            <v>97145</v>
          </cell>
          <cell r="B9" t="str">
            <v>ASSENTAMENTO DE TUBO DE FERRO FUNDIDO PARA REDE DE ÁGUA, DN 250 MM, JUNTA ELÁSTICA, INSTALADO EM LOCAL COM NÍVEL ALTO DE INTERFERÊNCIAS (NÃO INCLUI FORNECIMENTO). AF_11/2017</v>
          </cell>
          <cell r="C9" t="str">
            <v>M</v>
          </cell>
          <cell r="D9" t="str">
            <v>COEFICIENTE DE REPRESENTATIVIDADE</v>
          </cell>
          <cell r="E9">
            <v>13.49</v>
          </cell>
        </row>
        <row r="10">
          <cell r="A10">
            <v>97146</v>
          </cell>
          <cell r="B10" t="str">
            <v>ASSENTAMENTO DE TUBO DE FERRO FUNDIDO PARA REDE DE ÁGUA, DN 300 MM, JUNTA ELÁSTICA, INSTALADO EM LOCAL COM NÍVEL ALTO DE INTERFERÊNCIAS (NÃO INCLUI FORNECIMENTO). AF_11/2017</v>
          </cell>
          <cell r="C10" t="str">
            <v>M</v>
          </cell>
          <cell r="D10" t="str">
            <v>COEFICIENTE DE REPRESENTATIVIDADE</v>
          </cell>
          <cell r="E10">
            <v>15.49</v>
          </cell>
        </row>
        <row r="11">
          <cell r="A11">
            <v>97147</v>
          </cell>
          <cell r="B11" t="str">
            <v>ASSENTAMENTO DE TUBO DE FERRO FUNDIDO PARA REDE DE ÁGUA, DN 350 MM, JUNTA ELÁSTICA, INSTALADO EM LOCAL COM NÍVEL ALTO DE INTERFERÊNCIAS (NÃO INCLUI FORNECIMENTO). AF_11/2017</v>
          </cell>
          <cell r="C11" t="str">
            <v>M</v>
          </cell>
          <cell r="D11" t="str">
            <v>COEFICIENTE DE REPRESENTATIVIDADE</v>
          </cell>
          <cell r="E11">
            <v>17.510000000000002</v>
          </cell>
        </row>
        <row r="12">
          <cell r="A12">
            <v>97148</v>
          </cell>
          <cell r="B12" t="str">
            <v>ASSENTAMENTO DE TUBO DE FERRO FUNDIDO PARA REDE DE ÁGUA, DN 400 MM, JUNTA ELÁSTICA, INSTALADO EM LOCAL COM NÍVEL ALTO DE INTERFERÊNCIAS (NÃO INCLUI FORNECIMENTO). AF_11/2017</v>
          </cell>
          <cell r="C12" t="str">
            <v>M</v>
          </cell>
          <cell r="D12" t="str">
            <v>COEFICIENTE DE REPRESENTATIVIDADE</v>
          </cell>
          <cell r="E12">
            <v>19.510000000000002</v>
          </cell>
        </row>
        <row r="13">
          <cell r="A13">
            <v>97149</v>
          </cell>
          <cell r="B13" t="str">
            <v>ASSENTAMENTO DE TUBO DE FERRO FUNDIDO PARA REDE DE ÁGUA, DN 450 MM, JUNTA ELÁSTICA, INSTALADO EM LOCAL COM NÍVEL ALTO DE INTERFERÊNCIAS (NÃO INCLUI FORNECIMENTO). AF_11/2017</v>
          </cell>
          <cell r="C13" t="str">
            <v>M</v>
          </cell>
          <cell r="D13" t="str">
            <v>COEFICIENTE DE REPRESENTATIVIDADE</v>
          </cell>
          <cell r="E13">
            <v>21.52</v>
          </cell>
        </row>
        <row r="14">
          <cell r="A14">
            <v>97150</v>
          </cell>
          <cell r="B14" t="str">
            <v>ASSENTAMENTO DE TUBO DE FERRO FUNDIDO PARA REDE DE ÁGUA, DN 500 MM, JUNTA ELÁSTICA, INSTALADO EM LOCAL COM NÍVEL ALTO DE INTERFERÊNCIAS (NÃO INCLUI FORNECIMENTO). AF_11/2017</v>
          </cell>
          <cell r="C14" t="str">
            <v>M</v>
          </cell>
          <cell r="D14" t="str">
            <v>COEFICIENTE DE REPRESENTATIVIDADE</v>
          </cell>
          <cell r="E14">
            <v>25.54</v>
          </cell>
        </row>
        <row r="15">
          <cell r="A15">
            <v>97151</v>
          </cell>
          <cell r="B15" t="str">
            <v>ASSENTAMENTO DE TUBO DE FERRO FUNDIDO PARA REDE DE ÁGUA, DN 600 MM, JUNTA ELÁSTICA, INSTALADO EM LOCAL COM NÍVEL ALTO DE INTERFERÊNCIAS (NÃO INCLUI FORNECIMENTO). AF_11/2017</v>
          </cell>
          <cell r="C15" t="str">
            <v>M</v>
          </cell>
          <cell r="D15" t="str">
            <v>COEFICIENTE DE REPRESENTATIVIDADE</v>
          </cell>
          <cell r="E15">
            <v>29.86</v>
          </cell>
        </row>
        <row r="16">
          <cell r="A16">
            <v>97152</v>
          </cell>
          <cell r="B16" t="str">
            <v>ASSENTAMENTO DE TUBO DE FERRO FUNDIDO PARA REDE DE ÁGUA, DN 700 MM, JUNTA ELÁSTICA, INSTALADO EM LOCAL COM NÍVEL ALTO DE INTERFERÊNCIAS (NÃO INCLUI FORNECIMENTO). AF_11/2017</v>
          </cell>
          <cell r="C16" t="str">
            <v>M</v>
          </cell>
          <cell r="D16" t="str">
            <v>COEFICIENTE DE REPRESENTATIVIDADE</v>
          </cell>
          <cell r="E16">
            <v>33.99</v>
          </cell>
        </row>
        <row r="17">
          <cell r="A17">
            <v>97153</v>
          </cell>
          <cell r="B17" t="str">
            <v>ASSENTAMENTO DE TUBO DE FERRO FUNDIDO PARA REDE DE ÁGUA, DN 800 MM, JUNTA ELÁSTICA, INSTALADO EM LOCAL COM NÍVEL ALTO DE INTERFERÊNCIAS (NÃO INCLUI FORNECIMENTO). AF_11/2017</v>
          </cell>
          <cell r="C17" t="str">
            <v>M</v>
          </cell>
          <cell r="D17" t="str">
            <v>COEFICIENTE DE REPRESENTATIVIDADE</v>
          </cell>
          <cell r="E17">
            <v>38.25</v>
          </cell>
        </row>
        <row r="18">
          <cell r="A18">
            <v>97154</v>
          </cell>
          <cell r="B18" t="str">
            <v>ASSENTAMENTO DE TUBO DE FERRO FUNDIDO PARA REDE DE ÁGUA, DN 900 MM, JUNTA ELÁSTICA, INSTALADO EM LOCAL COM NÍVEL ALTO DE INTERFERÊNCIAS (NÃO INCLUI FORNECIMENTO). AF_11/2017</v>
          </cell>
          <cell r="C18" t="str">
            <v>M</v>
          </cell>
          <cell r="D18" t="str">
            <v>COEFICIENTE DE REPRESENTATIVIDADE</v>
          </cell>
          <cell r="E18">
            <v>42.53</v>
          </cell>
        </row>
        <row r="19">
          <cell r="A19">
            <v>97155</v>
          </cell>
          <cell r="B19" t="str">
            <v>ASSENTAMENTO DE TUBO DE FERRO FUNDIDO PARA REDE DE ÁGUA, DN 1000 MM, JUNTA ELÁSTICA, INSTALADO EM LOCAL COM NÍVEL ALTO DE INTERFERÊNCIAS (NÃO INCLUI FORNECIMENTO). AF_11/2017</v>
          </cell>
          <cell r="C19" t="str">
            <v>M</v>
          </cell>
          <cell r="D19" t="str">
            <v>COEFICIENTE DE REPRESENTATIVIDADE</v>
          </cell>
          <cell r="E19">
            <v>46.8</v>
          </cell>
        </row>
        <row r="20">
          <cell r="A20">
            <v>97156</v>
          </cell>
          <cell r="B20" t="str">
            <v>ASSENTAMENTO DE TUBO DE FERRO FUNDIDO PARA REDE DE ÁGUA, DN 1200 MM, JUNTA ELÁSTICA, INSTALADO EM LOCAL COM NÍVEL ALTO DE INTERFERÊNCIAS (NÃO INCLUI FORNECIMENTO). AF_11/2017</v>
          </cell>
          <cell r="C20" t="str">
            <v>M</v>
          </cell>
          <cell r="D20" t="str">
            <v>COEFICIENTE DE REPRESENTATIVIDADE</v>
          </cell>
          <cell r="E20">
            <v>55.69</v>
          </cell>
        </row>
        <row r="21">
          <cell r="A21">
            <v>97157</v>
          </cell>
          <cell r="B21" t="str">
            <v>ASSENTAMENTO DE TUBO DE FERRO FUNDIDO PARA REDE DE ÁGUA, DN 80 MM, JUNTA ELÁSTICA, INSTALADO EM LOCAL COM NÍVEL BAIXO DE INTERFERÊNCIAS (NÃO INCLUI FORNECIMENTO). AF_11/2017</v>
          </cell>
          <cell r="C21" t="str">
            <v>M</v>
          </cell>
          <cell r="D21" t="str">
            <v>COEFICIENTE DE REPRESENTATIVIDADE</v>
          </cell>
          <cell r="E21">
            <v>4.04</v>
          </cell>
        </row>
        <row r="22">
          <cell r="A22">
            <v>97158</v>
          </cell>
          <cell r="B22" t="str">
            <v>ASSENTAMENTO DE TUBO DE FERRO FUNDIDO PARA REDE DE ÁGUA, DN 100 MM, JUNTA ELÁSTICA, INSTALADO EM LOCAL COM NÍVEL BAIXO DE INTERFERÊNCIAS (NÃO INCLUI FORNECIMENTO). AF_11/2017</v>
          </cell>
          <cell r="C22" t="str">
            <v>M</v>
          </cell>
          <cell r="D22" t="str">
            <v>COEFICIENTE DE REPRESENTATIVIDADE</v>
          </cell>
          <cell r="E22">
            <v>4.5199999999999996</v>
          </cell>
        </row>
        <row r="23">
          <cell r="A23">
            <v>97159</v>
          </cell>
          <cell r="B23" t="str">
            <v>ASSENTAMENTO DE TUBO DE FERRO FUNDIDO PARA REDE DE ÁGUA, DN 150 MM, JUNTA ELÁSTICA, INSTALADO EM LOCAL COM NÍVEL BAIXO DE INTERFERÊNCIAS (NÃO INCLUI FORNECIMENTO). AF_11/2017</v>
          </cell>
          <cell r="C23" t="str">
            <v>M</v>
          </cell>
          <cell r="D23" t="str">
            <v>COEFICIENTE DE REPRESENTATIVIDADE</v>
          </cell>
          <cell r="E23">
            <v>5.74</v>
          </cell>
        </row>
        <row r="24">
          <cell r="A24">
            <v>97160</v>
          </cell>
          <cell r="B24" t="str">
            <v>ASSENTAMENTO DE TUBO DE FERRO FUNDIDO PARA REDE DE ÁGUA, DN 200 MM, JUNTA ELÁSTICA, INSTALADO EM LOCAL COM NÍVEL BAIXO DE INTERFERÊNCIAS (NÃO INCLUI FORNECIMENTO). AF_11/2017</v>
          </cell>
          <cell r="C24" t="str">
            <v>M</v>
          </cell>
          <cell r="D24" t="str">
            <v>COEFICIENTE DE REPRESENTATIVIDADE</v>
          </cell>
          <cell r="E24">
            <v>6.93</v>
          </cell>
        </row>
        <row r="25">
          <cell r="A25">
            <v>97161</v>
          </cell>
          <cell r="B25" t="str">
            <v>ASSENTAMENTO DE TUBO DE FERRO FUNDIDO PARA REDE DE ÁGUA, DN 250 MM, JUNTA ELÁSTICA, INSTALADO EM LOCAL COM NÍVEL BAIXO DE INTERFERÊNCIAS (NÃO INCLUI FORNECIMENTO). AF_11/2017</v>
          </cell>
          <cell r="C25" t="str">
            <v>M</v>
          </cell>
          <cell r="D25" t="str">
            <v>COEFICIENTE DE REPRESENTATIVIDADE</v>
          </cell>
          <cell r="E25">
            <v>8.16</v>
          </cell>
        </row>
        <row r="26">
          <cell r="A26">
            <v>97162</v>
          </cell>
          <cell r="B26" t="str">
            <v>ASSENTAMENTO DE TUBO DE FERRO FUNDIDO PARA REDE DE ÁGUA, DN 300 MM, JUNTA ELÁSTICA, INSTALADO EM LOCAL COM NÍVEL BAIXO DE INTERFERÊNCIAS (NÃO INCLUI FORNECIMENTO). AF_11/2017</v>
          </cell>
          <cell r="C26" t="str">
            <v>M</v>
          </cell>
          <cell r="D26" t="str">
            <v>COEFICIENTE DE REPRESENTATIVIDADE</v>
          </cell>
          <cell r="E26">
            <v>9.3800000000000008</v>
          </cell>
        </row>
        <row r="27">
          <cell r="A27">
            <v>97163</v>
          </cell>
          <cell r="B27" t="str">
            <v>ASSENTAMENTO DE TUBO DE FERRO FUNDIDO PARA REDE DE ÁGUA, DN 350 MM, JUNTA ELÁSTICA, INSTALADO EM LOCAL COM NÍVEL BAIXO DE INTERFERÊNCIAS (NÃO INCLUI FORNECIMENTO). AF_11/2017</v>
          </cell>
          <cell r="C27" t="str">
            <v>M</v>
          </cell>
          <cell r="D27" t="str">
            <v>COEFICIENTE DE REPRESENTATIVIDADE</v>
          </cell>
          <cell r="E27">
            <v>10.61</v>
          </cell>
        </row>
        <row r="28">
          <cell r="A28">
            <v>97164</v>
          </cell>
          <cell r="B28" t="str">
            <v>ASSENTAMENTO DE TUBO DE FERRO FUNDIDO PARA REDE DE ÁGUA, DN 400 MM, JUNTA ELÁSTICA, INSTALADO EM LOCAL COM NÍVEL BAIXO DE INTERFERÊNCIAS (NÃO INCLUI FORNECIMENTO). AF_11/2017</v>
          </cell>
          <cell r="C28" t="str">
            <v>M</v>
          </cell>
          <cell r="D28" t="str">
            <v>COEFICIENTE DE REPRESENTATIVIDADE</v>
          </cell>
          <cell r="E28">
            <v>11.83</v>
          </cell>
        </row>
        <row r="29">
          <cell r="A29">
            <v>97165</v>
          </cell>
          <cell r="B29" t="str">
            <v>ASSENTAMENTO DE TUBO DE FERRO FUNDIDO PARA REDE DE ÁGUA, DN 450 MM, JUNTA ELÁSTICA, INSTALADO EM LOCAL COM NÍVEL BAIXO DE INTERFERÊNCIAS (NÃO INCLUI FORNECIMENTO). AF_11/2017</v>
          </cell>
          <cell r="C29" t="str">
            <v>M</v>
          </cell>
          <cell r="D29" t="str">
            <v>COEFICIENTE DE REPRESENTATIVIDADE</v>
          </cell>
          <cell r="E29">
            <v>13.07</v>
          </cell>
        </row>
        <row r="30">
          <cell r="A30">
            <v>97166</v>
          </cell>
          <cell r="B30" t="str">
            <v>ASSENTAMENTO DE TUBO DE FERRO FUNDIDO PARA REDE DE ÁGUA, DN 500 MM, JUNTA ELÁSTICA, INSTALADO EM LOCAL COM NÍVEL BAIXO DE INTERFERÊNCIAS (NÃO INCLUI FORNECIMENTO). AF_11/2017</v>
          </cell>
          <cell r="C30" t="str">
            <v>M</v>
          </cell>
          <cell r="D30" t="str">
            <v>COEFICIENTE DE REPRESENTATIVIDADE</v>
          </cell>
          <cell r="E30">
            <v>15.54</v>
          </cell>
        </row>
        <row r="31">
          <cell r="A31">
            <v>97167</v>
          </cell>
          <cell r="B31" t="str">
            <v>ASSENTAMENTO DE TUBO DE FERRO FUNDIDO PARA REDE DE ÁGUA, DN 600 MM, JUNTA ELÁSTICA, INSTALADO EM LOCAL COM NÍVEL BAIXO DE INTERFERÊNCIAS (NÃO INCLUI FORNECIMENTO). AF_11/2017</v>
          </cell>
          <cell r="C31" t="str">
            <v>M</v>
          </cell>
          <cell r="D31" t="str">
            <v>COEFICIENTE DE REPRESENTATIVIDADE</v>
          </cell>
          <cell r="E31">
            <v>18.190000000000001</v>
          </cell>
        </row>
        <row r="32">
          <cell r="A32">
            <v>97168</v>
          </cell>
          <cell r="B32" t="str">
            <v>ASSENTAMENTO DE TUBO DE FERRO FUNDIDO PARA REDE DE ÁGUA, DN 700 MM, JUNTA ELÁSTICA, INSTALADO EM LOCAL COM NÍVEL BAIXO DE INTERFERÊNCIAS (NÃO INCLUI FORNECIMENTO). AF_11/2017</v>
          </cell>
          <cell r="C32" t="str">
            <v>M</v>
          </cell>
          <cell r="D32" t="str">
            <v>COEFICIENTE DE REPRESENTATIVIDADE</v>
          </cell>
          <cell r="E32">
            <v>20.65</v>
          </cell>
        </row>
        <row r="33">
          <cell r="A33">
            <v>97169</v>
          </cell>
          <cell r="B33" t="str">
            <v>ASSENTAMENTO DE TUBO DE FERRO FUNDIDO PARA REDE DE ÁGUA, DN 800 MM, JUNTA ELÁSTICA, INSTALADO EM LOCAL COM NÍVEL BAIXO DE INTERFERÊNCIAS (NÃO INCLUI FORNECIMENTO). AF_11/2017</v>
          </cell>
          <cell r="C33" t="str">
            <v>M</v>
          </cell>
          <cell r="D33" t="str">
            <v>COEFICIENTE DE REPRESENTATIVIDADE</v>
          </cell>
          <cell r="E33">
            <v>23.23</v>
          </cell>
        </row>
        <row r="34">
          <cell r="A34">
            <v>97170</v>
          </cell>
          <cell r="B34" t="str">
            <v>ASSENTAMENTO DE TUBO DE FERRO FUNDIDO PARA REDE DE ÁGUA, DN 900 MM, JUNTA ELÁSTICA, INSTALADO EM LOCAL COM NÍVEL BAIXO DE INTERFERÊNCIAS (NÃO INCLUI FORNECIMENTO). AF_11/2017</v>
          </cell>
          <cell r="C34" t="str">
            <v>M</v>
          </cell>
          <cell r="D34" t="str">
            <v>COEFICIENTE DE REPRESENTATIVIDADE</v>
          </cell>
          <cell r="E34">
            <v>25.84</v>
          </cell>
        </row>
        <row r="35">
          <cell r="A35">
            <v>97171</v>
          </cell>
          <cell r="B35" t="str">
            <v>ASSENTAMENTO DE TUBO DE FERRO FUNDIDO PARA REDE DE ÁGUA, DN 1000 MM, JUNTA ELÁSTICA, INSTALADO EM LOCAL COM NÍVEL BAIXO DE INTERFERÊNCIAS (NÃO INCLUI FORNECIMENTO). AF_11/2017</v>
          </cell>
          <cell r="C35" t="str">
            <v>M</v>
          </cell>
          <cell r="D35" t="str">
            <v>COEFICIENTE DE REPRESENTATIVIDADE</v>
          </cell>
          <cell r="E35">
            <v>28.45</v>
          </cell>
        </row>
        <row r="36">
          <cell r="A36">
            <v>97172</v>
          </cell>
          <cell r="B36" t="str">
            <v>ASSENTAMENTO DE TUBO DE FERRO FUNDIDO PARA REDE DE ÁGUA, DN 1200 MM, JUNTA ELÁSTICA, INSTALADO EM LOCAL COM NÍVEL BAIXO DE INTERFERÊNCIAS (NÃO INCLUI FORNECIMENTO). AF_11/2017</v>
          </cell>
          <cell r="C36" t="str">
            <v>M</v>
          </cell>
          <cell r="D36" t="str">
            <v>COEFICIENTE DE REPRESENTATIVIDADE</v>
          </cell>
          <cell r="E36">
            <v>34</v>
          </cell>
        </row>
        <row r="37">
          <cell r="A37">
            <v>97173</v>
          </cell>
          <cell r="B37" t="str">
            <v>ASSENTAMENTO DE TUBO DE AÇO CARBONO PARA REDE DE ÁGUA, DN 600 MM (24), JUNTA SOLDADA, INSTALADO EM LOCAL COM NÍVEL ALTO DE INTERFERÊNCIAS (NÃO INCLUI FORNECIMENTO). AF_11/2017</v>
          </cell>
          <cell r="C37" t="str">
            <v>M</v>
          </cell>
          <cell r="D37" t="str">
            <v>COEFICIENTE DE REPRESENTATIVIDADE</v>
          </cell>
          <cell r="E37">
            <v>27.81</v>
          </cell>
        </row>
        <row r="38">
          <cell r="A38">
            <v>97174</v>
          </cell>
          <cell r="B38" t="str">
            <v>ASSENTAMENTO DE TUBO DE AÇO CARBONO PARA REDE DE ÁGUA, DN 700 MM (28), JUNTA SOLDADA, INSTALADO EM LOCAL COM NÍVEL ALTO DE INTERFERÊNCIAS (NÃO INCLUI FORNECIMENTO). AF_11/2017</v>
          </cell>
          <cell r="C38" t="str">
            <v>M</v>
          </cell>
          <cell r="D38" t="str">
            <v>COEFICIENTE DE REPRESENTATIVIDADE</v>
          </cell>
          <cell r="E38">
            <v>32.14</v>
          </cell>
        </row>
        <row r="39">
          <cell r="A39">
            <v>97175</v>
          </cell>
          <cell r="B39" t="str">
            <v>ASSENTAMENTO DE TUBO DE AÇO CARBONO PARA REDE DE ÁGUA, DN 800 MM (32), JUNTA SOLDADA, INSTALADO EM LOCAL COM NÍVEL ALTO DE INTERFERÊNCIAS (NÃO INCLUI FORNECIMENTO). AF_11/2017</v>
          </cell>
          <cell r="C39" t="str">
            <v>M</v>
          </cell>
          <cell r="D39" t="str">
            <v>COEFICIENTE DE REPRESENTATIVIDADE</v>
          </cell>
          <cell r="E39">
            <v>36.479999999999997</v>
          </cell>
        </row>
        <row r="40">
          <cell r="A40">
            <v>97176</v>
          </cell>
          <cell r="B40" t="str">
            <v>ASSENTAMENTO DE TUBO DE AÇO CARBONO PARA REDE DE ÁGUA, DN 900 MM (36), JUNTA SOLDADA, INSTALADO EM LOCAL COM NÍVEL ALTO DE INTERFERÊNCIAS (NÃO INCLUI FORNECIMENTO). AF_11/2017</v>
          </cell>
          <cell r="C40" t="str">
            <v>M</v>
          </cell>
          <cell r="D40" t="str">
            <v>COEFICIENTE DE REPRESENTATIVIDADE</v>
          </cell>
          <cell r="E40">
            <v>40.799999999999997</v>
          </cell>
        </row>
        <row r="41">
          <cell r="A41">
            <v>97177</v>
          </cell>
          <cell r="B41" t="str">
            <v>ASSENTAMENTO DE TUBO DE AÇO CARBONO PARA REDE DE ÁGUA, DN 1000 MM (40) OU DN 1100 MM (44), JUNTA SOLDADA, INSTALADO EM LOCAL COM NÍVEL ALTO DE INTERFERÊNCIAS (NÃO INCLUI FORNECIMENTO). AF_11/2017</v>
          </cell>
          <cell r="C41" t="str">
            <v>M</v>
          </cell>
          <cell r="D41" t="str">
            <v>COEFICIENTE DE REPRESENTATIVIDADE</v>
          </cell>
          <cell r="E41">
            <v>49.47</v>
          </cell>
        </row>
        <row r="42">
          <cell r="A42">
            <v>97178</v>
          </cell>
          <cell r="B42" t="str">
            <v>ASSENTAMENTO DE TUBO DE AÇO CARBONO PARA REDE DE ÁGUA, DN 1200 MM (48) OU DN 1300 MM (52), JUNTA SOLDADA, INSTALADO EM LOCAL COM NÍVEL ALTO DE INTERFERÊNCIAS (NÃO INCLUI FORNECIMENTO). AF_11/2017</v>
          </cell>
          <cell r="C42" t="str">
            <v>M</v>
          </cell>
          <cell r="D42" t="str">
            <v>COEFICIENTE DE REPRESENTATIVIDADE</v>
          </cell>
          <cell r="E42">
            <v>58.11</v>
          </cell>
        </row>
        <row r="43">
          <cell r="A43">
            <v>97179</v>
          </cell>
          <cell r="B43" t="str">
            <v>ASSENTAMENTO DE TUBO DE AÇO CARBONO PARA REDE DE ÁGUA, DN 1400 MM (56'') OU DN 1500 MM (60), JUNTA SOLDADA, INSTALADO EM LOCAL COM NÍVEL ALTO DE INTERFERÊNCIAS (NÃO INCLUI FORNECIMENTO). AF_11/2017</v>
          </cell>
          <cell r="C43" t="str">
            <v>M</v>
          </cell>
          <cell r="D43" t="str">
            <v>COEFICIENTE DE REPRESENTATIVIDADE</v>
          </cell>
          <cell r="E43">
            <v>66.78</v>
          </cell>
        </row>
        <row r="44">
          <cell r="A44">
            <v>97180</v>
          </cell>
          <cell r="B44" t="str">
            <v>ASSENTAMENTO DE TUBO DE AÇO CARBONO PARA REDE DE ÁGUA, DN 1600 MM (64) OU DN 1700 MM (68), JUNTA SOLDADA, INSTALADO EM LOCAL COM NÍVEL ALTO DE INTERFERÊNCIAS (NÃO INCLUI FORNECIMENTO). AF_11/2017</v>
          </cell>
          <cell r="C44" t="str">
            <v>M</v>
          </cell>
          <cell r="D44" t="str">
            <v>COEFICIENTE DE REPRESENTATIVIDADE</v>
          </cell>
          <cell r="E44">
            <v>75.44</v>
          </cell>
        </row>
        <row r="45">
          <cell r="A45">
            <v>97181</v>
          </cell>
          <cell r="B45" t="str">
            <v>ASSENTAMENTO DE TUBO DE AÇO CARBONO PARA REDE DE ÁGUA, DN 1800 MM (72) OU DN 1900 MM (76), JUNTA SOLDADA, INSTALADO EM LOCAL COM NÍVEL ALTO DE INTERFERÊNCIAS (NÃO INCLUI FORNECIMENTO). AF_11/2017</v>
          </cell>
          <cell r="C45" t="str">
            <v>M</v>
          </cell>
          <cell r="D45" t="str">
            <v>COEFICIENTE DE REPRESENTATIVIDADE</v>
          </cell>
          <cell r="E45">
            <v>86.52</v>
          </cell>
        </row>
        <row r="46">
          <cell r="A46">
            <v>97182</v>
          </cell>
          <cell r="B46" t="str">
            <v>ASSENTAMENTO DE TUBO DE AÇO CARBONO PARA REDE DE ÁGUA, DN 2000 MM (80) OU DN 2100 MM (84), JUNTA SOLDADA, INSTALADO EM LOCAL COM NÍVEL ALTO DE INTERFERÊNCIAS (NÃO INCLUI FORNECIMENTO). AF_11/2017</v>
          </cell>
          <cell r="C46" t="str">
            <v>M</v>
          </cell>
          <cell r="D46" t="str">
            <v>COEFICIENTE DE REPRESENTATIVIDADE</v>
          </cell>
          <cell r="E46">
            <v>95.44</v>
          </cell>
        </row>
        <row r="47">
          <cell r="A47">
            <v>97183</v>
          </cell>
          <cell r="B47" t="str">
            <v>ASSENTAMENTO DE TUBO DE AÇO CARBONO PARA REDE DE ÁGUA, DN 600 MM (24), JUNTA SOLDADA, INSTALADO EM LOCAL COM NÍVEL BAIXO DE INTERFERÊNCIAS (NÃO INCLUI FORNECIMENTO). AF_11/2017</v>
          </cell>
          <cell r="C47" t="str">
            <v>M</v>
          </cell>
          <cell r="D47" t="str">
            <v>COEFICIENTE DE REPRESENTATIVIDADE</v>
          </cell>
          <cell r="E47">
            <v>22.84</v>
          </cell>
        </row>
        <row r="48">
          <cell r="A48">
            <v>97184</v>
          </cell>
          <cell r="B48" t="str">
            <v>ASSENTAMENTO DE TUBO DE AÇO CARBONO PARA REDE DE ÁGUA, DN 700 MM (28), JUNTA SOLDADA, INSTALADO EM LOCAL COM NÍVEL BAIXO DE INTERFERÊNCIAS (NÃO INCLUI FORNECIMENTO). AF_11/2017</v>
          </cell>
          <cell r="C48" t="str">
            <v>M</v>
          </cell>
          <cell r="D48" t="str">
            <v>COEFICIENTE DE REPRESENTATIVIDADE</v>
          </cell>
          <cell r="E48">
            <v>26.46</v>
          </cell>
        </row>
        <row r="49">
          <cell r="A49">
            <v>97185</v>
          </cell>
          <cell r="B49" t="str">
            <v>ASSENTAMENTO DE TUBO DE AÇO CARBONO PARA REDE DE ÁGUA, DN 800 MM (32), JUNTA SOLDADA, INSTALADO EM LOCAL COM NÍVEL BAIXO DE INTERFERÊNCIAS (NÃO INCLUI FORNECIMENTO). AF_11/2017</v>
          </cell>
          <cell r="C49" t="str">
            <v>M</v>
          </cell>
          <cell r="D49" t="str">
            <v>COEFICIENTE DE REPRESENTATIVIDADE</v>
          </cell>
          <cell r="E49">
            <v>30.08</v>
          </cell>
        </row>
        <row r="50">
          <cell r="A50">
            <v>97186</v>
          </cell>
          <cell r="B50" t="str">
            <v>ASSENTAMENTO DE TUBO DE AÇO CARBONO PARA REDE DE ÁGUA, DN 900 MM (36), JUNTA SOLDADA, INSTALADO EM LOCAL COM NÍVEL BAIXO DE INTERFERÊNCIAS (NÃO INCLUI FORNECIMENTO). AF_11/2017</v>
          </cell>
          <cell r="C50" t="str">
            <v>M</v>
          </cell>
          <cell r="D50" t="str">
            <v>COEFICIENTE DE REPRESENTATIVIDADE</v>
          </cell>
          <cell r="E50">
            <v>33.700000000000003</v>
          </cell>
        </row>
        <row r="51">
          <cell r="A51">
            <v>97187</v>
          </cell>
          <cell r="B51" t="str">
            <v>ASSENTAMENTO DE TUBO DE AÇO CARBONO PARA REDE DE ÁGUA, DN 1000 MM (40  ) OU DN 1100 MM (44  ), JUNTA SOLDADA, INSTALADO EM LOCAL COM NÍVEL BAIXO DE INTERFERÊNCIAS (NÃO INCLUI FORNECIMENTO). AF_11/2017</v>
          </cell>
          <cell r="C51" t="str">
            <v>M</v>
          </cell>
          <cell r="D51" t="str">
            <v>COEFICIENTE DE REPRESENTATIVIDADE</v>
          </cell>
          <cell r="E51">
            <v>40.950000000000003</v>
          </cell>
        </row>
        <row r="52">
          <cell r="A52">
            <v>97188</v>
          </cell>
          <cell r="B52" t="str">
            <v>ASSENTAMENTO DE TUBO DE AÇO CARBONO PARA REDE DE ÁGUA, DN 1200 MM (48) OU DN 1300 MM (52), JUNTA SOLDADA, INSTALADO EM LOCAL COM NÍVEL BAIXO DE INTERFERÊNCIAS (NÃO INCLUI FORNECIMENTO). AF_11/2017</v>
          </cell>
          <cell r="C52" t="str">
            <v>M</v>
          </cell>
          <cell r="D52" t="str">
            <v>COEFICIENTE DE REPRESENTATIVIDADE</v>
          </cell>
          <cell r="E52">
            <v>48.19</v>
          </cell>
        </row>
        <row r="53">
          <cell r="A53">
            <v>97189</v>
          </cell>
          <cell r="B53" t="str">
            <v>ASSENTAMENTO DE TUBO DE AÇO CARBONO PARA REDE DE ÁGUA, DN 1400 MM (56'') OU DN 1500 MM (60), JUNTA SOLDADA, INSTALADO EM LOCAL COM NÍVEL BAIXO DE INTERFERÊNCIAS (NÃO INCLUI FORNECIMENTO). AF_11/2017</v>
          </cell>
          <cell r="C53" t="str">
            <v>M</v>
          </cell>
          <cell r="D53" t="str">
            <v>COEFICIENTE DE REPRESENTATIVIDADE</v>
          </cell>
          <cell r="E53">
            <v>55.44</v>
          </cell>
        </row>
        <row r="54">
          <cell r="A54">
            <v>97190</v>
          </cell>
          <cell r="B54" t="str">
            <v>ASSENTAMENTO DE TUBO DE AÇO CARBONO PARA REDE DE ÁGUA, DN 1600 MM (64) OU DN 1700 MM (68), JUNTA SOLDADA, INSTALADO EM LOCAL COM NÍVEL BAIXO DE INTERFERÊNCIAS (NÃO INCLUI FORNECIMENTO). AF_11/2017</v>
          </cell>
          <cell r="C54" t="str">
            <v>M</v>
          </cell>
          <cell r="D54" t="str">
            <v>COEFICIENTE DE REPRESENTATIVIDADE</v>
          </cell>
          <cell r="E54">
            <v>62.67</v>
          </cell>
        </row>
        <row r="55">
          <cell r="A55">
            <v>97191</v>
          </cell>
          <cell r="B55" t="str">
            <v>ASSENTAMENTO DE TUBO DE AÇO CARBONO PARA REDE DE ÁGUA, DN 1800 MM (72) OU DN 1900 MM (76), JUNTA SOLDADA, INSTALADO EM LOCAL COM NÍVEL BAIXO DE INTERFERÊNCIAS (NÃO INCLUI FORNECIMENTO). AF_11/2017</v>
          </cell>
          <cell r="C55" t="str">
            <v>M</v>
          </cell>
          <cell r="D55" t="str">
            <v>COEFICIENTE DE REPRESENTATIVIDADE</v>
          </cell>
          <cell r="E55">
            <v>71.78</v>
          </cell>
        </row>
        <row r="56">
          <cell r="A56">
            <v>97192</v>
          </cell>
          <cell r="B56" t="str">
            <v>ASSENTAMENTO DE TUBO DE AÇO CARBONO PARA REDE DE ÁGUA, DN 2000 MM (80) OU DN 2100 MM (84), JUNTA SOLDADA, INSTALADO EM LOCAL COM NÍVEL BAIXO DE INTERFERÊNCIAS (NÃO INCLUI FORNECIMENTO). AF_11/2017</v>
          </cell>
          <cell r="C56" t="str">
            <v>M</v>
          </cell>
          <cell r="D56" t="str">
            <v>COEFICIENTE DE REPRESENTATIVIDADE</v>
          </cell>
          <cell r="E56">
            <v>79.22</v>
          </cell>
        </row>
        <row r="57">
          <cell r="A57">
            <v>90694</v>
          </cell>
          <cell r="B57" t="str">
            <v>TUBO DE PVC PARA REDE COLETORA DE ESGOTO DE PAREDE MACIÇA, DN 100 MM, JUNTA ELÁSTICA, INSTALADO EM LOCAL COM NÍVEL BAIXO DE INTERFERÊNCIAS - FORNECIMENTO E ASSENTAMENTO. AF_06/2015</v>
          </cell>
          <cell r="C57" t="str">
            <v>M</v>
          </cell>
          <cell r="D57" t="str">
            <v>ATRIBUÍDO SÃO PAULO</v>
          </cell>
          <cell r="E57">
            <v>21.72</v>
          </cell>
        </row>
        <row r="58">
          <cell r="A58">
            <v>90695</v>
          </cell>
          <cell r="B58" t="str">
            <v>TUBO DE PVC PARA REDE COLETORA DE ESGOTO DE PAREDE MACIÇA, DN 150 MM, JUNTA ELÁSTICA, INSTALADO EM LOCAL COM NÍVEL BAIXO DE INTERFERÊNCIAS - FORNECIMENTO E ASSENTAMENTO. AF_06/2015</v>
          </cell>
          <cell r="C58" t="str">
            <v>M</v>
          </cell>
          <cell r="D58" t="str">
            <v>ATRIBUÍDO SÃO PAULO</v>
          </cell>
          <cell r="E58">
            <v>44.39</v>
          </cell>
        </row>
        <row r="59">
          <cell r="A59">
            <v>90696</v>
          </cell>
          <cell r="B59" t="str">
            <v>TUBO DE PVC PARA REDE COLETORA DE ESGOTO DE PAREDE MACIÇA, DN 200 MM, JUNTA ELÁSTICA, INSTALADO EM LOCAL COM NÍVEL BAIXO DE INTERFERÊNCIAS - FORNECIMENTO E ASSENTAMENTO. AF_06/2015</v>
          </cell>
          <cell r="C59" t="str">
            <v>M</v>
          </cell>
          <cell r="D59" t="str">
            <v>ATRIBUÍDO SÃO PAULO</v>
          </cell>
          <cell r="E59">
            <v>65.63</v>
          </cell>
        </row>
        <row r="60">
          <cell r="A60">
            <v>90697</v>
          </cell>
          <cell r="B60" t="str">
            <v>TUBO DE PVC PARA REDE COLETORA DE ESGOTO DE PAREDE MACIÇA, DN 250 MM, JUNTA ELÁSTICA, INSTALADO EM LOCAL COM NÍVEL BAIXO DE INTERFERÊNCIAS - FORNECIMENTO E ASSENTAMENTO. AF_06/2015</v>
          </cell>
          <cell r="C60" t="str">
            <v>M</v>
          </cell>
          <cell r="D60" t="str">
            <v>ATRIBUÍDO SÃO PAULO</v>
          </cell>
          <cell r="E60">
            <v>109.8</v>
          </cell>
        </row>
        <row r="61">
          <cell r="A61">
            <v>90698</v>
          </cell>
          <cell r="B61" t="str">
            <v>TUBO DE PVC PARA REDE COLETORA DE ESGOTO DE PAREDE MACIÇA, DN 300 MM, JUNTA ELÁSTICA, INSTALADO EM LOCAL COM NÍVEL BAIXO DE INTERFERÊNCIAS - FORNECIMENTO E ASSENTAMENTO. AF_06/2015</v>
          </cell>
          <cell r="C61" t="str">
            <v>M</v>
          </cell>
          <cell r="D61" t="str">
            <v>ATRIBUÍDO SÃO PAULO</v>
          </cell>
          <cell r="E61">
            <v>175.22</v>
          </cell>
        </row>
        <row r="62">
          <cell r="A62">
            <v>90699</v>
          </cell>
          <cell r="B62" t="str">
            <v>TUBO DE PVC PARA REDE COLETORA DE ESGOTO DE PAREDE MACIÇA, DN 350 MM, JUNTA ELÁSTICA, INSTALADO EM LOCAL COM NÍVEL BAIXO DE INTERFERÊNCIAS - FORNECIMENTO E ASSENTAMENTO. AF_06/2015</v>
          </cell>
          <cell r="C62" t="str">
            <v>M</v>
          </cell>
          <cell r="D62" t="str">
            <v>ATRIBUÍDO SÃO PAULO</v>
          </cell>
          <cell r="E62">
            <v>216.42</v>
          </cell>
        </row>
        <row r="63">
          <cell r="A63">
            <v>90700</v>
          </cell>
          <cell r="B63" t="str">
            <v>TUBO DE PVC PARA REDE COLETORA DE ESGOTO DE PAREDE MACIÇA, DN 400 MM, JUNTA ELÁSTICA, INSTALADO EM LOCAL COM NÍVEL BAIXO DE INTERFERÊNCIAS - FORNECIMENTO E ASSENTAMENTO. AF_06/2015</v>
          </cell>
          <cell r="C63" t="str">
            <v>M</v>
          </cell>
          <cell r="D63" t="str">
            <v>ATRIBUÍDO SÃO PAULO</v>
          </cell>
          <cell r="E63">
            <v>284.64999999999998</v>
          </cell>
        </row>
        <row r="64">
          <cell r="A64">
            <v>90701</v>
          </cell>
          <cell r="B64" t="str">
            <v>TUBO DE PVC CORRUGADO DE DUPLA PAREDE PARA REDE COLETORA DE ESGOTO, DN 150 MM, JUNTA ELÁSTICA, INSTALADO EM LOCAL COM NÍVEL BAIXO DE INTERFERÊNCIAS - FORNECIMENTO E ASSENTAMENTO. AF_06/2015</v>
          </cell>
          <cell r="C64" t="str">
            <v>M</v>
          </cell>
          <cell r="D64" t="str">
            <v>ATRIBUÍDO SÃO PAULO</v>
          </cell>
          <cell r="E64">
            <v>39</v>
          </cell>
        </row>
        <row r="65">
          <cell r="A65">
            <v>90702</v>
          </cell>
          <cell r="B65" t="str">
            <v>TUBO DE PVC CORRUGADO DE DUPLA PAREDE PARA REDE COLETORA DE ESGOTO, DN 200 MM, JUNTA ELÁSTICA, INSTALADO EM LOCAL COM NÍVEL BAIXO DE INTERFERÊNCIAS - FORNECIMENTO E ASSENTAMENTO. AF_06/2015</v>
          </cell>
          <cell r="C65" t="str">
            <v>M</v>
          </cell>
          <cell r="D65" t="str">
            <v>ATRIBUÍDO SÃO PAULO</v>
          </cell>
          <cell r="E65">
            <v>60.18</v>
          </cell>
        </row>
        <row r="66">
          <cell r="A66">
            <v>90703</v>
          </cell>
          <cell r="B66" t="str">
            <v>TUBO DE PVC CORRUGADO DE DUPLA PAREDE PARA REDE COLETORA DE ESGOTO, DN 250 MM, JUNTA ELÁSTICA, INSTALADO EM LOCAL COM NÍVEL BAIXO DE INTERFERÊNCIAS - FORNECIMENTO E ASSENTAMENTO. AF_06/2015</v>
          </cell>
          <cell r="C66" t="str">
            <v>M</v>
          </cell>
          <cell r="D66" t="str">
            <v>ATRIBUÍDO SÃO PAULO</v>
          </cell>
          <cell r="E66">
            <v>96.53</v>
          </cell>
        </row>
        <row r="67">
          <cell r="A67">
            <v>90704</v>
          </cell>
          <cell r="B67" t="str">
            <v>TUBO DE PVC CORRUGADO DE DUPLA PAREDE PARA REDE COLETORA DE ESGOTO, DN 300 MM, JUNTA ELÁSTICA, INSTALADO EM LOCAL COM NÍVEL BAIXO DE INTERFERÊNCIAS - FORNECIMENTO E ASSENTAMENTO. AF_06/2015</v>
          </cell>
          <cell r="C67" t="str">
            <v>M</v>
          </cell>
          <cell r="D67" t="str">
            <v>ATRIBUÍDO SÃO PAULO</v>
          </cell>
          <cell r="E67">
            <v>132.19</v>
          </cell>
        </row>
        <row r="68">
          <cell r="A68">
            <v>90705</v>
          </cell>
          <cell r="B68" t="str">
            <v>TUBO DE PVC CORRUGADO DE DUPLA PAREDE PARA REDE COLETORA DE ESGOTO, DN 350 MM, JUNTA ELÁSTICA, INSTALADO EM LOCAL COM NÍVEL BAIXO DE INTERFERÊNCIAS - FORNECIMENTO E ASSENTAMENTO. AF_06/2015</v>
          </cell>
          <cell r="C68" t="str">
            <v>M</v>
          </cell>
          <cell r="D68" t="str">
            <v>ATRIBUÍDO SÃO PAULO</v>
          </cell>
          <cell r="E68">
            <v>184.55</v>
          </cell>
        </row>
        <row r="69">
          <cell r="A69">
            <v>90706</v>
          </cell>
          <cell r="B69" t="str">
            <v>TUBO DE PVC CORRUGADO DE DUPLA PAREDE PARA REDE COLETORA DE ESGOTO, DN 400 MM, JUNTA ELÁSTICA, INSTALADO EM LOCAL COM NÍVEL BAIXO DE INTERFERÊNCIAS - FORNECIMENTO E ASSENTAMENTO. AF_06/2015</v>
          </cell>
          <cell r="C69" t="str">
            <v>M</v>
          </cell>
          <cell r="D69" t="str">
            <v>ATRIBUÍDO SÃO PAULO</v>
          </cell>
          <cell r="E69">
            <v>221.73</v>
          </cell>
        </row>
        <row r="70">
          <cell r="A70">
            <v>90708</v>
          </cell>
          <cell r="B70" t="str">
            <v>TUBO DE PEAD CORRUGADO DE DUPLA PAREDE PARA REDE COLETORA DE ESGOTO, DN 600 MM, JUNTA ELÁSTICA INTEGRADA, INSTALADO EM LOCAL COM NÍVEL BAIXO DE INTERFERÊNCIAS - FORNECIMENTO E ASSENTAMENTO. AF_06/2015</v>
          </cell>
          <cell r="C70" t="str">
            <v>M</v>
          </cell>
          <cell r="D70" t="str">
            <v>ATRIBUÍDO SÃO PAULO</v>
          </cell>
          <cell r="E70">
            <v>593.14</v>
          </cell>
        </row>
        <row r="71">
          <cell r="A71">
            <v>90709</v>
          </cell>
          <cell r="B71" t="str">
            <v>TUBO DE PVC PARA REDE COLETORA DE ESGOTO DE PAREDE MACIÇA, DN 100 MM, JUNTA ELÁSTICA, INSTALADO EM LOCAL COM NÍVEL ALTO DE INTERFERÊNCIAS - FORNECIMENTO E ASSENTAMENTO. AF_06/2015</v>
          </cell>
          <cell r="C71" t="str">
            <v>M</v>
          </cell>
          <cell r="D71" t="str">
            <v>ATRIBUÍDO SÃO PAULO</v>
          </cell>
          <cell r="E71">
            <v>23.66</v>
          </cell>
        </row>
        <row r="72">
          <cell r="A72">
            <v>90710</v>
          </cell>
          <cell r="B72" t="str">
            <v>TUBO DE PVC PARA REDE COLETORA DE ESGOTO DE PAREDE MACIÇA, DN 150 MM, JUNTA ELÁSTICA, INSTALADO EM LOCAL COM NÍVEL ALTO DE INTERFERÊNCIAS - FORNECIMENTO E ASSENTAMENTO. AF_06/2015</v>
          </cell>
          <cell r="C72" t="str">
            <v>M</v>
          </cell>
          <cell r="D72" t="str">
            <v>ATRIBUÍDO SÃO PAULO</v>
          </cell>
          <cell r="E72">
            <v>46.35</v>
          </cell>
        </row>
        <row r="73">
          <cell r="A73">
            <v>90711</v>
          </cell>
          <cell r="B73" t="str">
            <v>TUBO DE PVC PARA REDE COLETORA DE ESGOTO DE PAREDE MACIÇA, DN 200 MM, JUNTA ELÁSTICA, INSTALADO EM LOCAL COM NÍVEL ALTO DE INTERFERÊNCIAS - FORNECIMENTO E ASSENTAMENTO. AF_06/2015</v>
          </cell>
          <cell r="C73" t="str">
            <v>M</v>
          </cell>
          <cell r="D73" t="str">
            <v>ATRIBUÍDO SÃO PAULO</v>
          </cell>
          <cell r="E73">
            <v>67.569999999999993</v>
          </cell>
        </row>
        <row r="74">
          <cell r="A74">
            <v>90712</v>
          </cell>
          <cell r="B74" t="str">
            <v>TUBO DE PVC PARA REDE COLETORA DE ESGOTO DE PAREDE MACIÇA, DN 250 MM, JUNTA ELÁSTICA, INSTALADO EM LOCAL COM NÍVEL ALTO DE INTERFERÊNCIAS - FORNECIMENTO E ASSENTAMENTO. AF_06/2015</v>
          </cell>
          <cell r="C74" t="str">
            <v>M</v>
          </cell>
          <cell r="D74" t="str">
            <v>ATRIBUÍDO SÃO PAULO</v>
          </cell>
          <cell r="E74">
            <v>111.75</v>
          </cell>
        </row>
        <row r="75">
          <cell r="A75">
            <v>90713</v>
          </cell>
          <cell r="B75" t="str">
            <v>TUBO DE PVC PARA REDE COLETORA DE ESGOTO DE PAREDE MACIÇA, DN 300 MM, JUNTA ELÁSTICA, INSTALADO EM LOCAL COM NÍVEL ALTO DE INTERFERÊNCIAS - FORNECIMENTO E ASSENTAMENTO. AF_06/2015</v>
          </cell>
          <cell r="C75" t="str">
            <v>M</v>
          </cell>
          <cell r="D75" t="str">
            <v>ATRIBUÍDO SÃO PAULO</v>
          </cell>
          <cell r="E75">
            <v>177.16</v>
          </cell>
        </row>
        <row r="76">
          <cell r="A76">
            <v>90714</v>
          </cell>
          <cell r="B76" t="str">
            <v>TUBO DE PVC PARA REDE COLETORA DE ESGOTO DE PAREDE MACIÇA, DN 350 MM, JUNTA ELÁSTICA, INSTALADO EM LOCAL COM NÍVEL ALTO DE INTERFERÊNCIAS - FORNECIMENTO E ASSENTAMENTO. AF_06/2015</v>
          </cell>
          <cell r="C76" t="str">
            <v>M</v>
          </cell>
          <cell r="D76" t="str">
            <v>ATRIBUÍDO SÃO PAULO</v>
          </cell>
          <cell r="E76">
            <v>218.36</v>
          </cell>
        </row>
        <row r="77">
          <cell r="A77">
            <v>90715</v>
          </cell>
          <cell r="B77" t="str">
            <v>TUBO DE PVC PARA REDE COLETORA DE ESGOTO DE PAREDE MACIÇA, DN 400 MM, JUNTA ELÁSTICA, INSTALADO EM LOCAL COM NÍVEL ALTO DE INTERFERÊNCIAS - FORNECIMENTO E ASSENTAMENTO. AF_06/2015</v>
          </cell>
          <cell r="C77" t="str">
            <v>M</v>
          </cell>
          <cell r="D77" t="str">
            <v>ATRIBUÍDO SÃO PAULO</v>
          </cell>
          <cell r="E77">
            <v>288.42</v>
          </cell>
        </row>
        <row r="78">
          <cell r="A78">
            <v>90716</v>
          </cell>
          <cell r="B78" t="str">
            <v>TUBO DE PVC CORRUGADO DE DUPLA PAREDE PARA REDE COLETORA DE ESGOTO, DN 150 MM, JUNTA ELÁSTICA, INSTALADO EM LOCAL COM NÍVEL ALTO DE INTERFERÊNCIAS - FORNECIMENTO E ASSENTAMENTO. AF_06/2015</v>
          </cell>
          <cell r="C78" t="str">
            <v>M</v>
          </cell>
          <cell r="D78" t="str">
            <v>ATRIBUÍDO SÃO PAULO</v>
          </cell>
          <cell r="E78">
            <v>40.94</v>
          </cell>
        </row>
        <row r="79">
          <cell r="A79">
            <v>90717</v>
          </cell>
          <cell r="B79" t="str">
            <v>TUBO DE PVC CORRUGADO DE DUPLA PAREDE PARA REDE COLETORA DE ESGOTO, DN 200 MM, JUNTA ELÁSTICA, INSTALADO EM LOCAL COM NÍVEL ALTO DE INTERFERÊNCIAS - FORNECIMENTO E ASSENTAMENTO. AF_06/2015</v>
          </cell>
          <cell r="C79" t="str">
            <v>M</v>
          </cell>
          <cell r="D79" t="str">
            <v>ATRIBUÍDO SÃO PAULO</v>
          </cell>
          <cell r="E79">
            <v>62.12</v>
          </cell>
        </row>
        <row r="80">
          <cell r="A80">
            <v>90718</v>
          </cell>
          <cell r="B80" t="str">
            <v>TUBO DE PVC CORRUGADO DE DUPLA PAREDE PARA REDE COLETORA DE ESGOTO, DN 250 MM, JUNTA ELÁSTICA, INSTALADO EM LOCAL COM NÍVEL ALTO DE INTERFERÊNCIAS - FORNECIMENTO E ASSENTAMENTO. AF_06/2015</v>
          </cell>
          <cell r="C80" t="str">
            <v>M</v>
          </cell>
          <cell r="D80" t="str">
            <v>ATRIBUÍDO SÃO PAULO</v>
          </cell>
          <cell r="E80">
            <v>98.47</v>
          </cell>
        </row>
        <row r="81">
          <cell r="A81">
            <v>90719</v>
          </cell>
          <cell r="B81" t="str">
            <v>TUBO DE PVC CORRUGADO DE DUPLA PAREDE PARA REDE COLETORA DE ESGOTO, DN 300 MM, JUNTA ELÁSTICA, INSTALADO EM LOCAL COM NÍVEL ALTO DE INTERFERÊNCIAS - FORNECIMENTO E ASSENTAMENTO. AF_06/2015</v>
          </cell>
          <cell r="C81" t="str">
            <v>M</v>
          </cell>
          <cell r="D81" t="str">
            <v>ATRIBUÍDO SÃO PAULO</v>
          </cell>
          <cell r="E81">
            <v>134.13</v>
          </cell>
        </row>
        <row r="82">
          <cell r="A82">
            <v>90720</v>
          </cell>
          <cell r="B82" t="str">
            <v>TUBO DE PVC CORRUGADO DE DUPLA PAREDE PARA REDE COLETORA DE ESGOTO, DN 350 MM, JUNTA ELÁSTICA, INSTALADO EM LOCAL COM NÍVEL ALTO DE INTERFERÊNCIAS - FORNECIMENTO E ASSENTAMENTO. AF_06/2015</v>
          </cell>
          <cell r="C82" t="str">
            <v>M</v>
          </cell>
          <cell r="D82" t="str">
            <v>ATRIBUÍDO SÃO PAULO</v>
          </cell>
          <cell r="E82">
            <v>186.49</v>
          </cell>
        </row>
        <row r="83">
          <cell r="A83">
            <v>90721</v>
          </cell>
          <cell r="B83" t="str">
            <v>TUBO DE PVC CORRUGADO DE DUPLA PAREDE PARA REDE COLETORA DE ESGOTO, DN 400 MM, EM JUNTA ELÁSTICA, INSTALADO EM LOCAL COM NÍVEL ALTO DE INTERFERÊNCIAS - FORNECIMENTO E ASSENTAMENTO. AF_06/2015</v>
          </cell>
          <cell r="C83" t="str">
            <v>M</v>
          </cell>
          <cell r="D83" t="str">
            <v>ATRIBUÍDO SÃO PAULO</v>
          </cell>
          <cell r="E83">
            <v>225.51</v>
          </cell>
        </row>
        <row r="84">
          <cell r="A84">
            <v>90723</v>
          </cell>
          <cell r="B84" t="str">
            <v>TUBO DE PEAD CORRUGADO DE DUPLA PAREDE PARA REDE COLETORA DE ESGOTO, DN 600 MM, JUNTA ELÁSTICA INTEGRADA, INSTALADO EM LOCAL COM NÍVEL ALTO DE INTERFERÊNCIAS - FORNECIMENTO E ASSENTAMENTO. AF_06/2015</v>
          </cell>
          <cell r="C84" t="str">
            <v>M</v>
          </cell>
          <cell r="D84" t="str">
            <v>ATRIBUÍDO SÃO PAULO</v>
          </cell>
          <cell r="E84">
            <v>595.4</v>
          </cell>
        </row>
        <row r="85">
          <cell r="A85">
            <v>90724</v>
          </cell>
          <cell r="B85" t="str">
            <v>JUNTA ARGAMASSADA ENTRE TUBO DN 100 MM E O POÇO DE VISITA/ CAIXA DE CONCRETO OU ALVENARIA EM REDES DE ESGOTO. AF_06/2015</v>
          </cell>
          <cell r="C85" t="str">
            <v>UN</v>
          </cell>
          <cell r="D85" t="str">
            <v>COEFICIENTE DE REPRESENTATIVIDADE</v>
          </cell>
          <cell r="E85">
            <v>22.18</v>
          </cell>
        </row>
        <row r="86">
          <cell r="A86">
            <v>90725</v>
          </cell>
          <cell r="B86" t="str">
            <v>JUNTA ARGAMASSADA ENTRE TUBO DN 150 MM E O POÇO DE VISITA/ CAIXA DE CONCRETO OU ALVENARIA EM REDES DE ESGOTO. AF_06/2015</v>
          </cell>
          <cell r="C86" t="str">
            <v>UN</v>
          </cell>
          <cell r="D86" t="str">
            <v>COEFICIENTE DE REPRESENTATIVIDADE</v>
          </cell>
          <cell r="E86">
            <v>27.33</v>
          </cell>
        </row>
        <row r="87">
          <cell r="A87">
            <v>90726</v>
          </cell>
          <cell r="B87" t="str">
            <v>JUNTA ARGAMASSADA ENTRE TUBO DN 200 MM E O POÇO/ CAIXA DE CONCRETO OU ALVENARIA EM REDES DE ESGOTO. AF_06/2015</v>
          </cell>
          <cell r="C87" t="str">
            <v>UN</v>
          </cell>
          <cell r="D87" t="str">
            <v>COEFICIENTE DE REPRESENTATIVIDADE</v>
          </cell>
          <cell r="E87">
            <v>32.46</v>
          </cell>
        </row>
        <row r="88">
          <cell r="A88">
            <v>90727</v>
          </cell>
          <cell r="B88" t="str">
            <v>JUNTA ARGAMASSADA ENTRE TUBO DN 250 MM E O POÇO DE VISITA/ CAIXA DE CONCRETO OU ALVENARIA EM REDES DE ESGOTO. AF_06/2015</v>
          </cell>
          <cell r="C88" t="str">
            <v>UN</v>
          </cell>
          <cell r="D88" t="str">
            <v>COEFICIENTE DE REPRESENTATIVIDADE</v>
          </cell>
          <cell r="E88">
            <v>37.6</v>
          </cell>
        </row>
        <row r="89">
          <cell r="A89">
            <v>90728</v>
          </cell>
          <cell r="B89" t="str">
            <v>JUNTA ARGAMASSADA ENTRE TUBO DN 300 MM E O POÇO DE VISITA/ CAIXA DE CONCRETO OU ALVENARIA EM REDES DE ESGOTO. AF_06/2015</v>
          </cell>
          <cell r="C89" t="str">
            <v>UN</v>
          </cell>
          <cell r="D89" t="str">
            <v>COEFICIENTE DE REPRESENTATIVIDADE</v>
          </cell>
          <cell r="E89">
            <v>42.75</v>
          </cell>
        </row>
        <row r="90">
          <cell r="A90">
            <v>90729</v>
          </cell>
          <cell r="B90" t="str">
            <v>JUNTA ARGAMASSADA ENTRE TUBO DN 350 MM E O POÇO DE VISITA/ CAIXA DE CONCRETO OU ALVENARIA EM REDES DE ESGOTO. AF_06/2015</v>
          </cell>
          <cell r="C90" t="str">
            <v>UN</v>
          </cell>
          <cell r="D90" t="str">
            <v>COEFICIENTE DE REPRESENTATIVIDADE</v>
          </cell>
          <cell r="E90">
            <v>47.9</v>
          </cell>
        </row>
        <row r="91">
          <cell r="A91">
            <v>90730</v>
          </cell>
          <cell r="B91" t="str">
            <v>JUNTA ARGAMASSADA ENTRE TUBO DN 400 MM E O POÇO DE VISITA/ CAIXA DE CONCRETO OU ALVENARIA EM REDES DE ESGOTO. AF_06/2015</v>
          </cell>
          <cell r="C91" t="str">
            <v>UN</v>
          </cell>
          <cell r="D91" t="str">
            <v>COEFICIENTE DE REPRESENTATIVIDADE</v>
          </cell>
          <cell r="E91">
            <v>53.08</v>
          </cell>
        </row>
        <row r="92">
          <cell r="A92">
            <v>90731</v>
          </cell>
          <cell r="B92" t="str">
            <v>JUNTA ARGAMASSADA ENTRE TUBO DN 450 MM E O POÇO DE VISITA/ CAIXA DE CONCRETO OU ALVENARIA EM REDES DE ESGOTO. AF_06/2015</v>
          </cell>
          <cell r="C92" t="str">
            <v>UN</v>
          </cell>
          <cell r="D92" t="str">
            <v>COEFICIENTE DE REPRESENTATIVIDADE</v>
          </cell>
          <cell r="E92">
            <v>58.23</v>
          </cell>
        </row>
        <row r="93">
          <cell r="A93">
            <v>90732</v>
          </cell>
          <cell r="B93" t="str">
            <v>JUNTA ARGAMASSADA ENTRE TUBO DN 600 MM E O POÇO DE VISITA/ CAIXA DE CONCRETO OU ALVENARIA EM REDES DE ESGOTO. AF_06/2015</v>
          </cell>
          <cell r="C93" t="str">
            <v>UN</v>
          </cell>
          <cell r="D93" t="str">
            <v>COEFICIENTE DE REPRESENTATIVIDADE</v>
          </cell>
          <cell r="E93">
            <v>73.67</v>
          </cell>
        </row>
        <row r="94">
          <cell r="A94">
            <v>90733</v>
          </cell>
          <cell r="B94" t="str">
            <v>ASSENTAMENTO DE TUBO DE PVC PARA REDE COLETORA DE ESGOTO DE PAREDE MACIÇA, DN 100 MM, JUNTA ELÁSTICA, INSTALADO EM LOCAL COM NÍVEL BAIXO DE INTERFERÊNCIAS (NÃO INCLUI FORNECIMENTO). AF_06/2015</v>
          </cell>
          <cell r="C94" t="str">
            <v>M</v>
          </cell>
          <cell r="D94" t="str">
            <v>COEFICIENTE DE REPRESENTATIVIDADE</v>
          </cell>
          <cell r="E94">
            <v>2.4500000000000002</v>
          </cell>
        </row>
        <row r="95">
          <cell r="A95">
            <v>90734</v>
          </cell>
          <cell r="B95" t="str">
            <v>ASSENTAMENTO DE TUBO DE PVC PARA REDE COLETORA DE ESGOTO DE PAREDE MACIÇA, DN 150 MM, JUNTA ELÁSTICA, INSTALADO EM LOCAL COM NÍVEL BAIXO DE INTERFERÊNCIAS (NÃO INCLUI FORNECIMENTO). AF_06/2015</v>
          </cell>
          <cell r="C95" t="str">
            <v>M</v>
          </cell>
          <cell r="D95" t="str">
            <v>COEFICIENTE DE REPRESENTATIVIDADE</v>
          </cell>
          <cell r="E95">
            <v>2.98</v>
          </cell>
        </row>
        <row r="96">
          <cell r="A96">
            <v>90735</v>
          </cell>
          <cell r="B96" t="str">
            <v>ASSENTAMENTO DE TUBO DE PVC PARA REDE COLETORA DE ESGOTO DE PAREDE MACIÇA, DN 200 MM, JUNTA ELÁSTICA, INSTALADO EM LOCAL COM NÍVEL BAIXO DE INTERFERÊNCIAS (NÃO INCLUI FORNECIMENTO). AF_06/2015</v>
          </cell>
          <cell r="C96" t="str">
            <v>M</v>
          </cell>
          <cell r="D96" t="str">
            <v>COEFICIENTE DE REPRESENTATIVIDADE</v>
          </cell>
          <cell r="E96">
            <v>3.54</v>
          </cell>
        </row>
        <row r="97">
          <cell r="A97">
            <v>90736</v>
          </cell>
          <cell r="B97" t="str">
            <v>ASSENTAMENTO DE TUBO DE PVC PARA REDE COLETORA DE ESGOTO DE PAREDE MACIÇA, DN 250 MM, JUNTA ELÁSTICA, INSTALADO EM LOCAL COM NÍVEL BAIXO DE INTERFERÊNCIAS (NÃO INCLUI FORNECIMENTO). AF_06/2015</v>
          </cell>
          <cell r="C97" t="str">
            <v>M</v>
          </cell>
          <cell r="D97" t="str">
            <v>COEFICIENTE DE REPRESENTATIVIDADE</v>
          </cell>
          <cell r="E97">
            <v>4.08</v>
          </cell>
        </row>
        <row r="98">
          <cell r="A98">
            <v>90737</v>
          </cell>
          <cell r="B98" t="str">
            <v>ASSENTAMENTO DE TUBO DE PVC PARA REDE COLETORA DE ESGOTO DE PAREDE MACIÇA, DN 300 MM, JUNTA ELÁSTICA, INSTALADO EM LOCAL COM NÍVEL BAIXO DE INTERFERÊNCIAS (NÃO INCLUI FORNECIMENTO). AF_06/2015</v>
          </cell>
          <cell r="C98" t="str">
            <v>M</v>
          </cell>
          <cell r="D98" t="str">
            <v>COEFICIENTE DE REPRESENTATIVIDADE</v>
          </cell>
          <cell r="E98">
            <v>4.63</v>
          </cell>
        </row>
        <row r="99">
          <cell r="A99">
            <v>90738</v>
          </cell>
          <cell r="B99" t="str">
            <v>ASSENTAMENTO DE TUBO DE PVC PARA REDE COLETORA DE ESGOTO DE PAREDE MACIÇA, DN 350 MM, JUNTA ELÁSTICA, INSTALADO EM LOCAL COM NÍVEL BAIXO DE INTERFERÊNCIAS (NÃO INCLUI FORNECIMENTO). AF_06/2015</v>
          </cell>
          <cell r="C99" t="str">
            <v>M</v>
          </cell>
          <cell r="D99" t="str">
            <v>COEFICIENTE DE REPRESENTATIVIDADE</v>
          </cell>
          <cell r="E99">
            <v>5.18</v>
          </cell>
        </row>
        <row r="100">
          <cell r="A100">
            <v>90739</v>
          </cell>
          <cell r="B100" t="str">
            <v>ASSENTAMENTO DE TUBO DE PVC PARA REDE COLETORA DE ESGOTO DE PAREDE MACIÇA, DN 400 MM, JUNTA ELÁSTICA, INSTALADO EM LOCAL COM NÍVEL BAIXO DE INTERFERÊNCIAS (NÃO INCLUI FORNECIMENTO). AF_06/2015</v>
          </cell>
          <cell r="C100" t="str">
            <v>M</v>
          </cell>
          <cell r="D100" t="str">
            <v>COEFICIENTE DE REPRESENTATIVIDADE</v>
          </cell>
          <cell r="E100">
            <v>11.13</v>
          </cell>
        </row>
        <row r="101">
          <cell r="A101">
            <v>90740</v>
          </cell>
          <cell r="B101" t="str">
            <v>ASSENTAMENTO DE TUBO DE PVC CORRUGADO DE DUPLA PAREDE PARA REDE COLETORA DE ESGOTO, DN 150 MM, JUNTA ELÁSTICA, INSTALADO EM LOCAL COM NÍVEL BAIXO DE INTERFERÊNCIAS (NÃO INCLUI FORNECIMENTO). AF_06/2015</v>
          </cell>
          <cell r="C101" t="str">
            <v>M</v>
          </cell>
          <cell r="D101" t="str">
            <v>COEFICIENTE DE REPRESENTATIVIDADE</v>
          </cell>
          <cell r="E101">
            <v>5.46</v>
          </cell>
        </row>
        <row r="102">
          <cell r="A102">
            <v>90741</v>
          </cell>
          <cell r="B102" t="str">
            <v>ASSENTAMENTO DE TUBO DE PVC CORRUGADO DE DUPLA PAREDE PARA REDE COLETORA DE ESGOTO, DN 200 MM, JUNTA ELÁSTICA, INSTALADO EM LOCAL COM NÍVEL BAIXO DE INTERFERÊNCIAS (NÃO INCLUI FORNECIMENTO). AF_06/2015</v>
          </cell>
          <cell r="C102" t="str">
            <v>M</v>
          </cell>
          <cell r="D102" t="str">
            <v>COEFICIENTE DE REPRESENTATIVIDADE</v>
          </cell>
          <cell r="E102">
            <v>6.01</v>
          </cell>
        </row>
        <row r="103">
          <cell r="A103">
            <v>90742</v>
          </cell>
          <cell r="B103" t="str">
            <v>ASSENTAMENTO DE TUBO DE PVC CORRUGADO DE DUPLA PAREDE PARA REDE COLETORA DE ESGOTO, DN 250 MM, JUNTA ELÁSTICA, INSTALADO EM LOCAL COM NÍVEL BAIXO DE INTERFERÊNCIAS (NÃO INCLUI FORNECIMENTO). AF_06/2015</v>
          </cell>
          <cell r="C103" t="str">
            <v>M</v>
          </cell>
          <cell r="D103" t="str">
            <v>COEFICIENTE DE REPRESENTATIVIDADE</v>
          </cell>
          <cell r="E103">
            <v>6.55</v>
          </cell>
        </row>
        <row r="104">
          <cell r="A104">
            <v>90743</v>
          </cell>
          <cell r="B104" t="str">
            <v>ASSENTAMENTO DE TUBO DE PVC CORRUGADO DE DUPLA PAREDE PARA REDE COLETORA DE ESGOTO, DN 300 MM, JUNTA ELÁSTICA, INSTALADO EM LOCAL COM NÍVEL BAIXO DE INTERFERÊNCIAS (NÃO INCLUI FORNECIMENTO). AF_06/2015</v>
          </cell>
          <cell r="C104" t="str">
            <v>M</v>
          </cell>
          <cell r="D104" t="str">
            <v>COEFICIENTE DE REPRESENTATIVIDADE</v>
          </cell>
          <cell r="E104">
            <v>7.1</v>
          </cell>
        </row>
        <row r="105">
          <cell r="A105">
            <v>90744</v>
          </cell>
          <cell r="B105" t="str">
            <v>ASSENTAMENTO DE TUBO DE PVC CORRUGADO DE DUPLA PAREDE PARA REDE COLETORA DE ESGOTO, DN 350 MM, JUNTA ELÁSTICA, INSTALADO EM LOCAL COM NÍVEL BAIXO DE INTERFERÊNCIAS (NÃO INCLUI FORNECIMENTO). AF_06/2015</v>
          </cell>
          <cell r="C105" t="str">
            <v>M</v>
          </cell>
          <cell r="D105" t="str">
            <v>COEFICIENTE DE REPRESENTATIVIDADE</v>
          </cell>
          <cell r="E105">
            <v>7.64</v>
          </cell>
        </row>
        <row r="106">
          <cell r="A106">
            <v>90745</v>
          </cell>
          <cell r="B106" t="str">
            <v>ASSENTAMENTO DE TUBO DE PVC CORRUGADO DE DUPLA PAREDE PARA REDE COLETORA DE ESGOTO, DN 400 MM, JUNTA ELÁSTICA, INSTALADO EM LOCAL COM NÍVEL BAIXO DE INTERFERÊNCIAS (NÃO INCLUI FORNECIMENTO). AF_06/2015</v>
          </cell>
          <cell r="C106" t="str">
            <v>M</v>
          </cell>
          <cell r="D106" t="str">
            <v>COEFICIENTE DE REPRESENTATIVIDADE</v>
          </cell>
          <cell r="E106">
            <v>15.91</v>
          </cell>
        </row>
        <row r="107">
          <cell r="A107">
            <v>90746</v>
          </cell>
          <cell r="B107" t="str">
            <v>ASSENTAMENTO DE TUBO DE PEAD CORRUGADO DE DUPLA PAREDE PARA REDE COLETORA DE ESGOTO, DN 450 MM, JUNTA ELÁSTICA INTEGRADA, INSTALADO EM LOCAL COM NÍVEL BAIXO DE INTERFERÊNCIAS (NÃO INCLUI FORNECIMENTO). AF_06/2015</v>
          </cell>
          <cell r="C107" t="str">
            <v>M</v>
          </cell>
          <cell r="D107" t="str">
            <v>COEFICIENTE DE REPRESENTATIVIDADE</v>
          </cell>
          <cell r="E107">
            <v>3.33</v>
          </cell>
        </row>
        <row r="108">
          <cell r="A108">
            <v>90747</v>
          </cell>
          <cell r="B108" t="str">
            <v>ASSENTAMENTO DE TUBO DE PEAD CORRUGADO DE DUPLA PAREDE PARA REDE COLETORA DE ESGOTO, DN 600 MM, JUNTA ELÁSTICA INTEGRADA, INSTALADO EM LOCAL COM NÍVEL BAIXO DE INTERFERÊNCIAS (NÃO INCLUI FORNECIMENTO). AF_06/2015</v>
          </cell>
          <cell r="C108" t="str">
            <v>M</v>
          </cell>
          <cell r="D108" t="str">
            <v>COEFICIENTE DE REPRESENTATIVIDADE</v>
          </cell>
          <cell r="E108">
            <v>11.87</v>
          </cell>
        </row>
        <row r="109">
          <cell r="A109">
            <v>90748</v>
          </cell>
          <cell r="B109" t="str">
            <v>ASSENTAMENTO DE TUBO DE PVC PARA REDE COLETORA DE ESGOTO DE PAREDE MACIÇA, DN 100 MM, JUNTA ELÁSTICA, INSTALADO EM LOCAL COM NÍVEL ALTO DE INTERFERÊNCIAS (NÃO INCLUI FORNECIMENTO). AF_06/2015</v>
          </cell>
          <cell r="C109" t="str">
            <v>M</v>
          </cell>
          <cell r="D109" t="str">
            <v>COEFICIENTE DE REPRESENTATIVIDADE</v>
          </cell>
          <cell r="E109">
            <v>4.3899999999999997</v>
          </cell>
        </row>
        <row r="110">
          <cell r="A110">
            <v>90749</v>
          </cell>
          <cell r="B110" t="str">
            <v>ASSENTAMENTO DE TUBO DE PVC PARA REDE COLETORA DE ESGOTO DE PAREDE MACIÇA, DN 150 MM, JUNTA ELÁSTICA, INSTALADO EM LOCAL COM NÍVEL ALTO DE INTERFERÊNCIAS (NÃO INCLUI FORNECIMENTO). AF_06/2015</v>
          </cell>
          <cell r="C110" t="str">
            <v>M</v>
          </cell>
          <cell r="D110" t="str">
            <v>COEFICIENTE DE REPRESENTATIVIDADE</v>
          </cell>
          <cell r="E110">
            <v>4.9400000000000004</v>
          </cell>
        </row>
        <row r="111">
          <cell r="A111">
            <v>90750</v>
          </cell>
          <cell r="B111" t="str">
            <v>ASSENTAMENTO DE TUBO DE PVC PARA REDE COLETORA DE ESGOTO DE PAREDE MACIÇA, DN 200 MM, JUNTA ELÁSTICA, INSTALADO EM LOCAL COM NÍVEL ALTO DE INTERFERÊNCIAS (NÃO INCLUI FORNECIMENTO). AF_06/2015</v>
          </cell>
          <cell r="C111" t="str">
            <v>M</v>
          </cell>
          <cell r="D111" t="str">
            <v>COEFICIENTE DE REPRESENTATIVIDADE</v>
          </cell>
          <cell r="E111">
            <v>5.48</v>
          </cell>
        </row>
        <row r="112">
          <cell r="A112">
            <v>90751</v>
          </cell>
          <cell r="B112" t="str">
            <v>ASSENTAMENTO DE TUBO DE PVC PARA REDE COLETORA DE ESGOTO DE PAREDE MACIÇA, DN 250 MM, JUNTA ELÁSTICA, INSTALADO EM LOCAL COM NÍVEL ALTO DE INTERFERÊNCIAS (NÃO INCLUI FORNECIMENTO). AF_06/2015</v>
          </cell>
          <cell r="C112" t="str">
            <v>M</v>
          </cell>
          <cell r="D112" t="str">
            <v>COEFICIENTE DE REPRESENTATIVIDADE</v>
          </cell>
          <cell r="E112">
            <v>6.03</v>
          </cell>
        </row>
        <row r="113">
          <cell r="A113">
            <v>90752</v>
          </cell>
          <cell r="B113" t="str">
            <v>ASSENTAMENTO DE TUBO DE PVC PARA REDE COLETORA DE ESGOTO DE PAREDE MACIÇA, DN 300 MM, JUNTA ELÁSTICA, INSTALADO EM LOCAL COM NÍVEL ALTO DE INTERFERÊNCIAS (NÃO INCLUI FORNECIMENTO). AF_06/2015</v>
          </cell>
          <cell r="C113" t="str">
            <v>M</v>
          </cell>
          <cell r="D113" t="str">
            <v>COEFICIENTE DE REPRESENTATIVIDADE</v>
          </cell>
          <cell r="E113">
            <v>6.57</v>
          </cell>
        </row>
        <row r="114">
          <cell r="A114">
            <v>90753</v>
          </cell>
          <cell r="B114" t="str">
            <v>ASSENTAMENTO DE TUBO DE PVC PARA REDE COLETORA DE ESGOTO DE PAREDE MACIÇA, DN 350 MM, JUNTA ELÁSTICA, INSTALADO EM LOCAL COM NÍVEL ALTO DE INTERFERÊNCIAS (NÃO INCLUI FORNECIMENTO). AF_06/2015</v>
          </cell>
          <cell r="C114" t="str">
            <v>M</v>
          </cell>
          <cell r="D114" t="str">
            <v>COEFICIENTE DE REPRESENTATIVIDADE</v>
          </cell>
          <cell r="E114">
            <v>7.12</v>
          </cell>
        </row>
        <row r="115">
          <cell r="A115">
            <v>90754</v>
          </cell>
          <cell r="B115" t="str">
            <v>ASSENTAMENTO DE TUBO DE PVC PARA REDE COLETORA DE ESGOTO DE PAREDE MACIÇA, DN 400 MM, JUNTA ELÁSTICA, INSTALADO EM LOCAL COM NÍVEL ALTO DE INTERFERÊNCIAS (NÃO INCLUI FORNECIMENTO). AF_06/2015</v>
          </cell>
          <cell r="C115" t="str">
            <v>M</v>
          </cell>
          <cell r="D115" t="str">
            <v>COEFICIENTE DE REPRESENTATIVIDADE</v>
          </cell>
          <cell r="E115">
            <v>14.9</v>
          </cell>
        </row>
        <row r="116">
          <cell r="A116">
            <v>90755</v>
          </cell>
          <cell r="B116" t="str">
            <v>ASSENTAMENTO DE TUBO DE PVC CORRUGADO DE DUPLA PAREDE PARA REDE COLETORA DE ESGOTO, DN 150 MM, JUNTA ELÁSTICA, INSTALADO EM LOCAL COM NÍVEL ALTO DE INTERFERÊNCIAS (NÃO INCLUI FORNECIMENTO). AF_06/2015</v>
          </cell>
          <cell r="C116" t="str">
            <v>M</v>
          </cell>
          <cell r="D116" t="str">
            <v>COEFICIENTE DE REPRESENTATIVIDADE</v>
          </cell>
          <cell r="E116">
            <v>7.4</v>
          </cell>
        </row>
        <row r="117">
          <cell r="A117">
            <v>90756</v>
          </cell>
          <cell r="B117" t="str">
            <v>ASSENTAMENTO DE TUBO DE PVC CORRUGADO DE DUPLA PAREDE PARA REDE COLETORA DE ESGOTO, DN 200 MM, JUNTA ELÁSTICA, INSTALADO EM LOCAL COM NÍVEL ALTO DE INTERFERÊNCIAS (NÃO INCLUI FORNECIMENTO). AF_06/2015</v>
          </cell>
          <cell r="C117" t="str">
            <v>M</v>
          </cell>
          <cell r="D117" t="str">
            <v>COEFICIENTE DE REPRESENTATIVIDADE</v>
          </cell>
          <cell r="E117">
            <v>7.95</v>
          </cell>
        </row>
        <row r="118">
          <cell r="A118">
            <v>90757</v>
          </cell>
          <cell r="B118" t="str">
            <v>ASSENTAMENTO DE TUBO DE PVC CORRUGADO DE DUPLA PAREDE PARA REDE COLETORA DE ESGOTO, DN 250 MM, JUNTA ELÁSTICA, INSTALADO EM LOCAL COM NÍVEL ALTO DE INTERFERÊNCIAS (NÃO INCLUI FORNECIMENTO). AF_06/2015</v>
          </cell>
          <cell r="C118" t="str">
            <v>M</v>
          </cell>
          <cell r="D118" t="str">
            <v>COEFICIENTE DE REPRESENTATIVIDADE</v>
          </cell>
          <cell r="E118">
            <v>8.49</v>
          </cell>
        </row>
        <row r="119">
          <cell r="A119">
            <v>90758</v>
          </cell>
          <cell r="B119" t="str">
            <v>ASSENTAMENTO DE TUBO DE PVC CORRUGADO DE DUPLA PAREDE PARA REDE COLETORA DE ESGOTO, DN 300 MM, JUNTA ELÁSTICA, INSTALADO EM LOCAL COM NÍVEL ALTO DE INTERFERÊNCIAS (NÃO INCLUI FORNECIMENTO). AF_06/2015</v>
          </cell>
          <cell r="C119" t="str">
            <v>M</v>
          </cell>
          <cell r="D119" t="str">
            <v>COEFICIENTE DE REPRESENTATIVIDADE</v>
          </cell>
          <cell r="E119">
            <v>9.0399999999999991</v>
          </cell>
        </row>
        <row r="120">
          <cell r="A120">
            <v>90759</v>
          </cell>
          <cell r="B120" t="str">
            <v>ASSENTAMENTO DE TUBO DE PVC CORRUGADO DE DUPLA PAREDE PARA REDE COLETORA DE ESGOTO, DN 350 MM, JUNTA ELÁSTICA, INSTALADO EM LOCAL COM NÍVEL ALTO DE INTERFERÊNCIAS (NÃO INCLUI FORNECIMENTO). AF_06/2015</v>
          </cell>
          <cell r="C120" t="str">
            <v>M</v>
          </cell>
          <cell r="D120" t="str">
            <v>COEFICIENTE DE REPRESENTATIVIDADE</v>
          </cell>
          <cell r="E120">
            <v>9.58</v>
          </cell>
        </row>
        <row r="121">
          <cell r="A121">
            <v>90760</v>
          </cell>
          <cell r="B121" t="str">
            <v>ASSENTAMENTO DE TUBO DE PVC CORRUGADO DE DUPLA PAREDE PARA REDE COLETORA DE ESGOTO, DN 400 MM, EM JUNTA ELÁSTICA, INSTALADO EM LOCAL COM NÍVEL ALTO DE INTERFERÊNCIAS (NÃO INCLUI FORNECIMENTO). AF_06/2015</v>
          </cell>
          <cell r="C121" t="str">
            <v>M</v>
          </cell>
          <cell r="D121" t="str">
            <v>COEFICIENTE DE REPRESENTATIVIDADE</v>
          </cell>
          <cell r="E121">
            <v>19.690000000000001</v>
          </cell>
        </row>
        <row r="122">
          <cell r="A122">
            <v>90761</v>
          </cell>
          <cell r="B122" t="str">
            <v>ASSENTAMENTO DE TUBO DE PEAD CORRUGADO DE DUPLA PAREDE PARA REDE COLETORA DE ESGOTO, DN 450 MM, JUNTA ELÁSTICA INTEGRADA, INSTALADO EM LOCAL COM NÍVEL ALTO DE INTERFERÊNCIAS (NÃO INCLUI FORNECIMENTO). AF_06/2015</v>
          </cell>
          <cell r="C122" t="str">
            <v>M</v>
          </cell>
          <cell r="D122" t="str">
            <v>COEFICIENTE DE REPRESENTATIVIDADE</v>
          </cell>
          <cell r="E122">
            <v>4.07</v>
          </cell>
        </row>
        <row r="123">
          <cell r="A123">
            <v>90762</v>
          </cell>
          <cell r="B123" t="str">
            <v>ASSENTAMENTO DE TUBO DE PEAD CORRUGADO DE DUPLA PAREDE PARA REDE COLETORA DE ESGOTO, DN 600 MM, JUNTA ELÁSTICA INTEGRADA, INSTALADO EM LOCAL COM NÍVEL ALTO DE INTERFERÊNCIAS (NÃO INCLUI FORNECIMENTO). AF_06/2015</v>
          </cell>
          <cell r="C123" t="str">
            <v>M</v>
          </cell>
          <cell r="D123" t="str">
            <v>COEFICIENTE DE REPRESENTATIVIDADE</v>
          </cell>
          <cell r="E123">
            <v>14.13</v>
          </cell>
        </row>
        <row r="124">
          <cell r="A124">
            <v>94869</v>
          </cell>
          <cell r="B124" t="str">
            <v>TUBO DE PEAD CORRUGADO DE DUPLA PAREDE PARA REDE COLETORA DE ESGOTO, DN 250 MM, JUNTA ELÁSTICA INTEGRADA, INSTALADO EM LOCAL COM NÍVEL BAIXO DE INTERFERÊNCIAS - FORNECIMENTO E ASSENTAMENTO. AF_06/2016</v>
          </cell>
          <cell r="C124" t="str">
            <v>M</v>
          </cell>
          <cell r="D124" t="str">
            <v>ATRIBUÍDO SÃO PAULO</v>
          </cell>
          <cell r="E124">
            <v>120.5</v>
          </cell>
        </row>
        <row r="125">
          <cell r="A125">
            <v>94870</v>
          </cell>
          <cell r="B125" t="str">
            <v>ASSENTAMENTO DE TUBO DE PEAD CORRUGADO DE DUPLA PAREDE PARA REDE COLETORA DE ESGOTO, DN 250 MM, JUNTA ELÁSTICA INTEGRADA, INSTALADO EM LOCAL COM NÍVEL BAIXO DE INTERFERÊNCIAS (NÃO INCLUI FORNECIMENTO). AF_06/2016</v>
          </cell>
          <cell r="C125" t="str">
            <v>M</v>
          </cell>
          <cell r="D125" t="str">
            <v>COEFICIENTE DE REPRESENTATIVIDADE</v>
          </cell>
          <cell r="E125">
            <v>0.81</v>
          </cell>
        </row>
        <row r="126">
          <cell r="A126">
            <v>94871</v>
          </cell>
          <cell r="B126" t="str">
            <v>TUBO DE PEAD CORRUGADO DE DUPLA PAREDE PARA REDE COLETORA DE ESGOTO, DN 300 MM, JUNTA ELÁSTICA INTEGRADA, INSTALADO EM LOCAL COM NÍVEL BAIXO DE INTERFERÊNCIAS - FORNECIMENTO E ASSENTAMENTO. AF_06/2016</v>
          </cell>
          <cell r="C126" t="str">
            <v>M</v>
          </cell>
          <cell r="D126" t="str">
            <v>ATRIBUÍDO SÃO PAULO</v>
          </cell>
          <cell r="E126">
            <v>142.9</v>
          </cell>
        </row>
        <row r="127">
          <cell r="A127">
            <v>94872</v>
          </cell>
          <cell r="B127" t="str">
            <v>ASSENTAMENTO DE TUBO DE PEAD CORRUGADO DE DUPLA PAREDE PARA REDE COLETORA DE ESGOTO, DN 300 MM, JUNTA ELÁSTICA INTEGRADA, INSTALADO EM LOCAL COM NÍVEL BAIXO DE INTERFERÊNCIAS (NÃO INCLUI FORNECIMENTO). AF_06/2016</v>
          </cell>
          <cell r="C127" t="str">
            <v>M</v>
          </cell>
          <cell r="D127" t="str">
            <v>COEFICIENTE DE REPRESENTATIVIDADE</v>
          </cell>
          <cell r="E127">
            <v>1.42</v>
          </cell>
        </row>
        <row r="128">
          <cell r="A128">
            <v>94875</v>
          </cell>
          <cell r="B128" t="str">
            <v>TUBO DE PEAD CORRUGADO DE DUPLA PAREDE PARA REDE COLETORA DE ESGOTO, DN 750 MM, JUNTA ELÁSTICA INTEGRADA, INSTALADO EM LOCAL COM NÍVEL BAIXO DE INTERFERÊNCIAS - FORNECIMENTO E ASSENTAMENTO. AF_06/2016</v>
          </cell>
          <cell r="C128" t="str">
            <v>M</v>
          </cell>
          <cell r="D128" t="str">
            <v>ATRIBUÍDO SÃO PAULO</v>
          </cell>
          <cell r="E128">
            <v>838.38</v>
          </cell>
        </row>
        <row r="129">
          <cell r="A129">
            <v>94876</v>
          </cell>
          <cell r="B129" t="str">
            <v>ASSENTAMENTO DE TUBO DE PEAD CORRUGADO DE DUPLA PAREDE PARA REDE COLETORA DE ESGOTO, DN 750 MM, JUNTA ELÁSTICA INTEGRADA, INSTALADO EM LOCAL COM NÍVEL BAIXO DE INTERFERÊNCIAS (NÃO INCLUI FORNECIMENTO). AF_06/2016</v>
          </cell>
          <cell r="C129" t="str">
            <v>M</v>
          </cell>
          <cell r="D129" t="str">
            <v>COEFICIENTE DE REPRESENTATIVIDADE</v>
          </cell>
          <cell r="E129">
            <v>17.97</v>
          </cell>
        </row>
        <row r="130">
          <cell r="A130">
            <v>94878</v>
          </cell>
          <cell r="B130" t="str">
            <v>ASSENTAMENTO DE TUBO DE PEAD CORRUGADO DE DUPLA PAREDE PARA REDE COLETORA DE ESGOTO, DN 900 MM, JUNTA ELÁSTICA INTEGRADA, INSTALADO EM LOCAL COM NÍVEL BAIXO DE INTERFERÊNCIAS (NÃO INCLUI FORNECIMENTO). AF_06/2016</v>
          </cell>
          <cell r="C130" t="str">
            <v>M</v>
          </cell>
          <cell r="D130" t="str">
            <v>COEFICIENTE DE REPRESENTATIVIDADE</v>
          </cell>
          <cell r="E130">
            <v>21.1</v>
          </cell>
        </row>
        <row r="131">
          <cell r="A131">
            <v>94879</v>
          </cell>
          <cell r="B131" t="str">
            <v>TUBO DE PEAD CORRUGADO DE DUPLA PAREDE PARA REDE COLETORA DE ESGOTO, DN 1000 MM, JUNTA ELÁSTICA INTEGRADA, INSTALADO EM LOCAL COM NÍVEL BAIXO DE INTERFERÊNCIAS - FORNECIMENTO E ASSENTAMENTO. AF_06/2016</v>
          </cell>
          <cell r="C131" t="str">
            <v>M</v>
          </cell>
          <cell r="D131" t="str">
            <v>ATRIBUÍDO SÃO PAULO</v>
          </cell>
          <cell r="E131">
            <v>1117.68</v>
          </cell>
        </row>
        <row r="132">
          <cell r="A132">
            <v>94880</v>
          </cell>
          <cell r="B132" t="str">
            <v>ASSENTAMENTO DE TUBO DE PEAD CORRUGADO DE DUPLA PAREDE PARA REDE COLETORA DE ESGOTO, DN 1000 MM, JUNTA ELÁSTICA INTEGRADA, INSTALADO EM LOCAL COM NÍVEL BAIXO DE INTERFERÊNCIAS (NÃO INCLUI FORNECIMENTO). AF_06/2016</v>
          </cell>
          <cell r="C132" t="str">
            <v>M</v>
          </cell>
          <cell r="D132" t="str">
            <v>COEFICIENTE DE REPRESENTATIVIDADE</v>
          </cell>
          <cell r="E132">
            <v>25.82</v>
          </cell>
        </row>
        <row r="133">
          <cell r="A133">
            <v>94881</v>
          </cell>
          <cell r="B133" t="str">
            <v>TUBO DE PEAD CORRUGADO DE DUPLA PAREDE PARA REDE COLETORA DE ESGOTO, DN 1200 MM, JUNTA ELÁSTICA INTEGRADA, INSTALADO EM LOCAL COM NÍVEL BAIXO DE INTERFERÊNCIAS - FORNECIMENTO E ASSENTAMENTO. AF_06/2016</v>
          </cell>
          <cell r="C133" t="str">
            <v>M</v>
          </cell>
          <cell r="D133" t="str">
            <v>ATRIBUÍDO SÃO PAULO</v>
          </cell>
          <cell r="E133">
            <v>1741.96</v>
          </cell>
        </row>
        <row r="134">
          <cell r="A134">
            <v>94882</v>
          </cell>
          <cell r="B134" t="str">
            <v>ASSENTAMENTO DE TUBO DE PEAD CORRUGADO DE DUPLA PAREDE PARA REDE COLETORA DE ESGOTO, DN 1200 MM, JUNTA ELÁSTICA INTEGRADA, INSTALADO EM LOCAL COM NÍVEL BAIXO DE INTERFERÊNCIAS (NÃO INCLUI FORNECIMENTO). AF_06/2016</v>
          </cell>
          <cell r="C134" t="str">
            <v>M</v>
          </cell>
          <cell r="D134" t="str">
            <v>COEFICIENTE DE REPRESENTATIVIDADE</v>
          </cell>
          <cell r="E134">
            <v>30.64</v>
          </cell>
        </row>
        <row r="135">
          <cell r="A135">
            <v>94884</v>
          </cell>
          <cell r="B135" t="str">
            <v>ASSENTAMENTO DE TUBO DE PEAD CORRUGADO DE DUPLA PAREDE PARA REDE COLETORA DE ESGOTO, DN 1500 MM, JUNTA ELÁSTICA INTEGRADA, INSTALADO EM LOCAL COM NÍVEL BAIXO DE INTERFERÊNCIAS (NÃO INCLUI FORNECIMENTO). AF_06/2016</v>
          </cell>
          <cell r="C135" t="str">
            <v>M</v>
          </cell>
          <cell r="D135" t="str">
            <v>COEFICIENTE DE REPRESENTATIVIDADE</v>
          </cell>
          <cell r="E135">
            <v>40.4</v>
          </cell>
        </row>
        <row r="136">
          <cell r="A136">
            <v>94885</v>
          </cell>
          <cell r="B136" t="str">
            <v>TUBO DE PEAD CORRUGADO DE DUPLA PAREDE PARA REDE COLETORA DE ESGOTO, DN 250 MM, JUNTA ELÁSTICA INTEGRADA, INSTALADO EM LOCAL COM NÍVEL ALTO DE INTERFERÊNCIAS - FORNECIMENTO E ASSENTAMENTO. AF_06/2016</v>
          </cell>
          <cell r="C136" t="str">
            <v>M</v>
          </cell>
          <cell r="D136" t="str">
            <v>ATRIBUÍDO SÃO PAULO</v>
          </cell>
          <cell r="E136">
            <v>120.73</v>
          </cell>
        </row>
        <row r="137">
          <cell r="A137">
            <v>94886</v>
          </cell>
          <cell r="B137" t="str">
            <v>ASSENTAMENTO DE TUBO DE PEAD CORRUGADO DE DUPLA PAREDE PARA REDE COLETORA DE ESGOTO, DN 250 MM, JUNTA ELÁSTICA INTEGRADA, INSTALADO EM LOCAL COM NÍVEL ALTO DE INTERFERÊNCIAS (NÃO INCLUI FORNECIMENTO). AF_06/2016</v>
          </cell>
          <cell r="C137" t="str">
            <v>M</v>
          </cell>
          <cell r="D137" t="str">
            <v>COEFICIENTE DE REPRESENTATIVIDADE</v>
          </cell>
          <cell r="E137">
            <v>1.04</v>
          </cell>
        </row>
        <row r="138">
          <cell r="A138">
            <v>94887</v>
          </cell>
          <cell r="B138" t="str">
            <v>TUBO DE PEAD CORRUGADO DE DUPLA PAREDE PARA REDE COLETORA DE ESGOTO, DN 300 MM, JUNTA ELÁSTICA INTEGRADA, INSTALADO EM LOCAL COM NÍVEL ALTO DE INTERFERÊNCIAS - FORNECIMENTO E ASSENTAMENTO. AF_06/2016</v>
          </cell>
          <cell r="C138" t="str">
            <v>M</v>
          </cell>
          <cell r="D138" t="str">
            <v>ATRIBUÍDO SÃO PAULO</v>
          </cell>
          <cell r="E138">
            <v>143.28</v>
          </cell>
        </row>
        <row r="139">
          <cell r="A139">
            <v>94888</v>
          </cell>
          <cell r="B139" t="str">
            <v>ASSENTAMENTO DE TUBO DE PEAD CORRUGADO DE DUPLA PAREDE PARA REDE COLETORA DE ESGOTO, DN 300 MM, JUNTA ELÁSTICA INTEGRADA, INSTALADO EM LOCAL COM NÍVEL ALTO DE INTERFERÊNCIAS (NÃO INCLUI FORNECIMENTO). AF_06/2016</v>
          </cell>
          <cell r="C139" t="str">
            <v>M</v>
          </cell>
          <cell r="D139" t="str">
            <v>COEFICIENTE DE REPRESENTATIVIDADE</v>
          </cell>
          <cell r="E139">
            <v>1.8</v>
          </cell>
        </row>
        <row r="140">
          <cell r="A140">
            <v>94891</v>
          </cell>
          <cell r="B140" t="str">
            <v>TUBO DE PEAD CORRUGADO DE DUPLA PAREDE PARA REDE COLETORA DE ESGOTO, DN 750 MM, JUNTA ELÁSTICA INTEGRADA, INSTALADO EM LOCAL COM NÍVEL ALTO DE INTERFERÊNCIAS - FORNECIMENTO E ASSENTAMENTO. AF_06/2016</v>
          </cell>
          <cell r="C140" t="str">
            <v>M</v>
          </cell>
          <cell r="D140" t="str">
            <v>ATRIBUÍDO SÃO PAULO</v>
          </cell>
          <cell r="E140">
            <v>841.27</v>
          </cell>
        </row>
        <row r="141">
          <cell r="A141">
            <v>94892</v>
          </cell>
          <cell r="B141" t="str">
            <v>ASSENTAMENTO DE TUBO DE PEAD CORRUGADO DE DUPLA PAREDE PARA REDE COLETORA DE ESGOTO, DN 750 MM, JUNTA ELÁSTICA INTEGRADA, INSTALADO EM LOCAL COM NÍVEL ALTO DE INTERFERÊNCIAS (NÃO INCLUI FORNECIMENTO). AF_06/2016</v>
          </cell>
          <cell r="C141" t="str">
            <v>M</v>
          </cell>
          <cell r="D141" t="str">
            <v>COEFICIENTE DE REPRESENTATIVIDADE</v>
          </cell>
          <cell r="E141">
            <v>20.86</v>
          </cell>
        </row>
        <row r="142">
          <cell r="A142">
            <v>94894</v>
          </cell>
          <cell r="B142" t="str">
            <v>ASSENTAMENTO DE TUBO DE PEAD CORRUGADO DE DUPLA PAREDE PARA REDE COLETORA DE ESGOTO, DN 900 MM, JUNTA ELÁSTICA INTEGRADA, INSTALADO EM LOCAL COM NÍVEL ALTO DE INTERFERÊNCIAS (NÃO INCLUI FORNECIMENTO). AF_06/2016</v>
          </cell>
          <cell r="C142" t="str">
            <v>M</v>
          </cell>
          <cell r="D142" t="str">
            <v>COEFICIENTE DE REPRESENTATIVIDADE</v>
          </cell>
          <cell r="E142">
            <v>24.24</v>
          </cell>
        </row>
        <row r="143">
          <cell r="A143">
            <v>94895</v>
          </cell>
          <cell r="B143" t="str">
            <v>TUBO DE PEAD CORRUGADO DE DUPLA PAREDE PARA REDE COLETORA DE ESGOTO, DN 1000 MM, JUNTA ELÁSTICA INTEGRADA, INSTALADO EM LOCAL COM NÍVEL ALTO DE INTERFERÊNCIAS - FORNECIMENTO E ASSENTAMENTO. AF_06/2016</v>
          </cell>
          <cell r="C143" t="str">
            <v>M</v>
          </cell>
          <cell r="D143" t="str">
            <v>ATRIBUÍDO SÃO PAULO</v>
          </cell>
          <cell r="E143">
            <v>1121.1500000000001</v>
          </cell>
        </row>
        <row r="144">
          <cell r="A144">
            <v>94896</v>
          </cell>
          <cell r="B144" t="str">
            <v>ASSENTAMENTO DE TUBO DE PEAD CORRUGADO DE DUPLA PAREDE PARA REDE COLETORA DE ESGOTO, DN 1000 MM, JUNTA ELÁSTICA INTEGRADA, INSTALADO EM LOCAL COM NÍVEL ALTO DE INTERFERÊNCIAS (NÃO INCLUI FORNECIMENTO). AF_06/2016</v>
          </cell>
          <cell r="C144" t="str">
            <v>M</v>
          </cell>
          <cell r="D144" t="str">
            <v>COEFICIENTE DE REPRESENTATIVIDADE</v>
          </cell>
          <cell r="E144">
            <v>29.29</v>
          </cell>
        </row>
        <row r="145">
          <cell r="A145">
            <v>94897</v>
          </cell>
          <cell r="B145" t="str">
            <v>TUBO DE PEAD CORRUGADO DE DUPLA PAREDE PARA REDE COLETORA DE ESGOTO, DN 1200 MM, JUNTA ELÁSTICA INTEGRADA, INSTALADO EM LOCAL COM NÍVEL ALTO DE INTERFERÊNCIAS - FORNECIMENTO E ASSENTAMENTO. AF_06/2016</v>
          </cell>
          <cell r="C145" t="str">
            <v>M</v>
          </cell>
          <cell r="D145" t="str">
            <v>ATRIBUÍDO SÃO PAULO</v>
          </cell>
          <cell r="E145">
            <v>1745.66</v>
          </cell>
        </row>
        <row r="146">
          <cell r="A146">
            <v>94898</v>
          </cell>
          <cell r="B146" t="str">
            <v>ASSENTAMENTO DE TUBO DE PEAD CORRUGADO DE DUPLA PAREDE PARA REDE COLETORA DE ESGOTO, DN 1200 MM, JUNTA ELÁSTICA INTEGRADA, INSTALADO EM LOCAL COM NÍVEL ALTO DE INTERFERÊNCIAS (NÃO INCLUI FORNECIMENTO). AF_06/2016</v>
          </cell>
          <cell r="C146" t="str">
            <v>M</v>
          </cell>
          <cell r="D146" t="str">
            <v>COEFICIENTE DE REPRESENTATIVIDADE</v>
          </cell>
          <cell r="E146">
            <v>34.340000000000003</v>
          </cell>
        </row>
        <row r="147">
          <cell r="A147">
            <v>94900</v>
          </cell>
          <cell r="B147" t="str">
            <v>ASSENTAMENTO DE TUBO DE PEAD CORRUGADO DE DUPLA PAREDE PARA REDE COLETORA DE ESGOTO, DN 1500 MM, JUNTA ELÁSTICA INTEGRADA, INSTALADO EM LOCAL COM NÍVEL ALTO DE INTERFERÊNCIAS (NÃO INCLUI FORNECIMENTO). AF_06/2016</v>
          </cell>
          <cell r="C147" t="str">
            <v>M</v>
          </cell>
          <cell r="D147" t="str">
            <v>COEFICIENTE DE REPRESENTATIVIDADE</v>
          </cell>
          <cell r="E147">
            <v>44.45</v>
          </cell>
        </row>
        <row r="148">
          <cell r="A148">
            <v>97121</v>
          </cell>
          <cell r="B148" t="str">
            <v>ASSENTAMENTO DE TUBO DE PVC PBA PARA REDE DE ÁGUA, DN 50 MM, JUNTA ELÁSTICA INTEGRADA, INSTALADO EM LOCAL COM NÍVEL ALTO DE INTERFERÊNCIAS (NÃO INCLUI FORNECIMENTO). AF_11/2017</v>
          </cell>
          <cell r="C148" t="str">
            <v>M</v>
          </cell>
          <cell r="D148" t="str">
            <v>COEFICIENTE DE REPRESENTATIVIDADE</v>
          </cell>
          <cell r="E148">
            <v>1.82</v>
          </cell>
        </row>
        <row r="149">
          <cell r="A149">
            <v>97122</v>
          </cell>
          <cell r="B149" t="str">
            <v>ASSENTAMENTO DE TUBO DE PVC PBA PARA REDE DE ÁGUA, DN 75 MM, JUNTA ELÁSTICA INTEGRADA, INSTALADO EM LOCAL COM NÍVEL ALTO DE INTERFERÊNCIAS (NÃO INCLUI FORNECIMENTO). AF_11/2017</v>
          </cell>
          <cell r="C149" t="str">
            <v>M</v>
          </cell>
          <cell r="D149" t="str">
            <v>COEFICIENTE DE REPRESENTATIVIDADE</v>
          </cell>
          <cell r="E149">
            <v>2.5099999999999998</v>
          </cell>
        </row>
        <row r="150">
          <cell r="A150">
            <v>97123</v>
          </cell>
          <cell r="B150" t="str">
            <v>ASSENTAMENTO DE TUBO DE PVC PBA PARA REDE DE ÁGUA, DN 100 MM, JUNTA ELÁSTICA INTEGRADA, INSTALADO EM LOCAL COM NÍVEL ALTO DE INTERFERÊNCIAS (NÃO INCLUI FORNECIMENTO). AF_11/2017</v>
          </cell>
          <cell r="C150" t="str">
            <v>M</v>
          </cell>
          <cell r="D150" t="str">
            <v>COEFICIENTE DE REPRESENTATIVIDADE</v>
          </cell>
          <cell r="E150">
            <v>3.2</v>
          </cell>
        </row>
        <row r="151">
          <cell r="A151">
            <v>97124</v>
          </cell>
          <cell r="B151" t="str">
            <v>ASSENTAMENTO DE TUBO DE PVC PBA PARA REDE DE ÁGUA, DN 50 MM, JUNTA ELÁSTICA INTEGRADA, INSTALADO EM LOCAL COM NÍVEL BAIXO DE INTERFERÊNCIAS (NÃO INCLUI FORNECIMENTO). AF_11/2017</v>
          </cell>
          <cell r="C151" t="str">
            <v>M</v>
          </cell>
          <cell r="D151" t="str">
            <v>COEFICIENTE DE REPRESENTATIVIDADE</v>
          </cell>
          <cell r="E151">
            <v>0.79</v>
          </cell>
        </row>
        <row r="152">
          <cell r="A152">
            <v>97125</v>
          </cell>
          <cell r="B152" t="str">
            <v>ASSENTAMENTO DE TUBO DE PVC PBA PARA REDE DE ÁGUA, DN 75 MM, JUNTA ELÁSTICA INTEGRADA, INSTALADO EM LOCAL COM NÍVEL BAIXO DE INTERFERÊNCIAS (NÃO INCLUI FORNECIMENTO). AF_11/2017</v>
          </cell>
          <cell r="C152" t="str">
            <v>M</v>
          </cell>
          <cell r="D152" t="str">
            <v>COEFICIENTE DE REPRESENTATIVIDADE</v>
          </cell>
          <cell r="E152">
            <v>1.1200000000000001</v>
          </cell>
        </row>
        <row r="153">
          <cell r="A153">
            <v>97126</v>
          </cell>
          <cell r="B153" t="str">
            <v>ASSENTAMENTO DE TUBO DE PVC PBA PARA REDE DE ÁGUA, DN 100 MM, JUNTA ELÁSTICA INTEGRADA, INSTALADO EM LOCAL COM NÍVEL BAIXO DE INTERFERÊNCIAS (NÃO INCLUI FORNECIMENTO). AF_11/2017</v>
          </cell>
          <cell r="C153" t="str">
            <v>M</v>
          </cell>
          <cell r="D153" t="str">
            <v>COEFICIENTE DE REPRESENTATIVIDADE</v>
          </cell>
          <cell r="E153">
            <v>1.43</v>
          </cell>
        </row>
        <row r="154">
          <cell r="A154">
            <v>92833</v>
          </cell>
          <cell r="B154" t="str">
            <v>TUBO DE CONCRETO PARA REDES COLETORAS DE ESGOTO SANITÁRIO, DIÂMETRO DE 300 MM, JUNTA ELÁSTICA, INSTALADO EM LOCAL COM BAIXO NÍVEL DE INTERFERÊNCIAS - FORNECIMENTO E ASSENTAMENTO. AF_12/2015</v>
          </cell>
          <cell r="C154" t="str">
            <v>M</v>
          </cell>
          <cell r="D154" t="str">
            <v>COEFICIENTE DE REPRESENTATIVIDADE</v>
          </cell>
          <cell r="E154">
            <v>111.52</v>
          </cell>
        </row>
        <row r="155">
          <cell r="A155">
            <v>92834</v>
          </cell>
          <cell r="B155" t="str">
            <v>ASSENTAMENTO DE TUBO DE CONCRETO PARA REDES COLETORAS DE ESGOTO SANITÁRIO, DIÂMETRO DE 300 MM, JUNTA ELÁSTICA, INSTALADO EM LOCAL COM BAIXO NÍVEL DE INTERFERÊNCIAS (NÃO INCLUI FORNECIMENTO). AF_12/2015</v>
          </cell>
          <cell r="C155" t="str">
            <v>M</v>
          </cell>
          <cell r="D155" t="str">
            <v>COEFICIENTE DE REPRESENTATIVIDADE</v>
          </cell>
          <cell r="E155">
            <v>6.54</v>
          </cell>
        </row>
        <row r="156">
          <cell r="A156">
            <v>92835</v>
          </cell>
          <cell r="B156" t="str">
            <v>TUBO DE CONCRETO PARA REDES COLETORAS DE ESGOTO SANITÁRIO, DIÂMETRO DE 400 MM, JUNTA ELÁSTICA, INSTALADO EM LOCAL COM BAIXO NÍVEL DE INTERFERÊNCIAS - FORNECIMENTO E ASSENTAMENTO. AF_12/2015</v>
          </cell>
          <cell r="C156" t="str">
            <v>M</v>
          </cell>
          <cell r="D156" t="str">
            <v>COEFICIENTE DE REPRESENTATIVIDADE</v>
          </cell>
          <cell r="E156">
            <v>146.05000000000001</v>
          </cell>
        </row>
        <row r="157">
          <cell r="A157">
            <v>92836</v>
          </cell>
          <cell r="B157" t="str">
            <v>ASSENTAMENTO DE TUBO DE CONCRETO PARA REDES COLETORAS DE ESGOTO SANITÁRIO, DIÂMETRO DE 400 MM, JUNTA ELÁSTICA, INSTALADO EM LOCAL COM BAIXO NÍVEL DE INTERFERÊNCIAS (NÃO INCLUI FORNECIMENTO). AF_12/2015</v>
          </cell>
          <cell r="C157" t="str">
            <v>M</v>
          </cell>
          <cell r="D157" t="str">
            <v>COEFICIENTE DE REPRESENTATIVIDADE</v>
          </cell>
          <cell r="E157">
            <v>8.35</v>
          </cell>
        </row>
        <row r="158">
          <cell r="A158">
            <v>92837</v>
          </cell>
          <cell r="B158" t="str">
            <v>TUBO DE CONCRETO PARA REDES COLETORAS DE ESGOTO SANITÁRIO, DIÂMETRO DE 500 MM, JUNTA ELÁSTICA, INSTALADO EM LOCAL COM BAIXO NÍVEL DE INTERFERÊNCIAS - FORNECIMENTO E ASSENTAMENTO. AF_12/2015</v>
          </cell>
          <cell r="C158" t="str">
            <v>M</v>
          </cell>
          <cell r="D158" t="str">
            <v>COEFICIENTE DE REPRESENTATIVIDADE</v>
          </cell>
          <cell r="E158">
            <v>184.03</v>
          </cell>
        </row>
        <row r="159">
          <cell r="A159">
            <v>92838</v>
          </cell>
          <cell r="B159" t="str">
            <v>ASSENTAMENTO DE TUBO DE CONCRETO PARA REDES COLETORAS DE ESGOTO SANITÁRIO, DIÂMETRO DE 500 MM, JUNTA ELÁSTICA, INSTALADO EM LOCAL COM BAIXO NÍVEL DE INTERFERÊNCIAS (NÃO INCLUI FORNECIMENTO). AF_12/2015</v>
          </cell>
          <cell r="C159" t="str">
            <v>M</v>
          </cell>
          <cell r="D159" t="str">
            <v>COEFICIENTE DE REPRESENTATIVIDADE</v>
          </cell>
          <cell r="E159">
            <v>10.029999999999999</v>
          </cell>
        </row>
        <row r="160">
          <cell r="A160">
            <v>92839</v>
          </cell>
          <cell r="B160" t="str">
            <v>TUBO DE CONCRETO PARA REDES COLETORAS DE ESGOTO SANITÁRIO, DIÂMETRO DE 600 MM, JUNTA ELÁSTICA, INSTALADO EM LOCAL COM BAIXO NÍVEL DE INTERFERÊNCIAS - FORNECIMENTO E ASSENTAMENTO. AF_12/2015</v>
          </cell>
          <cell r="C160" t="str">
            <v>M</v>
          </cell>
          <cell r="D160" t="str">
            <v>COEFICIENTE DE REPRESENTATIVIDADE</v>
          </cell>
          <cell r="E160">
            <v>240.66</v>
          </cell>
        </row>
        <row r="161">
          <cell r="A161">
            <v>92840</v>
          </cell>
          <cell r="B161" t="str">
            <v>ASSENTAMENTO DE TUBO DE CONCRETO PARA REDES COLETORAS DE ESGOTO SANITÁRIO, DIÂMETRO DE 600 MM, JUNTA ELÁSTICA, INSTALADO EM LOCAL COM BAIXO NÍVEL DE INTERFERÊNCIAS (NÃO INCLUI FORNECIMENTO). AF_12/2015</v>
          </cell>
          <cell r="C161" t="str">
            <v>M</v>
          </cell>
          <cell r="D161" t="str">
            <v>COEFICIENTE DE REPRESENTATIVIDADE</v>
          </cell>
          <cell r="E161">
            <v>11.87</v>
          </cell>
        </row>
        <row r="162">
          <cell r="A162">
            <v>92841</v>
          </cell>
          <cell r="B162" t="str">
            <v>TUBO DE CONCRETO PARA REDES COLETORAS DE ESGOTO SANITÁRIO, DIÂMETRO DE 700 MM, JUNTA ELÁSTICA, INSTALADO EM LOCAL COM BAIXO NÍVEL DE INTERFERÊNCIAS - FORNECIMENTO E ASSENTAMENTO. AF_12/2015</v>
          </cell>
          <cell r="C162" t="str">
            <v>M</v>
          </cell>
          <cell r="D162" t="str">
            <v>COEFICIENTE DE REPRESENTATIVIDADE</v>
          </cell>
          <cell r="E162">
            <v>271.89999999999998</v>
          </cell>
        </row>
        <row r="163">
          <cell r="A163">
            <v>92842</v>
          </cell>
          <cell r="B163" t="str">
            <v>ASSENTAMENTO DE TUBO DE CONCRETO PARA REDES COLETORAS DE ESGOTO SANITÁRIO, DIÂMETRO DE 700 MM, JUNTA ELÁSTICA, INSTALADO EM LOCAL COM BAIXO NÍVEL DE INTERFERÊNCIAS (NÃO INCLUI FORNECIMENTO). AF_12/2015</v>
          </cell>
          <cell r="C163" t="str">
            <v>M</v>
          </cell>
          <cell r="D163" t="str">
            <v>COEFICIENTE DE REPRESENTATIVIDADE</v>
          </cell>
          <cell r="E163">
            <v>13.57</v>
          </cell>
        </row>
        <row r="164">
          <cell r="A164">
            <v>92844</v>
          </cell>
          <cell r="B164" t="str">
            <v>ASSENTAMENTO DE TUBO DE CONCRETO PARA REDES COLETORAS DE ESGOTO SANITÁRIO, DIÂMETRO DE 800 MM, JUNTA ELÁSTICA, INSTALADO EM LOCAL COM BAIXO NÍVEL DE INTERFERÊNCIAS (NÃO INCLUI FORNECIMENTO). AF_12/2015</v>
          </cell>
          <cell r="C164" t="str">
            <v>M</v>
          </cell>
          <cell r="D164" t="str">
            <v>COEFICIENTE DE REPRESENTATIVIDADE</v>
          </cell>
          <cell r="E164">
            <v>15.42</v>
          </cell>
        </row>
        <row r="165">
          <cell r="A165">
            <v>92846</v>
          </cell>
          <cell r="B165" t="str">
            <v>ASSENTAMENTO DE TUBO DE CONCRETO PARA REDES COLETORAS DE ESGOTO SANITÁRIO, DIÂMETRO DE 900 MM, JUNTA ELÁSTICA, INSTALADO EM LOCAL COM BAIXO NÍVEL DE INTERFERÊNCIAS (NÃO INCLUI FORNECIMENTO). AF_12/2015</v>
          </cell>
          <cell r="C165" t="str">
            <v>M</v>
          </cell>
          <cell r="D165" t="str">
            <v>COEFICIENTE DE REPRESENTATIVIDADE</v>
          </cell>
          <cell r="E165">
            <v>17.11</v>
          </cell>
        </row>
        <row r="166">
          <cell r="A166">
            <v>92847</v>
          </cell>
          <cell r="B166" t="str">
            <v>TUBO DE CONCRETO PARA REDES COLETORAS DE ESGOTO SANITÁRIO, DIÂMETRO DE 1000 MM, JUNTA ELÁSTICA, INSTALADO EM LOCAL COM BAIXO NÍVEL DE INTERFERÊNCIAS - FORNECIMENTO E ASSENTAMENTO. AF_12/2015</v>
          </cell>
          <cell r="C166" t="str">
            <v>M</v>
          </cell>
          <cell r="D166" t="str">
            <v>COEFICIENTE DE REPRESENTATIVIDADE</v>
          </cell>
          <cell r="E166">
            <v>470.75</v>
          </cell>
        </row>
        <row r="167">
          <cell r="A167">
            <v>92848</v>
          </cell>
          <cell r="B167" t="str">
            <v>ASSENTAMENTO DE TUBO DE CONCRETO PARA REDES COLETORAS DE ESGOTO SANITÁRIO, DIÂMETRO DE 1000 MM, JUNTA ELÁSTICA, INSTALADO EM LOCAL COM BAIXO NÍVEL DE INTERFERÊNCIAS (NÃO INCLUI FORNECIMENTO). AF_12/2015</v>
          </cell>
          <cell r="C167" t="str">
            <v>M</v>
          </cell>
          <cell r="D167" t="str">
            <v>COEFICIENTE DE REPRESENTATIVIDADE</v>
          </cell>
          <cell r="E167">
            <v>18.97</v>
          </cell>
        </row>
        <row r="168">
          <cell r="A168">
            <v>92849</v>
          </cell>
          <cell r="B168" t="str">
            <v>TUBO DE CONCRETO PARA REDES COLETORAS DE ESGOTO SANITÁRIO, DIÂMETRO DE 300 MM, JUNTA ELÁSTICA, INSTALADO EM LOCAL COM ALTO NÍVEL DE INTERFERÊNCIAS - FORNECIMENTO E ASSENTAMENTO. AF_12/2015</v>
          </cell>
          <cell r="C168" t="str">
            <v>M</v>
          </cell>
          <cell r="D168" t="str">
            <v>COEFICIENTE DE REPRESENTATIVIDADE</v>
          </cell>
          <cell r="E168">
            <v>117.22</v>
          </cell>
        </row>
        <row r="169">
          <cell r="A169">
            <v>92850</v>
          </cell>
          <cell r="B169" t="str">
            <v>ASSENTAMENTO DE TUBO DE CONCRETO PARA REDES COLETORAS DE ESGOTO SANITÁRIO, DIÂMETRO DE 300 MM, JUNTA ELÁSTICA, INSTALADO EM LOCAL COM ALTO NÍVEL DE INTERFERÊNCIAS (NÃO INCLUI FORNECIMENTO). AF_12/2015</v>
          </cell>
          <cell r="C169" t="str">
            <v>M</v>
          </cell>
          <cell r="D169" t="str">
            <v>COEFICIENTE DE REPRESENTATIVIDADE</v>
          </cell>
          <cell r="E169">
            <v>12.38</v>
          </cell>
        </row>
        <row r="170">
          <cell r="A170">
            <v>92851</v>
          </cell>
          <cell r="B170" t="str">
            <v>TUBO DE CONCRETO PARA REDES COLETORAS DE ESGOTO SANITÁRIO, DIÂMETRO DE 400 MM, JUNTA ELÁSTICA, INSTALADO EM LOCAL COM ALTO NÍVEL DE INTERFERÊNCIAS - FORNECIMENTO E ASSENTAMENTO. AF_12/2015</v>
          </cell>
          <cell r="C170" t="str">
            <v>M</v>
          </cell>
          <cell r="D170" t="str">
            <v>COEFICIENTE DE REPRESENTATIVIDADE</v>
          </cell>
          <cell r="E170">
            <v>153.16999999999999</v>
          </cell>
        </row>
        <row r="171">
          <cell r="A171">
            <v>92852</v>
          </cell>
          <cell r="B171" t="str">
            <v>ASSENTAMENTO DE TUBO DE CONCRETO PARA REDES COLETORAS DE ESGOTO SANITÁRIO, DIÂMETRO DE 400 MM, JUNTA ELÁSTICA, INSTALADO EM LOCAL COM ALTO NÍVEL DE INTERFERÊNCIAS (NÃO INCLUI FORNECIMENTO). AF_12/2015</v>
          </cell>
          <cell r="C171" t="str">
            <v>M</v>
          </cell>
          <cell r="D171" t="str">
            <v>COEFICIENTE DE REPRESENTATIVIDADE</v>
          </cell>
          <cell r="E171">
            <v>15.64</v>
          </cell>
        </row>
        <row r="172">
          <cell r="A172">
            <v>92853</v>
          </cell>
          <cell r="B172" t="str">
            <v>TUBO DE CONCRETO PARA REDES COLETORAS DE ESGOTO SANITÁRIO, DIÂMETRO DE 500 MM, JUNTA ELÁSTICA, INSTALADO EM LOCAL COM ALTO NÍVEL DE INTERFERÊNCIAS - FORNECIMENTO E ASSENTAMENTO. AF_12/2015</v>
          </cell>
          <cell r="C172" t="str">
            <v>M</v>
          </cell>
          <cell r="D172" t="str">
            <v>COEFICIENTE DE REPRESENTATIVIDADE</v>
          </cell>
          <cell r="E172">
            <v>192.83</v>
          </cell>
        </row>
        <row r="173">
          <cell r="A173">
            <v>92854</v>
          </cell>
          <cell r="B173" t="str">
            <v>ASSENTAMENTO DE TUBO DE CONCRETO PARA REDES COLETORAS DE ESGOTO SANITÁRIO, DIÂMETRO DE 500 MM, JUNTA ELÁSTICA, INSTALADO EM LOCAL COM ALTO NÍVEL DE INTERFERÊNCIAS (NÃO INCLUI FORNECIMENTO). AF_12/2015</v>
          </cell>
          <cell r="C173" t="str">
            <v>M</v>
          </cell>
          <cell r="D173" t="str">
            <v>COEFICIENTE DE REPRESENTATIVIDADE</v>
          </cell>
          <cell r="E173">
            <v>19.03</v>
          </cell>
        </row>
        <row r="174">
          <cell r="A174">
            <v>92855</v>
          </cell>
          <cell r="B174" t="str">
            <v>TUBO DE CONCRETO PARA REDES COLETORAS DE ESGOTO SANITÁRIO, DIÂMETRO DE 600 MM, JUNTA ELÁSTICA, INSTALADO EM LOCAL COM ALTO NÍVEL DE INTERFERÊNCIAS - FORNECIMENTO E ASSENTAMENTO. AF_12/2015</v>
          </cell>
          <cell r="C174" t="str">
            <v>M</v>
          </cell>
          <cell r="D174" t="str">
            <v>COEFICIENTE DE REPRESENTATIVIDADE</v>
          </cell>
          <cell r="E174">
            <v>250.98</v>
          </cell>
        </row>
        <row r="175">
          <cell r="A175">
            <v>92856</v>
          </cell>
          <cell r="B175" t="str">
            <v>ASSENTAMENTO DE TUBO DE CONCRETO PARA REDES COLETORAS DE ESGOTO SANITÁRIO, DIÂMETRO DE 600 MM, JUNTA ELÁSTICA, INSTALADO EM LOCAL COM ALTO NÍVEL DE INTERFERÊNCIAS (NÃO INCLUI FORNECIMENTO). AF_12/2015</v>
          </cell>
          <cell r="C175" t="str">
            <v>M</v>
          </cell>
          <cell r="D175" t="str">
            <v>COEFICIENTE DE REPRESENTATIVIDADE</v>
          </cell>
          <cell r="E175">
            <v>22.44</v>
          </cell>
        </row>
        <row r="176">
          <cell r="A176">
            <v>92857</v>
          </cell>
          <cell r="B176" t="str">
            <v>TUBO DE CONCRETO PARA REDES COLETORAS DE ESGOTO SANITÁRIO, DIÂMETRO DE 700 MM, JUNTA ELÁSTICA, INSTALADO EM LOCAL COM ALTO NÍVEL DE INTERFERÊNCIAS - FORNECIMENTO E ASSENTAMENTO. AF_12/2015</v>
          </cell>
          <cell r="C176" t="str">
            <v>M</v>
          </cell>
          <cell r="D176" t="str">
            <v>COEFICIENTE DE REPRESENTATIVIDADE</v>
          </cell>
          <cell r="E176">
            <v>283.75</v>
          </cell>
        </row>
        <row r="177">
          <cell r="A177">
            <v>92858</v>
          </cell>
          <cell r="B177" t="str">
            <v>ASSENTAMENTO DE TUBO DE CONCRETO PARA REDES COLETORAS DE ESGOTO SANITÁRIO, DIÂMETRO DE 700 MM, JUNTA ELÁSTICA, INSTALADO EM LOCAL COM ALTO NÍVEL DE INTERFERÊNCIAS (NÃO INCLUI FORNECIMENTO). AF_12/2015</v>
          </cell>
          <cell r="C177" t="str">
            <v>M</v>
          </cell>
          <cell r="D177" t="str">
            <v>COEFICIENTE DE REPRESENTATIVIDADE</v>
          </cell>
          <cell r="E177">
            <v>25.69</v>
          </cell>
        </row>
        <row r="178">
          <cell r="A178">
            <v>92860</v>
          </cell>
          <cell r="B178" t="str">
            <v>ASSENTAMENTO DE TUBO DE CONCRETO PARA REDES COLETORAS DE ESGOTO SANITÁRIO, DIÂMETRO DE 800 MM, JUNTA ELÁSTICA, INSTALADO EM LOCAL COM ALTO NÍVEL DE INTERFERÊNCIAS (NÃO INCLUI FORNECIMENTO). AF_12/2015</v>
          </cell>
          <cell r="C178" t="str">
            <v>M</v>
          </cell>
          <cell r="D178" t="str">
            <v>COEFICIENTE DE REPRESENTATIVIDADE</v>
          </cell>
          <cell r="E178">
            <v>29.17</v>
          </cell>
        </row>
        <row r="179">
          <cell r="A179">
            <v>92862</v>
          </cell>
          <cell r="B179" t="str">
            <v>ASSENTAMENTO DE TUBO DE CONCRETO PARA REDES COLETORAS DE ESGOTO SANITÁRIO, DIÂMETRO DE 900 MM, JUNTA ELÁSTICA, INSTALADO EM LOCAL COM ALTO NÍVEL DE INTERFERÊNCIAS (NÃO INCLUI FORNECIMENTO). AF_12/2015</v>
          </cell>
          <cell r="C179" t="str">
            <v>M</v>
          </cell>
          <cell r="D179" t="str">
            <v>COEFICIENTE DE REPRESENTATIVIDADE</v>
          </cell>
          <cell r="E179">
            <v>32.54</v>
          </cell>
        </row>
        <row r="180">
          <cell r="A180">
            <v>92863</v>
          </cell>
          <cell r="B180" t="str">
            <v>TUBO DE CONCRETO PARA REDES COLETORAS DE ESGOTO SANITÁRIO, DIÂMETRO DE 1000 MM, JUNTA ELÁSTICA, INSTALADO EM LOCAL COM ALTO NÍVEL DE INTERFERÊNCIAS - FORNECIMENTO E ASSENTAMENTO. AF_12/2015</v>
          </cell>
          <cell r="C180" t="str">
            <v>M</v>
          </cell>
          <cell r="D180" t="str">
            <v>COEFICIENTE DE REPRESENTATIVIDADE</v>
          </cell>
          <cell r="E180">
            <v>487.33</v>
          </cell>
        </row>
        <row r="181">
          <cell r="A181">
            <v>92864</v>
          </cell>
          <cell r="B181" t="str">
            <v>ASSENTAMENTO DE TUBO DE CONCRETO PARA REDES COLETORAS DE ESGOTO SANITÁRIO, DIÂMETRO DE 1000 MM, JUNTA ELÁSTICA, INSTALADO EM LOCAL COM ALTO NÍVEL DE INTERFERÊNCIAS (NÃO INCLUI FORNECIMENTO). AF_12/2015</v>
          </cell>
          <cell r="C181" t="str">
            <v>M</v>
          </cell>
          <cell r="D181" t="str">
            <v>COEFICIENTE DE REPRESENTATIVIDADE</v>
          </cell>
          <cell r="E181">
            <v>35.93</v>
          </cell>
        </row>
        <row r="182">
          <cell r="A182">
            <v>92210</v>
          </cell>
          <cell r="B182" t="str">
            <v>TUBO DE CONCRETO PARA REDES COLETORAS DE ÁGUAS PLUVIAIS, DIÂMETRO DE 400 MM, JUNTA RÍGIDA, INSTALADO EM LOCAL COM BAIXO NÍVEL DE INTERFERÊNCIAS - FORNECIMENTO E ASSENTAMENTO. AF_12/2015</v>
          </cell>
          <cell r="C182" t="str">
            <v>M</v>
          </cell>
          <cell r="D182" t="str">
            <v>COEFICIENTE DE REPRESENTATIVIDADE</v>
          </cell>
          <cell r="E182">
            <v>93.64</v>
          </cell>
        </row>
        <row r="183">
          <cell r="A183">
            <v>92211</v>
          </cell>
          <cell r="B183" t="str">
            <v>TUBO DE CONCRETO PARA REDES COLETORAS DE ÁGUAS PLUVIAIS, DIÂMETRO DE 500 MM, JUNTA RÍGIDA, INSTALADO EM LOCAL COM BAIXO NÍVEL DE INTERFERÊNCIAS - FORNECIMENTO E ASSENTAMENTO. AF_12/2015</v>
          </cell>
          <cell r="C183" t="str">
            <v>M</v>
          </cell>
          <cell r="D183" t="str">
            <v>COEFICIENTE DE REPRESENTATIVIDADE</v>
          </cell>
          <cell r="E183">
            <v>119.72</v>
          </cell>
        </row>
        <row r="184">
          <cell r="A184">
            <v>92212</v>
          </cell>
          <cell r="B184" t="str">
            <v>TUBO DE CONCRETO PARA REDES COLETORAS DE ÁGUAS PLUVIAIS, DIÂMETRO DE 600 MM, JUNTA RÍGIDA, INSTALADO EM LOCAL COM BAIXO NÍVEL DE INTERFERÊNCIAS - FORNECIMENTO E ASSENTAMENTO. AF_12/2015</v>
          </cell>
          <cell r="C184" t="str">
            <v>M</v>
          </cell>
          <cell r="D184" t="str">
            <v>COEFICIENTE DE REPRESENTATIVIDADE</v>
          </cell>
          <cell r="E184">
            <v>152.21</v>
          </cell>
        </row>
        <row r="185">
          <cell r="A185">
            <v>92213</v>
          </cell>
          <cell r="B185" t="str">
            <v>TUBO DE CONCRETO PARA REDES COLETORAS DE ÁGUAS PLUVIAIS, DIÂMETRO DE 700 MM, JUNTA RÍGIDA, INSTALADO EM LOCAL COM BAIXO NÍVEL DE INTERFERÊNCIAS - FORNECIMENTO E ASSENTAMENTO. AF_12/2015</v>
          </cell>
          <cell r="C185" t="str">
            <v>M</v>
          </cell>
          <cell r="D185" t="str">
            <v>COEFICIENTE DE REPRESENTATIVIDADE</v>
          </cell>
          <cell r="E185">
            <v>200.21</v>
          </cell>
        </row>
        <row r="186">
          <cell r="A186">
            <v>92214</v>
          </cell>
          <cell r="B186" t="str">
            <v>TUBO DE CONCRETO PARA REDES COLETORAS DE ÁGUAS PLUVIAIS, DIÂMETRO DE 800 MM, JUNTA RÍGIDA, INSTALADO EM LOCAL COM BAIXO NÍVEL DE INTERFERÊNCIAS - FORNECIMENTO E ASSENTAMENTO. AF_12/2015</v>
          </cell>
          <cell r="C186" t="str">
            <v>M</v>
          </cell>
          <cell r="D186" t="str">
            <v>COEFICIENTE DE REPRESENTATIVIDADE</v>
          </cell>
          <cell r="E186">
            <v>228.31</v>
          </cell>
        </row>
        <row r="187">
          <cell r="A187">
            <v>92215</v>
          </cell>
          <cell r="B187" t="str">
            <v>TUBO DE CONCRETO PARA REDES COLETORAS DE ÁGUAS PLUVIAIS, DIÂMETRO DE 900 MM, JUNTA RÍGIDA, INSTALADO EM LOCAL COM BAIXO NÍVEL DE INTERFERÊNCIAS - FORNECIMENTO E ASSENTAMENTO. AF_12/2015</v>
          </cell>
          <cell r="C187" t="str">
            <v>M</v>
          </cell>
          <cell r="D187" t="str">
            <v>COEFICIENTE DE REPRESENTATIVIDADE</v>
          </cell>
          <cell r="E187">
            <v>274.93</v>
          </cell>
        </row>
        <row r="188">
          <cell r="A188">
            <v>92216</v>
          </cell>
          <cell r="B188" t="str">
            <v>TUBO DE CONCRETO PARA REDES COLETORAS DE ÁGUAS PLUVIAIS, DIÂMETRO DE 1000 MM, JUNTA RÍGIDA, INSTALADO EM LOCAL COM BAIXO NÍVEL DE INTERFERÊNCIAS - FORNECIMENTO E ASSENTAMENTO. AF_12/2015</v>
          </cell>
          <cell r="C188" t="str">
            <v>M</v>
          </cell>
          <cell r="D188" t="str">
            <v>COEFICIENTE DE REPRESENTATIVIDADE</v>
          </cell>
          <cell r="E188">
            <v>307.77999999999997</v>
          </cell>
        </row>
        <row r="189">
          <cell r="A189">
            <v>92219</v>
          </cell>
          <cell r="B189" t="str">
            <v>TUBO DE CONCRETO PARA REDES COLETORAS DE ÁGUAS PLUVIAIS, DIÂMETRO DE 400 MM, JUNTA RÍGIDA, INSTALADO EM LOCAL COM ALTO NÍVEL DE INTERFERÊNCIAS - FORNECIMENTO E ASSENTAMENTO. AF_12/2015</v>
          </cell>
          <cell r="C189" t="str">
            <v>M</v>
          </cell>
          <cell r="D189" t="str">
            <v>COEFICIENTE DE REPRESENTATIVIDADE</v>
          </cell>
          <cell r="E189">
            <v>100.94</v>
          </cell>
        </row>
        <row r="190">
          <cell r="A190">
            <v>92220</v>
          </cell>
          <cell r="B190" t="str">
            <v>TUBO DE CONCRETO PARA REDES COLETORAS DE ÁGUAS PLUVIAIS, DIÂMETRO DE 500 MM, JUNTA RÍGIDA, INSTALADO EM LOCAL COM ALTO NÍVEL DE INTERFERÊNCIAS - FORNECIMENTO E ASSENTAMENTO. AF_12/2015</v>
          </cell>
          <cell r="C190" t="str">
            <v>M</v>
          </cell>
          <cell r="D190" t="str">
            <v>COEFICIENTE DE REPRESENTATIVIDADE</v>
          </cell>
          <cell r="E190">
            <v>128.72999999999999</v>
          </cell>
        </row>
        <row r="191">
          <cell r="A191">
            <v>92221</v>
          </cell>
          <cell r="B191" t="str">
            <v>TUBO DE CONCRETO PARA REDES COLETORAS DE ÁGUAS PLUVIAIS, DIÂMETRO DE 600 MM, JUNTA RÍGIDA, INSTALADO EM LOCAL COM ALTO NÍVEL DE INTERFERÊNCIAS - FORNECIMENTO E ASSENTAMENTO. AF_12/2015</v>
          </cell>
          <cell r="C191" t="str">
            <v>M</v>
          </cell>
          <cell r="D191" t="str">
            <v>COEFICIENTE DE REPRESENTATIVIDADE</v>
          </cell>
          <cell r="E191">
            <v>162.77000000000001</v>
          </cell>
        </row>
        <row r="192">
          <cell r="A192">
            <v>92222</v>
          </cell>
          <cell r="B192" t="str">
            <v>TUBO DE CONCRETO PARA REDES COLETORAS DE ÁGUAS PLUVIAIS, DIÂMETRO DE 700 MM, JUNTA RÍGIDA, INSTALADO EM LOCAL COM ALTO NÍVEL DE INTERFERÊNCIAS - FORNECIMENTO E ASSENTAMENTO. AF_12/2015</v>
          </cell>
          <cell r="C192" t="str">
            <v>M</v>
          </cell>
          <cell r="D192" t="str">
            <v>COEFICIENTE DE REPRESENTATIVIDADE</v>
          </cell>
          <cell r="E192">
            <v>212.47</v>
          </cell>
        </row>
        <row r="193">
          <cell r="A193">
            <v>92223</v>
          </cell>
          <cell r="B193" t="str">
            <v>TUBO DE CONCRETO PARA REDES COLETORAS DE ÁGUAS PLUVIAIS, DIÂMETRO DE 800 MM, JUNTA RÍGIDA, INSTALADO EM LOCAL COM ALTO NÍVEL DE INTERFERÊNCIAS - FORNECIMENTO E ASSENTAMENTO. AF_12/2015</v>
          </cell>
          <cell r="C193" t="str">
            <v>M</v>
          </cell>
          <cell r="D193" t="str">
            <v>COEFICIENTE DE REPRESENTATIVIDADE</v>
          </cell>
          <cell r="E193">
            <v>242.05</v>
          </cell>
        </row>
        <row r="194">
          <cell r="A194">
            <v>92224</v>
          </cell>
          <cell r="B194" t="str">
            <v>TUBO DE CONCRETO PARA REDES COLETORAS DE ÁGUAS PLUVIAIS, DIÂMETRO DE 900 MM, JUNTA RÍGIDA, INSTALADO EM LOCAL COM ALTO NÍVEL DE INTERFERÊNCIAS - FORNECIMENTO E ASSENTAMENTO. AF_12/2015</v>
          </cell>
          <cell r="C194" t="str">
            <v>M</v>
          </cell>
          <cell r="D194" t="str">
            <v>COEFICIENTE DE REPRESENTATIVIDADE</v>
          </cell>
          <cell r="E194">
            <v>290.19</v>
          </cell>
        </row>
        <row r="195">
          <cell r="A195">
            <v>92226</v>
          </cell>
          <cell r="B195" t="str">
            <v>TUBO DE CONCRETO PARA REDES COLETORAS DE ÁGUAS PLUVIAIS, DIÂMETRO DE 1000 MM, JUNTA RÍGIDA, INSTALADO EM LOCAL COM ALTO NÍVEL DE INTERFERÊNCIAS - FORNECIMENTO E ASSENTAMENTO. AF_12/2015</v>
          </cell>
          <cell r="C195" t="str">
            <v>M</v>
          </cell>
          <cell r="D195" t="str">
            <v>COEFICIENTE DE REPRESENTATIVIDADE</v>
          </cell>
          <cell r="E195">
            <v>324.85000000000002</v>
          </cell>
        </row>
        <row r="196">
          <cell r="A196">
            <v>92808</v>
          </cell>
          <cell r="B196" t="str">
            <v>ASSENTAMENTO DE TUBO DE CONCRETO PARA REDES COLETORAS DE ÁGUAS PLUVIAIS, DIÂMETRO DE 300 MM, JUNTA RÍGIDA, INSTALADO EM LOCAL COM BAIXO NÍVEL DE INTERFERÊNCIAS (NÃO INCLUI FORNECIMENTO). AF_12/2015</v>
          </cell>
          <cell r="C196" t="str">
            <v>M</v>
          </cell>
          <cell r="D196" t="str">
            <v>COEFICIENTE DE REPRESENTATIVIDADE</v>
          </cell>
          <cell r="E196">
            <v>29.4</v>
          </cell>
        </row>
        <row r="197">
          <cell r="A197">
            <v>92809</v>
          </cell>
          <cell r="B197" t="str">
            <v>ASSENTAMENTO DE TUBO DE CONCRETO PARA REDES COLETORAS DE ÁGUAS PLUVIAIS, DIÂMETRO DE 400 MM, JUNTA RÍGIDA, INSTALADO EM LOCAL COM BAIXO NÍVEL DE INTERFERÊNCIAS (NÃO INCLUI FORNECIMENTO). AF_12/2015</v>
          </cell>
          <cell r="C197" t="str">
            <v>M</v>
          </cell>
          <cell r="D197" t="str">
            <v>COEFICIENTE DE REPRESENTATIVIDADE</v>
          </cell>
          <cell r="E197">
            <v>37.630000000000003</v>
          </cell>
        </row>
        <row r="198">
          <cell r="A198">
            <v>92810</v>
          </cell>
          <cell r="B198" t="str">
            <v>ASSENTAMENTO DE TUBO DE CONCRETO PARA REDES COLETORAS DE ÁGUAS PLUVIAIS, DIÂMETRO DE 500 MM, JUNTA RÍGIDA, INSTALADO EM LOCAL COM BAIXO NÍVEL DE INTERFERÊNCIAS (NÃO INCLUI FORNECIMENTO). AF_12/2015</v>
          </cell>
          <cell r="C198" t="str">
            <v>M</v>
          </cell>
          <cell r="D198" t="str">
            <v>COEFICIENTE DE REPRESENTATIVIDADE</v>
          </cell>
          <cell r="E198">
            <v>45.76</v>
          </cell>
        </row>
        <row r="199">
          <cell r="A199">
            <v>92811</v>
          </cell>
          <cell r="B199" t="str">
            <v>ASSENTAMENTO DE TUBO DE CONCRETO PARA REDES COLETORAS DE ÁGUAS PLUVIAIS, DIÂMETRO DE 600 MM, JUNTA RÍGIDA, INSTALADO EM LOCAL COM BAIXO NÍVEL DE INTERFERÊNCIAS (NÃO INCLUI FORNECIMENTO). AF_12/2015</v>
          </cell>
          <cell r="C199" t="str">
            <v>M</v>
          </cell>
          <cell r="D199" t="str">
            <v>COEFICIENTE DE REPRESENTATIVIDADE</v>
          </cell>
          <cell r="E199">
            <v>54.36</v>
          </cell>
        </row>
        <row r="200">
          <cell r="A200">
            <v>92812</v>
          </cell>
          <cell r="B200" t="str">
            <v>ASSENTAMENTO DE TUBO DE CONCRETO PARA REDES COLETORAS DE ÁGUAS PLUVIAIS, DIÂMETRO DE 700 MM, JUNTA RÍGIDA, INSTALADO EM LOCAL COM BAIXO NÍVEL DE INTERFERÊNCIAS (NÃO INCLUI FORNECIMENTO). AF_12/2015</v>
          </cell>
          <cell r="C200" t="str">
            <v>M</v>
          </cell>
          <cell r="D200" t="str">
            <v>COEFICIENTE DE REPRESENTATIVIDADE</v>
          </cell>
          <cell r="E200">
            <v>62.87</v>
          </cell>
        </row>
        <row r="201">
          <cell r="A201">
            <v>92813</v>
          </cell>
          <cell r="B201" t="str">
            <v>ASSENTAMENTO DE TUBO DE CONCRETO PARA REDES COLETORAS DE ÁGUAS PLUVIAIS, DIÂMETRO DE 800 MM, JUNTA RÍGIDA, INSTALADO EM LOCAL COM BAIXO NÍVEL DE INTERFERÊNCIAS (NÃO INCLUI FORNECIMENTO). AF_12/2015</v>
          </cell>
          <cell r="C201" t="str">
            <v>M</v>
          </cell>
          <cell r="D201" t="str">
            <v>COEFICIENTE DE REPRESENTATIVIDADE</v>
          </cell>
          <cell r="E201">
            <v>72.569999999999993</v>
          </cell>
        </row>
        <row r="202">
          <cell r="A202">
            <v>92814</v>
          </cell>
          <cell r="B202" t="str">
            <v>ASSENTAMENTO DE TUBO DE CONCRETO PARA REDES COLETORAS DE ÁGUAS PLUVIAIS, DIÂMETRO DE 900 MM, JUNTA RÍGIDA, INSTALADO EM LOCAL COM BAIXO NÍVEL DE INTERFERÊNCIAS (NÃO INCLUI FORNECIMENTO). AF_12/2015</v>
          </cell>
          <cell r="C202" t="str">
            <v>M</v>
          </cell>
          <cell r="D202" t="str">
            <v>COEFICIENTE DE REPRESENTATIVIDADE</v>
          </cell>
          <cell r="E202">
            <v>82.65</v>
          </cell>
        </row>
        <row r="203">
          <cell r="A203">
            <v>92815</v>
          </cell>
          <cell r="B203" t="str">
            <v>ASSENTAMENTO DE TUBO DE CONCRETO PARA REDES COLETORAS DE ÁGUAS PLUVIAIS, DIÂMETRO DE 1000 MM, JUNTA RÍGIDA, INSTALADO EM LOCAL COM BAIXO NÍVEL DE INTERFERÊNCIAS (NÃO INCLUI FORNECIMENTO). AF_12/2015</v>
          </cell>
          <cell r="C203" t="str">
            <v>M</v>
          </cell>
          <cell r="D203" t="str">
            <v>COEFICIENTE DE REPRESENTATIVIDADE</v>
          </cell>
          <cell r="E203">
            <v>94</v>
          </cell>
        </row>
        <row r="204">
          <cell r="A204">
            <v>92816</v>
          </cell>
          <cell r="B204" t="str">
            <v>TUBO DE CONCRETO PARA REDES COLETORAS DE ÁGUAS PLUVIAIS, DIÂMETRO DE 1200 MM, JUNTA RÍGIDA, INSTALADO EM LOCAL COM BAIXO NÍVEL DE INTERFERÊNCIAS - FORNECIMENTO E ASSENTAMENTO. AF_12/2015</v>
          </cell>
          <cell r="C204" t="str">
            <v>M</v>
          </cell>
          <cell r="D204" t="str">
            <v>COEFICIENTE DE REPRESENTATIVIDADE</v>
          </cell>
          <cell r="E204">
            <v>420.6</v>
          </cell>
        </row>
        <row r="205">
          <cell r="A205">
            <v>92817</v>
          </cell>
          <cell r="B205" t="str">
            <v>ASSENTAMENTO DE TUBO DE CONCRETO PARA REDES COLETORAS DE ÁGUAS PLUVIAIS, DIÂMETRO DE 1200 MM, JUNTA RÍGIDA, INSTALADO EM LOCAL COM BAIXO NÍVEL DE INTERFERÊNCIAS (NÃO INCLUI FORNECIMENTO). AF_12/2015</v>
          </cell>
          <cell r="C205" t="str">
            <v>M</v>
          </cell>
          <cell r="D205" t="str">
            <v>COEFICIENTE DE REPRESENTATIVIDADE</v>
          </cell>
          <cell r="E205">
            <v>117.63</v>
          </cell>
        </row>
        <row r="206">
          <cell r="A206">
            <v>92818</v>
          </cell>
          <cell r="B206" t="str">
            <v>TUBO DE CONCRETO PARA REDES COLETORAS DE ÁGUAS PLUVIAIS, DIÂMETRO DE 1500 MM, JUNTA RÍGIDA, INSTALADO EM LOCAL COM BAIXO NÍVEL DE INTERFERÊNCIAS - FORNECIMENTO E ASSENTAMENTO. AF_12/2015</v>
          </cell>
          <cell r="C206" t="str">
            <v>M</v>
          </cell>
          <cell r="D206" t="str">
            <v>COEFICIENTE DE REPRESENTATIVIDADE</v>
          </cell>
          <cell r="E206">
            <v>608.99</v>
          </cell>
        </row>
        <row r="207">
          <cell r="A207">
            <v>92819</v>
          </cell>
          <cell r="B207" t="str">
            <v>ASSENTAMENTO DE TUBO DE CONCRETO PARA REDES COLETORAS DE ÁGUAS PLUVIAIS, DIÂMETRO DE 1500 MM, JUNTA RÍGIDA, INSTALADO EM LOCAL COM BAIXO NÍVEL DE INTERFERÊNCIAS (NÃO INCLUI FORNECIMENTO). AF_12/2015</v>
          </cell>
          <cell r="C207" t="str">
            <v>M</v>
          </cell>
          <cell r="D207" t="str">
            <v>COEFICIENTE DE REPRESENTATIVIDADE</v>
          </cell>
          <cell r="E207">
            <v>158.35</v>
          </cell>
        </row>
        <row r="208">
          <cell r="A208">
            <v>92820</v>
          </cell>
          <cell r="B208" t="str">
            <v>ASSENTAMENTO DE TUBO DE CONCRETO PARA REDES COLETORAS DE ÁGUAS PLUVIAIS, DIÂMETRO DE 300 MM, JUNTA RÍGIDA, INSTALADO EM LOCAL COM ALTO NÍVEL DE INTERFERÊNCIAS (NÃO INCLUI FORNECIMENTO). AF_12/2015</v>
          </cell>
          <cell r="C208" t="str">
            <v>M</v>
          </cell>
          <cell r="D208" t="str">
            <v>COEFICIENTE DE REPRESENTATIVIDADE</v>
          </cell>
          <cell r="E208">
            <v>35.1</v>
          </cell>
        </row>
        <row r="209">
          <cell r="A209">
            <v>92821</v>
          </cell>
          <cell r="B209" t="str">
            <v>ASSENTAMENTO DE TUBO DE CONCRETO PARA REDES COLETORAS DE ÁGUAS PLUVIAIS, DIÂMETRO DE 400 MM, JUNTA RÍGIDA, INSTALADO EM LOCAL COM ALTO NÍVEL DE INTERFERÊNCIAS (NÃO INCLUI FORNECIMENTO). AF_12/2015</v>
          </cell>
          <cell r="C209" t="str">
            <v>M</v>
          </cell>
          <cell r="D209" t="str">
            <v>COEFICIENTE DE REPRESENTATIVIDADE</v>
          </cell>
          <cell r="E209">
            <v>44.93</v>
          </cell>
        </row>
        <row r="210">
          <cell r="A210">
            <v>92822</v>
          </cell>
          <cell r="B210" t="str">
            <v>ASSENTAMENTO DE TUBO DE CONCRETO PARA REDES COLETORAS DE ÁGUAS PLUVIAIS, DIÂMETRO DE 500 MM, JUNTA RÍGIDA, INSTALADO EM LOCAL COM ALTO NÍVEL DE INTERFERÊNCIAS (NÃO INCLUI FORNECIMENTO). AF_12/2015</v>
          </cell>
          <cell r="C210" t="str">
            <v>M</v>
          </cell>
          <cell r="D210" t="str">
            <v>COEFICIENTE DE REPRESENTATIVIDADE</v>
          </cell>
          <cell r="E210">
            <v>54.77</v>
          </cell>
        </row>
        <row r="211">
          <cell r="A211">
            <v>92824</v>
          </cell>
          <cell r="B211" t="str">
            <v>ASSENTAMENTO DE TUBO DE CONCRETO PARA REDES COLETORAS DE ÁGUAS PLUVIAIS, DIÂMETRO DE 600 MM, JUNTA RÍGIDA, INSTALADO EM LOCAL COM ALTO NÍVEL DE INTERFERÊNCIAS (NÃO INCLUI FORNECIMENTO). AF_12/2015</v>
          </cell>
          <cell r="C211" t="str">
            <v>M</v>
          </cell>
          <cell r="D211" t="str">
            <v>COEFICIENTE DE REPRESENTATIVIDADE</v>
          </cell>
          <cell r="E211">
            <v>64.92</v>
          </cell>
        </row>
        <row r="212">
          <cell r="A212">
            <v>92825</v>
          </cell>
          <cell r="B212" t="str">
            <v>ASSENTAMENTO DE TUBO DE CONCRETO PARA REDES COLETORAS DE ÁGUAS PLUVIAIS, DIÂMETRO DE 700 MM, JUNTA RÍGIDA, INSTALADO EM LOCAL COM ALTO NÍVEL DE INTERFERÊNCIAS (NÃO INCLUI FORNECIMENTO). AF_12/2015</v>
          </cell>
          <cell r="C212" t="str">
            <v>M</v>
          </cell>
          <cell r="D212" t="str">
            <v>COEFICIENTE DE REPRESENTATIVIDADE</v>
          </cell>
          <cell r="E212">
            <v>75.13</v>
          </cell>
        </row>
        <row r="213">
          <cell r="A213">
            <v>92826</v>
          </cell>
          <cell r="B213" t="str">
            <v>ASSENTAMENTO DE TUBO DE CONCRETO PARA REDES COLETORAS DE ÁGUAS PLUVIAIS, DIÂMETRO DE 800 MM, JUNTA RÍGIDA, INSTALADO EM LOCAL COM ALTO NÍVEL DE INTERFERÊNCIAS (NÃO INCLUI FORNECIMENTO). AF_12/2015</v>
          </cell>
          <cell r="C213" t="str">
            <v>M</v>
          </cell>
          <cell r="D213" t="str">
            <v>COEFICIENTE DE REPRESENTATIVIDADE</v>
          </cell>
          <cell r="E213">
            <v>86.31</v>
          </cell>
        </row>
        <row r="214">
          <cell r="A214">
            <v>92827</v>
          </cell>
          <cell r="B214" t="str">
            <v>ASSENTAMENTO DE TUBO DE CONCRETO PARA REDES COLETORAS DE ÁGUAS PLUVIAIS, DIÂMETRO DE 900 MM, JUNTA RÍGIDA, INSTALADO EM LOCAL COM ALTO NÍVEL DE INTERFERÊNCIAS (NÃO INCLUI FORNECIMENTO). AF_12/2015</v>
          </cell>
          <cell r="C214" t="str">
            <v>M</v>
          </cell>
          <cell r="D214" t="str">
            <v>COEFICIENTE DE REPRESENTATIVIDADE</v>
          </cell>
          <cell r="E214">
            <v>97.91</v>
          </cell>
        </row>
        <row r="215">
          <cell r="A215">
            <v>92828</v>
          </cell>
          <cell r="B215" t="str">
            <v>ASSENTAMENTO DE TUBO DE CONCRETO PARA REDES COLETORAS DE ÁGUAS PLUVIAIS, DIÂMETRO DE 1000 MM, JUNTA RÍGIDA, INSTALADO EM LOCAL COM ALTO NÍVEL DE INTERFERÊNCIAS (NÃO INCLUI FORNECIMENTO). AF_12/2015</v>
          </cell>
          <cell r="C215" t="str">
            <v>M</v>
          </cell>
          <cell r="D215" t="str">
            <v>COEFICIENTE DE REPRESENTATIVIDADE</v>
          </cell>
          <cell r="E215">
            <v>111.07</v>
          </cell>
        </row>
        <row r="216">
          <cell r="A216">
            <v>92829</v>
          </cell>
          <cell r="B216" t="str">
            <v>TUBO DE CONCRETO PARA REDES COLETORAS DE ÁGUAS PLUVIAIS, DIÂMETRO DE 1200 MM, JUNTA RÍGIDA, INSTALADO EM LOCAL COM ALTO NÍVEL DE INTERFERÊNCIAS - FORNECIMENTO E ASSENTAMENTO. AF_12/2015</v>
          </cell>
          <cell r="C216" t="str">
            <v>M</v>
          </cell>
          <cell r="D216" t="str">
            <v>COEFICIENTE DE REPRESENTATIVIDADE</v>
          </cell>
          <cell r="E216">
            <v>440.74</v>
          </cell>
        </row>
        <row r="217">
          <cell r="A217">
            <v>92830</v>
          </cell>
          <cell r="B217" t="str">
            <v>ASSENTAMENTO DE TUBO DE CONCRETO PARA REDES COLETORAS DE ÁGUAS PLUVIAIS, DIÂMETRO DE 1200 MM, JUNTA RÍGIDA, INSTALADO EM LOCAL COM ALTO NÍVEL DE INTERFERÊNCIAS (NÃO INCLUI FORNECIMENTO). AF_12/2015</v>
          </cell>
          <cell r="C217" t="str">
            <v>M</v>
          </cell>
          <cell r="D217" t="str">
            <v>COEFICIENTE DE REPRESENTATIVIDADE</v>
          </cell>
          <cell r="E217">
            <v>137.77000000000001</v>
          </cell>
        </row>
        <row r="218">
          <cell r="A218">
            <v>92831</v>
          </cell>
          <cell r="B218" t="str">
            <v>TUBO DE CONCRETO PARA REDES COLETORAS DE ÁGUAS PLUVIAIS, DIÂMETRO DE 1500 MM, JUNTA RÍGIDA, INSTALADO EM LOCAL COM ALTO NÍVEL DE INTERFERÊNCIAS - FORNECIMENTO E ASSENTAMENTO. AF_12/2015</v>
          </cell>
          <cell r="C218" t="str">
            <v>M</v>
          </cell>
          <cell r="D218" t="str">
            <v>COEFICIENTE DE REPRESENTATIVIDADE</v>
          </cell>
          <cell r="E218">
            <v>633.78</v>
          </cell>
        </row>
        <row r="219">
          <cell r="A219">
            <v>92832</v>
          </cell>
          <cell r="B219" t="str">
            <v>ASSENTAMENTO DE TUBO DE CONCRETO PARA REDES COLETORAS DE ÁGUAS PLUVIAIS, DIÂMETRO DE 1500 MM, JUNTA RÍGIDA, INSTALADO EM LOCAL COM ALTO NÍVEL DE INTERFERÊNCIAS (NÃO INCLUI FORNECIMENTO). AF_12/2015</v>
          </cell>
          <cell r="C219" t="str">
            <v>M</v>
          </cell>
          <cell r="D219" t="str">
            <v>COEFICIENTE DE REPRESENTATIVIDADE</v>
          </cell>
          <cell r="E219">
            <v>183.14</v>
          </cell>
        </row>
        <row r="220">
          <cell r="A220">
            <v>95565</v>
          </cell>
          <cell r="B220" t="str">
            <v>TUBO DE CONCRETO PARA REDES COLETORAS DE ÁGUAS PLUVIAIS, DIÂMETRO DE 300MM, JUNTA RÍGIDA, INSTALADO EM LOCAL COM BAIXO NÍVEL DE INTERFERÊNCIAS - FORNECIMENTO E ASSENTAMENTO. AF_12/2015</v>
          </cell>
          <cell r="C220" t="str">
            <v>M</v>
          </cell>
          <cell r="D220" t="str">
            <v>COEFICIENTE DE REPRESENTATIVIDADE</v>
          </cell>
          <cell r="E220">
            <v>81.73</v>
          </cell>
        </row>
        <row r="221">
          <cell r="A221">
            <v>95566</v>
          </cell>
          <cell r="B221" t="str">
            <v>TUBO DE CONCRETO PARA REDES COLETORAS DE ÁGUAS PLUVIAIS, DIÂMETRO DE 300MM, JUNTA RÍGIDA, INSTALADO EM LOCAL COM ALTO NÍVEL DE INTERFERÊNCIAS - FORNECIMENTO E ASSENTAMENTO. AF_12/2015</v>
          </cell>
          <cell r="C221" t="str">
            <v>M</v>
          </cell>
          <cell r="D221" t="str">
            <v>COEFICIENTE DE REPRESENTATIVIDADE</v>
          </cell>
          <cell r="E221">
            <v>87.3</v>
          </cell>
        </row>
        <row r="222">
          <cell r="A222">
            <v>95567</v>
          </cell>
          <cell r="B222" t="str">
            <v>TUBO DE CONCRETO (SIMPLES) PARA REDES COLETORAS DE ÁGUAS PLUVIAIS, DIÂMETRO DE 300 MM, JUNTA RÍGIDA, INSTALADO EM LOCAL COM BAIXO NÍVEL DE INTERFERÊNCIAS - FORNECIMENTO E ASSENTAMENTO. AF_12/2015</v>
          </cell>
          <cell r="C222" t="str">
            <v>M</v>
          </cell>
          <cell r="D222" t="str">
            <v>COEFICIENTE DE REPRESENTATIVIDADE</v>
          </cell>
          <cell r="E222">
            <v>63.38</v>
          </cell>
        </row>
        <row r="223">
          <cell r="A223">
            <v>95568</v>
          </cell>
          <cell r="B223" t="str">
            <v>TUBO DE CONCRETO (SIMPLES) PARA REDES COLETORAS DE ÁGUAS PLUVIAIS, DIÂMETRO DE 400 MM, JUNTA RÍGIDA, INSTALADO EM LOCAL COM BAIXO NÍVEL DE INTERFERÊNCIAS - FORNECIMENTO E ASSENTAMENTO. AF_12/2015</v>
          </cell>
          <cell r="C223" t="str">
            <v>M</v>
          </cell>
          <cell r="D223" t="str">
            <v>COEFICIENTE DE REPRESENTATIVIDADE</v>
          </cell>
          <cell r="E223">
            <v>82.59</v>
          </cell>
        </row>
        <row r="224">
          <cell r="A224">
            <v>95569</v>
          </cell>
          <cell r="B224" t="str">
            <v>TUBO DE CONCRETO (SIMPLES) PARA REDES COLETORAS DE ÁGUAS PLUVIAIS, DIÂMETRO DE 500 MM, JUNTA RÍGIDA, INSTALADO EM LOCAL COM BAIXO NÍVEL DE INTERFERÊNCIAS - FORNECIMENTO E ASSENTAMENTO. AF_12/2015</v>
          </cell>
          <cell r="C224" t="str">
            <v>M</v>
          </cell>
          <cell r="D224" t="str">
            <v>COEFICIENTE DE REPRESENTATIVIDADE</v>
          </cell>
          <cell r="E224">
            <v>111.1</v>
          </cell>
        </row>
        <row r="225">
          <cell r="A225">
            <v>95570</v>
          </cell>
          <cell r="B225" t="str">
            <v>TUBO DE CONCRETO (SIMPLES) PARA REDES COLETORAS DE ÁGUAS PLUVIAIS, DIÂMETRO DE 300 MM, JUNTA RÍGIDA, INSTALADO EM LOCAL COM ALTO NÍVEL DE INTERFERÊNCIAS - FORNECIMENTO E ASSENTAMENTO. AF_12/2015</v>
          </cell>
          <cell r="C225" t="str">
            <v>M</v>
          </cell>
          <cell r="D225" t="str">
            <v>COEFICIENTE DE REPRESENTATIVIDADE</v>
          </cell>
          <cell r="E225">
            <v>68.95</v>
          </cell>
        </row>
        <row r="226">
          <cell r="A226">
            <v>95571</v>
          </cell>
          <cell r="B226" t="str">
            <v>TUBO DE CONCRETO (SIMPLES) PARA REDES COLETORAS DE ÁGUAS PLUVIAIS, DIÂMETRO DE 400 MM, JUNTA RÍGIDA, INSTALADO EM LOCAL COM ALTO NÍVEL DE INTERFERÊNCIAS - FORNECIMENTO E ASSENTAMENTO. AF_12/2015</v>
          </cell>
          <cell r="C226" t="str">
            <v>M</v>
          </cell>
          <cell r="D226" t="str">
            <v>COEFICIENTE DE REPRESENTATIVIDADE</v>
          </cell>
          <cell r="E226">
            <v>89.72</v>
          </cell>
        </row>
        <row r="227">
          <cell r="A227">
            <v>95572</v>
          </cell>
          <cell r="B227" t="str">
            <v>TUBO DE CONCRETO (SIMPLES) PARA REDES COLETORAS DE ÁGUAS PLUVIAIS, DIÂMETRO DE 500 MM, JUNTA RÍGIDA, INSTALADO EM LOCAL COM ALTO NÍVEL DE INTERFERÊNCIAS - FORNECIMENTO E ASSENTAMENTO. AF_12/2015</v>
          </cell>
          <cell r="C227" t="str">
            <v>M</v>
          </cell>
          <cell r="D227" t="str">
            <v>COEFICIENTE DE REPRESENTATIVIDADE</v>
          </cell>
          <cell r="E227">
            <v>119.9</v>
          </cell>
        </row>
        <row r="228">
          <cell r="A228">
            <v>73606</v>
          </cell>
          <cell r="B228" t="str">
            <v>ASSENTAMENTO DE TAMPAO DE FERRO FUNDIDO 900 MM</v>
          </cell>
          <cell r="C228" t="str">
            <v>UN</v>
          </cell>
          <cell r="D228" t="str">
            <v>COEFICIENTE DE REPRESENTATIVIDADE</v>
          </cell>
          <cell r="E228">
            <v>124.87</v>
          </cell>
        </row>
        <row r="229">
          <cell r="A229">
            <v>73607</v>
          </cell>
          <cell r="B229" t="str">
            <v>ASSENTAMENTO DE TAMPAO DE FERRO FUNDIDO 600 MM</v>
          </cell>
          <cell r="C229" t="str">
            <v>UN</v>
          </cell>
          <cell r="D229" t="str">
            <v>COEFICIENTE DE REPRESENTATIVIDADE</v>
          </cell>
          <cell r="E229">
            <v>83.24</v>
          </cell>
        </row>
        <row r="230">
          <cell r="A230">
            <v>83623</v>
          </cell>
          <cell r="B230" t="str">
            <v>GRELHA DE FERRO FUNDIDO PARA CANALETA LARG = 30CM, FORNECIMENTO E ASSENTAMENTO</v>
          </cell>
          <cell r="C230" t="str">
            <v>M</v>
          </cell>
          <cell r="D230" t="str">
            <v>ATRIBUÍDO SÃO PAULO</v>
          </cell>
          <cell r="E230">
            <v>196.95</v>
          </cell>
        </row>
        <row r="231">
          <cell r="A231">
            <v>83624</v>
          </cell>
          <cell r="B231" t="str">
            <v>GRELHA DE FERRO FUNDIDO PARA CANALETA LARG = 20CM, FORNECIMENTO E ASSENTAMENTO</v>
          </cell>
          <cell r="C231" t="str">
            <v>M</v>
          </cell>
          <cell r="D231" t="str">
            <v>ATRIBUÍDO SÃO PAULO</v>
          </cell>
          <cell r="E231">
            <v>138.84</v>
          </cell>
        </row>
        <row r="232">
          <cell r="A232">
            <v>83626</v>
          </cell>
          <cell r="B232" t="str">
            <v>GRELHA DE FERRO FUNDIDO PARA CANALETA LARG = 15CM, FORNECIMENTO E ASSENTAMENTO</v>
          </cell>
          <cell r="C232" t="str">
            <v>M</v>
          </cell>
          <cell r="D232" t="str">
            <v>ATRIBUÍDO SÃO PAULO</v>
          </cell>
          <cell r="E232">
            <v>109.79</v>
          </cell>
        </row>
        <row r="233">
          <cell r="A233">
            <v>83627</v>
          </cell>
          <cell r="B233" t="str">
            <v>TAMPAO FOFO ARTICULADO, CLASSE B125 CARGA MAX 12,5 T, REDONDO TAMPA 600 MM, REDE PLUVIAL/ESGOTO, P = CHAMINE CX AREIA / POCO VISITA ASSENTADO COM ARG CIM/AREIA 1:4, FORNECIMENTO E ASSENTAMENTO</v>
          </cell>
          <cell r="C233" t="str">
            <v>UN</v>
          </cell>
          <cell r="D233" t="str">
            <v>ATRIBUÍDO SÃO PAULO</v>
          </cell>
          <cell r="E233">
            <v>394.97</v>
          </cell>
        </row>
        <row r="234">
          <cell r="A234">
            <v>83724</v>
          </cell>
          <cell r="B234" t="str">
            <v>ASSENTAMENTO DE PECAS, CONEXOES, APARELHOS E ACESSORIOS DE FERRO FUNDIDO DUCTIL, JUNTA ELASTICA, MECANICA OU FLANGEADA, COM DIAMETROS DE 50 A 300 MM.</v>
          </cell>
          <cell r="C234" t="str">
            <v>KG</v>
          </cell>
          <cell r="D234" t="str">
            <v>COEFICIENTE DE REPRESENTATIVIDADE</v>
          </cell>
          <cell r="E234">
            <v>1.62</v>
          </cell>
        </row>
        <row r="235">
          <cell r="A235">
            <v>83725</v>
          </cell>
          <cell r="B235" t="str">
            <v>ASSENTAMENTO DE PECAS, CONEXOES, APARELHOS E ACESSORIOS DE FERRO FUNDIDO DUCTIL, JUNTA ELASTICA, MECANICA OU FLANGEADA, COM DIAMETROS DE 350 A 600 MM.</v>
          </cell>
          <cell r="C235" t="str">
            <v>KG</v>
          </cell>
          <cell r="D235" t="str">
            <v>ATRIBUÍDO SÃO PAULO</v>
          </cell>
          <cell r="E235">
            <v>1.04</v>
          </cell>
        </row>
        <row r="236">
          <cell r="A236">
            <v>83726</v>
          </cell>
          <cell r="B236" t="str">
            <v>ASSENTAMENTO DE PECAS, CONEXOES, APARELHOS E ACESSORIOS DE FERRO FUNDIDO DUCTIL, JUNTA ELASTICA, MECANICA OU FLANGEADA, COM DIAMETROS DE 700 A 1200 MM.</v>
          </cell>
          <cell r="C236" t="str">
            <v>KG</v>
          </cell>
          <cell r="D236" t="str">
            <v>ATRIBUÍDO SÃO PAULO</v>
          </cell>
          <cell r="E236">
            <v>0.77</v>
          </cell>
        </row>
        <row r="237">
          <cell r="A237">
            <v>97127</v>
          </cell>
          <cell r="B237" t="str">
            <v>ASSENTAMENTO DE TUBO DE PVC DEFOFO OU PRFV OU RPVC PARA REDE DE ÁGUA, DN 150 MM, JUNTA ELÁSTICA INTEGRADA, INSTALADO EM LOCAL COM NÍVEL ALTO DE INTERFERÊNCIAS (NÃO INCLUI FORNECIMENTO). AF_11/2017</v>
          </cell>
          <cell r="C237" t="str">
            <v>M</v>
          </cell>
          <cell r="D237" t="str">
            <v>COEFICIENTE DE REPRESENTATIVIDADE</v>
          </cell>
          <cell r="E237">
            <v>4.57</v>
          </cell>
        </row>
        <row r="238">
          <cell r="A238">
            <v>97128</v>
          </cell>
          <cell r="B238" t="str">
            <v>ASSENTAMENTO DE TUBO DE PVC DEFOFO OU PRFV OU RPVC PARA REDE DE ÁGUA, DN 200 MM, JUNTA ELÁSTICA INTEGRADA, INSTALADO EM LOCAL COM NÍVEL ALTO DE INTERFERÊNCIAS (NÃO INCLUI FORNECIMENTO). AF_11/2017</v>
          </cell>
          <cell r="C238" t="str">
            <v>M</v>
          </cell>
          <cell r="D238" t="str">
            <v>COEFICIENTE DE REPRESENTATIVIDADE</v>
          </cell>
          <cell r="E238">
            <v>8.48</v>
          </cell>
        </row>
        <row r="239">
          <cell r="A239">
            <v>97129</v>
          </cell>
          <cell r="B239" t="str">
            <v>ASSENTAMENTO DE TUBO DE PVC DEFOFO OU PRFV OU RPVC PARA REDE DE ÁGUA, DN 250 MM, JUNTA ELÁSTICA INTEGRADA, INSTALADO EM LOCAL COM NÍVEL ALTO DE INTERFERÊNCIAS (NÃO INCLUI FORNECIMENTO). AF_11/2017</v>
          </cell>
          <cell r="C239" t="str">
            <v>M</v>
          </cell>
          <cell r="D239" t="str">
            <v>COEFICIENTE DE REPRESENTATIVIDADE</v>
          </cell>
          <cell r="E239">
            <v>10.43</v>
          </cell>
        </row>
        <row r="240">
          <cell r="A240">
            <v>97130</v>
          </cell>
          <cell r="B240" t="str">
            <v>ASSENTAMENTO DE TUBO DE PVC DEFOFO OU PRFV OU RPVC PARA REDE DE ÁGUA, DN 300 MM, JUNTA ELÁSTICA INTEGRADA, INSTALADO EM LOCAL COM NÍVEL ALTO DE INTERFERÊNCIAS (NÃO INCLUI FORNECIMENTO). AF_11/2017</v>
          </cell>
          <cell r="C240" t="str">
            <v>M</v>
          </cell>
          <cell r="D240" t="str">
            <v>COEFICIENTE DE REPRESENTATIVIDADE</v>
          </cell>
          <cell r="E240">
            <v>12.39</v>
          </cell>
        </row>
        <row r="241">
          <cell r="A241">
            <v>97131</v>
          </cell>
          <cell r="B241" t="str">
            <v>ASSENTAMENTO DE TUBO DE PVC DEFOFO OU PRFV OU RPVC PARA REDE DE ÁGUA, DN 350 MM, JUNTA ELÁSTICA INTEGRADA, INSTALADO EM LOCAL COM NÍVEL ALTO DE INTERFERÊNCIAS (NÃO INCLUI FORNECIMENTO). AF_11/2017</v>
          </cell>
          <cell r="C241" t="str">
            <v>M</v>
          </cell>
          <cell r="D241" t="str">
            <v>COEFICIENTE DE REPRESENTATIVIDADE</v>
          </cell>
          <cell r="E241">
            <v>14.33</v>
          </cell>
        </row>
        <row r="242">
          <cell r="A242">
            <v>97132</v>
          </cell>
          <cell r="B242" t="str">
            <v>ASSENTAMENTO DE TUBO DE PVC DEFOFO OU PRFV OU RPVC PARA REDE DE ÁGUA, DN 400 MM, JUNTA ELÁSTICA INTEGRADA, INSTALADO EM LOCAL COM NÍVEL ALTO DE INTERFERÊNCIAS (NÃO INCLUI FORNECIMENTO). AF_11/2017</v>
          </cell>
          <cell r="C242" t="str">
            <v>M</v>
          </cell>
          <cell r="D242" t="str">
            <v>COEFICIENTE DE REPRESENTATIVIDADE</v>
          </cell>
          <cell r="E242">
            <v>16.27</v>
          </cell>
        </row>
        <row r="243">
          <cell r="A243">
            <v>97133</v>
          </cell>
          <cell r="B243" t="str">
            <v>ASSENTAMENTO DE TUBO DE PVC DEFOFO OU PRFV OU RPVC PARA REDE DE ÁGUA, DN 500 MM, JUNTA ELÁSTICA INTEGRADA, INSTALADO EM LOCAL COM NÍVEL ALTO DE INTERFERÊNCIAS (NÃO INCLUI FORNECIMENTO). AF_11/2017</v>
          </cell>
          <cell r="C243" t="str">
            <v>M</v>
          </cell>
          <cell r="D243" t="str">
            <v>COEFICIENTE DE REPRESENTATIVIDADE</v>
          </cell>
          <cell r="E243">
            <v>20.16</v>
          </cell>
        </row>
        <row r="244">
          <cell r="A244">
            <v>97134</v>
          </cell>
          <cell r="B244" t="str">
            <v>ASSENTAMENTO DE TUBO DE PVC DEFOFO OU PRFV OU RPVC PARA REDE DE ÁGUA, DN 150 MM, JUNTA ELÁSTICA INTEGRADA, INSTALADO EM LOCAL COM NÍVEL BAIXO DE INTERFERÊNCIAS (NÃO INCLUI FORNECIMENTO). AF_11/2017</v>
          </cell>
          <cell r="C244" t="str">
            <v>M</v>
          </cell>
          <cell r="D244" t="str">
            <v>COEFICIENTE DE REPRESENTATIVIDADE</v>
          </cell>
          <cell r="E244">
            <v>2.06</v>
          </cell>
        </row>
        <row r="245">
          <cell r="A245">
            <v>97135</v>
          </cell>
          <cell r="B245" t="str">
            <v>ASSENTAMENTO DE TUBO DE PVC DEFOFO OU PRFV OU RPVC PARA REDE DE ÁGUA, DN 200 MM, JUNTA ELÁSTICA INTEGRADA, INSTALADO EM LOCAL COM NÍVEL BAIXO DE INTERFERÊNCIAS (NÃO INCLUI FORNECIMENTO). AF_11/2017</v>
          </cell>
          <cell r="C245" t="str">
            <v>M</v>
          </cell>
          <cell r="D245" t="str">
            <v>COEFICIENTE DE REPRESENTATIVIDADE</v>
          </cell>
          <cell r="E245">
            <v>4.1500000000000004</v>
          </cell>
        </row>
        <row r="246">
          <cell r="A246">
            <v>97136</v>
          </cell>
          <cell r="B246" t="str">
            <v>ASSENTAMENTO DE TUBO DE PVC DEFOFO OU PRFV OU RPVC PARA REDE DE ÁGUA, DN 250 MM, JUNTA ELÁSTICA INTEGRADA, INSTALADO EM LOCAL COM NÍVEL BAIXO DE INTERFERÊNCIAS (NÃO INCLUI FORNECIMENTO). AF_11/2017</v>
          </cell>
          <cell r="C246" t="str">
            <v>M</v>
          </cell>
          <cell r="D246" t="str">
            <v>COEFICIENTE DE REPRESENTATIVIDADE</v>
          </cell>
          <cell r="E246">
            <v>5.1100000000000003</v>
          </cell>
        </row>
        <row r="247">
          <cell r="A247">
            <v>97137</v>
          </cell>
          <cell r="B247" t="str">
            <v>ASSENTAMENTO DE TUBO DE PVC DEFOFO OU PRFV OU RPVC PARA REDE DE ÁGUA, DN 300 MM, JUNTA ELÁSTICA INTEGRADA, INSTALADO EM LOCAL COM NÍVEL BAIXO DE INTERFERÊNCIAS (NÃO INCLUI FORNECIMENTO). AF_11/2017</v>
          </cell>
          <cell r="C247" t="str">
            <v>M</v>
          </cell>
          <cell r="D247" t="str">
            <v>COEFICIENTE DE REPRESENTATIVIDADE</v>
          </cell>
          <cell r="E247">
            <v>6.09</v>
          </cell>
        </row>
        <row r="248">
          <cell r="A248">
            <v>97138</v>
          </cell>
          <cell r="B248" t="str">
            <v>ASSENTAMENTO DE TUBO DE PVC DEFOFO OU PRFV OU RPVC PARA REDE DE ÁGUA, DN 350 MM, JUNTA ELÁSTICA INTEGRADA, INSTALADO EM LOCAL COM NÍVEL BAIXO DE INTERFERÊNCIAS (NÃO INCLUI FORNECIMENTO). AF_11/2017</v>
          </cell>
          <cell r="C248" t="str">
            <v>M</v>
          </cell>
          <cell r="D248" t="str">
            <v>COEFICIENTE DE REPRESENTATIVIDADE</v>
          </cell>
          <cell r="E248">
            <v>7.04</v>
          </cell>
        </row>
        <row r="249">
          <cell r="A249">
            <v>97139</v>
          </cell>
          <cell r="B249" t="str">
            <v>ASSENTAMENTO DE TUBO DE PVC DEFOFO OU PRFV OU RPVC PARA REDE DE ÁGUA, DN 400 MM, JUNTA ELÁSTICA INTEGRADA, INSTALADO EM LOCAL COM NÍVEL BAIXO DE INTERFERÊNCIAS (NÃO INCLUI FORNECIMENTO). AF_11/2017</v>
          </cell>
          <cell r="C249" t="str">
            <v>M</v>
          </cell>
          <cell r="D249" t="str">
            <v>COEFICIENTE DE REPRESENTATIVIDADE</v>
          </cell>
          <cell r="E249">
            <v>8</v>
          </cell>
        </row>
        <row r="250">
          <cell r="A250">
            <v>97140</v>
          </cell>
          <cell r="B250" t="str">
            <v>ASSENTAMENTO DE TUBO DE PVC DEFOFO OU PRFV OU RPVC PARA REDE DE ÁGUA, DN 500 MM, JUNTA ELÁSTICA INTEGRADA, INSTALADO EM LOCAL COM NÍVEL BAIXO DE INTERFERÊNCIAS (NÃO INCLUI FORNECIMENTO). AF_11/2017</v>
          </cell>
          <cell r="C250" t="str">
            <v>M</v>
          </cell>
          <cell r="D250" t="str">
            <v>COEFICIENTE DE REPRESENTATIVIDADE</v>
          </cell>
          <cell r="E250">
            <v>9.91</v>
          </cell>
        </row>
        <row r="251">
          <cell r="A251">
            <v>83520</v>
          </cell>
          <cell r="B251" t="str">
            <v>TE PVC PARA COLETOR ESGOTO, EB644, D=100MM, COM JUNTA ELASTICA.</v>
          </cell>
          <cell r="C251" t="str">
            <v>UN</v>
          </cell>
          <cell r="D251" t="str">
            <v>ATRIBUÍDO SÃO PAULO</v>
          </cell>
          <cell r="E251">
            <v>79.650000000000006</v>
          </cell>
        </row>
        <row r="252">
          <cell r="A252">
            <v>83531</v>
          </cell>
          <cell r="B252" t="str">
            <v>CURVA PARA REDE COLETOR ESGOTO, EB 644, 90GR, DN=200MM, COM JUNTA ELASTICA</v>
          </cell>
          <cell r="C252" t="str">
            <v>UN</v>
          </cell>
          <cell r="D252" t="str">
            <v>ATRIBUÍDO SÃO PAULO</v>
          </cell>
          <cell r="E252">
            <v>345.95</v>
          </cell>
        </row>
        <row r="253">
          <cell r="A253">
            <v>83535</v>
          </cell>
          <cell r="B253" t="str">
            <v>CURVA PVC PARA REDE COLETOR ESGOTO, EB-644, 45 GR, 200 MM, COM JUNTA ELASTICA.</v>
          </cell>
          <cell r="C253" t="str">
            <v>UN</v>
          </cell>
          <cell r="D253" t="str">
            <v>ATRIBUÍDO SÃO PAULO</v>
          </cell>
          <cell r="E253">
            <v>285.89999999999998</v>
          </cell>
        </row>
        <row r="254">
          <cell r="A254">
            <v>92235</v>
          </cell>
          <cell r="B254" t="str">
            <v>FECHAMENTO DE CONSTRUÇÃO TEMPORÁRIA EM CHAPA DE MADEIRA COMPENSADA E=10MM, COM REAPROVEITAMENTO DE 2X.</v>
          </cell>
          <cell r="C254" t="str">
            <v>M2</v>
          </cell>
          <cell r="D254" t="str">
            <v>COEFICIENTE DE REPRESENTATIVIDADE</v>
          </cell>
          <cell r="E254">
            <v>55.89</v>
          </cell>
        </row>
        <row r="255">
          <cell r="A255">
            <v>93206</v>
          </cell>
          <cell r="B255" t="str">
            <v>EXECUÇÃO DE ESCRITÓRIO EM CANTEIRO DE OBRA EM ALVENARIA, NÃO INCLUSO MOBILIÁRIO E EQUIPAMENTOS. AF_02/2016</v>
          </cell>
          <cell r="C255" t="str">
            <v>M2</v>
          </cell>
          <cell r="D255" t="str">
            <v>ATRIBUÍDO SÃO PAULO</v>
          </cell>
          <cell r="E255">
            <v>804.68</v>
          </cell>
        </row>
        <row r="256">
          <cell r="A256">
            <v>93207</v>
          </cell>
          <cell r="B256" t="str">
            <v>EXECUÇÃO DE ESCRITÓRIO EM CANTEIRO DE OBRA EM CHAPA DE MADEIRA COMPENSADA, NÃO INCLUSO MOBILIÁRIO E EQUIPAMENTOS. AF_02/2016</v>
          </cell>
          <cell r="C256" t="str">
            <v>M2</v>
          </cell>
          <cell r="D256" t="str">
            <v>ATRIBUÍDO SÃO PAULO</v>
          </cell>
          <cell r="E256">
            <v>737.65</v>
          </cell>
        </row>
        <row r="257">
          <cell r="A257">
            <v>93208</v>
          </cell>
          <cell r="B257" t="str">
            <v>EXECUÇÃO DE ALMOXARIFADO EM CANTEIRO DE OBRA EM CHAPA DE MADEIRA COMPENSADA, INCLUSO PRATELEIRAS. AF_02/2016</v>
          </cell>
          <cell r="C257" t="str">
            <v>M2</v>
          </cell>
          <cell r="D257" t="str">
            <v>ATRIBUÍDO SÃO PAULO</v>
          </cell>
          <cell r="E257">
            <v>564.03</v>
          </cell>
        </row>
        <row r="258">
          <cell r="A258">
            <v>93209</v>
          </cell>
          <cell r="B258" t="str">
            <v>EXECUÇÃO DE ALMOXARIFADO EM CANTEIRO DE OBRA EM ALVENARIA, INCLUSO PRATELEIRAS. AF_02/2016</v>
          </cell>
          <cell r="C258" t="str">
            <v>M2</v>
          </cell>
          <cell r="D258" t="str">
            <v>ATRIBUÍDO SÃO PAULO</v>
          </cell>
          <cell r="E258">
            <v>634.62</v>
          </cell>
        </row>
        <row r="259">
          <cell r="A259">
            <v>93210</v>
          </cell>
          <cell r="B259" t="str">
            <v>EXECUÇÃO DE REFEITÓRIO EM CANTEIRO DE OBRA EM CHAPA DE MADEIRA COMPENSADA, NÃO INCLUSO MOBILIÁRIO E EQUIPAMENTOS. AF_02/2016</v>
          </cell>
          <cell r="C259" t="str">
            <v>M2</v>
          </cell>
          <cell r="D259" t="str">
            <v>ATRIBUÍDO SÃO PAULO</v>
          </cell>
          <cell r="E259">
            <v>372.04</v>
          </cell>
        </row>
        <row r="260">
          <cell r="A260">
            <v>93211</v>
          </cell>
          <cell r="B260" t="str">
            <v>EXECUÇÃO DE REFEITÓRIO EM CANTEIRO DE OBRA EM ALVENARIA, NÃO INCLUSO MOBILIÁRIO E EQUIPAMENTOS. AF_02/2016</v>
          </cell>
          <cell r="C260" t="str">
            <v>M2</v>
          </cell>
          <cell r="D260" t="str">
            <v>ATRIBUÍDO SÃO PAULO</v>
          </cell>
          <cell r="E260">
            <v>384.19</v>
          </cell>
        </row>
        <row r="261">
          <cell r="A261">
            <v>93212</v>
          </cell>
          <cell r="B261" t="str">
            <v>EXECUÇÃO DE SANITÁRIO E VESTIÁRIO EM CANTEIRO DE OBRA EM CHAPA DE MADEIRA COMPENSADA, NÃO INCLUSO MOBILIÁRIO. AF_02/2016</v>
          </cell>
          <cell r="C261" t="str">
            <v>M2</v>
          </cell>
          <cell r="D261" t="str">
            <v>ATRIBUÍDO SÃO PAULO</v>
          </cell>
          <cell r="E261">
            <v>660.02</v>
          </cell>
        </row>
        <row r="262">
          <cell r="A262">
            <v>93213</v>
          </cell>
          <cell r="B262" t="str">
            <v>EXECUÇÃO DE SANITÁRIO E VESTIÁRIO EM CANTEIRO DE OBRA EM ALVENARIA, NÃO INCLUSO MOBILIÁRIO. AF_02/2016</v>
          </cell>
          <cell r="C262" t="str">
            <v>M2</v>
          </cell>
          <cell r="D262" t="str">
            <v>ATRIBUÍDO SÃO PAULO</v>
          </cell>
          <cell r="E262">
            <v>690.24</v>
          </cell>
        </row>
        <row r="263">
          <cell r="A263">
            <v>93214</v>
          </cell>
          <cell r="B263" t="str">
            <v>EXECUÇÃO DE RESERVATÓRIO ELEVADO DE ÁGUA (1000 LITROS) EM CANTEIRO DE OBRA, APOIADO EM ESTRUTURA DE MADEIRA. AF_02/2016</v>
          </cell>
          <cell r="C263" t="str">
            <v>UN</v>
          </cell>
          <cell r="D263" t="str">
            <v>COEFICIENTE DE REPRESENTATIVIDADE</v>
          </cell>
          <cell r="E263">
            <v>4150.83</v>
          </cell>
        </row>
        <row r="264">
          <cell r="A264">
            <v>93243</v>
          </cell>
          <cell r="B264" t="str">
            <v>EXECUÇÃO DE RESERVATÓRIO ELEVADO DE ÁGUA (2000 LITROS) EM CANTEIRO DE OBRA, APOIADO EM ESTRUTURA DE MADEIRA. AF_02/2016</v>
          </cell>
          <cell r="C264" t="str">
            <v>UN</v>
          </cell>
          <cell r="D264" t="str">
            <v>COEFICIENTE DE REPRESENTATIVIDADE</v>
          </cell>
          <cell r="E264">
            <v>6241.49</v>
          </cell>
        </row>
        <row r="265">
          <cell r="A265">
            <v>93582</v>
          </cell>
          <cell r="B265" t="str">
            <v>EXECUÇÃO DE CENTRAL DE ARMADURA EM CANTEIRO DE OBRA, NÃO INCLUSO MOBILIÁRIO E EQUIPAMENTOS. AF_04/2016</v>
          </cell>
          <cell r="C265" t="str">
            <v>M2</v>
          </cell>
          <cell r="D265" t="str">
            <v>ATRIBUÍDO SÃO PAULO</v>
          </cell>
          <cell r="E265">
            <v>183.02</v>
          </cell>
        </row>
        <row r="266">
          <cell r="A266">
            <v>93583</v>
          </cell>
          <cell r="B266" t="str">
            <v>EXECUÇÃO DE CENTRAL DE FÔRMAS, PRODUÇÃO DE ARGAMASSA OU CONCRETO EM CANTEIRO DE OBRA, NÃO INCLUSO MOBILIÁRIO E EQUIPAMENTOS. AF_04/2016</v>
          </cell>
          <cell r="C266" t="str">
            <v>M2</v>
          </cell>
          <cell r="D266" t="str">
            <v>ATRIBUÍDO SÃO PAULO</v>
          </cell>
          <cell r="E266">
            <v>303.32</v>
          </cell>
        </row>
        <row r="267">
          <cell r="A267">
            <v>93584</v>
          </cell>
          <cell r="B267" t="str">
            <v>EXECUÇÃO DE DEPÓSITO EM CANTEIRO DE OBRA EM CHAPA DE MADEIRA COMPENSADA, NÃO INCLUSO MOBILIÁRIO. AF_04/2016</v>
          </cell>
          <cell r="C267" t="str">
            <v>M2</v>
          </cell>
          <cell r="D267" t="str">
            <v>ATRIBUÍDO SÃO PAULO</v>
          </cell>
          <cell r="E267">
            <v>577.32000000000005</v>
          </cell>
        </row>
        <row r="268">
          <cell r="A268">
            <v>93585</v>
          </cell>
          <cell r="B268" t="str">
            <v>EXECUÇÃO DE GUARITA EM CANTEIRO DE OBRA EM CHAPA DE MADEIRA COMPENSADA, NÃO INCLUSO MOBILIÁRIO. AF_04/2016</v>
          </cell>
          <cell r="C268" t="str">
            <v>M2</v>
          </cell>
          <cell r="D268" t="str">
            <v>ATRIBUÍDO SÃO PAULO</v>
          </cell>
          <cell r="E268">
            <v>808.86</v>
          </cell>
        </row>
        <row r="269">
          <cell r="A269">
            <v>98441</v>
          </cell>
          <cell r="B269" t="str">
            <v>PAREDE DE MADEIRA COMPENSADA PARA CONSTRUÇÃO TEMPORÁRIA EM CHAPA SIMPLES, EXTERNA, COM ÁREA LÍQUIDA MAIOR OU IGUAL A 6 M², SEM VÃO. AF_05/2018</v>
          </cell>
          <cell r="C269" t="str">
            <v>M2</v>
          </cell>
          <cell r="D269" t="str">
            <v>COEFICIENTE DE REPRESENTATIVIDADE</v>
          </cell>
          <cell r="E269">
            <v>92.27</v>
          </cell>
        </row>
        <row r="270">
          <cell r="A270">
            <v>98442</v>
          </cell>
          <cell r="B270" t="str">
            <v>PAREDE DE MADEIRA COMPENSADA PARA CONSTRUÇÃO TEMPORÁRIA EM CHAPA SIMPLES, EXTERNA, COM ÁREA LÍQUIDA MENOR QUE 6 M², SEM VÃO. AF_05/2018</v>
          </cell>
          <cell r="C270" t="str">
            <v>M2</v>
          </cell>
          <cell r="D270" t="str">
            <v>COEFICIENTE DE REPRESENTATIVIDADE</v>
          </cell>
          <cell r="E270">
            <v>95.01</v>
          </cell>
        </row>
        <row r="271">
          <cell r="A271">
            <v>98443</v>
          </cell>
          <cell r="B271" t="str">
            <v>PAREDE DE MADEIRA COMPENSADA PARA CONSTRUÇÃO TEMPORÁRIA EM CHAPA SIMPLES, INTERNA, COM ÁREA LÍQUIDA MAIOR OU IGUAL A 6 M², SEM VÃO. AF_05/2018</v>
          </cell>
          <cell r="C271" t="str">
            <v>M2</v>
          </cell>
          <cell r="D271" t="str">
            <v>COEFICIENTE DE REPRESENTATIVIDADE</v>
          </cell>
          <cell r="E271">
            <v>79.12</v>
          </cell>
        </row>
        <row r="272">
          <cell r="A272">
            <v>98444</v>
          </cell>
          <cell r="B272" t="str">
            <v>PAREDE DE MADEIRA COMPENSADA PARA CONSTRUÇÃO TEMPORÁRIA EM CHAPA SIMPLES, INTERNA, COM ÁREA LÍQUIDA MENOR QUE 6 M², SEM VÃO. AF_05/2018</v>
          </cell>
          <cell r="C272" t="str">
            <v>M2</v>
          </cell>
          <cell r="D272" t="str">
            <v>COEFICIENTE DE REPRESENTATIVIDADE</v>
          </cell>
          <cell r="E272">
            <v>81.08</v>
          </cell>
        </row>
        <row r="273">
          <cell r="A273">
            <v>98445</v>
          </cell>
          <cell r="B273" t="str">
            <v>PAREDE DE MADEIRA COMPENSADA PARA CONSTRUÇÃO TEMPORÁRIA EM CHAPA SIMPLES, EXTERNA, COM ÁREA LÍQUIDA MAIOR OU IGUAL A 6 M², COM VÃO. AF_05/2018</v>
          </cell>
          <cell r="C273" t="str">
            <v>M2</v>
          </cell>
          <cell r="D273" t="str">
            <v>COEFICIENTE DE REPRESENTATIVIDADE</v>
          </cell>
          <cell r="E273">
            <v>111.44</v>
          </cell>
        </row>
        <row r="274">
          <cell r="A274">
            <v>98446</v>
          </cell>
          <cell r="B274" t="str">
            <v>PAREDE DE MADEIRA COMPENSADA PARA CONSTRUÇÃO TEMPORÁRIA EM CHAPA SIMPLES, EXTERNA, COM ÁREA LÍQUIDA MENOR QUE 6 M², COM VÃO. AF_05/2018</v>
          </cell>
          <cell r="C274" t="str">
            <v>M2</v>
          </cell>
          <cell r="D274" t="str">
            <v>COEFICIENTE DE REPRESENTATIVIDADE</v>
          </cell>
          <cell r="E274">
            <v>145.15</v>
          </cell>
        </row>
        <row r="275">
          <cell r="A275">
            <v>98447</v>
          </cell>
          <cell r="B275" t="str">
            <v>PAREDE DE MADEIRA COMPENSADA PARA CONSTRUÇÃO TEMPORÁRIA EM CHAPA SIMPLES, INTERNA, COM ÁREA LÍQUIDA MAIOR OU IGUAL A 6 M², COM VÃO. AF_05/2018</v>
          </cell>
          <cell r="C275" t="str">
            <v>M2</v>
          </cell>
          <cell r="D275" t="str">
            <v>COEFICIENTE DE REPRESENTATIVIDADE</v>
          </cell>
          <cell r="E275">
            <v>93.3</v>
          </cell>
        </row>
        <row r="276">
          <cell r="A276">
            <v>98448</v>
          </cell>
          <cell r="B276" t="str">
            <v>PAREDE DE MADEIRA COMPENSADA PARA CONSTRUÇÃO TEMPORÁRIA EM CHAPA SIMPLES, INTERNA, COM ÁREA LÍQUIDA MENOR QUE 6 M², COM VÃO. AF_05/2018</v>
          </cell>
          <cell r="C276" t="str">
            <v>M2</v>
          </cell>
          <cell r="D276" t="str">
            <v>COEFICIENTE DE REPRESENTATIVIDADE</v>
          </cell>
          <cell r="E276">
            <v>119.1</v>
          </cell>
        </row>
        <row r="277">
          <cell r="A277">
            <v>98449</v>
          </cell>
          <cell r="B277" t="str">
            <v>PAREDE DE MADEIRA COMPENSADA PARA CONSTRUÇÃO TEMPORÁRIA EM CHAPA DUPLA, EXTERNA, COM ÁREA LÍQUIDA MAIOR OU IGUAL A 6 M², SEM VÃO. AF_05/2018</v>
          </cell>
          <cell r="C277" t="str">
            <v>M2</v>
          </cell>
          <cell r="D277" t="str">
            <v>COEFICIENTE DE REPRESENTATIVIDADE</v>
          </cell>
          <cell r="E277">
            <v>112.81</v>
          </cell>
        </row>
        <row r="278">
          <cell r="A278">
            <v>98450</v>
          </cell>
          <cell r="B278" t="str">
            <v>PAREDE DE MADEIRA COMPENSADA PARA CONSTRUÇÃO TEMPORÁRIA EM CHAPA DUPLA, EXTERNA, COM ÁREA LÍQUIDA MENOR QUE 6 M², SEM VÃO. AF_05/2018</v>
          </cell>
          <cell r="C278" t="str">
            <v>M2</v>
          </cell>
          <cell r="D278" t="str">
            <v>COEFICIENTE DE REPRESENTATIVIDADE</v>
          </cell>
          <cell r="E278">
            <v>116.8</v>
          </cell>
        </row>
        <row r="279">
          <cell r="A279">
            <v>98451</v>
          </cell>
          <cell r="B279" t="str">
            <v>PAREDE DE MADEIRA COMPENSADA PARA CONSTRUÇÃO TEMPORÁRIA EM CHAPA DUPLA, INTERNA, COM ÁREA LÍQUIDA MAIOR OU IGUAL A 6 M², SEM VÃO. AF_05/2018</v>
          </cell>
          <cell r="C279" t="str">
            <v>M2</v>
          </cell>
          <cell r="D279" t="str">
            <v>COEFICIENTE DE REPRESENTATIVIDADE</v>
          </cell>
          <cell r="E279">
            <v>97.29</v>
          </cell>
        </row>
        <row r="280">
          <cell r="A280">
            <v>98452</v>
          </cell>
          <cell r="B280" t="str">
            <v>PAREDE DE MADEIRA COMPENSADA PARA CONSTRUÇÃO TEMPORÁRIA EM CHAPA DUPLA, INTERNA, COM ÁREA LÍQUIDA MENOR QUE 6 M², SEM VÃO. AF_05/2018</v>
          </cell>
          <cell r="C280" t="str">
            <v>M2</v>
          </cell>
          <cell r="D280" t="str">
            <v>COEFICIENTE DE REPRESENTATIVIDADE</v>
          </cell>
          <cell r="E280">
            <v>99.71</v>
          </cell>
        </row>
        <row r="281">
          <cell r="A281">
            <v>98453</v>
          </cell>
          <cell r="B281" t="str">
            <v>PAREDE DE MADEIRA COMPENSADA PARA CONSTRUÇÃO TEMPORÁRIA EM CHAPA DUPLA, EXTERNA, COM ÁREA LÍQUIDA MAIOR OU IGUAL A QUE 6 M², COM VÃO. AF_05/2018</v>
          </cell>
          <cell r="C281" t="str">
            <v>M2</v>
          </cell>
          <cell r="D281" t="str">
            <v>COEFICIENTE DE REPRESENTATIVIDADE</v>
          </cell>
          <cell r="E281">
            <v>136.69999999999999</v>
          </cell>
        </row>
        <row r="282">
          <cell r="A282">
            <v>98454</v>
          </cell>
          <cell r="B282" t="str">
            <v>PAREDE DE MADEIRA COMPENSADA PARA CONSTRUÇÃO TEMPORÁRIA EM CHAPA DUPLA, EXTERNA, COM ÁREA LÍQUIDA MENOR QUE 6 M², COM VÃO. AF_05/2018</v>
          </cell>
          <cell r="C282" t="str">
            <v>M2</v>
          </cell>
          <cell r="D282" t="str">
            <v>COEFICIENTE DE REPRESENTATIVIDADE</v>
          </cell>
          <cell r="E282">
            <v>181.86</v>
          </cell>
        </row>
        <row r="283">
          <cell r="A283">
            <v>98455</v>
          </cell>
          <cell r="B283" t="str">
            <v>PAREDE DE MADEIRA COMPENSADA PARA CONSTRUÇÃO TEMPORÁRIA EM CHAPA DUPLA, INTERNA, COM ÁREA LÍQUIDA MAIOR OU IGUAL A 6 M², COM VÃO. AF_05/2018</v>
          </cell>
          <cell r="C283" t="str">
            <v>M2</v>
          </cell>
          <cell r="D283" t="str">
            <v>COEFICIENTE DE REPRESENTATIVIDADE</v>
          </cell>
          <cell r="E283">
            <v>116.18</v>
          </cell>
        </row>
        <row r="284">
          <cell r="A284">
            <v>98456</v>
          </cell>
          <cell r="B284" t="str">
            <v>PAREDE DE MADEIRA COMPENSADA PARA CONSTRUÇÃO TEMPORÁRIA EM CHAPA DUPLA, INTERNA, COM ÁREA LÍQUIDA MENOR QUE 6 M², COM VÃO. AF_05/2018</v>
          </cell>
          <cell r="C284" t="str">
            <v>M2</v>
          </cell>
          <cell r="D284" t="str">
            <v>COEFICIENTE DE REPRESENTATIVIDADE</v>
          </cell>
          <cell r="E284">
            <v>152.66</v>
          </cell>
        </row>
        <row r="285">
          <cell r="A285">
            <v>98458</v>
          </cell>
          <cell r="B285" t="str">
            <v>TAPUME COM COMPENSADO DE MADEIRA. AF_05/2018</v>
          </cell>
          <cell r="C285" t="str">
            <v>M2</v>
          </cell>
          <cell r="D285" t="str">
            <v>COEFICIENTE DE REPRESENTATIVIDADE</v>
          </cell>
          <cell r="E285">
            <v>87.61</v>
          </cell>
        </row>
        <row r="286">
          <cell r="A286">
            <v>98459</v>
          </cell>
          <cell r="B286" t="str">
            <v>TAPUME COM TELHA METÁLICA. AF_05/2018</v>
          </cell>
          <cell r="C286" t="str">
            <v>M2</v>
          </cell>
          <cell r="D286" t="str">
            <v>COEFICIENTE DE REPRESENTATIVIDADE</v>
          </cell>
          <cell r="E286">
            <v>70.63</v>
          </cell>
        </row>
        <row r="287">
          <cell r="A287">
            <v>98460</v>
          </cell>
          <cell r="B287" t="str">
            <v>PISO PARA CONSTRUÇÃO TEMPORÁRIA EM MADEIRA, SEM REAPROVEITAMENTO. AF_05/2018</v>
          </cell>
          <cell r="C287" t="str">
            <v>M2</v>
          </cell>
          <cell r="D287" t="str">
            <v>COEFICIENTE DE REPRESENTATIVIDADE</v>
          </cell>
          <cell r="E287">
            <v>81.94</v>
          </cell>
        </row>
        <row r="288">
          <cell r="A288">
            <v>98461</v>
          </cell>
          <cell r="B288" t="str">
            <v>ESTRUTURA DE MADEIRA PROVISÓRIA PARA SUPORTE DE CAIXA DÁGUA ELEVADA DE 1000 LITROS. AF_05/2018</v>
          </cell>
          <cell r="C288" t="str">
            <v>UN</v>
          </cell>
          <cell r="D288" t="str">
            <v>COEFICIENTE DE REPRESENTATIVIDADE</v>
          </cell>
          <cell r="E288">
            <v>3577.22</v>
          </cell>
        </row>
        <row r="289">
          <cell r="A289">
            <v>98462</v>
          </cell>
          <cell r="B289" t="str">
            <v>ESTRUTURA DE MADEIRA PROVISÓRIA PARA SUPORTE DE CAIXA DÁGUA ELEVADA DE 3000 LITROS. AF_05/2018</v>
          </cell>
          <cell r="C289" t="str">
            <v>UN</v>
          </cell>
          <cell r="D289" t="str">
            <v>COEFICIENTE DE REPRESENTATIVIDADE</v>
          </cell>
          <cell r="E289">
            <v>5256.41</v>
          </cell>
        </row>
        <row r="290">
          <cell r="A290" t="str">
            <v>74209/1</v>
          </cell>
          <cell r="B290" t="str">
            <v>PLACA DE OBRA EM CHAPA DE ACO GALVANIZADO</v>
          </cell>
          <cell r="C290" t="str">
            <v>M2</v>
          </cell>
          <cell r="D290" t="str">
            <v>COEFICIENTE DE REPRESENTATIVIDADE</v>
          </cell>
          <cell r="E290">
            <v>275.05</v>
          </cell>
        </row>
        <row r="291">
          <cell r="A291">
            <v>5631</v>
          </cell>
          <cell r="B291" t="str">
            <v>ESCAVADEIRA HIDRÁULICA SOBRE ESTEIRAS, CAÇAMBA 0,80 M3, PESO OPERACIONAL 17 T, POTENCIA BRUTA 111 HP - CHP DIURNO. AF_06/2014</v>
          </cell>
          <cell r="C291" t="str">
            <v>CHP</v>
          </cell>
          <cell r="D291" t="str">
            <v>COLETADO</v>
          </cell>
          <cell r="E291">
            <v>122.44</v>
          </cell>
        </row>
        <row r="292">
          <cell r="A292">
            <v>5678</v>
          </cell>
          <cell r="B292" t="str">
            <v>RETROESCAVADEIRA SOBRE RODAS COM CARREGADEIRA, TRAÇÃO 4X4, POTÊNCIA LÍQ. 88 HP, CAÇAMBA CARREG. CAP. MÍN. 1 M3, CAÇAMBA RETRO CAP. 0,26 M3, PESO OPERACIONAL MÍN. 6.674 KG, PROFUNDIDADE ESCAVAÇÃO MÁX. 4,37 M - CHP DIURNO. AF_06/2014</v>
          </cell>
          <cell r="C292" t="str">
            <v>CHP</v>
          </cell>
          <cell r="D292" t="str">
            <v>COEFICIENTE DE REPRESENTATIVIDADE</v>
          </cell>
          <cell r="E292">
            <v>92.9</v>
          </cell>
        </row>
        <row r="293">
          <cell r="A293">
            <v>5680</v>
          </cell>
          <cell r="B293" t="str">
            <v>RETROESCAVADEIRA SOBRE RODAS COM CARREGADEIRA, TRAÇÃO 4X2, POTÊNCIA LÍQ. 79 HP, CAÇAMBA CARREG. CAP. MÍN. 1 M3, CAÇAMBA RETRO CAP. 0,20 M3, PESO OPERACIONAL MÍN. 6.570 KG, PROFUNDIDADE ESCAVAÇÃO MÁX. 4,37 M - CHP DIURNO. AF_06/2014</v>
          </cell>
          <cell r="C293" t="str">
            <v>CHP</v>
          </cell>
          <cell r="D293" t="str">
            <v>COEFICIENTE DE REPRESENTATIVIDADE</v>
          </cell>
          <cell r="E293">
            <v>86.68</v>
          </cell>
        </row>
        <row r="294">
          <cell r="A294">
            <v>5684</v>
          </cell>
          <cell r="B294" t="str">
            <v>ROLO COMPACTADOR VIBRATÓRIO DE UM CILINDRO AÇO LISO, POTÊNCIA 80 HP, PESO OPERACIONAL MÁXIMO 8,1 T, IMPACTO DINÂMICO 16,15 / 9,5 T, LARGURA DE TRABALHO 1,68 M - CHP DIURNO. AF_06/2014</v>
          </cell>
          <cell r="C294" t="str">
            <v>CHP</v>
          </cell>
          <cell r="D294" t="str">
            <v>ATRIBUÍDO SÃO PAULO</v>
          </cell>
          <cell r="E294">
            <v>92.38</v>
          </cell>
        </row>
        <row r="295">
          <cell r="A295">
            <v>5689</v>
          </cell>
          <cell r="B295" t="str">
            <v>GRADE DE DISCO CONTROLE REMOTO REBOCÁVEL, COM 24 DISCOS 24 X 6 MM COM PNEUS PARA TRANSPORTE - CHP DIURNO. AF_06/2014</v>
          </cell>
          <cell r="C295" t="str">
            <v>CHP</v>
          </cell>
          <cell r="D295" t="str">
            <v>ATRIBUÍDO SÃO PAULO</v>
          </cell>
          <cell r="E295">
            <v>3.14</v>
          </cell>
        </row>
        <row r="296">
          <cell r="A296">
            <v>5795</v>
          </cell>
          <cell r="B296" t="str">
            <v>MARTELETE OU ROMPEDOR PNEUMÁTICO MANUAL, 28 KG, COM SILENCIADOR - CHP DIURNO. AF_07/2016</v>
          </cell>
          <cell r="C296" t="str">
            <v>CHP</v>
          </cell>
          <cell r="D296" t="str">
            <v>COEFICIENTE DE REPRESENTATIVIDADE</v>
          </cell>
          <cell r="E296">
            <v>16.600000000000001</v>
          </cell>
        </row>
        <row r="297">
          <cell r="A297">
            <v>5811</v>
          </cell>
          <cell r="B297" t="str">
            <v>CAMINHÃO BASCULANTE 6 M3, PESO BRUTO TOTAL 16.000 KG, CARGA ÚTIL MÁXIMA 13.071 KG, DISTÂNCIA ENTRE EIXOS 4,80 M, POTÊNCIA 230 CV INCLUSIVE CAÇAMBA METÁLICA - CHP DIURNO. AF_06/2014</v>
          </cell>
          <cell r="C297" t="str">
            <v>CHP</v>
          </cell>
          <cell r="D297" t="str">
            <v>COEFICIENTE DE REPRESENTATIVIDADE</v>
          </cell>
          <cell r="E297">
            <v>122.24</v>
          </cell>
        </row>
        <row r="298">
          <cell r="A298">
            <v>5823</v>
          </cell>
          <cell r="B298" t="str">
            <v>USINA DE CONCRETO FIXA, CAPACIDADE NOMINAL DE 90 A 120 M3/H, SEM SILO - CHP DIURNO. AF_07/2016</v>
          </cell>
          <cell r="C298" t="str">
            <v>CHP</v>
          </cell>
          <cell r="D298" t="str">
            <v>ATRIBUÍDO SÃO PAULO</v>
          </cell>
          <cell r="E298">
            <v>174.69</v>
          </cell>
        </row>
        <row r="299">
          <cell r="A299">
            <v>5824</v>
          </cell>
          <cell r="B299" t="str">
            <v>CAMINHÃO TOCO, PBT 16.000 KG, CARGA ÚTIL MÁX. 10.685 KG, DIST. ENTRE EIXOS 4,8 M, POTÊNCIA 189 CV, INCLUSIVE CARROCERIA FIXA ABERTA DE MADEIRA P/ TRANSPORTE GERAL DE CARGA SECA, DIMEN. APROX. 2,5 X 7,00 X 0,50 M - CHP DIURNO. AF_06/2014</v>
          </cell>
          <cell r="C299" t="str">
            <v>CHP</v>
          </cell>
          <cell r="D299" t="str">
            <v>COEFICIENTE DE REPRESENTATIVIDADE</v>
          </cell>
          <cell r="E299">
            <v>118.8</v>
          </cell>
        </row>
        <row r="300">
          <cell r="A300">
            <v>5835</v>
          </cell>
          <cell r="B300" t="str">
            <v>VIBROACABADORA DE ASFALTO SOBRE ESTEIRAS, LARGURA DE PAVIMENTAÇÃO 1,90 M A 5,30 M, POTÊNCIA 105 HP CAPACIDADE 450 T/H - CHP DIURNO. AF_11/2014</v>
          </cell>
          <cell r="C300" t="str">
            <v>CHP</v>
          </cell>
          <cell r="D300" t="str">
            <v>ATRIBUÍDO SÃO PAULO</v>
          </cell>
          <cell r="E300">
            <v>261.54000000000002</v>
          </cell>
        </row>
        <row r="301">
          <cell r="A301">
            <v>5839</v>
          </cell>
          <cell r="B301" t="str">
            <v>VASSOURA MECÂNICA REBOCÁVEL COM ESCOVA CILÍNDRICA, LARGURA ÚTIL DE VARRIMENTO DE 2,44 M - CHP DIURNO. AF_06/2014</v>
          </cell>
          <cell r="C301" t="str">
            <v>CHP</v>
          </cell>
          <cell r="D301" t="str">
            <v>ATRIBUÍDO SÃO PAULO</v>
          </cell>
          <cell r="E301">
            <v>4.71</v>
          </cell>
        </row>
        <row r="302">
          <cell r="A302">
            <v>5843</v>
          </cell>
          <cell r="B302" t="str">
            <v>TRATOR DE PNEUS, POTÊNCIA 122 CV, TRAÇÃO 4X4, PESO COM LASTRO DE 4.510 KG - CHP DIURNO. AF_06/2014</v>
          </cell>
          <cell r="C302" t="str">
            <v>CHP</v>
          </cell>
          <cell r="D302" t="str">
            <v>ATRIBUÍDO SÃO PAULO</v>
          </cell>
          <cell r="E302">
            <v>155.83000000000001</v>
          </cell>
        </row>
        <row r="303">
          <cell r="A303">
            <v>5847</v>
          </cell>
          <cell r="B303" t="str">
            <v>TRATOR DE ESTEIRAS, POTÊNCIA 170 HP, PESO OPERACIONAL 19 T, CAÇAMBA 5,2 M3 - CHP DIURNO. AF_06/2014</v>
          </cell>
          <cell r="C303" t="str">
            <v>CHP</v>
          </cell>
          <cell r="D303" t="str">
            <v>ATRIBUÍDO SÃO PAULO</v>
          </cell>
          <cell r="E303">
            <v>160.26</v>
          </cell>
        </row>
        <row r="304">
          <cell r="A304">
            <v>5851</v>
          </cell>
          <cell r="B304" t="str">
            <v>TRATOR DE ESTEIRAS, POTÊNCIA 150 HP, PESO OPERACIONAL 16,7 T, COM RODA MOTRIZ ELEVADA E LÂMINA 3,18 M3 - CHP DIURNO. AF_06/2014</v>
          </cell>
          <cell r="C304" t="str">
            <v>CHP</v>
          </cell>
          <cell r="D304" t="str">
            <v>ATRIBUÍDO SÃO PAULO</v>
          </cell>
          <cell r="E304">
            <v>152.94</v>
          </cell>
        </row>
        <row r="305">
          <cell r="A305">
            <v>5855</v>
          </cell>
          <cell r="B305" t="str">
            <v>TRATOR DE ESTEIRAS, POTÊNCIA 347 HP, PESO OPERACIONAL 38,5 T, COM LÂMINA 8,70 M3 - CHP DIURNO. AF_06/2014</v>
          </cell>
          <cell r="C305" t="str">
            <v>CHP</v>
          </cell>
          <cell r="D305" t="str">
            <v>ATRIBUÍDO SÃO PAULO</v>
          </cell>
          <cell r="E305">
            <v>382.76</v>
          </cell>
        </row>
        <row r="306">
          <cell r="A306">
            <v>5863</v>
          </cell>
          <cell r="B306" t="str">
            <v>ROLO COMPACTADOR VIBRATÓRIO REBOCÁVEL, CILINDRO DE AÇO LISO, POTÊNCIA DE TRAÇÃO DE 65 CV, PESO 4,7 T, IMPACTO DINÂMICO 18,3 T, LARGURA DE TRABALHO 1,67 M - CHP DIURNO. AF_02/2016</v>
          </cell>
          <cell r="C306" t="str">
            <v>CHP</v>
          </cell>
          <cell r="D306" t="str">
            <v>ATRIBUÍDO SÃO PAULO</v>
          </cell>
          <cell r="E306">
            <v>11.09</v>
          </cell>
        </row>
        <row r="307">
          <cell r="A307">
            <v>5867</v>
          </cell>
          <cell r="B307" t="str">
            <v>ROLO COMPACTADOR VIBRATÓRIO TANDEM AÇO LISO, POTÊNCIA 58 HP, PESO SEM/COM LASTRO 6,5 / 9,4 T, LARGURA DE TRABALHO 1,2 M - CHP DIURNO. AF_06/2014</v>
          </cell>
          <cell r="C307" t="str">
            <v>CHP</v>
          </cell>
          <cell r="D307" t="str">
            <v>ATRIBUÍDO SÃO PAULO</v>
          </cell>
          <cell r="E307">
            <v>90.99</v>
          </cell>
        </row>
        <row r="308">
          <cell r="A308">
            <v>5875</v>
          </cell>
          <cell r="B308" t="str">
            <v>RETROESCAVADEIRA SOBRE RODAS COM CARREGADEIRA, TRAÇÃO 4X4, POTÊNCIA LÍQ. 72 HP, CAÇAMBA CARREG. CAP. MÍN. 0,79 M3, CAÇAMBA RETRO CAP. 0,18 M3, PESO OPERACIONAL MÍN. 7.140 KG, PROFUNDIDADE ESCAVAÇÃO MÁX. 4,50 M - CHP DIURNO. AF_06/2014</v>
          </cell>
          <cell r="C308" t="str">
            <v>CHP</v>
          </cell>
          <cell r="D308" t="str">
            <v>COLETADO</v>
          </cell>
          <cell r="E308">
            <v>86.67</v>
          </cell>
        </row>
        <row r="309">
          <cell r="A309">
            <v>5879</v>
          </cell>
          <cell r="B309" t="str">
            <v>ROLO COMPACTADOR VIBRATÓRIO PÉ DE CARNEIRO, OPERADO POR CONTROLE REMOTO, POTÊNCIA 12,5 KW, PESO OPERACIONAL 1,675 T, LARGURA DE TRABALHO 0,85 M - CHP DIURNO. AF_02/2016</v>
          </cell>
          <cell r="C309" t="str">
            <v>CHP</v>
          </cell>
          <cell r="D309" t="str">
            <v>ATRIBUÍDO SÃO PAULO</v>
          </cell>
          <cell r="E309">
            <v>77.83</v>
          </cell>
        </row>
        <row r="310">
          <cell r="A310">
            <v>5882</v>
          </cell>
          <cell r="B310" t="str">
            <v>USINA DE LAMA ASFÁLTICA, PROD 30 A 50 T/H, SILO DE AGREGADO 7 M3, RESERVATÓRIOS PARA EMULSÃO E ÁGUA DE 2,3 M3 CADA, MISTURADOR TIPO PUG MILL A SER MONTADO SOBRE CAMINHÃO - CHP DIURNO. AF_10/2014</v>
          </cell>
          <cell r="C310" t="str">
            <v>CHP</v>
          </cell>
          <cell r="D310" t="str">
            <v>ATRIBUÍDO SÃO PAULO</v>
          </cell>
          <cell r="E310">
            <v>77.77</v>
          </cell>
        </row>
        <row r="311">
          <cell r="A311">
            <v>5890</v>
          </cell>
          <cell r="B311" t="str">
            <v>CAMINHÃO TOCO, PESO BRUTO TOTAL 14.300 KG, CARGA ÚTIL MÁXIMA 9590 KG, DISTÂNCIA ENTRE EIXOS 4,76 M, POTÊNCIA 185 CV (NÃO INCLUI CARROCERIA) - CHP DIURNO. AF_06/2014</v>
          </cell>
          <cell r="C311" t="str">
            <v>CHP</v>
          </cell>
          <cell r="D311" t="str">
            <v>COEFICIENTE DE REPRESENTATIVIDADE</v>
          </cell>
          <cell r="E311">
            <v>120.38</v>
          </cell>
        </row>
        <row r="312">
          <cell r="A312">
            <v>5894</v>
          </cell>
          <cell r="B312" t="str">
            <v>CAMINHÃO TOCO, PESO BRUTO TOTAL 16.000 KG, CARGA ÚTIL MÁXIMA DE 10.685 KG, DISTÂNCIA ENTRE EIXOS 4,80 M, POTÊNCIA 189 CV EXCLUSIVE CARROCERIA - CHP DIURNO. AF_06/2014</v>
          </cell>
          <cell r="C312" t="str">
            <v>CHP</v>
          </cell>
          <cell r="D312" t="str">
            <v>COEFICIENTE DE REPRESENTATIVIDADE</v>
          </cell>
          <cell r="E312">
            <v>117.59</v>
          </cell>
        </row>
        <row r="313">
          <cell r="A313">
            <v>5901</v>
          </cell>
          <cell r="B313" t="str">
            <v>CAMINHÃO PIPA 10.000 L TRUCADO, PESO BRUTO TOTAL 23.000 KG, CARGA ÚTIL MÁXIMA 15.935 KG, DISTÂNCIA ENTRE EIXOS 4,8 M, POTÊNCIA 230 CV, INCLUSIVE TANQUE DE AÇO PARA TRANSPORTE DE ÁGUA - CHP DIURNO. AF_06/2014</v>
          </cell>
          <cell r="C313" t="str">
            <v>CHP</v>
          </cell>
          <cell r="D313" t="str">
            <v>ATRIBUÍDO SÃO PAULO</v>
          </cell>
          <cell r="E313">
            <v>180.81</v>
          </cell>
        </row>
        <row r="314">
          <cell r="A314">
            <v>5909</v>
          </cell>
          <cell r="B314" t="str">
            <v>ESPARGIDOR DE ASFALTO PRESSURIZADO COM TANQUE DE 2500 L, REBOCÁVEL COM MOTOR A GASOLINA POTÊNCIA 3,4 HP - CHP DIURNO. AF_07/2014</v>
          </cell>
          <cell r="C314" t="str">
            <v>CHP</v>
          </cell>
          <cell r="D314" t="str">
            <v>ATRIBUÍDO SÃO PAULO</v>
          </cell>
          <cell r="E314">
            <v>23.97</v>
          </cell>
        </row>
        <row r="315">
          <cell r="A315">
            <v>5921</v>
          </cell>
          <cell r="B315" t="str">
            <v>GRADE DE DISCO REBOCÁVEL COM 20 DISCOS 24" X 6 MM COM PNEUS PARA TRANSPORTE - CHP DIURNO. AF_06/2014</v>
          </cell>
          <cell r="C315" t="str">
            <v>CHP</v>
          </cell>
          <cell r="D315" t="str">
            <v>ATRIBUÍDO SÃO PAULO</v>
          </cell>
          <cell r="E315">
            <v>2.4500000000000002</v>
          </cell>
        </row>
        <row r="316">
          <cell r="A316">
            <v>5928</v>
          </cell>
          <cell r="B316" t="str">
            <v>GUINDAUTO HIDRÁULICO, CAPACIDADE MÁXIMA DE CARGA 6200 KG, MOMENTO MÁXIMO DE CARGA 11,7 TM, ALCANCE MÁXIMO HORIZONTAL 9,70 M, INCLUSIVE CAMINHÃO TOCO PBT 16.000 KG, POTÊNCIA DE 189 CV - CHP DIURNO. AF_06/2014</v>
          </cell>
          <cell r="C316" t="str">
            <v>CHP</v>
          </cell>
          <cell r="D316" t="str">
            <v>ATRIBUÍDO SÃO PAULO</v>
          </cell>
          <cell r="E316">
            <v>154.41</v>
          </cell>
        </row>
        <row r="317">
          <cell r="A317">
            <v>5932</v>
          </cell>
          <cell r="B317" t="str">
            <v>MOTONIVELADORA POTÊNCIA BÁSICA LÍQUIDA (PRIMEIRA MARCHA) 125 HP, PESO BRUTO 13032 KG, LARGURA DA LÂMINA DE 3,7 M - CHP DIURNO. AF_06/2014</v>
          </cell>
          <cell r="C317" t="str">
            <v>CHP</v>
          </cell>
          <cell r="D317" t="str">
            <v>ATRIBUÍDO SÃO PAULO</v>
          </cell>
          <cell r="E317">
            <v>142.26</v>
          </cell>
        </row>
        <row r="318">
          <cell r="A318">
            <v>5940</v>
          </cell>
          <cell r="B318" t="str">
            <v>PÁ CARREGADEIRA SOBRE RODAS, POTÊNCIA LÍQUIDA 128 HP, CAPACIDADE DA CAÇAMBA 1,7 A 2,8 M3, PESO OPERACIONAL 11632 KG - CHP DIURNO. AF_06/2014</v>
          </cell>
          <cell r="C318" t="str">
            <v>CHP</v>
          </cell>
          <cell r="D318" t="str">
            <v>COEFICIENTE DE REPRESENTATIVIDADE</v>
          </cell>
          <cell r="E318">
            <v>121.71</v>
          </cell>
        </row>
        <row r="319">
          <cell r="A319">
            <v>5944</v>
          </cell>
          <cell r="B319" t="str">
            <v>PÁ CARREGADEIRA SOBRE RODAS, POTÊNCIA 197 HP, CAPACIDADE DA CAÇAMBA 2,5 A 3,5 M3, PESO OPERACIONAL 18338 KG - CHP DIURNO. AF_06/2014</v>
          </cell>
          <cell r="C319" t="str">
            <v>CHP</v>
          </cell>
          <cell r="D319" t="str">
            <v>COEFICIENTE DE REPRESENTATIVIDADE</v>
          </cell>
          <cell r="E319">
            <v>134.32</v>
          </cell>
        </row>
        <row r="320">
          <cell r="A320">
            <v>5953</v>
          </cell>
          <cell r="B320" t="str">
            <v>COMPRESSOR DE AR REBOCÁVEL, VAZÃO 189 PCM, PRESSÃO EFETIVA DE TRABALHO 102 PSI, MOTOR DIESEL, POTÊNCIA 63 CV - CHP DIURNO. AF_06/2015</v>
          </cell>
          <cell r="C320" t="str">
            <v>CHP</v>
          </cell>
          <cell r="D320" t="str">
            <v>ATRIBUÍDO SÃO PAULO</v>
          </cell>
          <cell r="E320">
            <v>34.799999999999997</v>
          </cell>
        </row>
        <row r="321">
          <cell r="A321">
            <v>6259</v>
          </cell>
          <cell r="B321" t="str">
            <v>CAMINHÃO PIPA 6.000 L, PESO BRUTO TOTAL 13.000 KG, DISTÂNCIA ENTRE EIXOS 4,80 M, POTÊNCIA 189 CV INCLUSIVE TANQUE DE AÇO PARA TRANSPORTE DE ÁGUA, CAPACIDADE 6 M3 - CHP DIURNO. AF_06/2014</v>
          </cell>
          <cell r="C321" t="str">
            <v>CHP</v>
          </cell>
          <cell r="D321" t="str">
            <v>ATRIBUÍDO SÃO PAULO</v>
          </cell>
          <cell r="E321">
            <v>150.88999999999999</v>
          </cell>
        </row>
        <row r="322">
          <cell r="A322">
            <v>6879</v>
          </cell>
          <cell r="B322" t="str">
            <v>ROLO COMPACTADOR DE PNEUS ESTÁTICO, PRESSÃO VARIÁVEL, POTÊNCIA 111 HP, PESO SEM/COM LASTRO 9,5 / 26 T, LARGURA DE TRABALHO 1,90 M - CHP DIURNO. AF_07/2014</v>
          </cell>
          <cell r="C322" t="str">
            <v>CHP</v>
          </cell>
          <cell r="D322" t="str">
            <v>ATRIBUÍDO SÃO PAULO</v>
          </cell>
          <cell r="E322">
            <v>117.59</v>
          </cell>
        </row>
        <row r="323">
          <cell r="A323">
            <v>7030</v>
          </cell>
          <cell r="B323" t="str">
            <v>TANQUE DE ASFALTO ESTACIONÁRIO COM SERPENTINA, CAPACIDADE 30.000 L - CHP DIURNO. AF_06/2014</v>
          </cell>
          <cell r="C323" t="str">
            <v>CHP</v>
          </cell>
          <cell r="D323" t="str">
            <v>ATRIBUÍDO SÃO PAULO</v>
          </cell>
          <cell r="E323">
            <v>141.04</v>
          </cell>
        </row>
        <row r="324">
          <cell r="A324">
            <v>7042</v>
          </cell>
          <cell r="B324" t="str">
            <v>MOTOBOMBA TRASH (PARA ÁGUA SUJA) AUTO ESCORVANTE, MOTOR GASOLINA DE 6,41 HP, DIÂMETROS DE SUCÇÃO X RECALQUE: 3" X 3", HM/Q = 10 MCA / 60 M3/H A 23 MCA / 0 M3/H - CHP DIURNO. AF_10/2014</v>
          </cell>
          <cell r="C324" t="str">
            <v>CHP</v>
          </cell>
          <cell r="D324" t="str">
            <v>COEFICIENTE DE REPRESENTATIVIDADE</v>
          </cell>
          <cell r="E324">
            <v>8.14</v>
          </cell>
        </row>
        <row r="325">
          <cell r="A325">
            <v>7049</v>
          </cell>
          <cell r="B325" t="str">
            <v>ROLO COMPACTADOR PE DE CARNEIRO VIBRATORIO, POTENCIA 125 HP, PESO OPERACIONAL SEM/COM LASTRO 11,95 / 13,30 T, IMPACTO DINAMICO 38,5 / 22,5 T, LARGURA DE TRABALHO 2,15 M - CHP DIURNO. AF_06/2014</v>
          </cell>
          <cell r="C325" t="str">
            <v>CHP</v>
          </cell>
          <cell r="D325" t="str">
            <v>ATRIBUÍDO SÃO PAULO</v>
          </cell>
          <cell r="E325">
            <v>126.5</v>
          </cell>
        </row>
        <row r="326">
          <cell r="A326">
            <v>67826</v>
          </cell>
          <cell r="B326" t="str">
            <v>CAMINHÃO BASCULANTE 6 M3 TOCO, PESO BRUTO TOTAL 16.000 KG, CARGA ÚTIL MÁXIMA 11.130 KG, DISTÂNCIA ENTRE EIXOS 5,36 M, POTÊNCIA 185 CV, INCLUSIVE CAÇAMBA METÁLICA - CHP DIURNO. AF_06/2014</v>
          </cell>
          <cell r="C326" t="str">
            <v>CHP</v>
          </cell>
          <cell r="D326" t="str">
            <v>COEFICIENTE DE REPRESENTATIVIDADE</v>
          </cell>
          <cell r="E326">
            <v>108.17</v>
          </cell>
        </row>
        <row r="327">
          <cell r="A327">
            <v>73417</v>
          </cell>
          <cell r="B327" t="str">
            <v>GRUPO GERADOR ESTACIONÁRIO, MOTOR DIESEL POTÊNCIA 170 KVA - CHP DIURNO. AF_02/2016</v>
          </cell>
          <cell r="C327" t="str">
            <v>CHP</v>
          </cell>
          <cell r="D327" t="str">
            <v>ATRIBUÍDO SÃO PAULO</v>
          </cell>
          <cell r="E327">
            <v>118.34</v>
          </cell>
        </row>
        <row r="328">
          <cell r="A328">
            <v>73436</v>
          </cell>
          <cell r="B328" t="str">
            <v>ROLO COMPACTADOR VIBRATÓRIO PÉ DE CARNEIRO PARA SOLOS, POTÊNCIA 80 HP, PESO OPERACIONAL SEM/COM LASTRO 7,4 / 8,8 T, LARGURA DE TRABALHO 1,68 M - CHP DIURNO. AF_02/2016</v>
          </cell>
          <cell r="C328" t="str">
            <v>CHP</v>
          </cell>
          <cell r="D328" t="str">
            <v>ATRIBUÍDO SÃO PAULO</v>
          </cell>
          <cell r="E328">
            <v>134.22</v>
          </cell>
        </row>
        <row r="329">
          <cell r="A329">
            <v>73467</v>
          </cell>
          <cell r="B329" t="str">
            <v>CAMINHÃO TOCO, PBT 14.300 KG, CARGA ÚTIL MÁX. 9.710 KG, DIST. ENTRE EIXOS 3,56 M, POTÊNCIA 185 CV, INCLUSIVE CARROCERIA FIXA ABERTA DE MADEIRA P/ TRANSPORTE GERAL DE CARGA SECA, DIMEN. APROX. 2,50 X 6,50 X 0,50 M - CHP DIURNO. AF_06/2014</v>
          </cell>
          <cell r="C329" t="str">
            <v>CHP</v>
          </cell>
          <cell r="D329" t="str">
            <v>COEFICIENTE DE REPRESENTATIVIDADE</v>
          </cell>
          <cell r="E329">
            <v>101.82</v>
          </cell>
        </row>
        <row r="330">
          <cell r="A330">
            <v>73536</v>
          </cell>
          <cell r="B330" t="str">
            <v>MOTOBOMBA CENTRÍFUGA, MOTOR A GASOLINA, POTÊNCIA 5,42 HP, BOCAIS 1 1/2" X 1", DIÂMETRO ROTOR 143 MM HM/Q = 6 MCA / 16,8 M3/H A 38 MCA / 6,6 M3/H - CHP DIURNO. AF_06/2014</v>
          </cell>
          <cell r="C330" t="str">
            <v>CHP</v>
          </cell>
          <cell r="D330" t="str">
            <v>COEFICIENTE DE REPRESENTATIVIDADE</v>
          </cell>
          <cell r="E330">
            <v>6.89</v>
          </cell>
        </row>
        <row r="331">
          <cell r="A331">
            <v>83362</v>
          </cell>
          <cell r="B331" t="str">
            <v>ESPARGIDOR DE ASFALTO PRESSURIZADO, TANQUE 6 M3 COM ISOLAÇÃO TÉRMICA, AQUECIDO COM 2 MAÇARICOS, COM BARRA ESPARGIDORA 3,60 M, MONTADO SOBRE CAMINHÃO  TOCO, PBT 14.300 KG, POTÊNCIA 185 CV - CHP DIURNO. AF_08/2015</v>
          </cell>
          <cell r="C331" t="str">
            <v>CHP</v>
          </cell>
          <cell r="D331" t="str">
            <v>ATRIBUÍDO SÃO PAULO</v>
          </cell>
          <cell r="E331">
            <v>183.53</v>
          </cell>
        </row>
        <row r="332">
          <cell r="A332">
            <v>83765</v>
          </cell>
          <cell r="B332" t="str">
            <v>GRUPO DE SOLDAGEM COM GERADOR A DIESEL 60 CV PARA SOLDA ELÉTRICA, SOBRE 04 RODAS, COM MOTOR 4 CILINDROS 600 A - CHP DIURNO. AF_02/2016</v>
          </cell>
          <cell r="C332" t="str">
            <v>CHP</v>
          </cell>
          <cell r="D332" t="str">
            <v>ATRIBUÍDO SÃO PAULO</v>
          </cell>
          <cell r="E332">
            <v>76.98</v>
          </cell>
        </row>
        <row r="333">
          <cell r="A333">
            <v>87445</v>
          </cell>
          <cell r="B333" t="str">
            <v>BETONEIRA CAPACIDADE NOMINAL 400 L, CAPACIDADE DE MISTURA 310 L, MOTOR A DIESEL POTÊNCIA 5,0 HP, SEM CARREGADOR - CHP DIURNO. AF_06/2014</v>
          </cell>
          <cell r="C333" t="str">
            <v>CHP</v>
          </cell>
          <cell r="D333" t="str">
            <v>COEFICIENTE DE REPRESENTATIVIDADE</v>
          </cell>
          <cell r="E333">
            <v>3.17</v>
          </cell>
        </row>
        <row r="334">
          <cell r="A334">
            <v>88386</v>
          </cell>
          <cell r="B334" t="str">
            <v>MISTURADOR DE ARGAMASSA, EIXO HORIZONTAL, CAPACIDADE DE MISTURA 300 KG, MOTOR ELÉTRICO POTÊNCIA 5 CV - CHP DIURNO. AF_06/2014</v>
          </cell>
          <cell r="C334" t="str">
            <v>CHP</v>
          </cell>
          <cell r="D334" t="str">
            <v>COEFICIENTE DE REPRESENTATIVIDADE</v>
          </cell>
          <cell r="E334">
            <v>3.48</v>
          </cell>
        </row>
        <row r="335">
          <cell r="A335">
            <v>88393</v>
          </cell>
          <cell r="B335" t="str">
            <v>MISTURADOR DE ARGAMASSA, EIXO HORIZONTAL, CAPACIDADE DE MISTURA 600 KG, MOTOR ELÉTRICO POTÊNCIA 7,5 CV - CHP DIURNO. AF_06/2014</v>
          </cell>
          <cell r="C335" t="str">
            <v>CHP</v>
          </cell>
          <cell r="D335" t="str">
            <v>COEFICIENTE DE REPRESENTATIVIDADE</v>
          </cell>
          <cell r="E335">
            <v>4.83</v>
          </cell>
        </row>
        <row r="336">
          <cell r="A336">
            <v>88399</v>
          </cell>
          <cell r="B336" t="str">
            <v>MISTURADOR DE ARGAMASSA, EIXO HORIZONTAL, CAPACIDADE DE MISTURA 160 KG, MOTOR ELÉTRICO POTÊNCIA 3 CV - CHP DIURNO. AF_06/2014</v>
          </cell>
          <cell r="C336" t="str">
            <v>CHP</v>
          </cell>
          <cell r="D336" t="str">
            <v>COEFICIENTE DE REPRESENTATIVIDADE</v>
          </cell>
          <cell r="E336">
            <v>2.5</v>
          </cell>
        </row>
        <row r="337">
          <cell r="A337">
            <v>88418</v>
          </cell>
          <cell r="B337" t="str">
            <v>PROJETOR DE ARGAMASSA, CAPACIDADE DE PROJEÇÃO 1,5 M3/H, ALCANCE DE 30 ATÉ 60 M, MOTOR ELÉTRICO POTÊNCIA 7,5 HP - CHP DIURNO. AF_06/2014</v>
          </cell>
          <cell r="C337" t="str">
            <v>CHP</v>
          </cell>
          <cell r="D337" t="str">
            <v>COEFICIENTE DE REPRESENTATIVIDADE</v>
          </cell>
          <cell r="E337">
            <v>10.52</v>
          </cell>
        </row>
        <row r="338">
          <cell r="A338">
            <v>88433</v>
          </cell>
          <cell r="B338" t="str">
            <v>PROJETOR DE ARGAMASSA, CAPACIDADE DE PROJEÇÃO 2 M3/H, ALCANCE ATÉ 50 M, MOTOR ELÉTRICO POTÊNCIA 7,5 HP - CHP DIURNO. AF_06/2014</v>
          </cell>
          <cell r="C338" t="str">
            <v>CHP</v>
          </cell>
          <cell r="D338" t="str">
            <v>COEFICIENTE DE REPRESENTATIVIDADE</v>
          </cell>
          <cell r="E338">
            <v>12.82</v>
          </cell>
        </row>
        <row r="339">
          <cell r="A339">
            <v>88830</v>
          </cell>
          <cell r="B339" t="str">
            <v>BETONEIRA CAPACIDADE NOMINAL DE 400 L, CAPACIDADE DE MISTURA 280 L, MOTOR ELÉTRICO TRIFÁSICO POTÊNCIA DE 2 CV, SEM CARREGADOR - CHP DIURNO. AF_10/2014</v>
          </cell>
          <cell r="C339" t="str">
            <v>CHP</v>
          </cell>
          <cell r="D339" t="str">
            <v>COEFICIENTE DE REPRESENTATIVIDADE</v>
          </cell>
          <cell r="E339">
            <v>1.29</v>
          </cell>
        </row>
        <row r="340">
          <cell r="A340">
            <v>88843</v>
          </cell>
          <cell r="B340" t="str">
            <v>TRATOR DE ESTEIRAS, POTÊNCIA 125 HP, PESO OPERACIONAL 12,9 T, COM LÂMINA 2,7 M3 - CHP DIURNO. AF_10/2014</v>
          </cell>
          <cell r="C340" t="str">
            <v>CHP</v>
          </cell>
          <cell r="D340" t="str">
            <v>ATRIBUÍDO SÃO PAULO</v>
          </cell>
          <cell r="E340">
            <v>130.24</v>
          </cell>
        </row>
        <row r="341">
          <cell r="A341">
            <v>88907</v>
          </cell>
          <cell r="B341" t="str">
            <v>ESCAVADEIRA HIDRÁULICA SOBRE ESTEIRAS, CAÇAMBA 1,20 M3, PESO OPERACIONAL 21 T, POTÊNCIA BRUTA 155 HP - CHP DIURNO. AF_06/2014</v>
          </cell>
          <cell r="C341" t="str">
            <v>CHP</v>
          </cell>
          <cell r="D341" t="str">
            <v>COEFICIENTE DE REPRESENTATIVIDADE</v>
          </cell>
          <cell r="E341">
            <v>144.55000000000001</v>
          </cell>
        </row>
        <row r="342">
          <cell r="A342">
            <v>89021</v>
          </cell>
          <cell r="B342" t="str">
            <v>BOMBA SUBMERSÍVEL ELÉTRICA TRIFÁSICA, POTÊNCIA 2,96 HP, Ø ROTOR 144 MM SEMI-ABERTO, BOCAL DE SAÍDA Ø 2, HM/Q = 2 MCA / 38,8 M3/H A 28 MCA / 5 M3/H - CHP DIURNO. AF_06/2014</v>
          </cell>
          <cell r="C342" t="str">
            <v>CHP</v>
          </cell>
          <cell r="D342" t="str">
            <v>COEFICIENTE DE REPRESENTATIVIDADE</v>
          </cell>
          <cell r="E342">
            <v>1.8</v>
          </cell>
        </row>
        <row r="343">
          <cell r="A343">
            <v>89028</v>
          </cell>
          <cell r="B343" t="str">
            <v>TANQUE DE ASFALTO ESTACIONÁRIO COM MAÇARICO, CAPACIDADE 20.000 L - CHP DIURNO. AF_06/2014</v>
          </cell>
          <cell r="C343" t="str">
            <v>CHP</v>
          </cell>
          <cell r="D343" t="str">
            <v>ATRIBUÍDO SÃO PAULO</v>
          </cell>
          <cell r="E343">
            <v>130.41</v>
          </cell>
        </row>
        <row r="344">
          <cell r="A344">
            <v>89032</v>
          </cell>
          <cell r="B344" t="str">
            <v>TRATOR DE ESTEIRAS, POTÊNCIA 100 HP, PESO OPERACIONAL 9,4 T, COM LÂMINA 2,19 M3 - CHP DIURNO. AF_06/2014</v>
          </cell>
          <cell r="C344" t="str">
            <v>CHP</v>
          </cell>
          <cell r="D344" t="str">
            <v>ATRIBUÍDO SÃO PAULO</v>
          </cell>
          <cell r="E344">
            <v>118.1</v>
          </cell>
        </row>
        <row r="345">
          <cell r="A345">
            <v>89035</v>
          </cell>
          <cell r="B345" t="str">
            <v>TRATOR DE PNEUS, POTÊNCIA 85 CV, TRAÇÃO 4X4, PESO COM LASTRO DE 4.675 KG - CHP DIURNO. AF_06/2014</v>
          </cell>
          <cell r="C345" t="str">
            <v>CHP</v>
          </cell>
          <cell r="D345" t="str">
            <v>ATRIBUÍDO SÃO PAULO</v>
          </cell>
          <cell r="E345">
            <v>117.67</v>
          </cell>
        </row>
        <row r="346">
          <cell r="A346">
            <v>89225</v>
          </cell>
          <cell r="B346" t="str">
            <v>BETONEIRA CAPACIDADE NOMINAL DE 600 L, CAPACIDADE DE MISTURA 360 L, MOTOR ELÉTRICO TRIFÁSICO POTÊNCIA DE 4 CV, SEM CARREGADOR - CHP DIURNO. AF_11/2014</v>
          </cell>
          <cell r="C346" t="str">
            <v>CHP</v>
          </cell>
          <cell r="D346" t="str">
            <v>COEFICIENTE DE REPRESENTATIVIDADE</v>
          </cell>
          <cell r="E346">
            <v>3.44</v>
          </cell>
        </row>
        <row r="347">
          <cell r="A347">
            <v>89234</v>
          </cell>
          <cell r="B347" t="str">
            <v>FRESADORA DE ASFALTO A FRIO SOBRE RODAS, LARGURA FRESAGEM DE 1,0 M, POTÊNCIA 208 HP - CHP DIURNO. AF_11/2014</v>
          </cell>
          <cell r="C347" t="str">
            <v>CHP</v>
          </cell>
          <cell r="D347" t="str">
            <v>ATRIBUÍDO SÃO PAULO</v>
          </cell>
          <cell r="E347">
            <v>395.42</v>
          </cell>
        </row>
        <row r="348">
          <cell r="A348">
            <v>89242</v>
          </cell>
          <cell r="B348" t="str">
            <v>FRESADORA DE ASFALTO A FRIO SOBRE RODAS, LARGURA FRESAGEM DE 2,0 M, POTÊNCIA 550 HP - CHP DIURNO. AF_11/2014</v>
          </cell>
          <cell r="C348" t="str">
            <v>CHP</v>
          </cell>
          <cell r="D348" t="str">
            <v>ATRIBUÍDO SÃO PAULO</v>
          </cell>
          <cell r="E348">
            <v>921.79</v>
          </cell>
        </row>
        <row r="349">
          <cell r="A349">
            <v>89250</v>
          </cell>
          <cell r="B349" t="str">
            <v>RECICLADORA DE ASFALTO A FRIO SOBRE RODAS, LARGURA FRESAGEM DE 2,0 M, POTÊNCIA 422 HP - CHP DIURNO. AF_11/2014</v>
          </cell>
          <cell r="C349" t="str">
            <v>CHP</v>
          </cell>
          <cell r="D349" t="str">
            <v>ATRIBUÍDO SÃO PAULO</v>
          </cell>
          <cell r="E349">
            <v>799.77</v>
          </cell>
        </row>
        <row r="350">
          <cell r="A350">
            <v>89257</v>
          </cell>
          <cell r="B350" t="str">
            <v>VIBROACABADORA DE ASFALTO SOBRE ESTEIRAS, LARGURA DE PAVIMENTAÇÃO 2,13 M A 4,55 M, POTÊNCIA 100 HP CAPACIDADE 400 T/H - CHP DIURNO. AF_11/2014</v>
          </cell>
          <cell r="C350" t="str">
            <v>CHP</v>
          </cell>
          <cell r="D350" t="str">
            <v>ATRIBUÍDO SÃO PAULO</v>
          </cell>
          <cell r="E350">
            <v>226.25</v>
          </cell>
        </row>
        <row r="351">
          <cell r="A351">
            <v>89272</v>
          </cell>
          <cell r="B351" t="str">
            <v>GUINDASTE HIDRÁULICO AUTOPROPELIDO, COM LANÇA TELESCÓPICA 28,80 M, CAPACIDADE MÁXIMA 30 T, POTÊNCIA 97 KW, TRAÇÃO 4 X 4 - CHP DIURNO. AF_11/2014</v>
          </cell>
          <cell r="C351" t="str">
            <v>CHP</v>
          </cell>
          <cell r="D351" t="str">
            <v>ATRIBUÍDO SÃO PAULO</v>
          </cell>
          <cell r="E351">
            <v>130.56</v>
          </cell>
        </row>
        <row r="352">
          <cell r="A352">
            <v>89278</v>
          </cell>
          <cell r="B352" t="str">
            <v>BETONEIRA CAPACIDADE NOMINAL DE 600 L, CAPACIDADE DE MISTURA 440 L, MOTOR A DIESEL POTÊNCIA 10 HP, COM CARREGADOR - CHP DIURNO. AF_11/2014</v>
          </cell>
          <cell r="C352" t="str">
            <v>CHP</v>
          </cell>
          <cell r="D352" t="str">
            <v>COEFICIENTE DE REPRESENTATIVIDADE</v>
          </cell>
          <cell r="E352">
            <v>7.25</v>
          </cell>
        </row>
        <row r="353">
          <cell r="A353">
            <v>89843</v>
          </cell>
          <cell r="B353" t="str">
            <v>BATE-ESTACAS POR GRAVIDADE, POTÊNCIA DE 160 HP, PESO DO MARTELO ATÉ 3 TONELADAS - CHP DIURNO. AF_11/2014</v>
          </cell>
          <cell r="C353" t="str">
            <v>CHP</v>
          </cell>
          <cell r="D353" t="str">
            <v>ATRIBUÍDO SÃO PAULO</v>
          </cell>
          <cell r="E353">
            <v>142.31</v>
          </cell>
        </row>
        <row r="354">
          <cell r="A354">
            <v>89876</v>
          </cell>
          <cell r="B354" t="str">
            <v>CAMINHÃO BASCULANTE 14 M3, COM CAVALO MECÂNICO DE CAPACIDADE MÁXIMA DE TRAÇÃO COMBINADO DE 36000 KG, POTÊNCIA 286 CV, INCLUSIVE SEMIREBOQUE COM CAÇAMBA METÁLICA - CHP DIURNO. AF_12/2014</v>
          </cell>
          <cell r="C354" t="str">
            <v>CHP</v>
          </cell>
          <cell r="D354" t="str">
            <v>COEFICIENTE DE REPRESENTATIVIDADE</v>
          </cell>
          <cell r="E354">
            <v>198.17</v>
          </cell>
        </row>
        <row r="355">
          <cell r="A355">
            <v>89883</v>
          </cell>
          <cell r="B355" t="str">
            <v>CAMINHÃO BASCULANTE 18 M3, COM CAVALO MECÂNICO DE CAPACIDADE MÁXIMA DE TRAÇÃO COMBINADO DE 45000 KG, POTÊNCIA 330 CV, INCLUSIVE SEMIREBOQUE COM CAÇAMBA METÁLICA - CHP DIURNO. AF_12/2014</v>
          </cell>
          <cell r="C355" t="str">
            <v>CHP</v>
          </cell>
          <cell r="D355" t="str">
            <v>COEFICIENTE DE REPRESENTATIVIDADE</v>
          </cell>
          <cell r="E355">
            <v>217.51</v>
          </cell>
        </row>
        <row r="356">
          <cell r="A356">
            <v>90586</v>
          </cell>
          <cell r="B356" t="str">
            <v>VIBRADOR DE IMERSÃO, DIÂMETRO DE PONTEIRA 45MM, MOTOR ELÉTRICO TRIFÁSICO POTÊNCIA DE 2 CV - CHP DIURNO. AF_06/2015</v>
          </cell>
          <cell r="C356" t="str">
            <v>CHP</v>
          </cell>
          <cell r="D356" t="str">
            <v>COEFICIENTE DE REPRESENTATIVIDADE</v>
          </cell>
          <cell r="E356">
            <v>1.24</v>
          </cell>
        </row>
        <row r="357">
          <cell r="A357">
            <v>90625</v>
          </cell>
          <cell r="B357" t="str">
            <v>PERFURATRIZ MANUAL, TORQUE MÁXIMO 83 N.M, POTÊNCIA 5 CV, COM DIÂMETRO MÁXIMO 4" - CHP DIURNO. AF_06/2015</v>
          </cell>
          <cell r="C357" t="str">
            <v>CHP</v>
          </cell>
          <cell r="D357" t="str">
            <v>COEFICIENTE DE REPRESENTATIVIDADE</v>
          </cell>
          <cell r="E357">
            <v>4.97</v>
          </cell>
        </row>
        <row r="358">
          <cell r="A358">
            <v>90631</v>
          </cell>
          <cell r="B358" t="str">
            <v>PERFURATRIZ SOBRE ESTEIRA, TORQUE MÁXIMO 600 KGF, PESO MÉDIO 1000 KG, POTÊNCIA 20 HP, DIÂMETRO MÁXIMO 10" - CHP DIURNO. AF_06/2015</v>
          </cell>
          <cell r="C358" t="str">
            <v>CHP</v>
          </cell>
          <cell r="D358" t="str">
            <v>COEFICIENTE DE REPRESENTATIVIDADE</v>
          </cell>
          <cell r="E358">
            <v>91.6</v>
          </cell>
        </row>
        <row r="359">
          <cell r="A359">
            <v>90637</v>
          </cell>
          <cell r="B359" t="str">
            <v>MISTURADOR DUPLO HORIZONTAL DE ALTA TURBULÊNCIA, CAPACIDADE / VOLUME 2 X 500 LITROS, MOTORES ELÉTRICOS MÍNIMO 5 CV CADA, PARA NATA CIMENTO, ARGAMASSA E OUTROS - CHP DIURNO. AF_06/2015</v>
          </cell>
          <cell r="C359" t="str">
            <v>CHP</v>
          </cell>
          <cell r="D359" t="str">
            <v>COEFICIENTE DE REPRESENTATIVIDADE</v>
          </cell>
          <cell r="E359">
            <v>9.9600000000000009</v>
          </cell>
        </row>
        <row r="360">
          <cell r="A360">
            <v>90643</v>
          </cell>
          <cell r="B360" t="str">
            <v>BOMBA TRIPLEX, PARA INJEÇÃO DE NATA DE CIMENTO, VAZÃO MÁXIMA DE 100 LITROS/MINUTO, PRESSÃO MÁXIMA DE 70 BAR - CHP DIURNO. AF_06/2015</v>
          </cell>
          <cell r="C360" t="str">
            <v>CHP</v>
          </cell>
          <cell r="D360" t="str">
            <v>COEFICIENTE DE REPRESENTATIVIDADE</v>
          </cell>
          <cell r="E360">
            <v>13.85</v>
          </cell>
        </row>
        <row r="361">
          <cell r="A361">
            <v>90650</v>
          </cell>
          <cell r="B361" t="str">
            <v>BOMBA CENTRÍFUGA MONOESTÁGIO COM MOTOR ELÉTRICO MONOFÁSICO, POTÊNCIA 15 HP, DIÂMETRO DO ROTOR 173 MM, HM/Q = 30 MCA / 90 M3/H A 45 MCA / 55 M3/H - CHP DIURNO. AF_06/2015</v>
          </cell>
          <cell r="C361" t="str">
            <v>CHP</v>
          </cell>
          <cell r="D361" t="str">
            <v>COEFICIENTE DE REPRESENTATIVIDADE</v>
          </cell>
          <cell r="E361">
            <v>8.2200000000000006</v>
          </cell>
        </row>
        <row r="362">
          <cell r="A362">
            <v>90656</v>
          </cell>
          <cell r="B362" t="str">
            <v>BOMBA DE PROJEÇÃO DE CONCRETO SECO, POTÊNCIA 10 CV, VAZÃO 3 M3/H - CHP DIURNO. AF_06/2015</v>
          </cell>
          <cell r="C362" t="str">
            <v>CHP</v>
          </cell>
          <cell r="D362" t="str">
            <v>COEFICIENTE DE REPRESENTATIVIDADE</v>
          </cell>
          <cell r="E362">
            <v>9.93</v>
          </cell>
        </row>
        <row r="363">
          <cell r="A363">
            <v>90662</v>
          </cell>
          <cell r="B363" t="str">
            <v>BOMBA DE PROJEÇÃO DE CONCRETO SECO, POTÊNCIA 10 CV, VAZÃO 6 M3/H - CHP DIURNO. AF_06/2015</v>
          </cell>
          <cell r="C363" t="str">
            <v>CHP</v>
          </cell>
          <cell r="D363" t="str">
            <v>COEFICIENTE DE REPRESENTATIVIDADE</v>
          </cell>
          <cell r="E363">
            <v>10.31</v>
          </cell>
        </row>
        <row r="364">
          <cell r="A364">
            <v>90668</v>
          </cell>
          <cell r="B364" t="str">
            <v>PROJETOR PNEUMÁTICO DE ARGAMASSA PARA CHAPISCO E REBOCO COM RECIPIENTE ACOPLADO, TIPO CANEQUINHA, COM COMPRESSOR DE AR REBOCÁVEL VAZÃO 89 PCM E MOTOR DIESEL DE 20 CV - CHP DIURNO. AF_06/2015</v>
          </cell>
          <cell r="C364" t="str">
            <v>CHP</v>
          </cell>
          <cell r="D364" t="str">
            <v>ATRIBUÍDO SÃO PAULO</v>
          </cell>
          <cell r="E364">
            <v>17.57</v>
          </cell>
        </row>
        <row r="365">
          <cell r="A365">
            <v>90674</v>
          </cell>
          <cell r="B365" t="str">
            <v>PERFURATRIZ COM TORRE METÁLICA PARA EXECUÇÃO DE ESTACA HÉLICE CONTÍNUA, PROFUNDIDADE MÁXIMA DE 30 M, DIÂMETRO MÁXIMO DE 800 MM, POTÊNCIA INSTALADA DE 268 HP, MESA ROTATIVA COM TORQUE MÁXIMO DE 170 KNM - CHP DIURNO. AF_06/2015</v>
          </cell>
          <cell r="C365" t="str">
            <v>CHP</v>
          </cell>
          <cell r="D365" t="str">
            <v>COEFICIENTE DE REPRESENTATIVIDADE</v>
          </cell>
          <cell r="E365">
            <v>361.97</v>
          </cell>
        </row>
        <row r="366">
          <cell r="A366">
            <v>90680</v>
          </cell>
          <cell r="B366" t="str">
            <v>PERFURATRIZ HIDRÁULICA SOBRE CAMINHÃO COM TRADO CURTO ACOPLADO, PROFUNDIDADE MÁXIMA DE 20 M, DIÂMETRO MÁXIMO DE 1500 MM, POTÊNCIA INSTALADA DE 137 HP, MESA ROTATIVA COM TORQUE MÁXIMO DE 30 KNM - CHP DIURNO. AF_06/2015</v>
          </cell>
          <cell r="C366" t="str">
            <v>CHP</v>
          </cell>
          <cell r="D366" t="str">
            <v>COEFICIENTE DE REPRESENTATIVIDADE</v>
          </cell>
          <cell r="E366">
            <v>224.39</v>
          </cell>
        </row>
        <row r="367">
          <cell r="A367">
            <v>90686</v>
          </cell>
          <cell r="B367" t="str">
            <v>MANIPULADOR TELESCÓPICO, POTÊNCIA DE 85 HP, CAPACIDADE DE CARGA DE 3.500 KG, ALTURA MÁXIMA DE ELEVAÇÃO DE 12,3 M - CHP DIURNO. AF_06/2015</v>
          </cell>
          <cell r="C367" t="str">
            <v>CHP</v>
          </cell>
          <cell r="D367" t="str">
            <v>ATRIBUÍDO SÃO PAULO</v>
          </cell>
          <cell r="E367">
            <v>105.52</v>
          </cell>
        </row>
        <row r="368">
          <cell r="A368">
            <v>90692</v>
          </cell>
          <cell r="B368" t="str">
            <v>MINICARREGADEIRA SOBRE RODAS, POTÊNCIA LÍQUIDA DE 47 HP, CAPACIDADE NOMINAL DE OPERAÇÃO DE 646 KG - CHP DIURNO. AF_06/2015</v>
          </cell>
          <cell r="C368" t="str">
            <v>CHP</v>
          </cell>
          <cell r="D368" t="str">
            <v>ATRIBUÍDO SÃO PAULO</v>
          </cell>
          <cell r="E368">
            <v>83.75</v>
          </cell>
        </row>
        <row r="369">
          <cell r="A369">
            <v>90964</v>
          </cell>
          <cell r="B369" t="str">
            <v>COMPRESSOR DE AR REBOCÁVEL, VAZÃO 89 PCM, PRESSÃO EFETIVA DE TRABALHO 102 PSI, MOTOR DIESEL, POTÊNCIA 20 CV - CHP DIURNO. AF_06/2015</v>
          </cell>
          <cell r="C369" t="str">
            <v>CHP</v>
          </cell>
          <cell r="D369" t="str">
            <v>ATRIBUÍDO SÃO PAULO</v>
          </cell>
          <cell r="E369">
            <v>16.7</v>
          </cell>
        </row>
        <row r="370">
          <cell r="A370">
            <v>90972</v>
          </cell>
          <cell r="B370" t="str">
            <v>COMPRESSOR DE AR REBOCAVEL, VAZÃO 250 PCM, PRESSAO DE TRABALHO 102 PSI, MOTOR A DIESEL POTÊNCIA 81 CV - CHP DIURNO. AF_06/2015</v>
          </cell>
          <cell r="C370" t="str">
            <v>CHP</v>
          </cell>
          <cell r="D370" t="str">
            <v>ATRIBUÍDO SÃO PAULO</v>
          </cell>
          <cell r="E370">
            <v>45.04</v>
          </cell>
        </row>
        <row r="371">
          <cell r="A371">
            <v>90979</v>
          </cell>
          <cell r="B371" t="str">
            <v>COMPRESSOR DE AR REBOCÁVEL, VAZÃO 748 PCM, PRESSÃO EFETIVA DE TRABALHO 102 PSI, MOTOR DIESEL, POTÊNCIA 210 CV - CHP DIURNO. AF_06/2015</v>
          </cell>
          <cell r="C371" t="str">
            <v>CHP</v>
          </cell>
          <cell r="D371" t="str">
            <v>ATRIBUÍDO SÃO PAULO</v>
          </cell>
          <cell r="E371">
            <v>116.44</v>
          </cell>
        </row>
        <row r="372">
          <cell r="A372">
            <v>90991</v>
          </cell>
          <cell r="B372" t="str">
            <v>ESCAVADEIRA HIDRÁULICA SOBRE ESTEIRAS, CAÇAMBA 0,80 M3, PESO OPERACIONAL 17,8 T, POTÊNCIA LÍQUIDA 110 HP - CHP DIURNO. AF_10/2014</v>
          </cell>
          <cell r="C372" t="str">
            <v>CHP</v>
          </cell>
          <cell r="D372" t="str">
            <v>COEFICIENTE DE REPRESENTATIVIDADE</v>
          </cell>
          <cell r="E372">
            <v>119.49</v>
          </cell>
        </row>
        <row r="373">
          <cell r="A373">
            <v>90999</v>
          </cell>
          <cell r="B373" t="str">
            <v>COMPRESSOR DE AR REBOCAVEL, VAZÃO 400 PCM, PRESSAO DE TRABALHO 102 PSI, MOTOR A DIESEL POTÊNCIA 110 CV - CHP DIURNO. AF_06/2015</v>
          </cell>
          <cell r="C373" t="str">
            <v>CHP</v>
          </cell>
          <cell r="D373" t="str">
            <v>ATRIBUÍDO SÃO PAULO</v>
          </cell>
          <cell r="E373">
            <v>59.88</v>
          </cell>
        </row>
        <row r="374">
          <cell r="A374">
            <v>91031</v>
          </cell>
          <cell r="B374" t="str">
            <v>CAMINHÃO TRUCADO (C/ TERCEIRO EIXO) ELETRÔNICO - POTÊNCIA 231CV - PBT = 22000KG - DIST. ENTRE EIXOS 5170 MM - INCLUI CARROCERIA FIXA ABERTA DE MADEIRA - CHP DIURNO. AF_06/2015</v>
          </cell>
          <cell r="C374" t="str">
            <v>CHP</v>
          </cell>
          <cell r="D374" t="str">
            <v>COEFICIENTE DE REPRESENTATIVIDADE</v>
          </cell>
          <cell r="E374">
            <v>145.22</v>
          </cell>
        </row>
        <row r="375">
          <cell r="A375">
            <v>91277</v>
          </cell>
          <cell r="B375" t="str">
            <v>PLACA VIBRATÓRIA REVERSÍVEL COM MOTOR 4 TEMPOS A GASOLINA, FORÇA CENTRÍFUGA DE 25 KN (2500 KGF), POTÊNCIA 5,5 CV - CHP DIURNO. AF_08/2015</v>
          </cell>
          <cell r="C375" t="str">
            <v>CHP</v>
          </cell>
          <cell r="D375" t="str">
            <v>ATRIBUÍDO SÃO PAULO</v>
          </cell>
          <cell r="E375">
            <v>7.59</v>
          </cell>
        </row>
        <row r="376">
          <cell r="A376">
            <v>91283</v>
          </cell>
          <cell r="B376" t="str">
            <v>CORTADORA DE PISO COM MOTOR 4 TEMPOS A GASOLINA, POTÊNCIA DE 13 HP, COM DISCO DE CORTE DIAMANTADO SEGMENTADO PARA CONCRETO, DIÂMETRO DE 350 MM, FURO DE 1" (14 X 1") - CHP DIURNO. AF_08/2015</v>
          </cell>
          <cell r="C376" t="str">
            <v>CHP</v>
          </cell>
          <cell r="D376" t="str">
            <v>COEFICIENTE DE REPRESENTATIVIDADE</v>
          </cell>
          <cell r="E376">
            <v>17.309999999999999</v>
          </cell>
        </row>
        <row r="377">
          <cell r="A377">
            <v>91386</v>
          </cell>
          <cell r="B377" t="str">
            <v>CAMINHÃO BASCULANTE 10 M3, TRUCADO CABINE SIMPLES, PESO BRUTO TOTAL 23.000 KG, CARGA ÚTIL MÁXIMA 15.935 KG, DISTÂNCIA ENTRE EIXOS 4,80 M, POTÊNCIA 230 CV INCLUSIVE CAÇAMBA METÁLICA - CHP DIURNO. AF_06/2014</v>
          </cell>
          <cell r="C377" t="str">
            <v>CHP</v>
          </cell>
          <cell r="D377" t="str">
            <v>COEFICIENTE DE REPRESENTATIVIDADE</v>
          </cell>
          <cell r="E377">
            <v>152</v>
          </cell>
        </row>
        <row r="378">
          <cell r="A378">
            <v>91533</v>
          </cell>
          <cell r="B378" t="str">
            <v>COMPACTADOR DE SOLOS DE PERCUSSÃO (SOQUETE) COM MOTOR A GASOLINA 4 TEMPOS, POTÊNCIA 4 CV - CHP DIURNO. AF_08/2015</v>
          </cell>
          <cell r="C378" t="str">
            <v>CHP</v>
          </cell>
          <cell r="D378" t="str">
            <v>ATRIBUÍDO SÃO PAULO</v>
          </cell>
          <cell r="E378">
            <v>31.44</v>
          </cell>
        </row>
        <row r="379">
          <cell r="A379">
            <v>91634</v>
          </cell>
          <cell r="B379" t="str">
            <v>GUINDAUTO HIDRÁULICO, CAPACIDADE MÁXIMA DE CARGA 6500 KG, MOMENTO MÁXIMO DE CARGA 5,8 TM, ALCANCE MÁXIMO HORIZONTAL 7,60 M, INCLUSIVE CAMINHÃO TOCO PBT 9.700 KG, POTÊNCIA DE 160 CV - CHP DIURNO. AF_08/2015</v>
          </cell>
          <cell r="C379" t="str">
            <v>CHP</v>
          </cell>
          <cell r="D379" t="str">
            <v>ATRIBUÍDO SÃO PAULO</v>
          </cell>
          <cell r="E379">
            <v>137.05000000000001</v>
          </cell>
        </row>
        <row r="380">
          <cell r="A380">
            <v>91645</v>
          </cell>
          <cell r="B380" t="str">
            <v>CAMINHÃO DE TRANSPORTE DE MATERIAL ASFÁLTICO 30.000 L, COM CAVALO MECÂNICO DE CAPACIDADE MÁXIMA DE TRAÇÃO COMBINADO DE 66.000 KG, POTÊNCIA 360 CV, INCLUSIVE TANQUE DE ASFALTO COM SERPENTINA - CHP DIURNO. AF_08/2015</v>
          </cell>
          <cell r="C380" t="str">
            <v>CHP</v>
          </cell>
          <cell r="D380" t="str">
            <v>ATRIBUÍDO SÃO PAULO</v>
          </cell>
          <cell r="E380">
            <v>293.86</v>
          </cell>
        </row>
        <row r="381">
          <cell r="A381">
            <v>91692</v>
          </cell>
          <cell r="B381" t="str">
            <v>SERRA CIRCULAR DE BANCADA COM MOTOR ELÉTRICO POTÊNCIA DE 5HP, COM COIFA PARA DISCO 10" - CHP DIURNO. AF_08/2015</v>
          </cell>
          <cell r="C381" t="str">
            <v>CHP</v>
          </cell>
          <cell r="D381" t="str">
            <v>COEFICIENTE DE REPRESENTATIVIDADE</v>
          </cell>
          <cell r="E381">
            <v>27.6</v>
          </cell>
        </row>
        <row r="382">
          <cell r="A382">
            <v>92043</v>
          </cell>
          <cell r="B382" t="str">
            <v>DISTRIBUIDOR DE AGREGADOS REBOCAVEL, CAPACIDADE 1,9 M³, LARGURA DE TRABALHO 3,66 M - CHP DIURNO. AF_11/2015</v>
          </cell>
          <cell r="C382" t="str">
            <v>CHP</v>
          </cell>
          <cell r="D382" t="str">
            <v>ATRIBUÍDO SÃO PAULO</v>
          </cell>
          <cell r="E382">
            <v>8</v>
          </cell>
        </row>
        <row r="383">
          <cell r="A383">
            <v>92106</v>
          </cell>
          <cell r="B383" t="str">
            <v>CAMINHÃO PARA EQUIPAMENTO DE LIMPEZA A SUCÇÃO, COM CAMINHÃO TRUCADO DE PESO BRUTO TOTAL 23000 KG, CARGA ÚTIL MÁXIMA 15935 KG, DISTÂNCIA ENTRE EIXOS 4,80 M, POTÊNCIA 230 CV, INCLUSIVE LIMPADORA A SUCÇÃO, TANQUE 12000 L - CHP DIURNO. AF_11/2015</v>
          </cell>
          <cell r="C383" t="str">
            <v>CHP</v>
          </cell>
          <cell r="D383" t="str">
            <v>ATRIBUÍDO SÃO PAULO</v>
          </cell>
          <cell r="E383">
            <v>186.29</v>
          </cell>
        </row>
        <row r="384">
          <cell r="A384">
            <v>92112</v>
          </cell>
          <cell r="B384" t="str">
            <v>PENEIRA ROTATIVA COM MOTOR ELÉTRICO TRIFÁSICO DE 2 CV, CILINDRO DE 1 M X 0,60 M, COM FUROS DE 3,17 MM - CHP DIURNO. AF_11/2015</v>
          </cell>
          <cell r="C384" t="str">
            <v>CHP</v>
          </cell>
          <cell r="D384" t="str">
            <v>COEFICIENTE DE REPRESENTATIVIDADE</v>
          </cell>
          <cell r="E384">
            <v>1.98</v>
          </cell>
        </row>
        <row r="385">
          <cell r="A385">
            <v>92118</v>
          </cell>
          <cell r="B385" t="str">
            <v>DOSADOR DE AREIA, CAPACIDADE DE 26 LITROS - CHP DIURNO. AF_11/2015</v>
          </cell>
          <cell r="C385" t="str">
            <v>CHP</v>
          </cell>
          <cell r="D385" t="str">
            <v>COEFICIENTE DE REPRESENTATIVIDADE</v>
          </cell>
          <cell r="E385">
            <v>0.14000000000000001</v>
          </cell>
        </row>
        <row r="386">
          <cell r="A386">
            <v>92138</v>
          </cell>
          <cell r="B386" t="str">
            <v>CAMINHONETE COM MOTOR A DIESEL, POTÊNCIA 180 CV, CABINE DUPLA, 4X4 - CHP DIURNO. AF_11/2015</v>
          </cell>
          <cell r="C386" t="str">
            <v>CHP</v>
          </cell>
          <cell r="D386" t="str">
            <v>COEFICIENTE DE REPRESENTATIVIDADE</v>
          </cell>
          <cell r="E386">
            <v>64.95</v>
          </cell>
        </row>
        <row r="387">
          <cell r="A387">
            <v>92145</v>
          </cell>
          <cell r="B387" t="str">
            <v>CAMINHONETE CABINE SIMPLES COM MOTOR 1.6 FLEX, CÂMBIO MANUAL, POTÊNCIA 101/104 CV, 2 PORTAS - CHP DIURNO. AF_11/2015</v>
          </cell>
          <cell r="C387" t="str">
            <v>CHP</v>
          </cell>
          <cell r="D387" t="str">
            <v>COEFICIENTE DE REPRESENTATIVIDADE</v>
          </cell>
          <cell r="E387">
            <v>58.36</v>
          </cell>
        </row>
        <row r="388">
          <cell r="A388">
            <v>92242</v>
          </cell>
          <cell r="B388" t="str">
            <v>CAMINHÃO DE TRANSPORTE DE MATERIAL ASFÁLTICO 20.000 L, COM CAVALO MECÂNICO DE CAPACIDADE MÁXIMA DE TRAÇÃO COMBINADO DE 45.000 KG, POTÊNCIA 330 CV, INCLUSIVE TANQUE DE ASFALTO COM MAÇARICO - CHP DIURNO. AF_12/2015</v>
          </cell>
          <cell r="C388" t="str">
            <v>CHP</v>
          </cell>
          <cell r="D388" t="str">
            <v>ATRIBUÍDO SÃO PAULO</v>
          </cell>
          <cell r="E388">
            <v>256.93</v>
          </cell>
        </row>
        <row r="389">
          <cell r="A389">
            <v>92716</v>
          </cell>
          <cell r="B389" t="str">
            <v>APARELHO PARA CORTE E SOLDA OXI-ACETILENO SOBRE RODAS, INCLUSIVE CILINDROS E MAÇARICOS - CHP DIURNO. AF_12/2015</v>
          </cell>
          <cell r="C389" t="str">
            <v>CHP</v>
          </cell>
          <cell r="D389" t="str">
            <v>COEFICIENTE DE REPRESENTATIVIDADE</v>
          </cell>
          <cell r="E389">
            <v>17.53</v>
          </cell>
        </row>
        <row r="390">
          <cell r="A390">
            <v>92960</v>
          </cell>
          <cell r="B390" t="str">
            <v>MÁQUINA EXTRUSORA DE CONCRETO PARA GUIAS E SARJETAS, MOTOR A DIESEL, POTÊNCIA 14 CV - CHP DIURNO. AF_12/2015</v>
          </cell>
          <cell r="C390" t="str">
            <v>CHP</v>
          </cell>
          <cell r="D390" t="str">
            <v>ATRIBUÍDO SÃO PAULO</v>
          </cell>
          <cell r="E390">
            <v>16.829999999999998</v>
          </cell>
        </row>
        <row r="391">
          <cell r="A391">
            <v>92966</v>
          </cell>
          <cell r="B391" t="str">
            <v>MARTELO PERFURADOR PNEUMÁTICO MANUAL, HASTE 25 X 75 MM, 21 KG - CHP DIURNO. AF_12/2015</v>
          </cell>
          <cell r="C391" t="str">
            <v>CHP</v>
          </cell>
          <cell r="D391" t="str">
            <v>COEFICIENTE DE REPRESENTATIVIDADE</v>
          </cell>
          <cell r="E391">
            <v>16.66</v>
          </cell>
        </row>
        <row r="392">
          <cell r="A392">
            <v>93224</v>
          </cell>
          <cell r="B392" t="str">
            <v>PERFURATRIZ COM TORRE METÁLICA PARA EXECUÇÃO DE ESTACA HÉLICE CONTÍNUA, PROFUNDIDADE MÁXIMA DE 32 M, DIÂMETRO MÁXIMO DE 1000 MM, POTÊNCIA INSTALADA DE 350 HP, MESA ROTATIVA COM TORQUE MÁXIMO DE 263 KNM - CHP DIURNO. AF_01/2016</v>
          </cell>
          <cell r="C392" t="str">
            <v>CHP</v>
          </cell>
          <cell r="D392" t="str">
            <v>COEFICIENTE DE REPRESENTATIVIDADE</v>
          </cell>
          <cell r="E392">
            <v>530.41999999999996</v>
          </cell>
        </row>
        <row r="393">
          <cell r="A393">
            <v>93233</v>
          </cell>
          <cell r="B393" t="str">
            <v>BETONEIRA CAPACIDADE NOMINAL 400 L, CAPACIDADE DE MISTURA 310 L, MOTOR A GASOLINA POTÊNCIA 5,5 HP, SEM CARREGADOR - CHP DIURNO. AF_02/2016</v>
          </cell>
          <cell r="C393" t="str">
            <v>CHP</v>
          </cell>
          <cell r="D393" t="str">
            <v>COEFICIENTE DE REPRESENTATIVIDADE</v>
          </cell>
          <cell r="E393">
            <v>7.15</v>
          </cell>
        </row>
        <row r="394">
          <cell r="A394">
            <v>93272</v>
          </cell>
          <cell r="B394" t="str">
            <v>GRUA ASCENSIONAL, LANCA DE 30 M, CAPACIDADE DE 1,0 T A 30 M, ALTURA ATE 39 M - CHP DIURNO. AF_03/2016</v>
          </cell>
          <cell r="C394" t="str">
            <v>CHP</v>
          </cell>
          <cell r="D394" t="str">
            <v>ATRIBUÍDO SÃO PAULO</v>
          </cell>
          <cell r="E394">
            <v>97.29</v>
          </cell>
        </row>
        <row r="395">
          <cell r="A395">
            <v>93281</v>
          </cell>
          <cell r="B395" t="str">
            <v>GUINCHO ELÉTRICO DE COLUNA, CAPACIDADE 400 KG, COM MOTO FREIO, MOTOR TRIFÁSICO DE 1,25 CV - CHP DIURNO. AF_03/2016</v>
          </cell>
          <cell r="C395" t="str">
            <v>CHP</v>
          </cell>
          <cell r="D395" t="str">
            <v>ATRIBUÍDO SÃO PAULO</v>
          </cell>
          <cell r="E395">
            <v>22.96</v>
          </cell>
        </row>
        <row r="396">
          <cell r="A396">
            <v>93287</v>
          </cell>
          <cell r="B396" t="str">
            <v>GUINDASTE HIDRÁULICO AUTOPROPELIDO, COM LANÇA TELESCÓPICA 40 M, CAPACIDADE MÁXIMA 60 T, POTÊNCIA 260 KW - CHP DIURNO. AF_03/2016</v>
          </cell>
          <cell r="C396" t="str">
            <v>CHP</v>
          </cell>
          <cell r="D396" t="str">
            <v>ATRIBUÍDO SÃO PAULO</v>
          </cell>
          <cell r="E396">
            <v>341.9</v>
          </cell>
        </row>
        <row r="397">
          <cell r="A397">
            <v>93402</v>
          </cell>
          <cell r="B397" t="str">
            <v>GUINDAUTO HIDRÁULICO, CAPACIDADE MÁXIMA DE CARGA 3300 KG, MOMENTO MÁXIMO DE CARGA 5,8 TM, ALCANCE MÁXIMO HORIZONTAL 7,60 M, INCLUSIVE CAMINHÃO TOCO PBT 16.000 KG, POTÊNCIA DE 189 CV - CHP DIURNO. AF_03/2016</v>
          </cell>
          <cell r="C397" t="str">
            <v>CHP</v>
          </cell>
          <cell r="D397" t="str">
            <v>ATRIBUÍDO SÃO PAULO</v>
          </cell>
          <cell r="E397">
            <v>152.11000000000001</v>
          </cell>
        </row>
        <row r="398">
          <cell r="A398">
            <v>93408</v>
          </cell>
          <cell r="B398" t="str">
            <v>MÁQUINA JATO DE PRESSAO PORTÁTIL PARA JATEAMENTO, CONTROLE AUTOMATICO REMOTO, CAMARA DE 1 SAIDA, CAPACIDADE 280 L, DIAMETRO 670 MM, BICO DE JATO CURTO VENTURI DE 5/16, MANGUEIRA DE 1 COM COMPRESSOR DE AR REBOCÁVEL VAZÃO 189 PCM E MOTOR DIESEL DE 63 CV- CHP DIURNO. AF_03/2016</v>
          </cell>
          <cell r="C398" t="str">
            <v>CHP</v>
          </cell>
          <cell r="D398" t="str">
            <v>ATRIBUÍDO SÃO PAULO</v>
          </cell>
          <cell r="E398">
            <v>68.849999999999994</v>
          </cell>
        </row>
        <row r="399">
          <cell r="A399">
            <v>93415</v>
          </cell>
          <cell r="B399" t="str">
            <v>GERADOR PORTÁTIL MONOFÁSICO, POTÊNCIA 5500 VA, MOTOR A GASOLINA, POTÊNCIA DO MOTOR 13 CV - CHP DIURNO. AF_03/2016</v>
          </cell>
          <cell r="C399" t="str">
            <v>CHP</v>
          </cell>
          <cell r="D399" t="str">
            <v>ATRIBUÍDO SÃO PAULO</v>
          </cell>
          <cell r="E399">
            <v>11.89</v>
          </cell>
        </row>
        <row r="400">
          <cell r="A400">
            <v>93421</v>
          </cell>
          <cell r="B400" t="str">
            <v>GRUPO GERADOR REBOCÁVEL, POTÊNCIA 66 KVA, MOTOR A DIESEL - CHP DIURNO. AF_03/2016</v>
          </cell>
          <cell r="C400" t="str">
            <v>CHP</v>
          </cell>
          <cell r="D400" t="str">
            <v>ATRIBUÍDO SÃO PAULO</v>
          </cell>
          <cell r="E400">
            <v>47.01</v>
          </cell>
        </row>
        <row r="401">
          <cell r="A401">
            <v>93427</v>
          </cell>
          <cell r="B401" t="str">
            <v>GRUPO GERADOR ESTACIONÁRIO, POTÊNCIA 150 KVA, MOTOR A DIESEL- CHP DIURNO. AF_03/2016</v>
          </cell>
          <cell r="C401" t="str">
            <v>CHP</v>
          </cell>
          <cell r="D401" t="str">
            <v>ATRIBUÍDO SÃO PAULO</v>
          </cell>
          <cell r="E401">
            <v>107.09</v>
          </cell>
        </row>
        <row r="402">
          <cell r="A402">
            <v>93433</v>
          </cell>
          <cell r="B402" t="str">
            <v>USINA DE MISTURA ASFÁLTICA À QUENTE, TIPO CONTRA FLUXO, PROD 40 A 80 TON/HORA - CHP DIURNO. AF_03/2016</v>
          </cell>
          <cell r="C402" t="str">
            <v>CHP</v>
          </cell>
          <cell r="D402" t="str">
            <v>ATRIBUÍDO SÃO PAULO</v>
          </cell>
          <cell r="E402">
            <v>2041.94</v>
          </cell>
        </row>
        <row r="403">
          <cell r="A403">
            <v>93439</v>
          </cell>
          <cell r="B403" t="str">
            <v>USINA DE ASFALTO À FRIO, CAPACIDADE DE 40 A 60 TON/HORA, ELÉTRICA POTÊNCIA 30 CV - CHP DIURNO. AF_03/2016</v>
          </cell>
          <cell r="C403" t="str">
            <v>CHP</v>
          </cell>
          <cell r="D403" t="str">
            <v>ATRIBUÍDO SÃO PAULO</v>
          </cell>
          <cell r="E403">
            <v>114.44</v>
          </cell>
        </row>
        <row r="404">
          <cell r="A404">
            <v>95121</v>
          </cell>
          <cell r="B404" t="str">
            <v>USINA MISTURADORA DE SOLOS, CAPACIDADE DE 200 A 500 TON/H, POTENCIA 75KW - CHP DIURNO. AF_07/2016</v>
          </cell>
          <cell r="C404" t="str">
            <v>CHP</v>
          </cell>
          <cell r="D404" t="str">
            <v>ATRIBUÍDO SÃO PAULO</v>
          </cell>
          <cell r="E404">
            <v>210.38</v>
          </cell>
        </row>
        <row r="405">
          <cell r="A405">
            <v>95127</v>
          </cell>
          <cell r="B405" t="str">
            <v>DISTRIBUIDOR DE AGREGADOS AUTOPROPELIDO, CAP 3 M3, A DIESEL, POTÊNCIA 176CV - CHP DIURNO. AF_07/2016</v>
          </cell>
          <cell r="C405" t="str">
            <v>CHP</v>
          </cell>
          <cell r="D405" t="str">
            <v>ATRIBUÍDO SÃO PAULO</v>
          </cell>
          <cell r="E405">
            <v>142.13999999999999</v>
          </cell>
        </row>
        <row r="406">
          <cell r="A406">
            <v>95133</v>
          </cell>
          <cell r="B406" t="str">
            <v>MÁQUINA DEMARCADORA DE FAIXA DE TRÁFEGO À FRIO, AUTOPROPELIDA, POTÊNCIA 38 HP - CHP DIURNO. AF_07/2016</v>
          </cell>
          <cell r="C406" t="str">
            <v>CHP</v>
          </cell>
          <cell r="D406" t="str">
            <v>ATRIBUÍDO SÃO PAULO</v>
          </cell>
          <cell r="E406">
            <v>106.2</v>
          </cell>
        </row>
        <row r="407">
          <cell r="A407">
            <v>95139</v>
          </cell>
          <cell r="B407" t="str">
            <v>TALHA MANUAL DE CORRENTE, CAPACIDADE DE 2 TON. COM ELEVAÇÃO DE 3 M - CHP DIURNO. AF_07/2016</v>
          </cell>
          <cell r="C407" t="str">
            <v>CHP</v>
          </cell>
          <cell r="D407" t="str">
            <v>ATRIBUÍDO SÃO PAULO</v>
          </cell>
          <cell r="E407">
            <v>0.06</v>
          </cell>
        </row>
        <row r="408">
          <cell r="A408">
            <v>95212</v>
          </cell>
          <cell r="B408" t="str">
            <v>GRUA ASCENCIONAL, LANCA DE 42 M, CAPACIDADE DE 1,5 T A 30 M, ALTURA ATE 39 M - CHP DIURNO. AF_08/2016</v>
          </cell>
          <cell r="C408" t="str">
            <v>CHP</v>
          </cell>
          <cell r="D408" t="str">
            <v>ATRIBUÍDO SÃO PAULO</v>
          </cell>
          <cell r="E408">
            <v>104.41</v>
          </cell>
        </row>
        <row r="409">
          <cell r="A409">
            <v>95218</v>
          </cell>
          <cell r="B409" t="str">
            <v>PULVERIZADOR DE TINTA ELÉTRICO/MÁQUINA DE PINTURA AIRLESS, VAZÃO 2 L/MIN - CHP DIURNO. AF_08/2016</v>
          </cell>
          <cell r="C409" t="str">
            <v>CHP</v>
          </cell>
          <cell r="D409" t="str">
            <v>COEFICIENTE DE REPRESENTATIVIDADE</v>
          </cell>
          <cell r="E409">
            <v>24.29</v>
          </cell>
        </row>
        <row r="410">
          <cell r="A410">
            <v>95258</v>
          </cell>
          <cell r="B410" t="str">
            <v>MARTELO DEMOLIDOR PNEUMÁTICO MANUAL, 32 KG - CHP DIURNO. AF_09/2016</v>
          </cell>
          <cell r="C410" t="str">
            <v>CHP</v>
          </cell>
          <cell r="D410" t="str">
            <v>COEFICIENTE DE REPRESENTATIVIDADE</v>
          </cell>
          <cell r="E410">
            <v>16.37</v>
          </cell>
        </row>
        <row r="411">
          <cell r="A411">
            <v>95264</v>
          </cell>
          <cell r="B411" t="str">
            <v>COMPACTADOR DE SOLOS DE PERCUSÃO (SOQUETE) COM MOTOR A GASOLINA, POTÊNCIA 3 CV - CHP DIURNO. AF_09/2016</v>
          </cell>
          <cell r="C411" t="str">
            <v>CHP</v>
          </cell>
          <cell r="D411" t="str">
            <v>ATRIBUÍDO SÃO PAULO</v>
          </cell>
          <cell r="E411">
            <v>4.95</v>
          </cell>
        </row>
        <row r="412">
          <cell r="A412">
            <v>95270</v>
          </cell>
          <cell r="B412" t="str">
            <v>RÉGUA VIBRATÓRIA DUPLA PARA CONCRETO, PESO DE 60KG, COMPRIMENTO 4 M, COM MOTOR A GASOLINA, POTÊNCIA 5,5 HP - CHP DIURNO. AF_09/2016</v>
          </cell>
          <cell r="C412" t="str">
            <v>CHP</v>
          </cell>
          <cell r="D412" t="str">
            <v>ATRIBUÍDO SÃO PAULO</v>
          </cell>
          <cell r="E412">
            <v>7.4</v>
          </cell>
        </row>
        <row r="413">
          <cell r="A413">
            <v>95276</v>
          </cell>
          <cell r="B413" t="str">
            <v>POLIDORA DE PISO (POLITRIZ), PESO DE 100KG, DIÂMETRO 450 MM, MOTOR ELÉTRICO, POTÊNCIA 4 HP - CHP DIURNO. AF_09/2016</v>
          </cell>
          <cell r="C413" t="str">
            <v>CHP</v>
          </cell>
          <cell r="D413" t="str">
            <v>ATRIBUÍDO SÃO PAULO</v>
          </cell>
          <cell r="E413">
            <v>2.4900000000000002</v>
          </cell>
        </row>
        <row r="414">
          <cell r="A414">
            <v>95282</v>
          </cell>
          <cell r="B414" t="str">
            <v>DESEMPENADEIRA DE CONCRETO, PESO DE 75KG, 4 PÁS, MOTOR A GASOLINA, POTÊNCIA 5,5 HP - CHP DIURNO. AF_09/2016</v>
          </cell>
          <cell r="C414" t="str">
            <v>CHP</v>
          </cell>
          <cell r="D414" t="str">
            <v>ATRIBUÍDO SÃO PAULO</v>
          </cell>
          <cell r="E414">
            <v>7.39</v>
          </cell>
        </row>
        <row r="415">
          <cell r="A415">
            <v>95620</v>
          </cell>
          <cell r="B415" t="str">
            <v>PERFURATRIZ PNEUMATICA MANUAL DE PESO MEDIO, MARTELETE, 18KG, COMPRIMENTO MÁXIMO DE CURSO DE 6 M, DIAMETRO DO PISTAO DE 5,5 CM - CHP DIURNO. AF_11/2016</v>
          </cell>
          <cell r="C415" t="str">
            <v>CHP</v>
          </cell>
          <cell r="D415" t="str">
            <v>COEFICIENTE DE REPRESENTATIVIDADE</v>
          </cell>
          <cell r="E415">
            <v>16.04</v>
          </cell>
        </row>
        <row r="416">
          <cell r="A416">
            <v>95631</v>
          </cell>
          <cell r="B416" t="str">
            <v>ROLO COMPACTADOR VIBRATORIO TANDEM, ACO LISO, POTENCIA 125 HP, PESO SEM/COM LASTRO 10,20/11,65 T, LARGURA DE TRABALHO 1,73 M - CHP DIURNO. AF_11/2016</v>
          </cell>
          <cell r="C416" t="str">
            <v>CHP</v>
          </cell>
          <cell r="D416" t="str">
            <v>ATRIBUÍDO SÃO PAULO</v>
          </cell>
          <cell r="E416">
            <v>130.53</v>
          </cell>
        </row>
        <row r="417">
          <cell r="A417">
            <v>95702</v>
          </cell>
          <cell r="B417" t="str">
            <v>PERFURATRIZ MANUAL, TORQUE MAXIMO 55 KGF.M, POTENCIA 5 CV, COM DIAMETRO MAXIMO 8 1/2" - CHP DIURNO. AF_11/2016</v>
          </cell>
          <cell r="C417" t="str">
            <v>CHP</v>
          </cell>
          <cell r="D417" t="str">
            <v>COEFICIENTE DE REPRESENTATIVIDADE</v>
          </cell>
          <cell r="E417">
            <v>33.47</v>
          </cell>
        </row>
        <row r="418">
          <cell r="A418">
            <v>95708</v>
          </cell>
          <cell r="B418" t="str">
            <v>PERFURATRIZ SOBRE ESTEIRA, TORQUE MÁXIMO 600 KGF, POTÊNCIA ENTRE 50 E 60 HP, DIÂMETRO MÁXIMO 10 - CHP DIURNO. AF_11/2016</v>
          </cell>
          <cell r="C418" t="str">
            <v>CHP</v>
          </cell>
          <cell r="D418" t="str">
            <v>COEFICIENTE DE REPRESENTATIVIDADE</v>
          </cell>
          <cell r="E418">
            <v>105.21</v>
          </cell>
        </row>
        <row r="419">
          <cell r="A419">
            <v>95714</v>
          </cell>
          <cell r="B419" t="str">
            <v>ESCAVADEIRA HIDRAULICA SOBRE ESTEIRA, COM GARRA GIRATORIA DE MANDIBULAS, PESO OPERACIONAL ENTRE 22,00 E 25,50 TON, POTENCIA LIQUIDA ENTRE 150 E 160 HP - CHP DIURNO. AF_11/2016</v>
          </cell>
          <cell r="C419" t="str">
            <v>CHP</v>
          </cell>
          <cell r="D419" t="str">
            <v>COEFICIENTE DE REPRESENTATIVIDADE</v>
          </cell>
          <cell r="E419">
            <v>147.91999999999999</v>
          </cell>
        </row>
        <row r="420">
          <cell r="A420">
            <v>95720</v>
          </cell>
          <cell r="B420" t="str">
            <v>ESCAVADEIRA HIDRAULICA SOBRE ESTEIRA, EQUIPADA COM CLAMSHELL, COM CAPACIDADE DA CAÇAMBA ENTRE 1,20 E 1,50 M3, PESO OPERACIONAL ENTRE 20,00 E 22,00 TON, POTENCIA LIQUIDA ENTRE 150 E 160 HP - CHP DIURNO. AF_11/2016</v>
          </cell>
          <cell r="C420" t="str">
            <v>CHP</v>
          </cell>
          <cell r="D420" t="str">
            <v>COEFICIENTE DE REPRESENTATIVIDADE</v>
          </cell>
          <cell r="E420">
            <v>145.46</v>
          </cell>
        </row>
        <row r="421">
          <cell r="A421">
            <v>95872</v>
          </cell>
          <cell r="B421" t="str">
            <v>GRUPO GERADOR COM CARENAGEM, MOTOR DIESEL POTÊNCIA STANDART ENTRE 250 E 260 KVA - CHP DIURNO. AF_12/2016</v>
          </cell>
          <cell r="C421" t="str">
            <v>CHP</v>
          </cell>
          <cell r="D421" t="str">
            <v>ATRIBUÍDO SÃO PAULO</v>
          </cell>
          <cell r="E421">
            <v>181.63</v>
          </cell>
        </row>
        <row r="422">
          <cell r="A422">
            <v>96013</v>
          </cell>
          <cell r="B422" t="str">
            <v>TRATOR DE PNEUS COM POTÊNCIA DE 122 CV, TRAÇÃO 4X4, COM VASSOURA MECÂNICA ACOPLADA - CHP DIURNO. AF_02/2017</v>
          </cell>
          <cell r="C422" t="str">
            <v>CHP</v>
          </cell>
          <cell r="D422" t="str">
            <v>ATRIBUÍDO SÃO PAULO</v>
          </cell>
          <cell r="E422">
            <v>160.03</v>
          </cell>
        </row>
        <row r="423">
          <cell r="A423">
            <v>96020</v>
          </cell>
          <cell r="B423" t="str">
            <v>TRATOR DE PNEUS COM POTÊNCIA DE 122 CV, TRAÇÃO 4X4, COM GRADE DE DISCOS ACOPLADA - CHP DIURNO. AF_02/2017</v>
          </cell>
          <cell r="C423" t="str">
            <v>CHP</v>
          </cell>
          <cell r="D423" t="str">
            <v>ATRIBUÍDO SÃO PAULO</v>
          </cell>
          <cell r="E423">
            <v>159.79</v>
          </cell>
        </row>
        <row r="424">
          <cell r="A424">
            <v>96028</v>
          </cell>
          <cell r="B424" t="str">
            <v>TRATOR DE PNEUS COM POTÊNCIA DE 85 CV, TRAÇÃO 4X4, COM GRADE DE DISCOS ACOPLADA - CHP DIURNO. AF_02/2017</v>
          </cell>
          <cell r="C424" t="str">
            <v>CHP</v>
          </cell>
          <cell r="D424" t="str">
            <v>ATRIBUÍDO SÃO PAULO</v>
          </cell>
          <cell r="E424">
            <v>121.63</v>
          </cell>
        </row>
        <row r="425">
          <cell r="A425">
            <v>96035</v>
          </cell>
          <cell r="B425" t="str">
            <v>CAMINHÃO BASCULANTE 10 M3, TRUCADO, POTÊNCIA 230 CV, INCLUSIVE CAÇAMBA METÁLICA, COM DISTRIBUIDOR DE AGREGADOS ACOPLADO - CHP DIURNO. AF_02/2017</v>
          </cell>
          <cell r="C425" t="str">
            <v>CHP</v>
          </cell>
          <cell r="D425" t="str">
            <v>ATRIBUÍDO SÃO PAULO</v>
          </cell>
          <cell r="E425">
            <v>159.16999999999999</v>
          </cell>
        </row>
        <row r="426">
          <cell r="A426">
            <v>96157</v>
          </cell>
          <cell r="B426" t="str">
            <v>TRATOR DE PNEUS COM POTÊNCIA DE 85 CV, TRAÇÃO 4X4, COM VASSOURA MECÂNICA ACOPLADA - CHP DIURNO. AF_03/2017</v>
          </cell>
          <cell r="C426" t="str">
            <v>CHP</v>
          </cell>
          <cell r="D426" t="str">
            <v>ATRIBUÍDO SÃO PAULO</v>
          </cell>
          <cell r="E426">
            <v>121.87</v>
          </cell>
        </row>
        <row r="427">
          <cell r="A427">
            <v>96158</v>
          </cell>
          <cell r="B427" t="str">
            <v>MINICARREGADEIRA SOBRE RODAS POTENCIA 47HP CAPACIDADE OPERACAO 646 KG, COM VASSOURA MECÂNICA ACOPLADA - CHP DIURNO. AF_03/2017</v>
          </cell>
          <cell r="C427" t="str">
            <v>CHP</v>
          </cell>
          <cell r="D427" t="str">
            <v>ATRIBUÍDO SÃO PAULO</v>
          </cell>
          <cell r="E427">
            <v>90.4</v>
          </cell>
        </row>
        <row r="428">
          <cell r="A428">
            <v>96245</v>
          </cell>
          <cell r="B428" t="str">
            <v>MINIESCAVADEIRA SOBRE ESTEIRAS, POTENCIA LIQUIDA DE *30* HP, PESO OPERACIONAL DE *3.500* KG - CHP DIURNO. AF_04/2017</v>
          </cell>
          <cell r="C428" t="str">
            <v>CHP</v>
          </cell>
          <cell r="D428" t="str">
            <v>ATRIBUÍDO SÃO PAULO</v>
          </cell>
          <cell r="E428">
            <v>66.540000000000006</v>
          </cell>
        </row>
        <row r="429">
          <cell r="A429">
            <v>96303</v>
          </cell>
          <cell r="B429" t="str">
            <v>PERFURATRIZ ROTATIVA SOBRE ESTEIRA, TORQUE MAXIMO 2500 KGM, POTENCIA 110 HP, MOTOR DIESEL- CHP DIURNO. AF_05/2017</v>
          </cell>
          <cell r="C429" t="str">
            <v>CHP</v>
          </cell>
          <cell r="D429" t="str">
            <v>COEFICIENTE DE REPRESENTATIVIDADE</v>
          </cell>
          <cell r="E429">
            <v>141.24</v>
          </cell>
        </row>
        <row r="430">
          <cell r="A430">
            <v>96309</v>
          </cell>
          <cell r="B430" t="str">
            <v>COMPRESSOR DE AR, VAZAO DE 10 PCM, RESERVATORIO 100 L, PRESSAO DE TRABALHO ENTRE 6,9 E 9,7 BAR, POTENCIA 2 HP, TENSAO 110/220 V - CHP DIURNO. AF_05/2017</v>
          </cell>
          <cell r="C430" t="str">
            <v>CHP</v>
          </cell>
          <cell r="D430" t="str">
            <v>ATRIBUÍDO SÃO PAULO</v>
          </cell>
          <cell r="E430">
            <v>1.17</v>
          </cell>
        </row>
        <row r="431">
          <cell r="A431">
            <v>96463</v>
          </cell>
          <cell r="B431" t="str">
            <v>ROLO COMPACTADOR DE PNEUS, ESTATICO, PRESSAO VARIAVEL, POTENCIA 110 HP, PESO SEM/COM LASTRO 10,8/27 T, LARGURA DE ROLAGEM 2,30 M - CHP DIURNO. AF_06/2017</v>
          </cell>
          <cell r="C431" t="str">
            <v>CHP</v>
          </cell>
          <cell r="D431" t="str">
            <v>ATRIBUÍDO SÃO PAULO</v>
          </cell>
          <cell r="E431">
            <v>120.75</v>
          </cell>
        </row>
        <row r="432">
          <cell r="A432">
            <v>98764</v>
          </cell>
          <cell r="B432" t="str">
            <v>INVERSOR DE SOLDA MONOFÁSICO DE 160 A, POTÊNCIA DE 5400 W, TENSÃO DE 220 V, PARA SOLDA COM ELETRODOS DE 2,0 A 4,0 MM E PROCESSO TIG - CHP DIURNO. AF_06/2018</v>
          </cell>
          <cell r="C432" t="str">
            <v>CHP</v>
          </cell>
          <cell r="D432" t="str">
            <v>COEFICIENTE DE REPRESENTATIVIDADE</v>
          </cell>
          <cell r="E432">
            <v>3.45</v>
          </cell>
        </row>
        <row r="433">
          <cell r="A433">
            <v>99833</v>
          </cell>
          <cell r="B433" t="str">
            <v>LAVADORA DE ALTA PRESSAO (LAVA-JATO) PARA AGUA FRIA, PRESSAO DE OPERACAO ENTRE 1400 E 1900 LIB/POL2, VAZAO MAXIMA ENTRE 400 E 700 L/H - CHP DIURNO. AF_04/2019</v>
          </cell>
          <cell r="C433" t="str">
            <v>CHP</v>
          </cell>
          <cell r="D433" t="str">
            <v>COEFICIENTE DE REPRESENTATIVIDADE</v>
          </cell>
          <cell r="E433">
            <v>1.1499999999999999</v>
          </cell>
        </row>
        <row r="434">
          <cell r="A434">
            <v>100641</v>
          </cell>
          <cell r="B434" t="str">
            <v>USINA DE MISTURA ASFÁLTICA À QUENTE, TIPO CONTRA FLUXO, PROD 100 A 140 TON/HORA - CHP DIURNO. AF_12/2019</v>
          </cell>
          <cell r="C434" t="str">
            <v>CHP</v>
          </cell>
          <cell r="D434" t="str">
            <v>ATRIBUÍDO SÃO PAULO</v>
          </cell>
          <cell r="E434">
            <v>409.46</v>
          </cell>
        </row>
        <row r="435">
          <cell r="A435">
            <v>100647</v>
          </cell>
          <cell r="B435" t="str">
            <v>USINA DE ASFALTO, TIPO GRAVIMÉTRICA, PROD 150 TON/HORA - CHP DIURNO. AF_12/2019</v>
          </cell>
          <cell r="C435" t="str">
            <v>CHP</v>
          </cell>
          <cell r="D435" t="str">
            <v>ATRIBUÍDO SÃO PAULO</v>
          </cell>
          <cell r="E435">
            <v>835.16</v>
          </cell>
        </row>
        <row r="436">
          <cell r="A436">
            <v>5632</v>
          </cell>
          <cell r="B436" t="str">
            <v>ESCAVADEIRA HIDRÁULICA SOBRE ESTEIRAS, CAÇAMBA 0,80 M3, PESO OPERACIONAL 17 T, POTENCIA BRUTA 111 HP - CHI DIURNO. AF_06/2014</v>
          </cell>
          <cell r="C436" t="str">
            <v>CHI</v>
          </cell>
          <cell r="D436" t="str">
            <v>COLETADO</v>
          </cell>
          <cell r="E436">
            <v>53.09</v>
          </cell>
        </row>
        <row r="437">
          <cell r="A437">
            <v>5679</v>
          </cell>
          <cell r="B437" t="str">
            <v>RETROESCAVADEIRA SOBRE RODAS COM CARREGADEIRA, TRAÇÃO 4X4, POTÊNCIA LÍQ. 88 HP, CAÇAMBA CARREG. CAP. MÍN. 1 M3, CAÇAMBA RETRO CAP. 0,26 M3, PESO OPERACIONAL MÍN. 6.674 KG, PROFUNDIDADE ESCAVAÇÃO MÁX. 4,37 M - CHI DIURNO. AF_06/2014</v>
          </cell>
          <cell r="C437" t="str">
            <v>CHI</v>
          </cell>
          <cell r="D437" t="str">
            <v>COEFICIENTE DE REPRESENTATIVIDADE</v>
          </cell>
          <cell r="E437">
            <v>42.29</v>
          </cell>
        </row>
        <row r="438">
          <cell r="A438">
            <v>5681</v>
          </cell>
          <cell r="B438" t="str">
            <v>RETROESCAVADEIRA SOBRE RODAS COM CARREGADEIRA, TRAÇÃO 4X2, POTÊNCIA LÍQ. 79 HP, CAÇAMBA CARREG. CAP. MÍN. 1 M3, CAÇAMBA RETRO CAP. 0,20 M3, PESO OPERACIONAL MÍN. 6.570 KG, PROFUNDIDADE ESCAVAÇÃO MÁX. 4,37 M - CHI DIURNO. AF_06/2014</v>
          </cell>
          <cell r="C438" t="str">
            <v>CHI</v>
          </cell>
          <cell r="D438" t="str">
            <v>COEFICIENTE DE REPRESENTATIVIDADE</v>
          </cell>
          <cell r="E438">
            <v>40.53</v>
          </cell>
        </row>
        <row r="439">
          <cell r="A439">
            <v>5685</v>
          </cell>
          <cell r="B439" t="str">
            <v>ROLO COMPACTADOR VIBRATÓRIO DE UM CILINDRO AÇO LISO, POTÊNCIA 80 HP, PESO OPERACIONAL MÁXIMO 8,1 T, IMPACTO DINÂMICO 16,15 / 9,5 T, LARGURA DE TRABALHO 1,68 M - CHI DIURNO. AF_06/2014</v>
          </cell>
          <cell r="C439" t="str">
            <v>CHI</v>
          </cell>
          <cell r="D439" t="str">
            <v>ATRIBUÍDO SÃO PAULO</v>
          </cell>
          <cell r="E439">
            <v>37.700000000000003</v>
          </cell>
        </row>
        <row r="440">
          <cell r="A440">
            <v>5690</v>
          </cell>
          <cell r="B440" t="str">
            <v>GRADE DE DISCO CONTROLE REMOTO REBOCÁVEL, COM 24 DISCOS 24 X 6 MM COM PNEUS PARA TRANSPORTE - CHI DIURNO. AF_06/2014</v>
          </cell>
          <cell r="C440" t="str">
            <v>CHI</v>
          </cell>
          <cell r="D440" t="str">
            <v>ATRIBUÍDO SÃO PAULO</v>
          </cell>
          <cell r="E440">
            <v>1.95</v>
          </cell>
        </row>
        <row r="441">
          <cell r="A441">
            <v>5806</v>
          </cell>
          <cell r="B441" t="str">
            <v>MOTOBOMBA CENTRÍFUGA, MOTOR A GASOLINA, POTÊNCIA 5,42 HP, BOCAIS 1 1/2" X 1", DIÂMETRO ROTOR 143 MM HM/Q = 6 MCA / 16,8 M3/H A 38 MCA / 6,6 M3/H - CHI DIURNO. AF_06/2014</v>
          </cell>
          <cell r="C441" t="str">
            <v>CHI</v>
          </cell>
          <cell r="D441" t="str">
            <v>COEFICIENTE DE REPRESENTATIVIDADE</v>
          </cell>
          <cell r="E441">
            <v>0.16</v>
          </cell>
        </row>
        <row r="442">
          <cell r="A442">
            <v>5826</v>
          </cell>
          <cell r="B442" t="str">
            <v>CAMINHÃO TOCO, PBT 16.000 KG, CARGA ÚTIL MÁX. 10.685 KG, DIST. ENTRE EIXOS 4,8 M, POTÊNCIA 189 CV, INCLUSIVE CARROCERIA FIXA ABERTA DE MADEIRA P/ TRANSPORTE GERAL DE CARGA SECA, DIMEN. APROX. 2,5 X 7,00 X 0,50 M - CHI DIURNO. AF_06/2014</v>
          </cell>
          <cell r="C442" t="str">
            <v>CHI</v>
          </cell>
          <cell r="D442" t="str">
            <v>COEFICIENTE DE REPRESENTATIVIDADE</v>
          </cell>
          <cell r="E442">
            <v>32.229999999999997</v>
          </cell>
        </row>
        <row r="443">
          <cell r="A443">
            <v>5829</v>
          </cell>
          <cell r="B443" t="str">
            <v>USINA DE CONCRETO FIXA, CAPACIDADE NOMINAL DE 90 A 120 M3/H, SEM SILO - CHI DIURNO. AF_07/2016</v>
          </cell>
          <cell r="C443" t="str">
            <v>CHI</v>
          </cell>
          <cell r="D443" t="str">
            <v>ATRIBUÍDO SÃO PAULO</v>
          </cell>
          <cell r="E443">
            <v>122.56</v>
          </cell>
        </row>
        <row r="444">
          <cell r="A444">
            <v>5837</v>
          </cell>
          <cell r="B444" t="str">
            <v>VIBROACABADORA DE ASFALTO SOBRE ESTEIRAS, LARGURA DE PAVIMENTAÇÃO 1,90 M A 5,30 M, POTÊNCIA 105 HP CAPACIDADE 450 T/H - CHI DIURNO. AF_11/2014</v>
          </cell>
          <cell r="C444" t="str">
            <v>CHI</v>
          </cell>
          <cell r="D444" t="str">
            <v>ATRIBUÍDO SÃO PAULO</v>
          </cell>
          <cell r="E444">
            <v>101.99</v>
          </cell>
        </row>
        <row r="445">
          <cell r="A445">
            <v>5841</v>
          </cell>
          <cell r="B445" t="str">
            <v>VASSOURA MECÂNICA REBOCÁVEL COM ESCOVA CILÍNDRICA, LARGURA ÚTIL DE VARRIMENTO DE 2,44 M - CHI DIURNO. AF_06/2014</v>
          </cell>
          <cell r="C445" t="str">
            <v>CHI</v>
          </cell>
          <cell r="D445" t="str">
            <v>ATRIBUÍDO SÃO PAULO</v>
          </cell>
          <cell r="E445">
            <v>2.2400000000000002</v>
          </cell>
        </row>
        <row r="446">
          <cell r="A446">
            <v>5845</v>
          </cell>
          <cell r="B446" t="str">
            <v>TRATOR DE PNEUS, POTÊNCIA 122 CV, TRAÇÃO 4X4, PESO COM LASTRO DE 4.510 KG - CHI DIURNO. AF_06/2014</v>
          </cell>
          <cell r="C446" t="str">
            <v>CHI</v>
          </cell>
          <cell r="D446" t="str">
            <v>ATRIBUÍDO SÃO PAULO</v>
          </cell>
          <cell r="E446">
            <v>38.520000000000003</v>
          </cell>
        </row>
        <row r="447">
          <cell r="A447">
            <v>5849</v>
          </cell>
          <cell r="B447" t="str">
            <v>TRATOR DE ESTEIRAS, POTÊNCIA 170 HP, PESO OPERACIONAL 19 T, CAÇAMBA 5,2 M3 - CHI DIURNO. AF_06/2014</v>
          </cell>
          <cell r="C447" t="str">
            <v>CHI</v>
          </cell>
          <cell r="D447" t="str">
            <v>ATRIBUÍDO SÃO PAULO</v>
          </cell>
          <cell r="E447">
            <v>54.6</v>
          </cell>
        </row>
        <row r="448">
          <cell r="A448">
            <v>5853</v>
          </cell>
          <cell r="B448" t="str">
            <v>TRATOR DE ESTEIRAS, POTÊNCIA 150 HP, PESO OPERACIONAL 16,7 T, COM RODA MOTRIZ ELEVADA E LÂMINA 3,18 M3 - CHI DIURNO. AF_06/2014</v>
          </cell>
          <cell r="C448" t="str">
            <v>CHI</v>
          </cell>
          <cell r="D448" t="str">
            <v>ATRIBUÍDO SÃO PAULO</v>
          </cell>
          <cell r="E448">
            <v>54.78</v>
          </cell>
        </row>
        <row r="449">
          <cell r="A449">
            <v>5857</v>
          </cell>
          <cell r="B449" t="str">
            <v>TRATOR DE ESTEIRAS, POTÊNCIA 347 HP, PESO OPERACIONAL 38,5 T, COM LÂMINA 8,70 M3 - CHI DIURNO. AF_06/2014</v>
          </cell>
          <cell r="C449" t="str">
            <v>CHI</v>
          </cell>
          <cell r="D449" t="str">
            <v>ATRIBUÍDO SÃO PAULO</v>
          </cell>
          <cell r="E449">
            <v>117.19</v>
          </cell>
        </row>
        <row r="450">
          <cell r="A450">
            <v>5865</v>
          </cell>
          <cell r="B450" t="str">
            <v>ROLO COMPACTADOR VIBRATÓRIO REBOCÁVEL, CILINDRO DE AÇO LISO, POTÊNCIA DE TRAÇÃO DE 65 CV, PESO 4,7 T, IMPACTO DINÂMICO 18,3 T, LARGURA DE TRABALHO 1,67 M - CHI DIURNO. AF_02/2016</v>
          </cell>
          <cell r="C450" t="str">
            <v>CHI</v>
          </cell>
          <cell r="D450" t="str">
            <v>ATRIBUÍDO SÃO PAULO</v>
          </cell>
          <cell r="E450">
            <v>5.28</v>
          </cell>
        </row>
        <row r="451">
          <cell r="A451">
            <v>5869</v>
          </cell>
          <cell r="B451" t="str">
            <v>ROLO COMPACTADOR VIBRATÓRIO TANDEM AÇO LISO, POTÊNCIA 58 HP, PESO SEM/COM LASTRO 6,5 / 9,4 T, LARGURA DE TRABALHO 1,2 M - CHI DIURNO. AF_06/2014</v>
          </cell>
          <cell r="C451" t="str">
            <v>CHI</v>
          </cell>
          <cell r="D451" t="str">
            <v>ATRIBUÍDO SÃO PAULO</v>
          </cell>
          <cell r="E451">
            <v>41.69</v>
          </cell>
        </row>
        <row r="452">
          <cell r="A452">
            <v>5877</v>
          </cell>
          <cell r="B452" t="str">
            <v>RETROESCAVADEIRA SOBRE RODAS COM CARREGADEIRA, TRAÇÃO 4X4, POTÊNCIA LÍQ. 72 HP, CAÇAMBA CARREG. CAP. MÍN. 0,79 M3, CAÇAMBA RETRO CAP. 0,18 M3, PESO OPERACIONAL MÍN. 7.140 KG, PROFUNDIDADE ESCAVAÇÃO MÁX. 4,50 M - CHI DIURNO. AF_06/2014</v>
          </cell>
          <cell r="C452" t="str">
            <v>CHI</v>
          </cell>
          <cell r="D452" t="str">
            <v>COLETADO</v>
          </cell>
          <cell r="E452">
            <v>41.73</v>
          </cell>
        </row>
        <row r="453">
          <cell r="A453">
            <v>5881</v>
          </cell>
          <cell r="B453" t="str">
            <v>ROLO COMPACTADOR VIBRATÓRIO PÉ DE CARNEIRO, OPERADO POR CONTROLE REMOTO, POTÊNCIA 12,5 KW, PESO OPERACIONAL 1,675 T, LARGURA DE TRABALHO 0,85 M - CHI DIURNO. AF_02/2016</v>
          </cell>
          <cell r="C453" t="str">
            <v>CHI</v>
          </cell>
          <cell r="D453" t="str">
            <v>ATRIBUÍDO SÃO PAULO</v>
          </cell>
          <cell r="E453">
            <v>44.11</v>
          </cell>
        </row>
        <row r="454">
          <cell r="A454">
            <v>5884</v>
          </cell>
          <cell r="B454" t="str">
            <v>USINA DE LAMA ASFÁLTICA, PROD 30 A 50 T/H, SILO DE AGREGADO 7 M3, RESERVATÓRIOS PARA EMULSÃO E ÁGUA DE 2,3 M3 CADA, MISTURADOR TIPO PUG MILL A SER MONTADO SOBRE CAMINHÃO - CHI DIURNO. AF_10/2014</v>
          </cell>
          <cell r="C454" t="str">
            <v>CHI</v>
          </cell>
          <cell r="D454" t="str">
            <v>ATRIBUÍDO SÃO PAULO</v>
          </cell>
          <cell r="E454">
            <v>33.380000000000003</v>
          </cell>
        </row>
        <row r="455">
          <cell r="A455">
            <v>5892</v>
          </cell>
          <cell r="B455" t="str">
            <v>CAMINHÃO TOCO, PESO BRUTO TOTAL 14.300 KG, CARGA ÚTIL MÁXIMA 9590 KG, DISTÂNCIA ENTRE EIXOS 4,76 M, POTÊNCIA 185 CV (NÃO INCLUI CARROCERIA) - CHI DIURNO. AF_06/2014</v>
          </cell>
          <cell r="C455" t="str">
            <v>CHI</v>
          </cell>
          <cell r="D455" t="str">
            <v>COEFICIENTE DE REPRESENTATIVIDADE</v>
          </cell>
          <cell r="E455">
            <v>33.5</v>
          </cell>
        </row>
        <row r="456">
          <cell r="A456">
            <v>5896</v>
          </cell>
          <cell r="B456" t="str">
            <v>CAMINHÃO TOCO, PESO BRUTO TOTAL 16.000 KG, CARGA ÚTIL MÁXIMA DE 10.685 KG, DISTÂNCIA ENTRE EIXOS 4,80 M, POTÊNCIA 189 CV EXCLUSIVE CARROCERIA - CHI DIURNO. AF_06/2014</v>
          </cell>
          <cell r="C456" t="str">
            <v>CHI</v>
          </cell>
          <cell r="D456" t="str">
            <v>COEFICIENTE DE REPRESENTATIVIDADE</v>
          </cell>
          <cell r="E456">
            <v>31.74</v>
          </cell>
        </row>
        <row r="457">
          <cell r="A457">
            <v>5903</v>
          </cell>
          <cell r="B457" t="str">
            <v>CAMINHÃO PIPA 10.000 L TRUCADO, PESO BRUTO TOTAL 23.000 KG, CARGA ÚTIL MÁXIMA 15.935 KG, DISTÂNCIA ENTRE EIXOS 4,8 M, POTÊNCIA 230 CV, INCLUSIVE TANQUE DE AÇO PARA TRANSPORTE DE ÁGUA - CHI DIURNO. AF_06/2014</v>
          </cell>
          <cell r="C457" t="str">
            <v>CHI</v>
          </cell>
          <cell r="D457" t="str">
            <v>ATRIBUÍDO SÃO PAULO</v>
          </cell>
          <cell r="E457">
            <v>38.32</v>
          </cell>
        </row>
        <row r="458">
          <cell r="A458">
            <v>5911</v>
          </cell>
          <cell r="B458" t="str">
            <v>ESPARGIDOR DE ASFALTO PRESSURIZADO COM TANQUE DE 2500 L, REBOCÁVEL COM MOTOR A GASOLINA POTÊNCIA 3,4 HP - CHI DIURNO. AF_07/2014</v>
          </cell>
          <cell r="C458" t="str">
            <v>CHI</v>
          </cell>
          <cell r="D458" t="str">
            <v>ATRIBUÍDO SÃO PAULO</v>
          </cell>
          <cell r="E458">
            <v>18.77</v>
          </cell>
        </row>
        <row r="459">
          <cell r="A459">
            <v>5923</v>
          </cell>
          <cell r="B459" t="str">
            <v>GRADE DE DISCO REBOCÁVEL COM 20 DISCOS 24" X 6 MM COM PNEUS PARA TRANSPORTE - CHI DIURNO. AF_06/2014</v>
          </cell>
          <cell r="C459" t="str">
            <v>CHI</v>
          </cell>
          <cell r="D459" t="str">
            <v>ATRIBUÍDO SÃO PAULO</v>
          </cell>
          <cell r="E459">
            <v>1.52</v>
          </cell>
        </row>
        <row r="460">
          <cell r="A460">
            <v>5930</v>
          </cell>
          <cell r="B460" t="str">
            <v>GUINDAUTO HIDRÁULICO, CAPACIDADE MÁXIMA DE CARGA 6200 KG, MOMENTO MÁXIMO DE CARGA 11,7 TM, ALCANCE MÁXIMO HORIZONTAL 9,70 M, INCLUSIVE CAMINHÃO TOCO PBT 16.000 KG, POTÊNCIA DE 189 CV - CHI DIURNO. AF_06/2014</v>
          </cell>
          <cell r="C460" t="str">
            <v>CHI</v>
          </cell>
          <cell r="D460" t="str">
            <v>ATRIBUÍDO SÃO PAULO</v>
          </cell>
          <cell r="E460">
            <v>38.03</v>
          </cell>
        </row>
        <row r="461">
          <cell r="A461">
            <v>5934</v>
          </cell>
          <cell r="B461" t="str">
            <v>MOTONIVELADORA POTÊNCIA BÁSICA LÍQUIDA (PRIMEIRA MARCHA) 125 HP, PESO BRUTO 13032 KG, LARGURA DA LÂMINA DE 3,7 M - CHI DIURNO. AF_06/2014</v>
          </cell>
          <cell r="C461" t="str">
            <v>CHI</v>
          </cell>
          <cell r="D461" t="str">
            <v>ATRIBUÍDO SÃO PAULO</v>
          </cell>
          <cell r="E461">
            <v>55.19</v>
          </cell>
        </row>
        <row r="462">
          <cell r="A462">
            <v>5942</v>
          </cell>
          <cell r="B462" t="str">
            <v>PÁ CARREGADEIRA SOBRE RODAS, POTÊNCIA LÍQUIDA 128 HP, CAPACIDADE DA CAÇAMBA 1,7 A 2,8 M3, PESO OPERACIONAL 11632 KG - CHI DIURNO. AF_06/2014</v>
          </cell>
          <cell r="C462" t="str">
            <v>CHI</v>
          </cell>
          <cell r="D462" t="str">
            <v>COEFICIENTE DE REPRESENTATIVIDADE</v>
          </cell>
          <cell r="E462">
            <v>46.91</v>
          </cell>
        </row>
        <row r="463">
          <cell r="A463">
            <v>5946</v>
          </cell>
          <cell r="B463" t="str">
            <v>PÁ CARREGADEIRA SOBRE RODAS, POTÊNCIA 197 HP, CAPACIDADE DA CAÇAMBA 2,5 A 3,5 M3, PESO OPERACIONAL 18338 KG - CHI DIURNO. AF_06/2014</v>
          </cell>
          <cell r="C463" t="str">
            <v>CHI</v>
          </cell>
          <cell r="D463" t="str">
            <v>COEFICIENTE DE REPRESENTATIVIDADE</v>
          </cell>
          <cell r="E463">
            <v>55.76</v>
          </cell>
        </row>
        <row r="464">
          <cell r="A464">
            <v>5952</v>
          </cell>
          <cell r="B464" t="str">
            <v>MARTELETE OU ROMPEDOR PNEUMÁTICO MANUAL, 28 KG, COM SILENCIADOR - CHI DIURNO. AF_07/2016</v>
          </cell>
          <cell r="C464" t="str">
            <v>CHI</v>
          </cell>
          <cell r="D464" t="str">
            <v>COEFICIENTE DE REPRESENTATIVIDADE</v>
          </cell>
          <cell r="E464">
            <v>15.52</v>
          </cell>
        </row>
        <row r="465">
          <cell r="A465">
            <v>5954</v>
          </cell>
          <cell r="B465" t="str">
            <v>COMPRESSOR DE AR REBOCÁVEL, VAZÃO 189 PCM, PRESSÃO EFETIVA DE TRABALHO 102 PSI, MOTOR DIESEL, POTÊNCIA 63 CV - CHI DIURNO. AF_06/2015</v>
          </cell>
          <cell r="C465" t="str">
            <v>CHI</v>
          </cell>
          <cell r="D465" t="str">
            <v>ATRIBUÍDO SÃO PAULO</v>
          </cell>
          <cell r="E465">
            <v>2.65</v>
          </cell>
        </row>
        <row r="466">
          <cell r="A466">
            <v>5961</v>
          </cell>
          <cell r="B466" t="str">
            <v>CAMINHÃO BASCULANTE 6 M3, PESO BRUTO TOTAL 16.000 KG, CARGA ÚTIL MÁXIMA 13.071 KG, DISTÂNCIA ENTRE EIXOS 4,80 M, POTÊNCIA 230 CV INCLUSIVE CAÇAMBA METÁLICA - CHI DIURNO. AF_06/2014</v>
          </cell>
          <cell r="C466" t="str">
            <v>CHI</v>
          </cell>
          <cell r="D466" t="str">
            <v>COEFICIENTE DE REPRESENTATIVIDADE</v>
          </cell>
          <cell r="E466">
            <v>36.619999999999997</v>
          </cell>
        </row>
        <row r="467">
          <cell r="A467">
            <v>6260</v>
          </cell>
          <cell r="B467" t="str">
            <v>CAMINHÃO PIPA 6.000 L, PESO BRUTO TOTAL 13.000 KG, DISTÂNCIA ENTRE EIXOS 4,80 M, POTÊNCIA 189 CV INCLUSIVE TANQUE DE AÇO PARA TRANSPORTE DE ÁGUA, CAPACIDADE 6 M3 - CHI DIURNO. AF_06/2014</v>
          </cell>
          <cell r="C467" t="str">
            <v>CHI</v>
          </cell>
          <cell r="D467" t="str">
            <v>ATRIBUÍDO SÃO PAULO</v>
          </cell>
          <cell r="E467">
            <v>34.79</v>
          </cell>
        </row>
        <row r="468">
          <cell r="A468">
            <v>6880</v>
          </cell>
          <cell r="B468" t="str">
            <v>ROLO COMPACTADOR DE PNEUS ESTÁTICO, PRESSÃO VARIÁVEL, POTÊNCIA 111 HP, PESO SEM/COM LASTRO 9,5 / 26 T, LARGURA DE TRABALHO 1,90 M - CHI DIURNO. AF_07/2014</v>
          </cell>
          <cell r="C468" t="str">
            <v>CHI</v>
          </cell>
          <cell r="D468" t="str">
            <v>ATRIBUÍDO SÃO PAULO</v>
          </cell>
          <cell r="E468">
            <v>47.56</v>
          </cell>
        </row>
        <row r="469">
          <cell r="A469">
            <v>7031</v>
          </cell>
          <cell r="B469" t="str">
            <v>TANQUE DE ASFALTO ESTACIONÁRIO COM SERPENTINA, CAPACIDADE 30.000 L - CHI DIURNO. AF_06/2014</v>
          </cell>
          <cell r="C469" t="str">
            <v>CHI</v>
          </cell>
          <cell r="D469" t="str">
            <v>ATRIBUÍDO SÃO PAULO</v>
          </cell>
          <cell r="E469">
            <v>3.27</v>
          </cell>
        </row>
        <row r="470">
          <cell r="A470">
            <v>7043</v>
          </cell>
          <cell r="B470" t="str">
            <v>MOTOBOMBA TRASH (PARA ÁGUA SUJA) AUTO ESCORVANTE, MOTOR GASOLINA DE 6,41 HP, DIÂMETROS DE SUCÇÃO X RECALQUE: 3" X 3", HM/Q = 10 MCA / 60 M3/H A 23 MCA / 0 M3/H - CHI DIURNO. AF_10/2014</v>
          </cell>
          <cell r="C470" t="str">
            <v>CHI</v>
          </cell>
          <cell r="D470" t="str">
            <v>COEFICIENTE DE REPRESENTATIVIDADE</v>
          </cell>
          <cell r="E470">
            <v>0.21</v>
          </cell>
        </row>
        <row r="471">
          <cell r="A471">
            <v>7050</v>
          </cell>
          <cell r="B471" t="str">
            <v>ROLO COMPACTADOR PE DE CARNEIRO VIBRATORIO, POTENCIA 125 HP, PESO OPERACIONAL SEM/COM LASTRO 11,95 / 13,30 T, IMPACTO DINAMICO 38,5 / 22,5 T, LARGURA DE TRABALHO 2,15 M - CHI DIURNO. AF_06/2014</v>
          </cell>
          <cell r="C471" t="str">
            <v>CHI</v>
          </cell>
          <cell r="D471" t="str">
            <v>ATRIBUÍDO SÃO PAULO</v>
          </cell>
          <cell r="E471">
            <v>44.47</v>
          </cell>
        </row>
        <row r="472">
          <cell r="A472">
            <v>67827</v>
          </cell>
          <cell r="B472" t="str">
            <v>CAMINHÃO BASCULANTE 6 M3 TOCO, PESO BRUTO TOTAL 16.000 KG, CARGA ÚTIL MÁXIMA 11.130 KG, DISTÂNCIA ENTRE EIXOS 5,36 M, POTÊNCIA 185 CV, INCLUSIVE CAÇAMBA METÁLICA - CHI DIURNO. AF_06/2014</v>
          </cell>
          <cell r="C472" t="str">
            <v>CHI</v>
          </cell>
          <cell r="D472" t="str">
            <v>COEFICIENTE DE REPRESENTATIVIDADE</v>
          </cell>
          <cell r="E472">
            <v>35.89</v>
          </cell>
        </row>
        <row r="473">
          <cell r="A473">
            <v>73395</v>
          </cell>
          <cell r="B473" t="str">
            <v>GRUPO GERADOR ESTACIONÁRIO, MOTOR DIESEL POTÊNCIA 170 KVA - CHI DIURNO. AF_02/2016</v>
          </cell>
          <cell r="C473" t="str">
            <v>CHI</v>
          </cell>
          <cell r="D473" t="str">
            <v>ATRIBUÍDO SÃO PAULO</v>
          </cell>
          <cell r="E473">
            <v>4.92</v>
          </cell>
        </row>
        <row r="474">
          <cell r="A474">
            <v>83766</v>
          </cell>
          <cell r="B474" t="str">
            <v>GRUPO DE SOLDAGEM COM GERADOR A DIESEL 60 CV PARA SOLDA ELÉTRICA, SOBRE 04 RODAS, COM MOTOR 4 CILINDROS 600 A - CHI DIURNO. AF_02/2016</v>
          </cell>
          <cell r="C474" t="str">
            <v>CHI</v>
          </cell>
          <cell r="D474" t="str">
            <v>ATRIBUÍDO SÃO PAULO</v>
          </cell>
          <cell r="E474">
            <v>34.729999999999997</v>
          </cell>
        </row>
        <row r="475">
          <cell r="A475">
            <v>84013</v>
          </cell>
          <cell r="B475" t="str">
            <v>ESCAVADEIRA HIDRÁULICA SOBRE ESTEIRAS, CAÇAMBA 0,80 M3, PESO OPERACIONAL 17,8 T, POTÊNCIA LÍQUIDA 110 HP - CHI DIURNO. AF_10/2014</v>
          </cell>
          <cell r="C475" t="str">
            <v>CHI</v>
          </cell>
          <cell r="D475" t="str">
            <v>COEFICIENTE DE REPRESENTATIVIDADE</v>
          </cell>
          <cell r="E475">
            <v>51.86</v>
          </cell>
        </row>
        <row r="476">
          <cell r="A476">
            <v>87446</v>
          </cell>
          <cell r="B476" t="str">
            <v>BETONEIRA CAPACIDADE NOMINAL 400 L, CAPACIDADE DE MISTURA 310 L, MOTOR A DIESEL POTÊNCIA 5,0 HP, SEM CARREGADOR - CHI DIURNO. AF_06/2014</v>
          </cell>
          <cell r="C476" t="str">
            <v>CHI</v>
          </cell>
          <cell r="D476" t="str">
            <v>COEFICIENTE DE REPRESENTATIVIDADE</v>
          </cell>
          <cell r="E476">
            <v>0.28999999999999998</v>
          </cell>
        </row>
        <row r="477">
          <cell r="A477">
            <v>88392</v>
          </cell>
          <cell r="B477" t="str">
            <v>MISTURADOR DE ARGAMASSA, EIXO HORIZONTAL, CAPACIDADE DE MISTURA 300 KG, MOTOR ELÉTRICO POTÊNCIA 5 CV - CHI DIURNO. AF_06/2014</v>
          </cell>
          <cell r="C477" t="str">
            <v>CHI</v>
          </cell>
          <cell r="D477" t="str">
            <v>COEFICIENTE DE REPRESENTATIVIDADE</v>
          </cell>
          <cell r="E477">
            <v>0.57999999999999996</v>
          </cell>
        </row>
        <row r="478">
          <cell r="A478">
            <v>88398</v>
          </cell>
          <cell r="B478" t="str">
            <v>MISTURADOR DE ARGAMASSA, EIXO HORIZONTAL, CAPACIDADE DE MISTURA 600 KG, MOTOR ELÉTRICO POTÊNCIA 7,5 CV - CHI DIURNO. AF_06/2014</v>
          </cell>
          <cell r="C478" t="str">
            <v>CHI</v>
          </cell>
          <cell r="D478" t="str">
            <v>COEFICIENTE DE REPRESENTATIVIDADE</v>
          </cell>
          <cell r="E478">
            <v>0.69</v>
          </cell>
        </row>
        <row r="479">
          <cell r="A479">
            <v>88404</v>
          </cell>
          <cell r="B479" t="str">
            <v>MISTURADOR DE ARGAMASSA, EIXO HORIZONTAL, CAPACIDADE DE MISTURA 160 KG, MOTOR ELÉTRICO POTÊNCIA 3 CV - CHI DIURNO. AF_06/2014</v>
          </cell>
          <cell r="C479" t="str">
            <v>CHI</v>
          </cell>
          <cell r="D479" t="str">
            <v>COEFICIENTE DE REPRESENTATIVIDADE</v>
          </cell>
          <cell r="E479">
            <v>0.54</v>
          </cell>
        </row>
        <row r="480">
          <cell r="A480">
            <v>88430</v>
          </cell>
          <cell r="B480" t="str">
            <v>PROJETOR DE ARGAMASSA, CAPACIDADE DE PROJEÇÃO 1,5 M3/H, ALCANCE DE 30 ATÉ 60 M, MOTOR ELÉTRICO POTÊNCIA 7,5 HP - CHI DIURNO. AF_06/2014</v>
          </cell>
          <cell r="C480" t="str">
            <v>CHI</v>
          </cell>
          <cell r="D480" t="str">
            <v>COEFICIENTE DE REPRESENTATIVIDADE</v>
          </cell>
          <cell r="E480">
            <v>3.59</v>
          </cell>
        </row>
        <row r="481">
          <cell r="A481">
            <v>88438</v>
          </cell>
          <cell r="B481" t="str">
            <v>PROJETOR DE ARGAMASSA, CAPACIDADE DE PROJEÇÃO 2 M3/H, ALCANCE ATÉ 50 M, MOTOR ELÉTRICO POTÊNCIA 7,5 HP - CHI DIURNO. AF_06/2014</v>
          </cell>
          <cell r="C481" t="str">
            <v>CHI</v>
          </cell>
          <cell r="D481" t="str">
            <v>COEFICIENTE DE REPRESENTATIVIDADE</v>
          </cell>
          <cell r="E481">
            <v>4.75</v>
          </cell>
        </row>
        <row r="482">
          <cell r="A482">
            <v>88831</v>
          </cell>
          <cell r="B482" t="str">
            <v>BETONEIRA CAPACIDADE NOMINAL DE 400 L, CAPACIDADE DE MISTURA 280 L, MOTOR ELÉTRICO TRIFÁSICO POTÊNCIA DE 2 CV, SEM CARREGADOR - CHI DIURNO. AF_10/2014</v>
          </cell>
          <cell r="C482" t="str">
            <v>CHI</v>
          </cell>
          <cell r="D482" t="str">
            <v>COLETADO</v>
          </cell>
          <cell r="E482">
            <v>0.21</v>
          </cell>
        </row>
        <row r="483">
          <cell r="A483">
            <v>88844</v>
          </cell>
          <cell r="B483" t="str">
            <v>TRATOR DE ESTEIRAS, POTÊNCIA 125 HP, PESO OPERACIONAL 12,9 T, COM LÂMINA 2,7 M3 - CHI DIURNO. AF_10/2014</v>
          </cell>
          <cell r="C483" t="str">
            <v>CHI</v>
          </cell>
          <cell r="D483" t="str">
            <v>ATRIBUÍDO SÃO PAULO</v>
          </cell>
          <cell r="E483">
            <v>49.48</v>
          </cell>
        </row>
        <row r="484">
          <cell r="A484">
            <v>88908</v>
          </cell>
          <cell r="B484" t="str">
            <v>ESCAVADEIRA HIDRÁULICA SOBRE ESTEIRAS, CAÇAMBA 1,20 M3, PESO OPERACIONAL 21 T, POTÊNCIA BRUTA 155 HP - CHI DIURNO. AF_06/2014</v>
          </cell>
          <cell r="C484" t="str">
            <v>CHI</v>
          </cell>
          <cell r="D484" t="str">
            <v>COEFICIENTE DE REPRESENTATIVIDADE</v>
          </cell>
          <cell r="E484">
            <v>56.09</v>
          </cell>
        </row>
        <row r="485">
          <cell r="A485">
            <v>89022</v>
          </cell>
          <cell r="B485" t="str">
            <v>BOMBA SUBMERSÍVEL ELÉTRICA TRIFÁSICA, POTÊNCIA 2,96 HP, Ø ROTOR 144 MM SEMI-ABERTO, BOCAL DE SAÍDA Ø 2, HM/Q = 2 MCA / 38,8 M3/H A 28 MCA / 5 M3/H - CHI DIURNO. AF_06/2014</v>
          </cell>
          <cell r="C485" t="str">
            <v>CHI</v>
          </cell>
          <cell r="D485" t="str">
            <v>COEFICIENTE DE REPRESENTATIVIDADE</v>
          </cell>
          <cell r="E485">
            <v>0.21</v>
          </cell>
        </row>
        <row r="486">
          <cell r="A486">
            <v>89027</v>
          </cell>
          <cell r="B486" t="str">
            <v>TANQUE DE ASFALTO ESTACIONÁRIO COM MAÇARICO, CAPACIDADE 20.000 L - CHI DIURNO. AF_06/2014</v>
          </cell>
          <cell r="C486" t="str">
            <v>CHI</v>
          </cell>
          <cell r="D486" t="str">
            <v>ATRIBUÍDO SÃO PAULO</v>
          </cell>
          <cell r="E486">
            <v>2.66</v>
          </cell>
        </row>
        <row r="487">
          <cell r="A487">
            <v>89031</v>
          </cell>
          <cell r="B487" t="str">
            <v>TRATOR DE ESTEIRAS, POTÊNCIA 100 HP, PESO OPERACIONAL 9,4 T, COM LÂMINA 2,19 M3 - CHI DIURNO. AF_06/2014</v>
          </cell>
          <cell r="C487" t="str">
            <v>CHI</v>
          </cell>
          <cell r="D487" t="str">
            <v>ATRIBUÍDO SÃO PAULO</v>
          </cell>
          <cell r="E487">
            <v>48.5</v>
          </cell>
        </row>
        <row r="488">
          <cell r="A488">
            <v>89036</v>
          </cell>
          <cell r="B488" t="str">
            <v>TRATOR DE PNEUS, POTÊNCIA 85 CV, TRAÇÃO 4X4, PESO COM LASTRO DE 4.675 KG - CHI DIURNO. AF_06/2014</v>
          </cell>
          <cell r="C488" t="str">
            <v>CHI</v>
          </cell>
          <cell r="D488" t="str">
            <v>ATRIBUÍDO SÃO PAULO</v>
          </cell>
          <cell r="E488">
            <v>35.53</v>
          </cell>
        </row>
        <row r="489">
          <cell r="A489">
            <v>89218</v>
          </cell>
          <cell r="B489" t="str">
            <v>BATE-ESTACAS POR GRAVIDADE, POTÊNCIA DE 160 HP, PESO DO MARTELO ATÉ 3 TONELADAS - CHI DIURNO. AF_11/2014</v>
          </cell>
          <cell r="C489" t="str">
            <v>CHI</v>
          </cell>
          <cell r="D489" t="str">
            <v>ATRIBUÍDO SÃO PAULO</v>
          </cell>
          <cell r="E489">
            <v>70.489999999999995</v>
          </cell>
        </row>
        <row r="490">
          <cell r="A490">
            <v>89226</v>
          </cell>
          <cell r="B490" t="str">
            <v>BETONEIRA CAPACIDADE NOMINAL DE 600 L, CAPACIDADE DE MISTURA 360 L, MOTOR ELÉTRICO TRIFÁSICO POTÊNCIA DE 4 CV, SEM CARREGADOR - CHI DIURNO. AF_11/2014</v>
          </cell>
          <cell r="C490" t="str">
            <v>CHI</v>
          </cell>
          <cell r="D490" t="str">
            <v>COEFICIENTE DE REPRESENTATIVIDADE</v>
          </cell>
          <cell r="E490">
            <v>0.89</v>
          </cell>
        </row>
        <row r="491">
          <cell r="A491">
            <v>89235</v>
          </cell>
          <cell r="B491" t="str">
            <v>FRESADORA DE ASFALTO A FRIO SOBRE RODAS, LARGURA FRESAGEM DE 1,0 M, POTÊNCIA 208 HP - CHI DIURNO. AF_11/2014</v>
          </cell>
          <cell r="C491" t="str">
            <v>CHI</v>
          </cell>
          <cell r="D491" t="str">
            <v>ATRIBUÍDO SÃO PAULO</v>
          </cell>
          <cell r="E491">
            <v>130.28</v>
          </cell>
        </row>
        <row r="492">
          <cell r="A492">
            <v>89243</v>
          </cell>
          <cell r="B492" t="str">
            <v>FRESADORA DE ASFALTO A FRIO SOBRE RODAS, LARGURA FRESAGEM DE 2,0 M, POTÊNCIA 550 HP - CHI DIURNO. AF_11/2014</v>
          </cell>
          <cell r="C492" t="str">
            <v>CHI</v>
          </cell>
          <cell r="D492" t="str">
            <v>ATRIBUÍDO SÃO PAULO</v>
          </cell>
          <cell r="E492">
            <v>270.45</v>
          </cell>
        </row>
        <row r="493">
          <cell r="A493">
            <v>89251</v>
          </cell>
          <cell r="B493" t="str">
            <v>RECICLADORA DE ASFALTO A FRIO SOBRE RODAS, LARGURA FRESAGEM DE 2,0 M, POTÊNCIA 422 HP - CHI DIURNO. AF_11/2014</v>
          </cell>
          <cell r="C493" t="str">
            <v>CHI</v>
          </cell>
          <cell r="D493" t="str">
            <v>ATRIBUÍDO SÃO PAULO</v>
          </cell>
          <cell r="E493">
            <v>238.32</v>
          </cell>
        </row>
        <row r="494">
          <cell r="A494">
            <v>89258</v>
          </cell>
          <cell r="B494" t="str">
            <v>VIBROACABADORA DE ASFALTO SOBRE ESTEIRAS, LARGURA DE PAVIMENTAÇÃO 2,13 M A 4,55 M, POTÊNCIA 100 HP, CAPACIDADE 400 T/H - CHI DIURNO. AF_11/2014</v>
          </cell>
          <cell r="C494" t="str">
            <v>CHI</v>
          </cell>
          <cell r="D494" t="str">
            <v>ATRIBUÍDO SÃO PAULO</v>
          </cell>
          <cell r="E494">
            <v>88.16</v>
          </cell>
        </row>
        <row r="495">
          <cell r="A495">
            <v>89273</v>
          </cell>
          <cell r="B495" t="str">
            <v>GUINDASTE HIDRÁULICO AUTOPROPELIDO, COM LANÇA TELESCÓPICA 28,80 M, CAPACIDADE MÁXIMA 30 T, POTÊNCIA 97 KW, TRAÇÃO 4 X 4 - CHI DIURNO. AF_11/2014</v>
          </cell>
          <cell r="C495" t="str">
            <v>CHI</v>
          </cell>
          <cell r="D495" t="str">
            <v>ATRIBUÍDO SÃO PAULO</v>
          </cell>
          <cell r="E495">
            <v>70.09</v>
          </cell>
        </row>
        <row r="496">
          <cell r="A496">
            <v>89279</v>
          </cell>
          <cell r="B496" t="str">
            <v>BETONEIRA CAPACIDADE NOMINAL DE 600 L, CAPACIDADE DE MISTURA 440 L, MOTOR A DIESEL POTÊNCIA 10 HP, COM CARREGADOR - CHI DIURNO. AF_11/2014</v>
          </cell>
          <cell r="C496" t="str">
            <v>CHI</v>
          </cell>
          <cell r="D496" t="str">
            <v>COEFICIENTE DE REPRESENTATIVIDADE</v>
          </cell>
          <cell r="E496">
            <v>1.08</v>
          </cell>
        </row>
        <row r="497">
          <cell r="A497">
            <v>89877</v>
          </cell>
          <cell r="B497" t="str">
            <v>CAMINHÃO BASCULANTE 14 M3, COM CAVALO MECÂNICO DE CAPACIDADE MÁXIMA DE TRAÇÃO COMBINADO DE 36000 KG, POTÊNCIA 286 CV, INCLUSIVE SEMIREBOQUE COM CAÇAMBA METÁLICA - CHI DIURNO. AF_12/2014</v>
          </cell>
          <cell r="C497" t="str">
            <v>CHI</v>
          </cell>
          <cell r="D497" t="str">
            <v>COEFICIENTE DE REPRESENTATIVIDADE</v>
          </cell>
          <cell r="E497">
            <v>48.42</v>
          </cell>
        </row>
        <row r="498">
          <cell r="A498">
            <v>89884</v>
          </cell>
          <cell r="B498" t="str">
            <v>CAMINHÃO BASCULANTE 18 M3, COM CAVALO MECÂNICO DE CAPACIDADE MÁXIMA DE TRAÇÃO COMBINADO DE 45000 KG, POTÊNCIA 330 CV, INCLUSIVE SEMIREBOQUE COM CAÇAMBA METÁLICA - CHI DIURNO. AF_12/2014</v>
          </cell>
          <cell r="C498" t="str">
            <v>CHI</v>
          </cell>
          <cell r="D498" t="str">
            <v>COEFICIENTE DE REPRESENTATIVIDADE</v>
          </cell>
          <cell r="E498">
            <v>49.43</v>
          </cell>
        </row>
        <row r="499">
          <cell r="A499">
            <v>90587</v>
          </cell>
          <cell r="B499" t="str">
            <v>VIBRADOR DE IMERSÃO, DIÂMETRO DE PONTEIRA 45MM, MOTOR ELÉTRICO TRIFÁSICO POTÊNCIA DE 2 CV - CHI DIURNO. AF_06/2015</v>
          </cell>
          <cell r="C499" t="str">
            <v>CHI</v>
          </cell>
          <cell r="D499" t="str">
            <v>COEFICIENTE DE REPRESENTATIVIDADE</v>
          </cell>
          <cell r="E499">
            <v>0.2</v>
          </cell>
        </row>
        <row r="500">
          <cell r="A500">
            <v>90626</v>
          </cell>
          <cell r="B500" t="str">
            <v>PERFURATRIZ MANUAL, TORQUE MÁXIMO 83 N.M, POTÊNCIA 5 CV, COM DIÂMETRO MÁXIMO 4" - CHI DIURNO. AF_06/2015</v>
          </cell>
          <cell r="C500" t="str">
            <v>CHI</v>
          </cell>
          <cell r="D500" t="str">
            <v>COEFICIENTE DE REPRESENTATIVIDADE</v>
          </cell>
          <cell r="E500">
            <v>1.28</v>
          </cell>
        </row>
        <row r="501">
          <cell r="A501">
            <v>90632</v>
          </cell>
          <cell r="B501" t="str">
            <v>PERFURATRIZ SOBRE ESTEIRA, TORQUE MÁXIMO 600 KGF, PESO MÉDIO 1000 KG, POTÊNCIA 20 HP, DIÂMETRO MÁXIMO 10" - CHI DIURNO. AF_06/2015</v>
          </cell>
          <cell r="C501" t="str">
            <v>CHI</v>
          </cell>
          <cell r="D501" t="str">
            <v>COEFICIENTE DE REPRESENTATIVIDADE</v>
          </cell>
          <cell r="E501">
            <v>52.53</v>
          </cell>
        </row>
        <row r="502">
          <cell r="A502">
            <v>90638</v>
          </cell>
          <cell r="B502" t="str">
            <v>MISTURADOR DUPLO HORIZONTAL DE ALTA TURBULÊNCIA, CAPACIDADE / VOLUME 2 X 500 LITROS, MOTORES ELÉTRICOS MÍNIMO 5 CV CADA, PARA NATA CIMENTO, ARGAMASSA E OUTROS - CHI DIURNO. AF_06/2015</v>
          </cell>
          <cell r="C502" t="str">
            <v>CHI</v>
          </cell>
          <cell r="D502" t="str">
            <v>COEFICIENTE DE REPRESENTATIVIDADE</v>
          </cell>
          <cell r="E502">
            <v>2.76</v>
          </cell>
        </row>
        <row r="503">
          <cell r="A503">
            <v>90644</v>
          </cell>
          <cell r="B503" t="str">
            <v>BOMBA TRIPLEX, PARA INJEÇÃO DE NATA DE CIMENTO, VAZÃO MÁXIMA DE 100 LITROS/MINUTO, PRESSÃO MÁXIMA DE 70 BAR - CHI DIURNO. AF_06/2015</v>
          </cell>
          <cell r="C503" t="str">
            <v>CHI</v>
          </cell>
          <cell r="D503" t="str">
            <v>COEFICIENTE DE REPRESENTATIVIDADE</v>
          </cell>
          <cell r="E503">
            <v>4.1100000000000003</v>
          </cell>
        </row>
        <row r="504">
          <cell r="A504">
            <v>90651</v>
          </cell>
          <cell r="B504" t="str">
            <v>BOMBA CENTRÍFUGA MONOESTÁGIO COM MOTOR ELÉTRICO MONOFÁSICO, POTÊNCIA 15 HP, DIÂMETRO DO ROTOR 173 MM, HM/Q = 30 MCA / 90 M3/H A 45 MCA / 55 M3/H - CHI DIURNO. AF_06/2015</v>
          </cell>
          <cell r="C504" t="str">
            <v>CHI</v>
          </cell>
          <cell r="D504" t="str">
            <v>COEFICIENTE DE REPRESENTATIVIDADE</v>
          </cell>
          <cell r="E504">
            <v>0.6</v>
          </cell>
        </row>
        <row r="505">
          <cell r="A505">
            <v>90657</v>
          </cell>
          <cell r="B505" t="str">
            <v>BOMBA DE PROJEÇÃO DE CONCRETO SECO, POTÊNCIA 10 CV, VAZÃO 3 M3/H - CHI DIURNO. AF_06/2015</v>
          </cell>
          <cell r="C505" t="str">
            <v>CHI</v>
          </cell>
          <cell r="D505" t="str">
            <v>COEFICIENTE DE REPRESENTATIVIDADE</v>
          </cell>
          <cell r="E505">
            <v>2.68</v>
          </cell>
        </row>
        <row r="506">
          <cell r="A506">
            <v>90663</v>
          </cell>
          <cell r="B506" t="str">
            <v>BOMBA DE PROJEÇÃO DE CONCRETO SECO, POTÊNCIA 10 CV, VAZÃO 6 M3/H - CHI DIURNO. AF_06/2015</v>
          </cell>
          <cell r="C506" t="str">
            <v>CHI</v>
          </cell>
          <cell r="D506" t="str">
            <v>COEFICIENTE DE REPRESENTATIVIDADE</v>
          </cell>
          <cell r="E506">
            <v>2.87</v>
          </cell>
        </row>
        <row r="507">
          <cell r="A507">
            <v>90669</v>
          </cell>
          <cell r="B507" t="str">
            <v>PROJETOR PNEUMÁTICO DE ARGAMASSA PARA CHAPISCO E REBOCO COM RECIPIENTE ACOPLADO, TIPO CANEQUINHA, COM COMPRESSOR DE AR REBOCÁVEL VAZÃO 89 PCM E MOTOR DIESEL DE 20 CV - CHI DIURNO. AF_06/2015</v>
          </cell>
          <cell r="C507" t="str">
            <v>CHI</v>
          </cell>
          <cell r="D507" t="str">
            <v>ATRIBUÍDO SÃO PAULO</v>
          </cell>
          <cell r="E507">
            <v>4.1900000000000004</v>
          </cell>
        </row>
        <row r="508">
          <cell r="A508">
            <v>90675</v>
          </cell>
          <cell r="B508" t="str">
            <v>PERFURATRIZ COM TORRE METÁLICA PARA EXECUÇÃO DE ESTACA HÉLICE CONTÍNUA, PROFUNDIDADE MÁXIMA DE 30 M, DIÂMETRO MÁXIMO DE 800 MM, POTÊNCIA INSTALADA DE 268 HP, MESA ROTATIVA COM TORQUE MÁXIMO DE 170 KNM - CHI DIURNO. AF_06/2015</v>
          </cell>
          <cell r="C508" t="str">
            <v>CHI</v>
          </cell>
          <cell r="D508" t="str">
            <v>COEFICIENTE DE REPRESENTATIVIDADE</v>
          </cell>
          <cell r="E508">
            <v>150.29</v>
          </cell>
        </row>
        <row r="509">
          <cell r="A509">
            <v>90681</v>
          </cell>
          <cell r="B509" t="str">
            <v>PERFURATRIZ HIDRÁULICA SOBRE CAMINHÃO COM TRADO CURTO ACOPLADO, PROFUNDIDADE MÁXIMA DE 20 M, DIÂMETRO MÁXIMO DE 1500 MM, POTÊNCIA INSTALADA DE 137 HP, MESA ROTATIVA COM TORQUE MÁXIMO DE 30 KNM - CHI DIURNO. AF_06/2015</v>
          </cell>
          <cell r="C509" t="str">
            <v>CHI</v>
          </cell>
          <cell r="D509" t="str">
            <v>COEFICIENTE DE REPRESENTATIVIDADE</v>
          </cell>
          <cell r="E509">
            <v>94.64</v>
          </cell>
        </row>
        <row r="510">
          <cell r="A510">
            <v>90687</v>
          </cell>
          <cell r="B510" t="str">
            <v>MANIPULADOR TELESCÓPICO, POTÊNCIA DE 85 HP, CAPACIDADE DE CARGA DE 3.500 KG, ALTURA MÁXIMA DE ELEVAÇÃO DE 12,3 M - CHI DIURNO. AF_06/2015</v>
          </cell>
          <cell r="C510" t="str">
            <v>CHI</v>
          </cell>
          <cell r="D510" t="str">
            <v>ATRIBUÍDO SÃO PAULO</v>
          </cell>
          <cell r="E510">
            <v>47.39</v>
          </cell>
        </row>
        <row r="511">
          <cell r="A511">
            <v>90693</v>
          </cell>
          <cell r="B511" t="str">
            <v>MINICARREGADEIRA SOBRE RODAS, POTÊNCIA LÍQUIDA DE 47 HP, CAPACIDADE NOMINAL DE OPERAÇÃO DE 646 KG - CHI DIURNO. AF_06/2015</v>
          </cell>
          <cell r="C511" t="str">
            <v>CHI</v>
          </cell>
          <cell r="D511" t="str">
            <v>ATRIBUÍDO SÃO PAULO</v>
          </cell>
          <cell r="E511">
            <v>36.78</v>
          </cell>
        </row>
        <row r="512">
          <cell r="A512">
            <v>90965</v>
          </cell>
          <cell r="B512" t="str">
            <v>COMPRESSOR DE AR REBOCÁVEL, VAZÃO 89 PCM, PRESSÃO EFETIVA DE TRABALHO 102 PSI, MOTOR DIESEL, POTÊNCIA 20 CV - CHI DIURNO. AF_06/2015</v>
          </cell>
          <cell r="C512" t="str">
            <v>CHI</v>
          </cell>
          <cell r="D512" t="str">
            <v>ATRIBUÍDO SÃO PAULO</v>
          </cell>
          <cell r="E512">
            <v>3.54</v>
          </cell>
        </row>
        <row r="513">
          <cell r="A513">
            <v>90973</v>
          </cell>
          <cell r="B513" t="str">
            <v>COMPRESSOR DE AR REBOCAVEL, VAZÃO 250 PCM, PRESSAO DE TRABALHO 102 PSI, MOTOR A DIESEL POTÊNCIA 81 CV - CHI DIURNO. AF_06/2015</v>
          </cell>
          <cell r="C513" t="str">
            <v>CHI</v>
          </cell>
          <cell r="D513" t="str">
            <v>ATRIBUÍDO SÃO PAULO</v>
          </cell>
          <cell r="E513">
            <v>3.55</v>
          </cell>
        </row>
        <row r="514">
          <cell r="A514">
            <v>90982</v>
          </cell>
          <cell r="B514" t="str">
            <v>COMPRESSOR DE AR REBOCÁVEL, VAZÃO 748 PCM, PRESSÃO EFETIVA DE TRABALHO 102 PSI, MOTOR DIESEL, POTÊNCIA 210 CV - CHI DIURNO. AF_06/2015</v>
          </cell>
          <cell r="C514" t="str">
            <v>CHI</v>
          </cell>
          <cell r="D514" t="str">
            <v>ATRIBUÍDO SÃO PAULO</v>
          </cell>
          <cell r="E514">
            <v>9.0299999999999994</v>
          </cell>
        </row>
        <row r="515">
          <cell r="A515">
            <v>91001</v>
          </cell>
          <cell r="B515" t="str">
            <v>COMPRESSOR DE AR REBOCAVEL, VAZÃO 400 PCM, PRESSAO DE TRABALHO 102 PSI, MOTOR A DIESEL POTÊNCIA 110 CV - CHI DIURNO. AF_06/2015</v>
          </cell>
          <cell r="C515" t="str">
            <v>CHI</v>
          </cell>
          <cell r="D515" t="str">
            <v>ATRIBUÍDO SÃO PAULO</v>
          </cell>
          <cell r="E515">
            <v>4.21</v>
          </cell>
        </row>
        <row r="516">
          <cell r="A516">
            <v>91032</v>
          </cell>
          <cell r="B516" t="str">
            <v>CAMINHÃO TRUCADO (C/ TERCEIRO EIXO) ELETRÔNICO - POTÊNCIA 231CV - PBT = 22000KG - DIST. ENTRE EIXOS 5170 MM - INCLUI CARROCERIA FIXA ABERTA DE MADEIRA - CHI DIURNO. AF_06/2015</v>
          </cell>
          <cell r="C516" t="str">
            <v>CHI</v>
          </cell>
          <cell r="D516" t="str">
            <v>COEFICIENTE DE REPRESENTATIVIDADE</v>
          </cell>
          <cell r="E516">
            <v>36.450000000000003</v>
          </cell>
        </row>
        <row r="517">
          <cell r="A517">
            <v>91278</v>
          </cell>
          <cell r="B517" t="str">
            <v>PLACA VIBRATÓRIA REVERSÍVEL COM MOTOR 4 TEMPOS A GASOLINA, FORÇA CENTRÍFUGA DE 25 KN (2500 KGF), POTÊNCIA 5,5 CV - CHI DIURNO. AF_08/2015</v>
          </cell>
          <cell r="C517" t="str">
            <v>CHI</v>
          </cell>
          <cell r="D517" t="str">
            <v>ATRIBUÍDO SÃO PAULO</v>
          </cell>
          <cell r="E517">
            <v>0.48</v>
          </cell>
        </row>
        <row r="518">
          <cell r="A518">
            <v>91285</v>
          </cell>
          <cell r="B518" t="str">
            <v>CORTADORA DE PISO COM MOTOR 4 TEMPOS A GASOLINA, POTÊNCIA DE 13 HP, COM DISCO DE CORTE DIAMANTADO SEGMENTADO PARA CONCRETO, DIÂMETRO DE 350 MM, FURO DE 1" (14 X 1") - CHI DIURNO. AF_08/2015</v>
          </cell>
          <cell r="C518" t="str">
            <v>CHI</v>
          </cell>
          <cell r="D518" t="str">
            <v>COEFICIENTE DE REPRESENTATIVIDADE</v>
          </cell>
          <cell r="E518">
            <v>0.75</v>
          </cell>
        </row>
        <row r="519">
          <cell r="A519">
            <v>91387</v>
          </cell>
          <cell r="B519" t="str">
            <v>CAMINHÃO BASCULANTE 10 M3, TRUCADO CABINE SIMPLES, PESO BRUTO TOTAL 23.000 KG, CARGA ÚTIL MÁXIMA 15.935 KG, DISTÂNCIA ENTRE EIXOS 4,80 M, POTÊNCIA 230 CV INCLUSIVE CAÇAMBA METÁLICA - CHI DIURNO. AF_06/2014</v>
          </cell>
          <cell r="C519" t="str">
            <v>CHI</v>
          </cell>
          <cell r="D519" t="str">
            <v>COEFICIENTE DE REPRESENTATIVIDADE</v>
          </cell>
          <cell r="E519">
            <v>38.479999999999997</v>
          </cell>
        </row>
        <row r="520">
          <cell r="A520">
            <v>91395</v>
          </cell>
          <cell r="B520" t="str">
            <v>CAMINHÃO TOCO, PBT 14.300 KG, CARGA ÚTIL MÁX. 9.710 KG, DIST. ENTRE EIXOS 3,56 M, POTÊNCIA 185 CV, INCLUSIVE CARROCERIA FIXA ABERTA DE MADEIRA P/ TRANSPORTE GERAL DE CARGA SECA, DIMEN. APROX. 2,50 X 6,50 X 0,50 M - CHI DIURNO. AF_06/2014</v>
          </cell>
          <cell r="C520" t="str">
            <v>CHI</v>
          </cell>
          <cell r="D520" t="str">
            <v>COEFICIENTE DE REPRESENTATIVIDADE</v>
          </cell>
          <cell r="E520">
            <v>34.15</v>
          </cell>
        </row>
        <row r="521">
          <cell r="A521">
            <v>91486</v>
          </cell>
          <cell r="B521" t="str">
            <v>ESPARGIDOR DE ASFALTO PRESSURIZADO, TANQUE 6 M3 COM ISOLAÇÃO TÉRMICA, AQUECIDO COM 2 MAÇARICOS, COM BARRA ESPARGIDORA 3,60 M, MONTADO SOBRE CAMINHÃO  TOCO, PBT 14.300 KG, POTÊNCIA 185 CV - CHI DIURNO. AF_08/2015</v>
          </cell>
          <cell r="C521" t="str">
            <v>CHI</v>
          </cell>
          <cell r="D521" t="str">
            <v>ATRIBUÍDO SÃO PAULO</v>
          </cell>
          <cell r="E521">
            <v>39.840000000000003</v>
          </cell>
        </row>
        <row r="522">
          <cell r="A522">
            <v>91534</v>
          </cell>
          <cell r="B522" t="str">
            <v>COMPACTADOR DE SOLOS DE PERCUSSÃO (SOQUETE) COM MOTOR A GASOLINA 4 TEMPOS, POTÊNCIA 4 CV - CHI DIURNO. AF_08/2015</v>
          </cell>
          <cell r="C522" t="str">
            <v>CHI</v>
          </cell>
          <cell r="D522" t="str">
            <v>ATRIBUÍDO SÃO PAULO</v>
          </cell>
          <cell r="E522">
            <v>25.89</v>
          </cell>
        </row>
        <row r="523">
          <cell r="A523">
            <v>91635</v>
          </cell>
          <cell r="B523" t="str">
            <v>GUINDAUTO HIDRÁULICO, CAPACIDADE MÁXIMA DE CARGA 6500 KG, MOMENTO MÁXIMO DE CARGA 5,8 TM, ALCANCE MÁXIMO HORIZONTAL 7,60 M, INCLUSIVE CAMINHÃO TOCO PBT 9.700 KG, POTÊNCIA DE 160 CV - CHI DIURNO. AF_08/2015</v>
          </cell>
          <cell r="C523" t="str">
            <v>CHI</v>
          </cell>
          <cell r="D523" t="str">
            <v>ATRIBUÍDO SÃO PAULO</v>
          </cell>
          <cell r="E523">
            <v>37.090000000000003</v>
          </cell>
        </row>
        <row r="524">
          <cell r="A524">
            <v>91646</v>
          </cell>
          <cell r="B524" t="str">
            <v>CAMINHÃO DE TRANSPORTE DE MATERIAL ASFÁLTICO 30.000 L, COM CAVALO MECÂNICO DE CAPACIDADE MÁXIMA DE TRAÇÃO COMBINADO DE 66.000 KG, POTÊNCIA 360 CV, INCLUSIVE TANQUE DE ASFALTO COM SERPENTINA - CHI DIURNO. AF_08/2015</v>
          </cell>
          <cell r="C524" t="str">
            <v>CHI</v>
          </cell>
          <cell r="D524" t="str">
            <v>ATRIBUÍDO SÃO PAULO</v>
          </cell>
          <cell r="E524">
            <v>60.51</v>
          </cell>
        </row>
        <row r="525">
          <cell r="A525">
            <v>91693</v>
          </cell>
          <cell r="B525" t="str">
            <v>SERRA CIRCULAR DE BANCADA COM MOTOR ELÉTRICO POTÊNCIA DE 5HP, COM COIFA PARA DISCO 10" - CHI DIURNO. AF_08/2015</v>
          </cell>
          <cell r="C525" t="str">
            <v>CHI</v>
          </cell>
          <cell r="D525" t="str">
            <v>COEFICIENTE DE REPRESENTATIVIDADE</v>
          </cell>
          <cell r="E525">
            <v>25.27</v>
          </cell>
        </row>
        <row r="526">
          <cell r="A526">
            <v>92044</v>
          </cell>
          <cell r="B526" t="str">
            <v>DISTRIBUIDOR DE AGREGADOS REBOCAVEL, CAPACIDADE 1,9 M³, LARGURA DE TRABALHO 3,66 M - CHI DIURNO. AF_11/2015</v>
          </cell>
          <cell r="C526" t="str">
            <v>CHI</v>
          </cell>
          <cell r="D526" t="str">
            <v>ATRIBUÍDO SÃO PAULO</v>
          </cell>
          <cell r="E526">
            <v>4.5599999999999996</v>
          </cell>
        </row>
        <row r="527">
          <cell r="A527">
            <v>92107</v>
          </cell>
          <cell r="B527" t="str">
            <v>CAMINHÃO PARA EQUIPAMENTO DE LIMPEZA A SUCÇÃO COM CAMINHÃO TRUCADO DE PESO BRUTO TOTAL 23000 KG, CARGA ÚTIL MÁXIMA 15935 KG, DISTÂNCIA ENTRE EIXOS 4,80 M, POTÊNCIA 230 CV, INCLUSIVE LIMPADORA A SUCÇÃO, TANQUE 12000 L - CHI DIURNO. AF_11/2015</v>
          </cell>
          <cell r="C527" t="str">
            <v>CHI</v>
          </cell>
          <cell r="D527" t="str">
            <v>ATRIBUÍDO SÃO PAULO</v>
          </cell>
          <cell r="E527">
            <v>40.549999999999997</v>
          </cell>
        </row>
        <row r="528">
          <cell r="A528">
            <v>92113</v>
          </cell>
          <cell r="B528" t="str">
            <v>PENEIRA ROTATIVA COM MOTOR ELÉTRICO TRIFÁSICO DE 2 CV, CILINDRO DE 1 M X 0,60 M, COM FUROS DE 3,17 MM - CHI DIURNO. AF_11/2015</v>
          </cell>
          <cell r="C528" t="str">
            <v>CHI</v>
          </cell>
          <cell r="D528" t="str">
            <v>COEFICIENTE DE REPRESENTATIVIDADE</v>
          </cell>
          <cell r="E528">
            <v>0.63</v>
          </cell>
        </row>
        <row r="529">
          <cell r="A529">
            <v>92119</v>
          </cell>
          <cell r="B529" t="str">
            <v>DOSADOR DE AREIA, CAPACIDADE DE 26 LITROS - CHI DIURNO. AF_11/2015</v>
          </cell>
          <cell r="C529" t="str">
            <v>CHI</v>
          </cell>
          <cell r="D529" t="str">
            <v>COEFICIENTE DE REPRESENTATIVIDADE</v>
          </cell>
          <cell r="E529">
            <v>0.06</v>
          </cell>
        </row>
        <row r="530">
          <cell r="A530">
            <v>92139</v>
          </cell>
          <cell r="B530" t="str">
            <v>CAMINHONETE COM MOTOR A DIESEL, POTÊNCIA 180 CV, CABINE DUPLA, 4X4 - CHI DIURNO. AF_11/2015</v>
          </cell>
          <cell r="C530" t="str">
            <v>CHI</v>
          </cell>
          <cell r="D530" t="str">
            <v>COEFICIENTE DE REPRESENTATIVIDADE</v>
          </cell>
          <cell r="E530">
            <v>30.93</v>
          </cell>
        </row>
        <row r="531">
          <cell r="A531">
            <v>92146</v>
          </cell>
          <cell r="B531" t="str">
            <v>CAMINHONETE CABINE SIMPLES COM MOTOR 1.6 FLEX, CÂMBIO MANUAL, POTÊNCIA 101/104 CV, 2 PORTAS - CHI DIURNO. AF_11/2015</v>
          </cell>
          <cell r="C531" t="str">
            <v>CHI</v>
          </cell>
          <cell r="D531" t="str">
            <v>COEFICIENTE DE REPRESENTATIVIDADE</v>
          </cell>
          <cell r="E531">
            <v>24.51</v>
          </cell>
        </row>
        <row r="532">
          <cell r="A532">
            <v>92243</v>
          </cell>
          <cell r="B532" t="str">
            <v>CAMINHÃO DE TRANSPORTE DE MATERIAL ASFÁLTICO 20.000 L, COM CAVALO MECÂNICO DE CAPACIDADE MÁXIMA DE TRAÇÃO COMBINADO DE 45.000 KG, POTÊNCIA 330 CV, INCLUSIVE TANQUE DE ASFALTO COM MAÇARICO - CHI DIURNO. AF_12/2015</v>
          </cell>
          <cell r="C532" t="str">
            <v>CHI</v>
          </cell>
          <cell r="D532" t="str">
            <v>ATRIBUÍDO SÃO PAULO</v>
          </cell>
          <cell r="E532">
            <v>51.79</v>
          </cell>
        </row>
        <row r="533">
          <cell r="A533">
            <v>92717</v>
          </cell>
          <cell r="B533" t="str">
            <v>APARELHO PARA CORTE E SOLDA OXI-ACETILENO SOBRE RODAS, INCLUSIVE CILINDROS E MAÇARICOS - CHI DIURNO. AF_12/2015</v>
          </cell>
          <cell r="C533" t="str">
            <v>CHI</v>
          </cell>
          <cell r="D533" t="str">
            <v>COEFICIENTE DE REPRESENTATIVIDADE</v>
          </cell>
          <cell r="E533">
            <v>0.19</v>
          </cell>
        </row>
        <row r="534">
          <cell r="A534">
            <v>92961</v>
          </cell>
          <cell r="B534" t="str">
            <v>MÁQUINA EXTRUSORA DE CONCRETO PARA GUIAS E SARJETAS, MOTOR A DIESEL, POTÊNCIA 14 CV - CHI DIURNO. AF_12/2015</v>
          </cell>
          <cell r="C534" t="str">
            <v>CHI</v>
          </cell>
          <cell r="D534" t="str">
            <v>ATRIBUÍDO SÃO PAULO</v>
          </cell>
          <cell r="E534">
            <v>5.6</v>
          </cell>
        </row>
        <row r="535">
          <cell r="A535">
            <v>92967</v>
          </cell>
          <cell r="B535" t="str">
            <v>MARTELO PERFURADOR PNEUMÁTICO MANUAL, HASTE 25 X 75 MM, 21 KG - CHI DIURNO. AF_12/2015</v>
          </cell>
          <cell r="C535" t="str">
            <v>CHI</v>
          </cell>
          <cell r="D535" t="str">
            <v>COEFICIENTE DE REPRESENTATIVIDADE</v>
          </cell>
          <cell r="E535">
            <v>15.55</v>
          </cell>
        </row>
        <row r="536">
          <cell r="A536">
            <v>93225</v>
          </cell>
          <cell r="B536" t="str">
            <v>PERFURATRIZ COM TORRE METÁLICA PARA EXECUÇÃO DE ESTACA HÉLICE CONTÍNUA, PROFUNDIDADE MÁXIMA DE 32 M, DIÂMETRO MÁXIMO DE 1000 MM, POTÊNCIA INSTALADA DE 350 HP, MESA ROTATIVA COM TORQUE MÁXIMO DE 263 KNM - CHI DIURNO. AF_01/2016</v>
          </cell>
          <cell r="C536" t="str">
            <v>CHI</v>
          </cell>
          <cell r="D536" t="str">
            <v>COEFICIENTE DE REPRESENTATIVIDADE</v>
          </cell>
          <cell r="E536">
            <v>219.73</v>
          </cell>
        </row>
        <row r="537">
          <cell r="A537">
            <v>93234</v>
          </cell>
          <cell r="B537" t="str">
            <v>BETONEIRA CAPACIDADE NOMINAL 400 L, CAPACIDADE DE MISTURA 310 L, MOTOR A GASOLINA POTÊNCIA 5,5 HP, SEM CARREGADOR - CHI DIURNO. AF_02/2016</v>
          </cell>
          <cell r="C537" t="str">
            <v>CHI</v>
          </cell>
          <cell r="D537" t="str">
            <v>COEFICIENTE DE REPRESENTATIVIDADE</v>
          </cell>
          <cell r="E537">
            <v>0.26</v>
          </cell>
        </row>
        <row r="538">
          <cell r="A538">
            <v>93244</v>
          </cell>
          <cell r="B538" t="str">
            <v>ROLO COMPACTADOR VIBRATÓRIO PÉ DE CARNEIRO PARA SOLOS, POTÊNCIA 80 HP, PESO OPERACIONAL SEM/COM LASTRO 7,4 / 8,8 T, LARGURA DE TRABALHO 1,68 M - CHI DIURNO. AF_02/2016</v>
          </cell>
          <cell r="C538" t="str">
            <v>CHI</v>
          </cell>
          <cell r="D538" t="str">
            <v>ATRIBUÍDO SÃO PAULO</v>
          </cell>
          <cell r="E538">
            <v>38.4</v>
          </cell>
        </row>
        <row r="539">
          <cell r="A539">
            <v>93274</v>
          </cell>
          <cell r="B539" t="str">
            <v>GRUA ASCENSIONAL, LANÇA DE 30 M, CAPACIDADE DE 1,0 T A 30 M, ALTURA ATÉ 39 M - CHI DIURNO. AF_03/2016</v>
          </cell>
          <cell r="C539" t="str">
            <v>CHI</v>
          </cell>
          <cell r="D539" t="str">
            <v>ATRIBUÍDO SÃO PAULO</v>
          </cell>
          <cell r="E539">
            <v>64.12</v>
          </cell>
        </row>
        <row r="540">
          <cell r="A540">
            <v>93282</v>
          </cell>
          <cell r="B540" t="str">
            <v>GUINCHO ELÉTRICO DE COLUNA, CAPACIDADE 400 KG, COM MOTO FREIO, MOTOR TRIFÁSICO DE 1,25 CV - CHI DIURNO. AF_03/2016</v>
          </cell>
          <cell r="C540" t="str">
            <v>CHI</v>
          </cell>
          <cell r="D540" t="str">
            <v>ATRIBUÍDO SÃO PAULO</v>
          </cell>
          <cell r="E540">
            <v>22.14</v>
          </cell>
        </row>
        <row r="541">
          <cell r="A541">
            <v>93288</v>
          </cell>
          <cell r="B541" t="str">
            <v>GUINDASTE HIDRÁULICO AUTOPROPELIDO, COM LANÇA TELESCÓPICA 40 M, CAPACIDADE MÁXIMA 60 T, POTÊNCIA 260 KW - CHI DIURNO. AF_03/2016</v>
          </cell>
          <cell r="C541" t="str">
            <v>CHI</v>
          </cell>
          <cell r="D541" t="str">
            <v>ATRIBUÍDO SÃO PAULO</v>
          </cell>
          <cell r="E541">
            <v>101.09</v>
          </cell>
        </row>
        <row r="542">
          <cell r="A542">
            <v>93403</v>
          </cell>
          <cell r="B542" t="str">
            <v>GUINDAUTO HIDRÁULICO, CAPACIDADE MÁXIMA DE CARGA 3300 KG, MOMENTO MÁXIMO DE CARGA 5,8 TM, ALCANCE MÁXIMO HORIZONTAL 7,60 M, INCLUSIVE CAMINHÃO TOCO PBT 16.000 KG, POTÊNCIA DE 189 CV - CHI DIURNO. AF_03/2016</v>
          </cell>
          <cell r="C542" t="str">
            <v>CHI</v>
          </cell>
          <cell r="D542" t="str">
            <v>ATRIBUÍDO SÃO PAULO</v>
          </cell>
          <cell r="E542">
            <v>37.090000000000003</v>
          </cell>
        </row>
        <row r="543">
          <cell r="A543">
            <v>93409</v>
          </cell>
          <cell r="B543" t="str">
            <v>MÁQUINA JATO DE PRESSAO PORTÁTIL PARA JATEAMENTO, CONTROLE AUTOMATICO REMOTO, CAMARA DE 1 SAIDA, CAPACIDADE 280 L, DIAMETRO 670 MM, BICO DE JATO CURTO VENTURI DE 5/16, MANGUEIRA DE 1 COM COMPRESSOR DE AR REBOCÁVEL VAZÃO 189 PCM E MOTOR DIESEL DE 63 CV- CHI DIURNO. AF_03/2016</v>
          </cell>
          <cell r="C543" t="str">
            <v>CHI</v>
          </cell>
          <cell r="D543" t="str">
            <v>ATRIBUÍDO SÃO PAULO</v>
          </cell>
          <cell r="E543">
            <v>34.130000000000003</v>
          </cell>
        </row>
        <row r="544">
          <cell r="A544">
            <v>93416</v>
          </cell>
          <cell r="B544" t="str">
            <v>GERADOR PORTÁTIL MONOFÁSICO, POTÊNCIA 5500 VA, MOTOR A GASOLINA, POTÊNCIA DO MOTOR 13 CV - CHI DIURNO. AF_03/2016</v>
          </cell>
          <cell r="C544" t="str">
            <v>CHI</v>
          </cell>
          <cell r="D544" t="str">
            <v>ATRIBUÍDO SÃO PAULO</v>
          </cell>
          <cell r="E544">
            <v>0.23</v>
          </cell>
        </row>
        <row r="545">
          <cell r="A545">
            <v>93422</v>
          </cell>
          <cell r="B545" t="str">
            <v>GRUPO GERADOR REBOCÁVEL, POTÊNCIA 66 KVA, MOTOR A DIESEL - CHI DIURNO. AF_03/2016</v>
          </cell>
          <cell r="C545" t="str">
            <v>CHI</v>
          </cell>
          <cell r="D545" t="str">
            <v>ATRIBUÍDO SÃO PAULO</v>
          </cell>
          <cell r="E545">
            <v>3.09</v>
          </cell>
        </row>
        <row r="546">
          <cell r="A546">
            <v>93428</v>
          </cell>
          <cell r="B546" t="str">
            <v>GRUPO GERADOR ESTACIONÁRIO, POTÊNCIA 150 KVA, MOTOR A DIESEL- CHI DIURNO. AF_03/2016</v>
          </cell>
          <cell r="C546" t="str">
            <v>CHI</v>
          </cell>
          <cell r="D546" t="str">
            <v>ATRIBUÍDO SÃO PAULO</v>
          </cell>
          <cell r="E546">
            <v>4.38</v>
          </cell>
        </row>
        <row r="547">
          <cell r="A547">
            <v>93434</v>
          </cell>
          <cell r="B547" t="str">
            <v>USINA DE MISTURA ASFÁLTICA À QUENTE, TIPO CONTRA FLUXO, PROD 40 A 80 TON/HORA - CHI DIURNO. AF_03/2016</v>
          </cell>
          <cell r="C547" t="str">
            <v>CHI</v>
          </cell>
          <cell r="D547" t="str">
            <v>ATRIBUÍDO SÃO PAULO</v>
          </cell>
          <cell r="E547">
            <v>159.87</v>
          </cell>
        </row>
        <row r="548">
          <cell r="A548">
            <v>93440</v>
          </cell>
          <cell r="B548" t="str">
            <v>USINA DE ASFALTO À FRIO, CAPACIDADE DE 40 A 60 TON/HORA, ELÉTRICA POTÊNCIA 30 CV - CHI DIURNO. AF_03/2016</v>
          </cell>
          <cell r="C548" t="str">
            <v>CHI</v>
          </cell>
          <cell r="D548" t="str">
            <v>ATRIBUÍDO SÃO PAULO</v>
          </cell>
          <cell r="E548">
            <v>89.65</v>
          </cell>
        </row>
        <row r="549">
          <cell r="A549">
            <v>95122</v>
          </cell>
          <cell r="B549" t="str">
            <v>USINA MISTURADORA DE SOLOS, CAPACIDADE DE 200 A 500 TON/H, POTENCIA 75KW - CHI DIURNO. AF_07/2016</v>
          </cell>
          <cell r="C549" t="str">
            <v>CHI</v>
          </cell>
          <cell r="D549" t="str">
            <v>ATRIBUÍDO SÃO PAULO</v>
          </cell>
          <cell r="E549">
            <v>123.86</v>
          </cell>
        </row>
        <row r="550">
          <cell r="A550">
            <v>95128</v>
          </cell>
          <cell r="B550" t="str">
            <v>DISTRIBUIDOR DE AGREGADOS AUTOPROPELIDO, CAP 3 M3, A DIESEL, POTÊNCIA 176CV - CHI DIURNO. AF_07/2016</v>
          </cell>
          <cell r="C550" t="str">
            <v>CHI</v>
          </cell>
          <cell r="D550" t="str">
            <v>ATRIBUÍDO SÃO PAULO</v>
          </cell>
          <cell r="E550">
            <v>38.369999999999997</v>
          </cell>
        </row>
        <row r="551">
          <cell r="A551">
            <v>95140</v>
          </cell>
          <cell r="B551" t="str">
            <v>TALHA MANUAL DE CORRENTE, CAPACIDADE DE 2 TON. COM ELEVAÇÃO DE 3 M - CHI DIURNO. AF_07/2016</v>
          </cell>
          <cell r="C551" t="str">
            <v>CHI</v>
          </cell>
          <cell r="D551" t="str">
            <v>ATRIBUÍDO SÃO PAULO</v>
          </cell>
          <cell r="E551">
            <v>0.04</v>
          </cell>
        </row>
        <row r="552">
          <cell r="A552">
            <v>95213</v>
          </cell>
          <cell r="B552" t="str">
            <v>GRUA ASCENCIONAL, LANÇA DE 42 M, CAPACIDADE DE 1,5 T A 30 M, ALTURA ATÉ 39 M - CHI DIURNO. AF_08/2016</v>
          </cell>
          <cell r="C552" t="str">
            <v>CHI</v>
          </cell>
          <cell r="D552" t="str">
            <v>ATRIBUÍDO SÃO PAULO</v>
          </cell>
          <cell r="E552">
            <v>67.72</v>
          </cell>
        </row>
        <row r="553">
          <cell r="A553">
            <v>95219</v>
          </cell>
          <cell r="B553" t="str">
            <v>PULVERIZADOR DE TINTA ELÉTRICO/MÁQUINA DE PINTURA AIRLESS, VAZÃO 2 L/MIN - CHI DIURNO. AF_08/2016</v>
          </cell>
          <cell r="C553" t="str">
            <v>CHI</v>
          </cell>
          <cell r="D553" t="str">
            <v>COEFICIENTE DE REPRESENTATIVIDADE</v>
          </cell>
          <cell r="E553">
            <v>23.68</v>
          </cell>
        </row>
        <row r="554">
          <cell r="A554">
            <v>95259</v>
          </cell>
          <cell r="B554" t="str">
            <v>MARTELO DEMOLIDOR PNEUMÁTICO MANUAL, 32 KG - CHI DIURNO. AF_09/2016</v>
          </cell>
          <cell r="C554" t="str">
            <v>CHI</v>
          </cell>
          <cell r="D554" t="str">
            <v>COEFICIENTE DE REPRESENTATIVIDADE</v>
          </cell>
          <cell r="E554">
            <v>15.41</v>
          </cell>
        </row>
        <row r="555">
          <cell r="A555">
            <v>95265</v>
          </cell>
          <cell r="B555" t="str">
            <v>COMPACTADOR DE SOLOS DE PERCUSÃO (SOQUETE) COM MOTOR A GASOLINA, POTÊNCIA 3 CV - CHI DIURNO. AF_09/2016</v>
          </cell>
          <cell r="C555" t="str">
            <v>CHI</v>
          </cell>
          <cell r="D555" t="str">
            <v>ATRIBUÍDO SÃO PAULO</v>
          </cell>
          <cell r="E555">
            <v>0.59</v>
          </cell>
        </row>
        <row r="556">
          <cell r="A556">
            <v>95271</v>
          </cell>
          <cell r="B556" t="str">
            <v>RÉGUA VIBRATÓRIA DUPLA PARA CONCRETO, PESO DE 60KG, COMPRIMENTO 4 M, COM MOTOR A GASOLINA, POTÊNCIA 5,5 HP - CHI DIURNO. AF_09/2016</v>
          </cell>
          <cell r="C556" t="str">
            <v>CHI</v>
          </cell>
          <cell r="D556" t="str">
            <v>ATRIBUÍDO SÃO PAULO</v>
          </cell>
          <cell r="E556">
            <v>0.39</v>
          </cell>
        </row>
        <row r="557">
          <cell r="A557">
            <v>95277</v>
          </cell>
          <cell r="B557" t="str">
            <v>POLIDORA DE PISO (POLITRIZ), PESO DE 100KG, DIÂMETRO 450 MM, MOTOR ELÉTRICO, POTÊNCIA 4 HP - CHI DIURNO. AF_09/2016</v>
          </cell>
          <cell r="C557" t="str">
            <v>CHI</v>
          </cell>
          <cell r="D557" t="str">
            <v>ATRIBUÍDO SÃO PAULO</v>
          </cell>
          <cell r="E557">
            <v>0.39</v>
          </cell>
        </row>
        <row r="558">
          <cell r="A558">
            <v>95283</v>
          </cell>
          <cell r="B558" t="str">
            <v>DESEMPENADEIRA DE CONCRETO, PESO DE 75KG, 4 PÁS, MOTOR A GASOLINA, POTÊNCIA 5,5 HP - CHI DIURNO. AF_09/2016</v>
          </cell>
          <cell r="C558" t="str">
            <v>CHI</v>
          </cell>
          <cell r="D558" t="str">
            <v>ATRIBUÍDO SÃO PAULO</v>
          </cell>
          <cell r="E558">
            <v>0.43</v>
          </cell>
        </row>
        <row r="559">
          <cell r="A559">
            <v>95621</v>
          </cell>
          <cell r="B559" t="str">
            <v>PERFURATRIZ PNEUMATICA MANUAL DE PESO MEDIO, MARTELETE, 18KG, COMPRIMENTO MÁXIMO DE CURSO DE 6 M, DIAMETRO DO PISTAO DE 5,5 CM - CHI DIURNO. AF_11/2016</v>
          </cell>
          <cell r="C559" t="str">
            <v>CHI</v>
          </cell>
          <cell r="D559" t="str">
            <v>COEFICIENTE DE REPRESENTATIVIDADE</v>
          </cell>
          <cell r="E559">
            <v>15.26</v>
          </cell>
        </row>
        <row r="560">
          <cell r="A560">
            <v>95632</v>
          </cell>
          <cell r="B560" t="str">
            <v>ROLO COMPACTADOR VIBRATORIO TANDEM, ACO LISO, POTENCIA 125 HP, PESO SEM/COM LASTRO 10,20/11,65 T, LARGURA DE TRABALHO 1,73 M - CHI DIURNO. AF_11/2016</v>
          </cell>
          <cell r="C560" t="str">
            <v>CHI</v>
          </cell>
          <cell r="D560" t="str">
            <v>ATRIBUÍDO SÃO PAULO</v>
          </cell>
          <cell r="E560">
            <v>46.39</v>
          </cell>
        </row>
        <row r="561">
          <cell r="A561">
            <v>95703</v>
          </cell>
          <cell r="B561" t="str">
            <v>PERFURATRIZ MANUAL, TORQUE MAXIMO 55 KGF.M, POTENCIA 5 CV, COM DIAMETRO MAXIMO 8 1/2" - CHI DIURNO. AF_11/2016</v>
          </cell>
          <cell r="C561" t="str">
            <v>CHI</v>
          </cell>
          <cell r="D561" t="str">
            <v>COEFICIENTE DE REPRESENTATIVIDADE</v>
          </cell>
          <cell r="E561">
            <v>28.03</v>
          </cell>
        </row>
        <row r="562">
          <cell r="A562">
            <v>95709</v>
          </cell>
          <cell r="B562" t="str">
            <v>PERFURATRIZ SOBRE ESTEIRA, TORQUE MÁXIMO 600 KGF, POTÊNCIA ENTRE 50 E 60 HP, DIÂMETRO MÁXIMO 10 - CHI DIURNO. AF_11/2016</v>
          </cell>
          <cell r="C562" t="str">
            <v>CHI</v>
          </cell>
          <cell r="D562" t="str">
            <v>COEFICIENTE DE REPRESENTATIVIDADE</v>
          </cell>
          <cell r="E562">
            <v>51.39</v>
          </cell>
        </row>
        <row r="563">
          <cell r="A563">
            <v>95715</v>
          </cell>
          <cell r="B563" t="str">
            <v>ESCAVADEIRA HIDRAULICA SOBRE ESTEIRA, COM GARRA GIRATORIA DE MANDIBULAS, PESO OPERACIONAL ENTRE 22,00 E 25,50 TON, POTENCIA LIQUIDA ENTRE 150 E 160 HP - CHI DIURNO. AF_11/2016</v>
          </cell>
          <cell r="C563" t="str">
            <v>CHI</v>
          </cell>
          <cell r="D563" t="str">
            <v>COEFICIENTE DE REPRESENTATIVIDADE</v>
          </cell>
          <cell r="E563">
            <v>57.69</v>
          </cell>
        </row>
        <row r="564">
          <cell r="A564">
            <v>95721</v>
          </cell>
          <cell r="B564" t="str">
            <v>ESCAVADEIRA HIDRAULICA SOBRE ESTEIRA, EQUIPADA COM CLAMSHELL, COM CAPACIDADE DA CAÇAMBA ENTRE 1,20 E 1,50 M3, PESO OPERACIONAL ENTRE 20,00 E 22,00 TON, POTENCIA LIQUIDA ENTRE 150 E 160 HP - CHI DIURNO. AF_11/2016</v>
          </cell>
          <cell r="C564" t="str">
            <v>CHI</v>
          </cell>
          <cell r="D564" t="str">
            <v>COEFICIENTE DE REPRESENTATIVIDADE</v>
          </cell>
          <cell r="E564">
            <v>56.52</v>
          </cell>
        </row>
        <row r="565">
          <cell r="A565">
            <v>95873</v>
          </cell>
          <cell r="B565" t="str">
            <v>GRUPO GERADOR COM CARENAGEM, MOTOR DIESEL POTÊNCIA STANDART ENTRE 250 E 260 KVA - CHI DIURNO. AF_12/2016</v>
          </cell>
          <cell r="C565" t="str">
            <v>CHI</v>
          </cell>
          <cell r="D565" t="str">
            <v>ATRIBUÍDO SÃO PAULO</v>
          </cell>
          <cell r="E565">
            <v>7.01</v>
          </cell>
        </row>
        <row r="566">
          <cell r="A566">
            <v>96014</v>
          </cell>
          <cell r="B566" t="str">
            <v>TRATOR DE PNEUS COM POTÊNCIA DE 122 CV, TRAÇÃO 4X4, COM VASSOURA MECÂNICA ACOPLADA - CHI DIURNO. AF_02/2017</v>
          </cell>
          <cell r="C566" t="str">
            <v>CHI</v>
          </cell>
          <cell r="D566" t="str">
            <v>ATRIBUÍDO SÃO PAULO</v>
          </cell>
          <cell r="E566">
            <v>40.659999999999997</v>
          </cell>
        </row>
        <row r="567">
          <cell r="A567">
            <v>96021</v>
          </cell>
          <cell r="B567" t="str">
            <v>TRATOR DE PNEUS COM POTÊNCIA DE 122 CV, TRAÇÃO 4X4, COM GRADE DE DISCOS ACOPLADA - CHI DIURNO. AF_02/2017</v>
          </cell>
          <cell r="C567" t="str">
            <v>CHI</v>
          </cell>
          <cell r="D567" t="str">
            <v>ATRIBUÍDO SÃO PAULO</v>
          </cell>
          <cell r="E567">
            <v>40.54</v>
          </cell>
        </row>
        <row r="568">
          <cell r="A568">
            <v>96029</v>
          </cell>
          <cell r="B568" t="str">
            <v>TRATOR DE PNEUS COM POTÊNCIA DE 85 CV, TRAÇÃO 4X4, COM GRADE DE DISCOS ACOPLADA - CHI DIURNO. AF_02/2017</v>
          </cell>
          <cell r="C568" t="str">
            <v>CHI</v>
          </cell>
          <cell r="D568" t="str">
            <v>ATRIBUÍDO SÃO PAULO</v>
          </cell>
          <cell r="E568">
            <v>37.549999999999997</v>
          </cell>
        </row>
        <row r="569">
          <cell r="A569">
            <v>96036</v>
          </cell>
          <cell r="B569" t="str">
            <v>CAMINHÃO BASCULANTE 10 M3, TRUCADO, POTÊNCIA 230 CV, INCLUSIVE CAÇAMBA METÁLICA, COM DISTRIBUIDOR DE AGREGADOS ACOPLADO - CHI DIURNO. AF_02/2017</v>
          </cell>
          <cell r="C569" t="str">
            <v>CHI</v>
          </cell>
          <cell r="D569" t="str">
            <v>ATRIBUÍDO SÃO PAULO</v>
          </cell>
          <cell r="E569">
            <v>41.35</v>
          </cell>
        </row>
        <row r="570">
          <cell r="A570">
            <v>96155</v>
          </cell>
          <cell r="B570" t="str">
            <v>TRATOR DE PNEUS COM POTÊNCIA DE 85 CV, TRAÇÃO 4X4, COM VASSOURA MECÂNICA ACOPLADA - CHI DIURNO. AF_02/2017</v>
          </cell>
          <cell r="C570" t="str">
            <v>CHI</v>
          </cell>
          <cell r="D570" t="str">
            <v>ATRIBUÍDO SÃO PAULO</v>
          </cell>
          <cell r="E570">
            <v>37.67</v>
          </cell>
        </row>
        <row r="571">
          <cell r="A571">
            <v>96156</v>
          </cell>
          <cell r="B571" t="str">
            <v>MINICARREGADEIRA SOBRE RODAS POTENCIA 47HP CAPACIDADE OPERACAO 646 KG, COM VASSOURA MECÂNICA ACOPLADA - CHI DIURNO. AF_03/2017</v>
          </cell>
          <cell r="C571" t="str">
            <v>CHI</v>
          </cell>
          <cell r="D571" t="str">
            <v>ATRIBUÍDO SÃO PAULO</v>
          </cell>
          <cell r="E571">
            <v>39.89</v>
          </cell>
        </row>
        <row r="572">
          <cell r="A572">
            <v>96159</v>
          </cell>
          <cell r="B572" t="str">
            <v>MÁQUINA DEMARCADORA DE FAIXA DE TRÁFEGO À FRIO, AUTOPROPELIDA, POTÊNCIA 38 HP - CHI DIURNO. AF_07/2016</v>
          </cell>
          <cell r="C572" t="str">
            <v>CHI</v>
          </cell>
          <cell r="D572" t="str">
            <v>ATRIBUÍDO SÃO PAULO</v>
          </cell>
          <cell r="E572">
            <v>48.27</v>
          </cell>
        </row>
        <row r="573">
          <cell r="A573">
            <v>96246</v>
          </cell>
          <cell r="B573" t="str">
            <v>MINIESCAVADEIRA SOBRE ESTEIRAS, POTENCIA LIQUIDA DE *30* HP, PESO OPERACIONAL DE *3.500* KG - CHI DIURNO. AF_04/2017</v>
          </cell>
          <cell r="C573" t="str">
            <v>CHI</v>
          </cell>
          <cell r="D573" t="str">
            <v>ATRIBUÍDO SÃO PAULO</v>
          </cell>
          <cell r="E573">
            <v>40.36</v>
          </cell>
        </row>
        <row r="574">
          <cell r="A574">
            <v>96302</v>
          </cell>
          <cell r="B574" t="str">
            <v>PERFURATRIZ ROTATIVA SOBRE ESTEIRA, TORQUE MAXIMO 2500 KGM, POTENCIA 110 HP, MOTOR DIESEL - CHI DIURNO. AF_05/2017</v>
          </cell>
          <cell r="C574" t="str">
            <v>CHI</v>
          </cell>
          <cell r="D574" t="str">
            <v>COEFICIENTE DE REPRESENTATIVIDADE</v>
          </cell>
          <cell r="E574">
            <v>65.97</v>
          </cell>
        </row>
        <row r="575">
          <cell r="A575">
            <v>96308</v>
          </cell>
          <cell r="B575" t="str">
            <v>COMPRESSOR DE AR, VAZAO DE 10 PCM, RESERVATORIO 100 L, PRESSAO DE TRABALHO ENTRE 6,9 E 9,7 BAR  POTENCIA 2 HP, TENSAO 110/220 V  CHI DIURNO. AF_05/2017</v>
          </cell>
          <cell r="C575" t="str">
            <v>CHI</v>
          </cell>
          <cell r="D575" t="str">
            <v>ATRIBUÍDO SÃO PAULO</v>
          </cell>
          <cell r="E575">
            <v>0.12</v>
          </cell>
        </row>
        <row r="576">
          <cell r="A576">
            <v>96464</v>
          </cell>
          <cell r="B576" t="str">
            <v>ROLO COMPACTADOR DE PNEUS, ESTATICO, PRESSAO VARIAVEL, POTENCIA 110 HP, PESO SEM/COM LASTRO 10,8/27 T, LARGURA DE ROLAGEM 2,30 M - CHI DIURNO. AF_06/2017</v>
          </cell>
          <cell r="C576" t="str">
            <v>CHI</v>
          </cell>
          <cell r="D576" t="str">
            <v>ATRIBUÍDO SÃO PAULO</v>
          </cell>
          <cell r="E576">
            <v>49.24</v>
          </cell>
        </row>
        <row r="577">
          <cell r="A577">
            <v>98765</v>
          </cell>
          <cell r="B577" t="str">
            <v>INVERSOR DE SOLDA MONOFÁSICO DE 160 A, POTÊNCIA DE 5400 W, TENSÃO DE 220 V, PARA SOLDA COM ELETRODOS DE 2,0 A 4,0 MM E PROCESSO TIG - CHI DIURNO. AF_06/2018</v>
          </cell>
          <cell r="C577" t="str">
            <v>CHI</v>
          </cell>
          <cell r="D577" t="str">
            <v>COLETADO</v>
          </cell>
          <cell r="E577">
            <v>7.0000000000000007E-2</v>
          </cell>
        </row>
        <row r="578">
          <cell r="A578">
            <v>99834</v>
          </cell>
          <cell r="B578" t="str">
            <v>LAVADORA DE ALTA PRESSAO (LAVA-JATO) PARA AGUA FRIA, PRESSAO DE OPERACAO ENTRE 1400 E 1900 LIB/POL2, VAZAO MAXIMA ENTRE 400 E 700 L/H - CHI DIURNO. AF_04/2019</v>
          </cell>
          <cell r="C578" t="str">
            <v>CHI</v>
          </cell>
          <cell r="D578" t="str">
            <v>COLETADO</v>
          </cell>
          <cell r="E578">
            <v>0.13</v>
          </cell>
        </row>
        <row r="579">
          <cell r="A579">
            <v>100642</v>
          </cell>
          <cell r="B579" t="str">
            <v>USINA DE MISTURA ASFÁLTICA À QUENTE, TIPO CONTRA FLUXO, PROD 100 A 140 TON/HORA - CHI DIURNO. AF_12/2019</v>
          </cell>
          <cell r="C579" t="str">
            <v>CHI</v>
          </cell>
          <cell r="D579" t="str">
            <v>ATRIBUÍDO SÃO PAULO</v>
          </cell>
          <cell r="E579">
            <v>113.71</v>
          </cell>
        </row>
        <row r="580">
          <cell r="A580">
            <v>100648</v>
          </cell>
          <cell r="B580" t="str">
            <v>USINA DE ASFALTO, TIPO GRAVIMÉTRICA, PROD 150 TON/HORA - CHI DIURNO. AF_12/2019</v>
          </cell>
          <cell r="C580" t="str">
            <v>CHI</v>
          </cell>
          <cell r="D580" t="str">
            <v>ATRIBUÍDO SÃO PAULO</v>
          </cell>
          <cell r="E580">
            <v>262.83</v>
          </cell>
        </row>
        <row r="581">
          <cell r="A581">
            <v>5089</v>
          </cell>
          <cell r="B581" t="str">
            <v>ROLO COMPACTADOR VIBRATÓRIO PÉ DE CARNEIRO PARA SOLOS, POTÊNCIA 80 HP, PESO OPERACIONAL SEM/COM LASTRO 7,4 / 8,8 T, LARGURA DE TRABALHO 1,68 M - MANUTENÇÃO. AF_02/2016</v>
          </cell>
          <cell r="C581" t="str">
            <v>H</v>
          </cell>
          <cell r="D581" t="str">
            <v>ATRIBUÍDO SÃO PAULO</v>
          </cell>
          <cell r="E581">
            <v>20.010000000000002</v>
          </cell>
        </row>
        <row r="582">
          <cell r="A582">
            <v>5627</v>
          </cell>
          <cell r="B582" t="str">
            <v>ESCAVADEIRA HIDRÁULICA SOBRE ESTEIRAS, CAÇAMBA 0,80 M3, PESO OPERACIONAL 17 T, POTENCIA BRUTA 111 HP - DEPRECIAÇÃO. AF_06/2014</v>
          </cell>
          <cell r="C582" t="str">
            <v>H</v>
          </cell>
          <cell r="D582" t="str">
            <v>COLETADO</v>
          </cell>
          <cell r="E582">
            <v>23.52</v>
          </cell>
        </row>
        <row r="583">
          <cell r="A583">
            <v>5628</v>
          </cell>
          <cell r="B583" t="str">
            <v>ESCAVADEIRA HIDRÁULICA SOBRE ESTEIRAS, CAÇAMBA 0,80 M3, PESO OPERACIONAL 17 T, POTENCIA BRUTA 111 HP - JUROS. AF_06/2014</v>
          </cell>
          <cell r="C583" t="str">
            <v>H</v>
          </cell>
          <cell r="D583" t="str">
            <v>COLETADO</v>
          </cell>
          <cell r="E583">
            <v>3.19</v>
          </cell>
        </row>
        <row r="584">
          <cell r="A584">
            <v>5629</v>
          </cell>
          <cell r="B584" t="str">
            <v>ESCAVADEIRA HIDRÁULICA SOBRE ESTEIRAS, CAÇAMBA 0,80 M3, PESO OPERACIONAL 17 T, POTENCIA BRUTA 111 HP - MANUTENÇÃO. AF_06/2014</v>
          </cell>
          <cell r="C584" t="str">
            <v>H</v>
          </cell>
          <cell r="D584" t="str">
            <v>COLETADO</v>
          </cell>
          <cell r="E584">
            <v>29.4</v>
          </cell>
        </row>
        <row r="585">
          <cell r="A585">
            <v>5630</v>
          </cell>
          <cell r="B585" t="str">
            <v>ESCAVADEIRA HIDRÁULICA SOBRE ESTEIRAS, CAÇAMBA 0,80 M3, PESO OPERACIONAL 17 T, POTENCIA BRUTA 111 HP - MATERIAIS NA OPERAÇÃO. AF_06/2014</v>
          </cell>
          <cell r="C585" t="str">
            <v>H</v>
          </cell>
          <cell r="D585" t="str">
            <v>COLETADO</v>
          </cell>
          <cell r="E585">
            <v>39.950000000000003</v>
          </cell>
        </row>
        <row r="586">
          <cell r="A586">
            <v>5658</v>
          </cell>
          <cell r="B586" t="str">
            <v>GRADE DE DISCO CONTROLE REMOTO REBOCÁVEL, COM 24 DISCOS 24 X 6 MM COM PNEUS PARA TRANSPORTE - MANUTENÇÃO. AF_06/2014</v>
          </cell>
          <cell r="C586" t="str">
            <v>H</v>
          </cell>
          <cell r="D586" t="str">
            <v>ATRIBUÍDO SÃO PAULO</v>
          </cell>
          <cell r="E586">
            <v>1.19</v>
          </cell>
        </row>
        <row r="587">
          <cell r="A587">
            <v>5664</v>
          </cell>
          <cell r="B587" t="str">
            <v>RETROESCAVADEIRA SOBRE RODAS COM CARREGADEIRA, TRAÇÃO 4X4, POTÊNCIA LÍQ. 88 HP, CAÇAMBA CARREG. CAP. MÍN. 1 M3, CAÇAMBA RETRO CAP. 0,26 M3, PESO OPERACIONAL MÍN. 6.674 KG, PROFUNDIDADE ESCAVAÇÃO MÁX. 4,37 M - MANUTENÇÃO. AF_06/2014</v>
          </cell>
          <cell r="C587" t="str">
            <v>H</v>
          </cell>
          <cell r="D587" t="str">
            <v>COEFICIENTE DE REPRESENTATIVIDADE</v>
          </cell>
          <cell r="E587">
            <v>17.52</v>
          </cell>
        </row>
        <row r="588">
          <cell r="A588">
            <v>5667</v>
          </cell>
          <cell r="B588" t="str">
            <v>RETROESCAVADEIRA SOBRE RODAS COM CARREGADEIRA, TRAÇÃO 4X2, POTÊNCIA LÍQ. 79 HP, CAÇAMBA CARREG. CAP. MÍN. 1 M3, CAÇAMBA RETRO CAP. 0,20 M3, PESO OPERACIONAL MÍN. 6.570 KG, PROFUNDIDADE ESCAVAÇÃO MÁX. 4,37 M - MANUTENÇÃO. AF_06/2014</v>
          </cell>
          <cell r="C588" t="str">
            <v>H</v>
          </cell>
          <cell r="D588" t="str">
            <v>COEFICIENTE DE REPRESENTATIVIDADE</v>
          </cell>
          <cell r="E588">
            <v>15.58</v>
          </cell>
        </row>
        <row r="589">
          <cell r="A589">
            <v>5668</v>
          </cell>
          <cell r="B589" t="str">
            <v>RETROESCAVADEIRA SOBRE RODAS COM CARREGADEIRA, TRAÇÃO 4X2, POTÊNCIA LÍQ. 79 HP, CAÇAMBA CARREG. CAP. MÍN. 1 M3, CAÇAMBA RETRO CAP. 0,20 M3, PESO OPERACIONAL MÍN. 6.570 KG, PROFUNDIDADE ESCAVAÇÃO MÁX. 4,37 M - MATERIAIS NA OPERAÇÃO. AF_06/2014</v>
          </cell>
          <cell r="C589" t="str">
            <v>H</v>
          </cell>
          <cell r="D589" t="str">
            <v>COLETADO</v>
          </cell>
          <cell r="E589">
            <v>30.57</v>
          </cell>
        </row>
        <row r="590">
          <cell r="A590">
            <v>5674</v>
          </cell>
          <cell r="B590" t="str">
            <v>ROLO COMPACTADOR VIBRATÓRIO DE UM CILINDRO AÇO LISO, POTÊNCIA 80 HP, PESO OPERACIONAL MÁXIMO 8,1 T, IMPACTO DINÂMICO 16,15 / 9,5 T, LARGURA DE TRABALHO 1,68 M - MANUTENÇÃO. AF_06/2014</v>
          </cell>
          <cell r="C590" t="str">
            <v>H</v>
          </cell>
          <cell r="D590" t="str">
            <v>ATRIBUÍDO SÃO PAULO</v>
          </cell>
          <cell r="E590">
            <v>19.25</v>
          </cell>
        </row>
        <row r="591">
          <cell r="A591">
            <v>5692</v>
          </cell>
          <cell r="B591" t="str">
            <v>MOTOBOMBA CENTRÍFUGA, MOTOR A GASOLINA, POTÊNCIA 5,42 HP, BOCAIS 1 1/2" X 1", DIÂMETRO ROTOR 143 MM HM/Q = 6 MCA / 16,8 M3/H A 38 MCA / 6,6 M3/H - MANUTENÇÃO. AF_06/2014</v>
          </cell>
          <cell r="C591" t="str">
            <v>H</v>
          </cell>
          <cell r="D591" t="str">
            <v>COEFICIENTE DE REPRESENTATIVIDADE</v>
          </cell>
          <cell r="E591">
            <v>0.16</v>
          </cell>
        </row>
        <row r="592">
          <cell r="A592">
            <v>5693</v>
          </cell>
          <cell r="B592" t="str">
            <v>MOTOBOMBA CENTRÍFUGA, MOTOR A GASOLINA, POTÊNCIA 5,42 HP, BOCAIS 1 1/2" X 1", DIÂMETRO ROTOR 143 MM HM/Q = 6 MCA / 16,8 M3/H A 38 MCA / 6,6 M3/H - MATERIAIS NA OPERAÇÃO. AF_06/2014</v>
          </cell>
          <cell r="C592" t="str">
            <v>H</v>
          </cell>
          <cell r="D592" t="str">
            <v>COLETADO</v>
          </cell>
          <cell r="E592">
            <v>6.57</v>
          </cell>
        </row>
        <row r="593">
          <cell r="A593">
            <v>5695</v>
          </cell>
          <cell r="B593" t="str">
            <v>CAMINHÃO BASCULANTE 6 M3, PESO BRUTO TOTAL 16.000 KG, CARGA ÚTIL MÁXIMA 13.071 KG, DISTÂNCIA ENTRE EIXOS 4,80 M, POTÊNCIA 230 CV INCLUSIVE CAÇAMBA METÁLICA - MANUTENÇÃO. AF_06/2014</v>
          </cell>
          <cell r="C593" t="str">
            <v>H</v>
          </cell>
          <cell r="D593" t="str">
            <v>COEFICIENTE DE REPRESENTATIVIDADE</v>
          </cell>
          <cell r="E593">
            <v>22.81</v>
          </cell>
        </row>
        <row r="594">
          <cell r="A594">
            <v>5703</v>
          </cell>
          <cell r="B594" t="str">
            <v>USINA DE CONCRETO FIXA, CAPACIDADE NOMINAL DE 90 A 120 M3/H, SEM SILO - MATERIAIS NA OPERAÇÃO. AF_07/2016</v>
          </cell>
          <cell r="C594" t="str">
            <v>H</v>
          </cell>
          <cell r="D594" t="str">
            <v>COEFICIENTE DE REPRESENTATIVIDADE</v>
          </cell>
          <cell r="E594">
            <v>17.13</v>
          </cell>
        </row>
        <row r="595">
          <cell r="A595">
            <v>5705</v>
          </cell>
          <cell r="B595" t="str">
            <v>CAMINHÃO TOCO, PBT 16.000 KG, CARGA ÚTIL MÁX. 10.685 KG, DIST. ENTRE EIXOS 4,8 M, POTÊNCIA 189 CV, INCLUSIVE CARROCERIA FIXA ABERTA DE MADEIRA P/ TRANSPORTE GERAL DE CARGA SECA, DIMEN. APROX. 2,5 X 7,00 X 0,50 M - MANUTENÇÃO. AF_06/2014</v>
          </cell>
          <cell r="C595" t="str">
            <v>H</v>
          </cell>
          <cell r="D595" t="str">
            <v>COEFICIENTE DE REPRESENTATIVIDADE</v>
          </cell>
          <cell r="E595">
            <v>14.34</v>
          </cell>
        </row>
        <row r="596">
          <cell r="A596">
            <v>5707</v>
          </cell>
          <cell r="B596" t="str">
            <v>USINA MISTURADORA DE SOLOS, CAPACIDADE DE 200 A 500 TON/H, POTENCIA 75KW - MANUTENÇÃO. AF_07/2016</v>
          </cell>
          <cell r="C596" t="str">
            <v>H</v>
          </cell>
          <cell r="D596" t="str">
            <v>ATRIBUÍDO SÃO PAULO</v>
          </cell>
          <cell r="E596">
            <v>40.619999999999997</v>
          </cell>
        </row>
        <row r="597">
          <cell r="A597">
            <v>5710</v>
          </cell>
          <cell r="B597" t="str">
            <v>VIBROACABADORA DE ASFALTO SOBRE ESTEIRAS, LARGURA DE PAVIMENTAÇÃO 1,90 M A 5,30 M, POTÊNCIA 105 HP CAPACIDADE 450 T/H - MANUTENÇÃO. AF_11/2014</v>
          </cell>
          <cell r="C597" t="str">
            <v>H</v>
          </cell>
          <cell r="D597" t="str">
            <v>ATRIBUÍDO SÃO PAULO</v>
          </cell>
          <cell r="E597">
            <v>104.35</v>
          </cell>
        </row>
        <row r="598">
          <cell r="A598">
            <v>5711</v>
          </cell>
          <cell r="B598" t="str">
            <v>VIBROACABADORA DE ASFALTO SOBRE ESTEIRAS, LARGURA DE PAVIMENTAÇÃO 1,90 M A 5,30 M, POTÊNCIA 105 HP CAPACIDADE 450 T/H - MATERIAIS NA OPERAÇÃO. AF_11/2014</v>
          </cell>
          <cell r="C598" t="str">
            <v>H</v>
          </cell>
          <cell r="D598" t="str">
            <v>COLETADO</v>
          </cell>
          <cell r="E598">
            <v>55.2</v>
          </cell>
        </row>
        <row r="599">
          <cell r="A599">
            <v>5714</v>
          </cell>
          <cell r="B599" t="str">
            <v>TRATOR DE PNEUS, POTÊNCIA 85 CV, TRAÇÃO 4X4, PESO COM LASTRO DE 4.675 KG - MANUTENÇÃO. AF_06/2014</v>
          </cell>
          <cell r="C599" t="str">
            <v>H</v>
          </cell>
          <cell r="D599" t="str">
            <v>ATRIBUÍDO SÃO PAULO</v>
          </cell>
          <cell r="E599">
            <v>7.87</v>
          </cell>
        </row>
        <row r="600">
          <cell r="A600">
            <v>5715</v>
          </cell>
          <cell r="B600" t="str">
            <v>TRATOR DE PNEUS, POTÊNCIA 85 CV, TRAÇÃO 4X4, PESO COM LASTRO DE 4.675 KG - MATERIAIS NA OPERAÇÃO. AF_06/2014</v>
          </cell>
          <cell r="C600" t="str">
            <v>H</v>
          </cell>
          <cell r="D600" t="str">
            <v>COLETADO</v>
          </cell>
          <cell r="E600">
            <v>74.27</v>
          </cell>
        </row>
        <row r="601">
          <cell r="A601">
            <v>5718</v>
          </cell>
          <cell r="B601" t="str">
            <v>TRATOR DE ESTEIRAS, POTÊNCIA 170 HP, PESO OPERACIONAL 19 T, CAÇAMBA 5,2 M3 - MATERIAIS NA OPERAÇÃO. AF_06/2014</v>
          </cell>
          <cell r="C601" t="str">
            <v>H</v>
          </cell>
          <cell r="D601" t="str">
            <v>COLETADO</v>
          </cell>
          <cell r="E601">
            <v>65.88</v>
          </cell>
        </row>
        <row r="602">
          <cell r="A602">
            <v>5721</v>
          </cell>
          <cell r="B602" t="str">
            <v>TRATOR DE ESTEIRAS, POTÊNCIA 150 HP, PESO OPERACIONAL 16,7 T, COM RODA MOTRIZ ELEVADA E LÂMINA 3,18 M3 - MATERIAIS NA OPERAÇÃO. AF_06/2014</v>
          </cell>
          <cell r="C602" t="str">
            <v>H</v>
          </cell>
          <cell r="D602" t="str">
            <v>COLETADO</v>
          </cell>
          <cell r="E602">
            <v>58.13</v>
          </cell>
        </row>
        <row r="603">
          <cell r="A603">
            <v>5722</v>
          </cell>
          <cell r="B603" t="str">
            <v>TRATOR DE ESTEIRAS, POTÊNCIA 347 HP, PESO OPERACIONAL 38,5 T, COM LÂMINA 8,70 M3 - MATERIAIS NA OPERAÇÃO. AF_06/2014</v>
          </cell>
          <cell r="C603" t="str">
            <v>H</v>
          </cell>
          <cell r="D603" t="str">
            <v>COLETADO</v>
          </cell>
          <cell r="E603">
            <v>134.44999999999999</v>
          </cell>
        </row>
        <row r="604">
          <cell r="A604">
            <v>5724</v>
          </cell>
          <cell r="B604" t="str">
            <v>TRATOR DE ESTEIRAS, POTÊNCIA 100 HP, PESO OPERACIONAL 9,4 T, COM LÂMINA 2,19 M3 - MANUTENÇÃO. AF_06/2014</v>
          </cell>
          <cell r="C604" t="str">
            <v>H</v>
          </cell>
          <cell r="D604" t="str">
            <v>ATRIBUÍDO SÃO PAULO</v>
          </cell>
          <cell r="E604">
            <v>30.87</v>
          </cell>
        </row>
        <row r="605">
          <cell r="A605">
            <v>5727</v>
          </cell>
          <cell r="B605" t="str">
            <v>ROLO COMPACTADOR VIBRATÓRIO REBOCÁVEL, CILINDRO DE AÇO LISO, POTÊNCIA DE TRAÇÃO DE 65 CV, PESO 4,7 T, IMPACTO DINÂMICO 18,3 T, LARGURA DE TRABALHO 1,67 M - MANUTENÇÃO. AF_02/2016</v>
          </cell>
          <cell r="C605" t="str">
            <v>H</v>
          </cell>
          <cell r="D605" t="str">
            <v>ATRIBUÍDO SÃO PAULO</v>
          </cell>
          <cell r="E605">
            <v>5.81</v>
          </cell>
        </row>
        <row r="606">
          <cell r="A606">
            <v>5729</v>
          </cell>
          <cell r="B606" t="str">
            <v>ROLO COMPACTADOR VIBRATÓRIO TANDEM AÇO LISO, POTÊNCIA 58 HP, PESO SEM/COM LASTRO 6,5 / 9,4 T, LARGURA DE TRABALHO 1,2 M - MANUTENÇÃO. AF_06/2014</v>
          </cell>
          <cell r="C606" t="str">
            <v>H</v>
          </cell>
          <cell r="D606" t="str">
            <v>ATRIBUÍDO SÃO PAULO</v>
          </cell>
          <cell r="E606">
            <v>23.63</v>
          </cell>
        </row>
        <row r="607">
          <cell r="A607">
            <v>5730</v>
          </cell>
          <cell r="B607" t="str">
            <v>ROLO COMPACTADOR VIBRATÓRIO TANDEM AÇO LISO, POTÊNCIA 58 HP, PESO SEM/COM LASTRO 6,5 / 9,4 T, LARGURA DE TRABALHO 1,2 M - MATERIAIS NA OPERAÇÃO. AF_06/2014</v>
          </cell>
          <cell r="C607" t="str">
            <v>H</v>
          </cell>
          <cell r="D607" t="str">
            <v>COLETADO</v>
          </cell>
          <cell r="E607">
            <v>25.67</v>
          </cell>
        </row>
        <row r="608">
          <cell r="A608">
            <v>5735</v>
          </cell>
          <cell r="B608" t="str">
            <v>RETROESCAVADEIRA SOBRE RODAS COM CARREGADEIRA, TRAÇÃO 4X4, POTÊNCIA LÍQ. 72 HP, CAÇAMBA CARREG. CAP. MÍN. 0,79 M3, CAÇAMBA RETRO CAP. 0,18 M3, PESO OPERACIONAL MÍN. 7.140 KG, PROFUNDIDADE ESCAVAÇÃO MÁX. 4,50 M - MANUTENÇÃO. AF_06/2014</v>
          </cell>
          <cell r="C608" t="str">
            <v>H</v>
          </cell>
          <cell r="D608" t="str">
            <v>COLETADO</v>
          </cell>
          <cell r="E608">
            <v>16.899999999999999</v>
          </cell>
        </row>
        <row r="609">
          <cell r="A609">
            <v>5736</v>
          </cell>
          <cell r="B609" t="str">
            <v>RETROESCAVADEIRA SOBRE RODAS COM CARREGADEIRA, TRAÇÃO 4X4, POTÊNCIA LÍQ. 72 HP, CAÇAMBA CARREG. CAP. MÍN. 0,79 M3, CAÇAMBA RETRO CAP. 0,18 M3, PESO OPERACIONAL MÍN. 7.140 KG, PROFUNDIDADE ESCAVAÇÃO MÁX. 4,50 M - MATERIAIS NA OPERAÇÃO. AF_06/2014</v>
          </cell>
          <cell r="C609" t="str">
            <v>H</v>
          </cell>
          <cell r="D609" t="str">
            <v>COLETADO</v>
          </cell>
          <cell r="E609">
            <v>28.04</v>
          </cell>
        </row>
        <row r="610">
          <cell r="A610">
            <v>5738</v>
          </cell>
          <cell r="B610" t="str">
            <v>ROLO COMPACTADOR VIBRATÓRIO PÉ DE CARNEIRO, OPERADO POR CONTROLE REMOTO, POTÊNCIA 12,5 KW, PESO OPERACIONAL 1,675 T, LARGURA DE TRABALHO 0,85 M - DEPRECIAÇÃO. AF_02/2016</v>
          </cell>
          <cell r="C610" t="str">
            <v>H</v>
          </cell>
          <cell r="D610" t="str">
            <v>ATRIBUÍDO SÃO PAULO</v>
          </cell>
          <cell r="E610">
            <v>21.01</v>
          </cell>
        </row>
        <row r="611">
          <cell r="A611">
            <v>5739</v>
          </cell>
          <cell r="B611" t="str">
            <v>ROLO COMPACTADOR VIBRATÓRIO PÉ DE CARNEIRO, OPERADO POR CONTROLE REMOTO, POTÊNCIA 12,5 KW, PESO OPERACIONAL 1,675 T, LARGURA DE TRABALHO 0,85 M - MANUTENÇÃO. AF_02/2016</v>
          </cell>
          <cell r="C611" t="str">
            <v>H</v>
          </cell>
          <cell r="D611" t="str">
            <v>ATRIBUÍDO SÃO PAULO</v>
          </cell>
          <cell r="E611">
            <v>26.3</v>
          </cell>
        </row>
        <row r="612">
          <cell r="A612">
            <v>5741</v>
          </cell>
          <cell r="B612" t="str">
            <v>USINA DE LAMA ASFÁLTICA, PROD 30 A 50 T/H, SILO DE AGREGADO 7 M3, RESERVATÓRIOS PARA EMULSÃO E ÁGUA DE 2,3 M3 CADA, MISTURADOR TIPO PUG MILL A SER MONTADO SOBRE CAMINHÃO - MANUTENÇÃO. AF_10/2014</v>
          </cell>
          <cell r="C612" t="str">
            <v>H</v>
          </cell>
          <cell r="D612" t="str">
            <v>ATRIBUÍDO SÃO PAULO</v>
          </cell>
          <cell r="E612">
            <v>27.29</v>
          </cell>
        </row>
        <row r="613">
          <cell r="A613">
            <v>5742</v>
          </cell>
          <cell r="B613" t="str">
            <v>USINA DE LAMA ASFÁLTICA, PROD 30 A 50 T/H, SILO DE AGREGADO 7 M3, RESERVATÓRIOS PARA EMULSÃO E ÁGUA DE 2,3 M3 CADA, MISTURADOR TIPO PUG MILL A SER MONTADO SOBRE CAMINHÃO - MATERIAIS NA OPERAÇÃO. AF_10/2014</v>
          </cell>
          <cell r="C613" t="str">
            <v>H</v>
          </cell>
          <cell r="D613" t="str">
            <v>COLETADO</v>
          </cell>
          <cell r="E613">
            <v>17.100000000000001</v>
          </cell>
        </row>
        <row r="614">
          <cell r="A614">
            <v>5747</v>
          </cell>
          <cell r="B614" t="str">
            <v>CAMINHÃO PIPA 6.000 L, PESO BRUTO TOTAL 13.000 KG, DISTÂNCIA ENTRE EIXOS 4,80 M, POTÊNCIA 189 CV INCLUSIVE TANQUE DE AÇO PARA TRANSPORTE DE ÁGUA, CAPACIDADE 6 M3 - MATERIAIS NA OPERAÇÃO. AF_06/2014</v>
          </cell>
          <cell r="C614" t="str">
            <v>H</v>
          </cell>
          <cell r="D614" t="str">
            <v>COLETADO</v>
          </cell>
          <cell r="E614">
            <v>98.05</v>
          </cell>
        </row>
        <row r="615">
          <cell r="A615">
            <v>5751</v>
          </cell>
          <cell r="B615" t="str">
            <v>CAMINHÃO TOCO, PESO BRUTO TOTAL 14.300 KG, CARGA ÚTIL MÁXIMA 9590 KG, DISTÂNCIA ENTRE EIXOS 4,76 M, POTÊNCIA 185 CV (NÃO INCLUI CARROCERIA) - MANUTENÇÃO. AF_06/2014</v>
          </cell>
          <cell r="C615" t="str">
            <v>H</v>
          </cell>
          <cell r="D615" t="str">
            <v>COEFICIENTE DE REPRESENTATIVIDADE</v>
          </cell>
          <cell r="E615">
            <v>16.170000000000002</v>
          </cell>
        </row>
        <row r="616">
          <cell r="A616">
            <v>5754</v>
          </cell>
          <cell r="B616" t="str">
            <v>CAMINHÃO TOCO, PESO BRUTO TOTAL 16.000 KG, CARGA ÚTIL MÁXIMA DE 10.685 KG, DISTÂNCIA ENTRE EIXOS 4,80 M, POTÊNCIA 189 CV EXCLUSIVE CARROCERIA - MANUTENÇÃO. AF_06/2014</v>
          </cell>
          <cell r="C616" t="str">
            <v>H</v>
          </cell>
          <cell r="D616" t="str">
            <v>COEFICIENTE DE REPRESENTATIVIDADE</v>
          </cell>
          <cell r="E616">
            <v>13.62</v>
          </cell>
        </row>
        <row r="617">
          <cell r="A617">
            <v>5763</v>
          </cell>
          <cell r="B617" t="str">
            <v>CAMINHÃO PIPA 10.000 L TRUCADO, PESO BRUTO TOTAL 23.000 KG, CARGA ÚTIL MÁXIMA 15.935 KG, DISTÂNCIA ENTRE EIXOS 4,8 M, POTÊNCIA 230 CV, INCLUSIVE TANQUE DE AÇO PARA TRANSPORTE DE ÁGUA - MANUTENÇÃO. AF_06/2014</v>
          </cell>
          <cell r="C617" t="str">
            <v>H</v>
          </cell>
          <cell r="D617" t="str">
            <v>ATRIBUÍDO SÃO PAULO</v>
          </cell>
          <cell r="E617">
            <v>23.18</v>
          </cell>
        </row>
        <row r="618">
          <cell r="A618">
            <v>5765</v>
          </cell>
          <cell r="B618" t="str">
            <v>ESPARGIDOR DE ASFALTO PRESSURIZADO COM TANQUE DE 2500 L, REBOCÁVEL COM MOTOR A GASOLINA POTÊNCIA 3,4 HP - MANUTENÇÃO. AF_07/2014</v>
          </cell>
          <cell r="C618" t="str">
            <v>H</v>
          </cell>
          <cell r="D618" t="str">
            <v>ATRIBUÍDO SÃO PAULO</v>
          </cell>
          <cell r="E618">
            <v>1.92</v>
          </cell>
        </row>
        <row r="619">
          <cell r="A619">
            <v>5766</v>
          </cell>
          <cell r="B619" t="str">
            <v>ESPARGIDOR DE ASFALTO PRESSURIZADO COM TANQUE DE 2500 L, REBOCÁVEL COM MOTOR A GASOLINA POTÊNCIA 3,4 HP - MATERIAIS NA OPERAÇÃO. AF_07/2014</v>
          </cell>
          <cell r="C619" t="str">
            <v>H</v>
          </cell>
          <cell r="D619" t="str">
            <v>COLETADO</v>
          </cell>
          <cell r="E619">
            <v>3.28</v>
          </cell>
        </row>
        <row r="620">
          <cell r="A620">
            <v>5779</v>
          </cell>
          <cell r="B620" t="str">
            <v>MOTONIVELADORA POTÊNCIA BÁSICA LÍQUIDA (PRIMEIRA MARCHA) 125 HP, PESO BRUTO 13032 KG, LARGURA DA LÂMINA DE 3,7 M - MANUTENÇÃO. AF_06/2014</v>
          </cell>
          <cell r="C620" t="str">
            <v>H</v>
          </cell>
          <cell r="D620" t="str">
            <v>ATRIBUÍDO SÃO PAULO</v>
          </cell>
          <cell r="E620">
            <v>35.17</v>
          </cell>
        </row>
        <row r="621">
          <cell r="A621">
            <v>5787</v>
          </cell>
          <cell r="B621" t="str">
            <v>PÁ CARREGADEIRA SOBRE RODAS, POTÊNCIA 197 HP, CAPACIDADE DA CAÇAMBA 2,5 A 3,5 M3, PESO OPERACIONAL 18338 KG - MATERIAIS NA OPERAÇÃO. AF_06/2014</v>
          </cell>
          <cell r="C621" t="str">
            <v>H</v>
          </cell>
          <cell r="D621" t="str">
            <v>COLETADO</v>
          </cell>
          <cell r="E621">
            <v>43.62</v>
          </cell>
        </row>
        <row r="622">
          <cell r="A622">
            <v>5797</v>
          </cell>
          <cell r="B622" t="str">
            <v>COMPRESSOR DE AR REBOCÁVEL, VAZÃO 189 PCM, PRESSÃO EFETIVA DE TRABALHO 102 PSI, MOTOR DIESEL, POTÊNCIA 63 CV - MANUTENÇÃO. AF_06/2015</v>
          </cell>
          <cell r="C622" t="str">
            <v>H</v>
          </cell>
          <cell r="D622" t="str">
            <v>ATRIBUÍDO SÃO PAULO</v>
          </cell>
          <cell r="E622">
            <v>2.92</v>
          </cell>
        </row>
        <row r="623">
          <cell r="A623">
            <v>5800</v>
          </cell>
          <cell r="B623" t="str">
            <v>BOMBA SUBMERSÍVEL ELÉTRICA TRIFÁSICA, POTÊNCIA 2,96 HP, Ø ROTOR 144 MM SEMI-ABERTO, BOCAL DE SAÍDA Ø 2, HM/Q = 2 MCA / 38,8 M3/H A 28 MCA / 5 M3/H - MANUTENÇÃO. AF_06/2014</v>
          </cell>
          <cell r="C623" t="str">
            <v>H</v>
          </cell>
          <cell r="D623" t="str">
            <v>COEFICIENTE DE REPRESENTATIVIDADE</v>
          </cell>
          <cell r="E623">
            <v>0.2</v>
          </cell>
        </row>
        <row r="624">
          <cell r="A624">
            <v>7032</v>
          </cell>
          <cell r="B624" t="str">
            <v>TANQUE DE ASFALTO ESTACIONÁRIO COM SERPENTINA, CAPACIDADE 30.000 L - DEPRECIAÇÃO. AF_06/2014</v>
          </cell>
          <cell r="C624" t="str">
            <v>H</v>
          </cell>
          <cell r="D624" t="str">
            <v>ATRIBUÍDO SÃO PAULO</v>
          </cell>
          <cell r="E624">
            <v>2.81</v>
          </cell>
        </row>
        <row r="625">
          <cell r="A625">
            <v>7033</v>
          </cell>
          <cell r="B625" t="str">
            <v>TANQUE DE ASFALTO ESTACIONÁRIO COM SERPENTINA, CAPACIDADE 30.000 L - JUROS. AF_06/2014</v>
          </cell>
          <cell r="C625" t="str">
            <v>H</v>
          </cell>
          <cell r="D625" t="str">
            <v>ATRIBUÍDO SÃO PAULO</v>
          </cell>
          <cell r="E625">
            <v>0.46</v>
          </cell>
        </row>
        <row r="626">
          <cell r="A626">
            <v>7034</v>
          </cell>
          <cell r="B626" t="str">
            <v>TANQUE DE ASFALTO ESTACIONÁRIO COM SERPENTINA, CAPACIDADE 30.000 L - MANUTENÇÃO. AF_06/2014</v>
          </cell>
          <cell r="C626" t="str">
            <v>H</v>
          </cell>
          <cell r="D626" t="str">
            <v>ATRIBUÍDO SÃO PAULO</v>
          </cell>
          <cell r="E626">
            <v>5.27</v>
          </cell>
        </row>
        <row r="627">
          <cell r="A627">
            <v>7035</v>
          </cell>
          <cell r="B627" t="str">
            <v>TANQUE DE ASFALTO ESTACIONÁRIO COM SERPENTINA, CAPACIDADE 30.000 L - MATERIAIS NA OPERAÇÃO. AF_06/2014</v>
          </cell>
          <cell r="C627" t="str">
            <v>H</v>
          </cell>
          <cell r="D627" t="str">
            <v>COLETADO</v>
          </cell>
          <cell r="E627">
            <v>132.5</v>
          </cell>
        </row>
        <row r="628">
          <cell r="A628">
            <v>7038</v>
          </cell>
          <cell r="B628" t="str">
            <v>ROLO COMPACTADOR DE PNEUS ESTÁTICO, PRESSÃO VARIÁVEL, POTÊNCIA 111 HP, PESO SEM/COM LASTRO 9,5 / 26 T, LARGURA DE TRABALHO 1,90 M - DEPRECIAÇÃO. AF_07/2014</v>
          </cell>
          <cell r="C628" t="str">
            <v>H</v>
          </cell>
          <cell r="D628" t="str">
            <v>ATRIBUÍDO SÃO PAULO</v>
          </cell>
          <cell r="E628">
            <v>24.04</v>
          </cell>
        </row>
        <row r="629">
          <cell r="A629">
            <v>7039</v>
          </cell>
          <cell r="B629" t="str">
            <v>ROLO COMPACTADOR DE PNEUS ESTÁTICO, PRESSÃO VARIÁVEL, POTÊNCIA 111 HP, PESO SEM/COM LASTRO 9,5 / 26 T, LARGURA DE TRABALHO 1,90 M - JUROS. AF_07/2014</v>
          </cell>
          <cell r="C629" t="str">
            <v>H</v>
          </cell>
          <cell r="D629" t="str">
            <v>ATRIBUÍDO SÃO PAULO</v>
          </cell>
          <cell r="E629">
            <v>3.33</v>
          </cell>
        </row>
        <row r="630">
          <cell r="A630">
            <v>7040</v>
          </cell>
          <cell r="B630" t="str">
            <v>ROLO COMPACTADOR DE PNEUS ESTÁTICO, PRESSÃO VARIÁVEL, POTÊNCIA 111 HP, PESO SEM/COM LASTRO 9,5 / 26 T, LARGURA DE TRABALHO 1,90 M - MANUTENÇÃO. AF_07/2014</v>
          </cell>
          <cell r="C630" t="str">
            <v>H</v>
          </cell>
          <cell r="D630" t="str">
            <v>ATRIBUÍDO SÃO PAULO</v>
          </cell>
          <cell r="E630">
            <v>30.08</v>
          </cell>
        </row>
        <row r="631">
          <cell r="A631">
            <v>7044</v>
          </cell>
          <cell r="B631" t="str">
            <v>MOTOBOMBA TRASH (PARA ÁGUA SUJA) AUTO ESCORVANTE, MOTOR GASOLINA DE 6,41 HP, DIÂMETROS DE SUCÇÃO X RECALQUE: 3" X 3", HM/Q = 10 MCA / 60 M3/H A 23 MCA / 0 M3/H - DEPRECIAÇÃO. AF_10/2014</v>
          </cell>
          <cell r="C631" t="str">
            <v>H</v>
          </cell>
          <cell r="D631" t="str">
            <v>COEFICIENTE DE REPRESENTATIVIDADE</v>
          </cell>
          <cell r="E631">
            <v>0.19</v>
          </cell>
        </row>
        <row r="632">
          <cell r="A632">
            <v>7045</v>
          </cell>
          <cell r="B632" t="str">
            <v>MOTOBOMBA TRASH (PARA ÁGUA SUJA) AUTO ESCORVANTE, MOTOR GASOLINA DE 6,41 HP, DIÂMETROS DE SUCÇÃO X RECALQUE: 3" X 3", HM/Q = 10 MCA / 60 M3/H A 23 MCA / 0 M3/H - JUROS. AF_10/2014</v>
          </cell>
          <cell r="C632" t="str">
            <v>H</v>
          </cell>
          <cell r="D632" t="str">
            <v>COEFICIENTE DE REPRESENTATIVIDADE</v>
          </cell>
          <cell r="E632">
            <v>0.02</v>
          </cell>
        </row>
        <row r="633">
          <cell r="A633">
            <v>7046</v>
          </cell>
          <cell r="B633" t="str">
            <v>MOTOBOMBA TRASH (PARA ÁGUA SUJA) AUTO ESCORVANTE, MOTOR GASOLINA DE 6,41 HP, DIÂMETROS DE SUCÇÃO X RECALQUE: 3" X 3", HM/Q = 10 MCA / 60 M3/H A 23 MCA / 0 M3/H - MANUTENÇÃO. AF_10/2014</v>
          </cell>
          <cell r="C633" t="str">
            <v>H</v>
          </cell>
          <cell r="D633" t="str">
            <v>COEFICIENTE DE REPRESENTATIVIDADE</v>
          </cell>
          <cell r="E633">
            <v>0.2</v>
          </cell>
        </row>
        <row r="634">
          <cell r="A634">
            <v>7047</v>
          </cell>
          <cell r="B634" t="str">
            <v>MOTOBOMBA TRASH (PARA ÁGUA SUJA) AUTO ESCORVANTE, MOTOR GASOLINA DE 6,41 HP, DIÂMETROS DE SUCÇÃO X RECALQUE: 3" X 3", HM/Q = 10 MCA / 60 M3/H A 23 MCA / 0 M3/H - MATERIAIS NA OPERAÇÃO. AF_10/2014</v>
          </cell>
          <cell r="C634" t="str">
            <v>H</v>
          </cell>
          <cell r="D634" t="str">
            <v>COLETADO</v>
          </cell>
          <cell r="E634">
            <v>7.73</v>
          </cell>
        </row>
        <row r="635">
          <cell r="A635">
            <v>7051</v>
          </cell>
          <cell r="B635" t="str">
            <v>ROLO COMPACTADOR PE DE CARNEIRO VIBRATORIO, POTENCIA 125 HP, PESO OPERACIONAL SEM/COM LASTRO 11,95 / 13,30 T, IMPACTO DINAMICO 38,5 / 22,5 T, LARGURA DE TRABALHO 2,15 M - DEPRECIAÇÃO. AF_06/2014</v>
          </cell>
          <cell r="C635" t="str">
            <v>H</v>
          </cell>
          <cell r="D635" t="str">
            <v>ATRIBUÍDO SÃO PAULO</v>
          </cell>
          <cell r="E635">
            <v>21.32</v>
          </cell>
        </row>
        <row r="636">
          <cell r="A636">
            <v>7052</v>
          </cell>
          <cell r="B636" t="str">
            <v>ROLO COMPACTADOR PE DE CARNEIRO VIBRATORIO, POTENCIA 125 HP, PESO OPERACIONAL SEM/COM LASTRO 11,95 / 13,30 T, IMPACTO DINAMICO 38,5 / 22,5 T, LARGURA DE TRABALHO 2,15 M - JUROS. AF_06/2014</v>
          </cell>
          <cell r="C636" t="str">
            <v>H</v>
          </cell>
          <cell r="D636" t="str">
            <v>ATRIBUÍDO SÃO PAULO</v>
          </cell>
          <cell r="E636">
            <v>2.96</v>
          </cell>
        </row>
        <row r="637">
          <cell r="A637">
            <v>7053</v>
          </cell>
          <cell r="B637" t="str">
            <v>ROLO COMPACTADOR PE DE CARNEIRO VIBRATORIO, POTENCIA 125 HP, PESO OPERACIONAL SEM/COM LASTRO 11,95 / 13,30 T, IMPACTO DINAMICO 38,5 / 22,5 T, LARGURA DE TRABALHO 2,15 M - MANUTENÇÃO. AF_06/2014</v>
          </cell>
          <cell r="C637" t="str">
            <v>H</v>
          </cell>
          <cell r="D637" t="str">
            <v>ATRIBUÍDO SÃO PAULO</v>
          </cell>
          <cell r="E637">
            <v>26.68</v>
          </cell>
        </row>
        <row r="638">
          <cell r="A638">
            <v>7054</v>
          </cell>
          <cell r="B638" t="str">
            <v>ROLO COMPACTADOR PE DE CARNEIRO VIBRATORIO, POTENCIA 125 HP, PESO OPERACIONAL SEM/COM LASTRO 11,95 / 13,30 T, IMPACTO DINAMICO 38,5 / 22,5 T, LARGURA DE TRABALHO 2,15 M - MATERIAIS NA OPERAÇÃO. AF_06/2014</v>
          </cell>
          <cell r="C638" t="str">
            <v>H</v>
          </cell>
          <cell r="D638" t="str">
            <v>COLETADO</v>
          </cell>
          <cell r="E638">
            <v>55.35</v>
          </cell>
        </row>
        <row r="639">
          <cell r="A639">
            <v>7058</v>
          </cell>
          <cell r="B639" t="str">
            <v>CAMINHÃO BASCULANTE 6 M3 TOCO, PESO BRUTO TOTAL 16.000 KG, CARGA ÚTIL MÁXIMA 11.130 KG, DISTÂNCIA ENTRE EIXOS 5,36 M, POTÊNCIA 185 CV, INCLUSIVE CAÇAMBA METÁLICA - DEPRECIAÇÃO. AF_06/2014</v>
          </cell>
          <cell r="C639" t="str">
            <v>H</v>
          </cell>
          <cell r="D639" t="str">
            <v>COEFICIENTE DE REPRESENTATIVIDADE</v>
          </cell>
          <cell r="E639">
            <v>11.6</v>
          </cell>
        </row>
        <row r="640">
          <cell r="A640">
            <v>7059</v>
          </cell>
          <cell r="B640" t="str">
            <v>CAMINHÃO BASCULANTE 6 M3 TOCO, PESO BRUTO TOTAL 16.000 KG, CARGA ÚTIL MÁXIMA 11.130 KG, DISTÂNCIA ENTRE EIXOS 5,36 M, POTÊNCIA 185 CV, INCLUSIVE CAÇAMBA METÁLICA - JUROS. AF_06/2014</v>
          </cell>
          <cell r="C640" t="str">
            <v>H</v>
          </cell>
          <cell r="D640" t="str">
            <v>COEFICIENTE DE REPRESENTATIVIDADE</v>
          </cell>
          <cell r="E640">
            <v>2.13</v>
          </cell>
        </row>
        <row r="641">
          <cell r="A641">
            <v>7060</v>
          </cell>
          <cell r="B641" t="str">
            <v>CAMINHÃO BASCULANTE 6 M3 TOCO, PESO BRUTO TOTAL 16.000 KG, CARGA ÚTIL MÁXIMA 11.130 KG, DISTÂNCIA ENTRE EIXOS 5,36 M, POTÊNCIA 185 CV, INCLUSIVE CAÇAMBA METÁLICA - MANUTENÇÃO. AF_06/2014</v>
          </cell>
          <cell r="C641" t="str">
            <v>H</v>
          </cell>
          <cell r="D641" t="str">
            <v>COEFICIENTE DE REPRESENTATIVIDADE</v>
          </cell>
          <cell r="E641">
            <v>21.75</v>
          </cell>
        </row>
        <row r="642">
          <cell r="A642">
            <v>7061</v>
          </cell>
          <cell r="B642" t="str">
            <v>CAMINHÃO BASCULANTE 6 M3 TOCO, PESO BRUTO TOTAL 16.000 KG, CARGA ÚTIL MÁXIMA 11.130 KG, DISTÂNCIA ENTRE EIXOS 5,36 M, POTÊNCIA 185 CV, INCLUSIVE CAÇAMBA METÁLICA - MATERIAIS NA OPERAÇÃO. AF_06/2014</v>
          </cell>
          <cell r="C642" t="str">
            <v>H</v>
          </cell>
          <cell r="D642" t="str">
            <v>COLETADO</v>
          </cell>
          <cell r="E642">
            <v>50.53</v>
          </cell>
        </row>
        <row r="643">
          <cell r="A643">
            <v>7063</v>
          </cell>
          <cell r="B643" t="str">
            <v>TRATOR DE PNEUS, POTÊNCIA 122 CV, TRAÇÃO 4X4, PESO COM LASTRO DE 4.510 KG - DEPRECIAÇÃO. AF_06/2014</v>
          </cell>
          <cell r="C643" t="str">
            <v>H</v>
          </cell>
          <cell r="D643" t="str">
            <v>ATRIBUÍDO SÃO PAULO</v>
          </cell>
          <cell r="E643">
            <v>9.81</v>
          </cell>
        </row>
        <row r="644">
          <cell r="A644">
            <v>7064</v>
          </cell>
          <cell r="B644" t="str">
            <v>TRATOR DE PNEUS, POTÊNCIA 122 CV, TRAÇÃO 4X4, PESO COM LASTRO DE 4.510 KG - JUROS. AF_06/2014</v>
          </cell>
          <cell r="C644" t="str">
            <v>H</v>
          </cell>
          <cell r="D644" t="str">
            <v>ATRIBUÍDO SÃO PAULO</v>
          </cell>
          <cell r="E644">
            <v>1.36</v>
          </cell>
        </row>
        <row r="645">
          <cell r="A645">
            <v>7065</v>
          </cell>
          <cell r="B645" t="str">
            <v>TRATOR DE PNEUS, POTÊNCIA 122 CV, TRAÇÃO 4X4, PESO COM LASTRO DE 4.510 KG - MANUTENÇÃO. AF_06/2014</v>
          </cell>
          <cell r="C645" t="str">
            <v>H</v>
          </cell>
          <cell r="D645" t="str">
            <v>ATRIBUÍDO SÃO PAULO</v>
          </cell>
          <cell r="E645">
            <v>10.73</v>
          </cell>
        </row>
        <row r="646">
          <cell r="A646">
            <v>7066</v>
          </cell>
          <cell r="B646" t="str">
            <v>TRATOR DE PNEUS, POTÊNCIA 122 CV, TRAÇÃO 4X4, PESO COM LASTRO DE 4.510 KG - MATERIAIS NA OPERAÇÃO. AF_06/2014</v>
          </cell>
          <cell r="C646" t="str">
            <v>H</v>
          </cell>
          <cell r="D646" t="str">
            <v>COLETADO</v>
          </cell>
          <cell r="E646">
            <v>106.58</v>
          </cell>
        </row>
        <row r="647">
          <cell r="A647">
            <v>53786</v>
          </cell>
          <cell r="B647" t="str">
            <v>RETROESCAVADEIRA SOBRE RODAS COM CARREGADEIRA, TRAÇÃO 4X4, POTÊNCIA LÍQ. 88 HP, CAÇAMBA CARREG. CAP. MÍN. 1 M3, CAÇAMBA RETRO CAP. 0,26 M3, PESO OPERACIONAL MÍN. 6.674 KG, PROFUNDIDADE ESCAVAÇÃO MÁX. 4,37 M - MATERIAIS NA OPERAÇÃO. AF_06/2014</v>
          </cell>
          <cell r="C647" t="str">
            <v>H</v>
          </cell>
          <cell r="D647" t="str">
            <v>COLETADO</v>
          </cell>
          <cell r="E647">
            <v>33.090000000000003</v>
          </cell>
        </row>
        <row r="648">
          <cell r="A648">
            <v>53788</v>
          </cell>
          <cell r="B648" t="str">
            <v>ROLO COMPACTADOR VIBRATÓRIO DE UM CILINDRO AÇO LISO, POTÊNCIA 80 HP, PESO OPERACIONAL MÁXIMO 8,1 T, IMPACTO DINÂMICO 16,15 / 9,5 T, LARGURA DE TRABALHO 1,68 M - MATERIAIS NA OPERAÇÃO. AF_06/2014</v>
          </cell>
          <cell r="C648" t="str">
            <v>H</v>
          </cell>
          <cell r="D648" t="str">
            <v>COLETADO</v>
          </cell>
          <cell r="E648">
            <v>35.43</v>
          </cell>
        </row>
        <row r="649">
          <cell r="A649">
            <v>53792</v>
          </cell>
          <cell r="B649" t="str">
            <v>CAMINHÃO BASCULANTE 6 M3, PESO BRUTO TOTAL 16.000 KG, CARGA ÚTIL MÁXIMA 13.071 KG, DISTÂNCIA ENTRE EIXOS 4,80 M, POTÊNCIA 230 CV INCLUSIVE CAÇAMBA METÁLICA - MATERIAIS NA OPERAÇÃO. AF_06/2014</v>
          </cell>
          <cell r="C649" t="str">
            <v>H</v>
          </cell>
          <cell r="D649" t="str">
            <v>COLETADO</v>
          </cell>
          <cell r="E649">
            <v>62.81</v>
          </cell>
        </row>
        <row r="650">
          <cell r="A650">
            <v>53794</v>
          </cell>
          <cell r="B650" t="str">
            <v>USINA DE CONCRETO FIXA, CAPACIDADE NOMINAL DE 90 A 120 M3/H, SEM SILO - MANUTENÇÃO. AF_07/2016</v>
          </cell>
          <cell r="C650" t="str">
            <v>H</v>
          </cell>
          <cell r="D650" t="str">
            <v>ATRIBUÍDO SÃO PAULO</v>
          </cell>
          <cell r="E650">
            <v>35</v>
          </cell>
        </row>
        <row r="651">
          <cell r="A651">
            <v>53797</v>
          </cell>
          <cell r="B651" t="str">
            <v>CAMINHÃO TOCO, PBT 16.000 KG, CARGA ÚTIL MÁX. 10.685 KG, DIST. ENTRE EIXOS 4,8 M, POTÊNCIA 189 CV, INCLUSIVE CARROCERIA FIXA ABERTA DE MADEIRA P/ TRANSPORTE GERAL DE CARGA SECA, DIMEN. APROX. 2,5 X 7,00 X 0,50 M - MATERIAIS NA OPERAÇÃO. AF_06/2014</v>
          </cell>
          <cell r="C651" t="str">
            <v>H</v>
          </cell>
          <cell r="D651" t="str">
            <v>COLETADO</v>
          </cell>
          <cell r="E651">
            <v>72.23</v>
          </cell>
        </row>
        <row r="652">
          <cell r="A652">
            <v>53804</v>
          </cell>
          <cell r="B652" t="str">
            <v>VASSOURA MECÂNICA REBOCÁVEL COM ESCOVA CILÍNDRICA, LARGURA ÚTIL DE VARRIMENTO DE 2,44 M - MANUTENÇÃO. AF_06/2014</v>
          </cell>
          <cell r="C652" t="str">
            <v>H</v>
          </cell>
          <cell r="D652" t="str">
            <v>ATRIBUÍDO SÃO PAULO</v>
          </cell>
          <cell r="E652">
            <v>2.4700000000000002</v>
          </cell>
        </row>
        <row r="653">
          <cell r="A653">
            <v>53806</v>
          </cell>
          <cell r="B653" t="str">
            <v>TRATOR DE ESTEIRAS, POTÊNCIA 170 HP, PESO OPERACIONAL 19 T, CAÇAMBA 5,2 M3 - MANUTENÇÃO. AF_06/2014</v>
          </cell>
          <cell r="C653" t="str">
            <v>H</v>
          </cell>
          <cell r="D653" t="str">
            <v>ATRIBUÍDO SÃO PAULO</v>
          </cell>
          <cell r="E653">
            <v>39.78</v>
          </cell>
        </row>
        <row r="654">
          <cell r="A654">
            <v>53810</v>
          </cell>
          <cell r="B654" t="str">
            <v>TRATOR DE ESTEIRAS, POTÊNCIA 150 HP, PESO OPERACIONAL 16,7 T, COM RODA MOTRIZ ELEVADA E LÂMINA 3,18 M3 - MANUTENÇÃO. AF_06/2014</v>
          </cell>
          <cell r="C654" t="str">
            <v>H</v>
          </cell>
          <cell r="D654" t="str">
            <v>ATRIBUÍDO SÃO PAULO</v>
          </cell>
          <cell r="E654">
            <v>40.03</v>
          </cell>
        </row>
        <row r="655">
          <cell r="A655">
            <v>53814</v>
          </cell>
          <cell r="B655" t="str">
            <v>TRATOR DE ESTEIRAS, POTÊNCIA 347 HP, PESO OPERACIONAL 38,5 T, COM LÂMINA 8,70 M3 - MANUTENÇÃO. AF_06/2014</v>
          </cell>
          <cell r="C655" t="str">
            <v>H</v>
          </cell>
          <cell r="D655" t="str">
            <v>ATRIBUÍDO SÃO PAULO</v>
          </cell>
          <cell r="E655">
            <v>131.12</v>
          </cell>
        </row>
        <row r="656">
          <cell r="A656">
            <v>53817</v>
          </cell>
          <cell r="B656" t="str">
            <v>TRATOR DE ESTEIRAS, POTÊNCIA 100 HP, PESO OPERACIONAL 9,4 T, COM LÂMINA 2,19 M3 - MATERIAIS NA OPERAÇÃO. AF_06/2014</v>
          </cell>
          <cell r="C656" t="str">
            <v>H</v>
          </cell>
          <cell r="D656" t="str">
            <v>COLETADO</v>
          </cell>
          <cell r="E656">
            <v>38.729999999999997</v>
          </cell>
        </row>
        <row r="657">
          <cell r="A657">
            <v>53818</v>
          </cell>
          <cell r="B657" t="str">
            <v>ROLO COMPACTADOR VIBRATÓRIO REBOCÁVEL, CILINDRO DE AÇO LISO, POTÊNCIA DE TRAÇÃO DE 65 CV, PESO 4,7 T, IMPACTO DINÂMICO 18,3 T, LARGURA DE TRABALHO 1,67 M - DEPRECIAÇÃO. AF_02/2016</v>
          </cell>
          <cell r="C657" t="str">
            <v>H</v>
          </cell>
          <cell r="D657" t="str">
            <v>ATRIBUÍDO SÃO PAULO</v>
          </cell>
          <cell r="E657">
            <v>4.6399999999999997</v>
          </cell>
        </row>
        <row r="658">
          <cell r="A658">
            <v>53827</v>
          </cell>
          <cell r="B658" t="str">
            <v>CAMINHÃO TOCO, PESO BRUTO TOTAL 14.300 KG, CARGA ÚTIL MÁXIMA 9590 KG, DISTÂNCIA ENTRE EIXOS 4,76 M, POTÊNCIA 185 CV (NÃO INCLUI CARROCERIA) - MATERIAIS NA OPERAÇÃO. AF_06/2014</v>
          </cell>
          <cell r="C658" t="str">
            <v>H</v>
          </cell>
          <cell r="D658" t="str">
            <v>COLETADO</v>
          </cell>
          <cell r="E658">
            <v>70.709999999999994</v>
          </cell>
        </row>
        <row r="659">
          <cell r="A659">
            <v>53829</v>
          </cell>
          <cell r="B659" t="str">
            <v>CAMINHÃO TOCO, PESO BRUTO TOTAL 16.000 KG, CARGA ÚTIL MÁXIMA DE 10.685 KG, DISTÂNCIA ENTRE EIXOS 4,80 M, POTÊNCIA 189 CV EXCLUSIVE CARROCERIA - MATERIAIS NA OPERAÇÃO. AF_06/2014</v>
          </cell>
          <cell r="C659" t="str">
            <v>H</v>
          </cell>
          <cell r="D659" t="str">
            <v>COLETADO</v>
          </cell>
          <cell r="E659">
            <v>72.23</v>
          </cell>
        </row>
        <row r="660">
          <cell r="A660">
            <v>53831</v>
          </cell>
          <cell r="B660" t="str">
            <v>CAMINHÃO PIPA 10.000 L TRUCADO, PESO BRUTO TOTAL 23.000 KG, CARGA ÚTIL MÁXIMA 15.935 KG, DISTÂNCIA ENTRE EIXOS 4,8 M, POTÊNCIA 230 CV, INCLUSIVE TANQUE DE AÇO PARA TRANSPORTE DE ÁGUA - MATERIAIS NA OPERAÇÃO. AF_06/2014</v>
          </cell>
          <cell r="C660" t="str">
            <v>H</v>
          </cell>
          <cell r="D660" t="str">
            <v>COLETADO</v>
          </cell>
          <cell r="E660">
            <v>119.31</v>
          </cell>
        </row>
        <row r="661">
          <cell r="A661">
            <v>53840</v>
          </cell>
          <cell r="B661" t="str">
            <v>GRADE DE DISCO REBOCÁVEL COM 20 DISCOS 24" X 6 MM COM PNEUS PARA TRANSPORTE - DEPRECIAÇÃO. AF_06/2014</v>
          </cell>
          <cell r="C661" t="str">
            <v>H</v>
          </cell>
          <cell r="D661" t="str">
            <v>ATRIBUÍDO SÃO PAULO</v>
          </cell>
          <cell r="E661">
            <v>1.34</v>
          </cell>
        </row>
        <row r="662">
          <cell r="A662">
            <v>53841</v>
          </cell>
          <cell r="B662" t="str">
            <v>GRADE DE DISCO REBOCÁVEL COM 20 DISCOS 24" X 6 MM COM PNEUS PARA TRANSPORTE - MANUTENÇÃO. AF_06/2014</v>
          </cell>
          <cell r="C662" t="str">
            <v>H</v>
          </cell>
          <cell r="D662" t="str">
            <v>ATRIBUÍDO SÃO PAULO</v>
          </cell>
          <cell r="E662">
            <v>0.93</v>
          </cell>
        </row>
        <row r="663">
          <cell r="A663">
            <v>53849</v>
          </cell>
          <cell r="B663" t="str">
            <v>MOTONIVELADORA POTÊNCIA BÁSICA LÍQUIDA (PRIMEIRA MARCHA) 125 HP, PESO BRUTO 13032 KG, LARGURA DA LÂMINA DE 3,7 M - MATERIAIS NA OPERAÇÃO. AF_06/2014</v>
          </cell>
          <cell r="C663" t="str">
            <v>H</v>
          </cell>
          <cell r="D663" t="str">
            <v>COLETADO</v>
          </cell>
          <cell r="E663">
            <v>51.9</v>
          </cell>
        </row>
        <row r="664">
          <cell r="A664">
            <v>53857</v>
          </cell>
          <cell r="B664" t="str">
            <v>PÁ CARREGADEIRA SOBRE RODAS, POTÊNCIA LÍQUIDA 128 HP, CAPACIDADE DA CAÇAMBA 1,7 A 2,8 M3, PESO OPERACIONAL 11632 KG - MANUTENÇÃO. AF_06/2014</v>
          </cell>
          <cell r="C664" t="str">
            <v>H</v>
          </cell>
          <cell r="D664" t="str">
            <v>COLETADO</v>
          </cell>
          <cell r="E664">
            <v>25.2</v>
          </cell>
        </row>
        <row r="665">
          <cell r="A665">
            <v>53858</v>
          </cell>
          <cell r="B665" t="str">
            <v>PÁ CARREGADEIRA SOBRE RODAS, POTÊNCIA LÍQUIDA 128 HP, CAPACIDADE DA CAÇAMBA 1,7 A 2,8 M3, PESO OPERACIONAL 11632 KG - MATERIAIS NA OPERAÇÃO. AF_06/2014</v>
          </cell>
          <cell r="C665" t="str">
            <v>H</v>
          </cell>
          <cell r="D665" t="str">
            <v>COLETADO</v>
          </cell>
          <cell r="E665">
            <v>49.6</v>
          </cell>
        </row>
        <row r="666">
          <cell r="A666">
            <v>53861</v>
          </cell>
          <cell r="B666" t="str">
            <v>PÁ CARREGADEIRA SOBRE RODAS, POTÊNCIA 197 HP, CAPACIDADE DA CAÇAMBA 2,5 A 3,5 M3, PESO OPERACIONAL 18338 KG - MANUTENÇÃO. AF_06/2014</v>
          </cell>
          <cell r="C666" t="str">
            <v>H</v>
          </cell>
          <cell r="D666" t="str">
            <v>COEFICIENTE DE REPRESENTATIVIDADE</v>
          </cell>
          <cell r="E666">
            <v>34.94</v>
          </cell>
        </row>
        <row r="667">
          <cell r="A667">
            <v>53863</v>
          </cell>
          <cell r="B667" t="str">
            <v>MARTELETE OU ROMPEDOR PNEUMÁTICO MANUAL, 28 KG, COM SILENCIADOR - MANUTENÇÃO. AF_07/2016</v>
          </cell>
          <cell r="C667" t="str">
            <v>H</v>
          </cell>
          <cell r="D667" t="str">
            <v>COEFICIENTE DE REPRESENTATIVIDADE</v>
          </cell>
          <cell r="E667">
            <v>1.08</v>
          </cell>
        </row>
        <row r="668">
          <cell r="A668">
            <v>53865</v>
          </cell>
          <cell r="B668" t="str">
            <v>COMPRESSOR DE AR REBOCÁVEL, VAZÃO 189 PCM, PRESSÃO EFETIVA DE TRABALHO 102 PSI, MOTOR DIESEL, POTÊNCIA 63 CV - MATERIAIS NA OPERAÇÃO. AF_06/2015</v>
          </cell>
          <cell r="C668" t="str">
            <v>H</v>
          </cell>
          <cell r="D668" t="str">
            <v>COLETADO</v>
          </cell>
          <cell r="E668">
            <v>29.23</v>
          </cell>
        </row>
        <row r="669">
          <cell r="A669">
            <v>53866</v>
          </cell>
          <cell r="B669" t="str">
            <v>BOMBA SUBMERSÍVEL ELÉTRICA TRIFÁSICA, POTÊNCIA 2,96 HP, Ø ROTOR 144 MM SEMI-ABERTO, BOCAL DE SAÍDA Ø 2, HM/Q = 2 MCA / 38,8 M3/H A 28 MCA / 5 M3/H - MATERIAIS NA OPERAÇÃO. AF_06/2014</v>
          </cell>
          <cell r="C669" t="str">
            <v>H</v>
          </cell>
          <cell r="D669" t="str">
            <v>COLETADO</v>
          </cell>
          <cell r="E669">
            <v>1.39</v>
          </cell>
        </row>
        <row r="670">
          <cell r="A670">
            <v>53882</v>
          </cell>
          <cell r="B670" t="str">
            <v>CAMINHÃO PIPA 6.000 L, PESO BRUTO TOTAL 13.000 KG, DISTÂNCIA ENTRE EIXOS 4,80 M, POTÊNCIA 189 CV INCLUSIVE TANQUE DE AÇO PARA TRANSPORTE DE ÁGUA, CAPACIDADE 6 M3 - MANUTENÇÃO. AF_06/2014</v>
          </cell>
          <cell r="C670" t="str">
            <v>H</v>
          </cell>
          <cell r="D670" t="str">
            <v>ATRIBUÍDO SÃO PAULO</v>
          </cell>
          <cell r="E670">
            <v>18.05</v>
          </cell>
        </row>
        <row r="671">
          <cell r="A671">
            <v>55263</v>
          </cell>
          <cell r="B671" t="str">
            <v>ROLO COMPACTADOR DE PNEUS ESTÁTICO, PRESSÃO VARIÁVEL, POTÊNCIA 111 HP, PESO SEM/COM LASTRO 9,5 / 26 T, LARGURA DE TRABALHO 1,90 M - MATERIAIS NA OPERAÇÃO. AF_07/2014</v>
          </cell>
          <cell r="C671" t="str">
            <v>H</v>
          </cell>
          <cell r="D671" t="str">
            <v>COLETADO</v>
          </cell>
          <cell r="E671">
            <v>39.950000000000003</v>
          </cell>
        </row>
        <row r="672">
          <cell r="A672">
            <v>73303</v>
          </cell>
          <cell r="B672" t="str">
            <v>GRUPO GERADOR ESTACIONÁRIO, MOTOR DIESEL POTÊNCIA 170 KVA - DEPRECIAÇÃO. AF_02/2016</v>
          </cell>
          <cell r="C672" t="str">
            <v>H</v>
          </cell>
          <cell r="D672" t="str">
            <v>ATRIBUÍDO SÃO PAULO</v>
          </cell>
          <cell r="E672">
            <v>4.17</v>
          </cell>
        </row>
        <row r="673">
          <cell r="A673">
            <v>73307</v>
          </cell>
          <cell r="B673" t="str">
            <v>GRUPO GERADOR ESTACIONÁRIO, MOTOR DIESEL POTÊNCIA 170 KVA - MANUTENÇÃO. AF_02/2016</v>
          </cell>
          <cell r="C673" t="str">
            <v>H</v>
          </cell>
          <cell r="D673" t="str">
            <v>ATRIBUÍDO SÃO PAULO</v>
          </cell>
          <cell r="E673">
            <v>3.73</v>
          </cell>
        </row>
        <row r="674">
          <cell r="A674">
            <v>73309</v>
          </cell>
          <cell r="B674" t="str">
            <v>ROLO COMPACTADOR VIBRATÓRIO PÉ DE CARNEIRO PARA SOLOS, POTÊNCIA 80 HP, PESO OPERACIONAL SEM/COM LASTRO 7,4 / 8,8 T, LARGURA DE TRABALHO 1,68 M - DEPRECIAÇÃO. AF_02/2016</v>
          </cell>
          <cell r="C674" t="str">
            <v>H</v>
          </cell>
          <cell r="D674" t="str">
            <v>ATRIBUÍDO SÃO PAULO</v>
          </cell>
          <cell r="E674">
            <v>15.99</v>
          </cell>
        </row>
        <row r="675">
          <cell r="A675">
            <v>73311</v>
          </cell>
          <cell r="B675" t="str">
            <v>GRUPO GERADOR ESTACIONÁRIO, MOTOR DIESEL POTÊNCIA 170 KVA - MATERIAIS NA OPERAÇÃO. AF_02/2016</v>
          </cell>
          <cell r="C675" t="str">
            <v>H</v>
          </cell>
          <cell r="D675" t="str">
            <v>COLETADO</v>
          </cell>
          <cell r="E675">
            <v>110.44</v>
          </cell>
        </row>
        <row r="676">
          <cell r="A676">
            <v>73313</v>
          </cell>
          <cell r="B676" t="str">
            <v>ROLO COMPACTADOR VIBRATÓRIO PÉ DE CARNEIRO PARA SOLOS, POTÊNCIA 80 HP, PESO OPERACIONAL SEM/COM LASTRO 7,4 / 8,8 T, LARGURA DE TRABALHO 1,68 M - JUROS. AF_02/2016</v>
          </cell>
          <cell r="C676" t="str">
            <v>H</v>
          </cell>
          <cell r="D676" t="str">
            <v>ATRIBUÍDO SÃO PAULO</v>
          </cell>
          <cell r="E676">
            <v>2.2200000000000002</v>
          </cell>
        </row>
        <row r="677">
          <cell r="A677">
            <v>73315</v>
          </cell>
          <cell r="B677" t="str">
            <v>ROLO COMPACTADOR VIBRATÓRIO PÉ DE CARNEIRO PARA SOLOS, POTÊNCIA 80 HP, PESO OPERACIONAL SEM/COM LASTRO 7,4 / 8,8 T, LARGURA DE TRABALHO 1,68 M - MATERIAIS NA OPERAÇÃO. AF_02/2016</v>
          </cell>
          <cell r="C677" t="str">
            <v>H</v>
          </cell>
          <cell r="D677" t="str">
            <v>COLETADO</v>
          </cell>
          <cell r="E677">
            <v>35.43</v>
          </cell>
        </row>
        <row r="678">
          <cell r="A678">
            <v>73335</v>
          </cell>
          <cell r="B678" t="str">
            <v>CAMINHÃO TOCO, PBT 14.300 KG, CARGA ÚTIL MÁX. 9.710 KG, DIST. ENTRE EIXOS 3,56 M, POTÊNCIA 185 CV, INCLUSIVE CARROCERIA FIXA ABERTA DE MADEIRA P/ TRANSPORTE GERAL DE CARGA SECA, DIMEN. APROX. 2,50 X 6,50 X 0,50 M - MANUTENÇÃO. AF_06/2014</v>
          </cell>
          <cell r="C678" t="str">
            <v>H</v>
          </cell>
          <cell r="D678" t="str">
            <v>COEFICIENTE DE REPRESENTATIVIDADE</v>
          </cell>
          <cell r="E678">
            <v>17.14</v>
          </cell>
        </row>
        <row r="679">
          <cell r="A679">
            <v>73340</v>
          </cell>
          <cell r="B679" t="str">
            <v>CAMINHÃO TOCO, PBT 14.300 KG, CARGA ÚTIL MÁX. 9.710 KG, DIST. ENTRE EIXOS 3,56 M, POTÊNCIA 185 CV, INCLUSIVE CARROCERIA FIXA ABERTA DE MADEIRA P/ TRANSPORTE GERAL DE CARGA SECA, DIMEN. APROX. 2,50 X 6,50 X 0,50 M - MATERIAIS NA OPERAÇÃO. AF_06/2014</v>
          </cell>
          <cell r="C679" t="str">
            <v>H</v>
          </cell>
          <cell r="D679" t="str">
            <v>COLETADO</v>
          </cell>
          <cell r="E679">
            <v>50.53</v>
          </cell>
        </row>
        <row r="680">
          <cell r="A680">
            <v>83361</v>
          </cell>
          <cell r="B680" t="str">
            <v>ESPARGIDOR DE ASFALTO PRESSURIZADO, TANQUE 6 M3 COM ISOLAÇÃO TÉRMICA, AQUECIDO COM 2 MAÇARICOS, COM BARRA ESPARGIDORA 3,60 M, MONTADO SOBRE CAMINHÃO  TOCO, PBT 14.300 KG, POTÊNCIA 185 CV - MANUTENÇÃO. AF_08/2015</v>
          </cell>
          <cell r="C680" t="str">
            <v>H</v>
          </cell>
          <cell r="D680" t="str">
            <v>ATRIBUÍDO SÃO PAULO</v>
          </cell>
          <cell r="E680">
            <v>10.62</v>
          </cell>
        </row>
        <row r="681">
          <cell r="A681">
            <v>83761</v>
          </cell>
          <cell r="B681" t="str">
            <v>GRUPO DE SOLDAGEM COM GERADOR A DIESEL 60 CV PARA SOLDA ELÉTRICA, SOBRE 04 RODAS, COM MOTOR 4 CILINDROS 600 A - DEPRECIAÇÃO. AF_02/2016</v>
          </cell>
          <cell r="C681" t="str">
            <v>H</v>
          </cell>
          <cell r="D681" t="str">
            <v>ATRIBUÍDO SÃO PAULO</v>
          </cell>
          <cell r="E681">
            <v>8.91</v>
          </cell>
        </row>
        <row r="682">
          <cell r="A682">
            <v>83762</v>
          </cell>
          <cell r="B682" t="str">
            <v>GRUPO DE SOLDAGEM COM GERADOR A DIESEL 60 CV PARA SOLDA ELÉTRICA, SOBRE 04 RODAS, COM MOTOR 4 CILINDROS 600 A - MANUTENÇÃO. AF_02/2016</v>
          </cell>
          <cell r="C682" t="str">
            <v>H</v>
          </cell>
          <cell r="D682" t="str">
            <v>ATRIBUÍDO SÃO PAULO</v>
          </cell>
          <cell r="E682">
            <v>11.13</v>
          </cell>
        </row>
        <row r="683">
          <cell r="A683">
            <v>83763</v>
          </cell>
          <cell r="B683" t="str">
            <v>GRUPO DE SOLDAGEM COM GERADOR A DIESEL 60 CV PARA SOLDA ELÉTRICA, SOBRE 04 RODAS, COM MOTOR 4 CILINDROS 600 A - MATERIAIS NA OPERAÇÃO. AF_02/2016</v>
          </cell>
          <cell r="C683" t="str">
            <v>H</v>
          </cell>
          <cell r="D683" t="str">
            <v>COLETADO</v>
          </cell>
          <cell r="E683">
            <v>31.12</v>
          </cell>
        </row>
        <row r="684">
          <cell r="A684">
            <v>83764</v>
          </cell>
          <cell r="B684" t="str">
            <v>GRUPO DE SOLDAGEM COM GERADOR A DIESEL 60 CV PARA SOLDA ELÉTRICA, SOBRE 04 RODAS, COM MOTOR 4 CILINDROS 600 A - JUROS. AF_02/2016</v>
          </cell>
          <cell r="C684" t="str">
            <v>H</v>
          </cell>
          <cell r="D684" t="str">
            <v>ATRIBUÍDO SÃO PAULO</v>
          </cell>
          <cell r="E684">
            <v>1</v>
          </cell>
        </row>
        <row r="685">
          <cell r="A685">
            <v>87026</v>
          </cell>
          <cell r="B685" t="str">
            <v>GRADE DE DISCO REBOCÁVEL COM 20 DISCOS 24" X 6 MM COM PNEUS PARA TRANSPORTE - JUROS. AF_06/2014</v>
          </cell>
          <cell r="C685" t="str">
            <v>H</v>
          </cell>
          <cell r="D685" t="str">
            <v>ATRIBUÍDO SÃO PAULO</v>
          </cell>
          <cell r="E685">
            <v>0.18</v>
          </cell>
        </row>
        <row r="686">
          <cell r="A686">
            <v>87441</v>
          </cell>
          <cell r="B686" t="str">
            <v>BETONEIRA CAPACIDADE NOMINAL 400 L, CAPACIDADE DE MISTURA 310 L, MOTOR A DIESEL POTÊNCIA 5,0 HP, SEM CARREGADOR - DEPRECIAÇÃO. AF_06/2014</v>
          </cell>
          <cell r="C686" t="str">
            <v>H</v>
          </cell>
          <cell r="D686" t="str">
            <v>COEFICIENTE DE REPRESENTATIVIDADE</v>
          </cell>
          <cell r="E686">
            <v>0.26</v>
          </cell>
        </row>
        <row r="687">
          <cell r="A687">
            <v>87442</v>
          </cell>
          <cell r="B687" t="str">
            <v>BETONEIRA CAPACIDADE NOMINAL 400 L, CAPACIDADE DE MISTURA 310 L, MOTOR A DIESEL POTÊNCIA 5,0 HP, SEM CARREGADOR - JUROS. AF_06/2014</v>
          </cell>
          <cell r="C687" t="str">
            <v>H</v>
          </cell>
          <cell r="D687" t="str">
            <v>COEFICIENTE DE REPRESENTATIVIDADE</v>
          </cell>
          <cell r="E687">
            <v>0.03</v>
          </cell>
        </row>
        <row r="688">
          <cell r="A688">
            <v>87443</v>
          </cell>
          <cell r="B688" t="str">
            <v>BETONEIRA CAPACIDADE NOMINAL 400 L, CAPACIDADE DE MISTURA 310 L, MOTOR A DIESEL POTÊNCIA 5,0 HP, SEM CARREGADOR - MANUTENÇÃO. AF_06/2014</v>
          </cell>
          <cell r="C688" t="str">
            <v>H</v>
          </cell>
          <cell r="D688" t="str">
            <v>COEFICIENTE DE REPRESENTATIVIDADE</v>
          </cell>
          <cell r="E688">
            <v>0.25</v>
          </cell>
        </row>
        <row r="689">
          <cell r="A689">
            <v>87444</v>
          </cell>
          <cell r="B689" t="str">
            <v>BETONEIRA CAPACIDADE NOMINAL 400 L, CAPACIDADE DE MISTURA 310 L, MOTOR A DIESEL POTÊNCIA 5,0 HP, SEM CARREGADOR - MATERIAIS NA OPERAÇÃO. AF_06/2014</v>
          </cell>
          <cell r="C689" t="str">
            <v>H</v>
          </cell>
          <cell r="D689" t="str">
            <v>COLETADO</v>
          </cell>
          <cell r="E689">
            <v>2.63</v>
          </cell>
        </row>
        <row r="690">
          <cell r="A690">
            <v>88387</v>
          </cell>
          <cell r="B690" t="str">
            <v>MISTURADOR DE ARGAMASSA, EIXO HORIZONTAL, CAPACIDADE DE MISTURA 300 KG, MOTOR ELÉTRICO POTÊNCIA 5 CV - DEPRECIAÇÃO. AF_06/2014</v>
          </cell>
          <cell r="C690" t="str">
            <v>H</v>
          </cell>
          <cell r="D690" t="str">
            <v>COEFICIENTE DE REPRESENTATIVIDADE</v>
          </cell>
          <cell r="E690">
            <v>0.52</v>
          </cell>
        </row>
        <row r="691">
          <cell r="A691">
            <v>88389</v>
          </cell>
          <cell r="B691" t="str">
            <v>MISTURADOR DE ARGAMASSA, EIXO HORIZONTAL, CAPACIDADE DE MISTURA 300 KG, MOTOR ELÉTRICO POTÊNCIA 5 CV - JUROS. AF_06/2014</v>
          </cell>
          <cell r="C691" t="str">
            <v>H</v>
          </cell>
          <cell r="D691" t="str">
            <v>COEFICIENTE DE REPRESENTATIVIDADE</v>
          </cell>
          <cell r="E691">
            <v>0.06</v>
          </cell>
        </row>
        <row r="692">
          <cell r="A692">
            <v>88390</v>
          </cell>
          <cell r="B692" t="str">
            <v>MISTURADOR DE ARGAMASSA, EIXO HORIZONTAL, CAPACIDADE DE MISTURA 300 KG, MOTOR ELÉTRICO POTÊNCIA 5 CV - MANUTENÇÃO. AF_06/2014</v>
          </cell>
          <cell r="C692" t="str">
            <v>H</v>
          </cell>
          <cell r="D692" t="str">
            <v>COEFICIENTE DE REPRESENTATIVIDADE</v>
          </cell>
          <cell r="E692">
            <v>0.65</v>
          </cell>
        </row>
        <row r="693">
          <cell r="A693">
            <v>88391</v>
          </cell>
          <cell r="B693" t="str">
            <v>MISTURADOR DE ARGAMASSA, EIXO HORIZONTAL, CAPACIDADE DE MISTURA 300 KG, MOTOR ELÉTRICO POTÊNCIA 5 CV - MATERIAIS NA OPERAÇÃO. AF_06/2014</v>
          </cell>
          <cell r="C693" t="str">
            <v>H</v>
          </cell>
          <cell r="D693" t="str">
            <v>COEFICIENTE DE REPRESENTATIVIDADE</v>
          </cell>
          <cell r="E693">
            <v>2.25</v>
          </cell>
        </row>
        <row r="694">
          <cell r="A694">
            <v>88394</v>
          </cell>
          <cell r="B694" t="str">
            <v>MISTURADOR DE ARGAMASSA, EIXO HORIZONTAL, CAPACIDADE DE MISTURA 600 KG, MOTOR ELÉTRICO POTÊNCIA 7,5 CV - DEPRECIAÇÃO. AF_06/2014</v>
          </cell>
          <cell r="C694" t="str">
            <v>H</v>
          </cell>
          <cell r="D694" t="str">
            <v>COEFICIENTE DE REPRESENTATIVIDADE</v>
          </cell>
          <cell r="E694">
            <v>0.62</v>
          </cell>
        </row>
        <row r="695">
          <cell r="A695">
            <v>88395</v>
          </cell>
          <cell r="B695" t="str">
            <v>MISTURADOR DE ARGAMASSA, EIXO HORIZONTAL, CAPACIDADE DE MISTURA 600 KG, MOTOR ELÉTRICO POTÊNCIA 7,5 CV - JUROS. AF_06/2014</v>
          </cell>
          <cell r="C695" t="str">
            <v>H</v>
          </cell>
          <cell r="D695" t="str">
            <v>COEFICIENTE DE REPRESENTATIVIDADE</v>
          </cell>
          <cell r="E695">
            <v>7.0000000000000007E-2</v>
          </cell>
        </row>
        <row r="696">
          <cell r="A696">
            <v>88396</v>
          </cell>
          <cell r="B696" t="str">
            <v>MISTURADOR DE ARGAMASSA, EIXO HORIZONTAL, CAPACIDADE DE MISTURA 600 KG, MOTOR ELÉTRICO POTÊNCIA 7,5 CV - MANUTENÇÃO. AF_06/2014</v>
          </cell>
          <cell r="C696" t="str">
            <v>H</v>
          </cell>
          <cell r="D696" t="str">
            <v>COEFICIENTE DE REPRESENTATIVIDADE</v>
          </cell>
          <cell r="E696">
            <v>0.77</v>
          </cell>
        </row>
        <row r="697">
          <cell r="A697">
            <v>88397</v>
          </cell>
          <cell r="B697" t="str">
            <v>MISTURADOR DE ARGAMASSA, EIXO HORIZONTAL, CAPACIDADE DE MISTURA 600 KG, MOTOR ELÉTRICO POTÊNCIA 7,5 CV - MATERIAIS NA OPERAÇÃO. AF_06/2014</v>
          </cell>
          <cell r="C697" t="str">
            <v>H</v>
          </cell>
          <cell r="D697" t="str">
            <v>COEFICIENTE DE REPRESENTATIVIDADE</v>
          </cell>
          <cell r="E697">
            <v>3.37</v>
          </cell>
        </row>
        <row r="698">
          <cell r="A698">
            <v>88400</v>
          </cell>
          <cell r="B698" t="str">
            <v>MISTURADOR DE ARGAMASSA, EIXO HORIZONTAL, CAPACIDADE DE MISTURA 160 KG, MOTOR ELÉTRICO POTÊNCIA 3 CV - DEPRECIAÇÃO. AF_06/2014</v>
          </cell>
          <cell r="C698" t="str">
            <v>H</v>
          </cell>
          <cell r="D698" t="str">
            <v>COEFICIENTE DE REPRESENTATIVIDADE</v>
          </cell>
          <cell r="E698">
            <v>0.49</v>
          </cell>
        </row>
        <row r="699">
          <cell r="A699">
            <v>88401</v>
          </cell>
          <cell r="B699" t="str">
            <v>MISTURADOR DE ARGAMASSA, EIXO HORIZONTAL, CAPACIDADE DE MISTURA 160 KG, MOTOR ELÉTRICO POTÊNCIA 3 CV - JUROS. AF_06/2014</v>
          </cell>
          <cell r="C699" t="str">
            <v>H</v>
          </cell>
          <cell r="D699" t="str">
            <v>COEFICIENTE DE REPRESENTATIVIDADE</v>
          </cell>
          <cell r="E699">
            <v>0.05</v>
          </cell>
        </row>
        <row r="700">
          <cell r="A700">
            <v>88402</v>
          </cell>
          <cell r="B700" t="str">
            <v>MISTURADOR DE ARGAMASSA, EIXO HORIZONTAL, CAPACIDADE DE MISTURA 160 KG, MOTOR ELÉTRICO POTÊNCIA 3 CV - MANUTENÇÃO. AF_06/2014</v>
          </cell>
          <cell r="C700" t="str">
            <v>H</v>
          </cell>
          <cell r="D700" t="str">
            <v>COEFICIENTE DE REPRESENTATIVIDADE</v>
          </cell>
          <cell r="E700">
            <v>0.61</v>
          </cell>
        </row>
        <row r="701">
          <cell r="A701">
            <v>88403</v>
          </cell>
          <cell r="B701" t="str">
            <v>MISTURADOR DE ARGAMASSA, EIXO HORIZONTAL, CAPACIDADE DE MISTURA 160 KG, MOTOR ELÉTRICO POTÊNCIA 3 CV - MATERIAIS NA OPERAÇÃO. AF_06/2014</v>
          </cell>
          <cell r="C701" t="str">
            <v>H</v>
          </cell>
          <cell r="D701" t="str">
            <v>COEFICIENTE DE REPRESENTATIVIDADE</v>
          </cell>
          <cell r="E701">
            <v>1.35</v>
          </cell>
        </row>
        <row r="702">
          <cell r="A702">
            <v>88419</v>
          </cell>
          <cell r="B702" t="str">
            <v>PROJETOR DE ARGAMASSA, CAPACIDADE DE PROJEÇÃO 1,5 M3/H, ALCANCE DE 30 ATÉ 60 M, MOTOR ELÉTRICO POTÊNCIA 7,5 HP - DEPRECIAÇÃO. AF_06/2014</v>
          </cell>
          <cell r="C702" t="str">
            <v>H</v>
          </cell>
          <cell r="D702" t="str">
            <v>COEFICIENTE DE REPRESENTATIVIDADE</v>
          </cell>
          <cell r="E702">
            <v>3.21</v>
          </cell>
        </row>
        <row r="703">
          <cell r="A703">
            <v>88422</v>
          </cell>
          <cell r="B703" t="str">
            <v>PROJETOR DE ARGAMASSA, CAPACIDADE DE PROJEÇÃO 1,5 M3/H, ALCANCE DE 30 ATÉ 60 M, MOTOR ELÉTRICO POTÊNCIA 7,5 HP - JUROS. AF_06/2014</v>
          </cell>
          <cell r="C703" t="str">
            <v>H</v>
          </cell>
          <cell r="D703" t="str">
            <v>COEFICIENTE DE REPRESENTATIVIDADE</v>
          </cell>
          <cell r="E703">
            <v>0.38</v>
          </cell>
        </row>
        <row r="704">
          <cell r="A704">
            <v>88425</v>
          </cell>
          <cell r="B704" t="str">
            <v>PROJETOR DE ARGAMASSA, CAPACIDADE DE PROJEÇÃO 1,5 M3/H, ALCANCE DE 30 ATÉ 60 M, MOTOR ELÉTRICO POTÊNCIA 7,5 HP - MANUTENÇÃO. AF_06/2014</v>
          </cell>
          <cell r="C704" t="str">
            <v>H</v>
          </cell>
          <cell r="D704" t="str">
            <v>COEFICIENTE DE REPRESENTATIVIDADE</v>
          </cell>
          <cell r="E704">
            <v>3.51</v>
          </cell>
        </row>
        <row r="705">
          <cell r="A705">
            <v>88427</v>
          </cell>
          <cell r="B705" t="str">
            <v>PROJETOR DE ARGAMASSA, CAPACIDADE DE PROJEÇÃO 1,5 M3/H, ALCANCE DE 30 ATÉ 60 M, MOTOR ELÉTRICO POTÊNCIA 7,5 HP - MATERIAIS NA OPERAÇÃO. AF_06/2014</v>
          </cell>
          <cell r="C705" t="str">
            <v>H</v>
          </cell>
          <cell r="D705" t="str">
            <v>COEFICIENTE DE REPRESENTATIVIDADE</v>
          </cell>
          <cell r="E705">
            <v>3.42</v>
          </cell>
        </row>
        <row r="706">
          <cell r="A706">
            <v>88434</v>
          </cell>
          <cell r="B706" t="str">
            <v>PROJETOR DE ARGAMASSA, CAPACIDADE DE PROJEÇÃO 2 M3/H, ALCANCE ATÉ 50 M, MOTOR ELÉTRICO POTÊNCIA 7,5 HP - DEPRECIAÇÃO. AF_06/2014</v>
          </cell>
          <cell r="C706" t="str">
            <v>H</v>
          </cell>
          <cell r="D706" t="str">
            <v>COEFICIENTE DE REPRESENTATIVIDADE</v>
          </cell>
          <cell r="E706">
            <v>4.25</v>
          </cell>
        </row>
        <row r="707">
          <cell r="A707">
            <v>88435</v>
          </cell>
          <cell r="B707" t="str">
            <v>PROJETOR DE ARGAMASSA, CAPACIDADE DE PROJEÇÃO 2 M3/H, ALCANCE ATÉ 50 M, MOTOR ELÉTRICO POTÊNCIA 7,5 HP - JUROS. AF_06/2014</v>
          </cell>
          <cell r="C707" t="str">
            <v>H</v>
          </cell>
          <cell r="D707" t="str">
            <v>COEFICIENTE DE REPRESENTATIVIDADE</v>
          </cell>
          <cell r="E707">
            <v>0.5</v>
          </cell>
        </row>
        <row r="708">
          <cell r="A708">
            <v>88436</v>
          </cell>
          <cell r="B708" t="str">
            <v>PROJETOR DE ARGAMASSA, CAPACIDADE DE PROJEÇÃO 2 M3/H, ALCANCE ATÉ 50 M, MOTOR ELÉTRICO POTÊNCIA 7,5 HP - MANUTENÇÃO. AF_06/2014</v>
          </cell>
          <cell r="C708" t="str">
            <v>H</v>
          </cell>
          <cell r="D708" t="str">
            <v>COEFICIENTE DE REPRESENTATIVIDADE</v>
          </cell>
          <cell r="E708">
            <v>4.6500000000000004</v>
          </cell>
        </row>
        <row r="709">
          <cell r="A709">
            <v>88437</v>
          </cell>
          <cell r="B709" t="str">
            <v>PROJETOR DE ARGAMASSA, CAPACIDADE DE PROJEÇÃO 2 M3/H, ALCANCE ATÉ 50 M, MOTOR ELÉTRICO POTÊNCIA 7,5 HP - MATERIAIS NA OPERAÇÃO. AF_06/2014</v>
          </cell>
          <cell r="C709" t="str">
            <v>H</v>
          </cell>
          <cell r="D709" t="str">
            <v>COEFICIENTE DE REPRESENTATIVIDADE</v>
          </cell>
          <cell r="E709">
            <v>3.42</v>
          </cell>
        </row>
        <row r="710">
          <cell r="A710">
            <v>88569</v>
          </cell>
          <cell r="B710" t="str">
            <v>ESPARGIDOR DE ASFALTO PRESSURIZADO COM TANQUE DE 2500 L, REBOCÁVEL COM MOTOR A GASOLINA POTÊNCIA 3,4 HP - DEPRECIAÇÃO. AF_07/2014</v>
          </cell>
          <cell r="C710" t="str">
            <v>H</v>
          </cell>
          <cell r="D710" t="str">
            <v>ATRIBUÍDO SÃO PAULO</v>
          </cell>
          <cell r="E710">
            <v>2.46</v>
          </cell>
        </row>
        <row r="711">
          <cell r="A711">
            <v>88570</v>
          </cell>
          <cell r="B711" t="str">
            <v>ESPARGIDOR DE ASFALTO PRESSURIZADO COM TANQUE DE 2500 L, REBOCÁVEL COM MOTOR A GASOLINA POTÊNCIA 3,4 HP - JUROS. AF_07/2014</v>
          </cell>
          <cell r="C711" t="str">
            <v>H</v>
          </cell>
          <cell r="D711" t="str">
            <v>ATRIBUÍDO SÃO PAULO</v>
          </cell>
          <cell r="E711">
            <v>0.53</v>
          </cell>
        </row>
        <row r="712">
          <cell r="A712">
            <v>88826</v>
          </cell>
          <cell r="B712" t="str">
            <v>BETONEIRA CAPACIDADE NOMINAL DE 400 L, CAPACIDADE DE MISTURA 280 L, MOTOR ELÉTRICO TRIFÁSICO POTÊNCIA DE 2 CV, SEM CARREGADOR - DEPRECIAÇÃO. AF_10/2014</v>
          </cell>
          <cell r="C712" t="str">
            <v>H</v>
          </cell>
          <cell r="D712" t="str">
            <v>COLETADO</v>
          </cell>
          <cell r="E712">
            <v>0.19</v>
          </cell>
        </row>
        <row r="713">
          <cell r="A713">
            <v>88827</v>
          </cell>
          <cell r="B713" t="str">
            <v>BETONEIRA CAPACIDADE NOMINAL DE 400 L, CAPACIDADE DE MISTURA 280 L, MOTOR ELÉTRICO TRIFÁSICO POTÊNCIA DE 2 CV, SEM CARREGADOR - JUROS. AF_10/2014</v>
          </cell>
          <cell r="C713" t="str">
            <v>H</v>
          </cell>
          <cell r="D713" t="str">
            <v>COLETADO</v>
          </cell>
          <cell r="E713">
            <v>0.02</v>
          </cell>
        </row>
        <row r="714">
          <cell r="A714">
            <v>88828</v>
          </cell>
          <cell r="B714" t="str">
            <v>BETONEIRA CAPACIDADE NOMINAL DE 400 L, CAPACIDADE DE MISTURA 280 L, MOTOR ELÉTRICO TRIFÁSICO POTÊNCIA DE 2 CV, SEM CARREGADOR - MANUTENÇÃO. AF_10/2014</v>
          </cell>
          <cell r="C714" t="str">
            <v>H</v>
          </cell>
          <cell r="D714" t="str">
            <v>COLETADO</v>
          </cell>
          <cell r="E714">
            <v>0.18</v>
          </cell>
        </row>
        <row r="715">
          <cell r="A715">
            <v>88829</v>
          </cell>
          <cell r="B715" t="str">
            <v>BETONEIRA CAPACIDADE NOMINAL DE 400 L, CAPACIDADE DE MISTURA 280 L, MOTOR ELÉTRICO TRIFÁSICO POTÊNCIA DE 2 CV, SEM CARREGADOR - MATERIAIS NA OPERAÇÃO. AF_10/2014</v>
          </cell>
          <cell r="C715" t="str">
            <v>H</v>
          </cell>
          <cell r="D715" t="str">
            <v>COEFICIENTE DE REPRESENTATIVIDADE</v>
          </cell>
          <cell r="E715">
            <v>0.9</v>
          </cell>
        </row>
        <row r="716">
          <cell r="A716">
            <v>88832</v>
          </cell>
          <cell r="B716" t="str">
            <v>ESCAVADEIRA HIDRÁULICA SOBRE ESTEIRAS, CAÇAMBA 0,80 M3, PESO OPERACIONAL 17,8 T, POTÊNCIA LÍQUIDA 110 HP - DEPRECIAÇÃO. AF_10/2014</v>
          </cell>
          <cell r="C716" t="str">
            <v>H</v>
          </cell>
          <cell r="D716" t="str">
            <v>COEFICIENTE DE REPRESENTATIVIDADE</v>
          </cell>
          <cell r="E716">
            <v>22.44</v>
          </cell>
        </row>
        <row r="717">
          <cell r="A717">
            <v>88834</v>
          </cell>
          <cell r="B717" t="str">
            <v>ESCAVADEIRA HIDRÁULICA SOBRE ESTEIRAS, CAÇAMBA 0,80 M3, PESO OPERACIONAL 17,8 T, POTÊNCIA LÍQUIDA 110 HP - JUROS. AF_10/2014</v>
          </cell>
          <cell r="C717" t="str">
            <v>H</v>
          </cell>
          <cell r="D717" t="str">
            <v>COEFICIENTE DE REPRESENTATIVIDADE</v>
          </cell>
          <cell r="E717">
            <v>3.04</v>
          </cell>
        </row>
        <row r="718">
          <cell r="A718">
            <v>88835</v>
          </cell>
          <cell r="B718" t="str">
            <v>ESCAVADEIRA HIDRÁULICA SOBRE ESTEIRAS, CAÇAMBA 0,80 M3, PESO OPERACIONAL 17,8 T, POTÊNCIA LÍQUIDA 110 HP - MANUTENÇÃO. AF_10/2014</v>
          </cell>
          <cell r="C718" t="str">
            <v>H</v>
          </cell>
          <cell r="D718" t="str">
            <v>COEFICIENTE DE REPRESENTATIVIDADE</v>
          </cell>
          <cell r="E718">
            <v>28.05</v>
          </cell>
        </row>
        <row r="719">
          <cell r="A719">
            <v>88836</v>
          </cell>
          <cell r="B719" t="str">
            <v>ESCAVADEIRA HIDRÁULICA SOBRE ESTEIRAS, CAÇAMBA 0,80 M3, PESO OPERACIONAL 17,8 T, POTÊNCIA LÍQUIDA 110 HP - MATERIAIS NA OPERAÇÃO. AF_10/2014</v>
          </cell>
          <cell r="C719" t="str">
            <v>H</v>
          </cell>
          <cell r="D719" t="str">
            <v>COLETADO</v>
          </cell>
          <cell r="E719">
            <v>39.58</v>
          </cell>
        </row>
        <row r="720">
          <cell r="A720">
            <v>88839</v>
          </cell>
          <cell r="B720" t="str">
            <v>TRATOR DE ESTEIRAS, POTÊNCIA 125 HP, PESO OPERACIONAL 12,9 T, COM LÂMINA 2,7 M3 - DEPRECIAÇÃO. AF_10/2014</v>
          </cell>
          <cell r="C720" t="str">
            <v>H</v>
          </cell>
          <cell r="D720" t="str">
            <v>ATRIBUÍDO SÃO PAULO</v>
          </cell>
          <cell r="E720">
            <v>18.07</v>
          </cell>
        </row>
        <row r="721">
          <cell r="A721">
            <v>88840</v>
          </cell>
          <cell r="B721" t="str">
            <v>TRATOR DE ESTEIRAS, POTÊNCIA 125 HP, PESO OPERACIONAL 12,9 T, COM LÂMINA 2,7 M3 - JUROS. AF_10/2014</v>
          </cell>
          <cell r="C721" t="str">
            <v>H</v>
          </cell>
          <cell r="D721" t="str">
            <v>ATRIBUÍDO SÃO PAULO</v>
          </cell>
          <cell r="E721">
            <v>4.0599999999999996</v>
          </cell>
        </row>
        <row r="722">
          <cell r="A722">
            <v>88841</v>
          </cell>
          <cell r="B722" t="str">
            <v>TRATOR DE ESTEIRAS, POTÊNCIA 125 HP, PESO OPERACIONAL 12,9 T, COM LÂMINA 2,7 M3 - MANUTENÇÃO. AF_10/2014</v>
          </cell>
          <cell r="C722" t="str">
            <v>H</v>
          </cell>
          <cell r="D722" t="str">
            <v>ATRIBUÍDO SÃO PAULO</v>
          </cell>
          <cell r="E722">
            <v>32.31</v>
          </cell>
        </row>
        <row r="723">
          <cell r="A723">
            <v>88842</v>
          </cell>
          <cell r="B723" t="str">
            <v>TRATOR DE ESTEIRAS, POTÊNCIA 125 HP, PESO OPERACIONAL 12,9 T, COM LÂMINA 2,7 M3 - MATERIAIS NA OPERAÇÃO. AF_10/2014</v>
          </cell>
          <cell r="C723" t="str">
            <v>H</v>
          </cell>
          <cell r="D723" t="str">
            <v>COLETADO</v>
          </cell>
          <cell r="E723">
            <v>48.45</v>
          </cell>
        </row>
        <row r="724">
          <cell r="A724">
            <v>88847</v>
          </cell>
          <cell r="B724" t="str">
            <v>USINA DE LAMA ASFÁLTICA, PROD 30 A 50 T/H, SILO DE AGREGADO 7 M3, RESERVATÓRIOS PARA EMULSÃO E ÁGUA DE 2,3 M3 CADA, MISTURADOR TIPO PUG MILL A SER MONTADO SOBRE CAMINHÃO - DEPRECIAÇÃO. AF_10/2014</v>
          </cell>
          <cell r="C724" t="str">
            <v>H</v>
          </cell>
          <cell r="D724" t="str">
            <v>ATRIBUÍDO SÃO PAULO</v>
          </cell>
          <cell r="E724">
            <v>14.55</v>
          </cell>
        </row>
        <row r="725">
          <cell r="A725">
            <v>88848</v>
          </cell>
          <cell r="B725" t="str">
            <v>USINA DE LAMA ASFÁLTICA, PROD 30 A 50 T/H, SILO DE AGREGADO 7 M3, RESERVATÓRIOS PARA EMULSÃO E ÁGUA DE 2,3 M3 CADA, MISTURADOR TIPO PUG MILL A SER MONTADO SOBRE CAMINHÃO - JUROS. AF_10/2014</v>
          </cell>
          <cell r="C725" t="str">
            <v>H</v>
          </cell>
          <cell r="D725" t="str">
            <v>ATRIBUÍDO SÃO PAULO</v>
          </cell>
          <cell r="E725">
            <v>3.05</v>
          </cell>
        </row>
        <row r="726">
          <cell r="A726">
            <v>88853</v>
          </cell>
          <cell r="B726" t="str">
            <v>MOTOBOMBA CENTRÍFUGA, MOTOR A GASOLINA, POTÊNCIA 5,42 HP, BOCAIS 1 1/2" X 1", DIÂMETRO ROTOR 143 MM HM/Q = 6 MCA / 16,8 M3/H A 38 MCA / 6,6 M3/H - DEPRECIAÇÃO. AF_06/2014</v>
          </cell>
          <cell r="C726" t="str">
            <v>H</v>
          </cell>
          <cell r="D726" t="str">
            <v>COEFICIENTE DE REPRESENTATIVIDADE</v>
          </cell>
          <cell r="E726">
            <v>0.15</v>
          </cell>
        </row>
        <row r="727">
          <cell r="A727">
            <v>88854</v>
          </cell>
          <cell r="B727" t="str">
            <v>MOTOBOMBA CENTRÍFUGA, MOTOR A GASOLINA, POTÊNCIA 5,42 HP, BOCAIS 1 1/2" X 1", DIÂMETRO ROTOR 143 MM HM/Q = 6 MCA / 16,8 M3/H A 38 MCA / 6,6 M3/H - JUROS. AF_06/2014</v>
          </cell>
          <cell r="C727" t="str">
            <v>H</v>
          </cell>
          <cell r="D727" t="str">
            <v>COEFICIENTE DE REPRESENTATIVIDADE</v>
          </cell>
          <cell r="E727">
            <v>0.01</v>
          </cell>
        </row>
        <row r="728">
          <cell r="A728">
            <v>88855</v>
          </cell>
          <cell r="B728" t="str">
            <v>GRADE DE DISCO CONTROLE REMOTO REBOCÁVEL, COM 24 DISCOS 24 X 6 MM COM PNEUS PARA TRANSPORTE - DEPRECIAÇÃO. AF_06/2014</v>
          </cell>
          <cell r="C728" t="str">
            <v>H</v>
          </cell>
          <cell r="D728" t="str">
            <v>ATRIBUÍDO SÃO PAULO</v>
          </cell>
          <cell r="E728">
            <v>1.71</v>
          </cell>
        </row>
        <row r="729">
          <cell r="A729">
            <v>88856</v>
          </cell>
          <cell r="B729" t="str">
            <v>GRADE DE DISCO CONTROLE REMOTO REBOCÁVEL, COM 24 DISCOS 24 X 6 MM COM PNEUS PARA TRANSPORTE - JUROS. AF_06/2014</v>
          </cell>
          <cell r="C729" t="str">
            <v>H</v>
          </cell>
          <cell r="D729" t="str">
            <v>ATRIBUÍDO SÃO PAULO</v>
          </cell>
          <cell r="E729">
            <v>0.24</v>
          </cell>
        </row>
        <row r="730">
          <cell r="A730">
            <v>88857</v>
          </cell>
          <cell r="B730" t="str">
            <v>RETROESCAVADEIRA SOBRE RODAS COM CARREGADEIRA, TRAÇÃO 4X4, POTÊNCIA LÍQ. 88 HP, CAÇAMBA CARREG. CAP. MÍN. 1 M3, CAÇAMBA RETRO CAP. 0,26 M3, PESO OPERACIONAL MÍN. 6.674 KG, PROFUNDIDADE ESCAVAÇÃO MÁX. 4,37 M - DEPRECIAÇÃO. AF_06/2014</v>
          </cell>
          <cell r="C730" t="str">
            <v>H</v>
          </cell>
          <cell r="D730" t="str">
            <v>COEFICIENTE DE REPRESENTATIVIDADE</v>
          </cell>
          <cell r="E730">
            <v>14.01</v>
          </cell>
        </row>
        <row r="731">
          <cell r="A731">
            <v>88858</v>
          </cell>
          <cell r="B731" t="str">
            <v>RETROESCAVADEIRA SOBRE RODAS COM CARREGADEIRA, TRAÇÃO 4X4, POTÊNCIA LÍQ. 88 HP, CAÇAMBA CARREG. CAP. MÍN. 1 M3, CAÇAMBA RETRO CAP. 0,26 M3, PESO OPERACIONAL MÍN. 6.674 KG, PROFUNDIDADE ESCAVAÇÃO MÁX. 4,37 M - JUROS. AF_06/2014</v>
          </cell>
          <cell r="C731" t="str">
            <v>H</v>
          </cell>
          <cell r="D731" t="str">
            <v>COEFICIENTE DE REPRESENTATIVIDADE</v>
          </cell>
          <cell r="E731">
            <v>1.9</v>
          </cell>
        </row>
        <row r="732">
          <cell r="A732">
            <v>88859</v>
          </cell>
          <cell r="B732" t="str">
            <v>RETROESCAVADEIRA SOBRE RODAS COM CARREGADEIRA, TRAÇÃO 4X2, POTÊNCIA LÍQ. 79 HP, CAÇAMBA CARREG. CAP. MÍN. 1 M3, CAÇAMBA RETRO CAP. 0,20 M3, PESO OPERACIONAL MÍN. 6.570 KG, PROFUNDIDADE ESCAVAÇÃO MÁX. 4,37 M - DEPRECIAÇÃO. AF_06/2014</v>
          </cell>
          <cell r="C732" t="str">
            <v>H</v>
          </cell>
          <cell r="D732" t="str">
            <v>COEFICIENTE DE REPRESENTATIVIDADE</v>
          </cell>
          <cell r="E732">
            <v>12.46</v>
          </cell>
        </row>
        <row r="733">
          <cell r="A733">
            <v>88860</v>
          </cell>
          <cell r="B733" t="str">
            <v>RETROESCAVADEIRA SOBRE RODAS COM CARREGADEIRA, TRAÇÃO 4X2, POTÊNCIA LÍQ. 79 HP, CAÇAMBA CARREG. CAP. MÍN. 1 M3, CAÇAMBA RETRO CAP. 0,20 M3, PESO OPERACIONAL MÍN. 6.570 KG, PROFUNDIDADE ESCAVAÇÃO MÁX. 4,37 M - JUROS. AF_06/2014</v>
          </cell>
          <cell r="C733" t="str">
            <v>H</v>
          </cell>
          <cell r="D733" t="str">
            <v>COEFICIENTE DE REPRESENTATIVIDADE</v>
          </cell>
          <cell r="E733">
            <v>1.69</v>
          </cell>
        </row>
        <row r="734">
          <cell r="A734">
            <v>88900</v>
          </cell>
          <cell r="B734" t="str">
            <v>ESCAVADEIRA HIDRÁULICA SOBRE ESTEIRAS, CAÇAMBA 1,20 M3, PESO OPERACIONAL 21 T, POTÊNCIA BRUTA 155 HP - DEPRECIAÇÃO. AF_06/2014</v>
          </cell>
          <cell r="C734" t="str">
            <v>H</v>
          </cell>
          <cell r="D734" t="str">
            <v>COEFICIENTE DE REPRESENTATIVIDADE</v>
          </cell>
          <cell r="E734">
            <v>26.16</v>
          </cell>
        </row>
        <row r="735">
          <cell r="A735">
            <v>88902</v>
          </cell>
          <cell r="B735" t="str">
            <v>ESCAVADEIRA HIDRÁULICA SOBRE ESTEIRAS, CAÇAMBA 1,20 M3, PESO OPERACIONAL 21 T, POTÊNCIA BRUTA 155 HP - JUROS. AF_06/2014</v>
          </cell>
          <cell r="C735" t="str">
            <v>H</v>
          </cell>
          <cell r="D735" t="str">
            <v>COEFICIENTE DE REPRESENTATIVIDADE</v>
          </cell>
          <cell r="E735">
            <v>3.55</v>
          </cell>
        </row>
        <row r="736">
          <cell r="A736">
            <v>88903</v>
          </cell>
          <cell r="B736" t="str">
            <v>ESCAVADEIRA HIDRÁULICA SOBRE ESTEIRAS, CAÇAMBA 1,20 M3, PESO OPERACIONAL 21 T, POTÊNCIA BRUTA 155 HP - MANUTENÇÃO. AF_06/2014</v>
          </cell>
          <cell r="C736" t="str">
            <v>H</v>
          </cell>
          <cell r="D736" t="str">
            <v>COEFICIENTE DE REPRESENTATIVIDADE</v>
          </cell>
          <cell r="E736">
            <v>32.700000000000003</v>
          </cell>
        </row>
        <row r="737">
          <cell r="A737">
            <v>88904</v>
          </cell>
          <cell r="B737" t="str">
            <v>ESCAVADEIRA HIDRÁULICA SOBRE ESTEIRAS, CAÇAMBA 1,20 M3, PESO OPERACIONAL 21 T, POTÊNCIA BRUTA 155 HP - MATERIAIS NA OPERAÇÃO. AF_06/2014</v>
          </cell>
          <cell r="C737" t="str">
            <v>H</v>
          </cell>
          <cell r="D737" t="str">
            <v>COLETADO</v>
          </cell>
          <cell r="E737">
            <v>55.76</v>
          </cell>
        </row>
        <row r="738">
          <cell r="A738">
            <v>89009</v>
          </cell>
          <cell r="B738" t="str">
            <v>TRATOR DE ESTEIRAS, POTÊNCIA 150 HP, PESO OPERACIONAL 16,7 T, COM RODA MOTRIZ ELEVADA E LÂMINA 3,18 M3 - DEPRECIAÇÃO. AF_06/2014</v>
          </cell>
          <cell r="C738" t="str">
            <v>H</v>
          </cell>
          <cell r="D738" t="str">
            <v>ATRIBUÍDO SÃO PAULO</v>
          </cell>
          <cell r="E738">
            <v>22.39</v>
          </cell>
        </row>
        <row r="739">
          <cell r="A739">
            <v>89010</v>
          </cell>
          <cell r="B739" t="str">
            <v>TRATOR DE ESTEIRAS, POTÊNCIA 150 HP, PESO OPERACIONAL 16,7 T, COM RODA MOTRIZ ELEVADA E LÂMINA 3,18 M3 - JUROS. AF_06/2014</v>
          </cell>
          <cell r="C739" t="str">
            <v>H</v>
          </cell>
          <cell r="D739" t="str">
            <v>ATRIBUÍDO SÃO PAULO</v>
          </cell>
          <cell r="E739">
            <v>5.04</v>
          </cell>
        </row>
        <row r="740">
          <cell r="A740">
            <v>89011</v>
          </cell>
          <cell r="B740" t="str">
            <v>RETROESCAVADEIRA SOBRE RODAS COM CARREGADEIRA, TRAÇÃO 4X4, POTÊNCIA LÍQ. 72 HP, CAÇAMBA CARREG. CAP. MÍN. 0,79 M3, CAÇAMBA RETRO CAP. 0,18 M3, PESO OPERACIONAL MÍN. 7.140 KG, PROFUNDIDADE ESCAVAÇÃO MÁX. 4,50 M - DEPRECIAÇÃO. AF_06/2014</v>
          </cell>
          <cell r="C740" t="str">
            <v>H</v>
          </cell>
          <cell r="D740" t="str">
            <v>COLETADO</v>
          </cell>
          <cell r="E740">
            <v>13.52</v>
          </cell>
        </row>
        <row r="741">
          <cell r="A741">
            <v>89012</v>
          </cell>
          <cell r="B741" t="str">
            <v>RETROESCAVADEIRA SOBRE RODAS COM CARREGADEIRA, TRAÇÃO 4X4, POTÊNCIA LÍQ. 72 HP, CAÇAMBA CARREG. CAP. MÍN. 0,79 M3, CAÇAMBA RETRO CAP. 0,18 M3, PESO OPERACIONAL MÍN. 7.140 KG, PROFUNDIDADE ESCAVAÇÃO MÁX. 4,50 M - JUROS. AF_06/2014</v>
          </cell>
          <cell r="C741" t="str">
            <v>H</v>
          </cell>
          <cell r="D741" t="str">
            <v>COLETADO</v>
          </cell>
          <cell r="E741">
            <v>1.83</v>
          </cell>
        </row>
        <row r="742">
          <cell r="A742">
            <v>89013</v>
          </cell>
          <cell r="B742" t="str">
            <v>TRATOR DE ESTEIRAS, POTÊNCIA 347 HP, PESO OPERACIONAL 38,5 T, COM LÂMINA 8,70 M3 - DEPRECIAÇÃO. AF_06/2014</v>
          </cell>
          <cell r="C742" t="str">
            <v>H</v>
          </cell>
          <cell r="D742" t="str">
            <v>ATRIBUÍDO SÃO PAULO</v>
          </cell>
          <cell r="E742">
            <v>73.34</v>
          </cell>
        </row>
        <row r="743">
          <cell r="A743">
            <v>89014</v>
          </cell>
          <cell r="B743" t="str">
            <v>TRATOR DE ESTEIRAS, POTÊNCIA 347 HP, PESO OPERACIONAL 38,5 T, COM LÂMINA 8,70 M3 - JUROS. AF_06/2014</v>
          </cell>
          <cell r="C743" t="str">
            <v>H</v>
          </cell>
          <cell r="D743" t="str">
            <v>ATRIBUÍDO SÃO PAULO</v>
          </cell>
          <cell r="E743">
            <v>16.5</v>
          </cell>
        </row>
        <row r="744">
          <cell r="A744">
            <v>89015</v>
          </cell>
          <cell r="B744" t="str">
            <v>VASSOURA MECÂNICA REBOCÁVEL COM ESCOVA CILÍNDRICA, LARGURA ÚTIL DE VARRIMENTO DE 2,44 M - DEPRECIAÇÃO. AF_06/2014</v>
          </cell>
          <cell r="C744" t="str">
            <v>H</v>
          </cell>
          <cell r="D744" t="str">
            <v>ATRIBUÍDO SÃO PAULO</v>
          </cell>
          <cell r="E744">
            <v>1.98</v>
          </cell>
        </row>
        <row r="745">
          <cell r="A745">
            <v>89016</v>
          </cell>
          <cell r="B745" t="str">
            <v>VASSOURA MECÂNICA REBOCÁVEL COM ESCOVA CILÍNDRICA, LARGURA ÚTIL DE VARRIMENTO DE 2,44 M - JUROS. AF_06/2014</v>
          </cell>
          <cell r="C745" t="str">
            <v>H</v>
          </cell>
          <cell r="D745" t="str">
            <v>ATRIBUÍDO SÃO PAULO</v>
          </cell>
          <cell r="E745">
            <v>0.26</v>
          </cell>
        </row>
        <row r="746">
          <cell r="A746">
            <v>89017</v>
          </cell>
          <cell r="B746" t="str">
            <v>TRATOR DE ESTEIRAS, POTÊNCIA 170 HP, PESO OPERACIONAL 19 T, CAÇAMBA 5,2 M3 - DEPRECIAÇÃO. AF_06/2014</v>
          </cell>
          <cell r="C746" t="str">
            <v>H</v>
          </cell>
          <cell r="D746" t="str">
            <v>ATRIBUÍDO SÃO PAULO</v>
          </cell>
          <cell r="E746">
            <v>22.25</v>
          </cell>
        </row>
        <row r="747">
          <cell r="A747">
            <v>89018</v>
          </cell>
          <cell r="B747" t="str">
            <v>TRATOR DE ESTEIRAS, POTÊNCIA 170 HP, PESO OPERACIONAL 19 T, CAÇAMBA 5,2 M3 - JUROS. AF_06/2014</v>
          </cell>
          <cell r="C747" t="str">
            <v>H</v>
          </cell>
          <cell r="D747" t="str">
            <v>ATRIBUÍDO SÃO PAULO</v>
          </cell>
          <cell r="E747">
            <v>5</v>
          </cell>
        </row>
        <row r="748">
          <cell r="A748">
            <v>89019</v>
          </cell>
          <cell r="B748" t="str">
            <v>BOMBA SUBMERSÍVEL ELÉTRICA TRIFÁSICA, POTÊNCIA 2,96 HP, Ø ROTOR 144 MM SEMI-ABERTO, BOCAL DE SAÍDA Ø 2, HM/Q = 2 MCA / 38,8 M3/H A 28 MCA / 5 M3/H - DEPRECIAÇÃO. AF_06/2014</v>
          </cell>
          <cell r="C748" t="str">
            <v>H</v>
          </cell>
          <cell r="D748" t="str">
            <v>COEFICIENTE DE REPRESENTATIVIDADE</v>
          </cell>
          <cell r="E748">
            <v>0.19</v>
          </cell>
        </row>
        <row r="749">
          <cell r="A749">
            <v>89020</v>
          </cell>
          <cell r="B749" t="str">
            <v>BOMBA SUBMERSÍVEL ELÉTRICA TRIFÁSICA, POTÊNCIA 2,96 HP, Ø ROTOR 144 MM SEMI-ABERTO, BOCAL DE SAÍDA Ø 2, HM/Q = 2 MCA / 38,8 M3/H A 28 MCA / 5 M3/H - JUROS. AF_06/2014</v>
          </cell>
          <cell r="C749" t="str">
            <v>H</v>
          </cell>
          <cell r="D749" t="str">
            <v>COEFICIENTE DE REPRESENTATIVIDADE</v>
          </cell>
          <cell r="E749">
            <v>0.02</v>
          </cell>
        </row>
        <row r="750">
          <cell r="A750">
            <v>89023</v>
          </cell>
          <cell r="B750" t="str">
            <v>TANQUE DE ASFALTO ESTACIONÁRIO COM MAÇARICO, CAPACIDADE 20.000 L - DEPRECIAÇÃO. AF_06/2014</v>
          </cell>
          <cell r="C750" t="str">
            <v>H</v>
          </cell>
          <cell r="D750" t="str">
            <v>ATRIBUÍDO SÃO PAULO</v>
          </cell>
          <cell r="E750">
            <v>2.2799999999999998</v>
          </cell>
        </row>
        <row r="751">
          <cell r="A751">
            <v>89024</v>
          </cell>
          <cell r="B751" t="str">
            <v>TANQUE DE ASFALTO ESTACIONÁRIO COM MAÇARICO, CAPACIDADE 20.000 L - JUROS. AF_06/2014</v>
          </cell>
          <cell r="C751" t="str">
            <v>H</v>
          </cell>
          <cell r="D751" t="str">
            <v>ATRIBUÍDO SÃO PAULO</v>
          </cell>
          <cell r="E751">
            <v>0.38</v>
          </cell>
        </row>
        <row r="752">
          <cell r="A752">
            <v>89025</v>
          </cell>
          <cell r="B752" t="str">
            <v>TANQUE DE ASFALTO ESTACIONÁRIO COM MAÇARICO, CAPACIDADE 20.000 L - MANUTENÇÃO. AF_06/2014</v>
          </cell>
          <cell r="C752" t="str">
            <v>H</v>
          </cell>
          <cell r="D752" t="str">
            <v>ATRIBUÍDO SÃO PAULO</v>
          </cell>
          <cell r="E752">
            <v>4.29</v>
          </cell>
        </row>
        <row r="753">
          <cell r="A753">
            <v>89026</v>
          </cell>
          <cell r="B753" t="str">
            <v>TANQUE DE ASFALTO ESTACIONÁRIO COM MAÇARICO, CAPACIDADE 20.000 L - MATERIAIS NA OPERAÇÃO. AF_06/2014</v>
          </cell>
          <cell r="C753" t="str">
            <v>H</v>
          </cell>
          <cell r="D753" t="str">
            <v>COLETADO</v>
          </cell>
          <cell r="E753">
            <v>123.46</v>
          </cell>
        </row>
        <row r="754">
          <cell r="A754">
            <v>89029</v>
          </cell>
          <cell r="B754" t="str">
            <v>TRATOR DE ESTEIRAS, POTÊNCIA 100 HP, PESO OPERACIONAL 9,4 T, COM LÂMINA 2,19 M3 - DEPRECIAÇÃO. AF_06/2014</v>
          </cell>
          <cell r="C754" t="str">
            <v>H</v>
          </cell>
          <cell r="D754" t="str">
            <v>ATRIBUÍDO SÃO PAULO</v>
          </cell>
          <cell r="E754">
            <v>17.27</v>
          </cell>
        </row>
        <row r="755">
          <cell r="A755">
            <v>89030</v>
          </cell>
          <cell r="B755" t="str">
            <v>TRATOR DE ESTEIRAS, POTÊNCIA 100 HP, PESO OPERACIONAL 9,4 T, COM LÂMINA 2,19 M3 - JUROS. AF_06/2014</v>
          </cell>
          <cell r="C755" t="str">
            <v>H</v>
          </cell>
          <cell r="D755" t="str">
            <v>ATRIBUÍDO SÃO PAULO</v>
          </cell>
          <cell r="E755">
            <v>3.88</v>
          </cell>
        </row>
        <row r="756">
          <cell r="A756">
            <v>89033</v>
          </cell>
          <cell r="B756" t="str">
            <v>TRATOR DE PNEUS, POTÊNCIA 85 CV, TRAÇÃO 4X4, PESO COM LASTRO DE 4.675 KG - DEPRECIAÇÃO. AF_06/2014</v>
          </cell>
          <cell r="C756" t="str">
            <v>H</v>
          </cell>
          <cell r="D756" t="str">
            <v>ATRIBUÍDO SÃO PAULO</v>
          </cell>
          <cell r="E756">
            <v>7.19</v>
          </cell>
        </row>
        <row r="757">
          <cell r="A757">
            <v>89034</v>
          </cell>
          <cell r="B757" t="str">
            <v>TRATOR DE PNEUS, POTÊNCIA 85 CV, TRAÇÃO 4X4, PESO COM LASTRO DE 4.675 KG - JUROS. AF_06/2014</v>
          </cell>
          <cell r="C757" t="str">
            <v>H</v>
          </cell>
          <cell r="D757" t="str">
            <v>ATRIBUÍDO SÃO PAULO</v>
          </cell>
          <cell r="E757">
            <v>0.99</v>
          </cell>
        </row>
        <row r="758">
          <cell r="A758">
            <v>89128</v>
          </cell>
          <cell r="B758" t="str">
            <v>PÁ CARREGADEIRA SOBRE RODAS, POTÊNCIA LÍQUIDA 128 HP, CAPACIDADE DA CAÇAMBA 1,7 A 2,8 M3, PESO OPERACIONAL 11632 KG - DEPRECIAÇÃO. AF_06/2014</v>
          </cell>
          <cell r="C758" t="str">
            <v>H</v>
          </cell>
          <cell r="D758" t="str">
            <v>COLETADO</v>
          </cell>
          <cell r="E758">
            <v>20.16</v>
          </cell>
        </row>
        <row r="759">
          <cell r="A759">
            <v>89129</v>
          </cell>
          <cell r="B759" t="str">
            <v>PÁ CARREGADEIRA SOBRE RODAS, POTÊNCIA LÍQUIDA 128 HP, CAPACIDADE DA CAÇAMBA 1,7 A 2,8 M3, PESO OPERACIONAL 11632 KG - JUROS. AF_06/2014</v>
          </cell>
          <cell r="C759" t="str">
            <v>H</v>
          </cell>
          <cell r="D759" t="str">
            <v>COLETADO</v>
          </cell>
          <cell r="E759">
            <v>2.73</v>
          </cell>
        </row>
        <row r="760">
          <cell r="A760">
            <v>89130</v>
          </cell>
          <cell r="B760" t="str">
            <v>PÁ CARREGADEIRA SOBRE RODAS, POTÊNCIA 197 HP, CAPACIDADE DA CAÇAMBA 2,5 A 3,5 M3, PESO OPERACIONAL 18338 KG - DEPRECIAÇÃO. AF_06/2014</v>
          </cell>
          <cell r="C760" t="str">
            <v>H</v>
          </cell>
          <cell r="D760" t="str">
            <v>COEFICIENTE DE REPRESENTATIVIDADE</v>
          </cell>
          <cell r="E760">
            <v>27.95</v>
          </cell>
        </row>
        <row r="761">
          <cell r="A761">
            <v>89131</v>
          </cell>
          <cell r="B761" t="str">
            <v>PÁ CARREGADEIRA SOBRE RODAS, POTÊNCIA 197 HP, CAPACIDADE DA CAÇAMBA 2,5 A 3,5 M3, PESO OPERACIONAL 18338 KG - JUROS. AF_06/2014</v>
          </cell>
          <cell r="C761" t="str">
            <v>H</v>
          </cell>
          <cell r="D761" t="str">
            <v>COEFICIENTE DE REPRESENTATIVIDADE</v>
          </cell>
          <cell r="E761">
            <v>3.79</v>
          </cell>
        </row>
        <row r="762">
          <cell r="A762">
            <v>89210</v>
          </cell>
          <cell r="B762" t="str">
            <v>ROLO COMPACTADOR VIBRATÓRIO DE UM CILINDRO AÇO LISO, POTÊNCIA 80 HP, PESO OPERACIONAL MÁXIMO 8,1 T, IMPACTO DINÂMICO 16,15 / 9,5 T, LARGURA DE TRABALHO 1,68 M - DEPRECIAÇÃO. AF_06/2014</v>
          </cell>
          <cell r="C762" t="str">
            <v>H</v>
          </cell>
          <cell r="D762" t="str">
            <v>ATRIBUÍDO SÃO PAULO</v>
          </cell>
          <cell r="E762">
            <v>15.38</v>
          </cell>
        </row>
        <row r="763">
          <cell r="A763">
            <v>89211</v>
          </cell>
          <cell r="B763" t="str">
            <v>ROLO COMPACTADOR VIBRATÓRIO DE UM CILINDRO AÇO LISO, POTÊNCIA 80 HP, PESO OPERACIONAL MÁXIMO 8,1 T, IMPACTO DINÂMICO 16,15 / 9,5 T, LARGURA DE TRABALHO 1,68 M - JUROS. AF_06/2014</v>
          </cell>
          <cell r="C763" t="str">
            <v>H</v>
          </cell>
          <cell r="D763" t="str">
            <v>ATRIBUÍDO SÃO PAULO</v>
          </cell>
          <cell r="E763">
            <v>2.13</v>
          </cell>
        </row>
        <row r="764">
          <cell r="A764">
            <v>89212</v>
          </cell>
          <cell r="B764" t="str">
            <v>BATE-ESTACAS POR GRAVIDADE, POTÊNCIA DE 160 HP, PESO DO MARTELO ATÉ 3 TONELADAS - DEPRECIAÇÃO. AF_11/2014</v>
          </cell>
          <cell r="C764" t="str">
            <v>H</v>
          </cell>
          <cell r="D764" t="str">
            <v>ATRIBUÍDO SÃO PAULO</v>
          </cell>
          <cell r="E764">
            <v>15.18</v>
          </cell>
        </row>
        <row r="765">
          <cell r="A765">
            <v>89213</v>
          </cell>
          <cell r="B765" t="str">
            <v>BATE-ESTACAS POR GRAVIDADE, POTÊNCIA DE 160 HP, PESO DO MARTELO ATÉ 3 TONELADAS - JUROS. AF_11/2014</v>
          </cell>
          <cell r="C765" t="str">
            <v>H</v>
          </cell>
          <cell r="D765" t="str">
            <v>ATRIBUÍDO SÃO PAULO</v>
          </cell>
          <cell r="E765">
            <v>2.39</v>
          </cell>
        </row>
        <row r="766">
          <cell r="A766">
            <v>89214</v>
          </cell>
          <cell r="B766" t="str">
            <v>BATE-ESTACAS POR GRAVIDADE, POTÊNCIA DE 160 HP, PESO DO MARTELO ATÉ 3 TONELADAS - MANUTENÇÃO. AF_11/2014</v>
          </cell>
          <cell r="C766" t="str">
            <v>H</v>
          </cell>
          <cell r="D766" t="str">
            <v>ATRIBUÍDO SÃO PAULO</v>
          </cell>
          <cell r="E766">
            <v>14.25</v>
          </cell>
        </row>
        <row r="767">
          <cell r="A767">
            <v>89215</v>
          </cell>
          <cell r="B767" t="str">
            <v>BATE-ESTACAS POR GRAVIDADE, POTÊNCIA DE 160 HP, PESO DO MARTELO ATÉ 3 TONELADAS - MATERIAIS NA OPERAÇÃO. AF_11/2014</v>
          </cell>
          <cell r="C767" t="str">
            <v>H</v>
          </cell>
          <cell r="D767" t="str">
            <v>COLETADO</v>
          </cell>
          <cell r="E767">
            <v>57.57</v>
          </cell>
        </row>
        <row r="768">
          <cell r="A768">
            <v>89221</v>
          </cell>
          <cell r="B768" t="str">
            <v>BETONEIRA CAPACIDADE NOMINAL DE 600 L, CAPACIDADE DE MISTURA 360 L, MOTOR ELÉTRICO TRIFÁSICO POTÊNCIA DE 4 CV, SEM CARREGADOR - DEPRECIAÇÃO. AF_11/2014</v>
          </cell>
          <cell r="C768" t="str">
            <v>H</v>
          </cell>
          <cell r="D768" t="str">
            <v>COEFICIENTE DE REPRESENTATIVIDADE</v>
          </cell>
          <cell r="E768">
            <v>0.8</v>
          </cell>
        </row>
        <row r="769">
          <cell r="A769">
            <v>89222</v>
          </cell>
          <cell r="B769" t="str">
            <v>BETONEIRA CAPACIDADE NOMINAL DE 600 L, CAPACIDADE DE MISTURA 360 L, MOTOR ELÉTRICO TRIFÁSICO POTÊNCIA DE 4 CV, SEM CARREGADOR - JUROS. AF_11/2014</v>
          </cell>
          <cell r="C769" t="str">
            <v>H</v>
          </cell>
          <cell r="D769" t="str">
            <v>COEFICIENTE DE REPRESENTATIVIDADE</v>
          </cell>
          <cell r="E769">
            <v>0.09</v>
          </cell>
        </row>
        <row r="770">
          <cell r="A770">
            <v>89223</v>
          </cell>
          <cell r="B770" t="str">
            <v>BETONEIRA CAPACIDADE NOMINAL DE 600 L, CAPACIDADE DE MISTURA 360 L, MOTOR ELÉTRICO TRIFÁSICO POTÊNCIA DE 4 CV, SEM CARREGADOR - MANUTENÇÃO. AF_11/2014</v>
          </cell>
          <cell r="C770" t="str">
            <v>H</v>
          </cell>
          <cell r="D770" t="str">
            <v>COEFICIENTE DE REPRESENTATIVIDADE</v>
          </cell>
          <cell r="E770">
            <v>0.75</v>
          </cell>
        </row>
        <row r="771">
          <cell r="A771">
            <v>89224</v>
          </cell>
          <cell r="B771" t="str">
            <v>BETONEIRA CAPACIDADE NOMINAL DE 600 L, CAPACIDADE DE MISTURA 360 L, MOTOR ELÉTRICO TRIFÁSICO POTÊNCIA DE 4 CV, SEM CARREGADOR - MATERIAIS NA OPERAÇÃO. AF_11/2014</v>
          </cell>
          <cell r="C771" t="str">
            <v>H</v>
          </cell>
          <cell r="D771" t="str">
            <v>COEFICIENTE DE REPRESENTATIVIDADE</v>
          </cell>
          <cell r="E771">
            <v>1.8</v>
          </cell>
        </row>
        <row r="772">
          <cell r="A772">
            <v>89228</v>
          </cell>
          <cell r="B772" t="str">
            <v>MOTONIVELADORA POTÊNCIA BÁSICA LÍQUIDA (PRIMEIRA MARCHA) 125 HP, PESO BRUTO 13032 KG, LARGURA DA LÂMINA DE 3,7 M - DEPRECIAÇÃO. AF_06/2014</v>
          </cell>
          <cell r="C772" t="str">
            <v>H</v>
          </cell>
          <cell r="D772" t="str">
            <v>ATRIBUÍDO SÃO PAULO</v>
          </cell>
          <cell r="E772">
            <v>21.88</v>
          </cell>
        </row>
        <row r="773">
          <cell r="A773">
            <v>89229</v>
          </cell>
          <cell r="B773" t="str">
            <v>MOTONIVELADORA POTÊNCIA BÁSICA LÍQUIDA (PRIMEIRA MARCHA) 125 HP, PESO BRUTO 13032 KG, LARGURA DA LÂMINA DE 3,7 M - JUROS. AF_06/2014</v>
          </cell>
          <cell r="C773" t="str">
            <v>H</v>
          </cell>
          <cell r="D773" t="str">
            <v>ATRIBUÍDO SÃO PAULO</v>
          </cell>
          <cell r="E773">
            <v>3.93</v>
          </cell>
        </row>
        <row r="774">
          <cell r="A774">
            <v>89230</v>
          </cell>
          <cell r="B774" t="str">
            <v>FRESADORA DE ASFALTO A FRIO SOBRE RODAS, LARGURA FRESAGEM DE 1,0 M, POTÊNCIA 208 HP - DEPRECIAÇÃO. AF_11/2014</v>
          </cell>
          <cell r="C774" t="str">
            <v>H</v>
          </cell>
          <cell r="D774" t="str">
            <v>ATRIBUÍDO SÃO PAULO</v>
          </cell>
          <cell r="E774">
            <v>90.55</v>
          </cell>
        </row>
        <row r="775">
          <cell r="A775">
            <v>89231</v>
          </cell>
          <cell r="B775" t="str">
            <v>FRESADORA DE ASFALTO A FRIO SOBRE RODAS, LARGURA FRESAGEM DE 1,0 M, POTÊNCIA 208 HP - JUROS. AF_11/2014</v>
          </cell>
          <cell r="C775" t="str">
            <v>H</v>
          </cell>
          <cell r="D775" t="str">
            <v>ATRIBUÍDO SÃO PAULO</v>
          </cell>
          <cell r="E775">
            <v>14.34</v>
          </cell>
        </row>
        <row r="776">
          <cell r="A776">
            <v>89232</v>
          </cell>
          <cell r="B776" t="str">
            <v>FRESADORA DE ASFALTO A FRIO SOBRE RODAS, LARGURA FRESAGEM DE 1,0 M, POTÊNCIA 208 HP - MANUTENÇÃO. AF_11/2014</v>
          </cell>
          <cell r="C776" t="str">
            <v>H</v>
          </cell>
          <cell r="D776" t="str">
            <v>ATRIBUÍDO SÃO PAULO</v>
          </cell>
          <cell r="E776">
            <v>161.52000000000001</v>
          </cell>
        </row>
        <row r="777">
          <cell r="A777">
            <v>89233</v>
          </cell>
          <cell r="B777" t="str">
            <v>FRESADORA DE ASFALTO A FRIO SOBRE RODAS, LARGURA FRESAGEM DE 1,0 M, POTÊNCIA 208 HP - MATERIAIS NA OPERAÇÃO. AF_11/2014</v>
          </cell>
          <cell r="C777" t="str">
            <v>H</v>
          </cell>
          <cell r="D777" t="str">
            <v>COLETADO</v>
          </cell>
          <cell r="E777">
            <v>103.62</v>
          </cell>
        </row>
        <row r="778">
          <cell r="A778">
            <v>89236</v>
          </cell>
          <cell r="B778" t="str">
            <v>FRESADORA DE ASFALTO A FRIO SOBRE RODAS, LARGURA FRESAGEM DE 2,0 M, POTÊNCIA 550 HP - DEPRECIAÇÃO. AF_11/2014</v>
          </cell>
          <cell r="C778" t="str">
            <v>H</v>
          </cell>
          <cell r="D778" t="str">
            <v>ATRIBUÍDO SÃO PAULO</v>
          </cell>
          <cell r="E778">
            <v>211.54</v>
          </cell>
        </row>
        <row r="779">
          <cell r="A779">
            <v>89237</v>
          </cell>
          <cell r="B779" t="str">
            <v>FRESADORA DE ASFALTO A FRIO SOBRE RODAS, LARGURA FRESAGEM DE 2,0 M, POTÊNCIA 550 HP - JUROS. AF_11/2014</v>
          </cell>
          <cell r="C779" t="str">
            <v>H</v>
          </cell>
          <cell r="D779" t="str">
            <v>ATRIBUÍDO SÃO PAULO</v>
          </cell>
          <cell r="E779">
            <v>33.520000000000003</v>
          </cell>
        </row>
        <row r="780">
          <cell r="A780">
            <v>89238</v>
          </cell>
          <cell r="B780" t="str">
            <v>FRESADORA DE ASFALTO A FRIO SOBRE RODAS, LARGURA FRESAGEM DE 2,0 M, POTÊNCIA 550 HP - MANUTENÇÃO. AF_11/2014</v>
          </cell>
          <cell r="C780" t="str">
            <v>H</v>
          </cell>
          <cell r="D780" t="str">
            <v>ATRIBUÍDO SÃO PAULO</v>
          </cell>
          <cell r="E780">
            <v>377.32</v>
          </cell>
        </row>
        <row r="781">
          <cell r="A781">
            <v>89239</v>
          </cell>
          <cell r="B781" t="str">
            <v>FRESADORA DE ASFALTO A FRIO SOBRE RODAS, LARGURA FRESAGEM DE 2,0 M, POTÊNCIA 550 HP - MATERIAIS NA OPERAÇÃO. AF_11/2014</v>
          </cell>
          <cell r="C781" t="str">
            <v>H</v>
          </cell>
          <cell r="D781" t="str">
            <v>COLETADO</v>
          </cell>
          <cell r="E781">
            <v>274.02</v>
          </cell>
        </row>
        <row r="782">
          <cell r="A782">
            <v>89240</v>
          </cell>
          <cell r="B782" t="str">
            <v>VIBROACABADORA DE ASFALTO SOBRE ESTEIRAS, LARGURA DE PAVIMENTAÇÃO 1,90 M A 5,30 M, POTÊNCIA 105 HP CAPACIDADE 450 T/H - DEPRECIAÇÃO. AF_11/2014</v>
          </cell>
          <cell r="C782" t="str">
            <v>H</v>
          </cell>
          <cell r="D782" t="str">
            <v>ATRIBUÍDO SÃO PAULO</v>
          </cell>
          <cell r="E782">
            <v>64.92</v>
          </cell>
        </row>
        <row r="783">
          <cell r="A783">
            <v>89241</v>
          </cell>
          <cell r="B783" t="str">
            <v>VIBROACABADORA DE ASFALTO SOBRE ESTEIRAS, LARGURA DE PAVIMENTAÇÃO 1,90 M A 5,30 M, POTÊNCIA 105 HP CAPACIDADE 450 T/H - JUROS. AF_11/2014</v>
          </cell>
          <cell r="C783" t="str">
            <v>H</v>
          </cell>
          <cell r="D783" t="str">
            <v>ATRIBUÍDO SÃO PAULO</v>
          </cell>
          <cell r="E783">
            <v>11.68</v>
          </cell>
        </row>
        <row r="784">
          <cell r="A784">
            <v>89246</v>
          </cell>
          <cell r="B784" t="str">
            <v>RECICLADORA DE ASFALTO A FRIO SOBRE RODAS, LARGURA FRESAGEM DE 2,0 M, POTÊNCIA 422 HP - DEPRECIAÇÃO. AF_11/2014</v>
          </cell>
          <cell r="C784" t="str">
            <v>H</v>
          </cell>
          <cell r="D784" t="str">
            <v>ATRIBUÍDO SÃO PAULO</v>
          </cell>
          <cell r="E784">
            <v>183.81</v>
          </cell>
        </row>
        <row r="785">
          <cell r="A785">
            <v>89247</v>
          </cell>
          <cell r="B785" t="str">
            <v>RECICLADORA DE ASFALTO A FRIO SOBRE RODAS, LARGURA FRESAGEM DE 2,0 M, POTÊNCIA 422 HP - JUROS. AF_11/2014</v>
          </cell>
          <cell r="C785" t="str">
            <v>H</v>
          </cell>
          <cell r="D785" t="str">
            <v>ATRIBUÍDO SÃO PAULO</v>
          </cell>
          <cell r="E785">
            <v>29.12</v>
          </cell>
        </row>
        <row r="786">
          <cell r="A786">
            <v>89248</v>
          </cell>
          <cell r="B786" t="str">
            <v>RECICLADORA DE ASFALTO A FRIO SOBRE RODAS, LARGURA FRESAGEM DE 2,0 M, POTÊNCIA 422 HP - MANUTENÇÃO. AF_11/2014</v>
          </cell>
          <cell r="C786" t="str">
            <v>H</v>
          </cell>
          <cell r="D786" t="str">
            <v>ATRIBUÍDO SÃO PAULO</v>
          </cell>
          <cell r="E786">
            <v>327.87</v>
          </cell>
        </row>
        <row r="787">
          <cell r="A787">
            <v>89249</v>
          </cell>
          <cell r="B787" t="str">
            <v>RECICLADORA DE ASFALTO A FRIO SOBRE RODAS, LARGURA FRESAGEM DE 2,0 M, POTÊNCIA 422 HP - MATERIAIS NA OPERAÇÃO. AF_11/2014</v>
          </cell>
          <cell r="C787" t="str">
            <v>H</v>
          </cell>
          <cell r="D787" t="str">
            <v>COLETADO</v>
          </cell>
          <cell r="E787">
            <v>233.58</v>
          </cell>
        </row>
        <row r="788">
          <cell r="A788">
            <v>89253</v>
          </cell>
          <cell r="B788" t="str">
            <v>VIBROACABADORA DE ASFALTO SOBRE ESTEIRAS, LARGURA DE PAVIMENTAÇÃO 2,13 M A 4,55 M, POTÊNCIA 100 HP, CAPACIDADE 400 T/H - DEPRECIAÇÃO. AF_11/2014</v>
          </cell>
          <cell r="C788" t="str">
            <v>H</v>
          </cell>
          <cell r="D788" t="str">
            <v>ATRIBUÍDO SÃO PAULO</v>
          </cell>
          <cell r="E788">
            <v>53.2</v>
          </cell>
        </row>
        <row r="789">
          <cell r="A789">
            <v>89254</v>
          </cell>
          <cell r="B789" t="str">
            <v>VIBROACABADORA DE ASFALTO SOBRE ESTEIRAS, LARGURA DE PAVIMENTAÇÃO 2,13 M A 4,55 M, POTÊNCIA 100 HP, CAPACIDADE 400 T/H - JUROS. AF_11/2014</v>
          </cell>
          <cell r="C789" t="str">
            <v>H</v>
          </cell>
          <cell r="D789" t="str">
            <v>ATRIBUÍDO SÃO PAULO</v>
          </cell>
          <cell r="E789">
            <v>9.57</v>
          </cell>
        </row>
        <row r="790">
          <cell r="A790">
            <v>89255</v>
          </cell>
          <cell r="B790" t="str">
            <v>VIBROACABADORA DE ASFALTO SOBRE ESTEIRAS, LARGURA DE PAVIMENTAÇÃO 2,13 M A 4,55 M, POTÊNCIA 100 HP, CAPACIDADE 400 T/H - MANUTENÇÃO. AF_11/2014</v>
          </cell>
          <cell r="C790" t="str">
            <v>H</v>
          </cell>
          <cell r="D790" t="str">
            <v>ATRIBUÍDO SÃO PAULO</v>
          </cell>
          <cell r="E790">
            <v>85.52</v>
          </cell>
        </row>
        <row r="791">
          <cell r="A791">
            <v>89256</v>
          </cell>
          <cell r="B791" t="str">
            <v>VIBROACABADORA DE ASFALTO SOBRE ESTEIRAS, LARGURA DE PAVIMENTAÇÃO 2,13 M A 4,55 M, POTÊNCIA 100 HP, CAPACIDADE 400 T/H - MATERIAIS NA OPERAÇÃO. AF_11/2014</v>
          </cell>
          <cell r="C791" t="str">
            <v>H</v>
          </cell>
          <cell r="D791" t="str">
            <v>COLETADO</v>
          </cell>
          <cell r="E791">
            <v>52.57</v>
          </cell>
        </row>
        <row r="792">
          <cell r="A792">
            <v>89259</v>
          </cell>
          <cell r="B792" t="str">
            <v>GUINDAUTO HIDRÁULICO, CAPACIDADE MÁXIMA DE CARGA 6200 KG, MOMENTO MÁXIMO DE CARGA 11,7 TM, ALCANCE MÁXIMO HORIZONTAL 9,70 M, INCLUSIVE CAMINHÃO TOCO PBT 16.000 KG, POTÊNCIA DE 189 CV - DEPRECIAÇÃO. AF_06/2014</v>
          </cell>
          <cell r="C792" t="str">
            <v>H</v>
          </cell>
          <cell r="D792" t="str">
            <v>ATRIBUÍDO SÃO PAULO</v>
          </cell>
          <cell r="E792">
            <v>9.77</v>
          </cell>
        </row>
        <row r="793">
          <cell r="A793">
            <v>89260</v>
          </cell>
          <cell r="B793" t="str">
            <v>GUINDAUTO HIDRÁULICO, CAPACIDADE MÁXIMA DE CARGA 6200 KG, MOMENTO MÁXIMO DE CARGA 11,7 TM, ALCANCE MÁXIMO HORIZONTAL 9,70 M, INCLUSIVE CAMINHÃO TOCO PBT 16.000 KG, POTÊNCIA DE 189 CV - JUROS. AF_06/2014</v>
          </cell>
          <cell r="C793" t="str">
            <v>H</v>
          </cell>
          <cell r="D793" t="str">
            <v>ATRIBUÍDO SÃO PAULO</v>
          </cell>
          <cell r="E793">
            <v>2.04</v>
          </cell>
        </row>
        <row r="794">
          <cell r="A794">
            <v>89262</v>
          </cell>
          <cell r="B794" t="str">
            <v>GUINDAUTO HIDRÁULICO, CAPACIDADE MÁXIMA DE CARGA 6200 KG, MOMENTO MÁXIMO DE CARGA 11,7 TM, ALCANCE MÁXIMO HORIZONTAL 9,70 M, INCLUSIVE CAMINHÃO TOCO PBT 16.000 KG, POTÊNCIA DE 189 CV - MANUTENÇÃO. AF_06/2014</v>
          </cell>
          <cell r="C794" t="str">
            <v>H</v>
          </cell>
          <cell r="D794" t="str">
            <v>ATRIBUÍDO SÃO PAULO</v>
          </cell>
          <cell r="E794">
            <v>18.329999999999998</v>
          </cell>
        </row>
        <row r="795">
          <cell r="A795">
            <v>89264</v>
          </cell>
          <cell r="B795" t="str">
            <v>CAMINHÃO TOCO, PBT 16.000 KG, CARGA ÚTIL MÁX. 10.685 KG, DIST. ENTRE EIXOS 4,8 M, POTÊNCIA 189 CV, INCLUSIVE CARROCERIA FIXA ABERTA DE MADEIRA P/ TRANSPORTE GERAL DE CARGA SECA, DIMEN. APROX. 2,5 X 7,00 X 0,50 M - DEPRECIAÇÃO. AF_06/2014</v>
          </cell>
          <cell r="C795" t="str">
            <v>H</v>
          </cell>
          <cell r="D795" t="str">
            <v>COEFICIENTE DE REPRESENTATIVIDADE</v>
          </cell>
          <cell r="E795">
            <v>7.64</v>
          </cell>
        </row>
        <row r="796">
          <cell r="A796">
            <v>89265</v>
          </cell>
          <cell r="B796" t="str">
            <v>CAMINHÃO TOCO, PBT 16.000 KG, CARGA ÚTIL MÁX. 10.685 KG, DIST. ENTRE EIXOS 4,8 M, POTÊNCIA 189 CV, INCLUSIVE CARROCERIA FIXA ABERTA DE MADEIRA P/ TRANSPORTE GERAL DE CARGA SECA, DIMEN. APROX. 2,5 X 7,00 X 0,50 M - JUROS. AF_06/2014</v>
          </cell>
          <cell r="C796" t="str">
            <v>H</v>
          </cell>
          <cell r="D796" t="str">
            <v>COEFICIENTE DE REPRESENTATIVIDADE</v>
          </cell>
          <cell r="E796">
            <v>1.6</v>
          </cell>
        </row>
        <row r="797">
          <cell r="A797">
            <v>89266</v>
          </cell>
          <cell r="B797" t="str">
            <v>CAMINHÃO TOCO, PBT 16.000 KG, CARGA ÚTIL MÁX. 10.685 KG, DIST. ENTRE EIXOS 4,8 M, POTÊNCIA 189 CV, INCLUSIVE CARROCERIA FIXA ABERTA DE MADEIRA P/ TRANSPORTE GERAL DE CARGA SECA, DIMEN. APROX. 2,5 X 7,00 X 0,50 M - IMPOSTOS E SEGUROS. AF_06/2014</v>
          </cell>
          <cell r="C797" t="str">
            <v>H</v>
          </cell>
          <cell r="D797" t="str">
            <v>COEFICIENTE DE REPRESENTATIVIDADE</v>
          </cell>
          <cell r="E797">
            <v>0.62</v>
          </cell>
        </row>
        <row r="798">
          <cell r="A798">
            <v>89267</v>
          </cell>
          <cell r="B798" t="str">
            <v>GUINDASTE HIDRÁULICO AUTOPROPELIDO, COM LANÇA TELESCÓPICA 28,80 M, CAPACIDADE MÁXIMA 30 T, POTÊNCIA 97 KW, TRAÇÃO 4 X 4 - DEPRECIAÇÃO. AF_11/2014</v>
          </cell>
          <cell r="C798" t="str">
            <v>H</v>
          </cell>
          <cell r="D798" t="str">
            <v>ATRIBUÍDO SÃO PAULO</v>
          </cell>
          <cell r="E798">
            <v>26.42</v>
          </cell>
        </row>
        <row r="799">
          <cell r="A799">
            <v>89268</v>
          </cell>
          <cell r="B799" t="str">
            <v>GUINDASTE HIDRÁULICO AUTOPROPELIDO, COM LANÇA TELESCÓPICA 28,80 M, CAPACIDADE MÁXIMA 30 T, POTÊNCIA 97 KW, TRAÇÃO 4 X 4 - JUROS. AF_11/2014</v>
          </cell>
          <cell r="C799" t="str">
            <v>H</v>
          </cell>
          <cell r="D799" t="str">
            <v>ATRIBUÍDO SÃO PAULO</v>
          </cell>
          <cell r="E799">
            <v>4.75</v>
          </cell>
        </row>
        <row r="800">
          <cell r="A800">
            <v>89269</v>
          </cell>
          <cell r="B800" t="str">
            <v>GUINDASTE HIDRÁULICO AUTOPROPELIDO, COM LANÇA TELESCÓPICA 28,80 M, CAPACIDADE MÁXIMA 30 T, POTÊNCIA 97 KW, TRAÇÃO 4 X 4 - IMPOSTOS E SEGUROS. AF_11/2014</v>
          </cell>
          <cell r="C800" t="str">
            <v>H</v>
          </cell>
          <cell r="D800" t="str">
            <v>ATRIBUÍDO SÃO PAULO</v>
          </cell>
          <cell r="E800">
            <v>1.84</v>
          </cell>
        </row>
        <row r="801">
          <cell r="A801">
            <v>89270</v>
          </cell>
          <cell r="B801" t="str">
            <v>GUINDASTE HIDRÁULICO AUTOPROPELIDO, COM LANÇA TELESCÓPICA 28,80 M, CAPACIDADE MÁXIMA 30 T, POTÊNCIA 97 KW, TRAÇÃO 4 X 4 - MANUTENÇÃO. AF_11/2014</v>
          </cell>
          <cell r="C801" t="str">
            <v>H</v>
          </cell>
          <cell r="D801" t="str">
            <v>ATRIBUÍDO SÃO PAULO</v>
          </cell>
          <cell r="E801">
            <v>42.48</v>
          </cell>
        </row>
        <row r="802">
          <cell r="A802">
            <v>89271</v>
          </cell>
          <cell r="B802" t="str">
            <v>GUINDASTE HIDRÁULICO AUTOPROPELIDO, COM LANÇA TELESCÓPICA 28,80 M, CAPACIDADE MÁXIMA 30 T, POTÊNCIA 97 KW, TRAÇÃO 4 X 4 - MATERIAIS NA OPERAÇÃO. AF_11/2014</v>
          </cell>
          <cell r="C802" t="str">
            <v>H</v>
          </cell>
          <cell r="D802" t="str">
            <v>COLETADO</v>
          </cell>
          <cell r="E802">
            <v>17.989999999999998</v>
          </cell>
        </row>
        <row r="803">
          <cell r="A803">
            <v>89274</v>
          </cell>
          <cell r="B803" t="str">
            <v>BETONEIRA CAPACIDADE NOMINAL DE 600 L, CAPACIDADE DE MISTURA 440 L, MOTOR A DIESEL POTÊNCIA 10 HP, COM CARREGADOR - DEPRECIAÇÃO. AF_11/2014</v>
          </cell>
          <cell r="C803" t="str">
            <v>H</v>
          </cell>
          <cell r="D803" t="str">
            <v>COEFICIENTE DE REPRESENTATIVIDADE</v>
          </cell>
          <cell r="E803">
            <v>0.97</v>
          </cell>
        </row>
        <row r="804">
          <cell r="A804">
            <v>89275</v>
          </cell>
          <cell r="B804" t="str">
            <v>BETONEIRA CAPACIDADE NOMINAL DE 600 L, CAPACIDADE DE MISTURA 440 L, MOTOR A DIESEL POTÊNCIA 10 HP, COM CARREGADOR - JUROS. AF_11/2014</v>
          </cell>
          <cell r="C804" t="str">
            <v>H</v>
          </cell>
          <cell r="D804" t="str">
            <v>COEFICIENTE DE REPRESENTATIVIDADE</v>
          </cell>
          <cell r="E804">
            <v>0.11</v>
          </cell>
        </row>
        <row r="805">
          <cell r="A805">
            <v>89276</v>
          </cell>
          <cell r="B805" t="str">
            <v>BETONEIRA CAPACIDADE NOMINAL DE 600 L, CAPACIDADE DE MISTURA 440 L, MOTOR A DIESEL POTÊNCIA 10 HP, COM CARREGADOR - MANUTENÇÃO. AF_11/2014</v>
          </cell>
          <cell r="C805" t="str">
            <v>H</v>
          </cell>
          <cell r="D805" t="str">
            <v>COEFICIENTE DE REPRESENTATIVIDADE</v>
          </cell>
          <cell r="E805">
            <v>0.91</v>
          </cell>
        </row>
        <row r="806">
          <cell r="A806">
            <v>89277</v>
          </cell>
          <cell r="B806" t="str">
            <v>BETONEIRA CAPACIDADE NOMINAL DE 600 L, CAPACIDADE DE MISTURA 440 L, MOTOR A DIESEL POTÊNCIA 10 HP, COM CARREGADOR - MATERIAIS NA OPERAÇÃO. AF_11/2014</v>
          </cell>
          <cell r="C806" t="str">
            <v>H</v>
          </cell>
          <cell r="D806" t="str">
            <v>COLETADO</v>
          </cell>
          <cell r="E806">
            <v>5.26</v>
          </cell>
        </row>
        <row r="807">
          <cell r="A807">
            <v>89280</v>
          </cell>
          <cell r="B807" t="str">
            <v>ROLO COMPACTADOR VIBRATÓRIO TANDEM AÇO LISO, POTÊNCIA 58 HP, PESO SEM/COM LASTRO 6,5 / 9,4 T, LARGURA DE TRABALHO 1,2 M - DEPRECIAÇÃO. AF_06/2014</v>
          </cell>
          <cell r="C807" t="str">
            <v>H</v>
          </cell>
          <cell r="D807" t="str">
            <v>ATRIBUÍDO SÃO PAULO</v>
          </cell>
          <cell r="E807">
            <v>18.88</v>
          </cell>
        </row>
        <row r="808">
          <cell r="A808">
            <v>89281</v>
          </cell>
          <cell r="B808" t="str">
            <v>ROLO COMPACTADOR VIBRATÓRIO TANDEM AÇO LISO, POTÊNCIA 58 HP, PESO SEM/COM LASTRO 6,5 / 9,4 T, LARGURA DE TRABALHO 1,2 M - JUROS. AF_06/2014</v>
          </cell>
          <cell r="C808" t="str">
            <v>H</v>
          </cell>
          <cell r="D808" t="str">
            <v>ATRIBUÍDO SÃO PAULO</v>
          </cell>
          <cell r="E808">
            <v>2.62</v>
          </cell>
        </row>
        <row r="809">
          <cell r="A809">
            <v>89870</v>
          </cell>
          <cell r="B809" t="str">
            <v>CAMINHÃO BASCULANTE 14 M3, COM CAVALO MECÂNICO DE CAPACIDADE MÁXIMA DE TRAÇÃO COMBINADO DE 36000 KG, POTÊNCIA 286 CV, INCLUSIVE SEMIREBOQUE COM CAÇAMBA METÁLICA - DEPRECIAÇÃO. AF_12/2014</v>
          </cell>
          <cell r="C809" t="str">
            <v>H</v>
          </cell>
          <cell r="D809" t="str">
            <v>COEFICIENTE DE REPRESENTATIVIDADE</v>
          </cell>
          <cell r="E809">
            <v>21.55</v>
          </cell>
        </row>
        <row r="810">
          <cell r="A810">
            <v>89871</v>
          </cell>
          <cell r="B810" t="str">
            <v>CAMINHÃO BASCULANTE 14 M3, COM CAVALO MECÂNICO DE CAPACIDADE MÁXIMA DE TRAÇÃO COMBINADO DE 36000 KG, POTÊNCIA 286 CV, INCLUSIVE SEMIREBOQUE COM CAÇAMBA METÁLICA - JUROS. AF_12/2014</v>
          </cell>
          <cell r="C810" t="str">
            <v>H</v>
          </cell>
          <cell r="D810" t="str">
            <v>COEFICIENTE DE REPRESENTATIVIDADE</v>
          </cell>
          <cell r="E810">
            <v>3.98</v>
          </cell>
        </row>
        <row r="811">
          <cell r="A811">
            <v>89872</v>
          </cell>
          <cell r="B811" t="str">
            <v>CAMINHÃO BASCULANTE 14 M3, COM CAVALO MECÂNICO DE CAPACIDADE MÁXIMA DE TRAÇÃO COMBINADO DE 36000 KG, POTÊNCIA 286 CV, INCLUSIVE SEMIREBOQUE COM CAÇAMBA METÁLICA - IMPOSTOS E SEGUROS. AF_12/2014</v>
          </cell>
          <cell r="C811" t="str">
            <v>H</v>
          </cell>
          <cell r="D811" t="str">
            <v>COEFICIENTE DE REPRESENTATIVIDADE</v>
          </cell>
          <cell r="E811">
            <v>1.56</v>
          </cell>
        </row>
        <row r="812">
          <cell r="A812">
            <v>89873</v>
          </cell>
          <cell r="B812" t="str">
            <v>CAMINHÃO BASCULANTE 14 M3, COM CAVALO MECÂNICO DE CAPACIDADE MÁXIMA DE TRAÇÃO COMBINADO DE 36000 KG, POTÊNCIA 286 CV, INCLUSIVE SEMIREBOQUE COM CAÇAMBA METÁLICA - MANUTENÇÃO. AF_12/2014</v>
          </cell>
          <cell r="C812" t="str">
            <v>H</v>
          </cell>
          <cell r="D812" t="str">
            <v>COEFICIENTE DE REPRESENTATIVIDADE</v>
          </cell>
          <cell r="E812">
            <v>40.42</v>
          </cell>
        </row>
        <row r="813">
          <cell r="A813">
            <v>89874</v>
          </cell>
          <cell r="B813" t="str">
            <v>CAMINHÃO BASCULANTE 14 M3, COM CAVALO MECÂNICO DE CAPACIDADE MÁXIMA DE TRAÇÃO COMBINADO DE 36000 KG, POTÊNCIA 286 CV, INCLUSIVE SEMIREBOQUE COM CAÇAMBA METÁLICA - MATERIAIS NA OPERAÇÃO. AF_12/2014</v>
          </cell>
          <cell r="C813" t="str">
            <v>H</v>
          </cell>
          <cell r="D813" t="str">
            <v>COLETADO</v>
          </cell>
          <cell r="E813">
            <v>109.33</v>
          </cell>
        </row>
        <row r="814">
          <cell r="A814">
            <v>89878</v>
          </cell>
          <cell r="B814" t="str">
            <v>CAMINHÃO BASCULANTE 18 M3, COM CAVALO MECÂNICO DE CAPACIDADE MÁXIMA DE TRAÇÃO COMBINADO DE 45000 KG, POTÊNCIA 330 CV, INCLUSIVE SEMIREBOQUE COM CAÇAMBA METÁLICA - DEPRECIAÇÃO. AF_12/2014</v>
          </cell>
          <cell r="C814" t="str">
            <v>H</v>
          </cell>
          <cell r="D814" t="str">
            <v>COEFICIENTE DE REPRESENTATIVIDADE</v>
          </cell>
          <cell r="E814">
            <v>22.36</v>
          </cell>
        </row>
        <row r="815">
          <cell r="A815">
            <v>89879</v>
          </cell>
          <cell r="B815" t="str">
            <v>CAMINHÃO BASCULANTE 18 M3, COM CAVALO MECÂNICO DE CAPACIDADE MÁXIMA DE TRAÇÃO COMBINADO DE 45000 KG, POTÊNCIA 330 CV, INCLUSIVE SEMIREBOQUE COM CAÇAMBA METÁLICA - JUROS. AF_12/2014</v>
          </cell>
          <cell r="C815" t="str">
            <v>H</v>
          </cell>
          <cell r="D815" t="str">
            <v>COEFICIENTE DE REPRESENTATIVIDADE</v>
          </cell>
          <cell r="E815">
            <v>4.13</v>
          </cell>
        </row>
        <row r="816">
          <cell r="A816">
            <v>89880</v>
          </cell>
          <cell r="B816" t="str">
            <v>CAMINHÃO BASCULANTE 18 M3, COM CAVALO MECÂNICO DE CAPACIDADE MÁXIMA DE TRAÇÃO COMBINADO DE 45000 KG, POTÊNCIA 330 CV, INCLUSIVE SEMIREBOQUE COM CAÇAMBA METÁLICA - IMPOSTOS E SEGUROS. AF_12/2014</v>
          </cell>
          <cell r="C816" t="str">
            <v>H</v>
          </cell>
          <cell r="D816" t="str">
            <v>COEFICIENTE DE REPRESENTATIVIDADE</v>
          </cell>
          <cell r="E816">
            <v>1.61</v>
          </cell>
        </row>
        <row r="817">
          <cell r="A817">
            <v>89881</v>
          </cell>
          <cell r="B817" t="str">
            <v>CAMINHÃO BASCULANTE 18 M3, COM CAVALO MECÂNICO DE CAPACIDADE MÁXIMA DE TRAÇÃO COMBINADO DE 45000 KG, POTÊNCIA 330 CV, INCLUSIVE SEMIREBOQUE COM CAÇAMBA METÁLICA - MANUTENÇÃO. AF_12/2014</v>
          </cell>
          <cell r="C817" t="str">
            <v>H</v>
          </cell>
          <cell r="D817" t="str">
            <v>COEFICIENTE DE REPRESENTATIVIDADE</v>
          </cell>
          <cell r="E817">
            <v>41.94</v>
          </cell>
        </row>
        <row r="818">
          <cell r="A818">
            <v>89882</v>
          </cell>
          <cell r="B818" t="str">
            <v>CAMINHÃO BASCULANTE 18 M3, COM CAVALO MECÂNICO DE CAPACIDADE MÁXIMA DE TRAÇÃO COMBINADO DE 45000 KG, POTÊNCIA 330 CV, INCLUSIVE SEMIREBOQUE COM CAÇAMBA METÁLICA - MATERIAIS NA OPERAÇÃO. AF_12/2014</v>
          </cell>
          <cell r="C818" t="str">
            <v>H</v>
          </cell>
          <cell r="D818" t="str">
            <v>COLETADO</v>
          </cell>
          <cell r="E818">
            <v>126.14</v>
          </cell>
        </row>
        <row r="819">
          <cell r="A819">
            <v>90582</v>
          </cell>
          <cell r="B819" t="str">
            <v>VIBRADOR DE IMERSÃO, DIÂMETRO DE PONTEIRA 45MM, MOTOR ELÉTRICO TRIFÁSICO POTÊNCIA DE 2 CV - DEPRECIAÇÃO. AF_06/2015</v>
          </cell>
          <cell r="C819" t="str">
            <v>H</v>
          </cell>
          <cell r="D819" t="str">
            <v>COEFICIENTE DE REPRESENTATIVIDADE</v>
          </cell>
          <cell r="E819">
            <v>0.18</v>
          </cell>
        </row>
        <row r="820">
          <cell r="A820">
            <v>90583</v>
          </cell>
          <cell r="B820" t="str">
            <v>VIBRADOR DE IMERSÃO, DIÂMETRO DE PONTEIRA 45MM, MOTOR ELÉTRICO TRIFÁSICO POTÊNCIA DE 2 CV - JUROS. AF_06/2015</v>
          </cell>
          <cell r="C820" t="str">
            <v>H</v>
          </cell>
          <cell r="D820" t="str">
            <v>COEFICIENTE DE REPRESENTATIVIDADE</v>
          </cell>
          <cell r="E820">
            <v>0.02</v>
          </cell>
        </row>
        <row r="821">
          <cell r="A821">
            <v>90584</v>
          </cell>
          <cell r="B821" t="str">
            <v>VIBRADOR DE IMERSÃO, DIÂMETRO DE PONTEIRA 45MM, MOTOR ELÉTRICO TRIFÁSICO POTÊNCIA DE 2 CV - MANUTENÇÃO. AF_06/2015</v>
          </cell>
          <cell r="C821" t="str">
            <v>H</v>
          </cell>
          <cell r="D821" t="str">
            <v>COEFICIENTE DE REPRESENTATIVIDADE</v>
          </cell>
          <cell r="E821">
            <v>0.14000000000000001</v>
          </cell>
        </row>
        <row r="822">
          <cell r="A822">
            <v>90585</v>
          </cell>
          <cell r="B822" t="str">
            <v>VIBRADOR DE IMERSÃO, DIÂMETRO DE PONTEIRA 45MM, MOTOR ELÉTRICO TRIFÁSICO POTÊNCIA DE 2 CV - MATERIAIS NA OPERAÇÃO. AF_06/2015</v>
          </cell>
          <cell r="C822" t="str">
            <v>H</v>
          </cell>
          <cell r="D822" t="str">
            <v>COEFICIENTE DE REPRESENTATIVIDADE</v>
          </cell>
          <cell r="E822">
            <v>0.9</v>
          </cell>
        </row>
        <row r="823">
          <cell r="A823">
            <v>90621</v>
          </cell>
          <cell r="B823" t="str">
            <v>PERFURATRIZ MANUAL, TORQUE MÁXIMO 83 N.M, POTÊNCIA 5 CV, COM DIÂMETRO MÁXIMO 4" - DEPRECIAÇÃO. AF_06/2015</v>
          </cell>
          <cell r="C823" t="str">
            <v>H</v>
          </cell>
          <cell r="D823" t="str">
            <v>COEFICIENTE DE REPRESENTATIVIDADE</v>
          </cell>
          <cell r="E823">
            <v>1.1499999999999999</v>
          </cell>
        </row>
        <row r="824">
          <cell r="A824">
            <v>90622</v>
          </cell>
          <cell r="B824" t="str">
            <v>PERFURATRIZ MANUAL, TORQUE MÁXIMO 83 N.M, POTÊNCIA 5 CV, COM DIÂMETRO MÁXIMO 4" - JUROS. AF_06/2015</v>
          </cell>
          <cell r="C824" t="str">
            <v>H</v>
          </cell>
          <cell r="D824" t="str">
            <v>COEFICIENTE DE REPRESENTATIVIDADE</v>
          </cell>
          <cell r="E824">
            <v>0.13</v>
          </cell>
        </row>
        <row r="825">
          <cell r="A825">
            <v>90623</v>
          </cell>
          <cell r="B825" t="str">
            <v>PERFURATRIZ MANUAL, TORQUE MÁXIMO 83 N.M, POTÊNCIA 5 CV, COM DIÂMETRO MÁXIMO 4" - MANUTENÇÃO. AF_06/2015</v>
          </cell>
          <cell r="C825" t="str">
            <v>H</v>
          </cell>
          <cell r="D825" t="str">
            <v>COEFICIENTE DE REPRESENTATIVIDADE</v>
          </cell>
          <cell r="E825">
            <v>1.44</v>
          </cell>
        </row>
        <row r="826">
          <cell r="A826">
            <v>90624</v>
          </cell>
          <cell r="B826" t="str">
            <v>PERFURATRIZ MANUAL, TORQUE MÁXIMO 83 N.M, POTÊNCIA 5 CV, COM DIÂMETRO MÁXIMO 4" - MATERIAIS NA OPERAÇÃO. AF_06/2015</v>
          </cell>
          <cell r="C826" t="str">
            <v>H</v>
          </cell>
          <cell r="D826" t="str">
            <v>COEFICIENTE DE REPRESENTATIVIDADE</v>
          </cell>
          <cell r="E826">
            <v>2.25</v>
          </cell>
        </row>
        <row r="827">
          <cell r="A827">
            <v>90627</v>
          </cell>
          <cell r="B827" t="str">
            <v>PERFURATRIZ SOBRE ESTEIRA, TORQUE MÁXIMO 600 KGF, PESO MÉDIO 1000 KG, POTÊNCIA 20 HP, DIÂMETRO MÁXIMO 10" - DEPRECIAÇÃO. AF_06/2015</v>
          </cell>
          <cell r="C827" t="str">
            <v>H</v>
          </cell>
          <cell r="D827" t="str">
            <v>COEFICIENTE DE REPRESENTATIVIDADE</v>
          </cell>
          <cell r="E827">
            <v>23.94</v>
          </cell>
        </row>
        <row r="828">
          <cell r="A828">
            <v>90628</v>
          </cell>
          <cell r="B828" t="str">
            <v>PERFURATRIZ SOBRE ESTEIRA, TORQUE MÁXIMO 600 KGF, PESO MÉDIO 1000 KG, POTÊNCIA 20 HP, DIÂMETRO MÁXIMO 10" - JUROS. AF_06/2015</v>
          </cell>
          <cell r="C828" t="str">
            <v>H</v>
          </cell>
          <cell r="D828" t="str">
            <v>COEFICIENTE DE REPRESENTATIVIDADE</v>
          </cell>
          <cell r="E828">
            <v>3.41</v>
          </cell>
        </row>
        <row r="829">
          <cell r="A829">
            <v>90629</v>
          </cell>
          <cell r="B829" t="str">
            <v>PERFURATRIZ SOBRE ESTEIRA, TORQUE MÁXIMO 600 KGF, PESO MÉDIO 1000 KG, POTÊNCIA 20 HP, DIÂMETRO MÁXIMO 10" - MANUTENÇÃO. AF_06/2015</v>
          </cell>
          <cell r="C829" t="str">
            <v>H</v>
          </cell>
          <cell r="D829" t="str">
            <v>COEFICIENTE DE REPRESENTATIVIDADE</v>
          </cell>
          <cell r="E829">
            <v>29.95</v>
          </cell>
        </row>
        <row r="830">
          <cell r="A830">
            <v>90630</v>
          </cell>
          <cell r="B830" t="str">
            <v>PERFURATRIZ SOBRE ESTEIRA, TORQUE MÁXIMO 600 KGF, PESO MÉDIO 1000 KG, POTÊNCIA 20 HP, DIÂMETRO MÁXIMO 10" - MATERIAIS NA OPERAÇÃO. AF_06/2015</v>
          </cell>
          <cell r="C830" t="str">
            <v>H</v>
          </cell>
          <cell r="D830" t="str">
            <v>COEFICIENTE DE REPRESENTATIVIDADE</v>
          </cell>
          <cell r="E830">
            <v>9.1199999999999992</v>
          </cell>
        </row>
        <row r="831">
          <cell r="A831">
            <v>90633</v>
          </cell>
          <cell r="B831" t="str">
            <v>MISTURADOR DUPLO HORIZONTAL DE ALTA TURBULÊNCIA, CAPACIDADE / VOLUME 2 X 500 LITROS, MOTORES ELÉTRICOS MÍNIMO 5 CV CADA, PARA NATA CIMENTO, ARGAMASSA E OUTROS - DEPRECIAÇÃO. AF_06/2015</v>
          </cell>
          <cell r="C831" t="str">
            <v>H</v>
          </cell>
          <cell r="D831" t="str">
            <v>COEFICIENTE DE REPRESENTATIVIDADE</v>
          </cell>
          <cell r="E831">
            <v>2.4700000000000002</v>
          </cell>
        </row>
        <row r="832">
          <cell r="A832">
            <v>90634</v>
          </cell>
          <cell r="B832" t="str">
            <v>MISTURADOR DUPLO HORIZONTAL DE ALTA TURBULÊNCIA, CAPACIDADE / VOLUME 2 X 500 LITROS, MOTORES ELÉTRICOS MÍNIMO 5 CV CADA, PARA NATA CIMENTO, ARGAMASSA E OUTROS - JUROS. AF_06/2015</v>
          </cell>
          <cell r="C832" t="str">
            <v>H</v>
          </cell>
          <cell r="D832" t="str">
            <v>COEFICIENTE DE REPRESENTATIVIDADE</v>
          </cell>
          <cell r="E832">
            <v>0.28999999999999998</v>
          </cell>
        </row>
        <row r="833">
          <cell r="A833">
            <v>90635</v>
          </cell>
          <cell r="B833" t="str">
            <v>MISTURADOR DUPLO HORIZONTAL DE ALTA TURBULÊNCIA, CAPACIDADE / VOLUME 2 X 500 LITROS, MOTORES ELÉTRICOS MÍNIMO 5 CV CADA, PARA NATA CIMENTO, ARGAMASSA E OUTROS - MANUTENÇÃO. AF_06/2015</v>
          </cell>
          <cell r="C833" t="str">
            <v>H</v>
          </cell>
          <cell r="D833" t="str">
            <v>COEFICIENTE DE REPRESENTATIVIDADE</v>
          </cell>
          <cell r="E833">
            <v>2.7</v>
          </cell>
        </row>
        <row r="834">
          <cell r="A834">
            <v>90636</v>
          </cell>
          <cell r="B834" t="str">
            <v>MISTURADOR DUPLO HORIZONTAL DE ALTA TURBULÊNCIA, CAPACIDADE / VOLUME 2 X 500 LITROS, MOTORES ELÉTRICOS MÍNIMO 5 CV CADA, PARA NATA CIMENTO, ARGAMASSA E OUTROS - MATERIAIS NA OPERAÇÃO. AF_06/2015</v>
          </cell>
          <cell r="C834" t="str">
            <v>H</v>
          </cell>
          <cell r="D834" t="str">
            <v>COEFICIENTE DE REPRESENTATIVIDADE</v>
          </cell>
          <cell r="E834">
            <v>4.5</v>
          </cell>
        </row>
        <row r="835">
          <cell r="A835">
            <v>90639</v>
          </cell>
          <cell r="B835" t="str">
            <v>BOMBA TRIPLEX, PARA INJEÇÃO DE NATA DE CIMENTO, VAZÃO MÁXIMA DE 100 LITROS/MINUTO, PRESSÃO MÁXIMA DE 70 BAR - DEPRECIAÇÃO. AF_06/2015</v>
          </cell>
          <cell r="C835" t="str">
            <v>H</v>
          </cell>
          <cell r="D835" t="str">
            <v>COEFICIENTE DE REPRESENTATIVIDADE</v>
          </cell>
          <cell r="E835">
            <v>3.68</v>
          </cell>
        </row>
        <row r="836">
          <cell r="A836">
            <v>90640</v>
          </cell>
          <cell r="B836" t="str">
            <v>BOMBA TRIPLEX, PARA INJEÇÃO DE NATA DE CIMENTO, VAZÃO MÁXIMA DE 100 LITROS/MINUTO, PRESSÃO MÁXIMA DE 70 BAR - JUROS. AF_06/2015</v>
          </cell>
          <cell r="C836" t="str">
            <v>H</v>
          </cell>
          <cell r="D836" t="str">
            <v>COEFICIENTE DE REPRESENTATIVIDADE</v>
          </cell>
          <cell r="E836">
            <v>0.43</v>
          </cell>
        </row>
        <row r="837">
          <cell r="A837">
            <v>90641</v>
          </cell>
          <cell r="B837" t="str">
            <v>BOMBA TRIPLEX, PARA INJEÇÃO DE NATA DE CIMENTO, VAZÃO MÁXIMA DE 100 LITROS/MINUTO, PRESSÃO MÁXIMA DE 70 BAR - MANUTENÇÃO. AF_06/2015</v>
          </cell>
          <cell r="C837" t="str">
            <v>H</v>
          </cell>
          <cell r="D837" t="str">
            <v>COEFICIENTE DE REPRESENTATIVIDADE</v>
          </cell>
          <cell r="E837">
            <v>4.03</v>
          </cell>
        </row>
        <row r="838">
          <cell r="A838">
            <v>90642</v>
          </cell>
          <cell r="B838" t="str">
            <v>BOMBA TRIPLEX, PARA INJEÇÃO DE NATA DE CIMENTO, VAZÃO MÁXIMA DE 100 LITROS/MINUTO, PRESSÃO MÁXIMA DE 70 BAR - MATERIAIS NA OPERAÇÃO. AF_06/2015</v>
          </cell>
          <cell r="C838" t="str">
            <v>H</v>
          </cell>
          <cell r="D838" t="str">
            <v>COLETADO</v>
          </cell>
          <cell r="E838">
            <v>5.71</v>
          </cell>
        </row>
        <row r="839">
          <cell r="A839">
            <v>90646</v>
          </cell>
          <cell r="B839" t="str">
            <v>BOMBA CENTRÍFUGA MONOESTÁGIO COM MOTOR ELÉTRICO MONOFÁSICO, POTÊNCIA 15 HP, DIÂMETRO DO ROTOR 173 MM, HM/Q = 30 MCA / 90 M3/H A 45 MCA / 55 M3/H - DEPRECIAÇÃO. AF_06/2015</v>
          </cell>
          <cell r="C839" t="str">
            <v>H</v>
          </cell>
          <cell r="D839" t="str">
            <v>COEFICIENTE DE REPRESENTATIVIDADE</v>
          </cell>
          <cell r="E839">
            <v>0.54</v>
          </cell>
        </row>
        <row r="840">
          <cell r="A840">
            <v>90647</v>
          </cell>
          <cell r="B840" t="str">
            <v>BOMBA CENTRÍFUGA MONOESTÁGIO COM MOTOR ELÉTRICO MONOFÁSICO, POTÊNCIA 15 HP, DIÂMETRO DO ROTOR 173 MM, HM/Q = 30 MCA / 90 M3/H A 45 MCA / 55 M3/H - JUROS. AF_06/2015</v>
          </cell>
          <cell r="C840" t="str">
            <v>H</v>
          </cell>
          <cell r="D840" t="str">
            <v>COEFICIENTE DE REPRESENTATIVIDADE</v>
          </cell>
          <cell r="E840">
            <v>0.06</v>
          </cell>
        </row>
        <row r="841">
          <cell r="A841">
            <v>90648</v>
          </cell>
          <cell r="B841" t="str">
            <v>BOMBA CENTRÍFUGA MONOESTÁGIO COM MOTOR ELÉTRICO MONOFÁSICO, POTÊNCIA 15 HP, DIÂMETRO DO ROTOR 173 MM, HM/Q = 30 MCA / 90 M3/H A 45 MCA / 55 M3/H - MANUTENÇÃO. AF_06/2015</v>
          </cell>
          <cell r="C841" t="str">
            <v>H</v>
          </cell>
          <cell r="D841" t="str">
            <v>COEFICIENTE DE REPRESENTATIVIDADE</v>
          </cell>
          <cell r="E841">
            <v>0.59</v>
          </cell>
        </row>
        <row r="842">
          <cell r="A842">
            <v>90649</v>
          </cell>
          <cell r="B842" t="str">
            <v>BOMBA CENTRÍFUGA MONOESTÁGIO COM MOTOR ELÉTRICO MONOFÁSICO, POTÊNCIA 15 HP, DIÂMETRO DO ROTOR 173 MM, HM/Q = 30 MCA / 90 M3/H A 45 MCA / 55 M3/H - MATERIAIS NA OPERAÇÃO. AF_06/2015</v>
          </cell>
          <cell r="C842" t="str">
            <v>H</v>
          </cell>
          <cell r="D842" t="str">
            <v>COLETADO</v>
          </cell>
          <cell r="E842">
            <v>7.03</v>
          </cell>
        </row>
        <row r="843">
          <cell r="A843">
            <v>90652</v>
          </cell>
          <cell r="B843" t="str">
            <v>BOMBA DE PROJEÇÃO DE CONCRETO SECO, POTÊNCIA 10 CV, VAZÃO 3 M3/H - DEPRECIAÇÃO. AF_06/2015</v>
          </cell>
          <cell r="C843" t="str">
            <v>H</v>
          </cell>
          <cell r="D843" t="str">
            <v>COEFICIENTE DE REPRESENTATIVIDADE</v>
          </cell>
          <cell r="E843">
            <v>2.4</v>
          </cell>
        </row>
        <row r="844">
          <cell r="A844">
            <v>90653</v>
          </cell>
          <cell r="B844" t="str">
            <v>BOMBA DE PROJEÇÃO DE CONCRETO SECO, POTÊNCIA 10 CV, VAZÃO 3 M3/H - JUROS. AF_06/2015</v>
          </cell>
          <cell r="C844" t="str">
            <v>H</v>
          </cell>
          <cell r="D844" t="str">
            <v>COEFICIENTE DE REPRESENTATIVIDADE</v>
          </cell>
          <cell r="E844">
            <v>0.28000000000000003</v>
          </cell>
        </row>
        <row r="845">
          <cell r="A845">
            <v>90654</v>
          </cell>
          <cell r="B845" t="str">
            <v>BOMBA DE PROJEÇÃO DE CONCRETO SECO, POTÊNCIA 10 CV, VAZÃO 3 M3/H - MANUTENÇÃO. AF_06/2015</v>
          </cell>
          <cell r="C845" t="str">
            <v>H</v>
          </cell>
          <cell r="D845" t="str">
            <v>COEFICIENTE DE REPRESENTATIVIDADE</v>
          </cell>
          <cell r="E845">
            <v>2.62</v>
          </cell>
        </row>
        <row r="846">
          <cell r="A846">
            <v>90655</v>
          </cell>
          <cell r="B846" t="str">
            <v>BOMBA DE PROJEÇÃO DE CONCRETO SECO, POTÊNCIA 10 CV, VAZÃO 3 M3/H - MATERIAIS NA OPERAÇÃO. AF_06/2015</v>
          </cell>
          <cell r="C846" t="str">
            <v>H</v>
          </cell>
          <cell r="D846" t="str">
            <v>COLETADO</v>
          </cell>
          <cell r="E846">
            <v>4.63</v>
          </cell>
        </row>
        <row r="847">
          <cell r="A847">
            <v>90658</v>
          </cell>
          <cell r="B847" t="str">
            <v>BOMBA DE PROJEÇÃO DE CONCRETO SECO, POTÊNCIA 10 CV, VAZÃO 6 M3/H - DEPRECIAÇÃO. AF_06/2015</v>
          </cell>
          <cell r="C847" t="str">
            <v>H</v>
          </cell>
          <cell r="D847" t="str">
            <v>COEFICIENTE DE REPRESENTATIVIDADE</v>
          </cell>
          <cell r="E847">
            <v>2.57</v>
          </cell>
        </row>
        <row r="848">
          <cell r="A848">
            <v>90659</v>
          </cell>
          <cell r="B848" t="str">
            <v>BOMBA DE PROJEÇÃO DE CONCRETO SECO, POTÊNCIA 10 CV, VAZÃO 6 M3/H - JUROS. AF_06/2015</v>
          </cell>
          <cell r="C848" t="str">
            <v>H</v>
          </cell>
          <cell r="D848" t="str">
            <v>COEFICIENTE DE REPRESENTATIVIDADE</v>
          </cell>
          <cell r="E848">
            <v>0.3</v>
          </cell>
        </row>
        <row r="849">
          <cell r="A849">
            <v>90660</v>
          </cell>
          <cell r="B849" t="str">
            <v>BOMBA DE PROJEÇÃO DE CONCRETO SECO, POTÊNCIA 10 CV, VAZÃO 6 M3/H - MANUTENÇÃO. AF_06/2015</v>
          </cell>
          <cell r="C849" t="str">
            <v>H</v>
          </cell>
          <cell r="D849" t="str">
            <v>COEFICIENTE DE REPRESENTATIVIDADE</v>
          </cell>
          <cell r="E849">
            <v>2.81</v>
          </cell>
        </row>
        <row r="850">
          <cell r="A850">
            <v>90661</v>
          </cell>
          <cell r="B850" t="str">
            <v>BOMBA DE PROJEÇÃO DE CONCRETO SECO, POTÊNCIA 10 CV, VAZÃO 6 M3/H - MATERIAIS NA OPERAÇÃO. AF_06/2015</v>
          </cell>
          <cell r="C850" t="str">
            <v>H</v>
          </cell>
          <cell r="D850" t="str">
            <v>COLETADO</v>
          </cell>
          <cell r="E850">
            <v>4.63</v>
          </cell>
        </row>
        <row r="851">
          <cell r="A851">
            <v>90664</v>
          </cell>
          <cell r="B851" t="str">
            <v>PROJETOR PNEUMÁTICO DE ARGAMASSA PARA CHAPISCO E REBOCO COM RECIPIENTE ACOPLADO, TIPO CANEQUINHA, COM COMPRESSOR DE AR REBOCÁVEL VAZÃO 89 PCM E MOTOR DIESEL DE 20 CV - DEPRECIAÇÃO. AF_06/2015</v>
          </cell>
          <cell r="C851" t="str">
            <v>H</v>
          </cell>
          <cell r="D851" t="str">
            <v>ATRIBUÍDO SÃO PAULO</v>
          </cell>
          <cell r="E851">
            <v>3.76</v>
          </cell>
        </row>
        <row r="852">
          <cell r="A852">
            <v>90665</v>
          </cell>
          <cell r="B852" t="str">
            <v>PROJETOR PNEUMÁTICO DE ARGAMASSA PARA CHAPISCO E REBOCO COM RECIPIENTE ACOPLADO, TIPO CANEQUINHA, COM COMPRESSOR DE AR REBOCÁVEL VAZÃO 89 PCM E MOTOR DIESEL DE 20 CV - JUROS. AF_06/2015</v>
          </cell>
          <cell r="C852" t="str">
            <v>H</v>
          </cell>
          <cell r="D852" t="str">
            <v>ATRIBUÍDO SÃO PAULO</v>
          </cell>
          <cell r="E852">
            <v>0.43</v>
          </cell>
        </row>
        <row r="853">
          <cell r="A853">
            <v>90666</v>
          </cell>
          <cell r="B853" t="str">
            <v>PROJETOR PNEUMÁTICO DE ARGAMASSA PARA CHAPISCO E REBOCO COM RECIPIENTE ACOPLADO, TIPO CANEQUINHA, COM COMPRESSOR DE AR REBOCÁVEL VAZÃO 89 PCM E MOTOR DIESEL DE 20 CV - MANUTENÇÃO. AF_06/2015</v>
          </cell>
          <cell r="C853" t="str">
            <v>H</v>
          </cell>
          <cell r="D853" t="str">
            <v>ATRIBUÍDO SÃO PAULO</v>
          </cell>
          <cell r="E853">
            <v>4.1100000000000003</v>
          </cell>
        </row>
        <row r="854">
          <cell r="A854">
            <v>90667</v>
          </cell>
          <cell r="B854" t="str">
            <v>PROJETOR PNEUMÁTICO DE ARGAMASSA PARA CHAPISCO E REBOCO COM RECIPIENTE ACOPLADO, TIPO CANEQUINHA, COM COMPRESSOR DE AR REBOCÁVEL VAZÃO 89 PCM E MOTOR DIESEL DE 20 CV - MATERIAIS NA OPERAÇÃO. AF_06/2015</v>
          </cell>
          <cell r="C854" t="str">
            <v>H</v>
          </cell>
          <cell r="D854" t="str">
            <v>COLETADO</v>
          </cell>
          <cell r="E854">
            <v>9.27</v>
          </cell>
        </row>
        <row r="855">
          <cell r="A855">
            <v>90670</v>
          </cell>
          <cell r="B855" t="str">
            <v>PERFURATRIZ COM TORRE METÁLICA PARA EXECUÇÃO DE ESTACA HÉLICE CONTÍNUA, PROFUNDIDADE MÁXIMA DE 30 M, DIÂMETRO MÁXIMO DE 800 MM, POTÊNCIA INSTALADA DE 268 HP, MESA ROTATIVA COM TORQUE MÁXIMO DE 170 KNM - DEPRECIAÇÃO. AF_06/2015</v>
          </cell>
          <cell r="C855" t="str">
            <v>H</v>
          </cell>
          <cell r="D855" t="str">
            <v>COEFICIENTE DE REPRESENTATIVIDADE</v>
          </cell>
          <cell r="E855">
            <v>109.86</v>
          </cell>
        </row>
        <row r="856">
          <cell r="A856">
            <v>90671</v>
          </cell>
          <cell r="B856" t="str">
            <v>PERFURATRIZ COM TORRE METÁLICA PARA EXECUÇÃO DE ESTACA HÉLICE CONTÍNUA, PROFUNDIDADE MÁXIMA DE 30 M, DIÂMETRO MÁXIMO DE 800 MM, POTÊNCIA INSTALADA DE 268 HP, MESA ROTATIVA COM TORQUE MÁXIMO DE 170 KNM - JUROS. AF_06/2015</v>
          </cell>
          <cell r="C856" t="str">
            <v>H</v>
          </cell>
          <cell r="D856" t="str">
            <v>COEFICIENTE DE REPRESENTATIVIDADE</v>
          </cell>
          <cell r="E856">
            <v>15.25</v>
          </cell>
        </row>
        <row r="857">
          <cell r="A857">
            <v>90672</v>
          </cell>
          <cell r="B857" t="str">
            <v>PERFURATRIZ COM TORRE METÁLICA PARA EXECUÇÃO DE ESTACA HÉLICE CONTÍNUA, PROFUNDIDADE MÁXIMA DE 30 M, DIÂMETRO MÁXIMO DE 800 MM, POTÊNCIA INSTALADA DE 268 HP, MESA ROTATIVA COM TORQUE MÁXIMO DE 170 KNM - MANUTENÇÃO. AF_06/2015</v>
          </cell>
          <cell r="C857" t="str">
            <v>H</v>
          </cell>
          <cell r="D857" t="str">
            <v>COEFICIENTE DE REPRESENTATIVIDADE</v>
          </cell>
          <cell r="E857">
            <v>137.47999999999999</v>
          </cell>
        </row>
        <row r="858">
          <cell r="A858">
            <v>90673</v>
          </cell>
          <cell r="B858" t="str">
            <v>PERFURATRIZ COM TORRE METÁLICA PARA EXECUÇÃO DE ESTACA HÉLICE CONTÍNUA, PROFUNDIDADE MÁXIMA DE 30 M, DIÂMETRO MÁXIMO DE 800 MM, POTÊNCIA INSTALADA DE 268 HP, MESA ROTATIVA COM TORQUE MÁXIMO DE 170 KNM - MATERIAIS NA OPERAÇÃO. AF_06/2015</v>
          </cell>
          <cell r="C858" t="str">
            <v>H</v>
          </cell>
          <cell r="D858" t="str">
            <v>COLETADO</v>
          </cell>
          <cell r="E858">
            <v>74.2</v>
          </cell>
        </row>
        <row r="859">
          <cell r="A859">
            <v>90676</v>
          </cell>
          <cell r="B859" t="str">
            <v>PERFURATRIZ HIDRÁULICA SOBRE CAMINHÃO COM TRADO CURTO ACOPLADO, PROFUNDIDADE MÁXIMA DE 20 M, DIÂMETRO MÁXIMO DE 1500 MM, POTÊNCIA INSTALADA DE 137 HP, MESA ROTATIVA COM TORQUE MÁXIMO DE 30 KNM - DEPRECIAÇÃO. AF_06/2015</v>
          </cell>
          <cell r="C859" t="str">
            <v>H</v>
          </cell>
          <cell r="D859" t="str">
            <v>COEFICIENTE DE REPRESENTATIVIDADE</v>
          </cell>
          <cell r="E859">
            <v>58.23</v>
          </cell>
        </row>
        <row r="860">
          <cell r="A860">
            <v>90677</v>
          </cell>
          <cell r="B860" t="str">
            <v>PERFURATRIZ HIDRÁULICA SOBRE CAMINHÃO COM TRADO CURTO ACOPLADO, PROFUNDIDADE MÁXIMA DE 20 M, DIÂMETRO MÁXIMO DE 1500 MM, POTÊNCIA INSTALADA DE 137 HP, MESA ROTATIVA COM TORQUE MÁXIMO DE 30 KNM - JUROS. AF_06/2015</v>
          </cell>
          <cell r="C860" t="str">
            <v>H</v>
          </cell>
          <cell r="D860" t="str">
            <v>COEFICIENTE DE REPRESENTATIVIDADE</v>
          </cell>
          <cell r="E860">
            <v>8.07</v>
          </cell>
        </row>
        <row r="861">
          <cell r="A861">
            <v>90678</v>
          </cell>
          <cell r="B861" t="str">
            <v>PERFURATRIZ HIDRÁULICA SOBRE CAMINHÃO COM TRADO CURTO ACOPLADO, PROFUNDIDADE MÁXIMA DE 20 M, DIÂMETRO MÁXIMO DE 1500 MM, POTÊNCIA INSTALADA DE 137 HP, MESA ROTATIVA COM TORQUE MÁXIMO DE 30 KNM - MANUTENÇÃO. AF_06/2015</v>
          </cell>
          <cell r="C861" t="str">
            <v>H</v>
          </cell>
          <cell r="D861" t="str">
            <v>COEFICIENTE DE REPRESENTATIVIDADE</v>
          </cell>
          <cell r="E861">
            <v>72.88</v>
          </cell>
        </row>
        <row r="862">
          <cell r="A862">
            <v>90679</v>
          </cell>
          <cell r="B862" t="str">
            <v>PERFURATRIZ HIDRÁULICA SOBRE CAMINHÃO COM TRADO CURTO ACOPLADO, PROFUNDIDADE MÁXIMA DE 20 M, DIÂMETRO MÁXIMO DE 1500 MM, POTÊNCIA INSTALADA DE 137 HP, MESA ROTATIVA COM TORQUE MÁXIMO DE 30 KNM - MATERIAIS NA OPERAÇÃO. AF_06/2015</v>
          </cell>
          <cell r="C862" t="str">
            <v>H</v>
          </cell>
          <cell r="D862" t="str">
            <v>COLETADO</v>
          </cell>
          <cell r="E862">
            <v>56.87</v>
          </cell>
        </row>
        <row r="863">
          <cell r="A863">
            <v>90682</v>
          </cell>
          <cell r="B863" t="str">
            <v>MANIPULADOR TELESCÓPICO, POTÊNCIA DE 85 HP, CAPACIDADE DE CARGA DE 3.500 KG, ALTURA MÁXIMA DE ELEVAÇÃO DE 12,3 M - DEPRECIAÇÃO. AF_06/2015</v>
          </cell>
          <cell r="C863" t="str">
            <v>H</v>
          </cell>
          <cell r="D863" t="str">
            <v>ATRIBUÍDO SÃO PAULO</v>
          </cell>
          <cell r="E863">
            <v>20.89</v>
          </cell>
        </row>
        <row r="864">
          <cell r="A864">
            <v>90683</v>
          </cell>
          <cell r="B864" t="str">
            <v>MANIPULADOR TELESCÓPICO, POTÊNCIA DE 85 HP, CAPACIDADE DE CARGA DE 3.500 KG, ALTURA MÁXIMA DE ELEVAÇÃO DE 12,3 M - JUROS. AF_06/2015</v>
          </cell>
          <cell r="C864" t="str">
            <v>H</v>
          </cell>
          <cell r="D864" t="str">
            <v>ATRIBUÍDO SÃO PAULO</v>
          </cell>
          <cell r="E864">
            <v>2.48</v>
          </cell>
        </row>
        <row r="865">
          <cell r="A865">
            <v>90684</v>
          </cell>
          <cell r="B865" t="str">
            <v>MANIPULADOR TELESCÓPICO, POTÊNCIA DE 85 HP, CAPACIDADE DE CARGA DE 3.500 KG, ALTURA MÁXIMA DE ELEVAÇÃO DE 12,3 M - MANUTENÇÃO. AF_06/2015</v>
          </cell>
          <cell r="C865" t="str">
            <v>H</v>
          </cell>
          <cell r="D865" t="str">
            <v>ATRIBUÍDO SÃO PAULO</v>
          </cell>
          <cell r="E865">
            <v>22.85</v>
          </cell>
        </row>
        <row r="866">
          <cell r="A866">
            <v>90685</v>
          </cell>
          <cell r="B866" t="str">
            <v>MANIPULADOR TELESCÓPICO, POTÊNCIA DE 85 HP, CAPACIDADE DE CARGA DE 3.500 KG, ALTURA MÁXIMA DE ELEVAÇÃO DE 12,3 M - MATERIAIS NA OPERAÇÃO. AF_06/2015</v>
          </cell>
          <cell r="C866" t="str">
            <v>H</v>
          </cell>
          <cell r="D866" t="str">
            <v>COLETADO</v>
          </cell>
          <cell r="E866">
            <v>35.28</v>
          </cell>
        </row>
        <row r="867">
          <cell r="A867">
            <v>90688</v>
          </cell>
          <cell r="B867" t="str">
            <v>MINICARREGADEIRA SOBRE RODAS, POTÊNCIA LÍQUIDA DE 47 HP, CAPACIDADE NOMINAL DE OPERAÇÃO DE 646 KG - DEPRECIAÇÃO. AF_06/2015</v>
          </cell>
          <cell r="C867" t="str">
            <v>H</v>
          </cell>
          <cell r="D867" t="str">
            <v>ATRIBUÍDO SÃO PAULO</v>
          </cell>
          <cell r="E867">
            <v>11.59</v>
          </cell>
        </row>
        <row r="868">
          <cell r="A868">
            <v>90689</v>
          </cell>
          <cell r="B868" t="str">
            <v>MINICARREGADEIRA SOBRE RODAS, POTÊNCIA LÍQUIDA DE 47 HP, CAPACIDADE NOMINAL DE OPERAÇÃO DE 646 KG - JUROS. AF_06/2015</v>
          </cell>
          <cell r="C868" t="str">
            <v>H</v>
          </cell>
          <cell r="D868" t="str">
            <v>ATRIBUÍDO SÃO PAULO</v>
          </cell>
          <cell r="E868">
            <v>1.17</v>
          </cell>
        </row>
        <row r="869">
          <cell r="A869">
            <v>90690</v>
          </cell>
          <cell r="B869" t="str">
            <v>MINICARREGADEIRA SOBRE RODAS, POTÊNCIA LÍQUIDA DE 47 HP, CAPACIDADE NOMINAL DE OPERAÇÃO DE 646 KG - MANUTENÇÃO. AF_06/2015</v>
          </cell>
          <cell r="C869" t="str">
            <v>H</v>
          </cell>
          <cell r="D869" t="str">
            <v>ATRIBUÍDO SÃO PAULO</v>
          </cell>
          <cell r="E869">
            <v>14.48</v>
          </cell>
        </row>
        <row r="870">
          <cell r="A870">
            <v>90691</v>
          </cell>
          <cell r="B870" t="str">
            <v>MINICARREGADEIRA SOBRE RODAS, POTÊNCIA LÍQUIDA DE 47 HP, CAPACIDADE NOMINAL DE OPERAÇÃO DE 646 KG - MATERIAIS NA OPERAÇÃO. AF_06/2015</v>
          </cell>
          <cell r="C870" t="str">
            <v>H</v>
          </cell>
          <cell r="D870" t="str">
            <v>COLETADO</v>
          </cell>
          <cell r="E870">
            <v>32.49</v>
          </cell>
        </row>
        <row r="871">
          <cell r="A871">
            <v>90957</v>
          </cell>
          <cell r="B871" t="str">
            <v>COMPRESSOR DE AR REBOCÁVEL, VAZÃO 189 PCM, PRESSÃO EFETIVA DE TRABALHO 102 PSI, MOTOR DIESEL, POTÊNCIA 63 CV - DEPRECIAÇÃO. AF_06/2015</v>
          </cell>
          <cell r="C871" t="str">
            <v>H</v>
          </cell>
          <cell r="D871" t="str">
            <v>ATRIBUÍDO SÃO PAULO</v>
          </cell>
          <cell r="E871">
            <v>2.33</v>
          </cell>
        </row>
        <row r="872">
          <cell r="A872">
            <v>90958</v>
          </cell>
          <cell r="B872" t="str">
            <v>COMPRESSOR DE AR REBOCÁVEL, VAZÃO 189 PCM, PRESSÃO EFETIVA DE TRABALHO 102 PSI, MOTOR DIESEL, POTÊNCIA 63 CV - JUROS. AF_06/2015</v>
          </cell>
          <cell r="C872" t="str">
            <v>H</v>
          </cell>
          <cell r="D872" t="str">
            <v>ATRIBUÍDO SÃO PAULO</v>
          </cell>
          <cell r="E872">
            <v>0.32</v>
          </cell>
        </row>
        <row r="873">
          <cell r="A873">
            <v>90960</v>
          </cell>
          <cell r="B873" t="str">
            <v>COMPRESSOR DE AR REBOCÁVEL, VAZÃO 89 PCM, PRESSÃO EFETIVA DE TRABALHO 102 PSI, MOTOR DIESEL, POTÊNCIA 20 CV - DEPRECIAÇÃO. AF_06/2015</v>
          </cell>
          <cell r="C873" t="str">
            <v>H</v>
          </cell>
          <cell r="D873" t="str">
            <v>ATRIBUÍDO SÃO PAULO</v>
          </cell>
          <cell r="E873">
            <v>3.11</v>
          </cell>
        </row>
        <row r="874">
          <cell r="A874">
            <v>90961</v>
          </cell>
          <cell r="B874" t="str">
            <v>COMPRESSOR DE AR REBOCÁVEL, VAZÃO 89 PCM, PRESSÃO EFETIVA DE TRABALHO 102 PSI, MOTOR DIESEL, POTÊNCIA 20 CV - JUROS. AF_06/2015</v>
          </cell>
          <cell r="C874" t="str">
            <v>H</v>
          </cell>
          <cell r="D874" t="str">
            <v>ATRIBUÍDO SÃO PAULO</v>
          </cell>
          <cell r="E874">
            <v>0.43</v>
          </cell>
        </row>
        <row r="875">
          <cell r="A875">
            <v>90962</v>
          </cell>
          <cell r="B875" t="str">
            <v>COMPRESSOR DE AR REBOCÁVEL, VAZÃO 89 PCM, PRESSÃO EFETIVA DE TRABALHO 102 PSI, MOTOR DIESEL, POTÊNCIA 20 CV - MANUTENÇÃO. AF_06/2015</v>
          </cell>
          <cell r="C875" t="str">
            <v>H</v>
          </cell>
          <cell r="D875" t="str">
            <v>ATRIBUÍDO SÃO PAULO</v>
          </cell>
          <cell r="E875">
            <v>3.89</v>
          </cell>
        </row>
        <row r="876">
          <cell r="A876">
            <v>90963</v>
          </cell>
          <cell r="B876" t="str">
            <v>COMPRESSOR DE AR REBOCÁVEL, VAZÃO 89 PCM, PRESSÃO EFETIVA DE TRABALHO 102 PSI, MOTOR DIESEL, POTÊNCIA 20 CV - MATERIAIS NA OPERAÇÃO. AF_06/2015</v>
          </cell>
          <cell r="C876" t="str">
            <v>H</v>
          </cell>
          <cell r="D876" t="str">
            <v>COLETADO</v>
          </cell>
          <cell r="E876">
            <v>9.27</v>
          </cell>
        </row>
        <row r="877">
          <cell r="A877">
            <v>90968</v>
          </cell>
          <cell r="B877" t="str">
            <v>COMPRESSOR DE AR REBOCAVEL, VAZÃO 250 PCM, PRESSAO DE TRABALHO 102 PSI, MOTOR A DIESEL POTÊNCIA 81 CV - DEPRECIAÇÃO. AF_06/2015</v>
          </cell>
          <cell r="C877" t="str">
            <v>H</v>
          </cell>
          <cell r="D877" t="str">
            <v>ATRIBUÍDO SÃO PAULO</v>
          </cell>
          <cell r="E877">
            <v>3.12</v>
          </cell>
        </row>
        <row r="878">
          <cell r="A878">
            <v>90969</v>
          </cell>
          <cell r="B878" t="str">
            <v>COMPRESSOR DE AR REBOCAVEL, VAZÃO 250 PCM, PRESSAO DE TRABALHO 102 PSI, MOTOR A DIESEL POTÊNCIA 81 CV - JUROS. AF_06/2015</v>
          </cell>
          <cell r="C878" t="str">
            <v>H</v>
          </cell>
          <cell r="D878" t="str">
            <v>ATRIBUÍDO SÃO PAULO</v>
          </cell>
          <cell r="E878">
            <v>0.43</v>
          </cell>
        </row>
        <row r="879">
          <cell r="A879">
            <v>90970</v>
          </cell>
          <cell r="B879" t="str">
            <v>COMPRESSOR DE AR REBOCAVEL, VAZÃO 250 PCM, PRESSAO DE TRABALHO 102 PSI, MOTOR A DIESEL POTÊNCIA 81 CV - MANUTENÇÃO. AF_06/2015</v>
          </cell>
          <cell r="C879" t="str">
            <v>H</v>
          </cell>
          <cell r="D879" t="str">
            <v>ATRIBUÍDO SÃO PAULO</v>
          </cell>
          <cell r="E879">
            <v>3.91</v>
          </cell>
        </row>
        <row r="880">
          <cell r="A880">
            <v>90971</v>
          </cell>
          <cell r="B880" t="str">
            <v>COMPRESSOR DE AR REBOCAVEL, VAZÃO 250 PCM, PRESSAO DE TRABALHO 102 PSI, MOTOR A DIESEL POTÊNCIA 81 CV - MATERIAIS NA OPERAÇÃO. AF_06/2015</v>
          </cell>
          <cell r="C880" t="str">
            <v>H</v>
          </cell>
          <cell r="D880" t="str">
            <v>COLETADO</v>
          </cell>
          <cell r="E880">
            <v>37.58</v>
          </cell>
        </row>
        <row r="881">
          <cell r="A881">
            <v>90975</v>
          </cell>
          <cell r="B881" t="str">
            <v>COMPRESSOR DE AR REBOCÁVEL, VAZÃO 748 PCM, PRESSÃO EFETIVA DE TRABALHO 102 PSI, MOTOR DIESEL, POTÊNCIA 210 CV - DEPRECIAÇÃO. AF_06/2015</v>
          </cell>
          <cell r="C881" t="str">
            <v>H</v>
          </cell>
          <cell r="D881" t="str">
            <v>ATRIBUÍDO SÃO PAULO</v>
          </cell>
          <cell r="E881">
            <v>7.93</v>
          </cell>
        </row>
        <row r="882">
          <cell r="A882">
            <v>90976</v>
          </cell>
          <cell r="B882" t="str">
            <v>COMPRESSOR DE AR REBOCÁVEL, VAZÃO 748 PCM, PRESSÃO EFETIVA DE TRABALHO 102 PSI, MOTOR DIESEL, POTÊNCIA 210 CV - JUROS. AF_06/2015</v>
          </cell>
          <cell r="C882" t="str">
            <v>H</v>
          </cell>
          <cell r="D882" t="str">
            <v>ATRIBUÍDO SÃO PAULO</v>
          </cell>
          <cell r="E882">
            <v>1.1000000000000001</v>
          </cell>
        </row>
        <row r="883">
          <cell r="A883">
            <v>90977</v>
          </cell>
          <cell r="B883" t="str">
            <v>COMPRESSOR DE AR REBOCÁVEL, VAZÃO 748 PCM, PRESSÃO EFETIVA DE TRABALHO 102 PSI, MOTOR DIESEL, POTÊNCIA 210 CV - MANUTENÇÃO. AF_06/2015</v>
          </cell>
          <cell r="C883" t="str">
            <v>H</v>
          </cell>
          <cell r="D883" t="str">
            <v>ATRIBUÍDO SÃO PAULO</v>
          </cell>
          <cell r="E883">
            <v>9.92</v>
          </cell>
        </row>
        <row r="884">
          <cell r="A884">
            <v>90978</v>
          </cell>
          <cell r="B884" t="str">
            <v>COMPRESSOR DE AR REBOCÁVEL, VAZÃO 748 PCM, PRESSÃO EFETIVA DE TRABALHO 102 PSI, MOTOR DIESEL, POTÊNCIA 210 CV - MATERIAIS NA OPERAÇÃO. AF_06/2015</v>
          </cell>
          <cell r="C884" t="str">
            <v>H</v>
          </cell>
          <cell r="D884" t="str">
            <v>COLETADO</v>
          </cell>
          <cell r="E884">
            <v>97.49</v>
          </cell>
        </row>
        <row r="885">
          <cell r="A885">
            <v>90992</v>
          </cell>
          <cell r="B885" t="str">
            <v>COMPRESSOR DE AR REBOCAVEL, VAZÃO 400 PCM, PRESSAO DE TRABALHO 102 PSI, MOTOR A DIESEL POTÊNCIA 110 CV - DEPRECIAÇÃO. AF_06/2015</v>
          </cell>
          <cell r="C885" t="str">
            <v>H</v>
          </cell>
          <cell r="D885" t="str">
            <v>ATRIBUÍDO SÃO PAULO</v>
          </cell>
          <cell r="E885">
            <v>3.7</v>
          </cell>
        </row>
        <row r="886">
          <cell r="A886">
            <v>90993</v>
          </cell>
          <cell r="B886" t="str">
            <v>COMPRESSOR DE AR REBOCAVEL, VAZÃO 400 PCM, PRESSAO DE TRABALHO 102 PSI, MOTOR A DIESEL POTÊNCIA 110 CV - JUROS. AF_06/2015</v>
          </cell>
          <cell r="C886" t="str">
            <v>H</v>
          </cell>
          <cell r="D886" t="str">
            <v>ATRIBUÍDO SÃO PAULO</v>
          </cell>
          <cell r="E886">
            <v>0.51</v>
          </cell>
        </row>
        <row r="887">
          <cell r="A887">
            <v>90994</v>
          </cell>
          <cell r="B887" t="str">
            <v>COMPRESSOR DE AR REBOCAVEL, VAZÃO 400 PCM, PRESSAO DE TRABALHO 102 PSI, MOTOR A DIESEL POTÊNCIA 110 CV - MANUTENÇÃO. AF_06/2015</v>
          </cell>
          <cell r="C887" t="str">
            <v>H</v>
          </cell>
          <cell r="D887" t="str">
            <v>ATRIBUÍDO SÃO PAULO</v>
          </cell>
          <cell r="E887">
            <v>4.63</v>
          </cell>
        </row>
        <row r="888">
          <cell r="A888">
            <v>90995</v>
          </cell>
          <cell r="B888" t="str">
            <v>COMPRESSOR DE AR REBOCAVEL, VAZÃO 400 PCM, PRESSAO DE TRABALHO 102 PSI, MOTOR A DIESEL POTÊNCIA 110 CV - MATERIAIS NA OPERAÇÃO. AF_06/2015</v>
          </cell>
          <cell r="C888" t="str">
            <v>H</v>
          </cell>
          <cell r="D888" t="str">
            <v>COLETADO</v>
          </cell>
          <cell r="E888">
            <v>51.04</v>
          </cell>
        </row>
        <row r="889">
          <cell r="A889">
            <v>91021</v>
          </cell>
          <cell r="B889" t="str">
            <v>PERFURATRIZ HIDRÁULICA SOBRE CAMINHÃO COM TRADO CURTO ACOPLADO, PROFUNDIDADE MÁXIMA DE 20 M, DIÂMETRO MÁXIMO DE 1500 MM, POTÊNCIA INSTALADA DE 137 HP, MESA ROTATIVA COM TORQUE MÁXIMO DE 30 KNM - IMPOSTOS E SEGUROS. AF_06/2015</v>
          </cell>
          <cell r="C889" t="str">
            <v>H</v>
          </cell>
          <cell r="D889" t="str">
            <v>COEFICIENTE DE REPRESENTATIVIDADE</v>
          </cell>
          <cell r="E889">
            <v>3.16</v>
          </cell>
        </row>
        <row r="890">
          <cell r="A890">
            <v>91026</v>
          </cell>
          <cell r="B890" t="str">
            <v>CAMINHÃO TRUCADO (C/ TERCEIRO EIXO) ELETRÔNICO - POTÊNCIA 231CV - PBT = 22000KG - DIST. ENTRE EIXOS 5170 MM - INCLUI CARROCERIA FIXA ABERTA DE MADEIRA - DEPRECIAÇÃO. AF_06/2015</v>
          </cell>
          <cell r="C890" t="str">
            <v>H</v>
          </cell>
          <cell r="D890" t="str">
            <v>COEFICIENTE DE REPRESENTATIVIDADE</v>
          </cell>
          <cell r="E890">
            <v>10.92</v>
          </cell>
        </row>
        <row r="891">
          <cell r="A891">
            <v>91027</v>
          </cell>
          <cell r="B891" t="str">
            <v>CAMINHÃO TRUCADO (C/ TERCEIRO EIXO) ELETRÔNICO - POTÊNCIA 231CV - PBT = 22000KG - DIST. ENTRE EIXOS 5170 MM - INCLUI CARROCERIA FIXA ABERTA DE MADEIRA - JUROS. AF_06/2015</v>
          </cell>
          <cell r="C891" t="str">
            <v>H</v>
          </cell>
          <cell r="D891" t="str">
            <v>COEFICIENTE DE REPRESENTATIVIDADE</v>
          </cell>
          <cell r="E891">
            <v>2.2799999999999998</v>
          </cell>
        </row>
        <row r="892">
          <cell r="A892">
            <v>91028</v>
          </cell>
          <cell r="B892" t="str">
            <v>CAMINHÃO TRUCADO (C/ TERCEIRO EIXO) ELETRÔNICO - POTÊNCIA 231CV - PBT = 22000KG - DIST. ENTRE EIXOS 5170 MM - INCLUI CARROCERIA FIXA ABERTA DE MADEIRA - IMPOSTOS E SEGUROS. AF_06/2015</v>
          </cell>
          <cell r="C892" t="str">
            <v>H</v>
          </cell>
          <cell r="D892" t="str">
            <v>COEFICIENTE DE REPRESENTATIVIDADE</v>
          </cell>
          <cell r="E892">
            <v>0.88</v>
          </cell>
        </row>
        <row r="893">
          <cell r="A893">
            <v>91029</v>
          </cell>
          <cell r="B893" t="str">
            <v>CAMINHÃO TRUCADO (C/ TERCEIRO EIXO) ELETRÔNICO - POTÊNCIA 231CV - PBT = 22000KG - DIST. ENTRE EIXOS 5170 MM - INCLUI CARROCERIA FIXA ABERTA DE MADEIRA - MANUTENÇÃO. AF_06/2015</v>
          </cell>
          <cell r="C893" t="str">
            <v>H</v>
          </cell>
          <cell r="D893" t="str">
            <v>COEFICIENTE DE REPRESENTATIVIDADE</v>
          </cell>
          <cell r="E893">
            <v>20.48</v>
          </cell>
        </row>
        <row r="894">
          <cell r="A894">
            <v>91030</v>
          </cell>
          <cell r="B894" t="str">
            <v>CAMINHÃO TRUCADO (C/ TERCEIRO EIXO) ELETRÔNICO - POTÊNCIA 231CV - PBT = 22000KG - DIST. ENTRE EIXOS 5170 MM - INCLUI CARROCERIA FIXA ABERTA DE MADEIRA - MATERIAIS NA OPERAÇÃO. AF_06/2015</v>
          </cell>
          <cell r="C894" t="str">
            <v>H</v>
          </cell>
          <cell r="D894" t="str">
            <v>COLETADO</v>
          </cell>
          <cell r="E894">
            <v>88.29</v>
          </cell>
        </row>
        <row r="895">
          <cell r="A895">
            <v>91273</v>
          </cell>
          <cell r="B895" t="str">
            <v>PLACA VIBRATÓRIA REVERSÍVEL COM MOTOR 4 TEMPOS A GASOLINA, FORÇA CENTRÍFUGA DE 25 KN (2500 KGF), POTÊNCIA 5,5 CV - DEPRECIAÇÃO. AF_08/2015</v>
          </cell>
          <cell r="C895" t="str">
            <v>H</v>
          </cell>
          <cell r="D895" t="str">
            <v>ATRIBUÍDO SÃO PAULO</v>
          </cell>
          <cell r="E895">
            <v>0.43</v>
          </cell>
        </row>
        <row r="896">
          <cell r="A896">
            <v>91274</v>
          </cell>
          <cell r="B896" t="str">
            <v>PLACA VIBRATÓRIA REVERSÍVEL COM MOTOR 4 TEMPOS A GASOLINA, FORÇA CENTRÍFUGA DE 25 KN (2500 KGF), POTÊNCIA 5,5 CV - JUROS. AF_08/2015</v>
          </cell>
          <cell r="C896" t="str">
            <v>H</v>
          </cell>
          <cell r="D896" t="str">
            <v>ATRIBUÍDO SÃO PAULO</v>
          </cell>
          <cell r="E896">
            <v>0.05</v>
          </cell>
        </row>
        <row r="897">
          <cell r="A897">
            <v>91275</v>
          </cell>
          <cell r="B897" t="str">
            <v>PLACA VIBRATÓRIA REVERSÍVEL COM MOTOR 4 TEMPOS A GASOLINA, FORÇA CENTRÍFUGA DE 25 KN (2500 KGF), POTÊNCIA 5,5 CV - MANUTENÇÃO. AF_08/2015</v>
          </cell>
          <cell r="C897" t="str">
            <v>H</v>
          </cell>
          <cell r="D897" t="str">
            <v>ATRIBUÍDO SÃO PAULO</v>
          </cell>
          <cell r="E897">
            <v>0.54</v>
          </cell>
        </row>
        <row r="898">
          <cell r="A898">
            <v>91276</v>
          </cell>
          <cell r="B898" t="str">
            <v>PLACA VIBRATÓRIA REVERSÍVEL COM MOTOR 4 TEMPOS A GASOLINA, FORÇA CENTRÍFUGA DE 25 KN (2500 KGF), POTÊNCIA 5,5 CV - MATERIAIS NA OPERAÇÃO. AF_08/2015</v>
          </cell>
          <cell r="C898" t="str">
            <v>H</v>
          </cell>
          <cell r="D898" t="str">
            <v>COLETADO</v>
          </cell>
          <cell r="E898">
            <v>6.57</v>
          </cell>
        </row>
        <row r="899">
          <cell r="A899">
            <v>91279</v>
          </cell>
          <cell r="B899" t="str">
            <v>CORTADORA DE PISO COM MOTOR 4 TEMPOS A GASOLINA, POTÊNCIA DE 13 HP, COM DISCO DE CORTE DIAMANTADO SEGMENTADO PARA CONCRETO, DIÂMETRO DE 350 MM, FURO DE 1" (14 X 1") - DEPRECIAÇÃO. AF_08/2015</v>
          </cell>
          <cell r="C899" t="str">
            <v>H</v>
          </cell>
          <cell r="D899" t="str">
            <v>COEFICIENTE DE REPRESENTATIVIDADE</v>
          </cell>
          <cell r="E899">
            <v>0.68</v>
          </cell>
        </row>
        <row r="900">
          <cell r="A900">
            <v>91280</v>
          </cell>
          <cell r="B900" t="str">
            <v>CORTADORA DE PISO COM MOTOR 4 TEMPOS A GASOLINA, POTÊNCIA DE 13 HP, COM DISCO DE CORTE DIAMANTADO SEGMENTADO PARA CONCRETO, DIÂMETRO DE 350 MM, FURO DE 1" (14 X 1") - JUROS. AF_08/2015</v>
          </cell>
          <cell r="C900" t="str">
            <v>H</v>
          </cell>
          <cell r="D900" t="str">
            <v>COEFICIENTE DE REPRESENTATIVIDADE</v>
          </cell>
          <cell r="E900">
            <v>7.0000000000000007E-2</v>
          </cell>
        </row>
        <row r="901">
          <cell r="A901">
            <v>91281</v>
          </cell>
          <cell r="B901" t="str">
            <v>CORTADORA DE PISO COM MOTOR 4 TEMPOS A GASOLINA, POTÊNCIA DE 13 HP, COM DISCO DE CORTE DIAMANTADO SEGMENTADO PARA CONCRETO, DIÂMETRO DE 350 MM, FURO DE 1" (14 X 1") - MANUTENÇÃO. AF_08/2015</v>
          </cell>
          <cell r="C901" t="str">
            <v>H</v>
          </cell>
          <cell r="D901" t="str">
            <v>COEFICIENTE DE REPRESENTATIVIDADE</v>
          </cell>
          <cell r="E901">
            <v>0.85</v>
          </cell>
        </row>
        <row r="902">
          <cell r="A902">
            <v>91282</v>
          </cell>
          <cell r="B902" t="str">
            <v>CORTADORA DE PISO COM MOTOR 4 TEMPOS A GASOLINA, POTÊNCIA DE 13 HP, COM DISCO DE CORTE DIAMANTADO SEGMENTADO PARA CONCRETO, DIÂMETRO DE 350 MM, FURO DE 1" (14 X 1") - MATERIAIS NA OPERAÇÃO. AF_08/2015</v>
          </cell>
          <cell r="C902" t="str">
            <v>H</v>
          </cell>
          <cell r="D902" t="str">
            <v>COLETADO</v>
          </cell>
          <cell r="E902">
            <v>15.71</v>
          </cell>
        </row>
        <row r="903">
          <cell r="A903">
            <v>91354</v>
          </cell>
          <cell r="B903" t="str">
            <v>CAMINHÃO TOCO, PESO BRUTO TOTAL 14.300 KG, CARGA ÚTIL MÁXIMA 9590 KG, DISTÂNCIA ENTRE EIXOS 4,76 M, POTÊNCIA 185 CV (NÃO INCLUI CARROCERIA) - DEPRECIAÇÃO. AF_06/2014</v>
          </cell>
          <cell r="C903" t="str">
            <v>H</v>
          </cell>
          <cell r="D903" t="str">
            <v>COEFICIENTE DE REPRESENTATIVIDADE</v>
          </cell>
          <cell r="E903">
            <v>8.6199999999999992</v>
          </cell>
        </row>
        <row r="904">
          <cell r="A904">
            <v>91355</v>
          </cell>
          <cell r="B904" t="str">
            <v>CAMINHÃO TOCO, PESO BRUTO TOTAL 14.300 KG, CARGA ÚTIL MÁXIMA 9590 KG, DISTÂNCIA ENTRE EIXOS 4,76 M, POTÊNCIA 185 CV (NÃO INCLUI CARROCERIA) - JUROS. AF_06/2014</v>
          </cell>
          <cell r="C904" t="str">
            <v>H</v>
          </cell>
          <cell r="D904" t="str">
            <v>COEFICIENTE DE REPRESENTATIVIDADE</v>
          </cell>
          <cell r="E904">
            <v>1.81</v>
          </cell>
        </row>
        <row r="905">
          <cell r="A905">
            <v>91356</v>
          </cell>
          <cell r="B905" t="str">
            <v>CAMINHÃO TOCO, PESO BRUTO TOTAL 14.300 KG, CARGA ÚTIL MÁXIMA 9590 KG, DISTÂNCIA ENTRE EIXOS 4,76 M, POTÊNCIA 185 CV (NÃO INCLUI CARROCERIA) - IMPOSTOS E SEGUROS. AF_06/2014</v>
          </cell>
          <cell r="C905" t="str">
            <v>H</v>
          </cell>
          <cell r="D905" t="str">
            <v>COEFICIENTE DE REPRESENTATIVIDADE</v>
          </cell>
          <cell r="E905">
            <v>0.7</v>
          </cell>
        </row>
        <row r="906">
          <cell r="A906">
            <v>91359</v>
          </cell>
          <cell r="B906" t="str">
            <v>CAMINHÃO PIPA 6.000 L, PESO BRUTO TOTAL 13.000 KG, DISTÂNCIA ENTRE EIXOS 4,80 M, POTÊNCIA 189 CV INCLUSIVE TANQUE DE AÇO PARA TRANSPORTE DE ÁGUA, CAPACIDADE 6 M3 - DEPRECIAÇÃO. AF_06/2014</v>
          </cell>
          <cell r="C906" t="str">
            <v>H</v>
          </cell>
          <cell r="D906" t="str">
            <v>ATRIBUÍDO SÃO PAULO</v>
          </cell>
          <cell r="E906">
            <v>9.6300000000000008</v>
          </cell>
        </row>
        <row r="907">
          <cell r="A907">
            <v>91360</v>
          </cell>
          <cell r="B907" t="str">
            <v>CAMINHÃO PIPA 6.000 L, PESO BRUTO TOTAL 13.000 KG, DISTÂNCIA ENTRE EIXOS 4,80 M, POTÊNCIA 189 CV INCLUSIVE TANQUE DE AÇO PARA TRANSPORTE DE ÁGUA, CAPACIDADE 6 M3 - JUROS. AF_06/2014</v>
          </cell>
          <cell r="C907" t="str">
            <v>H</v>
          </cell>
          <cell r="D907" t="str">
            <v>ATRIBUÍDO SÃO PAULO</v>
          </cell>
          <cell r="E907">
            <v>2.0099999999999998</v>
          </cell>
        </row>
        <row r="908">
          <cell r="A908">
            <v>91361</v>
          </cell>
          <cell r="B908" t="str">
            <v>CAMINHÃO PIPA 6.000 L, PESO BRUTO TOTAL 13.000 KG, DISTÂNCIA ENTRE EIXOS 4,80 M, POTÊNCIA 189 CV INCLUSIVE TANQUE DE AÇO PARA TRANSPORTE DE ÁGUA, CAPACIDADE 6 M3 - IMPOSTOS E SEGUROS. AF_06/2014</v>
          </cell>
          <cell r="C908" t="str">
            <v>H</v>
          </cell>
          <cell r="D908" t="str">
            <v>ATRIBUÍDO SÃO PAULO</v>
          </cell>
          <cell r="E908">
            <v>0.78</v>
          </cell>
        </row>
        <row r="909">
          <cell r="A909">
            <v>91367</v>
          </cell>
          <cell r="B909" t="str">
            <v>CAMINHÃO BASCULANTE 6 M3, PESO BRUTO TOTAL 16.000 KG, CARGA ÚTIL MÁXIMA 13.071 KG, DISTÂNCIA ENTRE EIXOS 4,80 M, POTÊNCIA 230 CV INCLUSIVE CAÇAMBA METÁLICA - DEPRECIAÇÃO. AF_06/2014</v>
          </cell>
          <cell r="C909" t="str">
            <v>H</v>
          </cell>
          <cell r="D909" t="str">
            <v>COEFICIENTE DE REPRESENTATIVIDADE</v>
          </cell>
          <cell r="E909">
            <v>12.17</v>
          </cell>
        </row>
        <row r="910">
          <cell r="A910">
            <v>91368</v>
          </cell>
          <cell r="B910" t="str">
            <v>CAMINHÃO BASCULANTE 6 M3, PESO BRUTO TOTAL 16.000 KG, CARGA ÚTIL MÁXIMA 13.071 KG, DISTÂNCIA ENTRE EIXOS 4,80 M, POTÊNCIA 230 CV INCLUSIVE CAÇAMBA METÁLICA - JUROS. AF_06/2014</v>
          </cell>
          <cell r="C910" t="str">
            <v>H</v>
          </cell>
          <cell r="D910" t="str">
            <v>COEFICIENTE DE REPRESENTATIVIDADE</v>
          </cell>
          <cell r="E910">
            <v>2.2400000000000002</v>
          </cell>
        </row>
        <row r="911">
          <cell r="A911">
            <v>91369</v>
          </cell>
          <cell r="B911" t="str">
            <v>CAMINHÃO BASCULANTE 6 M3, PESO BRUTO TOTAL 16.000 KG, CARGA ÚTIL MÁXIMA 13.071 KG, DISTÂNCIA ENTRE EIXOS 4,80 M, POTÊNCIA 230 CV INCLUSIVE CAÇAMBA METÁLICA - IMPOSTOS E SEGUROS. AF_06/2014</v>
          </cell>
          <cell r="C911" t="str">
            <v>H</v>
          </cell>
          <cell r="D911" t="str">
            <v>COEFICIENTE DE REPRESENTATIVIDADE</v>
          </cell>
          <cell r="E911">
            <v>0.88</v>
          </cell>
        </row>
        <row r="912">
          <cell r="A912">
            <v>91375</v>
          </cell>
          <cell r="B912" t="str">
            <v>CAMINHÃO TOCO, PESO BRUTO TOTAL 16.000 KG, CARGA ÚTIL MÁXIMA DE 10.685 KG, DISTÂNCIA ENTRE EIXOS 4,80 M, POTÊNCIA 189 CV EXCLUSIVE CARROCERIA - DEPRECIAÇÃO. AF_06/2014</v>
          </cell>
          <cell r="C912" t="str">
            <v>H</v>
          </cell>
          <cell r="D912" t="str">
            <v>COEFICIENTE DE REPRESENTATIVIDADE</v>
          </cell>
          <cell r="E912">
            <v>7.26</v>
          </cell>
        </row>
        <row r="913">
          <cell r="A913">
            <v>91376</v>
          </cell>
          <cell r="B913" t="str">
            <v>CAMINHÃO TOCO, PESO BRUTO TOTAL 16.000 KG, CARGA ÚTIL MÁXIMA DE 10.685 KG, DISTÂNCIA ENTRE EIXOS 4,80 M, POTÊNCIA 189 CV EXCLUSIVE CARROCERIA - JUROS. AF_06/2014</v>
          </cell>
          <cell r="C913" t="str">
            <v>H</v>
          </cell>
          <cell r="D913" t="str">
            <v>COEFICIENTE DE REPRESENTATIVIDADE</v>
          </cell>
          <cell r="E913">
            <v>1.52</v>
          </cell>
        </row>
        <row r="914">
          <cell r="A914">
            <v>91377</v>
          </cell>
          <cell r="B914" t="str">
            <v>CAMINHÃO TOCO, PESO BRUTO TOTAL 16.000 KG, CARGA ÚTIL MÁXIMA DE 10.685 KG, DISTÂNCIA ENTRE EIXOS 4,80 M, POTÊNCIA 189 CV EXCLUSIVE CARROCERIA - IMPOSTOS E SEGUROS. AF_06/2014</v>
          </cell>
          <cell r="C914" t="str">
            <v>H</v>
          </cell>
          <cell r="D914" t="str">
            <v>COEFICIENTE DE REPRESENTATIVIDADE</v>
          </cell>
          <cell r="E914">
            <v>0.59</v>
          </cell>
        </row>
        <row r="915">
          <cell r="A915">
            <v>91380</v>
          </cell>
          <cell r="B915" t="str">
            <v>CAMINHÃO BASCULANTE 10 M3, TRUCADO CABINE SIMPLES, PESO BRUTO TOTAL 23.000 KG, CARGA ÚTIL MÁXIMA 15.935 KG, DISTÂNCIA ENTRE EIXOS 4,80 M, POTÊNCIA 230 CV INCLUSIVE CAÇAMBA METÁLICA - DEPRECIAÇÃO. AF_06/2014</v>
          </cell>
          <cell r="C915" t="str">
            <v>H</v>
          </cell>
          <cell r="D915" t="str">
            <v>COEFICIENTE DE REPRESENTATIVIDADE</v>
          </cell>
          <cell r="E915">
            <v>13.65</v>
          </cell>
        </row>
        <row r="916">
          <cell r="A916">
            <v>91381</v>
          </cell>
          <cell r="B916" t="str">
            <v>CAMINHÃO BASCULANTE 10 M3, TRUCADO CABINE SIMPLES, PESO BRUTO TOTAL 23.000 KG, CARGA ÚTIL MÁXIMA 15.935 KG, DISTÂNCIA ENTRE EIXOS 4,80 M, POTÊNCIA 230 CV INCLUSIVE CAÇAMBA METÁLICA - JUROS. AF_06/2014</v>
          </cell>
          <cell r="C916" t="str">
            <v>H</v>
          </cell>
          <cell r="D916" t="str">
            <v>COEFICIENTE DE REPRESENTATIVIDADE</v>
          </cell>
          <cell r="E916">
            <v>2.52</v>
          </cell>
        </row>
        <row r="917">
          <cell r="A917">
            <v>91382</v>
          </cell>
          <cell r="B917" t="str">
            <v>CAMINHÃO BASCULANTE 10 M3, TRUCADO CABINE SIMPLES, PESO BRUTO TOTAL 23.000 KG, CARGA ÚTIL MÁXIMA 15.935 KG, DISTÂNCIA ENTRE EIXOS 4,80 M, POTÊNCIA 230 CV INCLUSIVE CAÇAMBA METÁLICA - IMPOSTOS E SEGUROS. AF_06/2014</v>
          </cell>
          <cell r="C917" t="str">
            <v>H</v>
          </cell>
          <cell r="D917" t="str">
            <v>COEFICIENTE DE REPRESENTATIVIDADE</v>
          </cell>
          <cell r="E917">
            <v>0.98</v>
          </cell>
        </row>
        <row r="918">
          <cell r="A918">
            <v>91383</v>
          </cell>
          <cell r="B918" t="str">
            <v>CAMINHÃO BASCULANTE 10 M3, TRUCADO CABINE SIMPLES, PESO BRUTO TOTAL 23.000 KG, CARGA ÚTIL MÁXIMA 15.935 KG, DISTÂNCIA ENTRE EIXOS 4,80 M, POTÊNCIA 230 CV INCLUSIVE CAÇAMBA METÁLICA - MANUTENÇÃO. AF_06/2014</v>
          </cell>
          <cell r="C918" t="str">
            <v>H</v>
          </cell>
          <cell r="D918" t="str">
            <v>COEFICIENTE DE REPRESENTATIVIDADE</v>
          </cell>
          <cell r="E918">
            <v>25.6</v>
          </cell>
        </row>
        <row r="919">
          <cell r="A919">
            <v>91384</v>
          </cell>
          <cell r="B919" t="str">
            <v>CAMINHÃO BASCULANTE 10 M3, TRUCADO CABINE SIMPLES, PESO BRUTO TOTAL 23.000 KG, CARGA ÚTIL MÁXIMA 15.935 KG, DISTÂNCIA ENTRE EIXOS 4,80 M, POTÊNCIA 230 CV INCLUSIVE CAÇAMBA METÁLICA - MATERIAIS NA OPERAÇÃO. AF_06/2014</v>
          </cell>
          <cell r="C919" t="str">
            <v>H</v>
          </cell>
          <cell r="D919" t="str">
            <v>COLETADO</v>
          </cell>
          <cell r="E919">
            <v>87.92</v>
          </cell>
        </row>
        <row r="920">
          <cell r="A920">
            <v>91390</v>
          </cell>
          <cell r="B920" t="str">
            <v>CAMINHÃO TOCO, PBT 14.300 KG, CARGA ÚTIL MÁX. 9.710 KG, DIST. ENTRE EIXOS 3,56 M, POTÊNCIA 185 CV, INCLUSIVE CARROCERIA FIXA ABERTA DE MADEIRA P/ TRANSPORTE GERAL DE CARGA SECA, DIMEN. APROX. 2,50 X 6,50 X 0,50 M - DEPRECIAÇÃO. AF_06/2014</v>
          </cell>
          <cell r="C920" t="str">
            <v>H</v>
          </cell>
          <cell r="D920" t="str">
            <v>COEFICIENTE DE REPRESENTATIVIDADE</v>
          </cell>
          <cell r="E920">
            <v>9.14</v>
          </cell>
        </row>
        <row r="921">
          <cell r="A921">
            <v>91391</v>
          </cell>
          <cell r="B921" t="str">
            <v>CAMINHÃO TOCO, PBT 14.300 KG, CARGA ÚTIL MÁX. 9.710 KG, DIST. ENTRE EIXOS 3,56 M, POTÊNCIA 185 CV, INCLUSIVE CARROCERIA FIXA ABERTA DE MADEIRA P/ TRANSPORTE GERAL DE CARGA SECA, DIMEN. APROX. 2,50 X 6,50 X 0,50 M - JUROS. AF_06/2014</v>
          </cell>
          <cell r="C921" t="str">
            <v>H</v>
          </cell>
          <cell r="D921" t="str">
            <v>COEFICIENTE DE REPRESENTATIVIDADE</v>
          </cell>
          <cell r="E921">
            <v>1.91</v>
          </cell>
        </row>
        <row r="922">
          <cell r="A922">
            <v>91392</v>
          </cell>
          <cell r="B922" t="str">
            <v>CAMINHÃO TOCO, PBT 14.300 KG, CARGA ÚTIL MÁX. 9.710 KG, DIST. ENTRE EIXOS 3,56 M, POTÊNCIA 185 CV, INCLUSIVE CARROCERIA FIXA ABERTA DE MADEIRA P/ TRANSPORTE GERAL DE CARGA SECA, DIMEN. APROX. 2,50 X 6,50 X 0,50 M - IMPOSTOS E SEGUROS. AF_06/2014</v>
          </cell>
          <cell r="C922" t="str">
            <v>H</v>
          </cell>
          <cell r="D922" t="str">
            <v>COEFICIENTE DE REPRESENTATIVIDADE</v>
          </cell>
          <cell r="E922">
            <v>0.73</v>
          </cell>
        </row>
        <row r="923">
          <cell r="A923">
            <v>91396</v>
          </cell>
          <cell r="B923" t="str">
            <v>CAMINHÃO PIPA 10.000 L TRUCADO, PESO BRUTO TOTAL 23.000 KG, CARGA ÚTIL MÁXIMA 15.935 KG, DISTÂNCIA ENTRE EIXOS 4,8 M, POTÊNCIA 230 CV, INCLUSIVE TANQUE DE AÇO PARA TRANSPORTE DE ÁGUA - DEPRECIAÇÃO. AF_06/2014</v>
          </cell>
          <cell r="C923" t="str">
            <v>H</v>
          </cell>
          <cell r="D923" t="str">
            <v>ATRIBUÍDO SÃO PAULO</v>
          </cell>
          <cell r="E923">
            <v>12.36</v>
          </cell>
        </row>
        <row r="924">
          <cell r="A924">
            <v>91397</v>
          </cell>
          <cell r="B924" t="str">
            <v>CAMINHÃO PIPA 10.000 L TRUCADO, PESO BRUTO TOTAL 23.000 KG, CARGA ÚTIL MÁXIMA 15.935 KG, DISTÂNCIA ENTRE EIXOS 4,8 M, POTÊNCIA 230 CV, INCLUSIVE TANQUE DE AÇO PARA TRANSPORTE DE ÁGUA - JUROS. AF_06/2014</v>
          </cell>
          <cell r="C924" t="str">
            <v>H</v>
          </cell>
          <cell r="D924" t="str">
            <v>ATRIBUÍDO SÃO PAULO</v>
          </cell>
          <cell r="E924">
            <v>2.59</v>
          </cell>
        </row>
        <row r="925">
          <cell r="A925">
            <v>91398</v>
          </cell>
          <cell r="B925" t="str">
            <v>CAMINHÃO PIPA 10.000 L TRUCADO, PESO BRUTO TOTAL 23.000 KG, CARGA ÚTIL MÁXIMA 15.935 KG, DISTÂNCIA ENTRE EIXOS 4,8 M, POTÊNCIA 230 CV, INCLUSIVE TANQUE DE AÇO PARA TRANSPORTE DE ÁGUA - IMPOSTOS E SEGUROS. AF_06/2014</v>
          </cell>
          <cell r="C925" t="str">
            <v>H</v>
          </cell>
          <cell r="D925" t="str">
            <v>ATRIBUÍDO SÃO PAULO</v>
          </cell>
          <cell r="E925">
            <v>1</v>
          </cell>
        </row>
        <row r="926">
          <cell r="A926">
            <v>91402</v>
          </cell>
          <cell r="B926" t="str">
            <v>CAMINHÃO BASCULANTE 6 M3 TOCO, PESO BRUTO TOTAL 16.000 KG, CARGA ÚTIL MÁXIMA 11.130 KG, DISTÂNCIA ENTRE EIXOS 5,36 M, POTÊNCIA 185 CV, INCLUSIVE CAÇAMBA METÁLICA - IMPOSTOS E SEGUROS. AF_06/2014</v>
          </cell>
          <cell r="C926" t="str">
            <v>H</v>
          </cell>
          <cell r="D926" t="str">
            <v>COEFICIENTE DE REPRESENTATIVIDADE</v>
          </cell>
          <cell r="E926">
            <v>0.83</v>
          </cell>
        </row>
        <row r="927">
          <cell r="A927">
            <v>91466</v>
          </cell>
          <cell r="B927" t="str">
            <v>GUINDAUTO HIDRÁULICO, CAPACIDADE MÁXIMA DE CARGA 6200 KG, MOMENTO MÁXIMO DE CARGA 11,7 TM, ALCANCE MÁXIMO HORIZONTAL 9,70 M, INCLUSIVE CAMINHÃO TOCO PBT 16.000 KG, POTÊNCIA DE 189 CV - IMPOSTOS E SEGUROS. AF_08/2015</v>
          </cell>
          <cell r="C927" t="str">
            <v>H</v>
          </cell>
          <cell r="D927" t="str">
            <v>ATRIBUÍDO SÃO PAULO</v>
          </cell>
          <cell r="E927">
            <v>0.79</v>
          </cell>
        </row>
        <row r="928">
          <cell r="A928">
            <v>91467</v>
          </cell>
          <cell r="B928" t="str">
            <v>GUINDAUTO HIDRÁULICO, CAPACIDADE MÁXIMA DE CARGA 6200 KG, MOMENTO MÁXIMO DE CARGA 11,7 TM, ALCANCE MÁXIMO HORIZONTAL 9,70 M, INCLUSIVE CAMINHÃO TOCO PBT 16.000 KG, POTÊNCIA DE 189 CV - MATERIAIS NA OPERAÇÃO. AF_08/2015</v>
          </cell>
          <cell r="C928" t="str">
            <v>H</v>
          </cell>
          <cell r="D928" t="str">
            <v>COLETADO</v>
          </cell>
          <cell r="E928">
            <v>98.05</v>
          </cell>
        </row>
        <row r="929">
          <cell r="A929">
            <v>91468</v>
          </cell>
          <cell r="B929" t="str">
            <v>ESPARGIDOR DE ASFALTO PRESSURIZADO, TANQUE 6 M3 COM ISOLAÇÃO TÉRMICA, AQUECIDO COM 2 MAÇARICOS, COM BARRA ESPARGIDORA 3,60 M, MONTADO SOBRE CAMINHÃO  TOCO, PBT 14.300 KG, POTÊNCIA 185 CV - DEPRECIAÇÃO. AF_08/2015</v>
          </cell>
          <cell r="C929" t="str">
            <v>H</v>
          </cell>
          <cell r="D929" t="str">
            <v>ATRIBUÍDO SÃO PAULO</v>
          </cell>
          <cell r="E929">
            <v>13.6</v>
          </cell>
        </row>
        <row r="930">
          <cell r="A930">
            <v>91469</v>
          </cell>
          <cell r="B930" t="str">
            <v>ESPARGIDOR DE ASFALTO PRESSURIZADO, TANQUE 6 M3 COM ISOLAÇÃO TÉRMICA, AQUECIDO COM 2 MAÇARICOS, COM BARRA ESPARGIDORA 3,60 M, MONTADO SOBRE CAMINHÃO  TOCO, PBT 14.300 KG, POTÊNCIA 185 CV - JUROS. AF_08/2015</v>
          </cell>
          <cell r="C930" t="str">
            <v>H</v>
          </cell>
          <cell r="D930" t="str">
            <v>ATRIBUÍDO SÃO PAULO</v>
          </cell>
          <cell r="E930">
            <v>2.94</v>
          </cell>
        </row>
        <row r="931">
          <cell r="A931">
            <v>91484</v>
          </cell>
          <cell r="B931" t="str">
            <v>ESPARGIDOR DE ASFALTO PRESSURIZADO, TANQUE 6 M3 COM ISOLAÇÃO TÉRMICA, AQUECIDO COM 2 MAÇARICOS, COM BARRA ESPARGIDORA 3,60 M, MONTADO SOBRE CAMINHÃO  TOCO, PBT 14.300 KG, POTÊNCIA 185 CV - IMPOSTOS E SEGUROS. AF_08/2015</v>
          </cell>
          <cell r="C931" t="str">
            <v>H</v>
          </cell>
          <cell r="D931" t="str">
            <v>ATRIBUÍDO SÃO PAULO</v>
          </cell>
          <cell r="E931">
            <v>0.93</v>
          </cell>
        </row>
        <row r="932">
          <cell r="A932">
            <v>91485</v>
          </cell>
          <cell r="B932" t="str">
            <v>ESPARGIDOR DE ASFALTO PRESSURIZADO, TANQUE 6 M3 COM ISOLAÇÃO TÉRMICA, AQUECIDO COM 2 MAÇARICOS, COM BARRA ESPARGIDORA 3,60 M, MONTADO SOBRE CAMINHÃO  TOCO, PBT 14.300 KG, POTÊNCIA 185 CV - MATERIAIS NA OPERAÇÃO. AF_08/2015</v>
          </cell>
          <cell r="C932" t="str">
            <v>H</v>
          </cell>
          <cell r="D932" t="str">
            <v>COLETADO</v>
          </cell>
          <cell r="E932">
            <v>133.07</v>
          </cell>
        </row>
        <row r="933">
          <cell r="A933">
            <v>91529</v>
          </cell>
          <cell r="B933" t="str">
            <v>COMPACTADOR DE SOLOS DE PERCUSSÃO (SOQUETE) COM MOTOR A GASOLINA 4 TEMPOS, POTÊNCIA 4 CV - DEPRECIAÇÃO. AF_08/2015</v>
          </cell>
          <cell r="C933" t="str">
            <v>H</v>
          </cell>
          <cell r="D933" t="str">
            <v>ATRIBUÍDO SÃO PAULO</v>
          </cell>
          <cell r="E933">
            <v>0.63</v>
          </cell>
        </row>
        <row r="934">
          <cell r="A934">
            <v>91530</v>
          </cell>
          <cell r="B934" t="str">
            <v>COMPACTADOR DE SOLOS DE PERCUSSÃO (SOQUETE) COM MOTOR A GASOLINA 4 TEMPOS, POTÊNCIA 4 CV - JUROS. AF_08/2015</v>
          </cell>
          <cell r="C934" t="str">
            <v>H</v>
          </cell>
          <cell r="D934" t="str">
            <v>ATRIBUÍDO SÃO PAULO</v>
          </cell>
          <cell r="E934">
            <v>0.08</v>
          </cell>
        </row>
        <row r="935">
          <cell r="A935">
            <v>91531</v>
          </cell>
          <cell r="B935" t="str">
            <v>COMPACTADOR DE SOLOS DE PERCUSSÃO (SOQUETE) COM MOTOR A GASOLINA 4 TEMPOS, POTÊNCIA 4 CV - MANUTENÇÃO. AF_08/2015</v>
          </cell>
          <cell r="C935" t="str">
            <v>H</v>
          </cell>
          <cell r="D935" t="str">
            <v>ATRIBUÍDO SÃO PAULO</v>
          </cell>
          <cell r="E935">
            <v>0.79</v>
          </cell>
        </row>
        <row r="936">
          <cell r="A936">
            <v>91532</v>
          </cell>
          <cell r="B936" t="str">
            <v>COMPACTADOR DE SOLOS DE PERCUSSÃO (SOQUETE) COM MOTOR A GASOLINA 4 TEMPOS, POTÊNCIA 4 CV - MATERIAIS NA OPERAÇÃO. AF_08/2015</v>
          </cell>
          <cell r="C936" t="str">
            <v>H</v>
          </cell>
          <cell r="D936" t="str">
            <v>COLETADO</v>
          </cell>
          <cell r="E936">
            <v>4.76</v>
          </cell>
        </row>
        <row r="937">
          <cell r="A937">
            <v>91629</v>
          </cell>
          <cell r="B937" t="str">
            <v>GUINDAUTO HIDRÁULICO, CAPACIDADE MÁXIMA DE CARGA 6500 KG, MOMENTO MÁXIMO DE CARGA 5,8 TM, ALCANCE MÁXIMO HORIZONTAL 7,60 M, INCLUSIVE CAMINHÃO TOCO PBT 9.700 KG, POTÊNCIA DE 160 CV - DEPRECIAÇÃO. AF_08/2015</v>
          </cell>
          <cell r="C937" t="str">
            <v>H</v>
          </cell>
          <cell r="D937" t="str">
            <v>ATRIBUÍDO SÃO PAULO</v>
          </cell>
          <cell r="E937">
            <v>9.0399999999999991</v>
          </cell>
        </row>
        <row r="938">
          <cell r="A938">
            <v>91630</v>
          </cell>
          <cell r="B938" t="str">
            <v>GUINDAUTO HIDRÁULICO, CAPACIDADE MÁXIMA DE CARGA 6500 KG, MOMENTO MÁXIMO DE CARGA 5,8 TM, ALCANCE MÁXIMO HORIZONTAL 7,60 M, INCLUSIVE CAMINHÃO TOCO PBT 9.700 KG, POTÊNCIA DE 160 CV - JUROS. AF_08/2015</v>
          </cell>
          <cell r="C938" t="str">
            <v>H</v>
          </cell>
          <cell r="D938" t="str">
            <v>ATRIBUÍDO SÃO PAULO</v>
          </cell>
          <cell r="E938">
            <v>1.89</v>
          </cell>
        </row>
        <row r="939">
          <cell r="A939">
            <v>91631</v>
          </cell>
          <cell r="B939" t="str">
            <v>GUINDAUTO HIDRÁULICO, CAPACIDADE MÁXIMA DE CARGA 6500 KG, MOMENTO MÁXIMO DE CARGA 5,8 TM, ALCANCE MÁXIMO HORIZONTAL 7,60 M, INCLUSIVE CAMINHÃO TOCO PBT 9.700 KG, POTÊNCIA DE 160 CV - IMPOSTOS E SEGUROS. AF_08/2015</v>
          </cell>
          <cell r="C939" t="str">
            <v>H</v>
          </cell>
          <cell r="D939" t="str">
            <v>ATRIBUÍDO SÃO PAULO</v>
          </cell>
          <cell r="E939">
            <v>0.73</v>
          </cell>
        </row>
        <row r="940">
          <cell r="A940">
            <v>91632</v>
          </cell>
          <cell r="B940" t="str">
            <v>GUINDAUTO HIDRÁULICO, CAPACIDADE MÁXIMA DE CARGA 6500 KG, MOMENTO MÁXIMO DE CARGA 5,8 TM, ALCANCE MÁXIMO HORIZONTAL 7,60 M, INCLUSIVE CAMINHÃO TOCO PBT 9.700 KG, POTÊNCIA DE 160 CV - MANUTENÇÃO. AF_08/2015</v>
          </cell>
          <cell r="C940" t="str">
            <v>H</v>
          </cell>
          <cell r="D940" t="str">
            <v>ATRIBUÍDO SÃO PAULO</v>
          </cell>
          <cell r="E940">
            <v>16.97</v>
          </cell>
        </row>
        <row r="941">
          <cell r="A941">
            <v>91633</v>
          </cell>
          <cell r="B941" t="str">
            <v>GUINDAUTO HIDRÁULICO, CAPACIDADE MÁXIMA DE CARGA 6500 KG, MOMENTO MÁXIMO DE CARGA 5,8 TM, ALCANCE MÁXIMO HORIZONTAL 7,60 M, INCLUSIVE CAMINHÃO TOCO PBT 9.700 KG, POTÊNCIA DE 160 CV - MATERIAIS NA OPERAÇÃO. AF_08/2015</v>
          </cell>
          <cell r="C941" t="str">
            <v>H</v>
          </cell>
          <cell r="D941" t="str">
            <v>COLETADO</v>
          </cell>
          <cell r="E941">
            <v>82.99</v>
          </cell>
        </row>
        <row r="942">
          <cell r="A942">
            <v>91640</v>
          </cell>
          <cell r="B942" t="str">
            <v>CAMINHÃO DE TRANSPORTE DE MATERIAL ASFÁLTICO 30.000 L, COM CAVALO MECÂNICO DE CAPACIDADE MÁXIMA DE TRAÇÃO COMBINADO DE 66.000 KG, POTÊNCIA 360 CV, INCLUSIVE TANQUE DE ASFALTO COM SERPENTINA - DEPRECIAÇÃO. AF_08/2015</v>
          </cell>
          <cell r="C942" t="str">
            <v>H</v>
          </cell>
          <cell r="D942" t="str">
            <v>ATRIBUÍDO SÃO PAULO</v>
          </cell>
          <cell r="E942">
            <v>24.85</v>
          </cell>
        </row>
        <row r="943">
          <cell r="A943">
            <v>91641</v>
          </cell>
          <cell r="B943" t="str">
            <v>CAMINHÃO DE TRANSPORTE DE MATERIAL ASFÁLTICO 30.000 L, COM CAVALO MECÂNICO DE CAPACIDADE MÁXIMA DE TRAÇÃO COMBINADO DE 66.000 KG, POTÊNCIA 360 CV, INCLUSIVE TANQUE DE ASFALTO COM SERPENTINA - JUROS. AF_08/2015</v>
          </cell>
          <cell r="C943" t="str">
            <v>H</v>
          </cell>
          <cell r="D943" t="str">
            <v>ATRIBUÍDO SÃO PAULO</v>
          </cell>
          <cell r="E943">
            <v>5.21</v>
          </cell>
        </row>
        <row r="944">
          <cell r="A944">
            <v>91642</v>
          </cell>
          <cell r="B944" t="str">
            <v>CAMINHÃO DE TRANSPORTE DE MATERIAL ASFÁLTICO 30.000 L, COM CAVALO MECÂNICO DE CAPACIDADE MÁXIMA DE TRAÇÃO COMBINADO DE 66.000 KG, POTÊNCIA 360 CV, INCLUSIVE TANQUE DE ASFALTO COM SERPENTINA - IMPOSTOS E SEGUROS. AF_08/2015</v>
          </cell>
          <cell r="C944" t="str">
            <v>H</v>
          </cell>
          <cell r="D944" t="str">
            <v>ATRIBUÍDO SÃO PAULO</v>
          </cell>
          <cell r="E944">
            <v>2.0099999999999998</v>
          </cell>
        </row>
        <row r="945">
          <cell r="A945">
            <v>91643</v>
          </cell>
          <cell r="B945" t="str">
            <v>CAMINHÃO DE TRANSPORTE DE MATERIAL ASFÁLTICO 30.000 L, COM CAVALO MECÂNICO DE CAPACIDADE MÁXIMA DE TRAÇÃO COMBINADO DE 66.000 KG, POTÊNCIA 360 CV, INCLUSIVE TANQUE DE ASFALTO COM SERPENTINA - MANUTENÇÃO. AF_08/2015</v>
          </cell>
          <cell r="C945" t="str">
            <v>H</v>
          </cell>
          <cell r="D945" t="str">
            <v>ATRIBUÍDO SÃO PAULO</v>
          </cell>
          <cell r="E945">
            <v>46.59</v>
          </cell>
        </row>
        <row r="946">
          <cell r="A946">
            <v>91644</v>
          </cell>
          <cell r="B946" t="str">
            <v>CAMINHÃO DE TRANSPORTE DE MATERIAL ASFÁLTICO 30.000 L, COM CAVALO MECÂNICO DE CAPACIDADE MÁXIMA DE TRAÇÃO COMBINADO DE 66.000 KG, POTÊNCIA 360 CV, INCLUSIVE TANQUE DE ASFALTO COM SERPENTINA - MATERIAIS NA OPERAÇÃO. AF_08/2015</v>
          </cell>
          <cell r="C946" t="str">
            <v>H</v>
          </cell>
          <cell r="D946" t="str">
            <v>COLETADO</v>
          </cell>
          <cell r="E946">
            <v>186.76</v>
          </cell>
        </row>
        <row r="947">
          <cell r="A947">
            <v>91688</v>
          </cell>
          <cell r="B947" t="str">
            <v>SERRA CIRCULAR DE BANCADA COM MOTOR ELÉTRICO POTÊNCIA DE 5HP, COM COIFA PARA DISCO 10" - DEPRECIAÇÃO. AF_08/2015</v>
          </cell>
          <cell r="C947" t="str">
            <v>H</v>
          </cell>
          <cell r="D947" t="str">
            <v>COEFICIENTE DE REPRESENTATIVIDADE</v>
          </cell>
          <cell r="E947">
            <v>0.08</v>
          </cell>
        </row>
        <row r="948">
          <cell r="A948">
            <v>91689</v>
          </cell>
          <cell r="B948" t="str">
            <v>SERRA CIRCULAR DE BANCADA COM MOTOR ELÉTRICO POTÊNCIA DE 5HP, COM COIFA PARA DISCO 10" - JUROS. AF_08/2015</v>
          </cell>
          <cell r="C948" t="str">
            <v>H</v>
          </cell>
          <cell r="D948" t="str">
            <v>COEFICIENTE DE REPRESENTATIVIDADE</v>
          </cell>
          <cell r="E948">
            <v>0.01</v>
          </cell>
        </row>
        <row r="949">
          <cell r="A949">
            <v>91690</v>
          </cell>
          <cell r="B949" t="str">
            <v>SERRA CIRCULAR DE BANCADA COM MOTOR ELÉTRICO POTÊNCIA DE 5HP, COM COIFA PARA DISCO 10" - MANUTENÇÃO. AF_08/2015</v>
          </cell>
          <cell r="C949" t="str">
            <v>H</v>
          </cell>
          <cell r="D949" t="str">
            <v>COEFICIENTE DE REPRESENTATIVIDADE</v>
          </cell>
          <cell r="E949">
            <v>0.05</v>
          </cell>
        </row>
        <row r="950">
          <cell r="A950">
            <v>91691</v>
          </cell>
          <cell r="B950" t="str">
            <v>SERRA CIRCULAR DE BANCADA COM MOTOR ELÉTRICO POTÊNCIA DE 5HP, COM COIFA PARA DISCO 10" - MATERIAIS NA OPERAÇÃO. AF_08/2015</v>
          </cell>
          <cell r="C950" t="str">
            <v>H</v>
          </cell>
          <cell r="D950" t="str">
            <v>COEFICIENTE DE REPRESENTATIVIDADE</v>
          </cell>
          <cell r="E950">
            <v>2.2799999999999998</v>
          </cell>
        </row>
        <row r="951">
          <cell r="A951">
            <v>92040</v>
          </cell>
          <cell r="B951" t="str">
            <v>DISTRIBUIDOR DE AGREGADOS REBOCAVEL, CAPACIDADE 1,9 M³, LARGURA DE TRABALHO 3,66 M - DEPRECIAÇÃO. AF_11/2015</v>
          </cell>
          <cell r="C951" t="str">
            <v>H</v>
          </cell>
          <cell r="D951" t="str">
            <v>ATRIBUÍDO SÃO PAULO</v>
          </cell>
          <cell r="E951">
            <v>4.13</v>
          </cell>
        </row>
        <row r="952">
          <cell r="A952">
            <v>92041</v>
          </cell>
          <cell r="B952" t="str">
            <v>DISTRIBUIDOR DE AGREGADOS REBOCAVEL, CAPACIDADE 1,9 M³, LARGURA DE TRABALHO 3,66 M - JUROS. AF_11/2015</v>
          </cell>
          <cell r="C952" t="str">
            <v>H</v>
          </cell>
          <cell r="D952" t="str">
            <v>ATRIBUÍDO SÃO PAULO</v>
          </cell>
          <cell r="E952">
            <v>0.43</v>
          </cell>
        </row>
        <row r="953">
          <cell r="A953">
            <v>92042</v>
          </cell>
          <cell r="B953" t="str">
            <v>DISTRIBUIDOR DE AGREGADOS REBOCAVEL, CAPACIDADE 1,9 M³, LARGURA DE TRABALHO 3,66 M - MANUTENÇÃO. AF_11/2015</v>
          </cell>
          <cell r="C953" t="str">
            <v>H</v>
          </cell>
          <cell r="D953" t="str">
            <v>ATRIBUÍDO SÃO PAULO</v>
          </cell>
          <cell r="E953">
            <v>3.44</v>
          </cell>
        </row>
        <row r="954">
          <cell r="A954">
            <v>92101</v>
          </cell>
          <cell r="B954" t="str">
            <v>CAMINHÃO PARA EQUIPAMENTO DE LIMPEZA A SUCÇÃO COM CAMINHÃO TRUCADO DE PESO BRUTO TOTAL 23000 KG, CARGA ÚTIL MÁXIMA 15935 KG, DISTÂNCIA ENTRE EIXOS 4,80 M, POTÊNCIA 230 CV, INCLUSIVE LIMPADORA A SUCÇÃO, TANQUE 12000 L - DEPRECIAÇÃO. AF_11/2015</v>
          </cell>
          <cell r="C954" t="str">
            <v>H</v>
          </cell>
          <cell r="D954" t="str">
            <v>ATRIBUÍDO SÃO PAULO</v>
          </cell>
          <cell r="E954">
            <v>14.09</v>
          </cell>
        </row>
        <row r="955">
          <cell r="A955">
            <v>92102</v>
          </cell>
          <cell r="B955" t="str">
            <v>CAMINHÃO PARA EQUIPAMENTO DE LIMPEZA A SUCÇÃO COM CAMINHÃO TRUCADO DE PESO BRUTO TOTAL 23000 KG, CARGA ÚTIL MÁXIMA 15935 KG, DISTÂNCIA ENTRE EIXOS 4,80 M, POTÊNCIA 230 CV, INCLUSIVE LIMPADORA A SUCÇÃO, TANQUE 12000 L - JUROS. AF_11/2015</v>
          </cell>
          <cell r="C955" t="str">
            <v>H</v>
          </cell>
          <cell r="D955" t="str">
            <v>ATRIBUÍDO SÃO PAULO</v>
          </cell>
          <cell r="E955">
            <v>2.95</v>
          </cell>
        </row>
        <row r="956">
          <cell r="A956">
            <v>92103</v>
          </cell>
          <cell r="B956" t="str">
            <v>CAMINHÃO PARA EQUIPAMENTO DE LIMPEZA A SUCÇÃO COM CAMINHÃO TRUCADO DE PESO BRUTO TOTAL 23000 KG, CARGA ÚTIL MÁXIMA 15935 KG, DISTÂNCIA ENTRE EIXOS 4,80 M, POTÊNCIA 230 CV, INCLUSIVE LIMPADORA A SUCÇÃO, TANQUE 12000 L - IMPOSTOS E SEGUROS. AF_11/2015</v>
          </cell>
          <cell r="C956" t="str">
            <v>H</v>
          </cell>
          <cell r="D956" t="str">
            <v>ATRIBUÍDO SÃO PAULO</v>
          </cell>
          <cell r="E956">
            <v>1.1399999999999999</v>
          </cell>
        </row>
        <row r="957">
          <cell r="A957">
            <v>92104</v>
          </cell>
          <cell r="B957" t="str">
            <v>CAMINHÃO PARA EQUIPAMENTO DE LIMPEZA A SUCÇÃO COM CAMINHÃO TRUCADO DE PESO BRUTO TOTAL 23000 KG, CARGA ÚTIL MÁXIMA 15935 KG, DISTÂNCIA ENTRE EIXOS 4,80 M, POTÊNCIA 230 CV, INCLUSIVE LIMPADORA A SUCÇÃO, TANQUE 12000 L - MANUTENÇÃO. AF_11/2015</v>
          </cell>
          <cell r="C957" t="str">
            <v>H</v>
          </cell>
          <cell r="D957" t="str">
            <v>ATRIBUÍDO SÃO PAULO</v>
          </cell>
          <cell r="E957">
            <v>26.43</v>
          </cell>
        </row>
        <row r="958">
          <cell r="A958">
            <v>92105</v>
          </cell>
          <cell r="B958" t="str">
            <v>CAMINHÃO PARA EQUIPAMENTO DE LIMPEZA A SUCÇÃO COM CAMINHÃO TRUCADO DE PESO BRUTO TOTAL 23000 KG, CARGA ÚTIL MÁX. 15935 KG, DISTÂNCIA ENTRE EIXOS 4,80 M, POTÊNCIA 230 CV, INCLUSIVE LIMPADORA A SUCÇÃO, TANQUE 12000 L - MATERIAIS NA OPERAÇÃO. AF_11/2015</v>
          </cell>
          <cell r="C958" t="str">
            <v>H</v>
          </cell>
          <cell r="D958" t="str">
            <v>COLETADO</v>
          </cell>
          <cell r="E958">
            <v>119.31</v>
          </cell>
        </row>
        <row r="959">
          <cell r="A959">
            <v>92108</v>
          </cell>
          <cell r="B959" t="str">
            <v>PENEIRA ROTATIVA COM MOTOR ELÉTRICO TRIFÁSICO DE 2 CV, CILINDRO DE 1 M X 0,60 M, COM FUROS DE 3,17 MM - DEPRECIAÇÃO. AF_11/2015</v>
          </cell>
          <cell r="C959" t="str">
            <v>H</v>
          </cell>
          <cell r="D959" t="str">
            <v>COEFICIENTE DE REPRESENTATIVIDADE</v>
          </cell>
          <cell r="E959">
            <v>0.56999999999999995</v>
          </cell>
        </row>
        <row r="960">
          <cell r="A960">
            <v>92109</v>
          </cell>
          <cell r="B960" t="str">
            <v>PENEIRA ROTATIVA COM MOTOR ELÉTRICO TRIFÁSICO DE 2 CV, CILINDRO DE 1 M X 0,60 M, COM FUROS DE 3,17 MM - JUROS. AF_11/2015</v>
          </cell>
          <cell r="C960" t="str">
            <v>H</v>
          </cell>
          <cell r="D960" t="str">
            <v>COEFICIENTE DE REPRESENTATIVIDADE</v>
          </cell>
          <cell r="E960">
            <v>0.06</v>
          </cell>
        </row>
        <row r="961">
          <cell r="A961">
            <v>92110</v>
          </cell>
          <cell r="B961" t="str">
            <v>PENEIRA ROTATIVA COM MOTOR ELÉTRICO TRIFÁSICO DE 2 CV, CILINDRO DE 1 M X 0,60 M, COM FUROS DE 3,17 MM - MANUTENÇÃO. AF_11/2015</v>
          </cell>
          <cell r="C961" t="str">
            <v>H</v>
          </cell>
          <cell r="D961" t="str">
            <v>COEFICIENTE DE REPRESENTATIVIDADE</v>
          </cell>
          <cell r="E961">
            <v>0.45</v>
          </cell>
        </row>
        <row r="962">
          <cell r="A962">
            <v>92111</v>
          </cell>
          <cell r="B962" t="str">
            <v>PENEIRA ROTATIVA COM MOTOR ELÉTRICO TRIFÁSICO DE 2 CV, CILINDRO DE 1 M X 0,60 M, COM FUROS DE 3,17 MM - MATERIAIS NA OPERAÇÃO. AF_11/2015</v>
          </cell>
          <cell r="C962" t="str">
            <v>H</v>
          </cell>
          <cell r="D962" t="str">
            <v>COEFICIENTE DE REPRESENTATIVIDADE</v>
          </cell>
          <cell r="E962">
            <v>0.9</v>
          </cell>
        </row>
        <row r="963">
          <cell r="A963">
            <v>92114</v>
          </cell>
          <cell r="B963" t="str">
            <v>DOSADOR DE AREIA, CAPACIDADE DE 26 LITROS - DEPRECIAÇÃO. AF_11/2015</v>
          </cell>
          <cell r="C963" t="str">
            <v>H</v>
          </cell>
          <cell r="D963" t="str">
            <v>COEFICIENTE DE REPRESENTATIVIDADE</v>
          </cell>
          <cell r="E963">
            <v>0.06</v>
          </cell>
        </row>
        <row r="964">
          <cell r="A964">
            <v>92115</v>
          </cell>
          <cell r="B964" t="str">
            <v>DOSADOR DE AREIA, CAPACIDADE DE 26 LITROS - JUROS. AF_11/2015</v>
          </cell>
          <cell r="C964" t="str">
            <v>H</v>
          </cell>
          <cell r="D964" t="str">
            <v>COEFICIENTE DE REPRESENTATIVIDADE</v>
          </cell>
          <cell r="E964">
            <v>0</v>
          </cell>
        </row>
        <row r="965">
          <cell r="A965">
            <v>92116</v>
          </cell>
          <cell r="B965" t="str">
            <v>DOSADOR DE AREIA, CAPACIDADE DE 26 LITROS - MANUTENÇÃO. AF_11/2015</v>
          </cell>
          <cell r="C965" t="str">
            <v>H</v>
          </cell>
          <cell r="D965" t="str">
            <v>COEFICIENTE DE REPRESENTATIVIDADE</v>
          </cell>
          <cell r="E965">
            <v>0.08</v>
          </cell>
        </row>
        <row r="966">
          <cell r="A966">
            <v>92133</v>
          </cell>
          <cell r="B966" t="str">
            <v>CAMINHONETE COM MOTOR A DIESEL, POTÊNCIA 180 CV, CABINE DUPLA, 4X4 - DEPRECIAÇÃO. AF_11/2015</v>
          </cell>
          <cell r="C966" t="str">
            <v>H</v>
          </cell>
          <cell r="D966" t="str">
            <v>COEFICIENTE DE REPRESENTATIVIDADE</v>
          </cell>
          <cell r="E966">
            <v>7.56</v>
          </cell>
        </row>
        <row r="967">
          <cell r="A967">
            <v>92134</v>
          </cell>
          <cell r="B967" t="str">
            <v>CAMINHONETE COM MOTOR A DIESEL, POTÊNCIA 180 CV, CABINE DUPLA, 4X4 - JUROS. AF_11/2015</v>
          </cell>
          <cell r="C967" t="str">
            <v>H</v>
          </cell>
          <cell r="D967" t="str">
            <v>COEFICIENTE DE REPRESENTATIVIDADE</v>
          </cell>
          <cell r="E967">
            <v>1.19</v>
          </cell>
        </row>
        <row r="968">
          <cell r="A968">
            <v>92135</v>
          </cell>
          <cell r="B968" t="str">
            <v>CAMINHONETE COM MOTOR A DIESEL, POTÊNCIA 180 CV, CABINE DUPLA, 4X4 - IMPOSTOS E SEGUROS. AF_11/2015</v>
          </cell>
          <cell r="C968" t="str">
            <v>H</v>
          </cell>
          <cell r="D968" t="str">
            <v>COEFICIENTE DE REPRESENTATIVIDADE</v>
          </cell>
          <cell r="E968">
            <v>0.47</v>
          </cell>
        </row>
        <row r="969">
          <cell r="A969">
            <v>92136</v>
          </cell>
          <cell r="B969" t="str">
            <v>CAMINHONETE COM MOTOR A DIESEL, POTÊNCIA 180 CV, CABINE DUPLA, 4X4 - MANUTENÇÃO. AF_11/2015</v>
          </cell>
          <cell r="C969" t="str">
            <v>H</v>
          </cell>
          <cell r="D969" t="str">
            <v>COEFICIENTE DE REPRESENTATIVIDADE</v>
          </cell>
          <cell r="E969">
            <v>9.4600000000000009</v>
          </cell>
        </row>
        <row r="970">
          <cell r="A970">
            <v>92137</v>
          </cell>
          <cell r="B970" t="str">
            <v>CAMINHONETE COM MOTOR A DIESEL, POTÊNCIA 180 CV, CABINE DUPLA, 4X4 - MATERIAIS NA OPERAÇÃO. AF_11/2015</v>
          </cell>
          <cell r="C970" t="str">
            <v>H</v>
          </cell>
          <cell r="D970" t="str">
            <v>COLETADO</v>
          </cell>
          <cell r="E970">
            <v>24.56</v>
          </cell>
        </row>
        <row r="971">
          <cell r="A971">
            <v>92140</v>
          </cell>
          <cell r="B971" t="str">
            <v>CAMINHONETE CABINE SIMPLES COM MOTOR 1.6 FLEX, CÂMBIO MANUAL, POTÊNCIA 101/104 CV, 2 PORTAS - DEPRECIAÇÃO. AF_11/2015</v>
          </cell>
          <cell r="C971" t="str">
            <v>H</v>
          </cell>
          <cell r="D971" t="str">
            <v>COEFICIENTE DE REPRESENTATIVIDADE</v>
          </cell>
          <cell r="E971">
            <v>2.2999999999999998</v>
          </cell>
        </row>
        <row r="972">
          <cell r="A972">
            <v>92141</v>
          </cell>
          <cell r="B972" t="str">
            <v>CAMINHONETE CABINE SIMPLES COM MOTOR 1.6 FLEX, CÂMBIO MANUAL, POTÊNCIA 101/104 CV, 2 PORTAS - JUROS. AF_11/2015</v>
          </cell>
          <cell r="C972" t="str">
            <v>H</v>
          </cell>
          <cell r="D972" t="str">
            <v>COEFICIENTE DE REPRESENTATIVIDADE</v>
          </cell>
          <cell r="E972">
            <v>0.36</v>
          </cell>
        </row>
        <row r="973">
          <cell r="A973">
            <v>92142</v>
          </cell>
          <cell r="B973" t="str">
            <v>CAMINHONETE CABINE SIMPLES COM MOTOR 1.6 FLEX, CÂMBIO MANUAL, POTÊNCIA 101/104 CV, 2 PORTAS - IMPOSTOS E SEGUROS. AF_11/2015</v>
          </cell>
          <cell r="C973" t="str">
            <v>H</v>
          </cell>
          <cell r="D973" t="str">
            <v>COEFICIENTE DE REPRESENTATIVIDADE</v>
          </cell>
          <cell r="E973">
            <v>0.14000000000000001</v>
          </cell>
        </row>
        <row r="974">
          <cell r="A974">
            <v>92143</v>
          </cell>
          <cell r="B974" t="str">
            <v>CAMINHONETE CABINE SIMPLES COM MOTOR 1.6 FLEX, CÂMBIO MANUAL, POTÊNCIA 101/104 CV, 2 PORTAS - MANUTENÇÃO. AF_11/2015</v>
          </cell>
          <cell r="C974" t="str">
            <v>H</v>
          </cell>
          <cell r="D974" t="str">
            <v>COEFICIENTE DE REPRESENTATIVIDADE</v>
          </cell>
          <cell r="E974">
            <v>2.88</v>
          </cell>
        </row>
        <row r="975">
          <cell r="A975">
            <v>92144</v>
          </cell>
          <cell r="B975" t="str">
            <v>CAMINHONETE CABINE SIMPLES COM MOTOR 1.6 FLEX, CÂMBIO MANUAL, POTÊNCIA 101/104 CV, 2 PORTAS - MATERIAIS NA OPERAÇÃO. AF_11/2015</v>
          </cell>
          <cell r="C975" t="str">
            <v>H</v>
          </cell>
          <cell r="D975" t="str">
            <v>COLETADO</v>
          </cell>
          <cell r="E975">
            <v>30.97</v>
          </cell>
        </row>
        <row r="976">
          <cell r="A976">
            <v>92237</v>
          </cell>
          <cell r="B976" t="str">
            <v>CAMINHÃO DE TRANSPORTE DE MATERIAL ASFÁLTICO 20.000 L, COM CAVALO MECÂNICO DE CAPACIDADE MÁXIMA DE TRAÇÃO COMBINADO DE 45.000 KG, POTÊNCIA 330 CV, INCLUSIVE TANQUE DE ASFALTO COM MAÇARICO - DEPRECIAÇÃO. AF_12/2015</v>
          </cell>
          <cell r="C976" t="str">
            <v>H</v>
          </cell>
          <cell r="D976" t="str">
            <v>ATRIBUÍDO SÃO PAULO</v>
          </cell>
          <cell r="E976">
            <v>18.09</v>
          </cell>
        </row>
        <row r="977">
          <cell r="A977">
            <v>92238</v>
          </cell>
          <cell r="B977" t="str">
            <v>CAMINHÃO DE TRANSPORTE DE MATERIAL ASFÁLTICO 20.000 L, COM CAVALO MECÂNICO DE CAPACIDADE MÁXIMA DE TRAÇÃO COMBINADO DE 45.000 KG, POTÊNCIA 330 CV, INCLUSIVE TANQUE DE ASFALTO COM MAÇARICO - JUROS. AF_12/2015</v>
          </cell>
          <cell r="C977" t="str">
            <v>H</v>
          </cell>
          <cell r="D977" t="str">
            <v>ATRIBUÍDO SÃO PAULO</v>
          </cell>
          <cell r="E977">
            <v>3.79</v>
          </cell>
        </row>
        <row r="978">
          <cell r="A978">
            <v>92239</v>
          </cell>
          <cell r="B978" t="str">
            <v>CAMINHÃO DE TRANSPORTE DE MATERIAL ASFÁLTICO 20.000 L, COM CAVALO MECÂNICO DE CAPACIDADE MÁXIMA DE TRAÇÃO COMBINADO DE 45.000 KG, POTÊNCIA 330 CV, INCLUSIVE TANQUE DE ASFALTO COM MAÇARICO - IMPOSTOS E SEGUROS. AF_12/2015</v>
          </cell>
          <cell r="C978" t="str">
            <v>H</v>
          </cell>
          <cell r="D978" t="str">
            <v>ATRIBUÍDO SÃO PAULO</v>
          </cell>
          <cell r="E978">
            <v>1.47</v>
          </cell>
        </row>
        <row r="979">
          <cell r="A979">
            <v>92240</v>
          </cell>
          <cell r="B979" t="str">
            <v>CAMINHÃO DE TRANSPORTE DE MATERIAL ASFÁLTICO 20.000 L, COM CAVALO MECÂNICO DE CAPACIDADE MÁXIMA DE TRAÇÃO COMBINADO DE 45.000 KG, POTÊNCIA 330 CV, INCLUSIVE TANQUE DE ASFALTO COM MAÇARICO - MANUTENÇÃO. AF_12/2015</v>
          </cell>
          <cell r="C979" t="str">
            <v>H</v>
          </cell>
          <cell r="D979" t="str">
            <v>ATRIBUÍDO SÃO PAULO</v>
          </cell>
          <cell r="E979">
            <v>33.93</v>
          </cell>
        </row>
        <row r="980">
          <cell r="A980">
            <v>92241</v>
          </cell>
          <cell r="B980" t="str">
            <v>CAMINHÃO DE TRANSPORTE DE MATERIAL ASFÁLTICO 20.000 L, COM CAVALO MECÂNICO DE CAPACIDADE MÁXIMA DE TRAÇÃO COMBINADO DE 45.000 KG, POTÊNCIA 330 CV, INCLUSIVE TANQUE DE ASFALTO COM MAÇARICO - MATERIAIS NA OPERAÇÃO. AF_12/2015</v>
          </cell>
          <cell r="C980" t="str">
            <v>H</v>
          </cell>
          <cell r="D980" t="str">
            <v>COLETADO</v>
          </cell>
          <cell r="E980">
            <v>171.21</v>
          </cell>
        </row>
        <row r="981">
          <cell r="A981">
            <v>92712</v>
          </cell>
          <cell r="B981" t="str">
            <v>APARELHO PARA CORTE E SOLDA OXI-ACETILENO SOBRE RODAS, INCLUSIVE CILINDROS E MAÇARICOS - DEPRECIAÇÃO. AF_12/2015</v>
          </cell>
          <cell r="C981" t="str">
            <v>H</v>
          </cell>
          <cell r="D981" t="str">
            <v>COEFICIENTE DE REPRESENTATIVIDADE</v>
          </cell>
          <cell r="E981">
            <v>0.17</v>
          </cell>
        </row>
        <row r="982">
          <cell r="A982">
            <v>92713</v>
          </cell>
          <cell r="B982" t="str">
            <v>APARELHO PARA CORTE E SOLDA OXI-ACETILENO SOBRE RODAS, INCLUSIVE CILINDROS E MAÇARICOS - JUROS. AF_12/2015</v>
          </cell>
          <cell r="C982" t="str">
            <v>H</v>
          </cell>
          <cell r="D982" t="str">
            <v>COEFICIENTE DE REPRESENTATIVIDADE</v>
          </cell>
          <cell r="E982">
            <v>0.02</v>
          </cell>
        </row>
        <row r="983">
          <cell r="A983">
            <v>92714</v>
          </cell>
          <cell r="B983" t="str">
            <v>APARELHO PARA CORTE E SOLDA OXI-ACETILENO SOBRE RODAS, INCLUSIVE CILINDROS E MAÇARICOS - MANUTENÇÃO. AF_12/2015</v>
          </cell>
          <cell r="C983" t="str">
            <v>H</v>
          </cell>
          <cell r="D983" t="str">
            <v>COEFICIENTE DE REPRESENTATIVIDADE</v>
          </cell>
          <cell r="E983">
            <v>0.22</v>
          </cell>
        </row>
        <row r="984">
          <cell r="A984">
            <v>92715</v>
          </cell>
          <cell r="B984" t="str">
            <v>APARELHO PARA CORTE E SOLDA OXI-ACETILENO SOBRE RODAS, INCLUSIVE CILINDROS E MAÇARICOS - MATERIAIS NA OPERAÇÃO. AF_12/2015</v>
          </cell>
          <cell r="C984" t="str">
            <v>H</v>
          </cell>
          <cell r="D984" t="str">
            <v>COEFICIENTE DE REPRESENTATIVIDADE</v>
          </cell>
          <cell r="E984">
            <v>17.12</v>
          </cell>
        </row>
        <row r="985">
          <cell r="A985">
            <v>92956</v>
          </cell>
          <cell r="B985" t="str">
            <v>MÁQUINA EXTRUSORA DE CONCRETO PARA GUIAS E SARJETAS, MOTOR A DIESEL, POTÊNCIA 14 CV - DEPRECIAÇÃO. AF_12/2015</v>
          </cell>
          <cell r="C985" t="str">
            <v>H</v>
          </cell>
          <cell r="D985" t="str">
            <v>ATRIBUÍDO SÃO PAULO</v>
          </cell>
          <cell r="E985">
            <v>5.01</v>
          </cell>
        </row>
        <row r="986">
          <cell r="A986">
            <v>92957</v>
          </cell>
          <cell r="B986" t="str">
            <v>MÁQUINA EXTRUSORA DE CONCRETO PARA GUIAS E SARJETAS, MOTOR A DIESEL, POTÊNCIA 14 CV - JUROS. AF_12/2015</v>
          </cell>
          <cell r="C986" t="str">
            <v>H</v>
          </cell>
          <cell r="D986" t="str">
            <v>ATRIBUÍDO SÃO PAULO</v>
          </cell>
          <cell r="E986">
            <v>0.59</v>
          </cell>
        </row>
        <row r="987">
          <cell r="A987">
            <v>92958</v>
          </cell>
          <cell r="B987" t="str">
            <v>MÁQUINA EXTRUSORA DE CONCRETO PARA GUIAS E SARJETAS, MOTOR A DIESEL, POTÊNCIA 14 CV - MANUTENÇÃO. AF_12/2015</v>
          </cell>
          <cell r="C987" t="str">
            <v>H</v>
          </cell>
          <cell r="D987" t="str">
            <v>ATRIBUÍDO SÃO PAULO</v>
          </cell>
          <cell r="E987">
            <v>5.48</v>
          </cell>
        </row>
        <row r="988">
          <cell r="A988">
            <v>92959</v>
          </cell>
          <cell r="B988" t="str">
            <v>MÁQUINA EXTRUSORA DE CONCRETO PARA GUIAS E SARJETAS, MOTOR A DIESEL, POTÊNCIA 14 CV - MATERIAIS NA OPERAÇÃO. AF_12/2015</v>
          </cell>
          <cell r="C988" t="str">
            <v>H</v>
          </cell>
          <cell r="D988" t="str">
            <v>COLETADO</v>
          </cell>
          <cell r="E988">
            <v>5.75</v>
          </cell>
        </row>
        <row r="989">
          <cell r="A989">
            <v>92963</v>
          </cell>
          <cell r="B989" t="str">
            <v>MARTELO PERFURADOR PNEUMÁTICO MANUAL, HASTE 25 X 75 MM, 21 KG - DEPRECIAÇÃO. AF_12/2015</v>
          </cell>
          <cell r="C989" t="str">
            <v>H</v>
          </cell>
          <cell r="D989" t="str">
            <v>COEFICIENTE DE REPRESENTATIVIDADE</v>
          </cell>
          <cell r="E989">
            <v>0.89</v>
          </cell>
        </row>
        <row r="990">
          <cell r="A990">
            <v>92964</v>
          </cell>
          <cell r="B990" t="str">
            <v>MARTELO PERFURADOR PNEUMÁTICO MANUAL, HASTE 25 X 75 MM, 21 KG - JUROS. AF_12/2015</v>
          </cell>
          <cell r="C990" t="str">
            <v>H</v>
          </cell>
          <cell r="D990" t="str">
            <v>COEFICIENTE DE REPRESENTATIVIDADE</v>
          </cell>
          <cell r="E990">
            <v>0.1</v>
          </cell>
        </row>
        <row r="991">
          <cell r="A991">
            <v>92965</v>
          </cell>
          <cell r="B991" t="str">
            <v>MARTELO PERFURADOR PNEUMÁTICO MANUAL, HASTE 25 X 75 MM, 21 KG - MANUTENÇÃO. AF_12/2015</v>
          </cell>
          <cell r="C991" t="str">
            <v>H</v>
          </cell>
          <cell r="D991" t="str">
            <v>COEFICIENTE DE REPRESENTATIVIDADE</v>
          </cell>
          <cell r="E991">
            <v>1.1100000000000001</v>
          </cell>
        </row>
        <row r="992">
          <cell r="A992">
            <v>93220</v>
          </cell>
          <cell r="B992" t="str">
            <v>PERFURATRIZ COM TORRE METÁLICA PARA EXECUÇÃO DE ESTACA HÉLICE CONTÍNUA, PROFUNDIDADE MÁXIMA DE 32 M, DIÂMETRO MÁXIMO DE 1000 MM, POTÊNCIA INSTALADA DE 350 HP, MESA ROTATIVA COM TORQUE MÁXIMO DE 263 KNM - DEPRECIAÇÃO. AF_01/2016</v>
          </cell>
          <cell r="C992" t="str">
            <v>H</v>
          </cell>
          <cell r="D992" t="str">
            <v>COEFICIENTE DE REPRESENTATIVIDADE</v>
          </cell>
          <cell r="E992">
            <v>170.84</v>
          </cell>
        </row>
        <row r="993">
          <cell r="A993">
            <v>93221</v>
          </cell>
          <cell r="B993" t="str">
            <v>PERFURATRIZ COM TORRE METÁLICA PARA EXECUÇÃO DE ESTACA HÉLICE CONTÍNUA, PROFUNDIDADE MÁXIMA DE 32 M, DIÂMETRO MÁXIMO DE 1000 MM, POTÊNCIA INSTALADA DE 350 HP, MESA ROTATIVA COM TORQUE MÁXIMO DE 263 KNM - JUROS. AF_01/2016</v>
          </cell>
          <cell r="C993" t="str">
            <v>H</v>
          </cell>
          <cell r="D993" t="str">
            <v>COEFICIENTE DE REPRESENTATIVIDADE</v>
          </cell>
          <cell r="E993">
            <v>23.71</v>
          </cell>
        </row>
        <row r="994">
          <cell r="A994">
            <v>93222</v>
          </cell>
          <cell r="B994" t="str">
            <v>PERFURATRIZ COM TORRE METÁLICA PARA EXECUÇÃO DE ESTACA HÉLICE CONTÍNUA, PROFUNDIDADE MÁXIMA DE 32 M, DIÂMETRO MÁXIMO DE 1000 MM, POTÊNCIA INSTALADA DE 350 HP, MESA ROTATIVA COM TORQUE MÁXIMO DE 263 KNM - MANUTENÇÃO. AF_01/2016</v>
          </cell>
          <cell r="C994" t="str">
            <v>H</v>
          </cell>
          <cell r="D994" t="str">
            <v>COEFICIENTE DE REPRESENTATIVIDADE</v>
          </cell>
          <cell r="E994">
            <v>213.79</v>
          </cell>
        </row>
        <row r="995">
          <cell r="A995">
            <v>93223</v>
          </cell>
          <cell r="B995" t="str">
            <v>PERFURATRIZ COM TORRE METÁLICA PARA EXECUÇÃO DE ESTACA HÉLICE CONTÍNUA, PROFUNDIDADE MÁXIMA DE 32 M, DIÂMETRO MÁXIMO DE 1000 MM, POTÊNCIA INSTALADA DE 350 HP, MESA ROTATIVA COM TORQUE MÁXIMO DE 263 KNM  MATERIAIS NA OPERAÇÃO. AF_01/2016</v>
          </cell>
          <cell r="C995" t="str">
            <v>H</v>
          </cell>
          <cell r="D995" t="str">
            <v>COLETADO</v>
          </cell>
          <cell r="E995">
            <v>96.9</v>
          </cell>
        </row>
        <row r="996">
          <cell r="A996">
            <v>93229</v>
          </cell>
          <cell r="B996" t="str">
            <v>BETONEIRA CAPACIDADE NOMINAL 400 L, CAPACIDADE DE MISTURA 310 L, MOTOR A GASOLINA POTÊNCIA 5,5 HP, SEM CARREGADOR - DEPRECIAÇÃO. AF_02/2016</v>
          </cell>
          <cell r="C996" t="str">
            <v>H</v>
          </cell>
          <cell r="D996" t="str">
            <v>COEFICIENTE DE REPRESENTATIVIDADE</v>
          </cell>
          <cell r="E996">
            <v>0.24</v>
          </cell>
        </row>
        <row r="997">
          <cell r="A997">
            <v>93230</v>
          </cell>
          <cell r="B997" t="str">
            <v>BETONEIRA CAPACIDADE NOMINAL 400 L, CAPACIDADE DE MISTURA 310 L, MOTOR A GASOLINA POTÊNCIA 5,5 HP, SEM CARREGADOR - JUROS. AF_02/2016</v>
          </cell>
          <cell r="C997" t="str">
            <v>H</v>
          </cell>
          <cell r="D997" t="str">
            <v>COEFICIENTE DE REPRESENTATIVIDADE</v>
          </cell>
          <cell r="E997">
            <v>0.02</v>
          </cell>
        </row>
        <row r="998">
          <cell r="A998">
            <v>93231</v>
          </cell>
          <cell r="B998" t="str">
            <v>BETONEIRA CAPACIDADE NOMINAL 400 L, CAPACIDADE DE MISTURA 310 L, MOTOR A GASOLINA POTÊNCIA 5,5 HP, SEM CARREGADOR - MANUTENÇÃO. AF_02/2016</v>
          </cell>
          <cell r="C998" t="str">
            <v>H</v>
          </cell>
          <cell r="D998" t="str">
            <v>COEFICIENTE DE REPRESENTATIVIDADE</v>
          </cell>
          <cell r="E998">
            <v>0.23</v>
          </cell>
        </row>
        <row r="999">
          <cell r="A999">
            <v>93232</v>
          </cell>
          <cell r="B999" t="str">
            <v>BETONEIRA CAPACIDADE NOMINAL 400 L, CAPACIDADE DE MISTURA 310 L, MOTOR A GASOLINA POTÊNCIA 5,5 HP, SEM CARREGADOR - MATERIAIS NA OPERAÇÃO. AF_02/2016</v>
          </cell>
          <cell r="C999" t="str">
            <v>H</v>
          </cell>
          <cell r="D999" t="str">
            <v>COLETADO</v>
          </cell>
          <cell r="E999">
            <v>6.66</v>
          </cell>
        </row>
        <row r="1000">
          <cell r="A1000">
            <v>93235</v>
          </cell>
          <cell r="B1000" t="str">
            <v>GRUPO GERADOR ESTACIONÁRIO, MOTOR DIESEL POTÊNCIA 170 KVA - JUROS. AF_02/2016</v>
          </cell>
          <cell r="C1000" t="str">
            <v>H</v>
          </cell>
          <cell r="D1000" t="str">
            <v>ATRIBUÍDO SÃO PAULO</v>
          </cell>
          <cell r="E1000">
            <v>0.75</v>
          </cell>
        </row>
        <row r="1001">
          <cell r="A1001">
            <v>93238</v>
          </cell>
          <cell r="B1001" t="str">
            <v>ROLO COMPACTADOR VIBRATÓRIO REBOCÁVEL, CILINDRO DE AÇO LISO, POTÊNCIA DE TRAÇÃO DE 65 CV, PESO 4,7 T, IMPACTO DINÂMICO 18,3 T, LARGURA DE TRABALHO 1,67 M - JUROS. AF_02/2016</v>
          </cell>
          <cell r="C1001" t="str">
            <v>H</v>
          </cell>
          <cell r="D1001" t="str">
            <v>ATRIBUÍDO SÃO PAULO</v>
          </cell>
          <cell r="E1001">
            <v>0.64</v>
          </cell>
        </row>
        <row r="1002">
          <cell r="A1002">
            <v>93239</v>
          </cell>
          <cell r="B1002" t="str">
            <v>ROLO COMPACTADOR VIBRATÓRIO PÉ DE CARNEIRO, OPERADO POR CONTROLE REMOTO, POTÊNCIA 12,5 KW, PESO OPERACIONAL 1,675 T, LARGURA DE TRABALHO 0,85 M - JUROS. AF_02/2016</v>
          </cell>
          <cell r="C1002" t="str">
            <v>H</v>
          </cell>
          <cell r="D1002" t="str">
            <v>ATRIBUÍDO SÃO PAULO</v>
          </cell>
          <cell r="E1002">
            <v>2.91</v>
          </cell>
        </row>
        <row r="1003">
          <cell r="A1003">
            <v>93240</v>
          </cell>
          <cell r="B1003" t="str">
            <v>ROLO COMPACTADOR VIBRATÓRIO PÉ DE CARNEIRO, OPERADO POR CONTROLE REMOTO, POTÊNCIA 12,5 KW, PESO OPERACIONAL 1,675 T, LARGURA DE TRABALHO 0,85 M - MATERIAIS NA OPERAÇÃO. AF_02/2016</v>
          </cell>
          <cell r="C1003" t="str">
            <v>H</v>
          </cell>
          <cell r="D1003" t="str">
            <v>COLETADO</v>
          </cell>
          <cell r="E1003">
            <v>7.42</v>
          </cell>
        </row>
        <row r="1004">
          <cell r="A1004">
            <v>93267</v>
          </cell>
          <cell r="B1004" t="str">
            <v>GRUA ASCENCIONAL, LANÇA DE 30 M, CAPACIDADE DE 1,0 T A 30 M, ALTURA ATÉ 39 M  DEPRECIAÇÃO. AF_03/2016</v>
          </cell>
          <cell r="C1004" t="str">
            <v>H</v>
          </cell>
          <cell r="D1004" t="str">
            <v>ATRIBUÍDO SÃO PAULO</v>
          </cell>
          <cell r="E1004">
            <v>24.17</v>
          </cell>
        </row>
        <row r="1005">
          <cell r="A1005">
            <v>93269</v>
          </cell>
          <cell r="B1005" t="str">
            <v>GRUA ASCENCIONAL, LANÇA DE 30 M, CAPACIDADE DE 1,0 T A 30 M, ALTURA ATÉ 39 M   JUROS. AF_03/2016</v>
          </cell>
          <cell r="C1005" t="str">
            <v>H</v>
          </cell>
          <cell r="D1005" t="str">
            <v>ATRIBUÍDO SÃO PAULO</v>
          </cell>
          <cell r="E1005">
            <v>2.87</v>
          </cell>
        </row>
        <row r="1006">
          <cell r="A1006">
            <v>93270</v>
          </cell>
          <cell r="B1006" t="str">
            <v>GRUA ASCENCIONAL, LANÇA DE 30 M, CAPACIDADE DE 1,0 T A 30 M, ALTURA ATÉ 39 M   MANUTENÇÃO. AF_03/2016</v>
          </cell>
          <cell r="C1006" t="str">
            <v>H</v>
          </cell>
          <cell r="D1006" t="str">
            <v>ATRIBUÍDO SÃO PAULO</v>
          </cell>
          <cell r="E1006">
            <v>26.44</v>
          </cell>
        </row>
        <row r="1007">
          <cell r="A1007">
            <v>93271</v>
          </cell>
          <cell r="B1007" t="str">
            <v>GRUA ASCENCIONAL, LANÇA DE 30 M, CAPACIDADE DE 1,0 T A 30 M, ALTURA ATÉ 39 M   MATERIAIS NA OPERAÇÃO. AF_03/2016</v>
          </cell>
          <cell r="C1007" t="str">
            <v>H</v>
          </cell>
          <cell r="D1007" t="str">
            <v>COEFICIENTE DE REPRESENTATIVIDADE</v>
          </cell>
          <cell r="E1007">
            <v>6.73</v>
          </cell>
        </row>
        <row r="1008">
          <cell r="A1008">
            <v>93277</v>
          </cell>
          <cell r="B1008" t="str">
            <v>GUINCHO ELÉTRICO DE COLUNA, CAPACIDADE 400 KG, COM MOTO FREIO, MOTOR TRIFÁSICO DE 1,25 CV - DEPRECIAÇÃO. AF_03/2016</v>
          </cell>
          <cell r="C1008" t="str">
            <v>H</v>
          </cell>
          <cell r="D1008" t="str">
            <v>ATRIBUÍDO SÃO PAULO</v>
          </cell>
          <cell r="E1008">
            <v>0.27</v>
          </cell>
        </row>
        <row r="1009">
          <cell r="A1009">
            <v>93278</v>
          </cell>
          <cell r="B1009" t="str">
            <v>GUINCHO ELÉTRICO DE COLUNA, CAPACIDADE 400 KG, COM MOTO FREIO, MOTOR TRIFÁSICO DE 1,25 CV - JUROS. AF_03/2016</v>
          </cell>
          <cell r="C1009" t="str">
            <v>H</v>
          </cell>
          <cell r="D1009" t="str">
            <v>ATRIBUÍDO SÃO PAULO</v>
          </cell>
          <cell r="E1009">
            <v>0.03</v>
          </cell>
        </row>
        <row r="1010">
          <cell r="A1010">
            <v>93279</v>
          </cell>
          <cell r="B1010" t="str">
            <v>GUINCHO ELÉTRICO DE COLUNA, CAPACIDADE 400 KG, COM MOTO FREIO, MOTOR TRIFÁSICO DE 1,25 CV - MANUTENÇÃO. AF_03/2016</v>
          </cell>
          <cell r="C1010" t="str">
            <v>H</v>
          </cell>
          <cell r="D1010" t="str">
            <v>ATRIBUÍDO SÃO PAULO</v>
          </cell>
          <cell r="E1010">
            <v>0.26</v>
          </cell>
        </row>
        <row r="1011">
          <cell r="A1011">
            <v>93280</v>
          </cell>
          <cell r="B1011" t="str">
            <v>GUINCHO ELÉTRICO DE COLUNA, CAPACIDADE 400 KG, COM MOTO FREIO, MOTOR TRIFÁSICO DE 1,25 CV - MATERIAIS NA OPERAÇÃO. AF_03/2016</v>
          </cell>
          <cell r="C1011" t="str">
            <v>H</v>
          </cell>
          <cell r="D1011" t="str">
            <v>COEFICIENTE DE REPRESENTATIVIDADE</v>
          </cell>
          <cell r="E1011">
            <v>0.56000000000000005</v>
          </cell>
        </row>
        <row r="1012">
          <cell r="A1012">
            <v>93283</v>
          </cell>
          <cell r="B1012" t="str">
            <v>GUINDASTE HIDRÁULICO AUTOPROPELIDO, COM LANÇA TELESCÓPICA 40 M, CAPACIDADE MÁXIMA 60 T, POTÊNCIA 260 KW - DEPRECIAÇÃO. AF_03/2016</v>
          </cell>
          <cell r="C1012" t="str">
            <v>H</v>
          </cell>
          <cell r="D1012" t="str">
            <v>ATRIBUÍDO SÃO PAULO</v>
          </cell>
          <cell r="E1012">
            <v>50.81</v>
          </cell>
        </row>
        <row r="1013">
          <cell r="A1013">
            <v>93284</v>
          </cell>
          <cell r="B1013" t="str">
            <v>GUINDASTE HIDRÁULICO AUTOPROPELIDO, COM LANÇA TELESCÓPICA 40 M, CAPACIDADE MÁXIMA 60 T, POTÊNCIA 260 KW - JUROS. AF_03/2016</v>
          </cell>
          <cell r="C1013" t="str">
            <v>H</v>
          </cell>
          <cell r="D1013" t="str">
            <v>ATRIBUÍDO SÃO PAULO</v>
          </cell>
          <cell r="E1013">
            <v>9.65</v>
          </cell>
        </row>
        <row r="1014">
          <cell r="A1014">
            <v>93285</v>
          </cell>
          <cell r="B1014" t="str">
            <v>GUINDASTE HIDRÁULICO AUTOPROPELIDO, COM LANÇA TELESCÓPICA 40 M, CAPACIDADE MÁXIMA 60 T, POTÊNCIA 260 KW - MANUTENÇÃO. AF_03/2016</v>
          </cell>
          <cell r="C1014" t="str">
            <v>H</v>
          </cell>
          <cell r="D1014" t="str">
            <v>ATRIBUÍDO SÃO PAULO</v>
          </cell>
          <cell r="E1014">
            <v>81.69</v>
          </cell>
        </row>
        <row r="1015">
          <cell r="A1015">
            <v>93286</v>
          </cell>
          <cell r="B1015" t="str">
            <v>GUINDASTE HIDRÁULICO AUTOPROPELIDO, COM LANÇA TELESCÓPICA 40 M, CAPACIDADE MÁXIMA 60 T, POTÊNCIA 260 KW - MATERIAIS NA OPERAÇÃO. AF_03/2016</v>
          </cell>
          <cell r="C1015" t="str">
            <v>H</v>
          </cell>
          <cell r="D1015" t="str">
            <v>COEFICIENTE DE REPRESENTATIVIDADE</v>
          </cell>
          <cell r="E1015">
            <v>159.12</v>
          </cell>
        </row>
        <row r="1016">
          <cell r="A1016">
            <v>93296</v>
          </cell>
          <cell r="B1016" t="str">
            <v>GUINDASTE HIDRÁULICO AUTOPROPELIDO, COM LANÇA TELESCÓPICA 40 M, CAPACIDADE MÁXIMA 60 T, POTÊNCIA 260 KW - IMPOSTOS E SEGUROS. AF_03/2016</v>
          </cell>
          <cell r="C1016" t="str">
            <v>H</v>
          </cell>
          <cell r="D1016" t="str">
            <v>ATRIBUÍDO SÃO PAULO</v>
          </cell>
          <cell r="E1016">
            <v>3.55</v>
          </cell>
        </row>
        <row r="1017">
          <cell r="A1017">
            <v>93397</v>
          </cell>
          <cell r="B1017" t="str">
            <v>GUINDAUTO HIDRÁULICO, CAPACIDADE MÁXIMA DE CARGA 3300 KG, MOMENTO MÁXIMO DE CARGA 5,8 TM, ALCANCE MÁXIMO HORIZONTAL 7,60 M, INCLUSIVE CAMINHÃO TOCO PBT 16.000 KG, POTÊNCIA DE 189 CV - DEPRECIAÇÃO. AF_03/2016</v>
          </cell>
          <cell r="C1017" t="str">
            <v>H</v>
          </cell>
          <cell r="D1017" t="str">
            <v>ATRIBUÍDO SÃO PAULO</v>
          </cell>
          <cell r="E1017">
            <v>9.0399999999999991</v>
          </cell>
        </row>
        <row r="1018">
          <cell r="A1018">
            <v>93398</v>
          </cell>
          <cell r="B1018" t="str">
            <v>GUINDAUTO HIDRÁULICO, CAPACIDADE MÁXIMA DE CARGA 3300 KG, MOMENTO MÁXIMO DE CARGA 5,8 TM, ALCANCE MÁXIMO HORIZONTAL 7,60 M, INCLUSIVE CAMINHÃO TOCO PBT 16.000 KG, POTÊNCIA DE 189 CV - JUROS. AF_03/2016</v>
          </cell>
          <cell r="C1018" t="str">
            <v>H</v>
          </cell>
          <cell r="D1018" t="str">
            <v>ATRIBUÍDO SÃO PAULO</v>
          </cell>
          <cell r="E1018">
            <v>1.89</v>
          </cell>
        </row>
        <row r="1019">
          <cell r="A1019">
            <v>93399</v>
          </cell>
          <cell r="B1019" t="str">
            <v>GUINDAUTO HIDRÁULICO, CAPACIDADE MÁXIMA DE CARGA 3300 KG, MOMENTO MÁXIMO DE CARGA 5,8 TM, ALCANCE MÁXIMO HORIZONTAL 7,60 M, INCLUSIVE CAMINHÃO TOCO PBT 16.000 KG, POTÊNCIA DE 189 CV  IMPOSTOS E SEGUROS. AF_03/2016</v>
          </cell>
          <cell r="C1019" t="str">
            <v>H</v>
          </cell>
          <cell r="D1019" t="str">
            <v>ATRIBUÍDO SÃO PAULO</v>
          </cell>
          <cell r="E1019">
            <v>0.73</v>
          </cell>
        </row>
        <row r="1020">
          <cell r="A1020">
            <v>93400</v>
          </cell>
          <cell r="B1020" t="str">
            <v>GUINDAUTO HIDRÁULICO, CAPACIDADE MÁXIMA DE CARGA 3300 KG, MOMENTO MÁXIMO DE CARGA 5,8 TM, ALCANCE MÁXIMO HORIZONTAL 7,60 M, INCLUSIVE CAMINHÃO TOCO PBT 16.000 KG, POTÊNCIA DE 189 CV - MANUTENÇÃO. AF_03/2016</v>
          </cell>
          <cell r="C1020" t="str">
            <v>H</v>
          </cell>
          <cell r="D1020" t="str">
            <v>ATRIBUÍDO SÃO PAULO</v>
          </cell>
          <cell r="E1020">
            <v>16.97</v>
          </cell>
        </row>
        <row r="1021">
          <cell r="A1021">
            <v>93401</v>
          </cell>
          <cell r="B1021" t="str">
            <v>GUINDAUTO HIDRÁULICO, CAPACIDADE MÁXIMA DE CARGA 3300 KG, MOMENTO MÁXIMO DE CARGA 5,8 TM, ALCANCE MÁXIMO HORIZONTAL 7,60 M, INCLUSIVE CAMINHÃO TOCO PBT 16.000 KG, POTÊNCIA DE 189 CV - MATERIAIS NA OPERAÇÃO. AF_03/2016</v>
          </cell>
          <cell r="C1021" t="str">
            <v>H</v>
          </cell>
          <cell r="D1021" t="str">
            <v>COLETADO</v>
          </cell>
          <cell r="E1021">
            <v>98.05</v>
          </cell>
        </row>
        <row r="1022">
          <cell r="A1022">
            <v>93404</v>
          </cell>
          <cell r="B1022" t="str">
            <v>MÁQUINA JATO DE PRESSAO PORTÁTIL PARA JATEAMENTO, CONTROLE AUTOMATICO REMOTO, CAMARA DE 1 SAIDA, CAPACIDADE 280 L, DIAMETRO 670 MM, BICO DE JATO CURTO VENTURI DE 5/16, MANGUEIRA DE 1 COM COMPRESSOR DE AR REBOCÁVEL VAZÃO 189 PCM E MOTOR DIESEL DE 63 CV- DEPRECIAÇÃO. AF_03/2016</v>
          </cell>
          <cell r="C1022" t="str">
            <v>H</v>
          </cell>
          <cell r="D1022" t="str">
            <v>ATRIBUÍDO SÃO PAULO</v>
          </cell>
          <cell r="E1022">
            <v>4.3899999999999997</v>
          </cell>
        </row>
        <row r="1023">
          <cell r="A1023">
            <v>93405</v>
          </cell>
          <cell r="B1023" t="str">
            <v>MÁQUINA JATO DE PRESSAO PORTÁTIL PARA JATEAMENTO, CONTROLE AUTOMATICO REMOTO, CAMARA DE 1 SAIDA, CAPACIDADE 280 L, DIAMETRO 670 MM, BICO DE JATO CURTO VENTURI DE 5/16, MANGUEIRA DE 1 COM COMPRESSOR DE AR REBOCÁVEL VAZÃO 189 PCM E MOTOR DIESEL DE 63 CV- JUROS. AF_03/2016</v>
          </cell>
          <cell r="C1023" t="str">
            <v>H</v>
          </cell>
          <cell r="D1023" t="str">
            <v>ATRIBUÍDO SÃO PAULO</v>
          </cell>
          <cell r="E1023">
            <v>0.44</v>
          </cell>
        </row>
        <row r="1024">
          <cell r="A1024">
            <v>93406</v>
          </cell>
          <cell r="B1024" t="str">
            <v>MÁQUINA JATO DE PRESSAO PORTÁTIL PARA JATEAMENTO, CONTROLE AUTOMATICO REMOTO, CAMARA DE 1 SAIDA, CAPACIDADE 280 L, DIAMETRO 670 MM, BICO DE JATO CURTO VENTURI DE 5/16, MANGUEIRA DE 1 COM COMPRESSOR DE AR REBOCÁVEL VAZÃO 189 PCM E MOTOR DIESEL DE 63 CV- MANUTENÇÃO. AF_03/2016</v>
          </cell>
          <cell r="C1024" t="str">
            <v>H</v>
          </cell>
          <cell r="D1024" t="str">
            <v>ATRIBUÍDO SÃO PAULO</v>
          </cell>
          <cell r="E1024">
            <v>5.49</v>
          </cell>
        </row>
        <row r="1025">
          <cell r="A1025">
            <v>93407</v>
          </cell>
          <cell r="B1025" t="str">
            <v>MÁQUINA JATO DE PRESSAO PORTÁTIL PARA JATEAMENTO, CONTROLE AUTOMATICO REMOTO, CAMARA DE 1 SAIDA, CAPACIDADE 280 L, DIAMETRO 670 MM, BICO DE JATO CURTO VENTURI DE 5/16, MANGUEIRA DE 1 COM COMPRESSOR DE AR REBOCÁVEL VAZÃO 189 PCM E MOTOR DIESEL DE 63 CV- MATERIAIS NA OPERAÇÃO. AF_03/2016</v>
          </cell>
          <cell r="C1025" t="str">
            <v>H</v>
          </cell>
          <cell r="D1025" t="str">
            <v>COLETADO</v>
          </cell>
          <cell r="E1025">
            <v>29.23</v>
          </cell>
        </row>
        <row r="1026">
          <cell r="A1026">
            <v>93411</v>
          </cell>
          <cell r="B1026" t="str">
            <v>GERADOR PORTÁTIL MONOFÁSICO, POTÊNCIA 5500 VA, MOTOR A GASOLINA, POTÊNCIA DO MOTOR 13 CV - DEPRECIAÇÃO. AF_03/2016</v>
          </cell>
          <cell r="C1026" t="str">
            <v>H</v>
          </cell>
          <cell r="D1026" t="str">
            <v>ATRIBUÍDO SÃO PAULO</v>
          </cell>
          <cell r="E1026">
            <v>0.2</v>
          </cell>
        </row>
        <row r="1027">
          <cell r="A1027">
            <v>93412</v>
          </cell>
          <cell r="B1027" t="str">
            <v>GERADOR PORTÁTIL MONOFÁSICO, POTÊNCIA 5500 VA, MOTOR A GASOLINA, POTÊNCIA DO MOTOR 13 CV - JUROS. AF_03/2016</v>
          </cell>
          <cell r="C1027" t="str">
            <v>H</v>
          </cell>
          <cell r="D1027" t="str">
            <v>ATRIBUÍDO SÃO PAULO</v>
          </cell>
          <cell r="E1027">
            <v>0.03</v>
          </cell>
        </row>
        <row r="1028">
          <cell r="A1028">
            <v>93413</v>
          </cell>
          <cell r="B1028" t="str">
            <v>GERADOR PORTÁTIL MONOFÁSICO, POTÊNCIA 5500 VA, MOTOR A GASOLINA, POTÊNCIA DO MOTOR 13 CV - MANUTENÇÃO. AF_03/2016</v>
          </cell>
          <cell r="C1028" t="str">
            <v>H</v>
          </cell>
          <cell r="D1028" t="str">
            <v>ATRIBUÍDO SÃO PAULO</v>
          </cell>
          <cell r="E1028">
            <v>0.17</v>
          </cell>
        </row>
        <row r="1029">
          <cell r="A1029">
            <v>93414</v>
          </cell>
          <cell r="B1029" t="str">
            <v>GERADOR PORTÁTIL MONOFÁSICO, POTÊNCIA 5500 VA, MOTOR A GASOLINA, POTÊNCIA DO MOTOR 13 CV - MATERIAIS NA OPERAÇÃO. AF_03/2016</v>
          </cell>
          <cell r="C1029" t="str">
            <v>H</v>
          </cell>
          <cell r="D1029" t="str">
            <v>COLETADO</v>
          </cell>
          <cell r="E1029">
            <v>11.49</v>
          </cell>
        </row>
        <row r="1030">
          <cell r="A1030">
            <v>93417</v>
          </cell>
          <cell r="B1030" t="str">
            <v>GRUPO GERADOR REBOCÁVEL, POTÊNCIA 66 KVA, MOTOR A DIESEL - DEPRECIAÇÃO. AF_03/2016</v>
          </cell>
          <cell r="C1030" t="str">
            <v>H</v>
          </cell>
          <cell r="D1030" t="str">
            <v>ATRIBUÍDO SÃO PAULO</v>
          </cell>
          <cell r="E1030">
            <v>2.62</v>
          </cell>
        </row>
        <row r="1031">
          <cell r="A1031">
            <v>93418</v>
          </cell>
          <cell r="B1031" t="str">
            <v>GRUPO GERADOR REBOCÁVEL, POTÊNCIA 66 KVA, MOTOR A DIESEL - JUROS. AF_03/2016</v>
          </cell>
          <cell r="C1031" t="str">
            <v>H</v>
          </cell>
          <cell r="D1031" t="str">
            <v>ATRIBUÍDO SÃO PAULO</v>
          </cell>
          <cell r="E1031">
            <v>0.47</v>
          </cell>
        </row>
        <row r="1032">
          <cell r="A1032">
            <v>93419</v>
          </cell>
          <cell r="B1032" t="str">
            <v>GRUPO GERADOR REBOCÁVEL, POTÊNCIA 66 KVA, MOTOR A DIESEL - MANUTENÇÃO. AF_03/2016</v>
          </cell>
          <cell r="C1032" t="str">
            <v>H</v>
          </cell>
          <cell r="D1032" t="str">
            <v>ATRIBUÍDO SÃO PAULO</v>
          </cell>
          <cell r="E1032">
            <v>2.34</v>
          </cell>
        </row>
        <row r="1033">
          <cell r="A1033">
            <v>93420</v>
          </cell>
          <cell r="B1033" t="str">
            <v>GRUPO GERADOR REBOCÁVEL, POTÊNCIA 66 KVA, MOTOR A DIESEL - MATERIAIS NA OPERAÇÃO. AF_03/2016</v>
          </cell>
          <cell r="C1033" t="str">
            <v>H</v>
          </cell>
          <cell r="D1033" t="str">
            <v>COLETADO</v>
          </cell>
          <cell r="E1033">
            <v>41.58</v>
          </cell>
        </row>
        <row r="1034">
          <cell r="A1034">
            <v>93423</v>
          </cell>
          <cell r="B1034" t="str">
            <v>GRUPO GERADOR ESTACIONÁRIO, POTÊNCIA 150 KVA, MOTOR A DIESEL- DEPRECIAÇÃO. AF_03/2016</v>
          </cell>
          <cell r="C1034" t="str">
            <v>H</v>
          </cell>
          <cell r="D1034" t="str">
            <v>ATRIBUÍDO SÃO PAULO</v>
          </cell>
          <cell r="E1034">
            <v>3.72</v>
          </cell>
        </row>
        <row r="1035">
          <cell r="A1035">
            <v>93424</v>
          </cell>
          <cell r="B1035" t="str">
            <v>GRUPO GERADOR ESTACIONÁRIO, POTÊNCIA 150 KVA, MOTOR A DIESEL- JUROS. AF_03/2016</v>
          </cell>
          <cell r="C1035" t="str">
            <v>H</v>
          </cell>
          <cell r="D1035" t="str">
            <v>ATRIBUÍDO SÃO PAULO</v>
          </cell>
          <cell r="E1035">
            <v>0.66</v>
          </cell>
        </row>
        <row r="1036">
          <cell r="A1036">
            <v>93425</v>
          </cell>
          <cell r="B1036" t="str">
            <v>GRUPO GERADOR ESTACIONÁRIO, POTÊNCIA 150 KVA, MOTOR A DIESEL- MANUTENÇÃO. AF_03/2016</v>
          </cell>
          <cell r="C1036" t="str">
            <v>H</v>
          </cell>
          <cell r="D1036" t="str">
            <v>ATRIBUÍDO SÃO PAULO</v>
          </cell>
          <cell r="E1036">
            <v>3.32</v>
          </cell>
        </row>
        <row r="1037">
          <cell r="A1037">
            <v>93426</v>
          </cell>
          <cell r="B1037" t="str">
            <v>GRUPO GERADOR ESTACIONÁRIO, POTÊNCIA 150 KVA, MOTOR A DIESEL- MATERIAIS NA OPERAÇÃO. AF_03/2016</v>
          </cell>
          <cell r="C1037" t="str">
            <v>H</v>
          </cell>
          <cell r="D1037" t="str">
            <v>COLETADO</v>
          </cell>
          <cell r="E1037">
            <v>99.39</v>
          </cell>
        </row>
        <row r="1038">
          <cell r="A1038">
            <v>93429</v>
          </cell>
          <cell r="B1038" t="str">
            <v>USINA DE MISTURA ASFÁLTICA À QUENTE, TIPO CONTRA FLUXO, PROD 40 A 80 TON/HORA - DEPRECIAÇÃO. AF_03/2016</v>
          </cell>
          <cell r="C1038" t="str">
            <v>H</v>
          </cell>
          <cell r="D1038" t="str">
            <v>ATRIBUÍDO SÃO PAULO</v>
          </cell>
          <cell r="E1038">
            <v>63</v>
          </cell>
        </row>
        <row r="1039">
          <cell r="A1039">
            <v>93430</v>
          </cell>
          <cell r="B1039" t="str">
            <v>USINA DE MISTURA ASFÁLTICA À QUENTE, TIPO CONTRA FLUXO, PROD 40 A 80 TON/HORA - JUROS. AF_03/2016</v>
          </cell>
          <cell r="C1039" t="str">
            <v>H</v>
          </cell>
          <cell r="D1039" t="str">
            <v>ATRIBUÍDO SÃO PAULO</v>
          </cell>
          <cell r="E1039">
            <v>11.34</v>
          </cell>
        </row>
        <row r="1040">
          <cell r="A1040">
            <v>93431</v>
          </cell>
          <cell r="B1040" t="str">
            <v>USINA DE MISTURA ASFÁLTICA À QUENTE, TIPO CONTRA FLUXO, PROD 40 A 80 TON/HORA - MANUTENÇÃO. AF_03/2016</v>
          </cell>
          <cell r="C1040" t="str">
            <v>H</v>
          </cell>
          <cell r="D1040" t="str">
            <v>ATRIBUÍDO SÃO PAULO</v>
          </cell>
          <cell r="E1040">
            <v>101.27</v>
          </cell>
        </row>
        <row r="1041">
          <cell r="A1041">
            <v>93432</v>
          </cell>
          <cell r="B1041" t="str">
            <v>USINA DE MISTURA ASFÁLTICA À QUENTE, TIPO CONTRA FLUXO, PROD 40 A 80 TON/HORA - MATERIAIS NA OPERAÇÃO. AF_03/2016</v>
          </cell>
          <cell r="C1041" t="str">
            <v>H</v>
          </cell>
          <cell r="D1041" t="str">
            <v>COLETADO</v>
          </cell>
          <cell r="E1041">
            <v>1780.8</v>
          </cell>
        </row>
        <row r="1042">
          <cell r="A1042">
            <v>93435</v>
          </cell>
          <cell r="B1042" t="str">
            <v>USINA DE ASFALTO À FRIO, CAPACIDADE DE 40 A 60 TON/HORA, ELÉTRICA POTÊNCIA 30 CV - DEPRECIAÇÃO. AF_03/2016</v>
          </cell>
          <cell r="C1042" t="str">
            <v>H</v>
          </cell>
          <cell r="D1042" t="str">
            <v>ATRIBUÍDO SÃO PAULO</v>
          </cell>
          <cell r="E1042">
            <v>3.41</v>
          </cell>
        </row>
        <row r="1043">
          <cell r="A1043">
            <v>93436</v>
          </cell>
          <cell r="B1043" t="str">
            <v>USINA DE ASFALTO À FRIO, CAPACIDADE DE 40 A 60 TON/HORA, ELÉTRICA POTÊNCIA 30 CV - JUROS. AF_03/2016</v>
          </cell>
          <cell r="C1043" t="str">
            <v>H</v>
          </cell>
          <cell r="D1043" t="str">
            <v>ATRIBUÍDO SÃO PAULO</v>
          </cell>
          <cell r="E1043">
            <v>0.71</v>
          </cell>
        </row>
        <row r="1044">
          <cell r="A1044">
            <v>93437</v>
          </cell>
          <cell r="B1044" t="str">
            <v>USINA DE ASFALTO À FRIO, CAPACIDADE DE 40 A 60 TON/HORA, ELÉTRICA POTÊNCIA 30 CV - MANUTENÇÃO. AF_03/2016</v>
          </cell>
          <cell r="C1044" t="str">
            <v>H</v>
          </cell>
          <cell r="D1044" t="str">
            <v>ATRIBUÍDO SÃO PAULO</v>
          </cell>
          <cell r="E1044">
            <v>6.39</v>
          </cell>
        </row>
        <row r="1045">
          <cell r="A1045">
            <v>93438</v>
          </cell>
          <cell r="B1045" t="str">
            <v>USINA DE ASFALTO À FRIO, CAPACIDADE DE 40 A 60 TON/HORA, ELÉTRICA POTÊNCIA 30 CV - MATERIAIS NA OPERAÇÃO. AF_03/2016</v>
          </cell>
          <cell r="C1045" t="str">
            <v>H</v>
          </cell>
          <cell r="D1045" t="str">
            <v>COLETADO</v>
          </cell>
          <cell r="E1045">
            <v>18.399999999999999</v>
          </cell>
        </row>
        <row r="1046">
          <cell r="A1046">
            <v>95114</v>
          </cell>
          <cell r="B1046" t="str">
            <v>MARTELETE OU ROMPEDOR PNEUMÁTICO MANUAL, 28 KG, COM SILENCIADOR - DEPRECIAÇÃO. AF_07/2016</v>
          </cell>
          <cell r="C1046" t="str">
            <v>H</v>
          </cell>
          <cell r="D1046" t="str">
            <v>COEFICIENTE DE REPRESENTATIVIDADE</v>
          </cell>
          <cell r="E1046">
            <v>0.86</v>
          </cell>
        </row>
        <row r="1047">
          <cell r="A1047">
            <v>95115</v>
          </cell>
          <cell r="B1047" t="str">
            <v>MARTELETE OU ROMPEDOR PNEUMÁTICO MANUAL, 28 KG, COM SILENCIADOR - JUROS. AF_07/2016</v>
          </cell>
          <cell r="C1047" t="str">
            <v>H</v>
          </cell>
          <cell r="D1047" t="str">
            <v>COEFICIENTE DE REPRESENTATIVIDADE</v>
          </cell>
          <cell r="E1047">
            <v>0.1</v>
          </cell>
        </row>
        <row r="1048">
          <cell r="A1048">
            <v>95116</v>
          </cell>
          <cell r="B1048" t="str">
            <v>USINA DE CONCRETO FIXA, CAPACIDADE NOMINAL DE 90 A 120 M3/H, SEM SILO - DEPRECIAÇÃO. AF_07/2016</v>
          </cell>
          <cell r="C1048" t="str">
            <v>H</v>
          </cell>
          <cell r="D1048" t="str">
            <v>ATRIBUÍDO SÃO PAULO</v>
          </cell>
          <cell r="E1048">
            <v>31.99</v>
          </cell>
        </row>
        <row r="1049">
          <cell r="A1049">
            <v>95117</v>
          </cell>
          <cell r="B1049" t="str">
            <v>USINA DE CONCRETO FIXA, CAPACIDADE NOMINAL DE 90 A 120 M3/H, SEM SILO - JUROS. AF_07/2016</v>
          </cell>
          <cell r="C1049" t="str">
            <v>H</v>
          </cell>
          <cell r="D1049" t="str">
            <v>ATRIBUÍDO SÃO PAULO</v>
          </cell>
          <cell r="E1049">
            <v>5.04</v>
          </cell>
        </row>
        <row r="1050">
          <cell r="A1050">
            <v>95118</v>
          </cell>
          <cell r="B1050" t="str">
            <v>USINA MISTURADORA DE SOLOS, CAPACIDADE DE 200 A 500 TON/H, POTENCIA 75KW - DEPRECIAÇÃO. AF_07/2016</v>
          </cell>
          <cell r="C1050" t="str">
            <v>H</v>
          </cell>
          <cell r="D1050" t="str">
            <v>ATRIBUÍDO SÃO PAULO</v>
          </cell>
          <cell r="E1050">
            <v>32.49</v>
          </cell>
        </row>
        <row r="1051">
          <cell r="A1051">
            <v>95119</v>
          </cell>
          <cell r="B1051" t="str">
            <v>USINA MISTURADORA DE SOLOS, CAPACIDADE DE 200 A 500 TON/H, POTENCIA 75KW - JUROS. AF_07/2016</v>
          </cell>
          <cell r="C1051" t="str">
            <v>H</v>
          </cell>
          <cell r="D1051" t="str">
            <v>ATRIBUÍDO SÃO PAULO</v>
          </cell>
          <cell r="E1051">
            <v>5.84</v>
          </cell>
        </row>
        <row r="1052">
          <cell r="A1052">
            <v>95120</v>
          </cell>
          <cell r="B1052" t="str">
            <v>USINA MISTURADORA DE SOLOS, CAPACIDADE DE 200 A 500 TON/H, POTENCIA 75KW - MATERIAIS NA OPERAÇÃO. AF_07/2016</v>
          </cell>
          <cell r="C1052" t="str">
            <v>H</v>
          </cell>
          <cell r="D1052" t="str">
            <v>COEFICIENTE DE REPRESENTATIVIDADE</v>
          </cell>
          <cell r="E1052">
            <v>45.9</v>
          </cell>
        </row>
        <row r="1053">
          <cell r="A1053">
            <v>95123</v>
          </cell>
          <cell r="B1053" t="str">
            <v>DISTRIBUIDOR DE AGREGADOS AUTOPROPELIDO, CAP 3 M3, A DIESEL, POTÊNCIA 176CV - DEPRECIAÇÃO. AF_07/2016</v>
          </cell>
          <cell r="C1053" t="str">
            <v>H</v>
          </cell>
          <cell r="D1053" t="str">
            <v>ATRIBUÍDO SÃO PAULO</v>
          </cell>
          <cell r="E1053">
            <v>11.4</v>
          </cell>
        </row>
        <row r="1054">
          <cell r="A1054">
            <v>95124</v>
          </cell>
          <cell r="B1054" t="str">
            <v>DISTRIBUIDOR DE AGREGADOS AUTOPROPELIDO, C/AP 3 M3, A DIESEL, POTÊNCIA 176CV - JUROS. AF_07/2016</v>
          </cell>
          <cell r="C1054" t="str">
            <v>H</v>
          </cell>
          <cell r="D1054" t="str">
            <v>ATRIBUÍDO SÃO PAULO</v>
          </cell>
          <cell r="E1054">
            <v>1.79</v>
          </cell>
        </row>
        <row r="1055">
          <cell r="A1055">
            <v>95125</v>
          </cell>
          <cell r="B1055" t="str">
            <v>DISTRIBUIDOR DE AGREGADOS AUTOPROPELIDO, CAP 3 M3, A DIESEL, POTÊNCIA 176CV - MANUTENÇÃO. AF_07/2016</v>
          </cell>
          <cell r="C1055" t="str">
            <v>H</v>
          </cell>
          <cell r="D1055" t="str">
            <v>ATRIBUÍDO SÃO PAULO</v>
          </cell>
          <cell r="E1055">
            <v>12.47</v>
          </cell>
        </row>
        <row r="1056">
          <cell r="A1056">
            <v>95126</v>
          </cell>
          <cell r="B1056" t="str">
            <v>DISTRIBUIDOR DE AGREGADOS AUTOPROPELIDO, CAP 3 M3, A DIESEL, POTÊNCIA 176CV  MATERIAIS NA OPERAÇÃO. AF_07/2016</v>
          </cell>
          <cell r="C1056" t="str">
            <v>H</v>
          </cell>
          <cell r="D1056" t="str">
            <v>COLETADO</v>
          </cell>
          <cell r="E1056">
            <v>91.3</v>
          </cell>
        </row>
        <row r="1057">
          <cell r="A1057">
            <v>95129</v>
          </cell>
          <cell r="B1057" t="str">
            <v>MÁQUINA DEMARCADORA DE FAIXA DE TRÁFEGO À FRIO, AUTOPROPELIDA, POTÊNCIA 38 HP - DEPRECIAÇÃO. AF_07/2016</v>
          </cell>
          <cell r="C1057" t="str">
            <v>H</v>
          </cell>
          <cell r="D1057" t="str">
            <v>ATRIBUÍDO SÃO PAULO</v>
          </cell>
          <cell r="E1057">
            <v>20.23</v>
          </cell>
        </row>
        <row r="1058">
          <cell r="A1058">
            <v>95130</v>
          </cell>
          <cell r="B1058" t="str">
            <v>MÁQUINA DEMARCADORA DE FAIXA DE TRÁFEGO À FRIO, AUTOPROPELIDA, POTÊNCIA 38 HP - JUROS. AF_07/2016</v>
          </cell>
          <cell r="C1058" t="str">
            <v>H</v>
          </cell>
          <cell r="D1058" t="str">
            <v>ATRIBUÍDO SÃO PAULO</v>
          </cell>
          <cell r="E1058">
            <v>3.64</v>
          </cell>
        </row>
        <row r="1059">
          <cell r="A1059">
            <v>95131</v>
          </cell>
          <cell r="B1059" t="str">
            <v>MÁQUINA DEMARCADORA DE FAIXA DE TRÁFEGO À FRIO, AUTOPROPELIDA, POTÊNCIA 38 HP - MANUTENÇÃO. AF_07/2016</v>
          </cell>
          <cell r="C1059" t="str">
            <v>H</v>
          </cell>
          <cell r="D1059" t="str">
            <v>ATRIBUÍDO SÃO PAULO</v>
          </cell>
          <cell r="E1059">
            <v>37.94</v>
          </cell>
        </row>
        <row r="1060">
          <cell r="A1060">
            <v>95132</v>
          </cell>
          <cell r="B1060" t="str">
            <v>MÁQUINA DEMARCADORA DE FAIXA DE TRÁFEGO À FRIO, AUTOPROPELIDA, POTÊNCIA 38 HP - MATERIAIS NA OPERAÇÃO. AF_07/2016</v>
          </cell>
          <cell r="C1060" t="str">
            <v>H</v>
          </cell>
          <cell r="D1060" t="str">
            <v>COLETADO</v>
          </cell>
          <cell r="E1060">
            <v>19.989999999999998</v>
          </cell>
        </row>
        <row r="1061">
          <cell r="A1061">
            <v>95136</v>
          </cell>
          <cell r="B1061" t="str">
            <v>TALHA MANUAL DE CORRENTE, CAPACIDADE DE 2 TON. COM ELEVAÇÃO DE 3 M - DEPRECIAÇÃO. AF_07/2016</v>
          </cell>
          <cell r="C1061" t="str">
            <v>H</v>
          </cell>
          <cell r="D1061" t="str">
            <v>ATRIBUÍDO SÃO PAULO</v>
          </cell>
          <cell r="E1061">
            <v>0.03</v>
          </cell>
        </row>
        <row r="1062">
          <cell r="A1062">
            <v>95137</v>
          </cell>
          <cell r="B1062" t="str">
            <v>TALHA MANUAL DE CORRENTE, CAPACIDADE DE 2 TON. COM ELEVAÇÃO DE 3 M - JUROS. AF_07/2016</v>
          </cell>
          <cell r="C1062" t="str">
            <v>H</v>
          </cell>
          <cell r="D1062" t="str">
            <v>ATRIBUÍDO SÃO PAULO</v>
          </cell>
          <cell r="E1062">
            <v>0.01</v>
          </cell>
        </row>
        <row r="1063">
          <cell r="A1063">
            <v>95138</v>
          </cell>
          <cell r="B1063" t="str">
            <v>TALHA MANUAL DE CORRENTE, CAPACIDADE DE 2 TON. COM ELEVAÇÃO DE 3 M - MANUTENÇÃO. AF_07/2016</v>
          </cell>
          <cell r="C1063" t="str">
            <v>H</v>
          </cell>
          <cell r="D1063" t="str">
            <v>ATRIBUÍDO SÃO PAULO</v>
          </cell>
          <cell r="E1063">
            <v>0.02</v>
          </cell>
        </row>
        <row r="1064">
          <cell r="A1064">
            <v>95208</v>
          </cell>
          <cell r="B1064" t="str">
            <v>GRUA ASCENCIONAL, LANÇA DE 42 M, CAPACIDADE DE 1,5 T A 30 M, ALTURA ATÉ 39 M  DEPRECIAÇÃO. AF_08/2016</v>
          </cell>
          <cell r="C1064" t="str">
            <v>H</v>
          </cell>
          <cell r="D1064" t="str">
            <v>ATRIBUÍDO SÃO PAULO</v>
          </cell>
          <cell r="E1064">
            <v>27.39</v>
          </cell>
        </row>
        <row r="1065">
          <cell r="A1065">
            <v>95209</v>
          </cell>
          <cell r="B1065" t="str">
            <v>GRUA ASCENCIONAL, LANCA DE 42 M, CAPACIDADE DE 1,5 T A 30 M, ALTURA ATE 39 M  JUROS. AF_08/2016</v>
          </cell>
          <cell r="C1065" t="str">
            <v>H</v>
          </cell>
          <cell r="D1065" t="str">
            <v>ATRIBUÍDO SÃO PAULO</v>
          </cell>
          <cell r="E1065">
            <v>3.25</v>
          </cell>
        </row>
        <row r="1066">
          <cell r="A1066">
            <v>95210</v>
          </cell>
          <cell r="B1066" t="str">
            <v>GRUA ASCENCIONAL, LANCA DE 42 M, CAPACIDADE DE 1,5 T A 30 M, ALTURA ATE 39 M  MANUTENÇÃO. AF_08/2016</v>
          </cell>
          <cell r="C1066" t="str">
            <v>H</v>
          </cell>
          <cell r="D1066" t="str">
            <v>ATRIBUÍDO SÃO PAULO</v>
          </cell>
          <cell r="E1066">
            <v>29.96</v>
          </cell>
        </row>
        <row r="1067">
          <cell r="A1067">
            <v>95211</v>
          </cell>
          <cell r="B1067" t="str">
            <v>GRUA ASCENCIONAL, LANCA DE 42 M, CAPACIDADE DE 1,5 T A 30 M, ALTURA ATE 39 M  MATERIAIS NA OPERAÇÃO. AF_08/2016</v>
          </cell>
          <cell r="C1067" t="str">
            <v>H</v>
          </cell>
          <cell r="D1067" t="str">
            <v>COEFICIENTE DE REPRESENTATIVIDADE</v>
          </cell>
          <cell r="E1067">
            <v>6.73</v>
          </cell>
        </row>
        <row r="1068">
          <cell r="A1068">
            <v>95214</v>
          </cell>
          <cell r="B1068" t="str">
            <v>PULVERIZADOR DE TINTA ELÉTRICO/MÁQUINA DE PINTURA AIRLESS, VAZÃO 2 L/MIN - DEPRECIAÇÃO. AF_08/2016</v>
          </cell>
          <cell r="C1068" t="str">
            <v>H</v>
          </cell>
          <cell r="D1068" t="str">
            <v>COEFICIENTE DE REPRESENTATIVIDADE</v>
          </cell>
          <cell r="E1068">
            <v>0.23</v>
          </cell>
        </row>
        <row r="1069">
          <cell r="A1069">
            <v>95215</v>
          </cell>
          <cell r="B1069" t="str">
            <v>PULVERIZADOR DE TINTA ELÉTRICO/MÁQUINA DE PINTURA AIRLESS, VAZÃO 2 L/MIN - JUROS. AF_08/2016</v>
          </cell>
          <cell r="C1069" t="str">
            <v>H</v>
          </cell>
          <cell r="D1069" t="str">
            <v>COEFICIENTE DE REPRESENTATIVIDADE</v>
          </cell>
          <cell r="E1069">
            <v>0.02</v>
          </cell>
        </row>
        <row r="1070">
          <cell r="A1070">
            <v>95216</v>
          </cell>
          <cell r="B1070" t="str">
            <v>PULVERIZADOR DE TINTA ELÉTRICO/MÁQUINA DE PINTURA AIRLESS, VAZÃO 2 L/MIN - MANUTENÇÃO. AF_08/2016</v>
          </cell>
          <cell r="C1070" t="str">
            <v>H</v>
          </cell>
          <cell r="D1070" t="str">
            <v>COEFICIENTE DE REPRESENTATIVIDADE</v>
          </cell>
          <cell r="E1070">
            <v>0.16</v>
          </cell>
        </row>
        <row r="1071">
          <cell r="A1071">
            <v>95217</v>
          </cell>
          <cell r="B1071" t="str">
            <v>PULVERIZADOR DE TINTA ELÉTRICO/MÁQUINA DE PINTURA AIRLESS, VAZÃO 2 L/MIN - MATERIAIS NA OPERAÇÃO. AF_08/2016</v>
          </cell>
          <cell r="C1071" t="str">
            <v>H</v>
          </cell>
          <cell r="D1071" t="str">
            <v>COEFICIENTE DE REPRESENTATIVIDADE</v>
          </cell>
          <cell r="E1071">
            <v>0.45</v>
          </cell>
        </row>
        <row r="1072">
          <cell r="A1072">
            <v>95255</v>
          </cell>
          <cell r="B1072" t="str">
            <v>MARTELO DEMOLIDOR PNEUMÁTICO MANUAL, 32 KG - DEPRECIAÇÃO. AF_09/2016</v>
          </cell>
          <cell r="C1072" t="str">
            <v>H</v>
          </cell>
          <cell r="D1072" t="str">
            <v>COEFICIENTE DE REPRESENTATIVIDADE</v>
          </cell>
          <cell r="E1072">
            <v>0.76</v>
          </cell>
        </row>
        <row r="1073">
          <cell r="A1073">
            <v>95256</v>
          </cell>
          <cell r="B1073" t="str">
            <v>MARTELO DEMOLIDOR PNEUMÁTICO MANUAL, 32 KG - JUROS. AF_09/2016</v>
          </cell>
          <cell r="C1073" t="str">
            <v>H</v>
          </cell>
          <cell r="D1073" t="str">
            <v>COEFICIENTE DE REPRESENTATIVIDADE</v>
          </cell>
          <cell r="E1073">
            <v>0.09</v>
          </cell>
        </row>
        <row r="1074">
          <cell r="A1074">
            <v>95257</v>
          </cell>
          <cell r="B1074" t="str">
            <v>MARTELO DEMOLIDOR PNEUMÁTICO MANUAL, 32 KG - MANUTENÇÃO. AF_09/2016</v>
          </cell>
          <cell r="C1074" t="str">
            <v>H</v>
          </cell>
          <cell r="D1074" t="str">
            <v>COEFICIENTE DE REPRESENTATIVIDADE</v>
          </cell>
          <cell r="E1074">
            <v>0.96</v>
          </cell>
        </row>
        <row r="1075">
          <cell r="A1075">
            <v>95260</v>
          </cell>
          <cell r="B1075" t="str">
            <v>COMPACTADOR DE SOLOS DE PERCUSÃO (SOQUETE) COM MOTOR A GASOLINA, POTÊNCIA 3 CV - DEPRECIAÇÃO. AF_09/2016</v>
          </cell>
          <cell r="C1075" t="str">
            <v>H</v>
          </cell>
          <cell r="D1075" t="str">
            <v>ATRIBUÍDO SÃO PAULO</v>
          </cell>
          <cell r="E1075">
            <v>0.51</v>
          </cell>
        </row>
        <row r="1076">
          <cell r="A1076">
            <v>95261</v>
          </cell>
          <cell r="B1076" t="str">
            <v>COMPACTADOR DE SOLOS DE PERCUSÃO (SOQUETE) COM MOTOR A GASOLINA, POTÊNCIA 3 CV - JUROS. AF_09/2016</v>
          </cell>
          <cell r="C1076" t="str">
            <v>H</v>
          </cell>
          <cell r="D1076" t="str">
            <v>COEFICIENTE DE REPRESENTATIVIDADE</v>
          </cell>
          <cell r="E1076">
            <v>0.08</v>
          </cell>
        </row>
        <row r="1077">
          <cell r="A1077">
            <v>95262</v>
          </cell>
          <cell r="B1077" t="str">
            <v>COMPACTADOR DE SOLOS DE PERCUSÃO (SOQUETE) COM MOTOR A GASOLINA, POTÊNCIA 3 CV - MANUTENÇÃO. AF_09/2016</v>
          </cell>
          <cell r="C1077" t="str">
            <v>H</v>
          </cell>
          <cell r="D1077" t="str">
            <v>COEFICIENTE DE REPRESENTATIVIDADE</v>
          </cell>
          <cell r="E1077">
            <v>0.8</v>
          </cell>
        </row>
        <row r="1078">
          <cell r="A1078">
            <v>95263</v>
          </cell>
          <cell r="B1078" t="str">
            <v>COMPACTADOR DE SOLOS DE PERCUSÃO (SOQUETE) COM MOTOR A GASOLINA, POTÊNCIA 3 CV - MATERIAIS NA OPERAÇÃO. AF_09/2016</v>
          </cell>
          <cell r="C1078" t="str">
            <v>H</v>
          </cell>
          <cell r="D1078" t="str">
            <v>COLETADO</v>
          </cell>
          <cell r="E1078">
            <v>3.56</v>
          </cell>
        </row>
        <row r="1079">
          <cell r="A1079">
            <v>95266</v>
          </cell>
          <cell r="B1079" t="str">
            <v>RÉGUA VIBRATÓRIA DUPLA PARA CONCRETO, PESO DE 60KG, COMPRIMENTO 4 M, COM MOTOR A GASOLINA, POTÊNCIA 5,5 HP - DEPRECIAÇÃO. AF_09/2016</v>
          </cell>
          <cell r="C1079" t="str">
            <v>H</v>
          </cell>
          <cell r="D1079" t="str">
            <v>ATRIBUÍDO SÃO PAULO</v>
          </cell>
          <cell r="E1079">
            <v>0.36</v>
          </cell>
        </row>
        <row r="1080">
          <cell r="A1080">
            <v>95267</v>
          </cell>
          <cell r="B1080" t="str">
            <v>RÉGUA VIBRATÓRIA DUPLA PARA CONCRETO, PESO DE 60KG, COMPRIMENTO 4 M, COM MOTOR A GASOLINA, POTÊNCIA 5,5 HP - JUROS. AF_09/2016</v>
          </cell>
          <cell r="C1080" t="str">
            <v>H</v>
          </cell>
          <cell r="D1080" t="str">
            <v>ATRIBUÍDO SÃO PAULO</v>
          </cell>
          <cell r="E1080">
            <v>0.03</v>
          </cell>
        </row>
        <row r="1081">
          <cell r="A1081">
            <v>95268</v>
          </cell>
          <cell r="B1081" t="str">
            <v>RÉGUA VIBRATÓRIA DUPLA PARA CONCRETO, PESO DE 60KG, COMPRIMENTO 4 M, COM MOTOR A GASOLINA, POTÊNCIA 5,5 HP - MANUTENÇÃO. AF_09/2016</v>
          </cell>
          <cell r="C1081" t="str">
            <v>H</v>
          </cell>
          <cell r="D1081" t="str">
            <v>ATRIBUÍDO SÃO PAULO</v>
          </cell>
          <cell r="E1081">
            <v>0.35</v>
          </cell>
        </row>
        <row r="1082">
          <cell r="A1082">
            <v>95269</v>
          </cell>
          <cell r="B1082" t="str">
            <v>RÉGUA VIBRATÓRIA DUPLA PARA CONCRETO, PESO DE 60KG, COMPRIMENTO 4 M, COM MOTOR A GASOLINA, POTÊNCIA 5,5 HP  MATERIAIS NA OPERAÇÃO. AF_09/2016</v>
          </cell>
          <cell r="C1082" t="str">
            <v>H</v>
          </cell>
          <cell r="D1082" t="str">
            <v>COLETADO</v>
          </cell>
          <cell r="E1082">
            <v>6.66</v>
          </cell>
        </row>
        <row r="1083">
          <cell r="A1083">
            <v>95272</v>
          </cell>
          <cell r="B1083" t="str">
            <v>POLIDORA DE PISO (POLITRIZ), PESO DE 100KG, DIÂMETRO 450 MM, MOTOR ELÉTRICO, POTÊNCIA 4 HP - DEPRECIAÇÃO. AF_09/2016</v>
          </cell>
          <cell r="C1083" t="str">
            <v>H</v>
          </cell>
          <cell r="D1083" t="str">
            <v>ATRIBUÍDO SÃO PAULO</v>
          </cell>
          <cell r="E1083">
            <v>0.35</v>
          </cell>
        </row>
        <row r="1084">
          <cell r="A1084">
            <v>95273</v>
          </cell>
          <cell r="B1084" t="str">
            <v>POLIDORA DE PISO (POLITRIZ), PESO DE 100KG, DIÂMETRO 450 MM, MOTOR ELÉTRICO, POTÊNCIA 4 HP - JUROS. AF_09/2016</v>
          </cell>
          <cell r="C1084" t="str">
            <v>H</v>
          </cell>
          <cell r="D1084" t="str">
            <v>ATRIBUÍDO SÃO PAULO</v>
          </cell>
          <cell r="E1084">
            <v>0.04</v>
          </cell>
        </row>
        <row r="1085">
          <cell r="A1085">
            <v>95274</v>
          </cell>
          <cell r="B1085" t="str">
            <v>POLIDORA DE PISO (POLITRIZ), PESO DE 100KG, DIÂMETRO 450 MM, MOTOR ELÉTRICO, POTÊNCIA 4 HP - MANUTENÇÃO. AF_09/2016</v>
          </cell>
          <cell r="C1085" t="str">
            <v>H</v>
          </cell>
          <cell r="D1085" t="str">
            <v>ATRIBUÍDO SÃO PAULO</v>
          </cell>
          <cell r="E1085">
            <v>0.28000000000000003</v>
          </cell>
        </row>
        <row r="1086">
          <cell r="A1086">
            <v>95275</v>
          </cell>
          <cell r="B1086" t="str">
            <v>POLIDORA DE PISO (POLITRIZ), PESO DE 100KG, DIÂMETRO 450 MM, MOTOR ELÉTRICO, POTÊNCIA 4 HP  MATERIAIS NA OPERAÇÃO. AF_09/2016</v>
          </cell>
          <cell r="C1086" t="str">
            <v>H</v>
          </cell>
          <cell r="D1086" t="str">
            <v>COEFICIENTE DE REPRESENTATIVIDADE</v>
          </cell>
          <cell r="E1086">
            <v>1.82</v>
          </cell>
        </row>
        <row r="1087">
          <cell r="A1087">
            <v>95278</v>
          </cell>
          <cell r="B1087" t="str">
            <v>DESEMPENADEIRA DE CONCRETO, PESO DE 75KG, 4 PÁS, MOTOR A GASOLINA, POTÊNCIA 5,5 HP - DEPRECIAÇÃO. AF_09/2016</v>
          </cell>
          <cell r="C1087" t="str">
            <v>H</v>
          </cell>
          <cell r="D1087" t="str">
            <v>ATRIBUÍDO SÃO PAULO</v>
          </cell>
          <cell r="E1087">
            <v>0.39</v>
          </cell>
        </row>
        <row r="1088">
          <cell r="A1088">
            <v>95279</v>
          </cell>
          <cell r="B1088" t="str">
            <v>DESEMPENADEIRA DE CONCRETO, PESO DE 75KG, 4 PÁS, MOTOR A GASOLINA, POTÊNCIA 5,5 HP - JUROS. AF_09/2016</v>
          </cell>
          <cell r="C1088" t="str">
            <v>H</v>
          </cell>
          <cell r="D1088" t="str">
            <v>ATRIBUÍDO SÃO PAULO</v>
          </cell>
          <cell r="E1088">
            <v>0.04</v>
          </cell>
        </row>
        <row r="1089">
          <cell r="A1089">
            <v>95280</v>
          </cell>
          <cell r="B1089" t="str">
            <v>DESEMPENADEIRA DE CONCRETO, PESO DE 75KG, 4 PÁS, MOTOR A GASOLINA, POTÊNCIA 5,5 HP - MANUTENÇÃO. AF_09/2016</v>
          </cell>
          <cell r="C1089" t="str">
            <v>H</v>
          </cell>
          <cell r="D1089" t="str">
            <v>ATRIBUÍDO SÃO PAULO</v>
          </cell>
          <cell r="E1089">
            <v>0.3</v>
          </cell>
        </row>
        <row r="1090">
          <cell r="A1090">
            <v>95281</v>
          </cell>
          <cell r="B1090" t="str">
            <v>DESEMPENADEIRA DE CONCRETO, PESO DE 75KG, 4 PÁS, MOTOR A GASOLINA, POTÊNCIA 5,5 HP  MATERIAIS NA OPERAÇÃO. AF_09/2016</v>
          </cell>
          <cell r="C1090" t="str">
            <v>H</v>
          </cell>
          <cell r="D1090" t="str">
            <v>COLETADO</v>
          </cell>
          <cell r="E1090">
            <v>6.66</v>
          </cell>
        </row>
        <row r="1091">
          <cell r="A1091">
            <v>95617</v>
          </cell>
          <cell r="B1091" t="str">
            <v>PERFURATRIZ PNEUMATICA MANUAL DE PESO MEDIO, MARTELETE, 18KG, COMPRIMENTO MÁXIMO DE CURSO DE 6 M, DIAMETRO DO PISTAO DE 5,5 CM - DEPRECIAÇÃO. AF_11/2016</v>
          </cell>
          <cell r="C1091" t="str">
            <v>H</v>
          </cell>
          <cell r="D1091" t="str">
            <v>COEFICIENTE DE REPRESENTATIVIDADE</v>
          </cell>
          <cell r="E1091">
            <v>0.63</v>
          </cell>
        </row>
        <row r="1092">
          <cell r="A1092">
            <v>95618</v>
          </cell>
          <cell r="B1092" t="str">
            <v>PERFURATRIZ PNEUMATICA MANUAL DE PESO MEDIO, MARTELETE, 18KG, COMPRIMENTO MÁXIMO DE CURSO DE 6 M, DIAMETRO DO PISTAO DE 5,5 CM - JUROS. AF_11/2016</v>
          </cell>
          <cell r="C1092" t="str">
            <v>H</v>
          </cell>
          <cell r="D1092" t="str">
            <v>COEFICIENTE DE REPRESENTATIVIDADE</v>
          </cell>
          <cell r="E1092">
            <v>7.0000000000000007E-2</v>
          </cell>
        </row>
        <row r="1093">
          <cell r="A1093">
            <v>95619</v>
          </cell>
          <cell r="B1093" t="str">
            <v>PERFURATRIZ PNEUMATICA MANUAL DE PESO MEDIO, MARTELETE, 18KG, COMPRIMENTO MÁXIMO DE CURSO DE 6 M, DIAMETRO DO PISTAO DE 5,5 CM - MANUTENÇÃO. AF_11/2016</v>
          </cell>
          <cell r="C1093" t="str">
            <v>H</v>
          </cell>
          <cell r="D1093" t="str">
            <v>COEFICIENTE DE REPRESENTATIVIDADE</v>
          </cell>
          <cell r="E1093">
            <v>0.78</v>
          </cell>
        </row>
        <row r="1094">
          <cell r="A1094">
            <v>95627</v>
          </cell>
          <cell r="B1094" t="str">
            <v>ROLO COMPACTADOR VIBRATORIO TANDEM, ACO LISO, POTENCIA 125 HP, PESO SEM/COM LASTRO 10,20/11,65 T, LARGURA DE TRABALHO 1,73 M - DEPRECIAÇÃO. AF_11/2016</v>
          </cell>
          <cell r="C1094" t="str">
            <v>H</v>
          </cell>
          <cell r="D1094" t="str">
            <v>ATRIBUÍDO SÃO PAULO</v>
          </cell>
          <cell r="E1094">
            <v>23.01</v>
          </cell>
        </row>
        <row r="1095">
          <cell r="A1095">
            <v>95628</v>
          </cell>
          <cell r="B1095" t="str">
            <v>ROLO COMPACTADOR VIBRATORIO TANDEM, ACO LISO, POTENCIA 125 HP, PESO SEM/COM LASTRO 10,20/11,65 T, LARGURA DE TRABALHO 1,73 M - JUROS. AF_11/2016</v>
          </cell>
          <cell r="C1095" t="str">
            <v>H</v>
          </cell>
          <cell r="D1095" t="str">
            <v>ATRIBUÍDO SÃO PAULO</v>
          </cell>
          <cell r="E1095">
            <v>3.19</v>
          </cell>
        </row>
        <row r="1096">
          <cell r="A1096">
            <v>95629</v>
          </cell>
          <cell r="B1096" t="str">
            <v>ROLO COMPACTADOR VIBRATORIO TANDEM, ACO LISO, POTENCIA 125 HP, PESO SEM/COM LASTRO 10,20/11,65 T, LARGURA DE TRABALHO 1,73 M - MANUTENÇÃO. AF_11/2016</v>
          </cell>
          <cell r="C1096" t="str">
            <v>H</v>
          </cell>
          <cell r="D1096" t="str">
            <v>ATRIBUÍDO SÃO PAULO</v>
          </cell>
          <cell r="E1096">
            <v>28.79</v>
          </cell>
        </row>
        <row r="1097">
          <cell r="A1097">
            <v>95630</v>
          </cell>
          <cell r="B1097" t="str">
            <v>ROLO COMPACTADOR VIBRATORIO TANDEM, ACO LISO, POTENCIA 125 HP, PESO SEM/COM LASTRO 10,20/11,65 T, LARGURA DE TRABALHO 1,73 M - MATERIAIS NA OPERAÇÃO. AF_11/2016</v>
          </cell>
          <cell r="C1097" t="str">
            <v>H</v>
          </cell>
          <cell r="D1097" t="str">
            <v>COLETADO</v>
          </cell>
          <cell r="E1097">
            <v>55.35</v>
          </cell>
        </row>
        <row r="1098">
          <cell r="A1098">
            <v>95698</v>
          </cell>
          <cell r="B1098" t="str">
            <v>PERFURATRIZ MANUAL, TORQUE MAXIMO 55 KGF.M, POTENCIA 5 CV, COM DIAMETRO MAXIMO 8 1/2" - DEPRECIAÇÃO. AF_11/2016</v>
          </cell>
          <cell r="C1098" t="str">
            <v>H</v>
          </cell>
          <cell r="D1098" t="str">
            <v>COEFICIENTE DE REPRESENTATIVIDADE</v>
          </cell>
          <cell r="E1098">
            <v>2.5499999999999998</v>
          </cell>
        </row>
        <row r="1099">
          <cell r="A1099">
            <v>95699</v>
          </cell>
          <cell r="B1099" t="str">
            <v>PERFURATRIZ MANUAL, TORQUE MAXIMO 55 KGF.M, POTENCIA 5 CV, COM DIAMETRO MAXIMO 8 1/2" - JUROS. AF_11/2016</v>
          </cell>
          <cell r="C1099" t="str">
            <v>H</v>
          </cell>
          <cell r="D1099" t="str">
            <v>COEFICIENTE DE REPRESENTATIVIDADE</v>
          </cell>
          <cell r="E1099">
            <v>0.3</v>
          </cell>
        </row>
        <row r="1100">
          <cell r="A1100">
            <v>95700</v>
          </cell>
          <cell r="B1100" t="str">
            <v>PERFURATRIZ MANUAL, TORQUE MAXIMO 55 KGF.M, POTENCIA 5 CV, COM DIAMETRO MAXIMO 8 1/2" - MANUTENÇÃO. AF_11/2016</v>
          </cell>
          <cell r="C1100" t="str">
            <v>H</v>
          </cell>
          <cell r="D1100" t="str">
            <v>COEFICIENTE DE REPRESENTATIVIDADE</v>
          </cell>
          <cell r="E1100">
            <v>3.19</v>
          </cell>
        </row>
        <row r="1101">
          <cell r="A1101">
            <v>95701</v>
          </cell>
          <cell r="B1101" t="str">
            <v>PERFURATRIZ MANUAL, TORQUE MAXIMO 55 KGF.M, POTENCIA 5 CV, COM DIAMETRO MAXIMO 8 1/2" - MATERIAIS NA OPERAÇÃO. AF_11/2016</v>
          </cell>
          <cell r="C1101" t="str">
            <v>H</v>
          </cell>
          <cell r="D1101" t="str">
            <v>COEFICIENTE DE REPRESENTATIVIDADE</v>
          </cell>
          <cell r="E1101">
            <v>2.25</v>
          </cell>
        </row>
        <row r="1102">
          <cell r="A1102">
            <v>95704</v>
          </cell>
          <cell r="B1102" t="str">
            <v>PERFURATRIZ SOBRE ESTEIRA, TORQUE MÁXIMO 600 KGF, POTÊNCIA ENTRE 50 E 60 HP, DIÂMETRO MÁXIMO 10 - DEPRECIAÇÃO. AF_11/2016</v>
          </cell>
          <cell r="C1102" t="str">
            <v>H</v>
          </cell>
          <cell r="D1102" t="str">
            <v>COEFICIENTE DE REPRESENTATIVIDADE</v>
          </cell>
          <cell r="E1102">
            <v>22.94</v>
          </cell>
        </row>
        <row r="1103">
          <cell r="A1103">
            <v>95705</v>
          </cell>
          <cell r="B1103" t="str">
            <v>PERFURATRIZ SOBRE ESTEIRA, TORQUE MÁXIMO 600 KGF, POTÊNCIA ENTRE 50 E 60 HP, DIÂMETRO MÁXIMO 10 - JUROS. AF_11/2016</v>
          </cell>
          <cell r="C1103" t="str">
            <v>H</v>
          </cell>
          <cell r="D1103" t="str">
            <v>COEFICIENTE DE REPRESENTATIVIDADE</v>
          </cell>
          <cell r="E1103">
            <v>3.27</v>
          </cell>
        </row>
        <row r="1104">
          <cell r="A1104">
            <v>95706</v>
          </cell>
          <cell r="B1104" t="str">
            <v>PERFURATRIZ SOBRE ESTEIRA, TORQUE MÁXIMO 600 KGF, POTÊNCIA ENTRE 50 E 60 HP, DIÂMETRO MÁXIMO 10 - MANUTENÇÃO. AF_11/2016</v>
          </cell>
          <cell r="C1104" t="str">
            <v>H</v>
          </cell>
          <cell r="D1104" t="str">
            <v>COEFICIENTE DE REPRESENTATIVIDADE</v>
          </cell>
          <cell r="E1104">
            <v>28.71</v>
          </cell>
        </row>
        <row r="1105">
          <cell r="A1105">
            <v>95707</v>
          </cell>
          <cell r="B1105" t="str">
            <v>PERFURATRIZ SOBRE ESTEIRA, TORQUE MÁXIMO 600 KGF, POTÊNCIA ENTRE 50 E 60 HP, DIÂMETRO MÁXIMO 10 - MATERIAIS NA OPERAÇÃO. AF_11/2016</v>
          </cell>
          <cell r="C1105" t="str">
            <v>H</v>
          </cell>
          <cell r="D1105" t="str">
            <v>COEFICIENTE DE REPRESENTATIVIDADE</v>
          </cell>
          <cell r="E1105">
            <v>25.11</v>
          </cell>
        </row>
        <row r="1106">
          <cell r="A1106">
            <v>95710</v>
          </cell>
          <cell r="B1106" t="str">
            <v>ESCAVADEIRA HIDRAULICA SOBRE ESTEIRA, COM GARRA GIRATORIA DE MANDIBULAS, PESO OPERACIONAL ENTRE 22,00 E 25,50 TON, POTENCIA LIQUIDA ENTRE 150 E 160 HP - DEPRECIAÇÃO. AF_11/2016</v>
          </cell>
          <cell r="C1106" t="str">
            <v>H</v>
          </cell>
          <cell r="D1106" t="str">
            <v>COEFICIENTE DE REPRESENTATIVIDADE</v>
          </cell>
          <cell r="E1106">
            <v>27.57</v>
          </cell>
        </row>
        <row r="1107">
          <cell r="A1107">
            <v>95711</v>
          </cell>
          <cell r="B1107" t="str">
            <v>ESCAVADEIRA HIDRAULICA SOBRE ESTEIRA, COM GARRA GIRATORIA DE MANDIBULAS, PESO OPERACIONAL ENTRE 22,00 E 25,50 TON, POTENCIA LIQUIDA ENTRE 150 E 160 HP - JUROS. AF_11/2016</v>
          </cell>
          <cell r="C1107" t="str">
            <v>H</v>
          </cell>
          <cell r="D1107" t="str">
            <v>COEFICIENTE DE REPRESENTATIVIDADE</v>
          </cell>
          <cell r="E1107">
            <v>3.74</v>
          </cell>
        </row>
        <row r="1108">
          <cell r="A1108">
            <v>95712</v>
          </cell>
          <cell r="B1108" t="str">
            <v>ESCAVADEIRA HIDRAULICA SOBRE ESTEIRA, COM GARRA GIRATORIA DE MANDIBULAS, PESO OPERACIONAL ENTRE 22,00 E 25,50 TON, POTENCIA LIQUIDA ENTRE 150 E 160 HP - MANUTENÇÃO. AF_11/2016</v>
          </cell>
          <cell r="C1108" t="str">
            <v>H</v>
          </cell>
          <cell r="D1108" t="str">
            <v>COEFICIENTE DE REPRESENTATIVIDADE</v>
          </cell>
          <cell r="E1108">
            <v>34.47</v>
          </cell>
        </row>
        <row r="1109">
          <cell r="A1109">
            <v>95713</v>
          </cell>
          <cell r="B1109" t="str">
            <v>ESCAVADEIRA HIDRAULICA SOBRE ESTEIRA, COM GARRA GIRATORIA DE MANDIBULAS, PESO OPERACIONAL ENTRE 22,00 E 25,50 TON, POTENCIA LIQUIDA ENTRE 150 E 160 HP - MATERIAIS NA OPERAÇÃO. AF_11/2016</v>
          </cell>
          <cell r="C1109" t="str">
            <v>H</v>
          </cell>
          <cell r="D1109" t="str">
            <v>COLETADO</v>
          </cell>
          <cell r="E1109">
            <v>55.76</v>
          </cell>
        </row>
        <row r="1110">
          <cell r="A1110">
            <v>95716</v>
          </cell>
          <cell r="B1110" t="str">
            <v>ESCAVADEIRA HIDRAULICA SOBRE ESTEIRA, EQUIPADA COM CLAMSHELL, COM CAPACIDADE DA CAÇAMBA ENTRE 1,20 E 1,50 M3, PESO OPERACIONAL ENTRE 20,00 E 22,00 TON, POTENCIA LIQUIDA ENTRE 150 E 160 HP - DEPRECIAÇÃO. AF_11/2016</v>
          </cell>
          <cell r="C1110" t="str">
            <v>H</v>
          </cell>
          <cell r="D1110" t="str">
            <v>COEFICIENTE DE REPRESENTATIVIDADE</v>
          </cell>
          <cell r="E1110">
            <v>26.54</v>
          </cell>
        </row>
        <row r="1111">
          <cell r="A1111">
            <v>95717</v>
          </cell>
          <cell r="B1111" t="str">
            <v>ESCAVADEIRA HIDRAULICA SOBRE ESTEIRA, EQUIPADA COM CLAMSHELL, COM CAPACIDADE DA CAÇAMBA ENTRE 1,20 E 1,50 M3, PESO OPERACIONAL ENTRE 20,00 E 22,00 TON, POTENCIA LIQUIDA ENTRE 150 E 160 HP - JUROS. AF_11/2016</v>
          </cell>
          <cell r="C1111" t="str">
            <v>H</v>
          </cell>
          <cell r="D1111" t="str">
            <v>COEFICIENTE DE REPRESENTATIVIDADE</v>
          </cell>
          <cell r="E1111">
            <v>3.6</v>
          </cell>
        </row>
        <row r="1112">
          <cell r="A1112">
            <v>95718</v>
          </cell>
          <cell r="B1112" t="str">
            <v>ESCAVADEIRA HIDRAULICA SOBRE ESTEIRA, EQUIPADA COM CLAMSHELL, COM CAPACIDADE DA CAÇAMBA ENTRE 1,20 E 1,50 M3, PESO OPERACIONAL ENTRE 20,00 E 22,00 TON, POTENCIA LIQUIDA ENTRE 150 E 160 HP - MANUTENÇÃO. AF_11/2016</v>
          </cell>
          <cell r="C1112" t="str">
            <v>H</v>
          </cell>
          <cell r="D1112" t="str">
            <v>COEFICIENTE DE REPRESENTATIVIDADE</v>
          </cell>
          <cell r="E1112">
            <v>33.18</v>
          </cell>
        </row>
        <row r="1113">
          <cell r="A1113">
            <v>95719</v>
          </cell>
          <cell r="B1113" t="str">
            <v>ESCAVADEIRA HIDRAULICA SOBRE ESTEIRA, EQUIPADA COM CLAMSHELL, COM CAPACIDADE DA CAÇAMBA ENTRE 1,20 E 1,50 M3, PESO OPERACIONAL ENTRE 20,00 E 22,00 TON, POTENCIA LIQUIDA ENTRE 150 E 160 HP - MATERIAIS NA OPERAÇÃO. AF_11/2016</v>
          </cell>
          <cell r="C1113" t="str">
            <v>H</v>
          </cell>
          <cell r="D1113" t="str">
            <v>COLETADO</v>
          </cell>
          <cell r="E1113">
            <v>55.76</v>
          </cell>
        </row>
        <row r="1114">
          <cell r="A1114">
            <v>95869</v>
          </cell>
          <cell r="B1114" t="str">
            <v>GRUPO GERADOR COM CARENAGEM, MOTOR DIESEL POTÊNCIA STANDART ENTRE 250 E 260 KVA - JUROS. AF_12/2016</v>
          </cell>
          <cell r="C1114" t="str">
            <v>H</v>
          </cell>
          <cell r="D1114" t="str">
            <v>ATRIBUÍDO SÃO PAULO</v>
          </cell>
          <cell r="E1114">
            <v>1.07</v>
          </cell>
        </row>
        <row r="1115">
          <cell r="A1115">
            <v>95870</v>
          </cell>
          <cell r="B1115" t="str">
            <v>GRUPO GERADOR COM CARENAGEM, MOTOR DIESEL POTÊNCIA STANDART ENTRE 250 E 260 KVA - MANUTENÇÃO. AF_12/2016</v>
          </cell>
          <cell r="C1115" t="str">
            <v>H</v>
          </cell>
          <cell r="D1115" t="str">
            <v>ATRIBUÍDO SÃO PAULO</v>
          </cell>
          <cell r="E1115">
            <v>5.3</v>
          </cell>
        </row>
        <row r="1116">
          <cell r="A1116">
            <v>95871</v>
          </cell>
          <cell r="B1116" t="str">
            <v>GRUPO GERADOR COM CARENAGEM, MOTOR DIESEL POTÊNCIA STANDART ENTRE 250 E 260 KVA - MATERIAIS NA OPERAÇÃO. AF_12/2016</v>
          </cell>
          <cell r="C1116" t="str">
            <v>H</v>
          </cell>
          <cell r="D1116" t="str">
            <v>COLETADO</v>
          </cell>
          <cell r="E1116">
            <v>169.32</v>
          </cell>
        </row>
        <row r="1117">
          <cell r="A1117">
            <v>95874</v>
          </cell>
          <cell r="B1117" t="str">
            <v>GRUPO GERADOR COM CARENAGEM, MOTOR DIESEL POTÊNCIA STANDART ENTRE 250 E 260 KVA - DEPRECIAÇÃO. AF_12/2016</v>
          </cell>
          <cell r="C1117" t="str">
            <v>H</v>
          </cell>
          <cell r="D1117" t="str">
            <v>ATRIBUÍDO SÃO PAULO</v>
          </cell>
          <cell r="E1117">
            <v>5.94</v>
          </cell>
        </row>
        <row r="1118">
          <cell r="A1118">
            <v>96008</v>
          </cell>
          <cell r="B1118" t="str">
            <v>TRATOR DE PNEUS COM POTÊNCIA DE 122 CV, TRAÇÃO 4X4, COM VASSOURA MECÂNICA ACOPLADA - DEPRECIAÇÃO. AF_02/2017</v>
          </cell>
          <cell r="C1118" t="str">
            <v>H</v>
          </cell>
          <cell r="D1118" t="str">
            <v>ATRIBUÍDO SÃO PAULO</v>
          </cell>
          <cell r="E1118">
            <v>11.69</v>
          </cell>
        </row>
        <row r="1119">
          <cell r="A1119">
            <v>96009</v>
          </cell>
          <cell r="B1119" t="str">
            <v>TRATOR DE PNEUS COM POTÊNCIA DE 122 CV, TRAÇÃO 4X4, COM VASSOURA MECÂNICA ACOPLADA - JUROS. AF_02/2017</v>
          </cell>
          <cell r="C1119" t="str">
            <v>H</v>
          </cell>
          <cell r="D1119" t="str">
            <v>ATRIBUÍDO SÃO PAULO</v>
          </cell>
          <cell r="E1119">
            <v>1.62</v>
          </cell>
        </row>
        <row r="1120">
          <cell r="A1120">
            <v>96011</v>
          </cell>
          <cell r="B1120" t="str">
            <v>TRATOR DE PNEUS COM POTÊNCIA DE 122 CV, TRAÇÃO 4X4, COM VASSOURA MECÂNICA ACOPLADA - MANUTENÇÃO. AF_02/2017</v>
          </cell>
          <cell r="C1120" t="str">
            <v>H</v>
          </cell>
          <cell r="D1120" t="str">
            <v>ATRIBUÍDO SÃO PAULO</v>
          </cell>
          <cell r="E1120">
            <v>12.79</v>
          </cell>
        </row>
        <row r="1121">
          <cell r="A1121">
            <v>96012</v>
          </cell>
          <cell r="B1121" t="str">
            <v>TRATOR DE PNEUS COM POTÊNCIA DE 122 CV, TRAÇÃO 4X4, COM VASSOURA MECÂNICA ACOPLADA - MATERIAIS NA OPERAÇÃO. AF_02/2017</v>
          </cell>
          <cell r="C1121" t="str">
            <v>H</v>
          </cell>
          <cell r="D1121" t="str">
            <v>COLETADO</v>
          </cell>
          <cell r="E1121">
            <v>106.58</v>
          </cell>
        </row>
        <row r="1122">
          <cell r="A1122">
            <v>96015</v>
          </cell>
          <cell r="B1122" t="str">
            <v>TRATOR DE PNEUS COM POTÊNCIA DE 122 CV, TRAÇÃO 4X4, COM GRADE DE DISCOS ACOPLADA - DEPRECIAÇÃO. AF_02/2017</v>
          </cell>
          <cell r="C1122" t="str">
            <v>H</v>
          </cell>
          <cell r="D1122" t="str">
            <v>ATRIBUÍDO SÃO PAULO</v>
          </cell>
          <cell r="E1122">
            <v>11.59</v>
          </cell>
        </row>
        <row r="1123">
          <cell r="A1123">
            <v>96016</v>
          </cell>
          <cell r="B1123" t="str">
            <v>TRATOR DE PNEUS COM POTÊNCIA DE 122 CV, TRAÇÃO 4X4, COM GRADE DE DISCOS ACOPLADA - JUROS. AF_02/2017</v>
          </cell>
          <cell r="C1123" t="str">
            <v>H</v>
          </cell>
          <cell r="D1123" t="str">
            <v>ATRIBUÍDO SÃO PAULO</v>
          </cell>
          <cell r="E1123">
            <v>1.6</v>
          </cell>
        </row>
        <row r="1124">
          <cell r="A1124">
            <v>96018</v>
          </cell>
          <cell r="B1124" t="str">
            <v>TRATOR DE PNEUS COM POTÊNCIA DE 122 CV, TRAÇÃO 4X4, COM GRADE DE DISCOS ACOPLADA - MANUTENÇÃO. AF_02/2017</v>
          </cell>
          <cell r="C1124" t="str">
            <v>H</v>
          </cell>
          <cell r="D1124" t="str">
            <v>ATRIBUÍDO SÃO PAULO</v>
          </cell>
          <cell r="E1124">
            <v>12.67</v>
          </cell>
        </row>
        <row r="1125">
          <cell r="A1125">
            <v>96019</v>
          </cell>
          <cell r="B1125" t="str">
            <v>TRATOR DE PNEUS COM POTÊNCIA DE 122 CV, TRAÇÃO 4X4, COM GRADE DE DISCOS ACOPLADA - MATERIAIS NA OPERAÇÃO. AF_02/2017</v>
          </cell>
          <cell r="C1125" t="str">
            <v>H</v>
          </cell>
          <cell r="D1125" t="str">
            <v>COLETADO</v>
          </cell>
          <cell r="E1125">
            <v>106.58</v>
          </cell>
        </row>
        <row r="1126">
          <cell r="A1126">
            <v>96023</v>
          </cell>
          <cell r="B1126" t="str">
            <v>TRATOR DE PNEUS COM POTÊNCIA DE 85 CV, TRAÇÃO 4X4, COM GRADE DE DISCOS ACOPLADA - DEPRECIAÇÃO. AF_02/2017</v>
          </cell>
          <cell r="C1126" t="str">
            <v>H</v>
          </cell>
          <cell r="D1126" t="str">
            <v>ATRIBUÍDO SÃO PAULO</v>
          </cell>
          <cell r="E1126">
            <v>8.9700000000000006</v>
          </cell>
        </row>
        <row r="1127">
          <cell r="A1127">
            <v>96024</v>
          </cell>
          <cell r="B1127" t="str">
            <v>TRATOR DE PNEUS COM POTÊNCIA DE 85 CV, TRAÇÃO 4X4, COM GRADE DE DISCOS ACOPLADA - JUROS. AF_02/2017</v>
          </cell>
          <cell r="C1127" t="str">
            <v>H</v>
          </cell>
          <cell r="D1127" t="str">
            <v>ATRIBUÍDO SÃO PAULO</v>
          </cell>
          <cell r="E1127">
            <v>1.23</v>
          </cell>
        </row>
        <row r="1128">
          <cell r="A1128">
            <v>96026</v>
          </cell>
          <cell r="B1128" t="str">
            <v>TRATOR DE PNEUS COM POTÊNCIA DE 85 CV, TRAÇÃO 4X4, COM GRADE DE DISCOS ACOPLADA - MANUTENÇÃO. AF_02/2017</v>
          </cell>
          <cell r="C1128" t="str">
            <v>H</v>
          </cell>
          <cell r="D1128" t="str">
            <v>ATRIBUÍDO SÃO PAULO</v>
          </cell>
          <cell r="E1128">
            <v>9.81</v>
          </cell>
        </row>
        <row r="1129">
          <cell r="A1129">
            <v>96027</v>
          </cell>
          <cell r="B1129" t="str">
            <v>TRATOR DE PNEUS COM POTÊNCIA DE 85 CV, TRAÇÃO 4X4, COM GRADE DE DISCOS ACOPLADA - MATERIAIS NA OPERAÇÃO. AF_02/2017</v>
          </cell>
          <cell r="C1129" t="str">
            <v>H</v>
          </cell>
          <cell r="D1129" t="str">
            <v>COLETADO</v>
          </cell>
          <cell r="E1129">
            <v>74.27</v>
          </cell>
        </row>
        <row r="1130">
          <cell r="A1130">
            <v>96030</v>
          </cell>
          <cell r="B1130" t="str">
            <v>CAMINHÃO BASCULANTE 10 M3, TRUCADO, POTÊNCIA 230 CV, INCLUSIVE CAÇAMBA METÁLICA, COM DISTRIBUIDOR DE AGREGADOS ACOPLADO - DEPRECIAÇÃO. AF_02/2017</v>
          </cell>
          <cell r="C1130" t="str">
            <v>H</v>
          </cell>
          <cell r="D1130" t="str">
            <v>ATRIBUÍDO SÃO PAULO</v>
          </cell>
          <cell r="E1130">
            <v>15.94</v>
          </cell>
        </row>
        <row r="1131">
          <cell r="A1131">
            <v>96031</v>
          </cell>
          <cell r="B1131" t="str">
            <v>CAMINHÃO BASCULANTE 10 M3, TRUCADO, POTÊNCIA 230 CV, INCLUSIVE CAÇAMBA METÁLICA, COM DISTRIBUIDOR DE AGREGADOS ACOPLADO - JUROS. AF_02/2017</v>
          </cell>
          <cell r="C1131" t="str">
            <v>H</v>
          </cell>
          <cell r="D1131" t="str">
            <v>ATRIBUÍDO SÃO PAULO</v>
          </cell>
          <cell r="E1131">
            <v>2.94</v>
          </cell>
        </row>
        <row r="1132">
          <cell r="A1132">
            <v>96032</v>
          </cell>
          <cell r="B1132" t="str">
            <v>CAMINHÃO BASCULANTE 10 M3, TRUCADO, POTÊNCIA 230 CV, INCLUSIVE CAÇAMBA METÁLICA, COM DISTRIBUIDOR DE AGREGADOS ACOPLADO - IMPOSTOS E SEGUROS. AF_02/2017</v>
          </cell>
          <cell r="C1132" t="str">
            <v>H</v>
          </cell>
          <cell r="D1132" t="str">
            <v>ATRIBUÍDO SÃO PAULO</v>
          </cell>
          <cell r="E1132">
            <v>1.1399999999999999</v>
          </cell>
        </row>
        <row r="1133">
          <cell r="A1133">
            <v>96033</v>
          </cell>
          <cell r="B1133" t="str">
            <v>CAMINHÃO BASCULANTE 10 M3, TRUCADO, POTÊNCIA 230 CV, INCLUSIVE CAÇAMBA METÁLICA, COM DISTRIBUIDOR DE AGREGADOS ACOPLADO - MANUTENÇÃO. AF_02/2017</v>
          </cell>
          <cell r="C1133" t="str">
            <v>H</v>
          </cell>
          <cell r="D1133" t="str">
            <v>ATRIBUÍDO SÃO PAULO</v>
          </cell>
          <cell r="E1133">
            <v>29.9</v>
          </cell>
        </row>
        <row r="1134">
          <cell r="A1134">
            <v>96034</v>
          </cell>
          <cell r="B1134" t="str">
            <v>CAMINHÃO BASCULANTE 10 M3, TRUCADO, POTÊNCIA 230 CV, INCLUSIVE CAÇAMBA METÁLICA, COM DISTRIBUIDOR DE AGREGADOS ACOPLADO - MATERIAIS NA OPERAÇÃO. AF_02/2017</v>
          </cell>
          <cell r="C1134" t="str">
            <v>H</v>
          </cell>
          <cell r="D1134" t="str">
            <v>COLETADO</v>
          </cell>
          <cell r="E1134">
            <v>87.92</v>
          </cell>
        </row>
        <row r="1135">
          <cell r="A1135">
            <v>96053</v>
          </cell>
          <cell r="B1135" t="str">
            <v>TRATOR DE PNEUS COM POTÊNCIA DE 85 CV, TRAÇÃO 4X4, COM VASSOURA MECÂNICA ACOPLADA - DEPRECIAÇÃO. AF_03/2017</v>
          </cell>
          <cell r="C1135" t="str">
            <v>H</v>
          </cell>
          <cell r="D1135" t="str">
            <v>ATRIBUÍDO SÃO PAULO</v>
          </cell>
          <cell r="E1135">
            <v>9.07</v>
          </cell>
        </row>
        <row r="1136">
          <cell r="A1136">
            <v>96054</v>
          </cell>
          <cell r="B1136" t="str">
            <v>MINICARREGADEIRA SOBRE RODAS POTENCIA 47HP CAPACIDADE OPERACAO 646 KG, COM VASSOURA MECÂNICA ACOPLADA - DEPRECIAÇÃO. AF_03/2017</v>
          </cell>
          <cell r="C1136" t="str">
            <v>H</v>
          </cell>
          <cell r="D1136" t="str">
            <v>ATRIBUÍDO SÃO PAULO</v>
          </cell>
          <cell r="E1136">
            <v>14.42</v>
          </cell>
        </row>
        <row r="1137">
          <cell r="A1137">
            <v>96055</v>
          </cell>
          <cell r="B1137" t="str">
            <v>TRATOR DE PNEUS COM POTÊNCIA DE 85 CV, TRAÇÃO 4X4, COM VASSOURA MECÂNICA ACOPLADA - JUROS. AF_03/2017</v>
          </cell>
          <cell r="C1137" t="str">
            <v>H</v>
          </cell>
          <cell r="D1137" t="str">
            <v>ATRIBUÍDO SÃO PAULO</v>
          </cell>
          <cell r="E1137">
            <v>1.25</v>
          </cell>
        </row>
        <row r="1138">
          <cell r="A1138">
            <v>96056</v>
          </cell>
          <cell r="B1138" t="str">
            <v>TRATOR DE PNEUS COM POTÊNCIA DE 85 CV, TRAÇÃO 4X4, COM VASSOURA MECÂNICA ACOPLADA - MANUTENÇÃO. AF_03/2017</v>
          </cell>
          <cell r="C1138" t="str">
            <v>H</v>
          </cell>
          <cell r="D1138" t="str">
            <v>ATRIBUÍDO SÃO PAULO</v>
          </cell>
          <cell r="E1138">
            <v>9.93</v>
          </cell>
        </row>
        <row r="1139">
          <cell r="A1139">
            <v>96057</v>
          </cell>
          <cell r="B1139" t="str">
            <v>TRATOR DE PNEUS COM POTÊNCIA DE 85 CV, TRAÇÃO 4X4, COM VASSOURA MECÂNICA ACOPLADA - MATERIAIS NA OPERAÇÃO. AF_03/2017</v>
          </cell>
          <cell r="C1139" t="str">
            <v>H</v>
          </cell>
          <cell r="D1139" t="str">
            <v>COLETADO</v>
          </cell>
          <cell r="E1139">
            <v>74.27</v>
          </cell>
        </row>
        <row r="1140">
          <cell r="A1140">
            <v>96060</v>
          </cell>
          <cell r="B1140" t="str">
            <v>MINICARREGADEIRA SOBRE RODAS POTENCIA 47HP CAPACIDADE OPERACAO 646 KG, COM VASSOURA MECÂNICA ACOPLADA - JUROS. AF_03/2017</v>
          </cell>
          <cell r="C1140" t="str">
            <v>H</v>
          </cell>
          <cell r="D1140" t="str">
            <v>ATRIBUÍDO SÃO PAULO</v>
          </cell>
          <cell r="E1140">
            <v>1.45</v>
          </cell>
        </row>
        <row r="1141">
          <cell r="A1141">
            <v>96061</v>
          </cell>
          <cell r="B1141" t="str">
            <v>MINICARREGADEIRA SOBRE RODAS POTENCIA 47HP CAPACIDADE OPERACAO 646 KG, COM VASSOURA MECÂNICA ACOPLADA - MANUTENÇÃO. AF_03/2017</v>
          </cell>
          <cell r="C1141" t="str">
            <v>H</v>
          </cell>
          <cell r="D1141" t="str">
            <v>ATRIBUÍDO SÃO PAULO</v>
          </cell>
          <cell r="E1141">
            <v>18.02</v>
          </cell>
        </row>
        <row r="1142">
          <cell r="A1142">
            <v>96062</v>
          </cell>
          <cell r="B1142" t="str">
            <v>MINICARREGADEIRA SOBRE RODAS POTENCIA 47HP CAPACIDADE OPERACAO 646 KG, COM VASSOURA MECÂNICA ACOPLADA - MATERIAIS NA OPERAÇÃO. AF_03/2017</v>
          </cell>
          <cell r="C1142" t="str">
            <v>H</v>
          </cell>
          <cell r="D1142" t="str">
            <v>COLETADO</v>
          </cell>
          <cell r="E1142">
            <v>32.49</v>
          </cell>
        </row>
        <row r="1143">
          <cell r="A1143">
            <v>96241</v>
          </cell>
          <cell r="B1143" t="str">
            <v>MINIESCAVADEIRA SOBRE ESTEIRAS, POTENCIA LIQUIDA DE *30* HP, PESO OPERACIONAL DE *3.500* KG - DEPRECIACAO. AF_04/2017</v>
          </cell>
          <cell r="C1143" t="str">
            <v>H</v>
          </cell>
          <cell r="D1143" t="str">
            <v>ATRIBUÍDO SÃO PAULO</v>
          </cell>
          <cell r="E1143">
            <v>12.31</v>
          </cell>
        </row>
        <row r="1144">
          <cell r="A1144">
            <v>96242</v>
          </cell>
          <cell r="B1144" t="str">
            <v>MINIESCAVADEIRA SOBRE ESTEIRAS, POTENCIA LIQUIDA DE *30* HP, PESO OPERACIONAL DE *3.500* KG - JUROS. AF_04/2017</v>
          </cell>
          <cell r="C1144" t="str">
            <v>H</v>
          </cell>
          <cell r="D1144" t="str">
            <v>ATRIBUÍDO SÃO PAULO</v>
          </cell>
          <cell r="E1144">
            <v>1.67</v>
          </cell>
        </row>
        <row r="1145">
          <cell r="A1145">
            <v>96243</v>
          </cell>
          <cell r="B1145" t="str">
            <v>MINIESCAVADEIRA SOBRE ESTEIRAS, POTENCIA LIQUIDA DE *30* HP, PESO OPERACIONAL DE *3.500* KG - MANUTENCAO. AF_04/2017</v>
          </cell>
          <cell r="C1145" t="str">
            <v>H</v>
          </cell>
          <cell r="D1145" t="str">
            <v>ATRIBUÍDO SÃO PAULO</v>
          </cell>
          <cell r="E1145">
            <v>15.39</v>
          </cell>
        </row>
        <row r="1146">
          <cell r="A1146">
            <v>96244</v>
          </cell>
          <cell r="B1146" t="str">
            <v>MINIESCAVADEIRA SOBRE ESTEIRAS, POTENCIA LIQUIDA DE *30* HP, PESO OPERACIONAL DE *3.500* KG - MATERIAIS NA OPERACAO. AF_04/2017</v>
          </cell>
          <cell r="C1146" t="str">
            <v>H</v>
          </cell>
          <cell r="D1146" t="str">
            <v>COLETADO</v>
          </cell>
          <cell r="E1146">
            <v>10.79</v>
          </cell>
        </row>
        <row r="1147">
          <cell r="A1147">
            <v>96298</v>
          </cell>
          <cell r="B1147" t="str">
            <v>PERFURATRIZ ROTATIVA SOBRE ESTEIRA, TORQUE MAXIMO 2500 KGM, POTENCIA 110 HP, MOTOR DIESEL - DEPRECIAÇÃO. AF_05/2017</v>
          </cell>
          <cell r="C1147" t="str">
            <v>H</v>
          </cell>
          <cell r="D1147" t="str">
            <v>COEFICIENTE DE REPRESENTATIVIDADE</v>
          </cell>
          <cell r="E1147">
            <v>35.82</v>
          </cell>
        </row>
        <row r="1148">
          <cell r="A1148">
            <v>96299</v>
          </cell>
          <cell r="B1148" t="str">
            <v>PERFURATRIZ ROTATIVA SOBRE ESTEIRA, TORQUE MAXIMO 2500 KGM, POTENCIA 110 HP, MOTOR DIESEL - JUROS. AF_05/2017</v>
          </cell>
          <cell r="C1148" t="str">
            <v>H</v>
          </cell>
          <cell r="D1148" t="str">
            <v>COEFICIENTE DE REPRESENTATIVIDADE</v>
          </cell>
          <cell r="E1148">
            <v>4.97</v>
          </cell>
        </row>
        <row r="1149">
          <cell r="A1149">
            <v>96300</v>
          </cell>
          <cell r="B1149" t="str">
            <v>PERFURATRIZ ROTATIVA SOBRE ESTEIRA, TORQUE MAXIMO 2500 KGM, POTENCIA 110 HP, MOTOR DIESEL - MANUTENÇÃO. AF_05/2017</v>
          </cell>
          <cell r="C1149" t="str">
            <v>H</v>
          </cell>
          <cell r="D1149" t="str">
            <v>COEFICIENTE DE REPRESENTATIVIDADE</v>
          </cell>
          <cell r="E1149">
            <v>44.82</v>
          </cell>
        </row>
        <row r="1150">
          <cell r="A1150">
            <v>96301</v>
          </cell>
          <cell r="B1150" t="str">
            <v>PERFURATRIZ ROTATIVA SOBRE ESTEIRA, TORQUE MAXIMO 2500 KGM, POTENCIA 110 HP, MOTOR DIESEL - MATERIAIS NA OPERAÇÃO. AF_05/2017</v>
          </cell>
          <cell r="C1150" t="str">
            <v>H</v>
          </cell>
          <cell r="D1150" t="str">
            <v>COLETADO</v>
          </cell>
          <cell r="E1150">
            <v>30.45</v>
          </cell>
        </row>
        <row r="1151">
          <cell r="A1151">
            <v>96304</v>
          </cell>
          <cell r="B1151" t="str">
            <v>COMPRESSOR DE AR, VAZAO DE 10 PCM, RESERVATORIO 100 L, PRESSAO DE TRABALHO ENTRE 6,9 E 9,7 BAR,  POTENCIA 2 HP, TENSAO 110/220 V - DEPRECIAÇÃO. AF_05/2017</v>
          </cell>
          <cell r="C1151" t="str">
            <v>H</v>
          </cell>
          <cell r="D1151" t="str">
            <v>ATRIBUÍDO SÃO PAULO</v>
          </cell>
          <cell r="E1151">
            <v>0.11</v>
          </cell>
        </row>
        <row r="1152">
          <cell r="A1152">
            <v>96305</v>
          </cell>
          <cell r="B1152" t="str">
            <v>COMPRESSOR DE AR, VAZAO DE 10 PCM, RESERVATORIO 100 L, PRESSAO DE TRABALHO ENTRE 6,9 E 9,7 BAR,  POTENCIA 2 HP, TENSAO 110/220 V - JUROS. AF_05/2017</v>
          </cell>
          <cell r="C1152" t="str">
            <v>H</v>
          </cell>
          <cell r="D1152" t="str">
            <v>ATRIBUÍDO SÃO PAULO</v>
          </cell>
          <cell r="E1152">
            <v>0.01</v>
          </cell>
        </row>
        <row r="1153">
          <cell r="A1153">
            <v>96306</v>
          </cell>
          <cell r="B1153" t="str">
            <v>COMPRESSOR DE AR, VAZAO DE 10 PCM, RESERVATORIO 100 L, PRESSAO DE TRABALHO ENTRE 6,9 E 9,7 BAR,  POTENCIA 2 HP, TENSAO 110/220 V - MANUTENÇÃO. AF_05/2017</v>
          </cell>
          <cell r="C1153" t="str">
            <v>H</v>
          </cell>
          <cell r="D1153" t="str">
            <v>ATRIBUÍDO SÃO PAULO</v>
          </cell>
          <cell r="E1153">
            <v>0.14000000000000001</v>
          </cell>
        </row>
        <row r="1154">
          <cell r="A1154">
            <v>96307</v>
          </cell>
          <cell r="B1154" t="str">
            <v>COMPRESSOR DE AR, VAZAO DE 10 PCM, RESERVATORIO 100 L, PRESSAO DE TRABALHO ENTRE 6,9 E 9,7 BAR, POTENCIA 2 HP, TENSAO 110/220 V - MATERIAIS NA OPERAÇÃO. AF_05/2017</v>
          </cell>
          <cell r="C1154" t="str">
            <v>H</v>
          </cell>
          <cell r="D1154" t="str">
            <v>COEFICIENTE DE REPRESENTATIVIDADE</v>
          </cell>
          <cell r="E1154">
            <v>0.91</v>
          </cell>
        </row>
        <row r="1155">
          <cell r="A1155">
            <v>96457</v>
          </cell>
          <cell r="B1155" t="str">
            <v>ROLO COMPACTADOR DE PNEUS, ESTATICO, PRESSAO VARIAVEL, POTENCIA 110 HP, PESO SEM/COM LASTRO 10,8/27 T, LARGURA DE ROLAGEM 2,30 M - MATERIAIS NA OPERACAO. AF_06/2017</v>
          </cell>
          <cell r="C1155" t="str">
            <v>H</v>
          </cell>
          <cell r="D1155" t="str">
            <v>COLETADO</v>
          </cell>
          <cell r="E1155">
            <v>39.58</v>
          </cell>
        </row>
        <row r="1156">
          <cell r="A1156">
            <v>96458</v>
          </cell>
          <cell r="B1156" t="str">
            <v>ROLO COMPACTADOR DE PNEUS, ESTATICO, PRESSAO VARIAVEL, POTENCIA 110 HP, PESO SEM/COM LASTRO 10,8/27 T, LARGURA DE ROLAGEM 2,30 M - MANUTENCAO. AF_06/2017</v>
          </cell>
          <cell r="C1156" t="str">
            <v>H</v>
          </cell>
          <cell r="D1156" t="str">
            <v>ATRIBUÍDO SÃO PAULO</v>
          </cell>
          <cell r="E1156">
            <v>31.93</v>
          </cell>
        </row>
        <row r="1157">
          <cell r="A1157">
            <v>96459</v>
          </cell>
          <cell r="B1157" t="str">
            <v>ROLO COMPACTADOR DE PNEUS, ESTATICO, PRESSAO VARIAVEL, POTENCIA 110 HP, PESO SEM/COM LASTRO 10,8/27 T, LARGURA DE ROLAGEM 2,30 M - JUROS. AF_06/2017</v>
          </cell>
          <cell r="C1157" t="str">
            <v>H</v>
          </cell>
          <cell r="D1157" t="str">
            <v>ATRIBUÍDO SÃO PAULO</v>
          </cell>
          <cell r="E1157">
            <v>3.54</v>
          </cell>
        </row>
        <row r="1158">
          <cell r="A1158">
            <v>96460</v>
          </cell>
          <cell r="B1158" t="str">
            <v>ROLO COMPACTADOR DE PNEUS, ESTATICO, PRESSAO VARIAVEL, POTENCIA 110 HP, PESO SEM/COM LASTRO 10,8/27 T, LARGURA DE ROLAGEM 2,30 M - DEPRECIAÇÃO. AF_06/2017</v>
          </cell>
          <cell r="C1158" t="str">
            <v>H</v>
          </cell>
          <cell r="D1158" t="str">
            <v>ATRIBUÍDO SÃO PAULO</v>
          </cell>
          <cell r="E1158">
            <v>25.51</v>
          </cell>
        </row>
        <row r="1159">
          <cell r="A1159">
            <v>98760</v>
          </cell>
          <cell r="B1159" t="str">
            <v>INVERSOR DE SOLDA MONOFÁSICO DE 160 A, POTÊNCIA DE 5400 W, TENSÃO DE 220 V, PARA SOLDA COM ELETRODOS DE 2,0 A 4,0 MM E PROCESSO TIG - DEPRECIAÇÃO. AF_06/2018</v>
          </cell>
          <cell r="C1159" t="str">
            <v>H</v>
          </cell>
          <cell r="D1159" t="str">
            <v>COLETADO</v>
          </cell>
          <cell r="E1159">
            <v>0.06</v>
          </cell>
        </row>
        <row r="1160">
          <cell r="A1160">
            <v>98761</v>
          </cell>
          <cell r="B1160" t="str">
            <v>INVERSOR DE SOLDA MONOFÁSICO DE 160 A, POTÊNCIA DE 5400 W, TENSÃO DE 220 V, PARA SOLDA COM ELETRODOS DE 2,0 A 4,0 MM E PROCESSO TIG - JUROS. AF_06/2018</v>
          </cell>
          <cell r="C1160" t="str">
            <v>H</v>
          </cell>
          <cell r="D1160" t="str">
            <v>COLETADO</v>
          </cell>
          <cell r="E1160">
            <v>0.01</v>
          </cell>
        </row>
        <row r="1161">
          <cell r="A1161">
            <v>98762</v>
          </cell>
          <cell r="B1161" t="str">
            <v>INVERSOR DE SOLDA MONOFÁSICO DE 160 A, POTÊNCIA DE 5400 W, TENSÃO DE 220 V, PARA SOLDA COM ELETRODOS DE 2,0 A 4,0 MM E PROCESSO TIG - MANUTENÇÃO. AF_06/2018</v>
          </cell>
          <cell r="C1161" t="str">
            <v>H</v>
          </cell>
          <cell r="D1161" t="str">
            <v>COLETADO</v>
          </cell>
          <cell r="E1161">
            <v>0.08</v>
          </cell>
        </row>
        <row r="1162">
          <cell r="A1162">
            <v>98763</v>
          </cell>
          <cell r="B1162" t="str">
            <v>INVERSOR DE SOLDA MONOFÁSICO DE 160 A, POTÊNCIA DE 5400 W, TENSÃO DE 220 V, PARA SOLDA COM ELETRODOS DE 2,0 A 4,0 MM E PROCESSO TIG - MATERIAIS NA OPERAÇÃO. AF_06/2018</v>
          </cell>
          <cell r="C1162" t="str">
            <v>H</v>
          </cell>
          <cell r="D1162" t="str">
            <v>COEFICIENTE DE REPRESENTATIVIDADE</v>
          </cell>
          <cell r="E1162">
            <v>3.3</v>
          </cell>
        </row>
        <row r="1163">
          <cell r="A1163">
            <v>99829</v>
          </cell>
          <cell r="B1163" t="str">
            <v>LAVADORA DE ALTA PRESSAO (LAVA-JATO) PARA AGUA FRIA, PRESSAO DE OPERACAO ENTRE 1400 E 1900 LIB/POL2, VAZAO MAXIMA ENTRE 400 E 700 L/H - DEPRECIAÇÃO. AF_04/2019</v>
          </cell>
          <cell r="C1163" t="str">
            <v>H</v>
          </cell>
          <cell r="D1163" t="str">
            <v>COLETADO</v>
          </cell>
          <cell r="E1163">
            <v>0.12</v>
          </cell>
        </row>
        <row r="1164">
          <cell r="A1164">
            <v>99830</v>
          </cell>
          <cell r="B1164" t="str">
            <v>LAVADORA DE ALTA PRESSAO (LAVA-JATO) PARA AGUA FRIA, PRESSAO DE OPERACAO ENTRE 1400 E 1900 LIB/POL2, VAZAO MAXIMA ENTRE 400 E 700 L/H - JUROS. AF_04/2019</v>
          </cell>
          <cell r="C1164" t="str">
            <v>H</v>
          </cell>
          <cell r="D1164" t="str">
            <v>COLETADO</v>
          </cell>
          <cell r="E1164">
            <v>0.01</v>
          </cell>
        </row>
        <row r="1165">
          <cell r="A1165">
            <v>99831</v>
          </cell>
          <cell r="B1165" t="str">
            <v>LAVADORA DE ALTA PRESSAO (LAVA-JATO) PARA AGUA FRIA, PRESSAO DE OPERACAO ENTRE 1400 E 1900 LIB/POL2, VAZAO MAXIMA ENTRE 400 E 700 L/H - MANUTENÇÃO. AF_04/2019</v>
          </cell>
          <cell r="C1165" t="str">
            <v>H</v>
          </cell>
          <cell r="D1165" t="str">
            <v>COLETADO</v>
          </cell>
          <cell r="E1165">
            <v>0.17</v>
          </cell>
        </row>
        <row r="1166">
          <cell r="A1166">
            <v>99832</v>
          </cell>
          <cell r="B1166" t="str">
            <v>LAVADORA DE ALTA PRESSAO (LAVA-JATO) PARA AGUA FRIA, PRESSAO DE OPERACAO ENTRE 1400 E 1900 LIB/POL2, VAZAO MAXIMA ENTRE 400 E 700 L/H - MATERIAIS NA OPERAÇÃO. AF_04/2019</v>
          </cell>
          <cell r="C1166" t="str">
            <v>H</v>
          </cell>
          <cell r="D1166" t="str">
            <v>COEFICIENTE DE REPRESENTATIVIDADE</v>
          </cell>
          <cell r="E1166">
            <v>0.85</v>
          </cell>
        </row>
        <row r="1167">
          <cell r="A1167">
            <v>100637</v>
          </cell>
          <cell r="B1167" t="str">
            <v>USINA DE MISTURA ASFÁLTICA À QUENTE, TIPO CONTRA FLUXO, PROD 100 A 140 TON/HORA - DEPRECIAÇÃO. AF_12/2019</v>
          </cell>
          <cell r="C1167" t="str">
            <v>H</v>
          </cell>
          <cell r="D1167" t="str">
            <v>ATRIBUÍDO SÃO PAULO</v>
          </cell>
          <cell r="E1167">
            <v>77.38</v>
          </cell>
        </row>
        <row r="1168">
          <cell r="A1168">
            <v>100638</v>
          </cell>
          <cell r="B1168" t="str">
            <v>USINA DE MISTURA ASFÁLTICA À QUENTE, TIPO CONTRA FLUXO, PROD 100 A 140 TON/HORA - JUROS. AF_12/2019</v>
          </cell>
          <cell r="C1168" t="str">
            <v>H</v>
          </cell>
          <cell r="D1168" t="str">
            <v>ATRIBUÍDO SÃO PAULO</v>
          </cell>
          <cell r="E1168">
            <v>13.92</v>
          </cell>
        </row>
        <row r="1169">
          <cell r="A1169">
            <v>100639</v>
          </cell>
          <cell r="B1169" t="str">
            <v>USINA DE MISTURA ASFÁLTICA À QUENTE, TIPO CONTRA FLUXO, PROD 100 A 140 TON/HORA - MANUTENÇÃO. AF_12/2019</v>
          </cell>
          <cell r="C1169" t="str">
            <v>H</v>
          </cell>
          <cell r="D1169" t="str">
            <v>ATRIBUÍDO SÃO PAULO</v>
          </cell>
          <cell r="E1169">
            <v>124.39</v>
          </cell>
        </row>
        <row r="1170">
          <cell r="A1170">
            <v>100640</v>
          </cell>
          <cell r="B1170" t="str">
            <v>USINA DE MISTURA ASFÁLTICA À QUENTE, TIPO CONTRA FLUXO, PROD 100 A 140 TON/HORA - MATERIAIS NA OPERAÇÃO. AF_12/2019</v>
          </cell>
          <cell r="C1170" t="str">
            <v>H</v>
          </cell>
          <cell r="D1170" t="str">
            <v>COEFICIENTE DE REPRESENTATIVIDADE</v>
          </cell>
          <cell r="E1170">
            <v>171.36</v>
          </cell>
        </row>
        <row r="1171">
          <cell r="A1171">
            <v>100643</v>
          </cell>
          <cell r="B1171" t="str">
            <v>USINA DE ASFALTO, TIPO GRAVIMÉTRICA, PROD 150 TON/HORA - DEPRECIAÇÃO. AF_12/2019</v>
          </cell>
          <cell r="C1171" t="str">
            <v>H</v>
          </cell>
          <cell r="D1171" t="str">
            <v>ATRIBUÍDO SÃO PAULO</v>
          </cell>
          <cell r="E1171">
            <v>203.75</v>
          </cell>
        </row>
        <row r="1172">
          <cell r="A1172">
            <v>100644</v>
          </cell>
          <cell r="B1172" t="str">
            <v>USINA DE ASFALTO, TIPO GRAVIMÉTRICA, PROD 150 TON/HORA - JUROS. AF_12/2019</v>
          </cell>
          <cell r="C1172" t="str">
            <v>H</v>
          </cell>
          <cell r="D1172" t="str">
            <v>ATRIBUÍDO SÃO PAULO</v>
          </cell>
          <cell r="E1172">
            <v>36.67</v>
          </cell>
        </row>
        <row r="1173">
          <cell r="A1173">
            <v>100645</v>
          </cell>
          <cell r="B1173" t="str">
            <v>USINA DE ASFALTO, TIPO GRAVIMÉTRICA, PROD 150 TON/HORA - MANUTENÇÃO. AF_12/2019</v>
          </cell>
          <cell r="C1173" t="str">
            <v>H</v>
          </cell>
          <cell r="D1173" t="str">
            <v>ATRIBUÍDO SÃO PAULO</v>
          </cell>
          <cell r="E1173">
            <v>327.52999999999997</v>
          </cell>
        </row>
        <row r="1174">
          <cell r="A1174">
            <v>100646</v>
          </cell>
          <cell r="B1174" t="str">
            <v>USINA DE ASFALTO, TIPO GRAVIMÉTRICA, PROD 150 TON/HORA - MATERIAIS NA OPERAÇÃO. AF_12/2019</v>
          </cell>
          <cell r="C1174" t="str">
            <v>H</v>
          </cell>
          <cell r="D1174" t="str">
            <v>COEFICIENTE DE REPRESENTATIVIDADE</v>
          </cell>
          <cell r="E1174">
            <v>244.8</v>
          </cell>
        </row>
        <row r="1175">
          <cell r="A1175">
            <v>55960</v>
          </cell>
          <cell r="B1175" t="str">
            <v>IMUNIZACAO DE MADEIRAMENTO PARA COBERTURA UTILIZANDO CUPINICIDA INCOLOR</v>
          </cell>
          <cell r="C1175" t="str">
            <v>M2</v>
          </cell>
          <cell r="D1175" t="str">
            <v>COEFICIENTE DE REPRESENTATIVIDADE</v>
          </cell>
          <cell r="E1175">
            <v>4.74</v>
          </cell>
        </row>
        <row r="1176">
          <cell r="A1176">
            <v>92259</v>
          </cell>
          <cell r="B1176" t="str">
            <v>INSTALAÇÃO DE TESOURA (INTEIRA OU MEIA), BIAPOIADA, EM MADEIRA NÃO APARELHADA, PARA VÃOS MAIORES OU IGUAIS A 3,0 M E MENORES QUE 6,0 M, INCLUSO IÇAMENTO. AF_07/2019</v>
          </cell>
          <cell r="C1176" t="str">
            <v>UN</v>
          </cell>
          <cell r="D1176" t="str">
            <v>ATRIBUÍDO SÃO PAULO</v>
          </cell>
          <cell r="E1176">
            <v>325.64999999999998</v>
          </cell>
        </row>
        <row r="1177">
          <cell r="A1177">
            <v>92260</v>
          </cell>
          <cell r="B1177" t="str">
            <v>INSTALAÇÃO DE TESOURA (INTEIRA OU MEIA), BIAPOIADA, EM MADEIRA NÃO APARELHADA, PARA VÃOS MAIORES OU IGUAIS A 6,0 M E MENORES QUE 8,0 M, INCLUSO IÇAMENTO. AF_07/2019</v>
          </cell>
          <cell r="C1177" t="str">
            <v>UN</v>
          </cell>
          <cell r="D1177" t="str">
            <v>ATRIBUÍDO SÃO PAULO</v>
          </cell>
          <cell r="E1177">
            <v>378.54</v>
          </cell>
        </row>
        <row r="1178">
          <cell r="A1178">
            <v>92261</v>
          </cell>
          <cell r="B1178" t="str">
            <v>INSTALAÇÃO DE TESOURA (INTEIRA OU MEIA), BIAPOIADA, EM MADEIRA NÃO APARELHADA, PARA VÃOS MAIORES OU IGUAIS A 8,0 M E MENORES QUE 10,0 M, INCLUSO IÇAMENTO. AF_07/2019</v>
          </cell>
          <cell r="C1178" t="str">
            <v>UN</v>
          </cell>
          <cell r="D1178" t="str">
            <v>ATRIBUÍDO SÃO PAULO</v>
          </cell>
          <cell r="E1178">
            <v>429.82</v>
          </cell>
        </row>
        <row r="1179">
          <cell r="A1179">
            <v>92262</v>
          </cell>
          <cell r="B1179" t="str">
            <v>INSTALAÇÃO DE TESOURA (INTEIRA OU MEIA), BIAPOIADA, EM MADEIRA NÃO APARELHADA, PARA VÃOS MAIORES OU IGUAIS A 10,0 M E MENORES QUE 12,0 M, INCLUSO IÇAMENTO. AF_07/2019</v>
          </cell>
          <cell r="C1179" t="str">
            <v>UN</v>
          </cell>
          <cell r="D1179" t="str">
            <v>ATRIBUÍDO SÃO PAULO</v>
          </cell>
          <cell r="E1179">
            <v>512.38</v>
          </cell>
        </row>
        <row r="1180">
          <cell r="A1180">
            <v>92539</v>
          </cell>
          <cell r="B1180" t="str">
            <v>TRAMA DE MADEIRA COMPOSTA POR RIPAS, CAIBROS E TERÇAS PARA TELHADOS DE ATÉ 2 ÁGUAS PARA TELHA DE ENCAIXE DE CERÂMICA OU DE CONCRETO, INCLUSO TRANSPORTE VERTICAL. AF_07/2019</v>
          </cell>
          <cell r="C1180" t="str">
            <v>M2</v>
          </cell>
          <cell r="D1180" t="str">
            <v>ATRIBUÍDO SÃO PAULO</v>
          </cell>
          <cell r="E1180">
            <v>54.54</v>
          </cell>
        </row>
        <row r="1181">
          <cell r="A1181">
            <v>92540</v>
          </cell>
          <cell r="B1181" t="str">
            <v>TRAMA DE MADEIRA COMPOSTA POR RIPAS, CAIBROS E TERÇAS PARA TELHADOS DE MAIS QUE 2 ÁGUAS PARA TELHA DE ENCAIXE DE CERÂMICA OU DE CONCRETO, INCLUSO TRANSPORTE VERTICAL. AF_07/2019</v>
          </cell>
          <cell r="C1181" t="str">
            <v>M2</v>
          </cell>
          <cell r="D1181" t="str">
            <v>ATRIBUÍDO SÃO PAULO</v>
          </cell>
          <cell r="E1181">
            <v>62.35</v>
          </cell>
        </row>
        <row r="1182">
          <cell r="A1182">
            <v>92541</v>
          </cell>
          <cell r="B1182" t="str">
            <v>TRAMA DE MADEIRA COMPOSTA POR RIPAS, CAIBROS E TERÇAS PARA TELHADOS DE ATÉ 2 ÁGUAS PARA TELHA CERÂMICA CAPA-CANAL, INCLUSO TRANSPORTE VERTICAL. AF_07/2019</v>
          </cell>
          <cell r="C1182" t="str">
            <v>M2</v>
          </cell>
          <cell r="D1182" t="str">
            <v>ATRIBUÍDO SÃO PAULO</v>
          </cell>
          <cell r="E1182">
            <v>58.33</v>
          </cell>
        </row>
        <row r="1183">
          <cell r="A1183">
            <v>92542</v>
          </cell>
          <cell r="B1183" t="str">
            <v>TRAMA DE MADEIRA COMPOSTA POR RIPAS, CAIBROS E TERÇAS PARA TELHADOS DE MAIS QUE 2 ÁGUAS PARA TELHA CERÂMICA CAPA-CANAL, INCLUSO TRANSPORTE VERTICAL. AF_07/2019</v>
          </cell>
          <cell r="C1183" t="str">
            <v>M2</v>
          </cell>
          <cell r="D1183" t="str">
            <v>ATRIBUÍDO SÃO PAULO</v>
          </cell>
          <cell r="E1183">
            <v>71.3</v>
          </cell>
        </row>
        <row r="1184">
          <cell r="A1184">
            <v>92543</v>
          </cell>
          <cell r="B1184" t="str">
            <v>TRAMA DE MADEIRA COMPOSTA POR TERÇAS PARA TELHADOS DE ATÉ 2 ÁGUAS PARA TELHA ONDULADA DE FIBROCIMENTO, METÁLICA, PLÁSTICA OU TERMOACÚSTICA, INCLUSO TRANSPORTE VERTICAL. AF_07/2019</v>
          </cell>
          <cell r="C1184" t="str">
            <v>M2</v>
          </cell>
          <cell r="D1184" t="str">
            <v>ATRIBUÍDO SÃO PAULO</v>
          </cell>
          <cell r="E1184">
            <v>15.17</v>
          </cell>
        </row>
        <row r="1185">
          <cell r="A1185">
            <v>92544</v>
          </cell>
          <cell r="B1185" t="str">
            <v>TRAMA DE MADEIRA COMPOSTA POR TERÇAS PARA TELHADOS DE ATÉ 2 ÁGUAS PARA TELHA ESTRUTURAL DE FIBROCIMENTO, INCLUSO TRANSPORTE VERTICAL. AF_07/2019</v>
          </cell>
          <cell r="C1185" t="str">
            <v>M2</v>
          </cell>
          <cell r="D1185" t="str">
            <v>ATRIBUÍDO SÃO PAULO</v>
          </cell>
          <cell r="E1185">
            <v>12.85</v>
          </cell>
        </row>
        <row r="1186">
          <cell r="A1186">
            <v>92545</v>
          </cell>
          <cell r="B1186" t="str">
            <v>FABRICAÇÃO E INSTALAÇÃO DE TESOURA INTEIRA EM MADEIRA NÃO APARELHADA, VÃO DE 3 M, PARA TELHA CERÂMICA OU DE CONCRETO, INCLUSO IÇAMENTO. AF_07/2019</v>
          </cell>
          <cell r="C1186" t="str">
            <v>UN</v>
          </cell>
          <cell r="D1186" t="str">
            <v>ATRIBUÍDO SÃO PAULO</v>
          </cell>
          <cell r="E1186">
            <v>709.85</v>
          </cell>
        </row>
        <row r="1187">
          <cell r="A1187">
            <v>92546</v>
          </cell>
          <cell r="B1187" t="str">
            <v>FABRICAÇÃO E INSTALAÇÃO DE TESOURA INTEIRA EM MADEIRA NÃO APARELHADA, VÃO DE 4 M, PARA TELHA CERÂMICA OU DE CONCRETO, INCLUSO IÇAMENTO. AF_07/2019</v>
          </cell>
          <cell r="C1187" t="str">
            <v>UN</v>
          </cell>
          <cell r="D1187" t="str">
            <v>ATRIBUÍDO SÃO PAULO</v>
          </cell>
          <cell r="E1187">
            <v>873.95</v>
          </cell>
        </row>
        <row r="1188">
          <cell r="A1188">
            <v>92547</v>
          </cell>
          <cell r="B1188" t="str">
            <v>FABRICAÇÃO E INSTALAÇÃO DE TESOURA INTEIRA EM MADEIRA NÃO APARELHADA, VÃO DE 5 M, PARA TELHA CERÂMICA OU DE CONCRETO, INCLUSO IÇAMENTO. AF_07/2019</v>
          </cell>
          <cell r="C1188" t="str">
            <v>UN</v>
          </cell>
          <cell r="D1188" t="str">
            <v>ATRIBUÍDO SÃO PAULO</v>
          </cell>
          <cell r="E1188">
            <v>916.78</v>
          </cell>
        </row>
        <row r="1189">
          <cell r="A1189">
            <v>92548</v>
          </cell>
          <cell r="B1189" t="str">
            <v>FABRICAÇÃO E INSTALAÇÃO DE TESOURA INTEIRA EM MADEIRA NÃO APARELHADA, VÃO DE 6 M, PARA TELHA CERÂMICA OU DE CONCRETO, INCLUSO IÇAMENTO. AF_07/2019</v>
          </cell>
          <cell r="C1189" t="str">
            <v>UN</v>
          </cell>
          <cell r="D1189" t="str">
            <v>ATRIBUÍDO SÃO PAULO</v>
          </cell>
          <cell r="E1189">
            <v>1020.97</v>
          </cell>
        </row>
        <row r="1190">
          <cell r="A1190">
            <v>92549</v>
          </cell>
          <cell r="B1190" t="str">
            <v>FABRICAÇÃO E INSTALAÇÃO DE TESOURA INTEIRA EM MADEIRA NÃO APARELHADA, VÃO DE 7 M, PARA TELHA CERÂMICA OU DE CONCRETO, INCLUSO IÇAMENTO. AF_07/2019</v>
          </cell>
          <cell r="C1190" t="str">
            <v>UN</v>
          </cell>
          <cell r="D1190" t="str">
            <v>ATRIBUÍDO SÃO PAULO</v>
          </cell>
          <cell r="E1190">
            <v>1297.78</v>
          </cell>
        </row>
        <row r="1191">
          <cell r="A1191">
            <v>92550</v>
          </cell>
          <cell r="B1191" t="str">
            <v>FABRICAÇÃO E INSTALAÇÃO DE TESOURA INTEIRA EM MADEIRA NÃO APARELHADA, VÃO DE 8 M, PARA TELHA CERÂMICA OU DE CONCRETO, INCLUSO IÇAMENTO. AF_07/2019</v>
          </cell>
          <cell r="C1191" t="str">
            <v>UN</v>
          </cell>
          <cell r="D1191" t="str">
            <v>ATRIBUÍDO SÃO PAULO</v>
          </cell>
          <cell r="E1191">
            <v>1568.2</v>
          </cell>
        </row>
        <row r="1192">
          <cell r="A1192">
            <v>92551</v>
          </cell>
          <cell r="B1192" t="str">
            <v>FABRICAÇÃO E INSTALAÇÃO DE TESOURA INTEIRA EM MADEIRA NÃO APARELHADA, VÃO DE 9 M, PARA TELHA CERÂMICA OU DE CONCRETO, INCLUSO IÇAMENTO. AF_07/2019</v>
          </cell>
          <cell r="C1192" t="str">
            <v>UN</v>
          </cell>
          <cell r="D1192" t="str">
            <v>ATRIBUÍDO SÃO PAULO</v>
          </cell>
          <cell r="E1192">
            <v>1624.93</v>
          </cell>
        </row>
        <row r="1193">
          <cell r="A1193">
            <v>92552</v>
          </cell>
          <cell r="B1193" t="str">
            <v>FABRICAÇÃO E INSTALAÇÃO DE TESOURA INTEIRA EM MADEIRA NÃO APARELHADA, VÃO DE 10 M, PARA TELHA CERÂMICA OU DE CONCRETO, INCLUSO IÇAMENTO. AF_07/2019</v>
          </cell>
          <cell r="C1193" t="str">
            <v>UN</v>
          </cell>
          <cell r="D1193" t="str">
            <v>ATRIBUÍDO SÃO PAULO</v>
          </cell>
          <cell r="E1193">
            <v>1772.72</v>
          </cell>
        </row>
        <row r="1194">
          <cell r="A1194">
            <v>92553</v>
          </cell>
          <cell r="B1194" t="str">
            <v>FABRICAÇÃO E INSTALAÇÃO DE TESOURA INTEIRA EM MADEIRA NÃO APARELHADA, VÃO DE 11 M, PARA TELHA CERÂMICA OU DE CONCRETO, INCLUSO IÇAMENTO. AF_07/2019</v>
          </cell>
          <cell r="C1194" t="str">
            <v>UN</v>
          </cell>
          <cell r="D1194" t="str">
            <v>ATRIBUÍDO SÃO PAULO</v>
          </cell>
          <cell r="E1194">
            <v>2059.56</v>
          </cell>
        </row>
        <row r="1195">
          <cell r="A1195">
            <v>92554</v>
          </cell>
          <cell r="B1195" t="str">
            <v>FABRICAÇÃO E INSTALAÇÃO DE TESOURA INTEIRA EM MADEIRA NÃO APARELHADA, VÃO DE 12 M, PARA TELHA CERÂMICA OU DE CONCRETO, INCLUSO IÇAMENTO. AF_07/2019</v>
          </cell>
          <cell r="C1195" t="str">
            <v>UN</v>
          </cell>
          <cell r="D1195" t="str">
            <v>ATRIBUÍDO SÃO PAULO</v>
          </cell>
          <cell r="E1195">
            <v>2124.06</v>
          </cell>
        </row>
        <row r="1196">
          <cell r="A1196">
            <v>92555</v>
          </cell>
          <cell r="B1196" t="str">
            <v>FABRICAÇÃO E INSTALAÇÃO DE TESOURA INTEIRA EM MADEIRA NÃO APARELHADA, VÃO DE 3 M, PARA TELHA ONDULADA DE FIBROCIMENTO, METÁLICA, PLÁSTICA OU TERMOACÚSTICA, INCLUSO IÇAMENTO. AF_07/2019</v>
          </cell>
          <cell r="C1196" t="str">
            <v>UN</v>
          </cell>
          <cell r="D1196" t="str">
            <v>ATRIBUÍDO SÃO PAULO</v>
          </cell>
          <cell r="E1196">
            <v>701.36</v>
          </cell>
        </row>
        <row r="1197">
          <cell r="A1197">
            <v>92556</v>
          </cell>
          <cell r="B1197" t="str">
            <v>FABRICAÇÃO E INSTALAÇÃO DE TESOURA INTEIRA EM MADEIRA NÃO APARELHADA, VÃO DE 4 M, PARA TELHA ONDULADA DE FIBROCIMENTO, METÁLICA, PLÁSTICA OU TERMOACÚSTICA, INCLUSO IÇAMENTO. AF_07/2019</v>
          </cell>
          <cell r="C1197" t="str">
            <v>UN</v>
          </cell>
          <cell r="D1197" t="str">
            <v>ATRIBUÍDO SÃO PAULO</v>
          </cell>
          <cell r="E1197">
            <v>859.93</v>
          </cell>
        </row>
        <row r="1198">
          <cell r="A1198">
            <v>92557</v>
          </cell>
          <cell r="B1198" t="str">
            <v>FABRICAÇÃO E INSTALAÇÃO DE TESOURA INTEIRA EM MADEIRA NÃO APARELHADA, VÃO DE 5 M, PARA TELHA ONDULADA DE FIBROCIMENTO, METÁLICA, PLÁSTICA OU TERMOACÚSTICA, INCLUSO IÇAMENTO. AF_07/2019</v>
          </cell>
          <cell r="C1198" t="str">
            <v>UN</v>
          </cell>
          <cell r="D1198" t="str">
            <v>ATRIBUÍDO SÃO PAULO</v>
          </cell>
          <cell r="E1198">
            <v>902.75</v>
          </cell>
        </row>
        <row r="1199">
          <cell r="A1199">
            <v>92558</v>
          </cell>
          <cell r="B1199" t="str">
            <v>FABRICAÇÃO E INSTALAÇÃO DE TESOURA INTEIRA EM MADEIRA NÃO APARELHADA, VÃO DE 6 M, PARA TELHA ONDULADA DE FIBROCIMENTO, METÁLICA, PLÁSTICA OU TERMOACÚSTICA, INCLUSO IÇAMENTO. AF_07/2019</v>
          </cell>
          <cell r="C1199" t="str">
            <v>UN</v>
          </cell>
          <cell r="D1199" t="str">
            <v>ATRIBUÍDO SÃO PAULO</v>
          </cell>
          <cell r="E1199">
            <v>1012.48</v>
          </cell>
        </row>
        <row r="1200">
          <cell r="A1200">
            <v>92559</v>
          </cell>
          <cell r="B1200" t="str">
            <v>FABRICAÇÃO E INSTALAÇÃO DE TESOURA INTEIRA EM MADEIRA NÃO APARELHADA, VÃO DE 7 M, PARA TELHA ONDULADA DE FIBROCIMENTO, METÁLICA, PLÁSTICA OU TERMOACÚSTICA, INCLUSO IÇAMENTO. AF_07/2019</v>
          </cell>
          <cell r="C1200" t="str">
            <v>UN</v>
          </cell>
          <cell r="D1200" t="str">
            <v>ATRIBUÍDO SÃO PAULO</v>
          </cell>
          <cell r="E1200">
            <v>1282.8399999999999</v>
          </cell>
        </row>
        <row r="1201">
          <cell r="A1201">
            <v>92560</v>
          </cell>
          <cell r="B1201" t="str">
            <v>FABRICAÇÃO E INSTALAÇÃO DE TESOURA INTEIRA EM MADEIRA NÃO APARELHADA, VÃO DE 8 M, PARA TELHA ONDULADA DE FIBROCIMENTO, METÁLICA, PLÁSTICA OU TERMOACÚSTICA, INCLUSO IÇAMENTO. AF_07/2019</v>
          </cell>
          <cell r="C1201" t="str">
            <v>UN</v>
          </cell>
          <cell r="D1201" t="str">
            <v>ATRIBUÍDO SÃO PAULO</v>
          </cell>
          <cell r="E1201">
            <v>1545.41</v>
          </cell>
        </row>
        <row r="1202">
          <cell r="A1202">
            <v>92561</v>
          </cell>
          <cell r="B1202" t="str">
            <v>FABRICAÇÃO E INSTALAÇÃO DE TESOURA INTEIRA EM MADEIRA NÃO APARELHADA, VÃO DE 9 M, PARA TELHA ONDULADA DE FIBROCIMENTO, METÁLICA, PLÁSTICA OU TERMOACÚSTICA, INCLUSO IÇAMENTO. AF_07/2019</v>
          </cell>
          <cell r="C1202" t="str">
            <v>UN</v>
          </cell>
          <cell r="D1202" t="str">
            <v>ATRIBUÍDO SÃO PAULO</v>
          </cell>
          <cell r="E1202">
            <v>1603.16</v>
          </cell>
        </row>
        <row r="1203">
          <cell r="A1203">
            <v>92562</v>
          </cell>
          <cell r="B1203" t="str">
            <v>FABRICAÇÃO E INSTALAÇÃO DE TESOURA INTEIRA EM MADEIRA NÃO APARELHADA, VÃO DE 10 M, PARA TELHA ONDULADA DE FIBROCIMENTO, METÁLICA, PLÁSTICA OU TERMOACÚSTICA, INCLUSO IÇAMENTO. AF_07/2019</v>
          </cell>
          <cell r="C1203" t="str">
            <v>UN</v>
          </cell>
          <cell r="D1203" t="str">
            <v>ATRIBUÍDO SÃO PAULO</v>
          </cell>
          <cell r="E1203">
            <v>1736.93</v>
          </cell>
        </row>
        <row r="1204">
          <cell r="A1204">
            <v>92563</v>
          </cell>
          <cell r="B1204" t="str">
            <v>FABRICAÇÃO E INSTALAÇÃO DE TESOURA INTEIRA EM MADEIRA NÃO APARELHADA, VÃO DE 11 M, PARA TELHA ONDULADA DE FIBROCIMENTO, METÁLICA, PLÁSTICA OU TERMOACÚSTICA, INCLUSO IÇAMENTO. AF_07/2019</v>
          </cell>
          <cell r="C1204" t="str">
            <v>UN</v>
          </cell>
          <cell r="D1204" t="str">
            <v>ATRIBUÍDO SÃO PAULO</v>
          </cell>
          <cell r="E1204">
            <v>2016.03</v>
          </cell>
        </row>
        <row r="1205">
          <cell r="A1205">
            <v>92564</v>
          </cell>
          <cell r="B1205" t="str">
            <v>FABRICAÇÃO E INSTALAÇÃO DE TESOURA INTEIRA EM MADEIRA NÃO APARELHADA, VÃO DE 12 M, PARA TELHA ONDULADA DE FIBROCIMENTO, METÁLICA, PLÁSTICA OU TERMOACÚSTICA, INCLUSO IÇAMENTO. AF_07/2019</v>
          </cell>
          <cell r="C1205" t="str">
            <v>UN</v>
          </cell>
          <cell r="D1205" t="str">
            <v>ATRIBUÍDO SÃO PAULO</v>
          </cell>
          <cell r="E1205">
            <v>2071.13</v>
          </cell>
        </row>
        <row r="1206">
          <cell r="A1206">
            <v>92565</v>
          </cell>
          <cell r="B1206" t="str">
            <v>FABRICAÇÃO E INSTALAÇÃO DE ESTRUTURA PONTALETADA DE MADEIRA NÃO APARELHADA PARA TELHADOS COM ATÉ 2 ÁGUAS E PARA TELHA CERÂMICA OU DE CONCRETO, INCLUSO TRANSPORTE VERTICAL. AF_12/2015</v>
          </cell>
          <cell r="C1206" t="str">
            <v>M2</v>
          </cell>
          <cell r="D1206" t="str">
            <v>ATRIBUÍDO SÃO PAULO</v>
          </cell>
          <cell r="E1206">
            <v>27</v>
          </cell>
        </row>
        <row r="1207">
          <cell r="A1207">
            <v>92566</v>
          </cell>
          <cell r="B1207" t="str">
            <v>FABRICAÇÃO E INSTALAÇÃO DE ESTRUTURA PONTALETADA DE MADEIRA NÃO APARELHADA PARA TELHADOS COM ATÉ 2 ÁGUAS E PARA TELHA ONDULADA DE FIBROCIMENTO, METÁLICA, PLÁSTICA OU TERMOACÚSTICA, INCLUSO TRANSPORTE VERTICAL. AF_12/2015</v>
          </cell>
          <cell r="C1207" t="str">
            <v>M2</v>
          </cell>
          <cell r="D1207" t="str">
            <v>ATRIBUÍDO SÃO PAULO</v>
          </cell>
          <cell r="E1207">
            <v>16.05</v>
          </cell>
        </row>
        <row r="1208">
          <cell r="A1208">
            <v>92567</v>
          </cell>
          <cell r="B1208" t="str">
            <v>FABRICAÇÃO E INSTALAÇÃO DE ESTRUTURA PONTALETADA DE MADEIRA NÃO APARELHADA PARA TELHADOS COM MAIS QUE 2 ÁGUAS E PARA TELHA CERÂMICA OU DE CONCRETO, INCLUSO TRANSPORTE VERTICAL. AF_12/2015</v>
          </cell>
          <cell r="C1208" t="str">
            <v>M2</v>
          </cell>
          <cell r="D1208" t="str">
            <v>ATRIBUÍDO SÃO PAULO</v>
          </cell>
          <cell r="E1208">
            <v>23.9</v>
          </cell>
        </row>
        <row r="1209">
          <cell r="A1209">
            <v>100379</v>
          </cell>
          <cell r="B1209" t="str">
            <v>FABRICAÇÃO E INSTALAÇÃO DE PONTALETES DE MADEIRA NÃO APARELHADA PARA TELHADOS COM ATÉ 2 ÁGUAS E COM TELHA CERÂMICA OU DE CONCRETO EM EDIFÍCIO RESIDENCIAL TÉRREO, INCLUSO TRANSPORTE VERTICAL. AF_07/2019</v>
          </cell>
          <cell r="C1209" t="str">
            <v>M2</v>
          </cell>
          <cell r="D1209" t="str">
            <v>ATRIBUÍDO SÃO PAULO</v>
          </cell>
          <cell r="E1209">
            <v>27</v>
          </cell>
        </row>
        <row r="1210">
          <cell r="A1210">
            <v>100380</v>
          </cell>
          <cell r="B1210" t="str">
            <v>FABRICAÇÃO E INSTALAÇÃO DE PONTALETES DE MADEIRA NÃO APARELHADA PARA TELHADOS COM ATÉ 2 ÁGUAS E COM TELHA CERÂMICA OU DE CONCRETO EM EDIFÍCIO RESIDENCIAL DE MÚLTIPLOS PAVIMENTOS, INCLUSO TRANSPORTE VERTICAL. AF_07/2019</v>
          </cell>
          <cell r="C1210" t="str">
            <v>M2</v>
          </cell>
          <cell r="D1210" t="str">
            <v>ATRIBUÍDO SÃO PAULO</v>
          </cell>
          <cell r="E1210">
            <v>36.5</v>
          </cell>
        </row>
        <row r="1211">
          <cell r="A1211">
            <v>100381</v>
          </cell>
          <cell r="B1211" t="str">
            <v>FABRICAÇÃO E INSTALAÇÃO DE PONTALETES DE MADEIRA NÃO APARELHADA PARA TELHADOS COM ATÉ 2 ÁGUAS E COM TELHA CERÂMICA OU DE CONCRETO EM EDIFÍCIO INSTITUCIONAL TÉRREO, INCLUSO TRANSPORTE VERTICAL. AF_07/2019</v>
          </cell>
          <cell r="C1211" t="str">
            <v>M2</v>
          </cell>
          <cell r="D1211" t="str">
            <v>ATRIBUÍDO SÃO PAULO</v>
          </cell>
          <cell r="E1211">
            <v>41.39</v>
          </cell>
        </row>
        <row r="1212">
          <cell r="A1212">
            <v>100383</v>
          </cell>
          <cell r="B1212" t="str">
            <v>FABRICAÇÃO E INSTALAÇÃO DE PONTALETES DE MADEIRA NÃO APARELHADA PARA TELHADOS COM ATÉ 2 ÁGUAS E COM TELHA ONDULADA DE FIBROCIMENTO, ALUMÍNIO OU PLÁSTICA EM EDIFÍCIO RESIDENCIAL DE MÚLTIPLOS PAVIMENTOS, INCLUSO TRANSPORTE VERTICAL. AF_07/2019</v>
          </cell>
          <cell r="C1212" t="str">
            <v>M2</v>
          </cell>
          <cell r="D1212" t="str">
            <v>ATRIBUÍDO SÃO PAULO</v>
          </cell>
          <cell r="E1212">
            <v>17.55</v>
          </cell>
        </row>
        <row r="1213">
          <cell r="A1213">
            <v>100384</v>
          </cell>
          <cell r="B1213" t="str">
            <v>FABRICAÇÃO E INSTALAÇÃO DE PONTALETES DE MADEIRA NÃO APARELHADA PARA TELHADOS COM ATÉ 2 ÁGUAS E COM TELHA ONDULADA DE FIBROCIMENTO, ALUMÍNIO OU PLÁSTICA EM EDIFÍCIO INSTITUCIONAL TÉRREO, INCLUSO TRANSPORTE VERTICAL. AF_07/2019</v>
          </cell>
          <cell r="C1213" t="str">
            <v>M2</v>
          </cell>
          <cell r="D1213" t="str">
            <v>ATRIBUÍDO SÃO PAULO</v>
          </cell>
          <cell r="E1213">
            <v>18.64</v>
          </cell>
        </row>
        <row r="1214">
          <cell r="A1214">
            <v>100385</v>
          </cell>
          <cell r="B1214" t="str">
            <v>FABRICAÇÃO E INSTALAÇÃO DE PONTALETES DE MADEIRA NÃO APARELHADA PARA TELHADOS COM MAIS QUE 2 ÁGUAS E COM TELHA CERÂMICA OU DE CONCRETO EM EDIFÍCIO RESIDENCIAL TÉRREO, INCLUSO TRANSPORTE VERTICAL. AF_07/2019</v>
          </cell>
          <cell r="C1214" t="str">
            <v>M2</v>
          </cell>
          <cell r="D1214" t="str">
            <v>ATRIBUÍDO SÃO PAULO</v>
          </cell>
          <cell r="E1214">
            <v>23.9</v>
          </cell>
        </row>
        <row r="1215">
          <cell r="A1215">
            <v>100386</v>
          </cell>
          <cell r="B1215" t="str">
            <v>FABRICAÇÃO E INSTALAÇÃO DE PONTALETES DE MADEIRA NÃO APARELHADA PARA TELHADOS COM MAIS QUE 2 ÁGUAS E COM TELHA CERÂMICA OU DE CONCRETO EM EDIFÍCIO RESIDENCIAL DE MÚLTIPLOS PAVIMENTOS. AF_07/2019</v>
          </cell>
          <cell r="C1215" t="str">
            <v>M2</v>
          </cell>
          <cell r="D1215" t="str">
            <v>ATRIBUÍDO SÃO PAULO</v>
          </cell>
          <cell r="E1215">
            <v>31.24</v>
          </cell>
        </row>
        <row r="1216">
          <cell r="A1216">
            <v>100387</v>
          </cell>
          <cell r="B1216" t="str">
            <v>FABRICAÇÃO E INSTALAÇÃO DE PONTALETES DE MADEIRA NÃO APARELHADA PARA TELHADOS COM MAIS QUE 2 ÁGUAS E COM TELHA CERÂMICA OU DE CONCRETO EM EDIFÍCIO INSTITUCIONAL TÉRREO, INCLUSO TRANSPORTE VERTICAL. AF_07/2019</v>
          </cell>
          <cell r="C1216" t="str">
            <v>M2</v>
          </cell>
          <cell r="D1216" t="str">
            <v>ATRIBUÍDO SÃO PAULO</v>
          </cell>
          <cell r="E1216">
            <v>38.28</v>
          </cell>
        </row>
        <row r="1217">
          <cell r="A1217">
            <v>100388</v>
          </cell>
          <cell r="B1217" t="str">
            <v>RETIRADA E RECOLOCAÇÃO DE RIPA EM TELHADOS DE ATÉ 2 ÁGUAS COM TELHA CERÂMICA OU DE CONCRETO DE ENCAIXE, INCLUSO TRANSPORTE VERTICAL. AF_07/2019</v>
          </cell>
          <cell r="C1217" t="str">
            <v>M2</v>
          </cell>
          <cell r="D1217" t="str">
            <v>ATRIBUÍDO SÃO PAULO</v>
          </cell>
          <cell r="E1217">
            <v>15.55</v>
          </cell>
        </row>
        <row r="1218">
          <cell r="A1218">
            <v>100389</v>
          </cell>
          <cell r="B1218" t="str">
            <v>RETIRADA E RECOLOCAÇÃO DE CAIBRO EM TELHADOS DE ATÉ 2 ÁGUAS COM TELHA CERÂMICA OU DE CONCRETO DE ENCAIXE, INCLUSO TRANSPORTE VERTICAL. AF_07/2019</v>
          </cell>
          <cell r="C1218" t="str">
            <v>M2</v>
          </cell>
          <cell r="D1218" t="str">
            <v>ATRIBUÍDO SÃO PAULO</v>
          </cell>
          <cell r="E1218">
            <v>13.37</v>
          </cell>
        </row>
        <row r="1219">
          <cell r="A1219">
            <v>100390</v>
          </cell>
          <cell r="B1219" t="str">
            <v>RETIRADA E RECOLOCAÇÃO DE RIPA EM TELHADOS DE MAIS DE 2 ÁGUAS COM TELHA CERÂMICA OU DE CONCRETO DE ENCAIXE, INCLUSO TRANSPORTE VERTICAL. AF_07/2019</v>
          </cell>
          <cell r="C1219" t="str">
            <v>M2</v>
          </cell>
          <cell r="D1219" t="str">
            <v>ATRIBUÍDO SÃO PAULO</v>
          </cell>
          <cell r="E1219">
            <v>18.670000000000002</v>
          </cell>
        </row>
        <row r="1220">
          <cell r="A1220">
            <v>100391</v>
          </cell>
          <cell r="B1220" t="str">
            <v>RETIRADA E RECOLOCAÇÃO DE CAIBRO EM TELHADOS DE MAIS DE 2 ÁGUAS COM TELHA CERÂMICA OU DE CONCRETO DE ENCAIXE, INCLUSO TRANSPORTE VERTICAL. AF_07/2019</v>
          </cell>
          <cell r="C1220" t="str">
            <v>M2</v>
          </cell>
          <cell r="D1220" t="str">
            <v>ATRIBUÍDO SÃO PAULO</v>
          </cell>
          <cell r="E1220">
            <v>15.4</v>
          </cell>
        </row>
        <row r="1221">
          <cell r="A1221">
            <v>100392</v>
          </cell>
          <cell r="B1221" t="str">
            <v>RETIRADA E RECOLOCAÇÃO DE RIPA EM TELHADOS DE ATÉ 2 ÁGUAS COM TELHA CERÂMICA CAPA-CANAL, INCLUSO TRANSPORTE VERTICAL. AF_07/2019</v>
          </cell>
          <cell r="C1221" t="str">
            <v>M2</v>
          </cell>
          <cell r="D1221" t="str">
            <v>ATRIBUÍDO SÃO PAULO</v>
          </cell>
          <cell r="E1221">
            <v>12.23</v>
          </cell>
        </row>
        <row r="1222">
          <cell r="A1222">
            <v>100393</v>
          </cell>
          <cell r="B1222" t="str">
            <v>RETIRADA E RECOLOCAÇÃO DE CAIBRO EM TELHADOS DE ATÉ 2 ÁGUAS COM TELHA CERÂMICA CAPA-CANAL, INCLUSO TRANSPORTE VERTICAL. AF_07/2019</v>
          </cell>
          <cell r="C1222" t="str">
            <v>M2</v>
          </cell>
          <cell r="D1222" t="str">
            <v>ATRIBUÍDO SÃO PAULO</v>
          </cell>
          <cell r="E1222">
            <v>15.26</v>
          </cell>
        </row>
        <row r="1223">
          <cell r="A1223">
            <v>100394</v>
          </cell>
          <cell r="B1223" t="str">
            <v>RETIRADA E RECOLOCAÇÃO DE RIPA EM TELHADOS DE MAIS DE 2 ÁGUAS COM TELHA CERÂMICA CAPA-CANAL, INCLUSO TRANSPORTE VERTICAL. AF_07/2019</v>
          </cell>
          <cell r="C1223" t="str">
            <v>M2</v>
          </cell>
          <cell r="D1223" t="str">
            <v>ATRIBUÍDO SÃO PAULO</v>
          </cell>
          <cell r="E1223">
            <v>14.68</v>
          </cell>
        </row>
        <row r="1224">
          <cell r="A1224">
            <v>100395</v>
          </cell>
          <cell r="B1224" t="str">
            <v>RETIRADA E RECOLOCAÇÃO DE CAIBRO EM TELHADOS DE MAIS DE 2 ÁGUAS COM TELHA CERÂMICA CAPA-CANAL, INCLUSO TRANSPORTE VERTICAL. AF_07/2019</v>
          </cell>
          <cell r="C1224" t="str">
            <v>M2</v>
          </cell>
          <cell r="D1224" t="str">
            <v>ATRIBUÍDO SÃO PAULO</v>
          </cell>
          <cell r="E1224">
            <v>18.38</v>
          </cell>
        </row>
        <row r="1225">
          <cell r="A1225">
            <v>94189</v>
          </cell>
          <cell r="B1225" t="str">
            <v>TELHAMENTO COM TELHA DE CONCRETO DE ENCAIXE, COM ATÉ 2 ÁGUAS, INCLUSO TRANSPORTE VERTICAL. AF_07/2019</v>
          </cell>
          <cell r="C1225" t="str">
            <v>M2</v>
          </cell>
          <cell r="D1225" t="str">
            <v>ATRIBUÍDO SÃO PAULO</v>
          </cell>
          <cell r="E1225">
            <v>23.13</v>
          </cell>
        </row>
        <row r="1226">
          <cell r="A1226">
            <v>94192</v>
          </cell>
          <cell r="B1226" t="str">
            <v>TELHAMENTO COM TELHA DE CONCRETO DE ENCAIXE, COM MAIS DE 2 ÁGUAS, INCLUSO TRANSPORTE VERTICAL. AF_07/2019</v>
          </cell>
          <cell r="C1226" t="str">
            <v>M2</v>
          </cell>
          <cell r="D1226" t="str">
            <v>ATRIBUÍDO SÃO PAULO</v>
          </cell>
          <cell r="E1226">
            <v>25.07</v>
          </cell>
        </row>
        <row r="1227">
          <cell r="A1227">
            <v>94195</v>
          </cell>
          <cell r="B1227" t="str">
            <v>TELHAMENTO COM TELHA CERÂMICA DE ENCAIXE, TIPO PORTUGUESA, COM ATÉ 2 ÁGUAS, INCLUSO TRANSPORTE VERTICAL. AF_07/2019</v>
          </cell>
          <cell r="C1227" t="str">
            <v>M2</v>
          </cell>
          <cell r="D1227" t="str">
            <v>ATRIBUÍDO SÃO PAULO</v>
          </cell>
          <cell r="E1227">
            <v>22.18</v>
          </cell>
        </row>
        <row r="1228">
          <cell r="A1228">
            <v>94198</v>
          </cell>
          <cell r="B1228" t="str">
            <v>TELHAMENTO COM TELHA CERÂMICA DE ENCAIXE, TIPO PORTUGUESA, COM MAIS DE 2 ÁGUAS, INCLUSO TRANSPORTE VERTICAL. AF_07/2019</v>
          </cell>
          <cell r="C1228" t="str">
            <v>M2</v>
          </cell>
          <cell r="D1228" t="str">
            <v>ATRIBUÍDO SÃO PAULO</v>
          </cell>
          <cell r="E1228">
            <v>24.74</v>
          </cell>
        </row>
        <row r="1229">
          <cell r="A1229">
            <v>94201</v>
          </cell>
          <cell r="B1229" t="str">
            <v>TELHAMENTO COM TELHA CERÂMICA CAPA-CANAL, TIPO COLONIAL, COM ATÉ 2 ÁGUAS, INCLUSO TRANSPORTE VERTICAL. AF_07/2019</v>
          </cell>
          <cell r="C1229" t="str">
            <v>M2</v>
          </cell>
          <cell r="D1229" t="str">
            <v>ATRIBUÍDO SÃO PAULO</v>
          </cell>
          <cell r="E1229">
            <v>32.07</v>
          </cell>
        </row>
        <row r="1230">
          <cell r="A1230">
            <v>94204</v>
          </cell>
          <cell r="B1230" t="str">
            <v>TELHAMENTO COM TELHA CERÂMICA CAPA-CANAL, TIPO COLONIAL, COM MAIS DE 2 ÁGUAS, INCLUSO TRANSPORTE VERTICAL. AF_07/2019</v>
          </cell>
          <cell r="C1230" t="str">
            <v>M2</v>
          </cell>
          <cell r="D1230" t="str">
            <v>ATRIBUÍDO SÃO PAULO</v>
          </cell>
          <cell r="E1230">
            <v>36.44</v>
          </cell>
        </row>
        <row r="1231">
          <cell r="A1231">
            <v>94224</v>
          </cell>
          <cell r="B1231" t="str">
            <v>EMBOÇAMENTO COM ARGAMASSA TRAÇO 1:2:9 (CIMENTO, CAL E AREIA). AF_07/2019</v>
          </cell>
          <cell r="C1231" t="str">
            <v>M</v>
          </cell>
          <cell r="D1231" t="str">
            <v>COEFICIENTE DE REPRESENTATIVIDADE</v>
          </cell>
          <cell r="E1231">
            <v>18.78</v>
          </cell>
        </row>
        <row r="1232">
          <cell r="A1232">
            <v>94225</v>
          </cell>
          <cell r="B1232" t="str">
            <v>ISOLAMENTO TERMOACÚSTICO COM LÃ MINERAL NA SUBCOBERTURA, INCLUSO TRANSPORTE VERTICAL. AF_07/2019</v>
          </cell>
          <cell r="C1232" t="str">
            <v>M2</v>
          </cell>
          <cell r="D1232" t="str">
            <v>ATRIBUÍDO SÃO PAULO</v>
          </cell>
          <cell r="E1232">
            <v>16.8</v>
          </cell>
        </row>
        <row r="1233">
          <cell r="A1233">
            <v>94226</v>
          </cell>
          <cell r="B1233" t="str">
            <v>SUBCOBERTURA COM MANTA PLÁSTICA REVESTIDA POR PELÍCULA DE ALUMÍNO, INCLUSO TRANSPORTE VERTICAL. AF_07/2019</v>
          </cell>
          <cell r="C1233" t="str">
            <v>M2</v>
          </cell>
          <cell r="D1233" t="str">
            <v>ATRIBUÍDO SÃO PAULO</v>
          </cell>
          <cell r="E1233">
            <v>12.33</v>
          </cell>
        </row>
        <row r="1234">
          <cell r="A1234">
            <v>94232</v>
          </cell>
          <cell r="B1234" t="str">
            <v>AMARRAÇÃO DE TELHAS CERÂMICAS OU DE CONCRETO. AF_07/2019</v>
          </cell>
          <cell r="C1234" t="str">
            <v>UN</v>
          </cell>
          <cell r="D1234" t="str">
            <v>COEFICIENTE DE REPRESENTATIVIDADE</v>
          </cell>
          <cell r="E1234">
            <v>2.14</v>
          </cell>
        </row>
        <row r="1235">
          <cell r="A1235">
            <v>94440</v>
          </cell>
          <cell r="B1235" t="str">
            <v>TELHAMENTO COM TELHA CERÂMICA DE ENCAIXE, TIPO FRANCESA, COM ATÉ 2 ÁGUAS, INCLUSO TRANSPORTE VERTICAL. AF_07/2019</v>
          </cell>
          <cell r="C1235" t="str">
            <v>M2</v>
          </cell>
          <cell r="D1235" t="str">
            <v>ATRIBUÍDO SÃO PAULO</v>
          </cell>
          <cell r="E1235">
            <v>22.18</v>
          </cell>
        </row>
        <row r="1236">
          <cell r="A1236">
            <v>94441</v>
          </cell>
          <cell r="B1236" t="str">
            <v>TELHAMENTO COM TELHA CERÂMICA DE ENCAIXE, TIPO FRANCESA, COM MAIS DE 2 ÁGUAS, INCLUSO TRANSPORTE VERTICAL. AF_07/2019</v>
          </cell>
          <cell r="C1236" t="str">
            <v>M2</v>
          </cell>
          <cell r="D1236" t="str">
            <v>ATRIBUÍDO SÃO PAULO</v>
          </cell>
          <cell r="E1236">
            <v>24.74</v>
          </cell>
        </row>
        <row r="1237">
          <cell r="A1237">
            <v>94442</v>
          </cell>
          <cell r="B1237" t="str">
            <v>TELHAMENTO COM TELHA CERÂMICA DE ENCAIXE, TIPO ROMANA, COM ATÉ 2 ÁGUAS, INCLUSO TRANSPORTE VERTICAL. AF_07/2019</v>
          </cell>
          <cell r="C1237" t="str">
            <v>M2</v>
          </cell>
          <cell r="D1237" t="str">
            <v>ATRIBUÍDO SÃO PAULO</v>
          </cell>
          <cell r="E1237">
            <v>22.18</v>
          </cell>
        </row>
        <row r="1238">
          <cell r="A1238">
            <v>94443</v>
          </cell>
          <cell r="B1238" t="str">
            <v>TELHAMENTO COM TELHA CERÂMICA DE ENCAIXE, TIPO ROMANA, COM MAIS DE 2 ÁGUAS, INCLUSO TRANSPORTE VERTICAL. AF_07/2019</v>
          </cell>
          <cell r="C1238" t="str">
            <v>M2</v>
          </cell>
          <cell r="D1238" t="str">
            <v>ATRIBUÍDO SÃO PAULO</v>
          </cell>
          <cell r="E1238">
            <v>24.74</v>
          </cell>
        </row>
        <row r="1239">
          <cell r="A1239">
            <v>94445</v>
          </cell>
          <cell r="B1239" t="str">
            <v>TELHAMENTO COM TELHA CERÂMICA CAPA-CANAL, TIPO PLAN, COM ATÉ 2 ÁGUAS, INCLUSO TRANSPORTE VERTICAL. AF_07/2019</v>
          </cell>
          <cell r="C1239" t="str">
            <v>M2</v>
          </cell>
          <cell r="D1239" t="str">
            <v>ATRIBUÍDO SÃO PAULO</v>
          </cell>
          <cell r="E1239">
            <v>32.07</v>
          </cell>
        </row>
        <row r="1240">
          <cell r="A1240">
            <v>94446</v>
          </cell>
          <cell r="B1240" t="str">
            <v>TELHAMENTO COM TELHA CERÂMICA CAPA-CANAL, TIPO PLAN, COM MAIS DE 2 ÁGUAS, INCLUSO TRANSPORTE VERTICAL. AF_07/2019</v>
          </cell>
          <cell r="C1240" t="str">
            <v>M2</v>
          </cell>
          <cell r="D1240" t="str">
            <v>ATRIBUÍDO SÃO PAULO</v>
          </cell>
          <cell r="E1240">
            <v>36.44</v>
          </cell>
        </row>
        <row r="1241">
          <cell r="A1241">
            <v>94447</v>
          </cell>
          <cell r="B1241" t="str">
            <v>TELHAMENTO COM TELHA CERÂMICA CAPA-CANAL, TIPO PAULISTA, COM ATÉ 2 ÁGUAS, INCLUSO TRANSPORTE VERTICAL. AF_07/2019</v>
          </cell>
          <cell r="C1241" t="str">
            <v>M2</v>
          </cell>
          <cell r="D1241" t="str">
            <v>ATRIBUÍDO SÃO PAULO</v>
          </cell>
          <cell r="E1241">
            <v>32.07</v>
          </cell>
        </row>
        <row r="1242">
          <cell r="A1242">
            <v>94448</v>
          </cell>
          <cell r="B1242" t="str">
            <v>TELHAMENTO COM TELHA CERÂMICA CAPA-CANAL, TIPO PAULISTA, COM MAIS DE 2 ÁGUAS, INCLUSO TRANSPORTE VERTICAL. AF_07/2019</v>
          </cell>
          <cell r="C1242" t="str">
            <v>M2</v>
          </cell>
          <cell r="D1242" t="str">
            <v>ATRIBUÍDO SÃO PAULO</v>
          </cell>
          <cell r="E1242">
            <v>36.44</v>
          </cell>
        </row>
        <row r="1243">
          <cell r="A1243">
            <v>94207</v>
          </cell>
          <cell r="B1243" t="str">
            <v>TELHAMENTO COM TELHA ONDULADA DE FIBROCIMENTO E = 6 MM, COM RECOBRIMENTO LATERAL DE 1/4 DE ONDA PARA TELHADO COM INCLINAÇÃO MAIOR QUE 10°, COM ATÉ 2 ÁGUAS, INCLUSO IÇAMENTO. AF_07/2019</v>
          </cell>
          <cell r="C1243" t="str">
            <v>M2</v>
          </cell>
          <cell r="D1243" t="str">
            <v>ATRIBUÍDO SÃO PAULO</v>
          </cell>
          <cell r="E1243">
            <v>33.35</v>
          </cell>
        </row>
        <row r="1244">
          <cell r="A1244">
            <v>94210</v>
          </cell>
          <cell r="B1244" t="str">
            <v>TELHAMENTO COM TELHA ONDULADA DE FIBROCIMENTO E = 6 MM, COM RECOBRIMENTO LATERAL DE 1 1/4 DE ONDA PARA TELHADO COM INCLINAÇÃO MÁXIMA DE 10°, COM ATÉ 2 ÁGUAS, INCLUSO IÇAMENTO. AF_07/2019</v>
          </cell>
          <cell r="C1244" t="str">
            <v>M2</v>
          </cell>
          <cell r="D1244" t="str">
            <v>ATRIBUÍDO SÃO PAULO</v>
          </cell>
          <cell r="E1244">
            <v>35.450000000000003</v>
          </cell>
        </row>
        <row r="1245">
          <cell r="A1245">
            <v>94218</v>
          </cell>
          <cell r="B1245" t="str">
            <v>TELHAMENTO COM TELHA ESTRUTURAL DE FIBROCIMENTO E= 6 MM, COM ATÉ 2 ÁGUAS, INCLUSO IÇAMENTO. AF_07/2019</v>
          </cell>
          <cell r="C1245" t="str">
            <v>M2</v>
          </cell>
          <cell r="D1245" t="str">
            <v>ATRIBUÍDO SÃO PAULO</v>
          </cell>
          <cell r="E1245">
            <v>72.319999999999993</v>
          </cell>
        </row>
        <row r="1246">
          <cell r="A1246">
            <v>94213</v>
          </cell>
          <cell r="B1246" t="str">
            <v>TELHAMENTO COM TELHA DE AÇO/ALUMÍNIO E = 0,5 MM, COM ATÉ 2 ÁGUAS, INCLUSO IÇAMENTO. AF_07/2019</v>
          </cell>
          <cell r="C1246" t="str">
            <v>M2</v>
          </cell>
          <cell r="D1246" t="str">
            <v>ATRIBUÍDO SÃO PAULO</v>
          </cell>
          <cell r="E1246">
            <v>41.46</v>
          </cell>
        </row>
        <row r="1247">
          <cell r="A1247">
            <v>94216</v>
          </cell>
          <cell r="B1247" t="str">
            <v>TELHAMENTO COM TELHA METÁLICA TERMOACÚSTICA E = 30 MM, COM ATÉ 2 ÁGUAS, INCLUSO IÇAMENTO. AF_07/2019</v>
          </cell>
          <cell r="C1247" t="str">
            <v>M2</v>
          </cell>
          <cell r="D1247" t="str">
            <v>ATRIBUÍDO SÃO PAULO</v>
          </cell>
          <cell r="E1247">
            <v>287.39999999999998</v>
          </cell>
        </row>
        <row r="1248">
          <cell r="A1248">
            <v>94219</v>
          </cell>
          <cell r="B1248" t="str">
            <v>CUMEEIRA E ESPIGÃO PARA TELHA CERÂMICA EMBOÇADA COM ARGAMASSA TRAÇO 1:2:9 (CIMENTO, CAL E AREIA), PARA TELHADOS COM MAIS DE 2 ÁGUAS, INCLUSO TRANSPORTE VERTICAL. AF_07/2019</v>
          </cell>
          <cell r="C1248" t="str">
            <v>M</v>
          </cell>
          <cell r="D1248" t="str">
            <v>ATRIBUÍDO SÃO PAULO</v>
          </cell>
          <cell r="E1248">
            <v>21.91</v>
          </cell>
        </row>
        <row r="1249">
          <cell r="A1249">
            <v>94220</v>
          </cell>
          <cell r="B1249" t="str">
            <v>CUMEEIRA E ESPIGÃO PARA TELHA DE CONCRETO EMBOÇADA COM ARGAMASSA TRAÇO 1:2:9 (CIMENTO, CAL E AREIA), PARA TELHADOS COM MAIS DE 2 ÁGUAS, INCLUSO TRANSPORTE VERTICAL. AF_07/2019</v>
          </cell>
          <cell r="C1249" t="str">
            <v>M</v>
          </cell>
          <cell r="D1249" t="str">
            <v>ATRIBUÍDO SÃO PAULO</v>
          </cell>
          <cell r="E1249">
            <v>34.33</v>
          </cell>
        </row>
        <row r="1250">
          <cell r="A1250">
            <v>94221</v>
          </cell>
          <cell r="B1250" t="str">
            <v>CUMEEIRA PARA TELHA CERÂMICA EMBOÇADA COM ARGAMASSA TRAÇO 1:2:9 (CIMENTO, CAL E AREIA) PARA TELHADOS COM ATÉ 2 ÁGUAS, INCLUSO TRANSPORTE VERTICAL. AF_07/2019</v>
          </cell>
          <cell r="C1250" t="str">
            <v>M</v>
          </cell>
          <cell r="D1250" t="str">
            <v>ATRIBUÍDO SÃO PAULO</v>
          </cell>
          <cell r="E1250">
            <v>16.84</v>
          </cell>
        </row>
        <row r="1251">
          <cell r="A1251">
            <v>94222</v>
          </cell>
          <cell r="B1251" t="str">
            <v>CUMEEIRA PARA TELHA DE CONCRETO EMBOÇADA COM ARGAMASSA TRAÇO 1:2:9 (CIMENTO, CAL E AREIA) PARA TELHADOS COM ATÉ 2 ÁGUAS, INCLUSO TRANSPORTE VERTICAL. AF_07/2019</v>
          </cell>
          <cell r="C1251" t="str">
            <v>M</v>
          </cell>
          <cell r="D1251" t="str">
            <v>ATRIBUÍDO SÃO PAULO</v>
          </cell>
          <cell r="E1251">
            <v>29.26</v>
          </cell>
        </row>
        <row r="1252">
          <cell r="A1252">
            <v>94223</v>
          </cell>
          <cell r="B1252" t="str">
            <v>CUMEEIRA PARA TELHA DE FIBROCIMENTO ONDULADA E = 6 MM, INCLUSO ACESSÓRIOS DE FIXAÇÃO E IÇAMENTO. AF_07/2019</v>
          </cell>
          <cell r="C1252" t="str">
            <v>M</v>
          </cell>
          <cell r="D1252" t="str">
            <v>ATRIBUÍDO SÃO PAULO</v>
          </cell>
          <cell r="E1252">
            <v>42.54</v>
          </cell>
        </row>
        <row r="1253">
          <cell r="A1253">
            <v>94451</v>
          </cell>
          <cell r="B1253" t="str">
            <v>CUMEEIRA PARA TELHA DE FIBROCIMENTO ESTRUTURAL E = 6 MM, INCLUSO ACESSÓRIOS DE FIXAÇÃO E IÇAMENTO. AF_07/2019</v>
          </cell>
          <cell r="C1253" t="str">
            <v>M</v>
          </cell>
          <cell r="D1253" t="str">
            <v>ATRIBUÍDO SÃO PAULO</v>
          </cell>
          <cell r="E1253">
            <v>94.65</v>
          </cell>
        </row>
        <row r="1254">
          <cell r="A1254">
            <v>100325</v>
          </cell>
          <cell r="B1254" t="str">
            <v>CUMEEIRA SHED PARA TELHA ONDULADA DE FIBROCIMENTO, E = 6 MM, INCLUSO ACESSÓRIOS DE FIXAÇÃO E IÇAMENTO. AF_07/2019</v>
          </cell>
          <cell r="C1254" t="str">
            <v>M</v>
          </cell>
          <cell r="D1254" t="str">
            <v>ATRIBUÍDO SÃO PAULO</v>
          </cell>
          <cell r="E1254">
            <v>40.89</v>
          </cell>
        </row>
        <row r="1255">
          <cell r="A1255">
            <v>100327</v>
          </cell>
          <cell r="B1255" t="str">
            <v>RUFO EXTERNO/INTERNO EM CHAPA DE AÇO GALVANIZADO NÚMERO 26, CORTE DE 33 CM, INCLUSO IÇAMENTO. AF_07/2019</v>
          </cell>
          <cell r="C1255" t="str">
            <v>M</v>
          </cell>
          <cell r="D1255" t="str">
            <v>ATRIBUÍDO SÃO PAULO</v>
          </cell>
          <cell r="E1255">
            <v>34.119999999999997</v>
          </cell>
        </row>
        <row r="1256">
          <cell r="A1256">
            <v>100328</v>
          </cell>
          <cell r="B1256" t="str">
            <v>RETIRADA E RECOLOCAÇÃO DE  TELHA CERÂMICA DE ENCAIXE, COM ATÉ DUAS ÁGUAS, INCLUSO IÇAMENTO. AF_07/2019</v>
          </cell>
          <cell r="C1256" t="str">
            <v>M2</v>
          </cell>
          <cell r="D1256" t="str">
            <v>ATRIBUÍDO SÃO PAULO</v>
          </cell>
          <cell r="E1256">
            <v>9.41</v>
          </cell>
        </row>
        <row r="1257">
          <cell r="A1257">
            <v>100329</v>
          </cell>
          <cell r="B1257" t="str">
            <v>RETIRADA E RECOLOCAÇÃO DE  TELHA CERÂMICA DE ENCAIXE, COM MAIS DE DUAS ÁGUAS, INCLUSO IÇAMENTO. AF_07/2019</v>
          </cell>
          <cell r="C1257" t="str">
            <v>M2</v>
          </cell>
          <cell r="D1257" t="str">
            <v>ATRIBUÍDO SÃO PAULO</v>
          </cell>
          <cell r="E1257">
            <v>11.98</v>
          </cell>
        </row>
        <row r="1258">
          <cell r="A1258">
            <v>100330</v>
          </cell>
          <cell r="B1258" t="str">
            <v>RETIRADA E RECOLOCAÇÃO DE  TELHA CERÂMICA CAPA-CANAL, COM ATÉ DUAS ÁGUAS, INCLUSO IÇAMENTO. AF_07/2019</v>
          </cell>
          <cell r="C1258" t="str">
            <v>M2</v>
          </cell>
          <cell r="D1258" t="str">
            <v>ATRIBUÍDO SÃO PAULO</v>
          </cell>
          <cell r="E1258">
            <v>12.77</v>
          </cell>
        </row>
        <row r="1259">
          <cell r="A1259">
            <v>100331</v>
          </cell>
          <cell r="B1259" t="str">
            <v>RETIRADA E RECOLOCAÇÃO DE  TELHA CERÂMICA CAPA-CANAL, COM MAIS DE DUAS ÁGUAS, INCLUSO IÇAMENTO. AF_07/2019</v>
          </cell>
          <cell r="C1259" t="str">
            <v>M2</v>
          </cell>
          <cell r="D1259" t="str">
            <v>ATRIBUÍDO SÃO PAULO</v>
          </cell>
          <cell r="E1259">
            <v>17.16</v>
          </cell>
        </row>
        <row r="1260">
          <cell r="A1260">
            <v>100434</v>
          </cell>
          <cell r="B1260" t="str">
            <v>CALHA DE BEIRAL, SEMICIRCULAR DE PVC, DIAMETRO 125 MM, INCLUINDO CABECEIRAS, EMENDAS, BOCAIS, SUPORTES E VEDAÇÕES, EXCLUINDO CONDUTORES, INCLUSO TRANSPORTE VERTICAL. AF_07/2019</v>
          </cell>
          <cell r="C1260" t="str">
            <v>M</v>
          </cell>
          <cell r="D1260" t="str">
            <v>ATRIBUÍDO SÃO PAULO</v>
          </cell>
          <cell r="E1260">
            <v>47.65</v>
          </cell>
        </row>
        <row r="1261">
          <cell r="A1261">
            <v>100435</v>
          </cell>
          <cell r="B1261" t="str">
            <v>RUFO EM FIBROCIMENTO PARA TELHA ONDULADA E = 6 MM, ABA DE 26 CM, INCLUSO TRANSPORTE VERTICAL, EXCETO CONTRARRUFO. AF_07/2019</v>
          </cell>
          <cell r="C1261" t="str">
            <v>M</v>
          </cell>
          <cell r="D1261" t="str">
            <v>ATRIBUÍDO SÃO PAULO</v>
          </cell>
          <cell r="E1261">
            <v>22.45</v>
          </cell>
        </row>
        <row r="1262">
          <cell r="A1262">
            <v>94227</v>
          </cell>
          <cell r="B1262" t="str">
            <v>CALHA EM CHAPA DE AÇO GALVANIZADO NÚMERO 24, DESENVOLVIMENTO DE 33 CM, INCLUSO TRANSPORTE VERTICAL. AF_07/2019</v>
          </cell>
          <cell r="C1262" t="str">
            <v>M</v>
          </cell>
          <cell r="D1262" t="str">
            <v>ATRIBUÍDO SÃO PAULO</v>
          </cell>
          <cell r="E1262">
            <v>36.880000000000003</v>
          </cell>
        </row>
        <row r="1263">
          <cell r="A1263">
            <v>94228</v>
          </cell>
          <cell r="B1263" t="str">
            <v>CALHA EM CHAPA DE AÇO GALVANIZADO NÚMERO 24, DESENVOLVIMENTO DE 50 CM, INCLUSO TRANSPORTE VERTICAL. AF_07/2019</v>
          </cell>
          <cell r="C1263" t="str">
            <v>M</v>
          </cell>
          <cell r="D1263" t="str">
            <v>ATRIBUÍDO SÃO PAULO</v>
          </cell>
          <cell r="E1263">
            <v>50.07</v>
          </cell>
        </row>
        <row r="1264">
          <cell r="A1264">
            <v>94229</v>
          </cell>
          <cell r="B1264" t="str">
            <v>CALHA EM CHAPA DE AÇO GALVANIZADO NÚMERO 24, DESENVOLVIMENTO DE 100 CM, INCLUSO TRANSPORTE VERTICAL. AF_07/2019</v>
          </cell>
          <cell r="C1264" t="str">
            <v>M</v>
          </cell>
          <cell r="D1264" t="str">
            <v>ATRIBUÍDO SÃO PAULO</v>
          </cell>
          <cell r="E1264">
            <v>96.24</v>
          </cell>
        </row>
        <row r="1265">
          <cell r="A1265">
            <v>94231</v>
          </cell>
          <cell r="B1265" t="str">
            <v>RUFO EM CHAPA DE AÇO GALVANIZADO NÚMERO 24, CORTE DE 25 CM, INCLUSO TRANSPORTE VERTICAL. AF_07/2019</v>
          </cell>
          <cell r="C1265" t="str">
            <v>M</v>
          </cell>
          <cell r="D1265" t="str">
            <v>ATRIBUÍDO SÃO PAULO</v>
          </cell>
          <cell r="E1265">
            <v>30.2</v>
          </cell>
        </row>
        <row r="1266">
          <cell r="A1266">
            <v>94449</v>
          </cell>
          <cell r="B1266" t="str">
            <v>TELHAMENTO COM TELHA ONDULADA DE FIBRA DE VIDRO E = 0,6 MM, PARA TELHADO COM INCLINAÇÃO MAIOR QUE 10°, COM ATÉ 2 ÁGUAS, INCLUSO IÇAMENTO. AF_07/2019</v>
          </cell>
          <cell r="C1266" t="str">
            <v>M2</v>
          </cell>
          <cell r="D1266" t="str">
            <v>ATRIBUÍDO SÃO PAULO</v>
          </cell>
          <cell r="E1266">
            <v>58.35</v>
          </cell>
        </row>
        <row r="1267">
          <cell r="A1267" t="str">
            <v>73970/1</v>
          </cell>
          <cell r="B1267" t="str">
            <v>ESTRUTURA METALICA EM ACO ESTRUTURAL PERFIL I 12 X 5 1/4</v>
          </cell>
          <cell r="C1267" t="str">
            <v>KG</v>
          </cell>
          <cell r="D1267" t="str">
            <v>COEFICIENTE DE REPRESENTATIVIDADE</v>
          </cell>
          <cell r="E1267">
            <v>10.88</v>
          </cell>
        </row>
        <row r="1268">
          <cell r="A1268" t="str">
            <v>73970/2</v>
          </cell>
          <cell r="B1268" t="str">
            <v>ESTRUTURA METALICA EM ACO ESTRUTURAL PERFIL I 6 X 3 3/8</v>
          </cell>
          <cell r="C1268" t="str">
            <v>KG</v>
          </cell>
          <cell r="D1268" t="str">
            <v>COEFICIENTE DE REPRESENTATIVIDADE</v>
          </cell>
          <cell r="E1268">
            <v>6.99</v>
          </cell>
        </row>
        <row r="1269">
          <cell r="A1269">
            <v>92255</v>
          </cell>
          <cell r="B1269" t="str">
            <v>INSTALAÇÃO DE TESOURA (INTEIRA OU MEIA), EM AÇO, PARA VÃOS MAIORES OU IGUAIS A 3,0 M E MENORES QUE 6,0 M, INCLUSO IÇAMENTO. AF_07/2019</v>
          </cell>
          <cell r="C1269" t="str">
            <v>UN</v>
          </cell>
          <cell r="D1269" t="str">
            <v>ATRIBUÍDO SÃO PAULO</v>
          </cell>
          <cell r="E1269">
            <v>153.69</v>
          </cell>
        </row>
        <row r="1270">
          <cell r="A1270">
            <v>92256</v>
          </cell>
          <cell r="B1270" t="str">
            <v>INSTALAÇÃO DE TESOURA (INTEIRA OU MEIA), EM AÇO, PARA VÃOS MAIORES OU IGUAIS A 6,0 M E MENORES QUE 8,0 M, INCLUSO IÇAMENTO. AF_07/2019</v>
          </cell>
          <cell r="C1270" t="str">
            <v>UN</v>
          </cell>
          <cell r="D1270" t="str">
            <v>ATRIBUÍDO SÃO PAULO</v>
          </cell>
          <cell r="E1270">
            <v>194.15</v>
          </cell>
        </row>
        <row r="1271">
          <cell r="A1271">
            <v>92257</v>
          </cell>
          <cell r="B1271" t="str">
            <v>INSTALAÇÃO DE TESOURA (INTEIRA OU MEIA), EM AÇO, PARA VÃOS MAIORES OU IGUAIS A 8,0 M E MENORES QUE 10,0 M, INCLUSO IÇAMENTO. AF_07/2019</v>
          </cell>
          <cell r="C1271" t="str">
            <v>UN</v>
          </cell>
          <cell r="D1271" t="str">
            <v>ATRIBUÍDO SÃO PAULO</v>
          </cell>
          <cell r="E1271">
            <v>234.02</v>
          </cell>
        </row>
        <row r="1272">
          <cell r="A1272">
            <v>92258</v>
          </cell>
          <cell r="B1272" t="str">
            <v>INSTALAÇÃO DE TESOURA (INTEIRA OU MEIA), EM AÇO, PARA VÃOS MAIORES OU IGUAIS A 10,0 M E MENORES QUE 12,0 M, INCLUSO IÇAMENTO. AF_07/2019</v>
          </cell>
          <cell r="C1272" t="str">
            <v>UN</v>
          </cell>
          <cell r="D1272" t="str">
            <v>ATRIBUÍDO SÃO PAULO</v>
          </cell>
          <cell r="E1272">
            <v>298.14</v>
          </cell>
        </row>
        <row r="1273">
          <cell r="A1273">
            <v>92568</v>
          </cell>
          <cell r="B1273" t="str">
            <v>TRAMA DE AÇO COMPOSTA POR RIPAS, CAIBROS E TERÇAS PARA TELHADOS DE ATÉ 2 ÁGUAS PARA TELHA DE ENCAIXE DE CERÂMICA OU DE CONCRETO, INCLUSO TRANSPORTE VERTICAL. AF_07/2019</v>
          </cell>
          <cell r="C1273" t="str">
            <v>M2</v>
          </cell>
          <cell r="D1273" t="str">
            <v>ATRIBUÍDO SÃO PAULO</v>
          </cell>
          <cell r="E1273">
            <v>74.989999999999995</v>
          </cell>
        </row>
        <row r="1274">
          <cell r="A1274">
            <v>92569</v>
          </cell>
          <cell r="B1274" t="str">
            <v>TRAMA DE AÇO COMPOSTA POR RIPAS E CAIBROS PARA TELHADOS DE ATÉ 2 ÁGUAS PARA TELHA DE ENCAIXE DE CERÂMICA OU DE CONCRETO, INCLUSO TRANSPORTE VERTICAL. AF_07/2019</v>
          </cell>
          <cell r="C1274" t="str">
            <v>M2</v>
          </cell>
          <cell r="D1274" t="str">
            <v>ATRIBUÍDO SÃO PAULO</v>
          </cell>
          <cell r="E1274">
            <v>41.26</v>
          </cell>
        </row>
        <row r="1275">
          <cell r="A1275">
            <v>92570</v>
          </cell>
          <cell r="B1275" t="str">
            <v>TRAMA DE AÇO COMPOSTA POR RIPAS PARA TELHADOS DE ATÉ 2 ÁGUAS PARA TELHA DE ENCAIXE DE CERÂMICA OU DE CONCRETO, INCLUSO TRANSPORTE VERTICAL. AF_07/2019</v>
          </cell>
          <cell r="C1275" t="str">
            <v>M2</v>
          </cell>
          <cell r="D1275" t="str">
            <v>ATRIBUÍDO SÃO PAULO</v>
          </cell>
          <cell r="E1275">
            <v>25.86</v>
          </cell>
        </row>
        <row r="1276">
          <cell r="A1276">
            <v>92571</v>
          </cell>
          <cell r="B1276" t="str">
            <v>TRAMA DE AÇO COMPOSTA POR RIPAS, CAIBROS E TERÇAS PARA TELHADOS DE MAIS DE 2 ÁGUAS PARA TELHA DE ENCAIXE DE CERÂMICA OU DE CONCRETO, INCLUSO TRANSPORTE VERTICAL. AF_07/2019</v>
          </cell>
          <cell r="C1276" t="str">
            <v>M2</v>
          </cell>
          <cell r="D1276" t="str">
            <v>ATRIBUÍDO SÃO PAULO</v>
          </cell>
          <cell r="E1276">
            <v>82.4</v>
          </cell>
        </row>
        <row r="1277">
          <cell r="A1277">
            <v>92572</v>
          </cell>
          <cell r="B1277" t="str">
            <v>TRAMA DE AÇO COMPOSTA POR RIPAS E CAIBROS PARA TELHADOS DE MAIS DE 2 ÁGUAS PARA TELHA DE ENCAIXE DE CERÂMICA OU DE CONCRETO, INCLUSO TRANSPORTE VERTICAL. AF_07/2019</v>
          </cell>
          <cell r="C1277" t="str">
            <v>M2</v>
          </cell>
          <cell r="D1277" t="str">
            <v>ATRIBUÍDO SÃO PAULO</v>
          </cell>
          <cell r="E1277">
            <v>48.82</v>
          </cell>
        </row>
        <row r="1278">
          <cell r="A1278">
            <v>92573</v>
          </cell>
          <cell r="B1278" t="str">
            <v>TRAMA DE AÇO COMPOSTA POR RIPAS PARA TELHADOS DE MAIS DE 2 ÁGUAS PARA TELHA DE ENCAIXE DE CERÂMICA OU DE CONCRETO, INCLUSO TRANSPORTE VERTICAL, INCLUSO TRANSPORTE VERTICAL. AF_07/2019</v>
          </cell>
          <cell r="C1278" t="str">
            <v>M2</v>
          </cell>
          <cell r="D1278" t="str">
            <v>ATRIBUÍDO SÃO PAULO</v>
          </cell>
          <cell r="E1278">
            <v>29.08</v>
          </cell>
        </row>
        <row r="1279">
          <cell r="A1279">
            <v>92574</v>
          </cell>
          <cell r="B1279" t="str">
            <v>TRAMA DE AÇO COMPOSTA POR RIPAS, CAIBROS E TERÇAS PARA TELHADOS DE ATÉ 2 ÁGUAS PARA TELHA CERÂMICA CAPA-CANAL, INCLUSO TRANSPORTE VERTICAL. AF_07/2019</v>
          </cell>
          <cell r="C1279" t="str">
            <v>M2</v>
          </cell>
          <cell r="D1279" t="str">
            <v>ATRIBUÍDO SÃO PAULO</v>
          </cell>
          <cell r="E1279">
            <v>76.55</v>
          </cell>
        </row>
        <row r="1280">
          <cell r="A1280">
            <v>92575</v>
          </cell>
          <cell r="B1280" t="str">
            <v>TRAMA DE AÇO COMPOSTA POR RIPAS E CAIBROS PARA TELHADOS DE ATÉ 2 ÁGUAS PARA TELHA CERÂMICA CAPA-CANAL, INCLUSO TRANSPORTE VERTICAL. AF_07/2019</v>
          </cell>
          <cell r="C1280" t="str">
            <v>M2</v>
          </cell>
          <cell r="D1280" t="str">
            <v>ATRIBUÍDO SÃO PAULO</v>
          </cell>
          <cell r="E1280">
            <v>37.880000000000003</v>
          </cell>
        </row>
        <row r="1281">
          <cell r="A1281">
            <v>92576</v>
          </cell>
          <cell r="B1281" t="str">
            <v>TRAMA DE AÇO COMPOSTA POR RIPAS PARA TELHADOS DE ATÉ 2 ÁGUAS PARA TELHA CERÂMICA CAPA-CANAL, INCLUSO TRANSPORTE VERTICAL. AF_07/2019</v>
          </cell>
          <cell r="C1281" t="str">
            <v>M2</v>
          </cell>
          <cell r="D1281" t="str">
            <v>ATRIBUÍDO SÃO PAULO</v>
          </cell>
          <cell r="E1281">
            <v>20.440000000000001</v>
          </cell>
        </row>
        <row r="1282">
          <cell r="A1282">
            <v>92577</v>
          </cell>
          <cell r="B1282" t="str">
            <v>TRAMA DE AÇO COMPOSTA POR RIPAS, CAIBROS E TERÇAS PARA TELHADOS DE MAIS DE 2 ÁGUAS PARA TELHA CERÂMICA CAPA-CANAL, INCLUSO TRANSPORTE VERTICAL. AF_07/2019</v>
          </cell>
          <cell r="C1282" t="str">
            <v>M2</v>
          </cell>
          <cell r="D1282" t="str">
            <v>ATRIBUÍDO SÃO PAULO</v>
          </cell>
          <cell r="E1282">
            <v>84.19</v>
          </cell>
        </row>
        <row r="1283">
          <cell r="A1283">
            <v>92578</v>
          </cell>
          <cell r="B1283" t="str">
            <v>TRAMA DE AÇO COMPOSTA POR RIPAS E CAIBROS PARA TELHADOS DE MAIS DE 2 ÁGUAS PARA TELHA CERÂMICA CAPA-CANAL, INCLUSO TRANSPORTE VERTICAL. AF_07/2019</v>
          </cell>
          <cell r="C1283" t="str">
            <v>M2</v>
          </cell>
          <cell r="D1283" t="str">
            <v>ATRIBUÍDO SÃO PAULO</v>
          </cell>
          <cell r="E1283">
            <v>42.2</v>
          </cell>
        </row>
        <row r="1284">
          <cell r="A1284">
            <v>92579</v>
          </cell>
          <cell r="B1284" t="str">
            <v>TRAMA DE AÇO COMPOSTA POR RIPAS PARA TELHADOS DE MAIS DE 2 ÁGUAS PARA TELHA CERÂMICA CAPA-CANAL, INCLUSO TRANSPORTE VERTICAL. AF_07/2019</v>
          </cell>
          <cell r="C1284" t="str">
            <v>M2</v>
          </cell>
          <cell r="D1284" t="str">
            <v>ATRIBUÍDO SÃO PAULO</v>
          </cell>
          <cell r="E1284">
            <v>23.03</v>
          </cell>
        </row>
        <row r="1285">
          <cell r="A1285">
            <v>92580</v>
          </cell>
          <cell r="B1285" t="str">
            <v>TRAMA DE AÇO COMPOSTA POR TERÇAS PARA TELHADOS DE ATÉ 2 ÁGUAS PARA TELHA ONDULADA DE FIBROCIMENTO, METÁLICA, PLÁSTICA OU TERMOACÚSTICA, INCLUSO TRANSPORTE VERTICAL. AF_07/2019</v>
          </cell>
          <cell r="C1285" t="str">
            <v>M2</v>
          </cell>
          <cell r="D1285" t="str">
            <v>ATRIBUÍDO SÃO PAULO</v>
          </cell>
          <cell r="E1285">
            <v>29.31</v>
          </cell>
        </row>
        <row r="1286">
          <cell r="A1286">
            <v>92581</v>
          </cell>
          <cell r="B1286" t="str">
            <v>TRAMA DE AÇO COMPOSTA POR TERÇAS PARA TELHADOS DE ATÉ 2 ÁGUAS PARA TELHA ESTRUTURAL DE FIBROCIMENTO, INCLUSO TRANSPORTE VERTICAL. AF_07/2019</v>
          </cell>
          <cell r="C1286" t="str">
            <v>M2</v>
          </cell>
          <cell r="D1286" t="str">
            <v>ATRIBUÍDO SÃO PAULO</v>
          </cell>
          <cell r="E1286">
            <v>30.19</v>
          </cell>
        </row>
        <row r="1287">
          <cell r="A1287">
            <v>92582</v>
          </cell>
          <cell r="B1287" t="str">
            <v>FABRICAÇÃO E INSTALAÇÃO DE TESOURA INTEIRA EM AÇO, VÃO DE 3 M, PARA TELHA CERÂMICA OU DE CONCRETO, INCLUSO IÇAMENTO. AF_12/2015</v>
          </cell>
          <cell r="C1287" t="str">
            <v>UN</v>
          </cell>
          <cell r="D1287" t="str">
            <v>ATRIBUÍDO SÃO PAULO</v>
          </cell>
          <cell r="E1287">
            <v>455.69</v>
          </cell>
        </row>
        <row r="1288">
          <cell r="A1288">
            <v>92584</v>
          </cell>
          <cell r="B1288" t="str">
            <v>FABRICAÇÃO E INSTALAÇÃO DE TESOURA INTEIRA EM AÇO, VÃO DE 4 M, PARA TELHA CERÂMICA OU DE CONCRETO, INCLUSO IÇAMENTO. AF_12/2015</v>
          </cell>
          <cell r="C1288" t="str">
            <v>UN</v>
          </cell>
          <cell r="D1288" t="str">
            <v>ATRIBUÍDO SÃO PAULO</v>
          </cell>
          <cell r="E1288">
            <v>522.42999999999995</v>
          </cell>
        </row>
        <row r="1289">
          <cell r="A1289">
            <v>92586</v>
          </cell>
          <cell r="B1289" t="str">
            <v>FABRICAÇÃO E INSTALAÇÃO DE TESOURA INTEIRA EM AÇO, VÃO DE 5 M, PARA TELHA CERÂMICA OU DE CONCRETO, INCLUSO IÇAMENTO. AF_12/2015</v>
          </cell>
          <cell r="C1289" t="str">
            <v>UN</v>
          </cell>
          <cell r="D1289" t="str">
            <v>ATRIBUÍDO SÃO PAULO</v>
          </cell>
          <cell r="E1289">
            <v>589.16999999999996</v>
          </cell>
        </row>
        <row r="1290">
          <cell r="A1290">
            <v>92588</v>
          </cell>
          <cell r="B1290" t="str">
            <v>FABRICAÇÃO E INSTALAÇÃO DE TESOURA INTEIRA EM AÇO, VÃO DE 6 M, PARA TELHA CERÂMICA OU DE CONCRETO, INCLUSO IÇAMENTO. AF_12/2015</v>
          </cell>
          <cell r="C1290" t="str">
            <v>UN</v>
          </cell>
          <cell r="D1290" t="str">
            <v>ATRIBUÍDO SÃO PAULO</v>
          </cell>
          <cell r="E1290">
            <v>752</v>
          </cell>
        </row>
        <row r="1291">
          <cell r="A1291">
            <v>92590</v>
          </cell>
          <cell r="B1291" t="str">
            <v>FABRICAÇÃO E INSTALAÇÃO DE TESOURA INTEIRA EM AÇO, VÃO DE 7 M, PARA TELHA CERÂMICA OU DE CONCRETO, INCLUSO IÇAMENTO. AF_12/2015</v>
          </cell>
          <cell r="C1291" t="str">
            <v>UN</v>
          </cell>
          <cell r="D1291" t="str">
            <v>ATRIBUÍDO SÃO PAULO</v>
          </cell>
          <cell r="E1291">
            <v>818.73</v>
          </cell>
        </row>
        <row r="1292">
          <cell r="A1292">
            <v>92592</v>
          </cell>
          <cell r="B1292" t="str">
            <v>FABRICAÇÃO E INSTALAÇÃO DE TESOURA INTEIRA EM AÇO, VÃO DE 8 M, PARA TELHA CERÂMICA OU DE CONCRETO, INCLUSO IÇAMENTO. AF_12/2015</v>
          </cell>
          <cell r="C1292" t="str">
            <v>UN</v>
          </cell>
          <cell r="D1292" t="str">
            <v>ATRIBUÍDO SÃO PAULO</v>
          </cell>
          <cell r="E1292">
            <v>925.34</v>
          </cell>
        </row>
        <row r="1293">
          <cell r="A1293">
            <v>92593</v>
          </cell>
          <cell r="B1293" t="str">
            <v>(COMPOSIÇÃO REPRESENTATIVA) FABRICAÇÃO E INSTALAÇÃO DE TESOURA INTEIRA EM AÇO, PARA VÃOS DE 3 A 12 M E PARA QUALQUER TIPO DE TELHA, INCLUSO IÇAMENTO. AF_12/2015</v>
          </cell>
          <cell r="C1293" t="str">
            <v>KG</v>
          </cell>
          <cell r="D1293" t="str">
            <v>ATRIBUÍDO SÃO PAULO</v>
          </cell>
          <cell r="E1293">
            <v>6.99</v>
          </cell>
        </row>
        <row r="1294">
          <cell r="A1294">
            <v>92594</v>
          </cell>
          <cell r="B1294" t="str">
            <v>FABRICAÇÃO E INSTALAÇÃO DE TESOURA INTEIRA EM AÇO, VÃO DE 9 M, PARA TELHA CERÂMICA OU DE CONCRETO, INCLUSO IÇAMENTO. AF_12/2015</v>
          </cell>
          <cell r="C1294" t="str">
            <v>UN</v>
          </cell>
          <cell r="D1294" t="str">
            <v>ATRIBUÍDO SÃO PAULO</v>
          </cell>
          <cell r="E1294">
            <v>1064.57</v>
          </cell>
        </row>
        <row r="1295">
          <cell r="A1295">
            <v>92596</v>
          </cell>
          <cell r="B1295" t="str">
            <v>FABRICAÇÃO E INSTALAÇÃO DE TESOURA INTEIRA EM AÇO, VÃO DE 10 M, PARA TELHA CERÂMICA OU DE CONCRETO, INCLUSO IÇAMENTO. AF_12/2015</v>
          </cell>
          <cell r="C1295" t="str">
            <v>UN</v>
          </cell>
          <cell r="D1295" t="str">
            <v>ATRIBUÍDO SÃO PAULO</v>
          </cell>
          <cell r="E1295">
            <v>1198.28</v>
          </cell>
        </row>
        <row r="1296">
          <cell r="A1296">
            <v>92598</v>
          </cell>
          <cell r="B1296" t="str">
            <v>FABRICAÇÃO E INSTALAÇÃO DE TESOURA INTEIRA EM AÇO, VÃO DE 11 M, PARA TELHA CERÂMICA OU DE CONCRETO, INCLUSO IÇAMENTO. AF_12/2015</v>
          </cell>
          <cell r="C1296" t="str">
            <v>UN</v>
          </cell>
          <cell r="D1296" t="str">
            <v>ATRIBUÍDO SÃO PAULO</v>
          </cell>
          <cell r="E1296">
            <v>1265.02</v>
          </cell>
        </row>
        <row r="1297">
          <cell r="A1297">
            <v>92600</v>
          </cell>
          <cell r="B1297" t="str">
            <v>FABRICAÇÃO E INSTALAÇÃO DE TESOURA INTEIRA EM AÇO, VÃO DE 12 M, PARA TELHA CERÂMICA OU DE CONCRETO, INCLUSO IÇAMENTO. AF_12/2015</v>
          </cell>
          <cell r="C1297" t="str">
            <v>UN</v>
          </cell>
          <cell r="D1297" t="str">
            <v>ATRIBUÍDO SÃO PAULO</v>
          </cell>
          <cell r="E1297">
            <v>1348.63</v>
          </cell>
        </row>
        <row r="1298">
          <cell r="A1298">
            <v>92602</v>
          </cell>
          <cell r="B1298" t="str">
            <v>FABRICAÇÃO E INSTALAÇÃO DE TESOURA INTEIRA EM AÇO, VÃO DE 3 M, PARA TELHA ONDULADA DE FIBROCIMENTO, METÁLICA, PLÁSTICA OU TERMOACÚSTICA, INCLUSO IÇAMENTO.. AF_12/2015</v>
          </cell>
          <cell r="C1298" t="str">
            <v>UN</v>
          </cell>
          <cell r="D1298" t="str">
            <v>ATRIBUÍDO SÃO PAULO</v>
          </cell>
          <cell r="E1298">
            <v>455.69</v>
          </cell>
        </row>
        <row r="1299">
          <cell r="A1299">
            <v>92604</v>
          </cell>
          <cell r="B1299" t="str">
            <v>FABRICAÇÃO E INSTALAÇÃO DE TESOURA INTEIRA EM AÇO, VÃO DE 4 M, PARA TELHA ONDULADA DE FIBROCIMENTO, METÁLICA, PLÁSTICA OU TERMOACÚSTICA, INCLUSO IÇAMENTO. AF_12/2015</v>
          </cell>
          <cell r="C1299" t="str">
            <v>UN</v>
          </cell>
          <cell r="D1299" t="str">
            <v>ATRIBUÍDO SÃO PAULO</v>
          </cell>
          <cell r="E1299">
            <v>505.55</v>
          </cell>
        </row>
        <row r="1300">
          <cell r="A1300">
            <v>92606</v>
          </cell>
          <cell r="B1300" t="str">
            <v>FABRICAÇÃO E INSTALAÇÃO DE TESOURA INTEIRA EM AÇO, VÃO DE 5 M, PARA TELHA ONDULADA DE FIBROCIMENTO, METÁLICA, PLÁSTICA OU TERMOACÚSTICA, INCLUSO IÇAMENTO. AF_12/2015</v>
          </cell>
          <cell r="C1300" t="str">
            <v>UN</v>
          </cell>
          <cell r="D1300" t="str">
            <v>ATRIBUÍDO SÃO PAULO</v>
          </cell>
          <cell r="E1300">
            <v>572.29999999999995</v>
          </cell>
        </row>
        <row r="1301">
          <cell r="A1301">
            <v>92608</v>
          </cell>
          <cell r="B1301" t="str">
            <v>FABRICAÇÃO E INSTALAÇÃO DE TESOURA INTEIRA EM AÇO, VÃO DE 6 M, PARA TELHA ONDULADA DE FIBROCIMENTO, METÁLICA, PLÁSTICA OU TERMOACÚSTICA, INCLUSO IÇAMENTO. AF_12/2015</v>
          </cell>
          <cell r="C1301" t="str">
            <v>UN</v>
          </cell>
          <cell r="D1301" t="str">
            <v>ATRIBUÍDO SÃO PAULO</v>
          </cell>
          <cell r="E1301">
            <v>718.25</v>
          </cell>
        </row>
        <row r="1302">
          <cell r="A1302">
            <v>92610</v>
          </cell>
          <cell r="B1302" t="str">
            <v>FABRICAÇÃO E INSTALAÇÃO DE TESOURA INTEIRA EM AÇO, VÃO DE 7 M, PARA TELHA ONDULADA DE FIBROCIMENTO, METÁLICA, PLÁSTICA OU TERMOACÚSTICA, INCLUSO IÇAMENTO. AF_12/2015</v>
          </cell>
          <cell r="C1302" t="str">
            <v>UN</v>
          </cell>
          <cell r="D1302" t="str">
            <v>ATRIBUÍDO SÃO PAULO</v>
          </cell>
          <cell r="E1302">
            <v>784.98</v>
          </cell>
        </row>
        <row r="1303">
          <cell r="A1303">
            <v>92612</v>
          </cell>
          <cell r="B1303" t="str">
            <v>FABRICAÇÃO E INSTALAÇÃO DE TESOURA INTEIRA EM AÇO, VÃO DE 8 M, PARA TELHA ONDULADA DE FIBROCIMENTO, METÁLICA, PLÁSTICA OU TERMOACÚSTICA, INCLUSO IÇAMENTO, INCLUSO IÇAMENTO. AF_12/2015</v>
          </cell>
          <cell r="C1303" t="str">
            <v>UN</v>
          </cell>
          <cell r="D1303" t="str">
            <v>ATRIBUÍDO SÃO PAULO</v>
          </cell>
          <cell r="E1303">
            <v>891.6</v>
          </cell>
        </row>
        <row r="1304">
          <cell r="A1304">
            <v>92614</v>
          </cell>
          <cell r="B1304" t="str">
            <v>FABRICAÇÃO E INSTALAÇÃO DE TESOURA INTEIRA EM AÇO, VÃO DE 9 M, PARA TELHA ONDULADA DE FIBROCIMENTO, METÁLICA, PLÁSTICA OU TERMOACÚSTICA, INCLUSO IÇAMENTO. AF_12/2015</v>
          </cell>
          <cell r="C1304" t="str">
            <v>UN</v>
          </cell>
          <cell r="D1304" t="str">
            <v>ATRIBUÍDO SÃO PAULO</v>
          </cell>
          <cell r="E1304">
            <v>997.08</v>
          </cell>
        </row>
        <row r="1305">
          <cell r="A1305">
            <v>92616</v>
          </cell>
          <cell r="B1305" t="str">
            <v>FABRICAÇÃO E INSTALAÇÃO DE TESOURA INTEIRA EM AÇO, VÃO DE 10 M, PARA TELHA ONDULADA DE FIBROCIMENTO, METÁLICA, PLÁSTICA OU TERMOACÚSTICA, INCLUSO IÇAMENTO. AF_12/2015</v>
          </cell>
          <cell r="C1305" t="str">
            <v>UN</v>
          </cell>
          <cell r="D1305" t="str">
            <v>ATRIBUÍDO SÃO PAULO</v>
          </cell>
          <cell r="E1305">
            <v>1147.6600000000001</v>
          </cell>
        </row>
        <row r="1306">
          <cell r="A1306">
            <v>92618</v>
          </cell>
          <cell r="B1306" t="str">
            <v>FABRICAÇÃO E INSTALAÇÃO DE TESOURA INTEIRA EM AÇO, VÃO DE 11 M, PARA TELHA ONDULADA DE FIBROCIMENTO, METÁLICA, PLÁSTICA OU TERMOACÚSTICA, INCLUSO IÇAMENTO. AF_12/2015</v>
          </cell>
          <cell r="C1306" t="str">
            <v>UN</v>
          </cell>
          <cell r="D1306" t="str">
            <v>ATRIBUÍDO SÃO PAULO</v>
          </cell>
          <cell r="E1306">
            <v>1214.4100000000001</v>
          </cell>
        </row>
        <row r="1307">
          <cell r="A1307">
            <v>92620</v>
          </cell>
          <cell r="B1307" t="str">
            <v>FABRICAÇÃO E INSTALAÇÃO DE TESOURA INTEIRA EM AÇO, VÃO DE 12 M, PARA TELHA ONDULADA DE FIBROCIMENTO, METÁLICA, PLÁSTICA OU TERMOACÚSTICA, INCLUSO IÇAMENTO. AF_12/2015</v>
          </cell>
          <cell r="C1307" t="str">
            <v>UN</v>
          </cell>
          <cell r="D1307" t="str">
            <v>ATRIBUÍDO SÃO PAULO</v>
          </cell>
          <cell r="E1307">
            <v>1281.1400000000001</v>
          </cell>
        </row>
        <row r="1308">
          <cell r="A1308">
            <v>100357</v>
          </cell>
          <cell r="B1308" t="str">
            <v>FABRICAÇÃO E INSTALAÇÃO DE MEIA TESOURA DE MADEIRA NÃO APARELHADA, COM VÃO DE 3 M, PARA TELHA CERÂMICA OU DE CONCRETO, INCLUSO IÇAMENTO. AF_07/2019</v>
          </cell>
          <cell r="C1308" t="str">
            <v>UN</v>
          </cell>
          <cell r="D1308" t="str">
            <v>ATRIBUÍDO SÃO PAULO</v>
          </cell>
          <cell r="E1308">
            <v>730.18</v>
          </cell>
        </row>
        <row r="1309">
          <cell r="A1309">
            <v>100358</v>
          </cell>
          <cell r="B1309" t="str">
            <v>FABRICAÇÃO E INSTALAÇÃO DE MEIA TESOURA DE MADEIRA NÃO APARELHADA, COM VÃO DE 4 M, PARA TELHA CERÂMICA OU DE CONCRETO, INCLUSO IÇAMENTO. AF_07/2019</v>
          </cell>
          <cell r="C1309" t="str">
            <v>UN</v>
          </cell>
          <cell r="D1309" t="str">
            <v>ATRIBUÍDO SÃO PAULO</v>
          </cell>
          <cell r="E1309">
            <v>1011.28</v>
          </cell>
        </row>
        <row r="1310">
          <cell r="A1310">
            <v>100359</v>
          </cell>
          <cell r="B1310" t="str">
            <v>FABRICAÇÃO E INSTALAÇÃO DE MEIA TESOURA DE MADEIRA NÃO APARELHADA, COM VÃO DE 5 M, PARA TELHA CERÂMICA OU DE CONCRETO, INCLUSO IÇAMENTO. AF_07/2019</v>
          </cell>
          <cell r="C1310" t="str">
            <v>UN</v>
          </cell>
          <cell r="D1310" t="str">
            <v>ATRIBUÍDO SÃO PAULO</v>
          </cell>
          <cell r="E1310">
            <v>1055.42</v>
          </cell>
        </row>
        <row r="1311">
          <cell r="A1311">
            <v>100360</v>
          </cell>
          <cell r="B1311" t="str">
            <v>FABRICAÇÃO E INSTALAÇÃO DE MEIA TESOURA DE MADEIRA NÃO APARELHADA, COM VÃO DE 6 M, PARA TELHA CERÂMICA OU DE CONCRETO, INCLUSO IÇAMENTO. AF_07/2019</v>
          </cell>
          <cell r="C1311" t="str">
            <v>UN</v>
          </cell>
          <cell r="D1311" t="str">
            <v>ATRIBUÍDO SÃO PAULO</v>
          </cell>
          <cell r="E1311">
            <v>1168.42</v>
          </cell>
        </row>
        <row r="1312">
          <cell r="A1312">
            <v>100361</v>
          </cell>
          <cell r="B1312" t="str">
            <v>FABRICAÇÃO E INSTALAÇÃO DE MEIA TESOURA DE MADEIRA NÃO APARELHADA, COM VÃO DE 7 M, PARA TELHA CERÂMICA OU DE CONCRETO, INCLUSO IÇAMENTO. AF_07/2019</v>
          </cell>
          <cell r="C1312" t="str">
            <v>UN</v>
          </cell>
          <cell r="D1312" t="str">
            <v>ATRIBUÍDO SÃO PAULO</v>
          </cell>
          <cell r="E1312">
            <v>1468.31</v>
          </cell>
        </row>
        <row r="1313">
          <cell r="A1313">
            <v>100362</v>
          </cell>
          <cell r="B1313" t="str">
            <v>FABRICAÇÃO E INSTALAÇÃO DE MEIA TESOURA DE MADEIRA NÃO APARELHADA, COM VÃO DE 8 M, PARA TELHA CERÂMICA OU DE CONCRETO, INCLUSO IÇAMENTO. AF_07/2019</v>
          </cell>
          <cell r="C1313" t="str">
            <v>UN</v>
          </cell>
          <cell r="D1313" t="str">
            <v>ATRIBUÍDO SÃO PAULO</v>
          </cell>
          <cell r="E1313">
            <v>1874.45</v>
          </cell>
        </row>
        <row r="1314">
          <cell r="A1314">
            <v>100363</v>
          </cell>
          <cell r="B1314" t="str">
            <v>FABRICAÇÃO E INSTALAÇÃO DE MEIA TESOURA DE MADEIRA NÃO APARELHADA, COM VÃO DE 9 M, PARA TELHA CERÂMICA OU DE CONCRETO, INCLUSO IÇAMENTO. AF_07/2019</v>
          </cell>
          <cell r="C1314" t="str">
            <v>UN</v>
          </cell>
          <cell r="D1314" t="str">
            <v>ATRIBUÍDO SÃO PAULO</v>
          </cell>
          <cell r="E1314">
            <v>1939.56</v>
          </cell>
        </row>
        <row r="1315">
          <cell r="A1315">
            <v>100364</v>
          </cell>
          <cell r="B1315" t="str">
            <v>FABRICAÇÃO E INSTALAÇÃO DE MEIA TESOURA DE MADEIRA NÃO APARELHADA, COM VÃO DE 10 M, PARA TELHA CERÂMICA OU DE CONCRETO, INCLUSO IÇAMENTO. AF_07/2019</v>
          </cell>
          <cell r="C1315" t="str">
            <v>UN</v>
          </cell>
          <cell r="D1315" t="str">
            <v>ATRIBUÍDO SÃO PAULO</v>
          </cell>
          <cell r="E1315">
            <v>2116.0700000000002</v>
          </cell>
        </row>
        <row r="1316">
          <cell r="A1316">
            <v>100365</v>
          </cell>
          <cell r="B1316" t="str">
            <v>FABRICAÇÃO E INSTALAÇÃO DE MEIA TESOURA DE MADEIRA NÃO APARELHADA, COM VÃO DE 11 M, PARA TELHA CERÂMICA OU DE CONCRETO, INCLUSO IÇAMENTO. AF_07/2019</v>
          </cell>
          <cell r="C1316" t="str">
            <v>UN</v>
          </cell>
          <cell r="D1316" t="str">
            <v>ATRIBUÍDO SÃO PAULO</v>
          </cell>
          <cell r="E1316">
            <v>2452.73</v>
          </cell>
        </row>
        <row r="1317">
          <cell r="A1317">
            <v>100366</v>
          </cell>
          <cell r="B1317" t="str">
            <v>FABRICAÇÃO E INSTALAÇÃO DE MEIA TESOURA DE MADEIRA NÃO APARELHADA, COM VÃO DE 12 M, PARA TELHA CERÂMICA OU DE CONCRETO, INCLUSO IÇAMENTO. AF_07/2019</v>
          </cell>
          <cell r="C1317" t="str">
            <v>UN</v>
          </cell>
          <cell r="D1317" t="str">
            <v>ATRIBUÍDO SÃO PAULO</v>
          </cell>
          <cell r="E1317">
            <v>2607.11</v>
          </cell>
        </row>
        <row r="1318">
          <cell r="A1318">
            <v>100367</v>
          </cell>
          <cell r="B1318" t="str">
            <v>FABRICAÇÃO E INSTALAÇÃO DE MEIA TESOURA DE MADEIRA NÃO APARELHADA, COM VÃO DE 3 M, PARA TELHA ONDULADA DE FIBROCIMENTO, ALUMÍNIO, PLÁSTICA OU TERMOACÚSTICA, INCLUSO IÇAMENTO. AF_07/2019</v>
          </cell>
          <cell r="C1318" t="str">
            <v>UN</v>
          </cell>
          <cell r="D1318" t="str">
            <v>ATRIBUÍDO SÃO PAULO</v>
          </cell>
          <cell r="E1318">
            <v>713.2</v>
          </cell>
        </row>
        <row r="1319">
          <cell r="A1319">
            <v>100368</v>
          </cell>
          <cell r="B1319" t="str">
            <v>FABRICAÇÃO E INSTALAÇÃO DE MEIA TESOURA DE MADEIRA NÃO APARELHADA, COM VÃO DE 4 M, PARA TELHA ONDULADA DE FIBROCIMENTO, ALUMÍNIO, PLÁSTICA OU TERMOACÚSTICA, INCLUSO IÇAMENTO. AF_07/2019</v>
          </cell>
          <cell r="C1319" t="str">
            <v>UN</v>
          </cell>
          <cell r="D1319" t="str">
            <v>ATRIBUÍDO SÃO PAULO</v>
          </cell>
          <cell r="E1319">
            <v>989.51</v>
          </cell>
        </row>
        <row r="1320">
          <cell r="A1320">
            <v>100369</v>
          </cell>
          <cell r="B1320" t="str">
            <v>FABRICAÇÃO E INSTALAÇÃO DE MEIA TESOURA DE MADEIRA NÃO APARELHADA, COM VÃO DE 5 M, PARA TELHA ONDULADA DE FIBROCIMENTO, ALUMÍNIO, PLÁSTICA OU TERMOACÚSTICA, INCLUSO IÇAMENTO. AF_07/2019</v>
          </cell>
          <cell r="C1320" t="str">
            <v>UN</v>
          </cell>
          <cell r="D1320" t="str">
            <v>ATRIBUÍDO SÃO PAULO</v>
          </cell>
          <cell r="E1320">
            <v>1033.6600000000001</v>
          </cell>
        </row>
        <row r="1321">
          <cell r="A1321">
            <v>100370</v>
          </cell>
          <cell r="B1321" t="str">
            <v>FABRICAÇÃO E INSTALAÇÃO DE MEIA TESOURA DE MADEIRA NÃO APARELHADA, COM VÃO DE 6 M, PARA TELHA ONDULADA DE FIBROCIMENTO, ALUMÍNIO, PLÁSTICA OU TERMOACÚSTICA, INCLUSO IÇAMENTO. AF_07/2019</v>
          </cell>
          <cell r="C1321" t="str">
            <v>UN</v>
          </cell>
          <cell r="D1321" t="str">
            <v>ATRIBUÍDO SÃO PAULO</v>
          </cell>
          <cell r="E1321">
            <v>1210.71</v>
          </cell>
        </row>
        <row r="1322">
          <cell r="A1322">
            <v>100371</v>
          </cell>
          <cell r="B1322" t="str">
            <v>FABRICAÇÃO E INSTALAÇÃO DE MEIA TESOURA DE MADEIRA NÃO APARELHADA, COM VÃO DE 7 M, PARA TELHA ONDULADA DE FIBROCIMENTO, ALUMÍNIO, PLÁSTICA OU TERMOACÚSTICA, INCLUSO IÇAMENTO. AF_07/2019</v>
          </cell>
          <cell r="C1322" t="str">
            <v>UN</v>
          </cell>
          <cell r="D1322" t="str">
            <v>ATRIBUÍDO SÃO PAULO</v>
          </cell>
          <cell r="E1322">
            <v>1409.58</v>
          </cell>
        </row>
        <row r="1323">
          <cell r="A1323">
            <v>100372</v>
          </cell>
          <cell r="B1323" t="str">
            <v>FABRICAÇÃO E INSTALAÇÃO DE MEIA TESOURA DE MADEIRA NÃO APARELHADA, COM VÃO DE 8 M, PARA TELHA ONDULADA DE FIBROCIMENTO, ALUMÍNIO, PLÁSTICA OU TERMOACÚSTICA, INCLUSO IÇAMENTO. AF_07/2019</v>
          </cell>
          <cell r="C1323" t="str">
            <v>UN</v>
          </cell>
          <cell r="D1323" t="str">
            <v>ATRIBUÍDO SÃO PAULO</v>
          </cell>
          <cell r="E1323">
            <v>1780.56</v>
          </cell>
        </row>
        <row r="1324">
          <cell r="A1324">
            <v>100373</v>
          </cell>
          <cell r="B1324" t="str">
            <v>FABRICAÇÃO E INSTALAÇÃO DE MEIA TESOURA DE MADEIRA NÃO APARELHADA, COM VÃO DE 9 M, PARA TELHA ONDULADA DE FIBROCIMENTO, ALUMÍNIO, PLÁSTICA OU TERMOACÚSTICA, INCLUSO IÇAMENTO. AF_07/2019</v>
          </cell>
          <cell r="C1324" t="str">
            <v>UN</v>
          </cell>
          <cell r="D1324" t="str">
            <v>ATRIBUÍDO SÃO PAULO</v>
          </cell>
          <cell r="E1324">
            <v>1834.75</v>
          </cell>
        </row>
        <row r="1325">
          <cell r="A1325">
            <v>100374</v>
          </cell>
          <cell r="B1325" t="str">
            <v>FABRICAÇÃO E INSTALAÇÃO DE MEIA TESOURA DE MADEIRA NÃO APARELHADA, COM VÃO DE 10 M, PARA TELHA ONDULADA DE FIBROCIMENTO, ALUMÍNIO, PLÁSTICA OU TERMOACÚSTICA, INCLUSO IÇAMENTO. AF_07/2019</v>
          </cell>
          <cell r="C1325" t="str">
            <v>UN</v>
          </cell>
          <cell r="D1325" t="str">
            <v>ATRIBUÍDO SÃO PAULO</v>
          </cell>
          <cell r="E1325">
            <v>1975.37</v>
          </cell>
        </row>
        <row r="1326">
          <cell r="A1326">
            <v>100375</v>
          </cell>
          <cell r="B1326" t="str">
            <v>FABRICAÇÃO E INSTALAÇÃO DE MEIA TESOURA DE MADEIRA NÃO APARELHADA, COM VÃO DE 11 M, PARA TELHA ONDULADA DE FIBROCIMENTO, ALUMÍNIO, PLÁSTICA OU TERMOACÚSTICA, INCLUSO IÇAMENTO. AF_07/2019</v>
          </cell>
          <cell r="C1326" t="str">
            <v>UN</v>
          </cell>
          <cell r="D1326" t="str">
            <v>ATRIBUÍDO SÃO PAULO</v>
          </cell>
          <cell r="E1326">
            <v>2248.34</v>
          </cell>
        </row>
        <row r="1327">
          <cell r="A1327">
            <v>100376</v>
          </cell>
          <cell r="B1327" t="str">
            <v>FABRICAÇÃO E INSTALAÇÃO DE MEIA TESOURA DE MADEIRA NÃO APARELHADA, COM VÃO DE 12 M, PARA TELHA ONDULADA DE FIBROCIMENTO, ALUMÍNIO, PLÁSTICA OU TERMOACÚSTICA, INCLUSO IÇAMENTO. AF_07/2019</v>
          </cell>
          <cell r="C1327" t="str">
            <v>UN</v>
          </cell>
          <cell r="D1327" t="str">
            <v>ATRIBUÍDO SÃO PAULO</v>
          </cell>
          <cell r="E1327">
            <v>2190.39</v>
          </cell>
        </row>
        <row r="1328">
          <cell r="A1328">
            <v>100377</v>
          </cell>
          <cell r="B1328" t="str">
            <v>FABRICAÇÃO E INSTALAÇÃO DE TESOURA (INTEIRA OU MEIA) EM AÇO, VÃOS MAIORES OU IGUAIS A 3,0 M E MENORES OU IGUAL A 6,0 M, INCLUSO IÇAMENTO. AF_07/2019</v>
          </cell>
          <cell r="C1328" t="str">
            <v>KG</v>
          </cell>
          <cell r="D1328" t="str">
            <v>ATRIBUÍDO SÃO PAULO</v>
          </cell>
          <cell r="E1328">
            <v>7.31</v>
          </cell>
        </row>
        <row r="1329">
          <cell r="A1329">
            <v>100378</v>
          </cell>
          <cell r="B1329" t="str">
            <v>FABRICAÇÃO E INSTALAÇÃO DE TESOURA (INTEIRA OU MEIA) EM AÇO, VÃOS MAIORES QUE 6,0 M E MENORES QUE 12,0 M, INCLUSO IÇAMENTO. AF_07/2019</v>
          </cell>
          <cell r="C1329" t="str">
            <v>KG</v>
          </cell>
          <cell r="D1329" t="str">
            <v>ATRIBUÍDO SÃO PAULO</v>
          </cell>
          <cell r="E1329">
            <v>6.71</v>
          </cell>
        </row>
        <row r="1330">
          <cell r="A1330">
            <v>100382</v>
          </cell>
          <cell r="B1330" t="str">
            <v>FABRICAÇÃO E INSTALAÇÃO DE PONTALETES DE MADEIRA NÃO APARELHADA PARA TELHADOS COM ATÉ 2 ÁGUAS E COM TELHA ONDULADA DE FIBROCIMENTO, ALUMÍNIO OU PLÁSTICA EM EDIFÍCIO RESIDENCIAL TÉRREO, INCLUSO TRANSPORTE VERTICAL. AF_07/2019</v>
          </cell>
          <cell r="C1330" t="str">
            <v>M2</v>
          </cell>
          <cell r="D1330" t="str">
            <v>ATRIBUÍDO SÃO PAULO</v>
          </cell>
          <cell r="E1330">
            <v>16.05</v>
          </cell>
        </row>
        <row r="1331">
          <cell r="A1331">
            <v>94444</v>
          </cell>
          <cell r="B1331" t="str">
            <v>TELHAMENTO COM TELHA DE ENCAIXE, TIPO FRANCESA DE VIDRO, COM ATÉ 2 ÁGUAS, INCLUSO TRANSPORTE VERTICAL. AF_07/2019</v>
          </cell>
          <cell r="C1331" t="str">
            <v>M2</v>
          </cell>
          <cell r="D1331" t="str">
            <v>ATRIBUÍDO SÃO PAULO</v>
          </cell>
          <cell r="E1331">
            <v>567.42999999999995</v>
          </cell>
        </row>
        <row r="1332">
          <cell r="A1332" t="str">
            <v>73882/1</v>
          </cell>
          <cell r="B1332" t="str">
            <v>CALHA EM CONCRETO SIMPLES, EM MEIA CANA, DIAMETRO 200 MM</v>
          </cell>
          <cell r="C1332" t="str">
            <v>M</v>
          </cell>
          <cell r="D1332" t="str">
            <v>COEFICIENTE DE REPRESENTATIVIDADE</v>
          </cell>
          <cell r="E1332">
            <v>29.49</v>
          </cell>
        </row>
        <row r="1333">
          <cell r="A1333" t="str">
            <v>73882/5</v>
          </cell>
          <cell r="B1333" t="str">
            <v>CALHA EM CONCRETO SIMPLES, EM MEIA CANA DE CONCRETO, DIAMETRO 600 MM</v>
          </cell>
          <cell r="C1333" t="str">
            <v>M</v>
          </cell>
          <cell r="D1333" t="str">
            <v>COEFICIENTE DE REPRESENTATIVIDADE</v>
          </cell>
          <cell r="E1333">
            <v>82.74</v>
          </cell>
        </row>
        <row r="1334">
          <cell r="A1334" t="str">
            <v>73816/1</v>
          </cell>
          <cell r="B1334" t="str">
            <v>EXECUCAO DE DRENO COM TUBOS DE PVC CORRUGADO FLEXIVEL PERFURADO - DN 100</v>
          </cell>
          <cell r="C1334" t="str">
            <v>M</v>
          </cell>
          <cell r="D1334" t="str">
            <v>ATRIBUÍDO SÃO PAULO</v>
          </cell>
          <cell r="E1334">
            <v>27.65</v>
          </cell>
        </row>
        <row r="1335">
          <cell r="A1335" t="str">
            <v>73816/2</v>
          </cell>
          <cell r="B1335" t="str">
            <v>EXECUCAO DE DRENO VERTICAL COM PEDRISCO, DIAMETRO 200MM</v>
          </cell>
          <cell r="C1335" t="str">
            <v>M</v>
          </cell>
          <cell r="D1335" t="str">
            <v>ATRIBUÍDO SÃO PAULO</v>
          </cell>
          <cell r="E1335">
            <v>23.82</v>
          </cell>
        </row>
        <row r="1336">
          <cell r="A1336" t="str">
            <v>73881/1</v>
          </cell>
          <cell r="B1336" t="str">
            <v>EXECUCAO DE DRENO COM MANTA GEOTEXTIL 200 G/M2</v>
          </cell>
          <cell r="C1336" t="str">
            <v>M2</v>
          </cell>
          <cell r="D1336" t="str">
            <v>COEFICIENTE DE REPRESENTATIVIDADE</v>
          </cell>
          <cell r="E1336">
            <v>6.33</v>
          </cell>
        </row>
        <row r="1337">
          <cell r="A1337" t="str">
            <v>73881/3</v>
          </cell>
          <cell r="B1337" t="str">
            <v>EXECUCAO DE DRENO COM MANTA GEOTEXTIL 400 G/M2</v>
          </cell>
          <cell r="C1337" t="str">
            <v>M2</v>
          </cell>
          <cell r="D1337" t="str">
            <v>COEFICIENTE DE REPRESENTATIVIDADE</v>
          </cell>
          <cell r="E1337">
            <v>12.4</v>
          </cell>
        </row>
        <row r="1338">
          <cell r="A1338" t="str">
            <v>73883/1</v>
          </cell>
          <cell r="B1338" t="str">
            <v>EXECUCAO DE DRENO FRANCES COM AREIA MEDIA</v>
          </cell>
          <cell r="C1338" t="str">
            <v>M3</v>
          </cell>
          <cell r="D1338" t="str">
            <v>COLETADO</v>
          </cell>
          <cell r="E1338">
            <v>67.510000000000005</v>
          </cell>
        </row>
        <row r="1339">
          <cell r="A1339" t="str">
            <v>73883/2</v>
          </cell>
          <cell r="B1339" t="str">
            <v>EXECUCAO DE DRENO FRANCES COM BRITA NUM 2</v>
          </cell>
          <cell r="C1339" t="str">
            <v>M3</v>
          </cell>
          <cell r="D1339" t="str">
            <v>COLETADO</v>
          </cell>
          <cell r="E1339">
            <v>109.18</v>
          </cell>
        </row>
        <row r="1340">
          <cell r="A1340" t="str">
            <v>73883/3</v>
          </cell>
          <cell r="B1340" t="str">
            <v>EXECUCAO DE DRENO FRANCES COM CASCALHO</v>
          </cell>
          <cell r="C1340" t="str">
            <v>M3</v>
          </cell>
          <cell r="D1340" t="str">
            <v>COEFICIENTE DE REPRESENTATIVIDADE</v>
          </cell>
          <cell r="E1340">
            <v>67.55</v>
          </cell>
        </row>
        <row r="1341">
          <cell r="A1341" t="str">
            <v>73969/1</v>
          </cell>
          <cell r="B1341" t="str">
            <v>EXECUCAO DE DRENOS DE CHORUME EM TUBOS DRENANTES DE CONCRETO, DIAM=200MM, ENVOLTOS EM BRITA E GEOTEXTIL</v>
          </cell>
          <cell r="C1341" t="str">
            <v>M</v>
          </cell>
          <cell r="D1341" t="str">
            <v>COEFICIENTE DE REPRESENTATIVIDADE</v>
          </cell>
          <cell r="E1341">
            <v>72.08</v>
          </cell>
        </row>
        <row r="1342">
          <cell r="A1342" t="str">
            <v>74017/1</v>
          </cell>
          <cell r="B1342" t="str">
            <v>EXECUCAO DE DRENOS DE CHORUME EM TUBOS DRENANTES, PVC, DIAM=100 MM, ENVOLTOS EM BRITA E GEOTEXTIL</v>
          </cell>
          <cell r="C1342" t="str">
            <v>M</v>
          </cell>
          <cell r="D1342" t="str">
            <v>ATRIBUÍDO SÃO PAULO</v>
          </cell>
          <cell r="E1342">
            <v>47.64</v>
          </cell>
        </row>
        <row r="1343">
          <cell r="A1343" t="str">
            <v>74017/2</v>
          </cell>
          <cell r="B1343" t="str">
            <v>EXECUCAO DE DRENOS DE CHORUME EM TUBOS DRENANTES, PVC, DIAM=150 MM, ENVOLTOS EM BRITA E GEOTEXTIL</v>
          </cell>
          <cell r="C1343" t="str">
            <v>M</v>
          </cell>
          <cell r="D1343" t="str">
            <v>ATRIBUÍDO SÃO PAULO</v>
          </cell>
          <cell r="E1343">
            <v>63.17</v>
          </cell>
        </row>
        <row r="1344">
          <cell r="A1344" t="str">
            <v>75029/1</v>
          </cell>
          <cell r="B1344" t="str">
            <v>TUBO PVC CORRUGADO RIGIDO PERFURADO DN 150 PARA DRENAGEM - FORNECIMENTO E INSTALACAO</v>
          </cell>
          <cell r="C1344" t="str">
            <v>M</v>
          </cell>
          <cell r="D1344" t="str">
            <v>ATRIBUÍDO SÃO PAULO</v>
          </cell>
          <cell r="E1344">
            <v>40.94</v>
          </cell>
        </row>
        <row r="1345">
          <cell r="A1345">
            <v>83651</v>
          </cell>
          <cell r="B1345" t="str">
            <v>TUBO PVC CORRUGADO PERFURADO 100 MM C/ JUNTA ELASTICA PARA DRENAGEM.</v>
          </cell>
          <cell r="C1345" t="str">
            <v>M</v>
          </cell>
          <cell r="D1345" t="str">
            <v>ATRIBUÍDO SÃO PAULO</v>
          </cell>
          <cell r="E1345">
            <v>31.13</v>
          </cell>
        </row>
        <row r="1346">
          <cell r="A1346">
            <v>83658</v>
          </cell>
          <cell r="B1346" t="str">
            <v>EXECUCAO DRENO PROFUNDO, COM CORTE TRAPEZOIDAL EM SOLO, DE 70X80X150CM EXCL TUBO INCL MATERIAL EXECUCAO, COM SELO ENCHIMENTO MATERIAL DRENANTE E ESCAVACAO</v>
          </cell>
          <cell r="C1346" t="str">
            <v>M</v>
          </cell>
          <cell r="D1346" t="str">
            <v>COEFICIENTE DE REPRESENTATIVIDADE</v>
          </cell>
          <cell r="E1346">
            <v>148.72999999999999</v>
          </cell>
        </row>
        <row r="1347">
          <cell r="A1347">
            <v>83661</v>
          </cell>
          <cell r="B1347" t="str">
            <v>EXECUCAO DE DRENO PROFUNDO, CORTE EM SOLO, COM TUBO POROSO D=0,20M</v>
          </cell>
          <cell r="C1347" t="str">
            <v>M</v>
          </cell>
          <cell r="D1347" t="str">
            <v>COEFICIENTE DE REPRESENTATIVIDADE</v>
          </cell>
          <cell r="E1347">
            <v>101.11</v>
          </cell>
        </row>
        <row r="1348">
          <cell r="A1348">
            <v>83662</v>
          </cell>
          <cell r="B1348" t="str">
            <v>EXECUCAO DE DRENO CEGO</v>
          </cell>
          <cell r="C1348" t="str">
            <v>M3</v>
          </cell>
          <cell r="D1348" t="str">
            <v>COEFICIENTE DE REPRESENTATIVIDADE</v>
          </cell>
          <cell r="E1348">
            <v>101.23</v>
          </cell>
        </row>
        <row r="1349">
          <cell r="A1349">
            <v>83664</v>
          </cell>
          <cell r="B1349" t="str">
            <v>EXECUCAO DE DRENO DE TUBO DE CONRETO SIMPLES POROSO D=0,20 M (0,5MX0,5M) PARA GALERIAS DE AGUAS PLUVIAIS</v>
          </cell>
          <cell r="C1349" t="str">
            <v>M</v>
          </cell>
          <cell r="D1349" t="str">
            <v>COEFICIENTE DE REPRESENTATIVIDADE</v>
          </cell>
          <cell r="E1349">
            <v>63.74</v>
          </cell>
        </row>
        <row r="1350">
          <cell r="A1350">
            <v>83665</v>
          </cell>
          <cell r="B1350" t="str">
            <v>FORNECIMENTO E INSTALACAO DE MANTA BIDIM RT - 14</v>
          </cell>
          <cell r="C1350" t="str">
            <v>M2</v>
          </cell>
          <cell r="D1350" t="str">
            <v>COEFICIENTE DE REPRESENTATIVIDADE</v>
          </cell>
          <cell r="E1350">
            <v>8.1999999999999993</v>
          </cell>
        </row>
        <row r="1351">
          <cell r="A1351">
            <v>83669</v>
          </cell>
          <cell r="B1351" t="str">
            <v>FORNECIMENTO/INSTALACAO MANTA BIDIM RT-16</v>
          </cell>
          <cell r="C1351" t="str">
            <v>M2</v>
          </cell>
          <cell r="D1351" t="str">
            <v>COEFICIENTE DE REPRESENTATIVIDADE</v>
          </cell>
          <cell r="E1351">
            <v>9.74</v>
          </cell>
        </row>
        <row r="1352">
          <cell r="A1352">
            <v>83670</v>
          </cell>
          <cell r="B1352" t="str">
            <v>TUBO PVC DN 75 MM PARA DRENAGEM - FORNECIMENTO E INSTALACAO</v>
          </cell>
          <cell r="C1352" t="str">
            <v>M</v>
          </cell>
          <cell r="D1352" t="str">
            <v>COEFICIENTE DE REPRESENTATIVIDADE</v>
          </cell>
          <cell r="E1352">
            <v>49.9</v>
          </cell>
        </row>
        <row r="1353">
          <cell r="A1353">
            <v>83671</v>
          </cell>
          <cell r="B1353" t="str">
            <v>TUBO PVC DN 100 MM PARA DRENAGEM - FORNECIMENTO E INSTALACAO</v>
          </cell>
          <cell r="C1353" t="str">
            <v>M</v>
          </cell>
          <cell r="D1353" t="str">
            <v>COEFICIENTE DE REPRESENTATIVIDADE</v>
          </cell>
          <cell r="E1353">
            <v>53.64</v>
          </cell>
        </row>
        <row r="1354">
          <cell r="A1354">
            <v>83679</v>
          </cell>
          <cell r="B1354" t="str">
            <v>TUBO PVC D=2 COM MATERIAL DRENANTE PARA DRENO/BARBACA - FORNECIMENTO E INSTALACAO</v>
          </cell>
          <cell r="C1354" t="str">
            <v>M</v>
          </cell>
          <cell r="D1354" t="str">
            <v>COEFICIENTE DE REPRESENTATIVIDADE</v>
          </cell>
          <cell r="E1354">
            <v>15.55</v>
          </cell>
        </row>
        <row r="1355">
          <cell r="A1355">
            <v>83680</v>
          </cell>
          <cell r="B1355" t="str">
            <v>TUBO PVC D=3" COM MATERIAL DRENANTE PARA DRENO/BARBACA - FORNECIMENTO E INSTALACAO</v>
          </cell>
          <cell r="C1355" t="str">
            <v>M</v>
          </cell>
          <cell r="D1355" t="str">
            <v>COEFICIENTE DE REPRESENTATIVIDADE</v>
          </cell>
          <cell r="E1355">
            <v>19.010000000000002</v>
          </cell>
        </row>
        <row r="1356">
          <cell r="A1356">
            <v>83681</v>
          </cell>
          <cell r="B1356" t="str">
            <v>TUBO PVC D=4" COM MATERIAL DRENANTE PARA DRENO/BARBACA - FORNECIMENTO E INSTALACAO</v>
          </cell>
          <cell r="C1356" t="str">
            <v>M</v>
          </cell>
          <cell r="D1356" t="str">
            <v>COEFICIENTE DE REPRESENTATIVIDADE</v>
          </cell>
          <cell r="E1356">
            <v>20.55</v>
          </cell>
        </row>
        <row r="1357">
          <cell r="A1357">
            <v>83682</v>
          </cell>
          <cell r="B1357" t="str">
            <v>CAMADA VERTICAL DRENANTE C/ PEDRA BRITADA NUMS 1 E 2</v>
          </cell>
          <cell r="C1357" t="str">
            <v>M3</v>
          </cell>
          <cell r="D1357" t="str">
            <v>COEFICIENTE DE REPRESENTATIVIDADE</v>
          </cell>
          <cell r="E1357">
            <v>113.69</v>
          </cell>
        </row>
        <row r="1358">
          <cell r="A1358">
            <v>83729</v>
          </cell>
          <cell r="B1358" t="str">
            <v>FORNECIMENTO/INSTALACAO DE MANTA BIDIM RT-31</v>
          </cell>
          <cell r="C1358" t="str">
            <v>M2</v>
          </cell>
          <cell r="D1358" t="str">
            <v>COEFICIENTE DE REPRESENTATIVIDADE</v>
          </cell>
          <cell r="E1358">
            <v>19.13</v>
          </cell>
        </row>
        <row r="1359">
          <cell r="A1359">
            <v>83739</v>
          </cell>
          <cell r="B1359" t="str">
            <v>FORNECIMENTO/INSTALACAO DE MANTA BIDIM RT-10</v>
          </cell>
          <cell r="C1359" t="str">
            <v>M2</v>
          </cell>
          <cell r="D1359" t="str">
            <v>COEFICIENTE DE REPRESENTATIVIDADE</v>
          </cell>
          <cell r="E1359">
            <v>6.66</v>
          </cell>
        </row>
        <row r="1360">
          <cell r="A1360">
            <v>6454</v>
          </cell>
          <cell r="B1360" t="str">
            <v>FORNECIMENTO E LANCAMENTO DE PEDRA DE MAO</v>
          </cell>
          <cell r="C1360" t="str">
            <v>M3</v>
          </cell>
          <cell r="D1360" t="str">
            <v>COEFICIENTE DE REPRESENTATIVIDADE</v>
          </cell>
          <cell r="E1360">
            <v>172.3</v>
          </cell>
        </row>
        <row r="1361">
          <cell r="A1361">
            <v>73611</v>
          </cell>
          <cell r="B1361" t="str">
            <v>ENROCAMENTO COM PEDRA ARGAMASSADA TRAÇO 1:4 COM PEDRA DE MÃO</v>
          </cell>
          <cell r="C1361" t="str">
            <v>M3</v>
          </cell>
          <cell r="D1361" t="str">
            <v>COEFICIENTE DE REPRESENTATIVIDADE</v>
          </cell>
          <cell r="E1361">
            <v>367.71</v>
          </cell>
        </row>
        <row r="1362">
          <cell r="A1362">
            <v>73697</v>
          </cell>
          <cell r="B1362" t="str">
            <v>ENROCAMENTO MANUAL, SEM ARRUMACAO DO MATERIAL</v>
          </cell>
          <cell r="C1362" t="str">
            <v>M3</v>
          </cell>
          <cell r="D1362" t="str">
            <v>COEFICIENTE DE REPRESENTATIVIDADE</v>
          </cell>
          <cell r="E1362">
            <v>174.15</v>
          </cell>
        </row>
        <row r="1363">
          <cell r="A1363">
            <v>73698</v>
          </cell>
          <cell r="B1363" t="str">
            <v>ENROCAMENTO MANUAL, COM ARRUMACAO DO MATERIAL</v>
          </cell>
          <cell r="C1363" t="str">
            <v>M3</v>
          </cell>
          <cell r="D1363" t="str">
            <v>COEFICIENTE DE REPRESENTATIVIDADE</v>
          </cell>
          <cell r="E1363">
            <v>231.29</v>
          </cell>
        </row>
        <row r="1364">
          <cell r="A1364" t="str">
            <v>73890/1</v>
          </cell>
          <cell r="B1364" t="str">
            <v>ENSECADEIRA DE MADEIRA COM PAREDE SIMPLES</v>
          </cell>
          <cell r="C1364" t="str">
            <v>M2</v>
          </cell>
          <cell r="D1364" t="str">
            <v>COEFICIENTE DE REPRESENTATIVIDADE</v>
          </cell>
          <cell r="E1364">
            <v>135.33000000000001</v>
          </cell>
        </row>
        <row r="1365">
          <cell r="A1365" t="str">
            <v>73890/2</v>
          </cell>
          <cell r="B1365" t="str">
            <v>ENSECADEIRA DE MADEIRA COM PAREDE DUPLA</v>
          </cell>
          <cell r="C1365" t="str">
            <v>M2</v>
          </cell>
          <cell r="D1365" t="str">
            <v>COEFICIENTE DE REPRESENTATIVIDADE</v>
          </cell>
          <cell r="E1365">
            <v>341.53</v>
          </cell>
        </row>
        <row r="1366">
          <cell r="A1366">
            <v>92743</v>
          </cell>
          <cell r="B1366" t="str">
            <v>MURO DE GABIÃO, ENCHIMENTO COM PEDRA DE MÃO TIPO RACHÃO, DE GRAVIDADE, COM GAIOLAS DE COMPRIMENTO IGUAL A 2 M, PARA MUROS COM ALTURA MENOR OU IGUAL A 4 M  FORNECIMENTO E EXECUÇÃO. AF_12/2015</v>
          </cell>
          <cell r="C1366" t="str">
            <v>M3</v>
          </cell>
          <cell r="D1366" t="str">
            <v>ATRIBUÍDO SÃO PAULO</v>
          </cell>
          <cell r="E1366">
            <v>506.42</v>
          </cell>
        </row>
        <row r="1367">
          <cell r="A1367">
            <v>92744</v>
          </cell>
          <cell r="B1367" t="str">
            <v>MURO DE GABIÃO, ENCHIMENTO COM PEDRA DE MÃO TIPO RACHÃO, DE GRAVIDADE, COM GAIOLAS DE COMPRIMENTO IGUAL A 5 M, PARA MUROS COM ALTURA MENOR OU IGUAL A 4 M  FORNECIMENTO E EXECUÇÃO. AF_12/2015</v>
          </cell>
          <cell r="C1367" t="str">
            <v>M3</v>
          </cell>
          <cell r="D1367" t="str">
            <v>ATRIBUÍDO SÃO PAULO</v>
          </cell>
          <cell r="E1367">
            <v>487.99</v>
          </cell>
        </row>
        <row r="1368">
          <cell r="A1368">
            <v>92745</v>
          </cell>
          <cell r="B1368" t="str">
            <v>MURO DE GABIÃO, ENCHIMENTO COM PEDRA DE MÃO TIPO RACHÃO, DE GRAVIDADE, COM GAIOLAS DE COMPRIMENTO IGUAL A 2 M, PARA MUROS COM ALTURA MAIOR QUE 4 M E MENOR OU IGUAL A 6 M  FORNECIMENTO E EXECUÇÃO. AF_12/2015</v>
          </cell>
          <cell r="C1368" t="str">
            <v>M3</v>
          </cell>
          <cell r="D1368" t="str">
            <v>ATRIBUÍDO SÃO PAULO</v>
          </cell>
          <cell r="E1368">
            <v>629.01</v>
          </cell>
        </row>
        <row r="1369">
          <cell r="A1369">
            <v>92746</v>
          </cell>
          <cell r="B1369" t="str">
            <v>MURO DE GABIÃO, ENCHIMENTO COM PEDRA DE MÃO TIPO RACHÃO, DE GRAVIDADE, COM GAIOLAS DE COMPRIMENTO IGUAL A 5 M, PARA MUROS COM ALTURA MAIOR QUE 4 M E MENOR OU IGUAL A 6 M   FORNECIMENTO E EXECUÇÃO. AF_12/2015</v>
          </cell>
          <cell r="C1369" t="str">
            <v>M3</v>
          </cell>
          <cell r="D1369" t="str">
            <v>ATRIBUÍDO SÃO PAULO</v>
          </cell>
          <cell r="E1369">
            <v>578.04999999999995</v>
          </cell>
        </row>
        <row r="1370">
          <cell r="A1370">
            <v>92747</v>
          </cell>
          <cell r="B1370" t="str">
            <v>MURO DE GABIÃO, ENCHIMENTO COM PEDRA DE MÃO TIPO RACHÃO, DE GRAVIDADE, COM GAIOLAS DE COMPRIMENTO IGUAL A 2 M, PARA MUROS COM ALTURA MAIOR QUE 6 M E MENOR OU IGUAL A 10 M   FORNECIMENTO E EXECUÇÃO. AF_12/2015</v>
          </cell>
          <cell r="C1370" t="str">
            <v>M3</v>
          </cell>
          <cell r="D1370" t="str">
            <v>ATRIBUÍDO SÃO PAULO</v>
          </cell>
          <cell r="E1370">
            <v>698.39</v>
          </cell>
        </row>
        <row r="1371">
          <cell r="A1371">
            <v>92748</v>
          </cell>
          <cell r="B1371" t="str">
            <v>MURO DE GABIÃO, ENCHIMENTO COM PEDRA DE MÃO TIPO RACHÃO, DE GRAVIDADE, COM GAIOLAS DE COMPRIMENTO IGUAL A 5 M, PARA MUROS COM ALTURA MAIOR QUE 6 M E MENOR OU IGUAL A 10 M FORNECIMENTO E EXECUÇÃO. AF_12/2015</v>
          </cell>
          <cell r="C1371" t="str">
            <v>M3</v>
          </cell>
          <cell r="D1371" t="str">
            <v>ATRIBUÍDO SÃO PAULO</v>
          </cell>
          <cell r="E1371">
            <v>629.25</v>
          </cell>
        </row>
        <row r="1372">
          <cell r="A1372">
            <v>92749</v>
          </cell>
          <cell r="B1372" t="str">
            <v>MURO DE GABIÃO, ENCHIMENTO COM PEDRA DE MÃO TIPO RACHÃO, COM SOLO REFORÇADO, PARA MUROS COM ALTURA MENOR OU IGUAL A 4 M   FORNECIMENTO E EXECUÇÃO. AF_12/2015</v>
          </cell>
          <cell r="C1372" t="str">
            <v>M3</v>
          </cell>
          <cell r="D1372" t="str">
            <v>ATRIBUÍDO SÃO PAULO</v>
          </cell>
          <cell r="E1372">
            <v>726.82</v>
          </cell>
        </row>
        <row r="1373">
          <cell r="A1373">
            <v>92750</v>
          </cell>
          <cell r="B1373" t="str">
            <v>MURO DE GABIÃO, ENCHIMENTO COM PEDRA DE MÃO TIPO RACHÃO, COM SOLO REFORÇADO, PARA MUROS COM ALTURA MAIOR QUE 4 M E MENOR OU IGUAL A 12 M   FORNECIMENTO E EXECUÇÃO. AF_12/2015</v>
          </cell>
          <cell r="C1373" t="str">
            <v>M3</v>
          </cell>
          <cell r="D1373" t="str">
            <v>ATRIBUÍDO SÃO PAULO</v>
          </cell>
          <cell r="E1373">
            <v>1252.95</v>
          </cell>
        </row>
        <row r="1374">
          <cell r="A1374">
            <v>92751</v>
          </cell>
          <cell r="B1374" t="str">
            <v>MURO DE GABIÃO, ENCHIMENTO COM PEDRA DE MÃO TIPO RACHÃO, COM SOLO REFORÇADO, PARA MUROS COM ALTURA MAIOR QUE 12 M E MENOR OU IGUAL A 20 M    FORNECIMENTO E EXECUÇÃO. AF_12/2015</v>
          </cell>
          <cell r="C1374" t="str">
            <v>M3</v>
          </cell>
          <cell r="D1374" t="str">
            <v>ATRIBUÍDO SÃO PAULO</v>
          </cell>
          <cell r="E1374">
            <v>1558.48</v>
          </cell>
        </row>
        <row r="1375">
          <cell r="A1375">
            <v>92752</v>
          </cell>
          <cell r="B1375" t="str">
            <v>MURO DE GABIÃO, ENCHIMENTO COM PEDRA DE MÃO TIPO RACHÃO, COM SOLO REFORÇADO, PARA MUROS COM ALTURA MAIOR QUE 20 M E MENOR OU IGUAL A 28 M   FORNECIMENTO E EXECUÇÃO. AF_12/2015</v>
          </cell>
          <cell r="C1375" t="str">
            <v>M3</v>
          </cell>
          <cell r="D1375" t="str">
            <v>ATRIBUÍDO SÃO PAULO</v>
          </cell>
          <cell r="E1375">
            <v>1862.88</v>
          </cell>
        </row>
        <row r="1376">
          <cell r="A1376">
            <v>92753</v>
          </cell>
          <cell r="B1376" t="str">
            <v>MURO DE GABIÃO, ENCHIMENTO COM RESÍDUO DE CONSTRUÇÃO E DEMOLIÇÃO, DE GRAVIDADE, COM GAIOLA TRAPEZOIDAL DE COMPRIMENTO IGUAL A 2 M, PARA MUROS COM ALTURA MENOR OU IGUAL A 2 M   FORNECIMENTO E EXECUÇÃO. AF_12/2015</v>
          </cell>
          <cell r="C1376" t="str">
            <v>M3</v>
          </cell>
          <cell r="D1376" t="str">
            <v>ATRIBUÍDO SÃO PAULO</v>
          </cell>
          <cell r="E1376">
            <v>477.73</v>
          </cell>
        </row>
        <row r="1377">
          <cell r="A1377">
            <v>92754</v>
          </cell>
          <cell r="B1377" t="str">
            <v>MURO DE GABIÃO, ENCHIMENTO COM RESÍDUO DE CONSTRUÇÃO E DEMOLIÇÃO, DE GRAVIDADE, COM GAIOLA TRAPEZOIDAL DE COMPRIMENTO IGUAL A 2 M, PARA MUROS COM ALTURA MAIOR QUE 2 M E MENOR OU IGUAL A 4 M    FORNECIMENTO E EXECUÇÃO. AF_12/2015</v>
          </cell>
          <cell r="C1377" t="str">
            <v>M3</v>
          </cell>
          <cell r="D1377" t="str">
            <v>ATRIBUÍDO SÃO PAULO</v>
          </cell>
          <cell r="E1377">
            <v>436.46</v>
          </cell>
        </row>
        <row r="1378">
          <cell r="A1378">
            <v>92755</v>
          </cell>
          <cell r="B1378" t="str">
            <v>PROTEÇÃO SUPERFICIAL DE CANAL EM GABIÃO TIPO COLCHÃO, ALTURA DE 17 CENTÍMETROS, ENCHIMENTO COM PEDRA DE MÃO TIPO RACHÃO - FORNECIMENTO E EXECUÇÃO. AF_12/2015</v>
          </cell>
          <cell r="C1378" t="str">
            <v>M2</v>
          </cell>
          <cell r="D1378" t="str">
            <v>ATRIBUÍDO SÃO PAULO</v>
          </cell>
          <cell r="E1378">
            <v>185.52</v>
          </cell>
        </row>
        <row r="1379">
          <cell r="A1379">
            <v>92756</v>
          </cell>
          <cell r="B1379" t="str">
            <v>PROTEÇÃO SUPERFICIAL DE CANAL EM GABIÃO TIPO COLCHÃO, ALTURA DE 23 CENTÍMETROS, ENCHIMENTO COM PEDRA DE MÃO TIPO RACHÃO - FORNECIMENTO E EXECUÇÃO. AF_12/2015</v>
          </cell>
          <cell r="C1379" t="str">
            <v>M2</v>
          </cell>
          <cell r="D1379" t="str">
            <v>ATRIBUÍDO SÃO PAULO</v>
          </cell>
          <cell r="E1379">
            <v>210.3</v>
          </cell>
        </row>
        <row r="1380">
          <cell r="A1380">
            <v>92757</v>
          </cell>
          <cell r="B1380" t="str">
            <v>PROTEÇÃO SUPERFICIAL DE CANAL EM GABIÃO TIPO COLCHÃO, ALTURA DE 30 CENTÍMETROS, ENCHIMENTO COM PEDRA DE MÃO TIPO RACHÃO - FORNECIMENTO E EXECUÇÃO. AF_12/2015</v>
          </cell>
          <cell r="C1380" t="str">
            <v>M2</v>
          </cell>
          <cell r="D1380" t="str">
            <v>ATRIBUÍDO SÃO PAULO</v>
          </cell>
          <cell r="E1380">
            <v>240.34</v>
          </cell>
        </row>
        <row r="1381">
          <cell r="A1381">
            <v>92758</v>
          </cell>
          <cell r="B1381" t="str">
            <v>PROTEÇÃO SUPERFICIAL DE CANAL EM GABIÃO TIPO SACO, DIÂMETRO DE 65 CENTÍMETROS, ENCHIMENTO MANUAL COM PEDRA DE MÃO TIPO RACHÃO - FORNECIMENTO E EXECUÇÃO. AF_12/2015</v>
          </cell>
          <cell r="C1381" t="str">
            <v>M3</v>
          </cell>
          <cell r="D1381" t="str">
            <v>ATRIBUÍDO SÃO PAULO</v>
          </cell>
          <cell r="E1381">
            <v>583.07000000000005</v>
          </cell>
        </row>
        <row r="1382">
          <cell r="A1382">
            <v>91069</v>
          </cell>
          <cell r="B1382" t="str">
            <v>EXECUÇÃO DE REVESTIMENTO DE CONCRETO PROJETADO COM ESPESSURA DE 7 CM, ARMADO COM TELA, INCLINAÇÃO MENOR QUE 90°, APLICAÇÃO CONTÍNUA, UTILIZANDO EQUIPAMENTO DE PROJEÇÃO COM 6 M³/H DE CAPACIDADE. AF_01/2016</v>
          </cell>
          <cell r="C1382" t="str">
            <v>M2</v>
          </cell>
          <cell r="D1382" t="str">
            <v>ATRIBUÍDO SÃO PAULO</v>
          </cell>
          <cell r="E1382">
            <v>77.91</v>
          </cell>
        </row>
        <row r="1383">
          <cell r="A1383">
            <v>91070</v>
          </cell>
          <cell r="B1383" t="str">
            <v>EXECUÇÃO DE REVESTIMENTO DE CONCRETO PROJETADO COM ESPESSURA DE 10 CM, ARMADO COM TELA, INCLINAÇÃO MENOR QUE 90°, APLICAÇÃO CONTÍNUA, UTILIZANDO EQUIPAMENTO DE PROJEÇÃO COM 6 M³/H DE CAPACIDADE. AF_01/2016</v>
          </cell>
          <cell r="C1383" t="str">
            <v>M2</v>
          </cell>
          <cell r="D1383" t="str">
            <v>ATRIBUÍDO SÃO PAULO</v>
          </cell>
          <cell r="E1383">
            <v>85.56</v>
          </cell>
        </row>
        <row r="1384">
          <cell r="A1384">
            <v>91071</v>
          </cell>
          <cell r="B1384" t="str">
            <v>EXECUÇÃO DE REVESTIMENTO DE CONCRETO PROJETADO COM ESPESSURA DE 7 CM, ARMADO COM TELA, INCLINAÇÃO DE 90°, APLICAÇÃO CONTÍNUA, UTILIZANDO EQUIPAMENTO DE PROJEÇÃO COM 6 M³/H DE CAPACIDADE. AF_01/2016</v>
          </cell>
          <cell r="C1384" t="str">
            <v>M2</v>
          </cell>
          <cell r="D1384" t="str">
            <v>ATRIBUÍDO SÃO PAULO</v>
          </cell>
          <cell r="E1384">
            <v>114.25</v>
          </cell>
        </row>
        <row r="1385">
          <cell r="A1385">
            <v>91072</v>
          </cell>
          <cell r="B1385" t="str">
            <v>EXECUÇÃO DE REVESTIMENTO DE CONCRETO PROJETADO COM ESPESSURA DE 10 CM, ARMADO COM TELA, INCLINAÇÃO DE 90°, APLICAÇÃO CONTÍNUA, UTILIZANDO EQUIPAMENTO DE PROJEÇÃO COM 6 M³/H DE CAPACIDADE. AF_01/2016</v>
          </cell>
          <cell r="C1385" t="str">
            <v>M2</v>
          </cell>
          <cell r="D1385" t="str">
            <v>ATRIBUÍDO SÃO PAULO</v>
          </cell>
          <cell r="E1385">
            <v>121.9</v>
          </cell>
        </row>
        <row r="1386">
          <cell r="A1386">
            <v>91073</v>
          </cell>
          <cell r="B1386" t="str">
            <v>EXECUÇÃO DE REVESTIMENTO DE CONCRETO PROJETADO COM ESPESSURA DE 7 CM, ARMADO COM TELA, INCLINAÇÃO MENOR QUE 90°, APLICAÇÃO CONTÍNUA, UTILIZANDO EQUIPAMENTO DE PROJEÇÃO COM 3 M³/H DE CAPACIDADE. AF_01/2016</v>
          </cell>
          <cell r="C1386" t="str">
            <v>M2</v>
          </cell>
          <cell r="D1386" t="str">
            <v>ATRIBUÍDO SÃO PAULO</v>
          </cell>
          <cell r="E1386">
            <v>91.16</v>
          </cell>
        </row>
        <row r="1387">
          <cell r="A1387">
            <v>91074</v>
          </cell>
          <cell r="B1387" t="str">
            <v>EXECUÇÃO DE REVESTIMENTO DE CONCRETO PROJETADO COM ESPESSURA DE 10 CM, ARMADO COM TELA, INCLINAÇÃO MENOR QUE 90°, APLICAÇÃO CONTÍNUA, UTILIZANDO EQUIPAMENTO DE PROJEÇÃO COM 3 M³/H DE CAPACIDADE. AF_01/2016</v>
          </cell>
          <cell r="C1387" t="str">
            <v>M2</v>
          </cell>
          <cell r="D1387" t="str">
            <v>ATRIBUÍDO SÃO PAULO</v>
          </cell>
          <cell r="E1387">
            <v>100.18</v>
          </cell>
        </row>
        <row r="1388">
          <cell r="A1388">
            <v>91075</v>
          </cell>
          <cell r="B1388" t="str">
            <v>EXECUÇÃO DE REVESTIMENTO DE CONCRETO PROJETADO COM ESPESSURA DE 7 CM, ARMADO COM TELA, INCLINAÇÃO DE 90°, APLICAÇÃO CONTÍNUA, UTILIZANDO EQUIPAMENTO DE PROJEÇÃO COM 3 M³/H DE CAPACIDADE. AF_01/2016</v>
          </cell>
          <cell r="C1388" t="str">
            <v>M2</v>
          </cell>
          <cell r="D1388" t="str">
            <v>ATRIBUÍDO SÃO PAULO</v>
          </cell>
          <cell r="E1388">
            <v>130.19</v>
          </cell>
        </row>
        <row r="1389">
          <cell r="A1389">
            <v>91076</v>
          </cell>
          <cell r="B1389" t="str">
            <v>EXECUÇÃO DE REVESTIMENTO DE CONCRETO PROJETADO COM ESPESSURA DE 10 CM, ARMADO COM TELA, INCLINAÇÃO DE 90°, APLICAÇÃO CONTÍNUA, UTILIZANDO EQUIPAMENTO DE PROJEÇÃO COM 3 M³/H DE CAPACIDADE. AF_01/2016</v>
          </cell>
          <cell r="C1389" t="str">
            <v>M2</v>
          </cell>
          <cell r="D1389" t="str">
            <v>ATRIBUÍDO SÃO PAULO</v>
          </cell>
          <cell r="E1389">
            <v>139.22999999999999</v>
          </cell>
        </row>
        <row r="1390">
          <cell r="A1390">
            <v>91077</v>
          </cell>
          <cell r="B1390" t="str">
            <v>EXECUÇÃO DE REVESTIMENTO DE CONCRETO PROJETADO COM ESPESSURA DE 7 CM, ARMADO COM FIBRAS DE AÇO, INCLINAÇÃO MENOR QUE 90°, APLICAÇÃO CONTÍNUA, UTILIZANDO EQUIPAMENTO DE PROJEÇÃO COM 6 M³/H DE CAPACIDADE. AF_01/2016</v>
          </cell>
          <cell r="C1390" t="str">
            <v>M2</v>
          </cell>
          <cell r="D1390" t="str">
            <v>ATRIBUÍDO SÃO PAULO</v>
          </cell>
          <cell r="E1390">
            <v>75.28</v>
          </cell>
        </row>
        <row r="1391">
          <cell r="A1391">
            <v>91078</v>
          </cell>
          <cell r="B1391" t="str">
            <v>EXECUÇÃO DE REVESTIMENTO DE CONCRETO PROJETADO COM ESPESSURA DE 10 CM, ARMADO COM FIBRAS DE AÇO, INCLINAÇÃO MENOR QUE 90°, APLICAÇÃO CONTÍNUA, UTILIZANDO EQUIPAMENTO DE PROJEÇÃO COM 6 M³/H DE CAPACIDADE. AF_01/2016</v>
          </cell>
          <cell r="C1391" t="str">
            <v>M2</v>
          </cell>
          <cell r="D1391" t="str">
            <v>ATRIBUÍDO SÃO PAULO</v>
          </cell>
          <cell r="E1391">
            <v>87.41</v>
          </cell>
        </row>
        <row r="1392">
          <cell r="A1392">
            <v>91079</v>
          </cell>
          <cell r="B1392" t="str">
            <v>EXECUÇÃO DE REVESTIMENTO DE CONCRETO PROJETADO COM ESPESSURA DE 7 CM, ARMADO COM FIBRAS DE AÇO, INCLINAÇÃO DE 90°, APLICAÇÃO CONTÍNUA, UTILIZANDO EQUIPAMENTO DE PROJEÇÃO COM 6 M³/H DE CAPACIDADE. AF_01/2016</v>
          </cell>
          <cell r="C1392" t="str">
            <v>M2</v>
          </cell>
          <cell r="D1392" t="str">
            <v>ATRIBUÍDO SÃO PAULO</v>
          </cell>
          <cell r="E1392">
            <v>80.39</v>
          </cell>
        </row>
        <row r="1393">
          <cell r="A1393">
            <v>91080</v>
          </cell>
          <cell r="B1393" t="str">
            <v>EXECUÇÃO DE REVESTIMENTO DE CONCRETO PROJETADO COM ESPESSURA DE 10 CM, ARMADO COM FIBRAS DE AÇO, INCLINAÇÃO DE 90°, APLICAÇÃO CONTÍNUA, UTILIZANDO EQUIPAMENTO DE PROJEÇÃO COM 6 M³/H DE CAPACIDADE. AF_01/2016</v>
          </cell>
          <cell r="C1393" t="str">
            <v>M2</v>
          </cell>
          <cell r="D1393" t="str">
            <v>ATRIBUÍDO SÃO PAULO</v>
          </cell>
          <cell r="E1393">
            <v>92.35</v>
          </cell>
        </row>
        <row r="1394">
          <cell r="A1394">
            <v>91081</v>
          </cell>
          <cell r="B1394" t="str">
            <v>EXECUÇÃO DE REVESTIMENTO DE CONCRETO PROJETADO COM ESPESSURA DE 7 CM, ARMADO COM FIBRAS DE AÇO, INCLINAÇÃO MENOR QUE 90°, APLICAÇÃO CONTÍNUA, UTILIZANDO EQUIPAMENTO DE PROJEÇÃO COM 3 M³/H DE CAPACIDADE. AF_01/2016</v>
          </cell>
          <cell r="C1394" t="str">
            <v>M2</v>
          </cell>
          <cell r="D1394" t="str">
            <v>ATRIBUÍDO SÃO PAULO</v>
          </cell>
          <cell r="E1394">
            <v>89.93</v>
          </cell>
        </row>
        <row r="1395">
          <cell r="A1395">
            <v>91082</v>
          </cell>
          <cell r="B1395" t="str">
            <v>EXECUÇÃO DE REVESTIMENTO DE CONCRETO PROJETADO COM ESPESSURA DE 10 CM, ARMADO COM FIBRAS DE AÇO, INCLINAÇÃO MENOR QUE 90°, APLICAÇÃO CONTÍNUA, UTILIZANDO EQUIPAMENTO DE PROJEÇÃO COM 3 M³/H DE CAPACIDADE. AF_01/2016</v>
          </cell>
          <cell r="C1395" t="str">
            <v>M2</v>
          </cell>
          <cell r="D1395" t="str">
            <v>ATRIBUÍDO SÃO PAULO</v>
          </cell>
          <cell r="E1395">
            <v>103.24</v>
          </cell>
        </row>
        <row r="1396">
          <cell r="A1396">
            <v>91083</v>
          </cell>
          <cell r="B1396" t="str">
            <v>EXECUÇÃO DE REVESTIMENTO DE CONCRETO PROJETADO COM ESPESSURA DE 7 CM, ARMADO COM FIBRAS DE AÇO, INCLINAÇÃO DE 90°, APLICAÇÃO CONTÍNUA, UTILIZANDO EQUIPAMENTO DE PROJEÇÃO COM 3 M³/H DE CAPACIDADE. AF_01/2016</v>
          </cell>
          <cell r="C1396" t="str">
            <v>M2</v>
          </cell>
          <cell r="D1396" t="str">
            <v>ATRIBUÍDO SÃO PAULO</v>
          </cell>
          <cell r="E1396">
            <v>99.05</v>
          </cell>
        </row>
        <row r="1397">
          <cell r="A1397">
            <v>91084</v>
          </cell>
          <cell r="B1397" t="str">
            <v>EXECUÇÃO DE REVESTIMENTO DE CONCRETO PROJETADO COM ESPESSURA DE 10 CM, ARMADO COM FIBRAS DE AÇO, INCLINAÇÃO DE 90°, APLICAÇÃO CONTÍNUA, UTILIZANDO EQUIPAMENTO DE PROJEÇÃO COM 3 M³/H DE CAPACIDADE. AF_01/2016</v>
          </cell>
          <cell r="C1397" t="str">
            <v>M2</v>
          </cell>
          <cell r="D1397" t="str">
            <v>ATRIBUÍDO SÃO PAULO</v>
          </cell>
          <cell r="E1397">
            <v>112.13</v>
          </cell>
        </row>
        <row r="1398">
          <cell r="A1398">
            <v>91086</v>
          </cell>
          <cell r="B1398" t="str">
            <v>EXECUÇÃO DE REVESTIMENTO DE CONCRETO PROJETADO COM ESPESSURA DE 7 CM, ARMADO COM TELA, INCLINAÇÃO MENOR QUE 90°, APLICAÇÃO DESCONTÍNUA, UTILIZANDO EQUIPAMENTO DE PROJEÇÃO COM 6 M³/H DE CAPACIDADE. AF_01/2016</v>
          </cell>
          <cell r="C1398" t="str">
            <v>M2</v>
          </cell>
          <cell r="D1398" t="str">
            <v>ATRIBUÍDO SÃO PAULO</v>
          </cell>
          <cell r="E1398">
            <v>87.37</v>
          </cell>
        </row>
        <row r="1399">
          <cell r="A1399">
            <v>91087</v>
          </cell>
          <cell r="B1399" t="str">
            <v>EXECUÇÃO DE REVESTIMENTO DE CONCRETO PROJETADO COM ESPESSURA DE 10 CM, ARMADO COM TELA, INCLINAÇÃO MENOR QUE 90°, APLICAÇÃO DESCONTÍNUA, UTILIZANDO EQUIPAMENTO DE PROJEÇÃO COM 6 M³/H DE CAPACIDADE. AF_01/2016</v>
          </cell>
          <cell r="C1399" t="str">
            <v>M2</v>
          </cell>
          <cell r="D1399" t="str">
            <v>ATRIBUÍDO SÃO PAULO</v>
          </cell>
          <cell r="E1399">
            <v>95.3</v>
          </cell>
        </row>
        <row r="1400">
          <cell r="A1400">
            <v>91088</v>
          </cell>
          <cell r="B1400" t="str">
            <v>EXECUÇÃO DE REVESTIMENTO DE CONCRETO PROJETADO COM ESPESSURA DE 7 CM, ARMADO COM TELA, INCLINAÇÃO DE 90°, APLICAÇÃO DESCONTÍNUA, UTILIZANDO EQUIPAMENTO DE PROJEÇÃO COM 6 M³/H DE CAPACIDADE. AF_01/2016</v>
          </cell>
          <cell r="C1400" t="str">
            <v>M2</v>
          </cell>
          <cell r="D1400" t="str">
            <v>ATRIBUÍDO SÃO PAULO</v>
          </cell>
          <cell r="E1400">
            <v>125.04</v>
          </cell>
        </row>
        <row r="1401">
          <cell r="A1401">
            <v>91089</v>
          </cell>
          <cell r="B1401" t="str">
            <v>EXECUÇÃO DE REVESTIMENTO DE CONCRETO PROJETADO COM ESPESSURA DE 10 CM, ARMADO COM TELA, INCLINAÇÃO DE 90°, APLICAÇÃO DESCONTÍNUA, UTILIZANDO EQUIPAMENTO DE PROJEÇÃO COM 6 M³/H DE CAPACIDADE. AF_01/2016</v>
          </cell>
          <cell r="C1401" t="str">
            <v>M2</v>
          </cell>
          <cell r="D1401" t="str">
            <v>ATRIBUÍDO SÃO PAULO</v>
          </cell>
          <cell r="E1401">
            <v>133.11000000000001</v>
          </cell>
        </row>
        <row r="1402">
          <cell r="A1402">
            <v>91090</v>
          </cell>
          <cell r="B1402" t="str">
            <v>EXECUÇÃO DE REVESTIMENTO DE CONCRETO PROJETADO COM ESPESSURA DE 7 CM, ARMADO COM TELA, INCLINAÇÃO MENOR QUE 90°, APLICAÇÃO DESCONTÍNUA, UTILIZANDO EQUIPAMENTO DE PROJEÇÃO COM 3 M³/H DE CAPACIDADE. AF_01/2016</v>
          </cell>
          <cell r="C1402" t="str">
            <v>M2</v>
          </cell>
          <cell r="D1402" t="str">
            <v>ATRIBUÍDO SÃO PAULO</v>
          </cell>
          <cell r="E1402">
            <v>99</v>
          </cell>
        </row>
        <row r="1403">
          <cell r="A1403">
            <v>91091</v>
          </cell>
          <cell r="B1403" t="str">
            <v>EXECUÇÃO DE REVESTIMENTO DE CONCRETO PROJETADO COM ESPESSURA DE 10 CM, ARMADO COM TELA, INCLINAÇÃO MENOR QUE 90°, APLICAÇÃO DESCONTÍNUA, UTILIZANDO EQUIPAMENTO DE PROJEÇÃO COM 3 M³/H DE CAPACIDADE. AF_01/2016</v>
          </cell>
          <cell r="C1403" t="str">
            <v>M2</v>
          </cell>
          <cell r="D1403" t="str">
            <v>ATRIBUÍDO SÃO PAULO</v>
          </cell>
          <cell r="E1403">
            <v>108.45</v>
          </cell>
        </row>
        <row r="1404">
          <cell r="A1404">
            <v>91092</v>
          </cell>
          <cell r="B1404" t="str">
            <v>EXECUÇÃO DE REVESTIMENTO DE CONCRETO PROJETADO COM ESPESSURA DE 7 CM, ARMADO COM TELA, INCLINAÇÃO DE 90°, APLICAÇÃO DESCONTÍNUA, UTILIZANDO EQUIPAMENTO DE PROJEÇÃO COM 3 M³/H DE CAPACIDADE. AF_01/2016</v>
          </cell>
          <cell r="C1404" t="str">
            <v>M2</v>
          </cell>
          <cell r="D1404" t="str">
            <v>ATRIBUÍDO SÃO PAULO</v>
          </cell>
          <cell r="E1404">
            <v>138.87</v>
          </cell>
        </row>
        <row r="1405">
          <cell r="A1405">
            <v>91093</v>
          </cell>
          <cell r="B1405" t="str">
            <v>EXECUÇÃO DE REVESTIMENTO DE CONCRETO PROJETADO COM ESPESSURA DE 10 CM, ARMADO COM TELA, INCLINAÇÃO DE 90°, APLICAÇÃO DESCONTÍNUA, UTILIZANDO EQUIPAMENTO DE PROJEÇÃO COM 3 M³/H DE CAPACIDADE. AF_01/2016</v>
          </cell>
          <cell r="C1405" t="str">
            <v>M2</v>
          </cell>
          <cell r="D1405" t="str">
            <v>ATRIBUÍDO SÃO PAULO</v>
          </cell>
          <cell r="E1405">
            <v>148.61000000000001</v>
          </cell>
        </row>
        <row r="1406">
          <cell r="A1406">
            <v>91094</v>
          </cell>
          <cell r="B1406" t="str">
            <v>EXECUÇÃO DE REVESTIMENTO DE CONCRETO PROJETADO COM ESPESSURA DE 7 CM, ARMADO COM FIBRAS DE AÇO, INCLINAÇÃO MENOR QUE 90°, APLICAÇÃO DESCONTÍNUA, UTILIZANDO EQUIPAMENTO DE PROJEÇÃO COM 6 M³/H DE CAPACIDADE. AF_01/2016</v>
          </cell>
          <cell r="C1406" t="str">
            <v>M2</v>
          </cell>
          <cell r="D1406" t="str">
            <v>ATRIBUÍDO SÃO PAULO</v>
          </cell>
          <cell r="E1406">
            <v>81.12</v>
          </cell>
        </row>
        <row r="1407">
          <cell r="A1407">
            <v>91095</v>
          </cell>
          <cell r="B1407" t="str">
            <v>EXECUÇÃO DE REVESTIMENTO DE CONCRETO PROJETADO COM ESPESSURA DE 10 CM, ARMADO COM FIBRAS DE AÇO, INCLINAÇÃO MENOR QUE 90°, APLICAÇÃO DESCONTÍNUA, UTILIZANDO EQUIPAMENTO DE PROJEÇÃO COM 6 M³/H DE CAPACIDADE. AF_01/2016</v>
          </cell>
          <cell r="C1407" t="str">
            <v>M2</v>
          </cell>
          <cell r="D1407" t="str">
            <v>ATRIBUÍDO SÃO PAULO</v>
          </cell>
          <cell r="E1407">
            <v>93.57</v>
          </cell>
        </row>
        <row r="1408">
          <cell r="A1408">
            <v>91096</v>
          </cell>
          <cell r="B1408" t="str">
            <v>EXECUÇÃO DE REVESTIMENTO DE CONCRETO PROJETADO COM ESPESSURA DE 7 CM, ARMADO COM FIBRAS DE AÇO, INCLINAÇÃO DE 90°, APLICAÇÃO DESCONTÍNUA, UTILIZANDO EQUIPAMENTO DE PROJEÇÃO COM 6 M³/H DE CAPACIDADE. AF_01/2016</v>
          </cell>
          <cell r="C1408" t="str">
            <v>M2</v>
          </cell>
          <cell r="D1408" t="str">
            <v>ATRIBUÍDO SÃO PAULO</v>
          </cell>
          <cell r="E1408">
            <v>83.64</v>
          </cell>
        </row>
        <row r="1409">
          <cell r="A1409">
            <v>91097</v>
          </cell>
          <cell r="B1409" t="str">
            <v>EXECUÇÃO DE REVESTIMENTO DE CONCRETO PROJETADO COM ESPESSURA DE 10 CM, ARMADO COM FIBRAS DE AÇO, INCLINAÇÃO DE 90°, APLICAÇÃO DESCONTÍNUA, UTILIZANDO EQUIPAMENTO DE PROJEÇÃO COM 6 M³/H DE CAPACIDADE. AF_01/2016</v>
          </cell>
          <cell r="C1409" t="str">
            <v>M2</v>
          </cell>
          <cell r="D1409" t="str">
            <v>ATRIBUÍDO SÃO PAULO</v>
          </cell>
          <cell r="E1409">
            <v>95.95</v>
          </cell>
        </row>
        <row r="1410">
          <cell r="A1410">
            <v>91098</v>
          </cell>
          <cell r="B1410" t="str">
            <v>EXECUÇÃO DE REVESTIMENTO DE CONCRETO PROJETADO COM ESPESSURA DE 7 CM, ARMADO COM FIBRAS DE AÇO, INCLINAÇÃO MENOR QUE 90°, APLICAÇÃO DESCONTÍNUA, UTILIZANDO EQUIPAMENTO DE PROJEÇÃO COM 3 M³/H DE CAPACIDADE. AF_01/2016</v>
          </cell>
          <cell r="C1410" t="str">
            <v>M2</v>
          </cell>
          <cell r="D1410" t="str">
            <v>ATRIBUÍDO SÃO PAULO</v>
          </cell>
          <cell r="E1410">
            <v>95.73</v>
          </cell>
        </row>
        <row r="1411">
          <cell r="A1411">
            <v>91099</v>
          </cell>
          <cell r="B1411" t="str">
            <v>EXECUÇÃO DE REVESTIMENTO DE CONCRETO PROJETADO COM ESPESSURA DE 10 CM, ARMADO COM FIBRAS DE AÇO, INCLINAÇÃO MENOR QUE 90°, APLICAÇÃO DESCONTÍNUA, UTILIZANDO EQUIPAMENTO DE PROJEÇÃO COM 3 M³/H DE CAPACIDADE. AF_01/2016</v>
          </cell>
          <cell r="C1411" t="str">
            <v>M2</v>
          </cell>
          <cell r="D1411" t="str">
            <v>ATRIBUÍDO SÃO PAULO</v>
          </cell>
          <cell r="E1411">
            <v>109.47</v>
          </cell>
        </row>
        <row r="1412">
          <cell r="A1412">
            <v>91100</v>
          </cell>
          <cell r="B1412" t="str">
            <v>EXECUÇÃO DE REVESTIMENTO DE CONCRETO PROJETADO COM ESPESSURA DE 7 CM, ARMADO COM FIBRAS DE AÇO, INCLINAÇÃO DE 90°, APLICAÇÃO DESCONTÍNUA, UTILIZANDO EQUIPAMENTO DE PROJEÇÃO COM 3 M³/H DE CAPACIDADE. AF_01/2016</v>
          </cell>
          <cell r="C1412" t="str">
            <v>M2</v>
          </cell>
          <cell r="D1412" t="str">
            <v>ATRIBUÍDO SÃO PAULO</v>
          </cell>
          <cell r="E1412">
            <v>102.9</v>
          </cell>
        </row>
        <row r="1413">
          <cell r="A1413">
            <v>91101</v>
          </cell>
          <cell r="B1413" t="str">
            <v>EXECUÇÃO DE REVESTIMENTO DE CONCRETO PROJETADO COM ESPESSURA DE 10 CM, ARMADO COM FIBRAS DE AÇO, INCLINAÇÃO DE 90°, APLICAÇÃO DESCONTÍNUA, UTILIZANDO EQUIPAMENTO DE PROJEÇÃO COM 3 M³/H DE CAPACIDADE. AF_01/2016</v>
          </cell>
          <cell r="C1413" t="str">
            <v>M2</v>
          </cell>
          <cell r="D1413" t="str">
            <v>ATRIBUÍDO SÃO PAULO</v>
          </cell>
          <cell r="E1413">
            <v>116.53</v>
          </cell>
        </row>
        <row r="1414">
          <cell r="A1414">
            <v>93952</v>
          </cell>
          <cell r="B1414" t="str">
            <v>EXECUÇÃO DE GRAMPO PARA SOLO GRAMPEADO COM COMPRIMENTO MENOR OU IGUAL A 4 M, DIÂMETRO DE 10 CM, PERFURAÇÃO COM EQUIPAMENTO MANUAL E ARMADURA COM DIÂMETRO DE 16 MM. AF_05/2016</v>
          </cell>
          <cell r="C1414" t="str">
            <v>M</v>
          </cell>
          <cell r="D1414" t="str">
            <v>ATRIBUÍDO SÃO PAULO</v>
          </cell>
          <cell r="E1414">
            <v>165.28</v>
          </cell>
        </row>
        <row r="1415">
          <cell r="A1415">
            <v>93953</v>
          </cell>
          <cell r="B1415" t="str">
            <v>EXECUÇÃO DE GRAMPO PARA SOLO GRAMPEADO COM COMPRIMENTO MAIOR QUE 4 M E MENOR OU IGUAL A 6 M, DIÂMETRO DE 10 CM, PERFURAÇÃO COM EQUIPAMENTO MANUAL E ARMADURA COM DIÂMETRO DE 16 MM. AF_05/2016</v>
          </cell>
          <cell r="C1415" t="str">
            <v>M</v>
          </cell>
          <cell r="D1415" t="str">
            <v>ATRIBUÍDO SÃO PAULO</v>
          </cell>
          <cell r="E1415">
            <v>152.75</v>
          </cell>
        </row>
        <row r="1416">
          <cell r="A1416">
            <v>93954</v>
          </cell>
          <cell r="B1416" t="str">
            <v>EXECUÇÃO DE GRAMPO PARA SOLO GRAMPEADO COM COMPRIMENTO MAIOR QUE 6 M E MENOR OU IGUAL A 8 M, DIÂMETRO DE 10 CM, PERFURAÇÃO COM EQUIPAMENTO MANUAL E ARMADURA COM DIÂMETRO DE 16 MM. AF_05/2016</v>
          </cell>
          <cell r="C1416" t="str">
            <v>M</v>
          </cell>
          <cell r="D1416" t="str">
            <v>ATRIBUÍDO SÃO PAULO</v>
          </cell>
          <cell r="E1416">
            <v>145.26</v>
          </cell>
        </row>
        <row r="1417">
          <cell r="A1417">
            <v>93955</v>
          </cell>
          <cell r="B1417" t="str">
            <v>EXECUÇÃO DE GRAMPO PARA SOLO GRAMPEADO COM COMPRIMENTO MAIOR QUE 8 M E MENOR OU IGUAL A 10 M, DIÂMETRO DE 10 CM, PERFURAÇÃO COM EQUIPAMENTO MANUAL E ARMADURA COM DIÂMETRO DE 16 MM. AF_05/2016</v>
          </cell>
          <cell r="C1417" t="str">
            <v>M</v>
          </cell>
          <cell r="D1417" t="str">
            <v>ATRIBUÍDO SÃO PAULO</v>
          </cell>
          <cell r="E1417">
            <v>139.97999999999999</v>
          </cell>
        </row>
        <row r="1418">
          <cell r="A1418">
            <v>93956</v>
          </cell>
          <cell r="B1418" t="str">
            <v>EXECUÇÃO DE GRAMPO PARA SOLO GRAMPEADO COM COMPRIMENTO MAIOR QUE 10 M, DIÂMETRO DE 10 CM, PERFURAÇÃO COM EQUIPAMENTO MANUAL E ARMADURA COM DIÂMETRO DE 16 MM. AF_05/2016</v>
          </cell>
          <cell r="C1418" t="str">
            <v>M</v>
          </cell>
          <cell r="D1418" t="str">
            <v>ATRIBUÍDO SÃO PAULO</v>
          </cell>
          <cell r="E1418">
            <v>135.79</v>
          </cell>
        </row>
        <row r="1419">
          <cell r="A1419">
            <v>93957</v>
          </cell>
          <cell r="B1419" t="str">
            <v>EXECUÇÃO DE GRAMPO PARA SOLO GRAMPEADO COM COMPRIMENTO MENOR OU IGUAL A 4 M, DIÂMETRO DE 10 CM, PERFURAÇÃO COM EQUIPAMENTO MANUAL E ARMADURA COM DIÂMETRO DE 20 MM. AF_05/2016</v>
          </cell>
          <cell r="C1419" t="str">
            <v>M</v>
          </cell>
          <cell r="D1419" t="str">
            <v>ATRIBUÍDO SÃO PAULO</v>
          </cell>
          <cell r="E1419">
            <v>173.45</v>
          </cell>
        </row>
        <row r="1420">
          <cell r="A1420">
            <v>93958</v>
          </cell>
          <cell r="B1420" t="str">
            <v>EXECUÇÃO DE GRAMPO PARA SOLO GRAMPEADO COM COMPRIMENTO MAIOR QUE 4 M E MENOR OU IGUAL A 6 M, DIÂMETRO DE 10 CM, PERFURAÇÃO COM EQUIPAMENTO MANUAL E ARMADURA COM DIÂMETRO DE 20 MM. AF_05/2016</v>
          </cell>
          <cell r="C1420" t="str">
            <v>M</v>
          </cell>
          <cell r="D1420" t="str">
            <v>ATRIBUÍDO SÃO PAULO</v>
          </cell>
          <cell r="E1420">
            <v>160.21</v>
          </cell>
        </row>
        <row r="1421">
          <cell r="A1421">
            <v>93959</v>
          </cell>
          <cell r="B1421" t="str">
            <v>EXECUÇÃO DE GRAMPO PARA SOLO GRAMPEADO COM COMPRIMENTO MAIOR QUE 6 M E MENOR OU IGUAL A 8 M, DIÂMETRO DE 10 CM, PERFURAÇÃO COM EQUIPAMENTO MANUAL E ARMADURA COM DIÂMETRO DE 20 MM. AF_05/2016</v>
          </cell>
          <cell r="C1421" t="str">
            <v>M</v>
          </cell>
          <cell r="D1421" t="str">
            <v>ATRIBUÍDO SÃO PAULO</v>
          </cell>
          <cell r="E1421">
            <v>152.38</v>
          </cell>
        </row>
        <row r="1422">
          <cell r="A1422">
            <v>93960</v>
          </cell>
          <cell r="B1422" t="str">
            <v>EXECUÇÃO DE GRAMPO PARA SOLO GRAMPEADO COM COMPRIMENTO MAIOR QUE 8 M E MENOR OU IGUAL A 10 M, DIÂMETRO DE 10 CM, PERFURAÇÃO COM EQUIPAMENTO MANUAL E ARMADURA COM DIÂMETRO DE 20 MM. AF_05/2016</v>
          </cell>
          <cell r="C1422" t="str">
            <v>M</v>
          </cell>
          <cell r="D1422" t="str">
            <v>ATRIBUÍDO SÃO PAULO</v>
          </cell>
          <cell r="E1422">
            <v>146.86000000000001</v>
          </cell>
        </row>
        <row r="1423">
          <cell r="A1423">
            <v>93961</v>
          </cell>
          <cell r="B1423" t="str">
            <v>EXECUÇÃO DE GRAMPO PARA SOLO GRAMPEADO COM COMPRIMENTO MAIOR QUE 10 M, DIÂMETRO DE 10 CM, PERFURAÇÃO COM EQUIPAMENTO MANUAL E ARMADURA COM DIÂMETRO DE 20 MM. AF_05/2016</v>
          </cell>
          <cell r="C1423" t="str">
            <v>M</v>
          </cell>
          <cell r="D1423" t="str">
            <v>ATRIBUÍDO SÃO PAULO</v>
          </cell>
          <cell r="E1423">
            <v>142.55000000000001</v>
          </cell>
        </row>
        <row r="1424">
          <cell r="A1424">
            <v>93962</v>
          </cell>
          <cell r="B1424" t="str">
            <v>EXECUÇÃO DE GRAMPO PARA SOLO GRAMPEADO COM COMPRIMENTO MENOR OU IGUAL A 4 M, DIÂMETRO DE 7 CM, PERFURAÇÃO COM EQUIPAMENTO MANUAL E ARMADURA COM DIÂMETRO DE 16 MM. AF_05/2016</v>
          </cell>
          <cell r="C1424" t="str">
            <v>M</v>
          </cell>
          <cell r="D1424" t="str">
            <v>ATRIBUÍDO SÃO PAULO</v>
          </cell>
          <cell r="E1424">
            <v>156.78</v>
          </cell>
        </row>
        <row r="1425">
          <cell r="A1425">
            <v>93963</v>
          </cell>
          <cell r="B1425" t="str">
            <v>EXECUÇÃO DE GRAMPO PARA SOLO GRAMPEADO COM COMPRIMENTO MAIOR QUE 4 E MENOR OU IGUAL A 6 M, DIÂMETRO DE 7 CM, PERFURAÇÃO COM EQUIPAMENTO MANUAL E ARMADURA COM DIÂMETRO DE 16 MM. AF_05/2016</v>
          </cell>
          <cell r="C1425" t="str">
            <v>M</v>
          </cell>
          <cell r="D1425" t="str">
            <v>ATRIBUÍDO SÃO PAULO</v>
          </cell>
          <cell r="E1425">
            <v>144.28</v>
          </cell>
        </row>
        <row r="1426">
          <cell r="A1426">
            <v>93964</v>
          </cell>
          <cell r="B1426" t="str">
            <v>EXECUÇÃO DE GRAMPO PARA SOLO GRAMPEADO COM COMPRIMENTO MAIOR QUE 6 M E MENOR OU IGUAL A 8 M, DIÂMETRO DE 7 CM, PERFURAÇÃO COM EQUIPAMENTO MANUAL E ARMADURA COM DIÂMETRO DE 16 MM. AF_05/2016</v>
          </cell>
          <cell r="C1426" t="str">
            <v>M</v>
          </cell>
          <cell r="D1426" t="str">
            <v>ATRIBUÍDO SÃO PAULO</v>
          </cell>
          <cell r="E1426">
            <v>136.81</v>
          </cell>
        </row>
        <row r="1427">
          <cell r="A1427">
            <v>93965</v>
          </cell>
          <cell r="B1427" t="str">
            <v>EXECUÇÃO DE GRAMPO PARA SOLO GRAMPEADO COM COMPRIMENTO MAIOR QUE 8 M E MENOR OU IGUAL A 10 M, DIÂMETRO DE 7 CM, PERFURAÇÃO COM EQUIPAMENTO MANUAL E ARMADURA COM DIÂMETRO DE 16 MM. AF_05/2016</v>
          </cell>
          <cell r="C1427" t="str">
            <v>M</v>
          </cell>
          <cell r="D1427" t="str">
            <v>ATRIBUÍDO SÃO PAULO</v>
          </cell>
          <cell r="E1427">
            <v>129.01</v>
          </cell>
        </row>
        <row r="1428">
          <cell r="A1428">
            <v>93966</v>
          </cell>
          <cell r="B1428" t="str">
            <v>EXECUÇÃO DE GRAMPO PARA SOLO GRAMPEADO COM COMPRIMENTO MAIOR QUE 10 M, DIÂMETRO DE 7 CM, PERFURAÇÃO COM EQUIPAMENTO MANUAL E ARMADURA COM DIÂMETRO DE 16 MM. AF_05/2016</v>
          </cell>
          <cell r="C1428" t="str">
            <v>M</v>
          </cell>
          <cell r="D1428" t="str">
            <v>ATRIBUÍDO SÃO PAULO</v>
          </cell>
          <cell r="E1428">
            <v>127.39</v>
          </cell>
        </row>
        <row r="1429">
          <cell r="A1429">
            <v>93967</v>
          </cell>
          <cell r="B1429" t="str">
            <v>EXECUÇÃO DE GRAMPO PARA SOLO GRAMPEADO COM COMPRIMENTO MENOR OU IGUAL A 4 M, DIÂMETRO DE 7 CM, PERFURAÇÃO COM EQUIPAMENTO MANUAL E ARMADURA COM DIÂMETRO DE 20 MM. AF_05/2016</v>
          </cell>
          <cell r="C1429" t="str">
            <v>M</v>
          </cell>
          <cell r="D1429" t="str">
            <v>ATRIBUÍDO SÃO PAULO</v>
          </cell>
          <cell r="E1429">
            <v>164.94</v>
          </cell>
        </row>
        <row r="1430">
          <cell r="A1430">
            <v>93968</v>
          </cell>
          <cell r="B1430" t="str">
            <v>EXECUÇÃO DE GRAMPO PARA SOLO GRAMPEADO COM COMPRIMENTO MAIOR QUE 4 E MENOR OU IGUAL A 6 M, DIÂMETRO DE 7 CM, PERFURAÇÃO COM EQUIPAMENTO MANUAL E ARMADURA COM DIÂMETRO DE 20 MM. AF_05/2016</v>
          </cell>
          <cell r="C1430" t="str">
            <v>M</v>
          </cell>
          <cell r="D1430" t="str">
            <v>ATRIBUÍDO SÃO PAULO</v>
          </cell>
          <cell r="E1430">
            <v>151.75</v>
          </cell>
        </row>
        <row r="1431">
          <cell r="A1431">
            <v>93969</v>
          </cell>
          <cell r="B1431" t="str">
            <v>EXECUÇÃO DE GRAMPO PARA SOLO GRAMPEADO COM COMPRIMENTO MAIOR QUE 6 M E MENOR OU IGUAL A 8 M, DIÂMETRO DE 7 CM, PERFURAÇÃO COM EQUIPAMENTO MANUAL E ARMADURA COM DIÂMETRO DE 20 MM. AF_05/2016</v>
          </cell>
          <cell r="C1431" t="str">
            <v>M</v>
          </cell>
          <cell r="D1431" t="str">
            <v>ATRIBUÍDO SÃO PAULO</v>
          </cell>
          <cell r="E1431">
            <v>143.94</v>
          </cell>
        </row>
        <row r="1432">
          <cell r="A1432">
            <v>93970</v>
          </cell>
          <cell r="B1432" t="str">
            <v>EXECUÇÃO DE GRAMPO PARA SOLO GRAMPEADO COM COMPRIMENTO MAIOR QUE 8 MENOR OU IGUAL A 10 M, DIÂMETRO DE 7 CM, PERFURAÇÃO COM EQUIPAMENTO MANUAL E ARMADURA COM DIÂMETRO DE 20 MM. AF_05/2016</v>
          </cell>
          <cell r="C1432" t="str">
            <v>M</v>
          </cell>
          <cell r="D1432" t="str">
            <v>ATRIBUÍDO SÃO PAULO</v>
          </cell>
          <cell r="E1432">
            <v>138.44999999999999</v>
          </cell>
        </row>
        <row r="1433">
          <cell r="A1433">
            <v>93971</v>
          </cell>
          <cell r="B1433" t="str">
            <v>EXECUÇÃO DE GRAMPO PARA SOLO GRAMPEADO COM COMPRIMENTO MAIOR QUE 10 M, DIÂMETRO DE 7 CM, PERFURAÇÃO COM EQUIPAMENTO MANUAL E ARMADURA COM DIÂMETRO DE 20 MM. AF_05/2016</v>
          </cell>
          <cell r="C1433" t="str">
            <v>M</v>
          </cell>
          <cell r="D1433" t="str">
            <v>ATRIBUÍDO SÃO PAULO</v>
          </cell>
          <cell r="E1433">
            <v>130.41</v>
          </cell>
        </row>
        <row r="1434">
          <cell r="A1434">
            <v>95108</v>
          </cell>
          <cell r="B1434" t="str">
            <v>EXECUÇÃO DE PROTEÇÃO DA CABEÇA DO TIRANTE COM USO DE FÔRMAS EM CHAPA COMPENSADA PLASTIFICADA DE MADEIRA E CONCRETO FCK =15 MPA. AF_07/2016</v>
          </cell>
          <cell r="C1434" t="str">
            <v>UN</v>
          </cell>
          <cell r="D1434" t="str">
            <v>COEFICIENTE DE REPRESENTATIVIDADE</v>
          </cell>
          <cell r="E1434">
            <v>23.46</v>
          </cell>
        </row>
        <row r="1435">
          <cell r="A1435">
            <v>100332</v>
          </cell>
          <cell r="B1435" t="str">
            <v>CONTENÇÃO EM PERFIL PRANCHADO COM PRANCHÃO DE MADEIRA, PERFIS ESPAÇADOS A 1,5 M PARA 1 SUBSOLO. AF_07/2019</v>
          </cell>
          <cell r="C1435" t="str">
            <v>M2</v>
          </cell>
          <cell r="D1435" t="str">
            <v>ATRIBUÍDO SÃO PAULO</v>
          </cell>
          <cell r="E1435">
            <v>489.79</v>
          </cell>
        </row>
        <row r="1436">
          <cell r="A1436">
            <v>100333</v>
          </cell>
          <cell r="B1436" t="str">
            <v>CONTENÇÃO EM PERFIL PRANCHADO COM PRANCHÃO DE MADEIRA, PERFIS ESPAÇADOS A 1,5 M PARA 2 OU MAIS SUBSOLOS. AF_07/2019</v>
          </cell>
          <cell r="C1436" t="str">
            <v>M2</v>
          </cell>
          <cell r="D1436" t="str">
            <v>ATRIBUÍDO SÃO PAULO</v>
          </cell>
          <cell r="E1436">
            <v>305.64999999999998</v>
          </cell>
        </row>
        <row r="1437">
          <cell r="A1437">
            <v>100334</v>
          </cell>
          <cell r="B1437" t="str">
            <v>CONTENÇÃO EM PERFIL PRANCHADO COM PRANCHÃO DE MADEIRA, PERFIS ESPAÇADOS A 2 M PARA 1 SUBSOLO. AF_07/2019</v>
          </cell>
          <cell r="C1437" t="str">
            <v>M2</v>
          </cell>
          <cell r="D1437" t="str">
            <v>ATRIBUÍDO SÃO PAULO</v>
          </cell>
          <cell r="E1437">
            <v>389.37</v>
          </cell>
        </row>
        <row r="1438">
          <cell r="A1438">
            <v>100335</v>
          </cell>
          <cell r="B1438" t="str">
            <v>CONTENÇÃO EM PERFIL PRANCHADO COM PRANCHÃO DE MADEIRA, PERFIS ESPAÇADOS A 2 M PARA 2 OU MAIS SUBSOLOS. AF_07/2019</v>
          </cell>
          <cell r="C1438" t="str">
            <v>M2</v>
          </cell>
          <cell r="D1438" t="str">
            <v>ATRIBUÍDO SÃO PAULO</v>
          </cell>
          <cell r="E1438">
            <v>251.27</v>
          </cell>
        </row>
        <row r="1439">
          <cell r="A1439">
            <v>100341</v>
          </cell>
          <cell r="B1439" t="str">
            <v>FABRICAÇÃO, MONTAGEM E DESMONTAGEM DE FÔRMA PARA CORTINA DE CONTENÇÃO, EM CHAPA DE MADEIRA COMPENSADA PLASTIFICADA, E = 18 MM, 10 UTILIZAÇÕES. AF_07/2019</v>
          </cell>
          <cell r="C1439" t="str">
            <v>M2</v>
          </cell>
          <cell r="D1439" t="str">
            <v>COEFICIENTE DE REPRESENTATIVIDADE</v>
          </cell>
          <cell r="E1439">
            <v>24.35</v>
          </cell>
        </row>
        <row r="1440">
          <cell r="A1440">
            <v>100342</v>
          </cell>
          <cell r="B1440" t="str">
            <v>ARMAÇÃO DE CORTINA DE CONTENÇÃO EM CONCRETO ARMADO, COM AÇO CA-50 DE 6,3 MM - MONTAGEM. AF_07/2019</v>
          </cell>
          <cell r="C1440" t="str">
            <v>KG</v>
          </cell>
          <cell r="D1440" t="str">
            <v>COEFICIENTE DE REPRESENTATIVIDADE</v>
          </cell>
          <cell r="E1440">
            <v>9.39</v>
          </cell>
        </row>
        <row r="1441">
          <cell r="A1441">
            <v>100343</v>
          </cell>
          <cell r="B1441" t="str">
            <v>ARMAÇÃO DE CORTINA DE CONTENÇÃO EM CONCRETO ARMADO, COM AÇO CA-50 DE 8 MM - MONTAGEM. AF_07/2019</v>
          </cell>
          <cell r="C1441" t="str">
            <v>KG</v>
          </cell>
          <cell r="D1441" t="str">
            <v>COEFICIENTE DE REPRESENTATIVIDADE</v>
          </cell>
          <cell r="E1441">
            <v>8.42</v>
          </cell>
        </row>
        <row r="1442">
          <cell r="A1442">
            <v>100344</v>
          </cell>
          <cell r="B1442" t="str">
            <v>ARMAÇÃO DE CORTINA DE CONTENÇÃO EM CONCRETO ARMADO, COM AÇO CA-50 DE 10 MM - MONTAGEM. AF_07/2019</v>
          </cell>
          <cell r="C1442" t="str">
            <v>KG</v>
          </cell>
          <cell r="D1442" t="str">
            <v>COEFICIENTE DE REPRESENTATIVIDADE</v>
          </cell>
          <cell r="E1442">
            <v>7.34</v>
          </cell>
        </row>
        <row r="1443">
          <cell r="A1443">
            <v>100345</v>
          </cell>
          <cell r="B1443" t="str">
            <v>ARMAÇÃO DE CORTINA DE CONTENÇÃO EM CONCRETO ARMADO, COM AÇO CA-50 DE 12,5 MM - MONTAGEM. AF_07/2019</v>
          </cell>
          <cell r="C1443" t="str">
            <v>KG</v>
          </cell>
          <cell r="D1443" t="str">
            <v>COEFICIENTE DE REPRESENTATIVIDADE</v>
          </cell>
          <cell r="E1443">
            <v>6.09</v>
          </cell>
        </row>
        <row r="1444">
          <cell r="A1444">
            <v>100346</v>
          </cell>
          <cell r="B1444" t="str">
            <v>ARMAÇÃO DE CORTINA DE CONTENÇÃO EM CONCRETO ARMADO, COM AÇO CA-50 DE 16 MM - MONTAGEM. AF_07/2019</v>
          </cell>
          <cell r="C1444" t="str">
            <v>KG</v>
          </cell>
          <cell r="D1444" t="str">
            <v>COEFICIENTE DE REPRESENTATIVIDADE</v>
          </cell>
          <cell r="E1444">
            <v>5.62</v>
          </cell>
        </row>
        <row r="1445">
          <cell r="A1445">
            <v>100347</v>
          </cell>
          <cell r="B1445" t="str">
            <v>ARMAÇÃO DE CORTINA DE CONTENÇÃO EM CONCRETO ARMADO, COM AÇO CA-50 DE 20 MM - MONTAGEM. AF_07/2019</v>
          </cell>
          <cell r="C1445" t="str">
            <v>KG</v>
          </cell>
          <cell r="D1445" t="str">
            <v>COEFICIENTE DE REPRESENTATIVIDADE</v>
          </cell>
          <cell r="E1445">
            <v>6.13</v>
          </cell>
        </row>
        <row r="1446">
          <cell r="A1446">
            <v>100348</v>
          </cell>
          <cell r="B1446" t="str">
            <v>ARMAÇÃO DE CORTINA DE CONTENÇÃO EM CONCRETO ARMADO, COM AÇO CA-50 DE 25 MM - MONTAGEM. AF_07/2019</v>
          </cell>
          <cell r="C1446" t="str">
            <v>KG</v>
          </cell>
          <cell r="D1446" t="str">
            <v>COEFICIENTE DE REPRESENTATIVIDADE</v>
          </cell>
          <cell r="E1446">
            <v>5.89</v>
          </cell>
        </row>
        <row r="1447">
          <cell r="A1447">
            <v>100349</v>
          </cell>
          <cell r="B1447" t="str">
            <v>CONCRETAGEM DE CORTINA DE CONTENÇÃO, ATRAVÉS DE BOMBA   LANÇAMENTO, ADENSAMENTO E ACABAMENTO. AF_07/2019</v>
          </cell>
          <cell r="C1447" t="str">
            <v>M3</v>
          </cell>
          <cell r="D1447" t="str">
            <v>COEFICIENTE DE REPRESENTATIVIDADE</v>
          </cell>
          <cell r="E1447">
            <v>377.25</v>
          </cell>
        </row>
        <row r="1448">
          <cell r="A1448" t="str">
            <v>73799/1</v>
          </cell>
          <cell r="B1448" t="str">
            <v>GRELHA EM FERRO FUNDIDO SIMPLES COM REQUADRO, CARGA MÁXIMA 12,5 T,  300 X 1000 MM, E = 15 MM, FORNECIDA E ASSENTADA COM ARGAMASSA 1:4 CIMENTO:AREIA.</v>
          </cell>
          <cell r="C1448" t="str">
            <v>UN</v>
          </cell>
          <cell r="D1448" t="str">
            <v>ATRIBUÍDO SÃO PAULO</v>
          </cell>
          <cell r="E1448">
            <v>296.55</v>
          </cell>
        </row>
        <row r="1449">
          <cell r="A1449" t="str">
            <v>73856/1</v>
          </cell>
          <cell r="B1449" t="str">
            <v>BOCA P/BUEIRO SIMPLES TUBULAR D=0,40M EM CONCRETO CICLOPICO, INCLINDO FORMAS, ESCAVACAO, REATERRO E MATERIAIS, EXCLUINDO MATERIAL REATERRO JAZIDA E TRANSPORTE</v>
          </cell>
          <cell r="C1449" t="str">
            <v>UN</v>
          </cell>
          <cell r="D1449" t="str">
            <v>COEFICIENTE DE REPRESENTATIVIDADE</v>
          </cell>
          <cell r="E1449">
            <v>588.51</v>
          </cell>
        </row>
        <row r="1450">
          <cell r="A1450" t="str">
            <v>73856/2</v>
          </cell>
          <cell r="B1450" t="str">
            <v>BOCA PARA BUEIRO SIMPLES TUBULAR, DIAMETRO =0,60M, EM CONCRETO CICLOPICO, INCLUINDO FORMAS, ESCAVACAO, REATERRO E MATERIAIS, EXCLUINDO MATERIAL REATERRO JAZIDA E TRANSPORTE.</v>
          </cell>
          <cell r="C1450" t="str">
            <v>UN</v>
          </cell>
          <cell r="D1450" t="str">
            <v>COEFICIENTE DE REPRESENTATIVIDADE</v>
          </cell>
          <cell r="E1450">
            <v>958.18</v>
          </cell>
        </row>
        <row r="1451">
          <cell r="A1451" t="str">
            <v>73856/3</v>
          </cell>
          <cell r="B1451" t="str">
            <v>BOCA PARA BUEIRO SIMPLES TUBULAR, DIAMETRO =0,80M, EM CONCRETO CICLOPICO, INCLUINDO FORMAS, ESCAVACAO, REATERRO E MATERIAIS, EXCLUINDO MATERIAL REATERRO JAZIDA E TRANSPORTE.</v>
          </cell>
          <cell r="C1451" t="str">
            <v>UN</v>
          </cell>
          <cell r="D1451" t="str">
            <v>COEFICIENTE DE REPRESENTATIVIDADE</v>
          </cell>
          <cell r="E1451">
            <v>1428.44</v>
          </cell>
        </row>
        <row r="1452">
          <cell r="A1452" t="str">
            <v>73856/4</v>
          </cell>
          <cell r="B1452" t="str">
            <v>BOCA PARA BUEIRO SIMPLES TUBULAR, DIAMETRO =1,00M, EM CONCRETO CICLOPICO, INCLUINDO FORMAS, ESCAVACAO, REATERRO E MATERIAIS, EXCLUINDO MATERIAL REATERRO JAZIDA E TRANSPORTE.</v>
          </cell>
          <cell r="C1452" t="str">
            <v>UN</v>
          </cell>
          <cell r="D1452" t="str">
            <v>COEFICIENTE DE REPRESENTATIVIDADE</v>
          </cell>
          <cell r="E1452">
            <v>2005.39</v>
          </cell>
        </row>
        <row r="1453">
          <cell r="A1453" t="str">
            <v>73856/5</v>
          </cell>
          <cell r="B1453" t="str">
            <v>BOCA PARA BUEIRO SIMPLES TUBULAR, DIAMETRO =1,20M, EM CONCRETO CICLOPICO, INCLUINDO FORMAS, ESCAVACAO, REATERRO E MATERIAIS, EXCLUINDO MATERIAL REATERRO JAZIDA E TRANSPORTE.</v>
          </cell>
          <cell r="C1453" t="str">
            <v>UN</v>
          </cell>
          <cell r="D1453" t="str">
            <v>COEFICIENTE DE REPRESENTATIVIDADE</v>
          </cell>
          <cell r="E1453">
            <v>2693.94</v>
          </cell>
        </row>
        <row r="1454">
          <cell r="A1454" t="str">
            <v>73856/6</v>
          </cell>
          <cell r="B1454" t="str">
            <v>BOCA PARA BUEIRO DUPLO TUBULAR, DIAMETRO =0,40M, EM CONCRETO CICLOPICO, INCLUINDO FORMAS, ESCAVACAO, REATERRO E MATERIAIS, EXCLUINDO MATERIAL REATERRO JAZIDA E TRANSPORTE.</v>
          </cell>
          <cell r="C1454" t="str">
            <v>UN</v>
          </cell>
          <cell r="D1454" t="str">
            <v>COEFICIENTE DE REPRESENTATIVIDADE</v>
          </cell>
          <cell r="E1454">
            <v>827.41</v>
          </cell>
        </row>
        <row r="1455">
          <cell r="A1455" t="str">
            <v>73856/7</v>
          </cell>
          <cell r="B1455" t="str">
            <v>BOCA PARA BUEIRO DUPLO TUBULAR, DIAMETRO =0,60M, EM CONCRETO CICLOPICO, INCLUINDO FORMAS, ESCAVACAO, REATERRO E MATERIAIS, EXCLUINDO MATERIAL REATERRO JAZIDA E TRANSPORTE.</v>
          </cell>
          <cell r="C1455" t="str">
            <v>UN</v>
          </cell>
          <cell r="D1455" t="str">
            <v>COEFICIENTE DE REPRESENTATIVIDADE</v>
          </cell>
          <cell r="E1455">
            <v>1355.64</v>
          </cell>
        </row>
        <row r="1456">
          <cell r="A1456" t="str">
            <v>73856/8</v>
          </cell>
          <cell r="B1456" t="str">
            <v>BOCA PARA BUEIRO DUPLO TUBULAR, DIAMETRO =0,80M, EM CONCRETO CICLOPICO, INCLUINDO FORMAS, ESCAVACAO, REATERRO E MATERIAIS, EXCLUINDO MATERIAL REATERRO JAZIDA E TRANSPORTE.</v>
          </cell>
          <cell r="C1456" t="str">
            <v>UN</v>
          </cell>
          <cell r="D1456" t="str">
            <v>COEFICIENTE DE REPRESENTATIVIDADE</v>
          </cell>
          <cell r="E1456">
            <v>2025.5</v>
          </cell>
        </row>
        <row r="1457">
          <cell r="A1457" t="str">
            <v>73856/9</v>
          </cell>
          <cell r="B1457" t="str">
            <v>BOCA PARA BUEIRO DUPLO TUBULAR, DIAMETRO =1,00M, EM CONCRETO CICLOPICO, INCLUINDO FORMAS, ESCAVACAO, REATERRO E MATERIAIS, EXCLUINDO MATERIAL REATERRO JAZIDA E TRANSPORTE.</v>
          </cell>
          <cell r="C1457" t="str">
            <v>UN</v>
          </cell>
          <cell r="D1457" t="str">
            <v>COEFICIENTE DE REPRESENTATIVIDADE</v>
          </cell>
          <cell r="E1457">
            <v>2558.2399999999998</v>
          </cell>
        </row>
        <row r="1458">
          <cell r="A1458" t="str">
            <v>73856/10</v>
          </cell>
          <cell r="B1458" t="str">
            <v>BOCA PARA BUEIRO DUPLOTUBULAR, DIAMETRO =1,20M, EM CONCRETO CICLOPICO, INCLUINDO FORMAS, ESCAVACAO, REATERRO E MATERIAIS, EXCLUINDO MATERIAL REATERRO JAZIDA E TRANSPORTE.</v>
          </cell>
          <cell r="C1458" t="str">
            <v>UN</v>
          </cell>
          <cell r="D1458" t="str">
            <v>COEFICIENTE DE REPRESENTATIVIDADE</v>
          </cell>
          <cell r="E1458">
            <v>3816.95</v>
          </cell>
        </row>
        <row r="1459">
          <cell r="A1459" t="str">
            <v>73856/11</v>
          </cell>
          <cell r="B1459" t="str">
            <v>BOCA PARA BUEIRO TRIPLO TUBULAR, DIAMETRO =0,40M, EM CONCRETO CICLOPICO, INCLUINDO FORMAS, ESCAVACAO, REATERRO E MATERIAIS, EXCLUINDO MATERIAL REATERRO JAZIDA E TRANSPORTE.</v>
          </cell>
          <cell r="C1459" t="str">
            <v>UN</v>
          </cell>
          <cell r="D1459" t="str">
            <v>COEFICIENTE DE REPRESENTATIVIDADE</v>
          </cell>
          <cell r="E1459">
            <v>1065.8900000000001</v>
          </cell>
        </row>
        <row r="1460">
          <cell r="A1460" t="str">
            <v>73856/12</v>
          </cell>
          <cell r="B1460" t="str">
            <v>BOCA PARA BUEIRO TRIPLO TUBULAR, DIAMETRO =0,60M, EM CONCRETO CICLOPICO, INCLUINDO FORMAS, ESCAVACAO, REATERRO E MATERIAIS, EXCLUINDO MATERIAL REATERRO JAZIDA E TRANSPORTE.</v>
          </cell>
          <cell r="C1460" t="str">
            <v>UN</v>
          </cell>
          <cell r="D1460" t="str">
            <v>COEFICIENTE DE REPRESENTATIVIDADE</v>
          </cell>
          <cell r="E1460">
            <v>1752.65</v>
          </cell>
        </row>
        <row r="1461">
          <cell r="A1461" t="str">
            <v>73856/13</v>
          </cell>
          <cell r="B1461" t="str">
            <v>BOCA PARA BUEIRO TRIPLO TUBULAR, DIAMETRO =0,80M, EM CONCRETO CICLOPICO, INCLUINDO FORMAS, ESCAVACAO, REATERRO E MATERIAIS, EXCLUINDO MATERIAL REATERRO JAZIDA E TRANSPORTE.</v>
          </cell>
          <cell r="C1461" t="str">
            <v>UN</v>
          </cell>
          <cell r="D1461" t="str">
            <v>COEFICIENTE DE REPRESENTATIVIDADE</v>
          </cell>
          <cell r="E1461">
            <v>2622.21</v>
          </cell>
        </row>
        <row r="1462">
          <cell r="A1462" t="str">
            <v>73856/14</v>
          </cell>
          <cell r="B1462" t="str">
            <v>BOCA PARA BUEIRO TRIPLO TUBULAR, DIAMETRO =1,00M, EM CONCRETO CICLOPICO, INCLUINDO FORMAS, ESCAVACAO, REATERRO E MATERIAIS, EXCLUINDO MATERIAL REATERRO JAZIDA E TRANSPORTE.</v>
          </cell>
          <cell r="C1462" t="str">
            <v>UN</v>
          </cell>
          <cell r="D1462" t="str">
            <v>COEFICIENTE DE REPRESENTATIVIDADE</v>
          </cell>
          <cell r="E1462">
            <v>3682.23</v>
          </cell>
        </row>
        <row r="1463">
          <cell r="A1463" t="str">
            <v>73856/15</v>
          </cell>
          <cell r="B1463" t="str">
            <v>BOCA PARA BUEIRO TRIPLO TUBULAR, DIAMETRO =1,20M, EM CONCRETO CICLOPICO, INCLUINDO FORMAS, ESCAVACAO, REATERRO E MATERIAIS, EXCLUINDO MATERIAL REATERRO JAZIDA E TRANSPORTE.</v>
          </cell>
          <cell r="C1463" t="str">
            <v>UN</v>
          </cell>
          <cell r="D1463" t="str">
            <v>COEFICIENTE DE REPRESENTATIVIDADE</v>
          </cell>
          <cell r="E1463">
            <v>4940.07</v>
          </cell>
        </row>
        <row r="1464">
          <cell r="A1464" t="str">
            <v>74224/1</v>
          </cell>
          <cell r="B1464" t="str">
            <v>POCO DE VISITA PARA DRENAGEM PLUVIAL, EM CONCRETO ESTRUTURAL, DIMENSOES INTERNAS DE 90X150X80CM (LARGXCOMPXALT), PARA REDE DE 600 MM, EXCLUSOS TAMPAO E CHAMINE.</v>
          </cell>
          <cell r="C1464" t="str">
            <v>UN</v>
          </cell>
          <cell r="D1464" t="str">
            <v>ATRIBUÍDO SÃO PAULO</v>
          </cell>
          <cell r="E1464">
            <v>1314.4</v>
          </cell>
        </row>
        <row r="1465">
          <cell r="A1465">
            <v>83659</v>
          </cell>
          <cell r="B1465" t="str">
            <v>BOCA DE LOBO EM ALVENARIA TIJOLO MACICO, REVESTIDA C/ ARGAMASSA DE CIMENTO E AREIA 1:3, SOBRE LASTRO DE CONCRETO 10CM E TAMPA DE CONCRETO ARMADO</v>
          </cell>
          <cell r="C1465" t="str">
            <v>UN</v>
          </cell>
          <cell r="D1465" t="str">
            <v>COEFICIENTE DE REPRESENTATIVIDADE</v>
          </cell>
          <cell r="E1465">
            <v>754.33</v>
          </cell>
        </row>
        <row r="1466">
          <cell r="A1466">
            <v>83716</v>
          </cell>
          <cell r="B1466" t="str">
            <v>GRELHA FF 30X90CM, 135KG, P/ CX RALO COM ASSENTAMENTO DE ARGAMASSA CIMENTO/AREIA 1:4 - FORNECIMENTO E INSTALAÇÃO</v>
          </cell>
          <cell r="C1466" t="str">
            <v>UN</v>
          </cell>
          <cell r="D1466" t="str">
            <v>ATRIBUÍDO SÃO PAULO</v>
          </cell>
          <cell r="E1466">
            <v>295.74</v>
          </cell>
        </row>
        <row r="1467">
          <cell r="A1467">
            <v>97976</v>
          </cell>
          <cell r="B1467" t="str">
            <v>POÇO DE INSPEÇÃO CIRCULAR PARA ESGOTO, EM ALVENARIA COM TIJOLOS CERÂMICOS MACIÇOS, DIÂMETRO INTERNO = 0,6 M, PROFUNDIDADE = 1 M, EXCLUINDO TAMPÃO. AF_05/2018</v>
          </cell>
          <cell r="C1467" t="str">
            <v>UN</v>
          </cell>
          <cell r="D1467" t="str">
            <v>ATRIBUÍDO SÃO PAULO</v>
          </cell>
          <cell r="E1467">
            <v>829.72</v>
          </cell>
        </row>
        <row r="1468">
          <cell r="A1468">
            <v>97977</v>
          </cell>
          <cell r="B1468" t="str">
            <v>POÇO DE INSPEÇÃO CIRCULAR PARA ESGOTO, EM ALVENARIA COM TIJOLOS CERÂMICOS MACIÇOS, DIÂMETRO INTERNO = 0,6 M, PROFUNDIDADE = 1,5 M, EXCLUINDO TAMPÃO. AF_05/2018</v>
          </cell>
          <cell r="C1468" t="str">
            <v>UN</v>
          </cell>
          <cell r="D1468" t="str">
            <v>ATRIBUÍDO SÃO PAULO</v>
          </cell>
          <cell r="E1468">
            <v>1209.8</v>
          </cell>
        </row>
        <row r="1469">
          <cell r="A1469">
            <v>97980</v>
          </cell>
          <cell r="B1469" t="str">
            <v>BASE PARA POÇO DE VISITA CIRCULAR PARA  ESGOTO, EM ALVENARIA COM TIJOLOS CERÂMICOS MACIÇOS, DIÂMETRO INTERNO = 0,8 M, PROFUNDIDADE = 1,45 M, EXCLUINDO TAMPÃO. AF_05/2018</v>
          </cell>
          <cell r="C1469" t="str">
            <v>UN</v>
          </cell>
          <cell r="D1469" t="str">
            <v>ATRIBUÍDO SÃO PAULO</v>
          </cell>
          <cell r="E1469">
            <v>1542.35</v>
          </cell>
        </row>
        <row r="1470">
          <cell r="A1470">
            <v>97981</v>
          </cell>
          <cell r="B1470" t="str">
            <v>ACRÉSCIMO PARA POÇO DE VISITA CIRCULAR PARA ESGOTO, EM ALVENARIA COM TIJOLOS CERÂMICOS MACIÇOS, DIÂMETRO INTERNO = 0,8 M. AF_05/2018</v>
          </cell>
          <cell r="C1470" t="str">
            <v>M</v>
          </cell>
          <cell r="D1470" t="str">
            <v>COEFICIENTE DE REPRESENTATIVIDADE</v>
          </cell>
          <cell r="E1470">
            <v>934.03</v>
          </cell>
        </row>
        <row r="1471">
          <cell r="A1471">
            <v>97983</v>
          </cell>
          <cell r="B1471" t="str">
            <v>ACRÉSCIMO PARA POÇO DE VISITA CIRCULAR PARA ESGOTO, EM CONCRETO PRÉ-MOLDADO, DIÂMETRO INTERNO = 1 M. AF_05/2018</v>
          </cell>
          <cell r="C1471" t="str">
            <v>M</v>
          </cell>
          <cell r="D1471" t="str">
            <v>COEFICIENTE DE REPRESENTATIVIDADE</v>
          </cell>
          <cell r="E1471">
            <v>316.52</v>
          </cell>
        </row>
        <row r="1472">
          <cell r="A1472">
            <v>97985</v>
          </cell>
          <cell r="B1472" t="str">
            <v>ACRÉSCIMO PARA POÇO DE VISITA CIRCULAR PARA  ESGOTO, EM ALVENARIA COM TIJOLOS CERÂMICOS MACIÇOS, DIÂMETRO INTERNO = 1 M. AF_05/2018</v>
          </cell>
          <cell r="C1472" t="str">
            <v>M</v>
          </cell>
          <cell r="D1472" t="str">
            <v>COEFICIENTE DE REPRESENTATIVIDADE</v>
          </cell>
          <cell r="E1472">
            <v>1132.71</v>
          </cell>
        </row>
        <row r="1473">
          <cell r="A1473">
            <v>97987</v>
          </cell>
          <cell r="B1473" t="str">
            <v>ACRÉSCIMO PARA POÇO DE VISITA CIRCULAR PARA ESGOTO, EM CONCRETO PRÉ-MOLDADO, DIÂMETRO INTERNO = 1,2 M. AF_05/2018</v>
          </cell>
          <cell r="C1473" t="str">
            <v>M</v>
          </cell>
          <cell r="D1473" t="str">
            <v>COEFICIENTE DE REPRESENTATIVIDADE</v>
          </cell>
          <cell r="E1473">
            <v>355.81</v>
          </cell>
        </row>
        <row r="1474">
          <cell r="A1474">
            <v>97988</v>
          </cell>
          <cell r="B1474" t="str">
            <v>BASE PARA POÇO DE VISITA CIRCULAR PARA  ESGOTO, EM ALVENARIA COM TIJOLOS CERÂMICOS MACIÇOS, DIÂMETRO INTERNO = 1,2 M, PROFUNDIDADE = 1,45 M, EXCLUINDO TAMPÃO. AF_05/2018</v>
          </cell>
          <cell r="C1474" t="str">
            <v>UN</v>
          </cell>
          <cell r="D1474" t="str">
            <v>ATRIBUÍDO SÃO PAULO</v>
          </cell>
          <cell r="E1474">
            <v>2223.84</v>
          </cell>
        </row>
        <row r="1475">
          <cell r="A1475">
            <v>97989</v>
          </cell>
          <cell r="B1475" t="str">
            <v>ACRÉSCIMO PARA POÇO DE VISITA CIRCULAR PARA ESGOTO, EM ALVENARIA COM TIJOLOS CERÂMICOS MACIÇOS, DIÂMETRO INTERNO = 1,2 M. AF_05/2018</v>
          </cell>
          <cell r="C1475" t="str">
            <v>M</v>
          </cell>
          <cell r="D1475" t="str">
            <v>COEFICIENTE DE REPRESENTATIVIDADE</v>
          </cell>
          <cell r="E1475">
            <v>1331.41</v>
          </cell>
        </row>
        <row r="1476">
          <cell r="A1476">
            <v>97991</v>
          </cell>
          <cell r="B1476" t="str">
            <v>ACRÉSCIMO PARA POÇO DE VISITA CIRCULAR PARA  ESGOTO, EM CONCRETO PRÉ-MOLDADO, DIÂMETRO INTERNO = 1,5 M. AF_05/2018</v>
          </cell>
          <cell r="C1476" t="str">
            <v>M</v>
          </cell>
          <cell r="D1476" t="str">
            <v>COEFICIENTE DE REPRESENTATIVIDADE</v>
          </cell>
          <cell r="E1476">
            <v>547.63</v>
          </cell>
        </row>
        <row r="1477">
          <cell r="A1477">
            <v>97992</v>
          </cell>
          <cell r="B1477" t="str">
            <v>BASE PARA POÇO DE VISITA CIRCULAR PARA  ESGOTO, EM ALVENARIA COM TIJOLOS CERÂMICOS MACIÇOS, DIÂMETRO INTERNO = 1,5 M, PROFUNDIDADE = 1,45 M, EXCLUINDO TAMPÃO. AF_05/2018</v>
          </cell>
          <cell r="C1477" t="str">
            <v>UN</v>
          </cell>
          <cell r="D1477" t="str">
            <v>ATRIBUÍDO SÃO PAULO</v>
          </cell>
          <cell r="E1477">
            <v>2813.78</v>
          </cell>
        </row>
        <row r="1478">
          <cell r="A1478">
            <v>97993</v>
          </cell>
          <cell r="B1478" t="str">
            <v>ACRÉSCIMO PARA POÇO DE VISITA CIRCULAR PARA  ESGOTO, EM ALVENARIA COM TIJOLOS CERÂMICOS MACIÇOS, DIÂMETRO INTERNO = 1,5 M. AF_05/2018</v>
          </cell>
          <cell r="C1478" t="str">
            <v>M</v>
          </cell>
          <cell r="D1478" t="str">
            <v>COEFICIENTE DE REPRESENTATIVIDADE</v>
          </cell>
          <cell r="E1478">
            <v>1629.42</v>
          </cell>
        </row>
        <row r="1479">
          <cell r="A1479">
            <v>97994</v>
          </cell>
          <cell r="B1479" t="str">
            <v>BASE PARA POÇO DE VISITA RETANGULAR PARA  ESGOTO, EM ALVENARIA COM BLOCOS DE CONCRETO, DIMENSÕES INTERNAS = 1X1 M, PROFUNDIDADE = 1,45 M, EXCLUINDO TAMPÃO. AF_05/2018</v>
          </cell>
          <cell r="C1479" t="str">
            <v>UN</v>
          </cell>
          <cell r="D1479" t="str">
            <v>ATRIBUÍDO SÃO PAULO</v>
          </cell>
          <cell r="E1479">
            <v>1924.38</v>
          </cell>
        </row>
        <row r="1480">
          <cell r="A1480">
            <v>97995</v>
          </cell>
          <cell r="B1480" t="str">
            <v>ACRÉSCIMO PARA POÇO DE VISITA RETANGULAR PARA ESGOTO, EM ALVENARIA COM BLOCOS DE CONCRETO, DIMENSÕES INTERNAS = 1X1 M. AF_05/2018</v>
          </cell>
          <cell r="C1480" t="str">
            <v>M</v>
          </cell>
          <cell r="D1480" t="str">
            <v>COEFICIENTE DE REPRESENTATIVIDADE</v>
          </cell>
          <cell r="E1480">
            <v>997.58</v>
          </cell>
        </row>
        <row r="1481">
          <cell r="A1481">
            <v>97996</v>
          </cell>
          <cell r="B1481" t="str">
            <v>BASE PARA POÇO DE VISITA RETANGULAR PARA ESGOTO, EM ALVENARIA COM BLOCOS DE CONCRETO, DIMENSÕES INTERNAS = 1X1,5 M, PROFUNDIDADE = 1,45 M, EXCLUINDO TAMPÃO. AF_05/2018</v>
          </cell>
          <cell r="C1481" t="str">
            <v>UN</v>
          </cell>
          <cell r="D1481" t="str">
            <v>ATRIBUÍDO SÃO PAULO</v>
          </cell>
          <cell r="E1481">
            <v>2427.5100000000002</v>
          </cell>
        </row>
        <row r="1482">
          <cell r="A1482">
            <v>97997</v>
          </cell>
          <cell r="B1482" t="str">
            <v>ACRÉSCIMO PARA POÇO DE VISITA RETANGULAR PARA ESGOTO, EM ALVENARIA COM BLOCOS DE CONCRETO, DIMENSÕES INTERNAS = 1X1,5 M. AF_05/2018</v>
          </cell>
          <cell r="C1482" t="str">
            <v>M</v>
          </cell>
          <cell r="D1482" t="str">
            <v>COEFICIENTE DE REPRESENTATIVIDADE</v>
          </cell>
          <cell r="E1482">
            <v>1195.02</v>
          </cell>
        </row>
        <row r="1483">
          <cell r="A1483">
            <v>97999</v>
          </cell>
          <cell r="B1483" t="str">
            <v>ACRÉSCIMO PARA POÇO DE VISITA RETANGULAR PARA ESGOTO, EM ALVENARIA COM BLOCOS DE CONCRETO, DIMENSÕES INTERNAS = 1X2 M. AF_05/2018</v>
          </cell>
          <cell r="C1483" t="str">
            <v>M</v>
          </cell>
          <cell r="D1483" t="str">
            <v>COEFICIENTE DE REPRESENTATIVIDADE</v>
          </cell>
          <cell r="E1483">
            <v>1392.47</v>
          </cell>
        </row>
        <row r="1484">
          <cell r="A1484">
            <v>98001</v>
          </cell>
          <cell r="B1484" t="str">
            <v>ACRÉSCIMO PARA POÇO DE VISITA RETANGULAR PARA ESGOTO, EM ALVENARIA COM BLOCOS DE CONCRETO, DIMENSÕES INTERNAS = 1X2,5 M. AF_05/2018</v>
          </cell>
          <cell r="C1484" t="str">
            <v>M</v>
          </cell>
          <cell r="D1484" t="str">
            <v>COEFICIENTE DE REPRESENTATIVIDADE</v>
          </cell>
          <cell r="E1484">
            <v>1589.9</v>
          </cell>
        </row>
        <row r="1485">
          <cell r="A1485">
            <v>98002</v>
          </cell>
          <cell r="B1485" t="str">
            <v>BASE PARA POÇO DE VISITA RETANGULAR PARA ESGOTO, EM ALVENARIA COM BLOCOS DE CONCRETO, DIMENSÕES INTERNAS = 1X3 M, PROFUNDIDADE = 1,45 M, EXCLUINDO TAMPÃO. AF_05/2018</v>
          </cell>
          <cell r="C1485" t="str">
            <v>UN</v>
          </cell>
          <cell r="D1485" t="str">
            <v>ATRIBUÍDO SÃO PAULO</v>
          </cell>
          <cell r="E1485">
            <v>3956.69</v>
          </cell>
        </row>
        <row r="1486">
          <cell r="A1486">
            <v>98003</v>
          </cell>
          <cell r="B1486" t="str">
            <v>ACRÉSCIMO PARA POÇO DE VISITA RETANGULAR PARA ESGOTO, EM ALVENARIA COM BLOCOS DE CONCRETO, DIMENSÕES INTERNAS = 1X3 M. AF_05/2018</v>
          </cell>
          <cell r="C1486" t="str">
            <v>M</v>
          </cell>
          <cell r="D1486" t="str">
            <v>COEFICIENTE DE REPRESENTATIVIDADE</v>
          </cell>
          <cell r="E1486">
            <v>1787.36</v>
          </cell>
        </row>
        <row r="1487">
          <cell r="A1487">
            <v>98005</v>
          </cell>
          <cell r="B1487" t="str">
            <v>ACRÉSCIMO PARA POÇO DE VISITA RETANGULAR PARA ESGOTO, EM ALVENARIA COM BLOCOS DE CONCRETO, DIMENSÕES INTERNAS = 1X3,5 M. AF_05/2018</v>
          </cell>
          <cell r="C1487" t="str">
            <v>M</v>
          </cell>
          <cell r="D1487" t="str">
            <v>COEFICIENTE DE REPRESENTATIVIDADE</v>
          </cell>
          <cell r="E1487">
            <v>1984.81</v>
          </cell>
        </row>
        <row r="1488">
          <cell r="A1488">
            <v>98006</v>
          </cell>
          <cell r="B1488" t="str">
            <v>BASE PARA POÇO DE VISITA RETANGULAR PARA ESGOTO, EM ALVENARIA COM BLOCOS DE CONCRETO, DIMENSÕES INTERNAS = 1X4 M, PROFUNDIDADE = 1,45 M, EXCLUINDO TAMPÃO. AF_05/2018</v>
          </cell>
          <cell r="C1488" t="str">
            <v>UN</v>
          </cell>
          <cell r="D1488" t="str">
            <v>ATRIBUÍDO SÃO PAULO</v>
          </cell>
          <cell r="E1488">
            <v>4967.88</v>
          </cell>
        </row>
        <row r="1489">
          <cell r="A1489">
            <v>98007</v>
          </cell>
          <cell r="B1489" t="str">
            <v>ACRÉSCIMO PARA POÇO DE VISITA RETANGULAR PARA ESGOTO, EM ALVENARIA COM BLOCOS DE CONCRETO, DIMENSÕES INTERNAS = 1X4 M. AF_05/2018</v>
          </cell>
          <cell r="C1489" t="str">
            <v>M</v>
          </cell>
          <cell r="D1489" t="str">
            <v>COEFICIENTE DE REPRESENTATIVIDADE</v>
          </cell>
          <cell r="E1489">
            <v>2182.25</v>
          </cell>
        </row>
        <row r="1490">
          <cell r="A1490">
            <v>98008</v>
          </cell>
          <cell r="B1490" t="str">
            <v>BASE PARA POÇO DE VISITA RETANGULAR PARA ESGOTO, EM ALVENARIA COM BLOCOS DE CONCRETO, DIMENSÕES INTERNAS = 1,5X1,5 M, PROFUNDIDADE = 1,45 M, EXCLUINDO TAMPÃO . AF_05/2018</v>
          </cell>
          <cell r="C1490" t="str">
            <v>UN</v>
          </cell>
          <cell r="D1490" t="str">
            <v>ATRIBUÍDO SÃO PAULO</v>
          </cell>
          <cell r="E1490">
            <v>2994.06</v>
          </cell>
        </row>
        <row r="1491">
          <cell r="A1491">
            <v>98009</v>
          </cell>
          <cell r="B1491" t="str">
            <v>ACRÉSCIMO PARA POÇO DE VISITA RETANGULAR PARA ESGOTO, EM ALVENARIA COM BLOCOS DE CONCRETO, DIMENSÕES INTERNAS = 1,5X1,5 M. AF_05/2018</v>
          </cell>
          <cell r="C1491" t="str">
            <v>M</v>
          </cell>
          <cell r="D1491" t="str">
            <v>COEFICIENTE DE REPRESENTATIVIDADE</v>
          </cell>
          <cell r="E1491">
            <v>1392.47</v>
          </cell>
        </row>
        <row r="1492">
          <cell r="A1492">
            <v>98010</v>
          </cell>
          <cell r="B1492" t="str">
            <v>BASE PARA POÇO DE VISITA RETANGULAR PARA ESGOTO, EM ALVENARIA COM BLOCOS DE CONCRETO, DIMENSÕES INTERNAS = 1,5X2 M, PROFUNDIDADE = 1,45 M, EXCLUINDO TAMPÃO. AF_05/2018</v>
          </cell>
          <cell r="C1492" t="str">
            <v>UN</v>
          </cell>
          <cell r="D1492" t="str">
            <v>ATRIBUÍDO SÃO PAULO</v>
          </cell>
          <cell r="E1492">
            <v>3637.1</v>
          </cell>
        </row>
        <row r="1493">
          <cell r="A1493">
            <v>98011</v>
          </cell>
          <cell r="B1493" t="str">
            <v>ACRÉSCIMO PARA POÇO DE VISITA RETANGULAR PARA ESGOTO, EM ALVENARIA COM BLOCOS DE CONCRETO, DIMENSÕES INTERNAS = 1,5X2 M. AF_05/2018</v>
          </cell>
          <cell r="C1493" t="str">
            <v>M</v>
          </cell>
          <cell r="D1493" t="str">
            <v>COEFICIENTE DE REPRESENTATIVIDADE</v>
          </cell>
          <cell r="E1493">
            <v>1589.9</v>
          </cell>
        </row>
        <row r="1494">
          <cell r="A1494">
            <v>98012</v>
          </cell>
          <cell r="B1494" t="str">
            <v>BASE PARA POÇO DE VISITA RETANGULAR PARA ESGOTO, EM ALVENARIA COM BLOCOS DE CONCRETO, DIMENSÕES INTERNAS = 1,5X2,5 M, PROFUNDIDADE = 1,45 M, EXCLUINDO TAMPÃO. AF_05/2018</v>
          </cell>
          <cell r="C1494" t="str">
            <v>UN</v>
          </cell>
          <cell r="D1494" t="str">
            <v>ATRIBUÍDO SÃO PAULO</v>
          </cell>
          <cell r="E1494">
            <v>4264.55</v>
          </cell>
        </row>
        <row r="1495">
          <cell r="A1495">
            <v>98013</v>
          </cell>
          <cell r="B1495" t="str">
            <v>ACRÉSCIMO PARA POÇO DE VISITA RETANGULAR PARA ESGOTO, EM ALVENARIA COM BLOCOS DE CONCRETO, DIMENSÕES INTERNAS = 1,5X2,5 M. AF_05/2018</v>
          </cell>
          <cell r="C1495" t="str">
            <v>M</v>
          </cell>
          <cell r="D1495" t="str">
            <v>COEFICIENTE DE REPRESENTATIVIDADE</v>
          </cell>
          <cell r="E1495">
            <v>1787.36</v>
          </cell>
        </row>
        <row r="1496">
          <cell r="A1496">
            <v>98014</v>
          </cell>
          <cell r="B1496" t="str">
            <v>BASE PARA POÇO DE VISITA RETANGULAR PARA ESGOTO, EM ALVENARIA COM BLOCOS DE CONCRETO, DIMENSÕES INTERNAS = 1,5X3 M, PROFUNDIDADE = 1,45 M, EXCLUINDO TAMPÃO. AF_05/2018</v>
          </cell>
          <cell r="C1496" t="str">
            <v>UN</v>
          </cell>
          <cell r="D1496" t="str">
            <v>ATRIBUÍDO SÃO PAULO</v>
          </cell>
          <cell r="E1496">
            <v>4891.8900000000003</v>
          </cell>
        </row>
        <row r="1497">
          <cell r="A1497">
            <v>98015</v>
          </cell>
          <cell r="B1497" t="str">
            <v>ACRÉSCIMO PARA POÇO DE VISITA RETANGULAR PARA ESGOTO, EM ALVENARIA COM BLOCOS DE CONCRETO, DIMENSÕES INTERNAS = 1,5X3 M. AF_05/2018</v>
          </cell>
          <cell r="C1497" t="str">
            <v>M</v>
          </cell>
          <cell r="D1497" t="str">
            <v>COEFICIENTE DE REPRESENTATIVIDADE</v>
          </cell>
          <cell r="E1497">
            <v>1984.81</v>
          </cell>
        </row>
        <row r="1498">
          <cell r="A1498">
            <v>98016</v>
          </cell>
          <cell r="B1498" t="str">
            <v>BASE PARA POÇO DE VISITA RETANGULAR PARA ESGOTO, EM ALVENARIA COM BLOCOS DE CONCRETO, DIMENSÕES INTERNAS = 1,5X3,5 M, PROFUNDIDADE = 1,45 M, EXCLUINDO TAMPÃO. AF_05/2018</v>
          </cell>
          <cell r="C1498" t="str">
            <v>UN</v>
          </cell>
          <cell r="D1498" t="str">
            <v>ATRIBUÍDO SÃO PAULO</v>
          </cell>
          <cell r="E1498">
            <v>5519.35</v>
          </cell>
        </row>
        <row r="1499">
          <cell r="A1499">
            <v>98017</v>
          </cell>
          <cell r="B1499" t="str">
            <v>ACRÉSCIMO PARA POÇO DE VISITA RETANGULAR PARA ESGOTO, EM ALVENARIA COM BLOCOS DE CONCRETO, DIMENSÕES INTERNAS = 1,5X3,5 M. AF_05/2018</v>
          </cell>
          <cell r="C1499" t="str">
            <v>M</v>
          </cell>
          <cell r="D1499" t="str">
            <v>COEFICIENTE DE REPRESENTATIVIDADE</v>
          </cell>
          <cell r="E1499">
            <v>2182.25</v>
          </cell>
        </row>
        <row r="1500">
          <cell r="A1500">
            <v>98018</v>
          </cell>
          <cell r="B1500" t="str">
            <v>BASE PARA POÇO DE VISITA RETANGULAR PARA ESGOTO, EM ALVENARIA COM BLOCOS DE CONCRETO, DIMENSÕES INTERNAS = 1,5X4 M, PROFUNDIDADE = 1,45 M, EXCLUINDO TAMPÃO. AF_05/2018</v>
          </cell>
          <cell r="C1500" t="str">
            <v>UN</v>
          </cell>
          <cell r="D1500" t="str">
            <v>ATRIBUÍDO SÃO PAULO</v>
          </cell>
          <cell r="E1500">
            <v>6146.78</v>
          </cell>
        </row>
        <row r="1501">
          <cell r="A1501">
            <v>98019</v>
          </cell>
          <cell r="B1501" t="str">
            <v>ACRÉSCIMO PARA POÇO DE VISITA RETANGULAR PARA ESGOTO, EM ALVENARIA COM BLOCOS DE CONCRETO, DIMENSÕES INTERNAS = 1,5X4 M. AF_05/2018</v>
          </cell>
          <cell r="C1501" t="str">
            <v>M</v>
          </cell>
          <cell r="D1501" t="str">
            <v>COEFICIENTE DE REPRESENTATIVIDADE</v>
          </cell>
          <cell r="E1501">
            <v>2405.6</v>
          </cell>
        </row>
        <row r="1502">
          <cell r="A1502">
            <v>98020</v>
          </cell>
          <cell r="B1502" t="str">
            <v>BASE PARA POÇO DE VISITA RETANGULAR PARA ESGOTO, EM ALVENARIA COM BLOCOS DE CONCRETO, DIMENSÕES INTERNAS = 2X2 M, PROFUNDIDADE = 1,45 M, EXCLUINDO TAMPÃO. AF_05/2018</v>
          </cell>
          <cell r="C1502" t="str">
            <v>UN</v>
          </cell>
          <cell r="D1502" t="str">
            <v>ATRIBUÍDO SÃO PAULO</v>
          </cell>
          <cell r="E1502">
            <v>4391.3999999999996</v>
          </cell>
        </row>
        <row r="1503">
          <cell r="A1503">
            <v>98021</v>
          </cell>
          <cell r="B1503" t="str">
            <v>ACRÉSCIMO PARA POÇO DE VISITA RETANGULAR PARA ESGOTO, EM ALVENARIA COM BLOCOS DE CONCRETO, DIMENSÕES INTERNAS = 2X2 M. AF_05/2018</v>
          </cell>
          <cell r="C1503" t="str">
            <v>M</v>
          </cell>
          <cell r="D1503" t="str">
            <v>COEFICIENTE DE REPRESENTATIVIDADE</v>
          </cell>
          <cell r="E1503">
            <v>1813.28</v>
          </cell>
        </row>
        <row r="1504">
          <cell r="A1504">
            <v>98022</v>
          </cell>
          <cell r="B1504" t="str">
            <v>BASE PARA POÇO DE VISITA RETANGULAR PARA ESGOTO, EM ALVENARIA COM BLOCOS DE CONCRETO, DIMENSÕES INTERNAS = 2X2,5 M, PROFUNDIDADE = 1,45 M, EXCLUINDO TAMPÃO. AF_05/2018</v>
          </cell>
          <cell r="C1504" t="str">
            <v>UN</v>
          </cell>
          <cell r="D1504" t="str">
            <v>ATRIBUÍDO SÃO PAULO</v>
          </cell>
          <cell r="E1504">
            <v>5134.5200000000004</v>
          </cell>
        </row>
        <row r="1505">
          <cell r="A1505">
            <v>98023</v>
          </cell>
          <cell r="B1505" t="str">
            <v>ACRÉSCIMO PARA POÇO DE VISITA RETANGULAR PARA ESGOTO, EM ALVENARIA COM BLOCOS DE CONCRETO, DIMENSÕES INTERNAS = 2X2,5 M. AF_05/2018</v>
          </cell>
          <cell r="C1505" t="str">
            <v>M</v>
          </cell>
          <cell r="D1505" t="str">
            <v>COEFICIENTE DE REPRESENTATIVIDADE</v>
          </cell>
          <cell r="E1505">
            <v>2010.74</v>
          </cell>
        </row>
        <row r="1506">
          <cell r="A1506">
            <v>98024</v>
          </cell>
          <cell r="B1506" t="str">
            <v>BASE PARA POÇO DE VISITA RETANGULAR PARA ESGOTO, EM ALVENARIA COM BLOCOS DE CONCRETO, DIMENSÕES INTERNAS = 2X3 M, PROFUNDIDADE = 1,45 M, EXCLUINDO TAMPÃO. AF_05/2018</v>
          </cell>
          <cell r="C1506" t="str">
            <v>UN</v>
          </cell>
          <cell r="D1506" t="str">
            <v>ATRIBUÍDO SÃO PAULO</v>
          </cell>
          <cell r="E1506">
            <v>5913.33</v>
          </cell>
        </row>
        <row r="1507">
          <cell r="A1507">
            <v>98025</v>
          </cell>
          <cell r="B1507" t="str">
            <v>ACRÉSCIMO PARA POÇO DE VISITA RETANGULAR PARA ESGOTO, EM ALVENARIA COM BLOCOS DE CONCRETO, DIMENSÕES INTERNAS = 2X3 M. AF_05/2018</v>
          </cell>
          <cell r="C1507" t="str">
            <v>M</v>
          </cell>
          <cell r="D1507" t="str">
            <v>COEFICIENTE DE REPRESENTATIVIDADE</v>
          </cell>
          <cell r="E1507">
            <v>2208.1799999999998</v>
          </cell>
        </row>
        <row r="1508">
          <cell r="A1508">
            <v>98026</v>
          </cell>
          <cell r="B1508" t="str">
            <v>BASE PARA POÇO DE VISITA RETANGULAR PARA ESGOTO, EM ALVENARIA COM BLOCOS DE CONCRETO, DIMENSÕES INTERNAS = 2X3,5 M, PROFUNDIDADE = 1,45 M, EXCLUINDO TAMPÃO. AF_05/2018</v>
          </cell>
          <cell r="C1508" t="str">
            <v>UN</v>
          </cell>
          <cell r="D1508" t="str">
            <v>ATRIBUÍDO SÃO PAULO</v>
          </cell>
          <cell r="E1508">
            <v>6660.87</v>
          </cell>
        </row>
        <row r="1509">
          <cell r="A1509">
            <v>98027</v>
          </cell>
          <cell r="B1509" t="str">
            <v>ACRÉSCIMO PARA POÇO DE VISITA RETANGULAR PARA ESGOTO, EM ALVENARIA COM BLOCOS DE CONCRETO, DIMENSÕES INTERNAS = 2X3,5 M. AF_05/2018</v>
          </cell>
          <cell r="C1509" t="str">
            <v>M</v>
          </cell>
          <cell r="D1509" t="str">
            <v>COEFICIENTE DE REPRESENTATIVIDADE</v>
          </cell>
          <cell r="E1509">
            <v>2405.6</v>
          </cell>
        </row>
        <row r="1510">
          <cell r="A1510">
            <v>98028</v>
          </cell>
          <cell r="B1510" t="str">
            <v>BASE PARA POÇO DE VISITA RETANGULAR PARA ESGOTO, EM ALVENARIA COM BLOCOS DE CONCRETO, DIMENSÕES INTERNAS = 2X4 M, PROFUNDIDADE = 1,45 M, EXCLUINDO TAMPÃO. AF_05/2018</v>
          </cell>
          <cell r="C1510" t="str">
            <v>UN</v>
          </cell>
          <cell r="D1510" t="str">
            <v>ATRIBUÍDO SÃO PAULO</v>
          </cell>
          <cell r="E1510">
            <v>7408.39</v>
          </cell>
        </row>
        <row r="1511">
          <cell r="A1511">
            <v>98029</v>
          </cell>
          <cell r="B1511" t="str">
            <v>ACRÉSCIMO PARA POÇO DE VISITA RETANGULAR PARA ESGOTO, EM ALVENARIA COM BLOCOS DE CONCRETO, DIMENSÕES INTERNAS = 2X4 M. AF_05/2018</v>
          </cell>
          <cell r="C1511" t="str">
            <v>M</v>
          </cell>
          <cell r="D1511" t="str">
            <v>COEFICIENTE DE REPRESENTATIVIDADE</v>
          </cell>
          <cell r="E1511">
            <v>2608.4</v>
          </cell>
        </row>
        <row r="1512">
          <cell r="A1512">
            <v>98030</v>
          </cell>
          <cell r="B1512" t="str">
            <v>BASE PARA POÇO DE VISITA RETANGULAR PARA ESGOTO, EM ALVENARIA COM BLOCOS DE CONCRETO, DIMENSÕES INTERNAS = 2,5X2,5 M, PROFUNDIDADE = 1,45 M, EXCLUINDO TAMPÃO. AF_05/2018</v>
          </cell>
          <cell r="C1512" t="str">
            <v>UN</v>
          </cell>
          <cell r="D1512" t="str">
            <v>ATRIBUÍDO SÃO PAULO</v>
          </cell>
          <cell r="E1512">
            <v>6035.79</v>
          </cell>
        </row>
        <row r="1513">
          <cell r="A1513">
            <v>98031</v>
          </cell>
          <cell r="B1513" t="str">
            <v>ACRÉSCIMO PARA POÇO DE VISITA RETANGULAR PARA ESGOTO, EM ALVENARIA COM BLOCOS DE CONCRETO, DIMENSÕES INTERNAS = 2,5X2,5 M. AF_05/2018</v>
          </cell>
          <cell r="C1513" t="str">
            <v>M</v>
          </cell>
          <cell r="D1513" t="str">
            <v>COEFICIENTE DE REPRESENTATIVIDADE</v>
          </cell>
          <cell r="E1513">
            <v>2213.58</v>
          </cell>
        </row>
        <row r="1514">
          <cell r="A1514">
            <v>98032</v>
          </cell>
          <cell r="B1514" t="str">
            <v>BASE PARA POÇO DE VISITA RETANGULAR PARA ESGOTO, EM ALVENARIA COM BLOCOS DE CONCRETO, DIMENSÕES INTERNAS = 2,5X3 M, PROFUNDIDADE = 1,45 M, EXCLUINDO TAMPÃO. AF_05/2018</v>
          </cell>
          <cell r="C1514" t="str">
            <v>UN</v>
          </cell>
          <cell r="D1514" t="str">
            <v>ATRIBUÍDO SÃO PAULO</v>
          </cell>
          <cell r="E1514">
            <v>6928.94</v>
          </cell>
        </row>
        <row r="1515">
          <cell r="A1515">
            <v>98033</v>
          </cell>
          <cell r="B1515" t="str">
            <v>ACRÉSCIMO PARA POÇO DE VISITA RETANGULAR PARA ESGOTO, EM ALVENARIA COM BLOCOS DE CONCRETO, DIMENSÕES INTERNAS = 2,5X3 M. AF_05/2018</v>
          </cell>
          <cell r="C1515" t="str">
            <v>M</v>
          </cell>
          <cell r="D1515" t="str">
            <v>COEFICIENTE DE REPRESENTATIVIDADE</v>
          </cell>
          <cell r="E1515">
            <v>2411.0100000000002</v>
          </cell>
        </row>
        <row r="1516">
          <cell r="A1516">
            <v>98034</v>
          </cell>
          <cell r="B1516" t="str">
            <v>BASE PARA POÇO DE VISITA RETANGULAR PARA ESGOTO, EM ALVENARIA COM BLOCOS DE CONCRETO, DIMENSÕES INTERNAS = 2,5X3,5 M, PROFUNDIDADE = 1,45 M, EXCLUINDO TAMPÃO. AF_05/2018</v>
          </cell>
          <cell r="C1516" t="str">
            <v>UN</v>
          </cell>
          <cell r="D1516" t="str">
            <v>ATRIBUÍDO SÃO PAULO</v>
          </cell>
          <cell r="E1516">
            <v>7822.1</v>
          </cell>
        </row>
        <row r="1517">
          <cell r="A1517">
            <v>98035</v>
          </cell>
          <cell r="B1517" t="str">
            <v>ACRÉSCIMO PARA POÇO DE VISITA RETANGULAR PARA ESGOTO, EM ALVENARIA COM BLOCOS DE CONCRETO, DIMENSÕES INTERNAS = 2,5X3,5 M. AF_05/2018</v>
          </cell>
          <cell r="C1517" t="str">
            <v>M</v>
          </cell>
          <cell r="D1517" t="str">
            <v>COEFICIENTE DE REPRESENTATIVIDADE</v>
          </cell>
          <cell r="E1517">
            <v>2608.4</v>
          </cell>
        </row>
        <row r="1518">
          <cell r="A1518">
            <v>98036</v>
          </cell>
          <cell r="B1518" t="str">
            <v>BASE PARA POÇO DE VISITA RETANGULAR PARA ESGOTO, EM ALVENARIA COM BLOCOS DE CONCRETO, DIMENSÕES INTERNAS = 2,5X4 M, PROFUNDIDADE = 1,45 M, EXCLUINDO TAMPÃO. AF_05/2018</v>
          </cell>
          <cell r="C1518" t="str">
            <v>UN</v>
          </cell>
          <cell r="D1518" t="str">
            <v>ATRIBUÍDO SÃO PAULO</v>
          </cell>
          <cell r="E1518">
            <v>8715.27</v>
          </cell>
        </row>
        <row r="1519">
          <cell r="A1519">
            <v>98037</v>
          </cell>
          <cell r="B1519" t="str">
            <v>ACRÉSCIMO PARA POÇO DE VISITA RETANGULAR PARA ESGOTO, EM ALVENARIA COM BLOCOS DE CONCRETO, DIMENSÕES INTERNAS = 2,5X4 M. AF_05/2018</v>
          </cell>
          <cell r="C1519" t="str">
            <v>M</v>
          </cell>
          <cell r="D1519" t="str">
            <v>COEFICIENTE DE REPRESENTATIVIDADE</v>
          </cell>
          <cell r="E1519">
            <v>2811.23</v>
          </cell>
        </row>
        <row r="1520">
          <cell r="A1520">
            <v>98038</v>
          </cell>
          <cell r="B1520" t="str">
            <v>BASE PARA POÇO DE VISITA RETANGULAR PARA ESGOTO, EM ALVENARIA COM BLOCOS DE CONCRETO, DIMENSÕES INTERNAS = 3X3 M, PROFUNDIDADE = 1,45 M, EXCLUINDO TAMPÃO. AF_05/2018</v>
          </cell>
          <cell r="C1520" t="str">
            <v>UN</v>
          </cell>
          <cell r="D1520" t="str">
            <v>ATRIBUÍDO SÃO PAULO</v>
          </cell>
          <cell r="E1520">
            <v>7991.63</v>
          </cell>
        </row>
        <row r="1521">
          <cell r="A1521">
            <v>98039</v>
          </cell>
          <cell r="B1521" t="str">
            <v>ACRÉSCIMO PARA POÇO DE VISITA RETANGULAR PARA ESGOTO, EM ALVENARIA COM BLOCOS DE CONCRETO, DIMENSÕES INTERNAS = 3X3 M. AF_05/2018</v>
          </cell>
          <cell r="C1521" t="str">
            <v>M</v>
          </cell>
          <cell r="D1521" t="str">
            <v>COEFICIENTE DE REPRESENTATIVIDADE</v>
          </cell>
          <cell r="E1521">
            <v>2613.81</v>
          </cell>
        </row>
        <row r="1522">
          <cell r="A1522">
            <v>98040</v>
          </cell>
          <cell r="B1522" t="str">
            <v>BASE PARA POÇO DE VISITA RETANGULAR PARA ESGOTO, EM ALVENARIA COM BLOCOS DE CONCRETO, DIMENSÕES INTERNAS = 3X3,5 M, PROFUNDIDADE = 1,45 M, EXCLUINDO TAMPÃO. AF_05/2018</v>
          </cell>
          <cell r="C1522" t="str">
            <v>UN</v>
          </cell>
          <cell r="D1522" t="str">
            <v>ATRIBUÍDO SÃO PAULO</v>
          </cell>
          <cell r="E1522">
            <v>9016.52</v>
          </cell>
        </row>
        <row r="1523">
          <cell r="A1523">
            <v>98041</v>
          </cell>
          <cell r="B1523" t="str">
            <v>ACRÉSCIMO PARA POÇO DE VISITA RETANGULAR PARA ESGOTO, EM ALVENARIA COM BLOCOS DE CONCRETO, DIMENSÕES INTERNAS = 3X3,5 M. AF_05/2018</v>
          </cell>
          <cell r="C1523" t="str">
            <v>M</v>
          </cell>
          <cell r="D1523" t="str">
            <v>COEFICIENTE DE REPRESENTATIVIDADE</v>
          </cell>
          <cell r="E1523">
            <v>2811.23</v>
          </cell>
        </row>
        <row r="1524">
          <cell r="A1524">
            <v>98042</v>
          </cell>
          <cell r="B1524" t="str">
            <v>BASE PARA POÇO DE VISITA RETANGULAR PARA ESGOTO, EM ALVENARIA COM BLOCOS DE CONCRETO, DIMENSÕES INTERNAS = 3X4 M, PROFUNDIDADE = 1,45 M, EXCLUINDO TAMPÃO. AF_05/2018</v>
          </cell>
          <cell r="C1524" t="str">
            <v>UN</v>
          </cell>
          <cell r="D1524" t="str">
            <v>ATRIBUÍDO SÃO PAULO</v>
          </cell>
          <cell r="E1524">
            <v>10041.41</v>
          </cell>
        </row>
        <row r="1525">
          <cell r="A1525">
            <v>98043</v>
          </cell>
          <cell r="B1525" t="str">
            <v>ACRÉSCIMO PARA POÇO DE VISITA RETANGULAR PARA ESGOTO, EM ALVENARIA COM BLOCOS DE CONCRETO, DIMENSÕES INTERNAS = 3X4 M. AF_05/2018</v>
          </cell>
          <cell r="C1525" t="str">
            <v>M</v>
          </cell>
          <cell r="D1525" t="str">
            <v>COEFICIENTE DE REPRESENTATIVIDADE</v>
          </cell>
          <cell r="E1525">
            <v>3014.08</v>
          </cell>
        </row>
        <row r="1526">
          <cell r="A1526">
            <v>98044</v>
          </cell>
          <cell r="B1526" t="str">
            <v>BASE PARA POÇO DE VISITA RETANGULAR PARA ESGOTO, EM ALVENARIA COM BLOCOS DE CONCRETO, DIMENSÕES INTERNAS = 3,5X3,5 M, PROFUNDIDADE = 1,45 M, EXCLUINDO TAMPÃO. AF_05/2018</v>
          </cell>
          <cell r="C1526" t="str">
            <v>UN</v>
          </cell>
          <cell r="D1526" t="str">
            <v>ATRIBUÍDO SÃO PAULO</v>
          </cell>
          <cell r="E1526">
            <v>10217.76</v>
          </cell>
        </row>
        <row r="1527">
          <cell r="A1527">
            <v>98045</v>
          </cell>
          <cell r="B1527" t="str">
            <v>ACRÉSCIMO PARA POÇO DE VISITA RETANGULAR PARA ESGOTO, EM ALVENARIA COM BLOCOS DE CONCRETO, DIMENSÕES INTERNAS = 3,5X3,5 M. AF_05/2018</v>
          </cell>
          <cell r="C1527" t="str">
            <v>M</v>
          </cell>
          <cell r="D1527" t="str">
            <v>COEFICIENTE DE REPRESENTATIVIDADE</v>
          </cell>
          <cell r="E1527">
            <v>3014.08</v>
          </cell>
        </row>
        <row r="1528">
          <cell r="A1528">
            <v>98046</v>
          </cell>
          <cell r="B1528" t="str">
            <v>BASE PARA POÇO DE VISITA RETANGULAR PARA ESGOTO, EM ALVENARIA COM BLOCOS DE CONCRETO, DIMENSÕES INTERNAS = 3,5X4 M, PROFUNDIDADE = 1,45 M, EXCLUINDO TAMPÃO. AF_05/2018</v>
          </cell>
          <cell r="C1528" t="str">
            <v>UN</v>
          </cell>
          <cell r="D1528" t="str">
            <v>ATRIBUÍDO SÃO PAULO</v>
          </cell>
          <cell r="E1528">
            <v>11375.39</v>
          </cell>
        </row>
        <row r="1529">
          <cell r="A1529">
            <v>98047</v>
          </cell>
          <cell r="B1529" t="str">
            <v>ACRÉSCIMO PARA POÇO DE VISITA RETANGULAR PARA ESGOTO, EM ALVENARIA COM BLOCOS DE CONCRETO, DIMENSÕES INTERNAS = 3,5X4 M. AF_05/2018</v>
          </cell>
          <cell r="C1529" t="str">
            <v>M</v>
          </cell>
          <cell r="D1529" t="str">
            <v>COEFICIENTE DE REPRESENTATIVIDADE</v>
          </cell>
          <cell r="E1529">
            <v>3216.93</v>
          </cell>
        </row>
        <row r="1530">
          <cell r="A1530">
            <v>98048</v>
          </cell>
          <cell r="B1530" t="str">
            <v>BASE PARA POÇO DE VISITA RETANGULAR PARA ESGOTO, EM ALVENARIA COM BLOCOS DE CONCRETO, DIMENSÕES INTERNAS = 4X4 M, PROFUNDIDADE = 1,45 M, EXCLUINDO TAMPÃO. AF_05/2018</v>
          </cell>
          <cell r="C1530" t="str">
            <v>UN</v>
          </cell>
          <cell r="D1530" t="str">
            <v>ATRIBUÍDO SÃO PAULO</v>
          </cell>
          <cell r="E1530">
            <v>12717.29</v>
          </cell>
        </row>
        <row r="1531">
          <cell r="A1531">
            <v>98049</v>
          </cell>
          <cell r="B1531" t="str">
            <v>ACRÉSCIMO PARA POÇO DE VISITA RETANGULAR PARA ESGOTO, EM ALVENARIA COM BLOCOS DE CONCRETO, DIMENSÕES INTERNAS = 4X4 M. AF_05/2018</v>
          </cell>
          <cell r="C1531" t="str">
            <v>M</v>
          </cell>
          <cell r="D1531" t="str">
            <v>COEFICIENTE DE REPRESENTATIVIDADE</v>
          </cell>
          <cell r="E1531">
            <v>3366.83</v>
          </cell>
        </row>
        <row r="1532">
          <cell r="A1532">
            <v>98050</v>
          </cell>
          <cell r="B1532" t="str">
            <v>CHAMINÉ CIRCULAR PARA POÇO DE VISITA PARA ESGOTO, EM CONCRETO PRÉ-MOLDADO, DIÂMETRO INTERNO = 0,6 M. AF_05/2018</v>
          </cell>
          <cell r="C1532" t="str">
            <v>M</v>
          </cell>
          <cell r="D1532" t="str">
            <v>COEFICIENTE DE REPRESENTATIVIDADE</v>
          </cell>
          <cell r="E1532">
            <v>170.46</v>
          </cell>
        </row>
        <row r="1533">
          <cell r="A1533">
            <v>98051</v>
          </cell>
          <cell r="B1533" t="str">
            <v>CHAMINÉ CIRCULAR PARA POÇO DE VISITA PARA ESGOTO, EM ALVENARIA COM TIJOLOS CERÂMICOS MACIÇOS, DIÂMETRO INTERNO = 0,6 M. AF_05/2018</v>
          </cell>
          <cell r="C1533" t="str">
            <v>M</v>
          </cell>
          <cell r="D1533" t="str">
            <v>COEFICIENTE DE REPRESENTATIVIDADE</v>
          </cell>
          <cell r="E1533">
            <v>734.8</v>
          </cell>
        </row>
        <row r="1534">
          <cell r="A1534">
            <v>98405</v>
          </cell>
          <cell r="B1534" t="str">
            <v>BASE PARA POÇO DE VISITA CIRCULAR PARA  ESGOTO, EM ALVENARIA COM TIJOLOS CERÂMICOS MACIÇOS, DIÂMETRO INTERNO = 1 M, PROFUNDIDADE = 1,45 M, EXCLUINDO TAMPÃO. AF_05/2018</v>
          </cell>
          <cell r="C1534" t="str">
            <v>UN</v>
          </cell>
          <cell r="D1534" t="str">
            <v>ATRIBUÍDO SÃO PAULO</v>
          </cell>
          <cell r="E1534">
            <v>1887.16</v>
          </cell>
        </row>
        <row r="1535">
          <cell r="A1535">
            <v>98406</v>
          </cell>
          <cell r="B1535" t="str">
            <v>BASE PARA POÇO DE VISITA RETANGULAR PARA ESGOTO, EM ALVENARIA COM BLOCOS DE CONCRETO, DIMENSÕES INTERNAS = 1X3,5 M, PROFUNDIDADE = 1,45 M, EXCLUINDO TAMPÃO. AF_05/2018</v>
          </cell>
          <cell r="C1535" t="str">
            <v>UN</v>
          </cell>
          <cell r="D1535" t="str">
            <v>ATRIBUÍDO SÃO PAULO</v>
          </cell>
          <cell r="E1535">
            <v>4462.2299999999996</v>
          </cell>
        </row>
        <row r="1536">
          <cell r="A1536">
            <v>98407</v>
          </cell>
          <cell r="B1536" t="str">
            <v>BASE PARA POÇO DE VISITA RETANGULAR PARA ESGOTO, EM ALVENARIA COM BLOCOS DE CONCRETO, DIMENSÕES INTERNAS = 1X2 M, PROFUNDIDADE = 1,45 M, EXCLUINDO TAMPÃO. AF_05/2018</v>
          </cell>
          <cell r="C1536" t="str">
            <v>UN</v>
          </cell>
          <cell r="D1536" t="str">
            <v>ATRIBUÍDO SÃO PAULO</v>
          </cell>
          <cell r="E1536">
            <v>2930.58</v>
          </cell>
        </row>
        <row r="1537">
          <cell r="A1537">
            <v>98408</v>
          </cell>
          <cell r="B1537" t="str">
            <v>BASE PARA POÇO DE VISITA RETANGULAR PARA ESGOTO, EM ALVENARIA COM BLOCOS DE CONCRETO, DIMENSÕES INTERNAS = 1X2,5 M, PROFUNDIDADE = 1,45 M, EXCLUINDO TAMPÃO. AF_05/2018</v>
          </cell>
          <cell r="C1537" t="str">
            <v>UN</v>
          </cell>
          <cell r="D1537" t="str">
            <v>ATRIBUÍDO SÃO PAULO</v>
          </cell>
          <cell r="E1537">
            <v>3433.72</v>
          </cell>
        </row>
        <row r="1538">
          <cell r="A1538">
            <v>98409</v>
          </cell>
          <cell r="B1538" t="str">
            <v>ACRÉSCIMO PARA POÇO DE VISITA CIRCULAR PARA ESGOTO, EM CONCRETO PRÉ-MOLDADO, DIÂMETRO INTERNO = 0,8 M. AF_05/2018</v>
          </cell>
          <cell r="C1538" t="str">
            <v>M</v>
          </cell>
          <cell r="D1538" t="str">
            <v>COEFICIENTE DE REPRESENTATIVIDADE</v>
          </cell>
          <cell r="E1538">
            <v>261.66000000000003</v>
          </cell>
        </row>
        <row r="1539">
          <cell r="A1539">
            <v>98414</v>
          </cell>
          <cell r="B1539" t="str">
            <v>BASE PARA POÇO DE VISITA CIRCULAR PARA  ESGOTO, EM CONCRETO PRÉ-MOLDADO, DIÂMETRO INTERNO = 1 M, PROFUNDIDADE = 1,45 M, EXCLUINDO TAMPÃO. AF_05/2018_P</v>
          </cell>
          <cell r="C1539" t="str">
            <v>UN</v>
          </cell>
          <cell r="D1539" t="str">
            <v>ATRIBUÍDO SÃO PAULO</v>
          </cell>
          <cell r="E1539">
            <v>844.67</v>
          </cell>
        </row>
        <row r="1540">
          <cell r="A1540">
            <v>98415</v>
          </cell>
          <cell r="B1540" t="str">
            <v>(COMPOSIÇÃO REPRESENTATIVA) POÇO DE VISITA CIRCULAR PARA ESGOTO, EM CONCRETO PRÉ-MOLDADO, DIÂMETRO INTERNO = 1,0 M, PROFUNDIDADE ATÉ 1,50 M, EXCLUINDO TAMPÃO. AF_04/2018</v>
          </cell>
          <cell r="C1540" t="str">
            <v>UN</v>
          </cell>
          <cell r="D1540" t="str">
            <v>ATRIBUÍDO SÃO PAULO</v>
          </cell>
          <cell r="E1540">
            <v>844.67</v>
          </cell>
        </row>
        <row r="1541">
          <cell r="A1541">
            <v>98416</v>
          </cell>
          <cell r="B1541" t="str">
            <v>(COMPOSIÇÃO REPRESENTATIVA) POÇO DE VISITA CIRCULAR PARA ESGOTO, EM CONCRETO PRÉ-MOLDADO, DIÂMETRO INTERNO = 1,0 M, PROFUNDIDADE DE 1,50 A 2,00 M, EXCLUINDO TAMPÃO. AF_04/2018</v>
          </cell>
          <cell r="C1541" t="str">
            <v>UN</v>
          </cell>
          <cell r="D1541" t="str">
            <v>ATRIBUÍDO SÃO PAULO</v>
          </cell>
          <cell r="E1541">
            <v>1002.93</v>
          </cell>
        </row>
        <row r="1542">
          <cell r="A1542">
            <v>98417</v>
          </cell>
          <cell r="B1542" t="str">
            <v>(COMPOSIÇÃO REPRESENTATIVA) POÇO DE VISITA CIRCULAR PARA ESGOTO, EM CONCRETO PRÉ-MOLDADO, DIÂMETRO INTERNO = 1,0 M, PROFUNDIDADE DE 2,00 A 2,50 M, EXCLUINDO TAMPÃO. AF_04/2018</v>
          </cell>
          <cell r="C1542" t="str">
            <v>UN</v>
          </cell>
          <cell r="D1542" t="str">
            <v>ATRIBUÍDO SÃO PAULO</v>
          </cell>
          <cell r="E1542">
            <v>1161.19</v>
          </cell>
        </row>
        <row r="1543">
          <cell r="A1543">
            <v>98418</v>
          </cell>
          <cell r="B1543" t="str">
            <v>(COMPOSIÇÃO REPRESENTATIVA) POÇO DE VISITA CIRCULAR PARA ESGOTO, EM CONCRETO PRÉ-MOLDADO, DIÂMETRO INTERNO = 1,0 M, PROFUNDIDADE DE 2,50 A 3,00 M, EXCLUINDO TAMPÃO. AF_04/2018</v>
          </cell>
          <cell r="C1543" t="str">
            <v>UN</v>
          </cell>
          <cell r="D1543" t="str">
            <v>ATRIBUÍDO SÃO PAULO</v>
          </cell>
          <cell r="E1543">
            <v>1246.42</v>
          </cell>
        </row>
        <row r="1544">
          <cell r="A1544">
            <v>98419</v>
          </cell>
          <cell r="B1544" t="str">
            <v>(COMPOSIÇÃO REPRESENTATIVA) POÇO DE VISITA CIRCULAR PARA ESGOTO, EM CONCRETO PRÉ-MOLDADO, DIÂMETRO INTERNO = 1,0 M, PROFUNDIDADE DE 3,00 A 3,50 M, EXCLUINDO TAMPÃO. AF_04/2018</v>
          </cell>
          <cell r="C1544" t="str">
            <v>UN</v>
          </cell>
          <cell r="D1544" t="str">
            <v>ATRIBUÍDO SÃO PAULO</v>
          </cell>
          <cell r="E1544">
            <v>1331.65</v>
          </cell>
        </row>
        <row r="1545">
          <cell r="A1545">
            <v>98420</v>
          </cell>
          <cell r="B1545" t="str">
            <v>(COMPOSIÇÃO REPRESENTATIVA) POÇO DE VISITA CIRCULAR PARA ESGOTO, EM CONCRETO PRÉ-MOLDADO, DIÂMETRO INTERNO = 1,0 M, PROFUNDIDADE ATÉ 1,50 M, INCLUINDO TAMPÃO DE FERRO FUNDIDO, DIÂMETRO DE 60 CM. AF_04/2018</v>
          </cell>
          <cell r="C1545" t="str">
            <v>UN</v>
          </cell>
          <cell r="D1545" t="str">
            <v>ATRIBUÍDO SÃO PAULO</v>
          </cell>
          <cell r="E1545">
            <v>1222.76</v>
          </cell>
        </row>
        <row r="1546">
          <cell r="A1546">
            <v>98421</v>
          </cell>
          <cell r="B1546" t="str">
            <v>(COMPOSIÇÃO REPRESENTATIVA) POÇO DE VISITA CIRCULAR PARA ESGOTO, EM CONCRETO PRÉ-MOLDADO, DIÂMETRO INTERNO = 1,0 M, PROFUNDIDADE DE 1,50 A 2,00 M, INCLUINDO TAMPÃO DE FERRO FUNDIDO, DIÂMETRO DE 60 CM. AF_04/2018</v>
          </cell>
          <cell r="C1546" t="str">
            <v>UN</v>
          </cell>
          <cell r="D1546" t="str">
            <v>ATRIBUÍDO SÃO PAULO</v>
          </cell>
          <cell r="E1546">
            <v>1381.02</v>
          </cell>
        </row>
        <row r="1547">
          <cell r="A1547">
            <v>98422</v>
          </cell>
          <cell r="B1547" t="str">
            <v>(COMPOSIÇÃO REPRESENTATIVA) POÇO DE VISITA CIRCULAR PARA ESGOTO, EM CONCRETO PRÉ-MOLDADO, DIÂMETRO INTERNO = 1,0 M, PROFUNDIDADE DE 2,00 A 2,50 M, INCLUINDO TAMPÃO DE FERRO FUNDIDO, DIÂMETRO DE 60 CM. AF_04/2018</v>
          </cell>
          <cell r="C1547" t="str">
            <v>UN</v>
          </cell>
          <cell r="D1547" t="str">
            <v>ATRIBUÍDO SÃO PAULO</v>
          </cell>
          <cell r="E1547">
            <v>1539.28</v>
          </cell>
        </row>
        <row r="1548">
          <cell r="A1548">
            <v>98423</v>
          </cell>
          <cell r="B1548" t="str">
            <v>(COMPOSIÇÃO REPRESENTATIVA) POÇO DE VISITA CIRCULAR PARA ESGOTO, EM CONCRETO PRÉ-MOLDADO, DIÂMETRO INTERNO = 1,0 M, PROFUNDIDADE DE 2,50 A 3,00 M, INCLUINDO TAMPÃO DE FERRO FUNDIDO, DIÂMETRO DE 60 CM. AF_04/2018</v>
          </cell>
          <cell r="C1548" t="str">
            <v>UN</v>
          </cell>
          <cell r="D1548" t="str">
            <v>ATRIBUÍDO SÃO PAULO</v>
          </cell>
          <cell r="E1548">
            <v>1624.51</v>
          </cell>
        </row>
        <row r="1549">
          <cell r="A1549">
            <v>98424</v>
          </cell>
          <cell r="B1549" t="str">
            <v>(COMPOSIÇÃO REPRESENTATIVA) POÇO DE VISITA CIRCULAR PARA ESGOTO, EM CONCRETO PRÉ-MOLDADO, DIÂMETRO INTERNO = 1,0 M, PROFUNDIDADE DE 3,00 A 3,50 M, INCLUINDO TAMPÃO DE FERRO FUNDIDO, DIÂMETRO DE 60 CM. AF_04/2018</v>
          </cell>
          <cell r="C1549" t="str">
            <v>UN</v>
          </cell>
          <cell r="D1549" t="str">
            <v>ATRIBUÍDO SÃO PAULO</v>
          </cell>
          <cell r="E1549">
            <v>1709.74</v>
          </cell>
        </row>
        <row r="1550">
          <cell r="A1550">
            <v>98425</v>
          </cell>
          <cell r="B1550" t="str">
            <v>(COMPOSIÇÃO REPRESENTATIVA) POÇO DE VISITA CIRCULAR PARA ESGOTO, EM ALVENARIA COM TIJOLOS CERÂMICOS MACIÇOS, DIÂMETRO INTERNO = 1,2 M, PROFUNDIDADE ATÉ 1,50 M, EXCLUINDO TAMPÃO. AF_04/2018</v>
          </cell>
          <cell r="C1550" t="str">
            <v>UN</v>
          </cell>
          <cell r="D1550" t="str">
            <v>ATRIBUÍDO SÃO PAULO</v>
          </cell>
          <cell r="E1550">
            <v>2223.84</v>
          </cell>
        </row>
        <row r="1551">
          <cell r="A1551">
            <v>98426</v>
          </cell>
          <cell r="B1551" t="str">
            <v>(COMPOSIÇÃO REPRESENTATIVA) POÇO DE VISITA CIRCULAR PARA ESGOTO, EM ALVENARIA COM TIJOLOS CERÂMICOS MACIÇOS, DIÂMETRO INTERNO = 1,2 M, PROFUNDIDADE DE 1,50 A 2,00 M, EXCLUINDO TAMPÃO. AF_04/2018</v>
          </cell>
          <cell r="C1551" t="str">
            <v>UN</v>
          </cell>
          <cell r="D1551" t="str">
            <v>ATRIBUÍDO SÃO PAULO</v>
          </cell>
          <cell r="E1551">
            <v>2889.54</v>
          </cell>
        </row>
        <row r="1552">
          <cell r="A1552">
            <v>98427</v>
          </cell>
          <cell r="B1552" t="str">
            <v>(COMPOSIÇÃO REPRESENTATIVA) POÇO DE VISITA CIRCULAR PARA ESGOTO, EM ALVENARIA COM TIJOLOS CERÂMICOS MACIÇOS, DIÂMETRO INTERNO = 1,2 M, PROFUNDIDADE DE 2,00 A 2,50 M, EXCLUINDO TAMPÃO. AF_04/2018</v>
          </cell>
          <cell r="C1552" t="str">
            <v>UN</v>
          </cell>
          <cell r="D1552" t="str">
            <v>ATRIBUÍDO SÃO PAULO</v>
          </cell>
          <cell r="E1552">
            <v>3555.25</v>
          </cell>
        </row>
        <row r="1553">
          <cell r="A1553">
            <v>98428</v>
          </cell>
          <cell r="B1553" t="str">
            <v>(COMPOSIÇÃO REPRESENTATIVA) POÇO DE VISITA CIRCULAR PARA ESGOTO, EM ALVENARIA COM TIJOLOS CERÂMICOS MACIÇOS, DIÂMETRO INTERNO = 1,2 M, PROFUNDIDADE DE 2,50 A 3,00 M, EXCLUINDO TAMPÃO. AF_04/2018</v>
          </cell>
          <cell r="C1553" t="str">
            <v>UN</v>
          </cell>
          <cell r="D1553" t="str">
            <v>ATRIBUÍDO SÃO PAULO</v>
          </cell>
          <cell r="E1553">
            <v>3922.65</v>
          </cell>
        </row>
        <row r="1554">
          <cell r="A1554">
            <v>98429</v>
          </cell>
          <cell r="B1554" t="str">
            <v>(COMPOSIÇÃO REPRESENTATIVA) POÇO DE VISITA CIRCULAR PARA ESGOTO, EM ALVENARIA COM TIJOLOS CERÂMICOS MACIÇOS, DIÂMETRO INTERNO = 1,2 M, PROFUNDIDADE DE 3,00 A 3,50 M, EXCLUINDO TAMPÃO. AF_04/2018</v>
          </cell>
          <cell r="C1554" t="str">
            <v>UN</v>
          </cell>
          <cell r="D1554" t="str">
            <v>ATRIBUÍDO SÃO PAULO</v>
          </cell>
          <cell r="E1554">
            <v>4290.05</v>
          </cell>
        </row>
        <row r="1555">
          <cell r="A1555">
            <v>98430</v>
          </cell>
          <cell r="B1555" t="str">
            <v>(COMPOSIÇÃO REPRESENTATIVA) POÇO DE VISITA CIRCULAR PARA ESGOTO, EM ALVENARIA COM TIJOLOS CERÂMICOS MACIÇOS, DIÂMETRO INTERNO = 1,2 M, PROFUNDIDADE ATÉ 1,50 M, INCLUINDO TAMPÃO DE FERRO FUNDIDO, DIÂMETRO DE 60 CM. AF_04/2018</v>
          </cell>
          <cell r="C1555" t="str">
            <v>UN</v>
          </cell>
          <cell r="D1555" t="str">
            <v>ATRIBUÍDO SÃO PAULO</v>
          </cell>
          <cell r="E1555">
            <v>2601.9299999999998</v>
          </cell>
        </row>
        <row r="1556">
          <cell r="A1556">
            <v>98431</v>
          </cell>
          <cell r="B1556" t="str">
            <v>(COMPOSIÇÃO REPRESENTATIVA) POÇO DE VISITA CIRCULAR PARA ESGOTO, EM ALVENARIA COM TIJOLOS CERÂMICOS MACIÇOS, DIÂMETRO INTERNO = 1,2 M, PROFUNDIDADE DE 1,50 A 2,00 M, INCLUINDO TAMPÃO DE FERRO FUNDIDO, DIÂMETRO DE 60 CM. AF_04/2018</v>
          </cell>
          <cell r="C1556" t="str">
            <v>UN</v>
          </cell>
          <cell r="D1556" t="str">
            <v>ATRIBUÍDO SÃO PAULO</v>
          </cell>
          <cell r="E1556">
            <v>3267.63</v>
          </cell>
        </row>
        <row r="1557">
          <cell r="A1557">
            <v>98432</v>
          </cell>
          <cell r="B1557" t="str">
            <v>(COMPOSIÇÃO REPRESENTATIVA) POÇO DE VISITA CIRCULAR PARA ESGOTO, EM ALVENARIA COM TIJOLOS CERÂMICOS MACIÇOS, DIÂMETRO INTERNO = 1,2 M, PROFUNDIDADE DE 2,00 A 2,50 M, INCLUINDO TAMPÃO DE FERRO FUNDIDO, DIÂMETRO DE 60 CM. AF_04/2018</v>
          </cell>
          <cell r="C1557" t="str">
            <v>UN</v>
          </cell>
          <cell r="D1557" t="str">
            <v>ATRIBUÍDO SÃO PAULO</v>
          </cell>
          <cell r="E1557">
            <v>3933.34</v>
          </cell>
        </row>
        <row r="1558">
          <cell r="A1558">
            <v>98433</v>
          </cell>
          <cell r="B1558" t="str">
            <v>(COMPOSIÇÃO REPRESENTATIVA) POÇO DE VISITA CIRCULAR PARA ESGOTO, EM ALVENARIA COM TIJOLOS CERÂMICOS MACIÇOS, DIÂMETRO INTERNO = 1,2 M, PROFUNDIDADE DE 2,50 A 3,00 M, INCLUINDO TAMPÃO DE FERRO FUNDIDO, DIÂMETRO DE 60 CM. AF_04/2018</v>
          </cell>
          <cell r="C1558" t="str">
            <v>UN</v>
          </cell>
          <cell r="D1558" t="str">
            <v>ATRIBUÍDO SÃO PAULO</v>
          </cell>
          <cell r="E1558">
            <v>4300.74</v>
          </cell>
        </row>
        <row r="1559">
          <cell r="A1559">
            <v>98434</v>
          </cell>
          <cell r="B1559" t="str">
            <v>(COMPOSIÇÃO REPRESENTATIVA) POÇO DE VISITA CIRCULAR PARA ESGOTO, EM ALVENARIA COM TIJOLOS CERÂMICOS MACIÇOS, DIÂMETRO INTERNO = 1,2 M, PROFUNDIDADE DE 3,00 A 3,50 M, INCLUINDO TAMPÃO DE FERRO FUNDIDO, DIÂMETRO DE 60 CM. AF_04/2018</v>
          </cell>
          <cell r="C1559" t="str">
            <v>UN</v>
          </cell>
          <cell r="D1559" t="str">
            <v>ATRIBUÍDO SÃO PAULO</v>
          </cell>
          <cell r="E1559">
            <v>4668.1400000000003</v>
          </cell>
        </row>
        <row r="1560">
          <cell r="A1560">
            <v>99240</v>
          </cell>
          <cell r="B1560" t="str">
            <v>ACRÉSCIMO PARA POÇO DE VISITA CIRCULAR PARA DRENAGEM, EM CONCRETO PRÉ-MOLDADO, DIÂMETRO INTERNO = 1,2 M. AF_05/2018</v>
          </cell>
          <cell r="C1560" t="str">
            <v>M</v>
          </cell>
          <cell r="D1560" t="str">
            <v>COEFICIENTE DE REPRESENTATIVIDADE</v>
          </cell>
          <cell r="E1560">
            <v>346.86</v>
          </cell>
        </row>
        <row r="1561">
          <cell r="A1561">
            <v>99241</v>
          </cell>
          <cell r="B1561" t="str">
            <v>ACRÉSCIMO PARA POÇO DE VISITA RETANGULAR PARA DRENAGEM, EM ALVENARIA COM BLOCOS DE CONCRETO, DIMENSÕES INTERNAS = 1,5X1,5 M. AF_05/2018</v>
          </cell>
          <cell r="C1561" t="str">
            <v>M</v>
          </cell>
          <cell r="D1561" t="str">
            <v>COEFICIENTE DE REPRESENTATIVIDADE</v>
          </cell>
          <cell r="E1561">
            <v>1345.58</v>
          </cell>
        </row>
        <row r="1562">
          <cell r="A1562">
            <v>99242</v>
          </cell>
          <cell r="B1562" t="str">
            <v>BASE PARA POÇO DE VISITA CIRCULAR PARA DRENAGEM, EM ALVENARIA COM TIJOLOS CERÂMICOS MACIÇOS, DIÂMETRO INTERNO = 1,2 M, PROFUNDIDADE = 1,45 M, EXCLUINDO TAMPÃO. AF_05/2018</v>
          </cell>
          <cell r="C1562" t="str">
            <v>UN</v>
          </cell>
          <cell r="D1562" t="str">
            <v>ATRIBUÍDO SÃO PAULO</v>
          </cell>
          <cell r="E1562">
            <v>2148.48</v>
          </cell>
        </row>
        <row r="1563">
          <cell r="A1563">
            <v>99243</v>
          </cell>
          <cell r="B1563" t="str">
            <v>ACRÉSCIMO PARA POÇO DE VISITA CIRCULAR PARA DRENAGEM, EM ALVENARIA COM TIJOLOS CERÂMICOS MACIÇOS, DIÂMETRO INTERNO = 1,2 M. AF_05/2018</v>
          </cell>
          <cell r="C1563" t="str">
            <v>M</v>
          </cell>
          <cell r="D1563" t="str">
            <v>COEFICIENTE DE REPRESENTATIVIDADE</v>
          </cell>
          <cell r="E1563">
            <v>1271.02</v>
          </cell>
        </row>
        <row r="1564">
          <cell r="A1564">
            <v>99244</v>
          </cell>
          <cell r="B1564" t="str">
            <v>BASE PARA POÇO DE VISITA RETANGULAR PARA DRENAGEM, EM ALVENARIA COM BLOCOS DE CONCRETO, DIMENSÕES INTERNAS = 1,5X2 M, PROFUNDIDADE = 1,45 M, EXCLUINDO TAMPÃO. AF_05/2018</v>
          </cell>
          <cell r="C1564" t="str">
            <v>UN</v>
          </cell>
          <cell r="D1564" t="str">
            <v>ATRIBUÍDO SÃO PAULO</v>
          </cell>
          <cell r="E1564">
            <v>3540.6</v>
          </cell>
        </row>
        <row r="1565">
          <cell r="A1565">
            <v>99246</v>
          </cell>
          <cell r="B1565" t="str">
            <v>ACRÉSCIMO PARA POÇO DE VISITA CIRCULAR PARA DRENAGEM, EM CONCRETO PRÉ-MOLDADO, DIÂMETRO INTERNO = 1,5 M. AF_05/2018</v>
          </cell>
          <cell r="C1565" t="str">
            <v>M</v>
          </cell>
          <cell r="D1565" t="str">
            <v>COEFICIENTE DE REPRESENTATIVIDADE</v>
          </cell>
          <cell r="E1565">
            <v>535.41999999999996</v>
          </cell>
        </row>
        <row r="1566">
          <cell r="A1566">
            <v>99247</v>
          </cell>
          <cell r="B1566" t="str">
            <v>ACRÉSCIMO PARA POÇO DE VISITA RETANGULAR PARA DRENAGEM, EM ALVENARIA COM BLOCOS DE CONCRETO, DIMENSÕES INTERNAS = 1,5X2 M. AF_05/2018</v>
          </cell>
          <cell r="C1566" t="str">
            <v>M</v>
          </cell>
          <cell r="D1566" t="str">
            <v>COEFICIENTE DE REPRESENTATIVIDADE</v>
          </cell>
          <cell r="E1566">
            <v>1536.12</v>
          </cell>
        </row>
        <row r="1567">
          <cell r="A1567">
            <v>99248</v>
          </cell>
          <cell r="B1567" t="str">
            <v>BASE PARA POÇO DE VISITA CIRCULAR PARA DRENAGEM, EM ALVENARIA COM TIJOLOS CERÂMICOS MACIÇOS, DIÂMETRO INTERNO = 1,5 M, PROFUNDIDADE = 1,45 M, EXCLUINDO TAMPÃO. AF_05/2018</v>
          </cell>
          <cell r="C1567" t="str">
            <v>UN</v>
          </cell>
          <cell r="D1567" t="str">
            <v>ATRIBUÍDO SÃO PAULO</v>
          </cell>
          <cell r="E1567">
            <v>2720.23</v>
          </cell>
        </row>
        <row r="1568">
          <cell r="A1568">
            <v>99249</v>
          </cell>
          <cell r="B1568" t="str">
            <v>ACRÉSCIMO PARA POÇO DE VISITA CIRCULAR PARA DRENAGEM, EM ALVENARIA COM TIJOLOS CERÂMICOS MACIÇOS, DIÂMETRO INTERNO = 1,5 M. AF_05/2018</v>
          </cell>
          <cell r="C1568" t="str">
            <v>M</v>
          </cell>
          <cell r="D1568" t="str">
            <v>COEFICIENTE DE REPRESENTATIVIDADE</v>
          </cell>
          <cell r="E1568">
            <v>1559.63</v>
          </cell>
        </row>
        <row r="1569">
          <cell r="A1569">
            <v>99252</v>
          </cell>
          <cell r="B1569" t="str">
            <v>BASE PARA POÇO DE VISITA RETANGULAR PARA DRENAGEM, EM ALVENARIA COM BLOCOS DE CONCRETO, DIMENSÕES INTERNAS = 1X1 M, PROFUNDIDADE = 1,45 M, EXCLUINDO TAMPÃO. AF_05/2018</v>
          </cell>
          <cell r="C1569" t="str">
            <v>UN</v>
          </cell>
          <cell r="D1569" t="str">
            <v>ATRIBUÍDO SÃO PAULO</v>
          </cell>
          <cell r="E1569">
            <v>1874.91</v>
          </cell>
        </row>
        <row r="1570">
          <cell r="A1570">
            <v>99254</v>
          </cell>
          <cell r="B1570" t="str">
            <v>ACRÉSCIMO PARA POÇO DE VISITA RETANGULAR PARA DRENAGEM, EM ALVENARIA COM BLOCOS DE CONCRETO, DIMENSÕES INTERNAS = 1X1 M. AF_05/2018</v>
          </cell>
          <cell r="C1570" t="str">
            <v>M</v>
          </cell>
          <cell r="D1570" t="str">
            <v>COEFICIENTE DE REPRESENTATIVIDADE</v>
          </cell>
          <cell r="E1570">
            <v>964.48</v>
          </cell>
        </row>
        <row r="1571">
          <cell r="A1571">
            <v>99256</v>
          </cell>
          <cell r="B1571" t="str">
            <v>BASE PARA POÇO DE VISITA RETANGULAR PARA DRENAGEM, EM ALVENARIA COM BLOCOS DE CONCRETO, DIMENSÕES INTERNAS = 1,5X2,5 M, PROFUNDIDADE = 1,45 M, EXCLUINDO TAMPÃO. AF_05/2018</v>
          </cell>
          <cell r="C1571" t="str">
            <v>UN</v>
          </cell>
          <cell r="D1571" t="str">
            <v>ATRIBUÍDO SÃO PAULO</v>
          </cell>
          <cell r="E1571">
            <v>4150.6000000000004</v>
          </cell>
        </row>
        <row r="1572">
          <cell r="A1572">
            <v>99259</v>
          </cell>
          <cell r="B1572" t="str">
            <v>BASE PARA POÇO DE VISITA RETANGULAR PARA DRENAGEM, EM ALVENARIA COM BLOCOS DE CONCRETO, DIMENSÕES INTERNAS = 1X1,5 M, PROFUNDIDADE = 1,45 M, EXCLUINDO TAMPÃO. AF_05/2018</v>
          </cell>
          <cell r="C1572" t="str">
            <v>UN</v>
          </cell>
          <cell r="D1572" t="str">
            <v>ATRIBUÍDO SÃO PAULO</v>
          </cell>
          <cell r="E1572">
            <v>2364.73</v>
          </cell>
        </row>
        <row r="1573">
          <cell r="A1573">
            <v>99261</v>
          </cell>
          <cell r="B1573" t="str">
            <v>ACRÉSCIMO PARA POÇO DE VISITA RETANGULAR PARA DRENAGEM, EM ALVENARIA COM BLOCOS DE CONCRETO, DIMENSÕES INTERNAS = 1X1,5 M. AF_05/2018</v>
          </cell>
          <cell r="C1573" t="str">
            <v>M</v>
          </cell>
          <cell r="D1573" t="str">
            <v>COEFICIENTE DE REPRESENTATIVIDADE</v>
          </cell>
          <cell r="E1573">
            <v>1155.03</v>
          </cell>
        </row>
        <row r="1574">
          <cell r="A1574">
            <v>99263</v>
          </cell>
          <cell r="B1574" t="str">
            <v>ACRÉSCIMO PARA POÇO DE VISITA RETANGULAR PARA DRENAGEM, EM ALVENARIA COM BLOCOS DE CONCRETO, DIMENSÕES INTERNAS = 1,5X2,5 M. AF_05/2018</v>
          </cell>
          <cell r="C1574" t="str">
            <v>M</v>
          </cell>
          <cell r="D1574" t="str">
            <v>COEFICIENTE DE REPRESENTATIVIDADE</v>
          </cell>
          <cell r="E1574">
            <v>1726.68</v>
          </cell>
        </row>
        <row r="1575">
          <cell r="A1575">
            <v>99265</v>
          </cell>
          <cell r="B1575" t="str">
            <v>BASE PARA POÇO DE VISITA RETANGULAR PARA DRENAGEM, EM ALVENARIA COM BLOCOS DE CONCRETO, DIMENSÕES INTERNAS = 1X2 M, PROFUNDIDADE = 1,45 M, EXCLUINDO TAMPÃO. AF_05/2018</v>
          </cell>
          <cell r="C1575" t="str">
            <v>UN</v>
          </cell>
          <cell r="D1575" t="str">
            <v>ATRIBUÍDO SÃO PAULO</v>
          </cell>
          <cell r="E1575">
            <v>2854.51</v>
          </cell>
        </row>
        <row r="1576">
          <cell r="A1576">
            <v>99266</v>
          </cell>
          <cell r="B1576" t="str">
            <v>ACRÉSCIMO PARA POÇO DE VISITA RETANGULAR PARA DRENAGEM, EM ALVENARIA COM BLOCOS DE CONCRETO, DIMENSÕES INTERNAS = 1X2 M. AF_05/2018</v>
          </cell>
          <cell r="C1576" t="str">
            <v>M</v>
          </cell>
          <cell r="D1576" t="str">
            <v>COEFICIENTE DE REPRESENTATIVIDADE</v>
          </cell>
          <cell r="E1576">
            <v>1345.58</v>
          </cell>
        </row>
        <row r="1577">
          <cell r="A1577">
            <v>99267</v>
          </cell>
          <cell r="B1577" t="str">
            <v>BASE PARA POÇO DE VISITA RETANGULAR PARA DRENAGEM, EM ALVENARIA COM BLOCOS DE CONCRETO, DIMENSÕES INTERNAS = 1X2,5 M, PROFUNDIDADE = 1,45 M, EXCLUINDO TAMPÃO. AF_05/2018</v>
          </cell>
          <cell r="C1577" t="str">
            <v>UN</v>
          </cell>
          <cell r="D1577" t="str">
            <v>ATRIBUÍDO SÃO PAULO</v>
          </cell>
          <cell r="E1577">
            <v>3344.34</v>
          </cell>
        </row>
        <row r="1578">
          <cell r="A1578">
            <v>99269</v>
          </cell>
          <cell r="B1578" t="str">
            <v>ACRÉSCIMO PARA POÇO DE VISITA RETANGULAR PARA DRENAGEM, EM ALVENARIA COM BLOCOS DE CONCRETO, DIMENSÕES INTERNAS = 1X2,5 M. AF_05/2018</v>
          </cell>
          <cell r="C1578" t="str">
            <v>M</v>
          </cell>
          <cell r="D1578" t="str">
            <v>COEFICIENTE DE REPRESENTATIVIDADE</v>
          </cell>
          <cell r="E1578">
            <v>1536.12</v>
          </cell>
        </row>
        <row r="1579">
          <cell r="A1579">
            <v>99271</v>
          </cell>
          <cell r="B1579" t="str">
            <v>BASE PARA POÇO DE VISITA RETANGULAR PARA DRENAGEM, EM ALVENARIA COM BLOCOS DE CONCRETO, DIMENSÕES INTERNAS = 1,5X3 M, PROFUNDIDADE = 1,45 M, EXCLUINDO TAMPÃO. AF_05/2018</v>
          </cell>
          <cell r="C1579" t="str">
            <v>UN</v>
          </cell>
          <cell r="D1579" t="str">
            <v>ATRIBUÍDO SÃO PAULO</v>
          </cell>
          <cell r="E1579">
            <v>4760.49</v>
          </cell>
        </row>
        <row r="1580">
          <cell r="A1580">
            <v>99272</v>
          </cell>
          <cell r="B1580" t="str">
            <v>POÇO DE INSPEÇÃO CIRCULAR PARA DRENAGEM, EM ALVENARIA COM TIJOLOS CERÂMICOS MACIÇOS, DIÂMETRO INTERNO = 0,6 M, PROFUNDIDADE = 1 M, EXCLUINDO TAMPÃO. AF_05/2018</v>
          </cell>
          <cell r="C1580" t="str">
            <v>UN</v>
          </cell>
          <cell r="D1580" t="str">
            <v>ATRIBUÍDO SÃO PAULO</v>
          </cell>
          <cell r="E1580">
            <v>797.88</v>
          </cell>
        </row>
        <row r="1581">
          <cell r="A1581">
            <v>99273</v>
          </cell>
          <cell r="B1581" t="str">
            <v>POÇO DE INSPEÇÃO CIRCULAR PARA DRENAGEM, EM ALVENARIA COM TIJOLOS CERÂMICOS MACIÇOS, DIÂMETRO INTERNO = 0,6 M, PROFUNDIDADE = 1,5 M, EXCLUINDO TAMPÃO. AF_05/2018</v>
          </cell>
          <cell r="C1581" t="str">
            <v>UN</v>
          </cell>
          <cell r="D1581" t="str">
            <v>ATRIBUÍDO SÃO PAULO</v>
          </cell>
          <cell r="E1581">
            <v>1155.77</v>
          </cell>
        </row>
        <row r="1582">
          <cell r="A1582">
            <v>99274</v>
          </cell>
          <cell r="B1582" t="str">
            <v>BASE PARA POÇO DE VISITA RETANGULAR PARA DRENAGEM, EM ALVENARIA COM BLOCOS DE CONCRETO, DIMENSÕES INTERNAS = 1X3 M, PROFUNDIDADE = 1,45 M, EXCLUINDO TAMPÃO. AF_05/2018</v>
          </cell>
          <cell r="C1582" t="str">
            <v>UN</v>
          </cell>
          <cell r="D1582" t="str">
            <v>ATRIBUÍDO SÃO PAULO</v>
          </cell>
          <cell r="E1582">
            <v>3854.01</v>
          </cell>
        </row>
        <row r="1583">
          <cell r="A1583">
            <v>99276</v>
          </cell>
          <cell r="B1583" t="str">
            <v>ACRÉSCIMO PARA POÇO DE VISITA RETANGULAR PARA DRENAGEM, EM ALVENARIA COM BLOCOS DE CONCRETO, DIMENSÕES INTERNAS = 1,5X3 M. AF_05/2018</v>
          </cell>
          <cell r="C1583" t="str">
            <v>M</v>
          </cell>
          <cell r="D1583" t="str">
            <v>COEFICIENTE DE REPRESENTATIVIDADE</v>
          </cell>
          <cell r="E1583">
            <v>1917.23</v>
          </cell>
        </row>
        <row r="1584">
          <cell r="A1584">
            <v>99277</v>
          </cell>
          <cell r="B1584" t="str">
            <v>ACRÉSCIMO PARA POÇO DE VISITA RETANGULAR PARA DRENAGEM, EM ALVENARIA COM BLOCOS DE CONCRETO, DIMENSÕES INTERNAS = 1X3 M. AF_05/2018</v>
          </cell>
          <cell r="C1584" t="str">
            <v>M</v>
          </cell>
          <cell r="D1584" t="str">
            <v>COEFICIENTE DE REPRESENTATIVIDADE</v>
          </cell>
          <cell r="E1584">
            <v>1726.68</v>
          </cell>
        </row>
        <row r="1585">
          <cell r="A1585">
            <v>99278</v>
          </cell>
          <cell r="B1585" t="str">
            <v>ACRÉSCIMO PARA POÇO DE VISITA CIRCULAR PARA DRENAGEM, EM CONCRETO PRÉ-MOLDADO, DIÂMETRO INTERNO = 0,8 M. AF_05/2018</v>
          </cell>
          <cell r="C1585" t="str">
            <v>M</v>
          </cell>
          <cell r="D1585" t="str">
            <v>COEFICIENTE DE REPRESENTATIVIDADE</v>
          </cell>
          <cell r="E1585">
            <v>256.23</v>
          </cell>
        </row>
        <row r="1586">
          <cell r="A1586">
            <v>99279</v>
          </cell>
          <cell r="B1586" t="str">
            <v>BASE PARA POÇO DE VISITA RETANGULAR PARA DRENAGEM, EM ALVENARIA COM BLOCOS DE CONCRETO, DIMENSÕES INTERNAS = 1X3,5 M, PROFUNDIDADE = 1,45 M, EXCLUINDO TAMPÃO. AF_05/2018</v>
          </cell>
          <cell r="C1586" t="str">
            <v>UN</v>
          </cell>
          <cell r="D1586" t="str">
            <v>ATRIBUÍDO SÃO PAULO</v>
          </cell>
          <cell r="E1586">
            <v>4346.25</v>
          </cell>
        </row>
        <row r="1587">
          <cell r="A1587">
            <v>99280</v>
          </cell>
          <cell r="B1587" t="str">
            <v>BASE PARA POÇO DE VISITA CIRCULAR PARA DRENAGEM, EM ALVENARIA COM TIJOLOS CERÂMICOS MACIÇOS, DIÂMETRO INTERNO = 0,8 M, PROFUNDIDADE = 1,45 M, EXCLUINDO TAMPÃO. AF_05/2018</v>
          </cell>
          <cell r="C1587" t="str">
            <v>UN</v>
          </cell>
          <cell r="D1587" t="str">
            <v>ATRIBUÍDO SÃO PAULO</v>
          </cell>
          <cell r="E1587">
            <v>1485.06</v>
          </cell>
        </row>
        <row r="1588">
          <cell r="A1588">
            <v>99281</v>
          </cell>
          <cell r="B1588" t="str">
            <v>ACRÉSCIMO PARA POÇO DE VISITA RETANGULAR PARA DRENAGEM, EM ALVENARIA COM BLOCOS DE CONCRETO, DIMENSÕES INTERNAS = 1X3,5 M. AF_05/2018</v>
          </cell>
          <cell r="C1588" t="str">
            <v>M</v>
          </cell>
          <cell r="D1588" t="str">
            <v>COEFICIENTE DE REPRESENTATIVIDADE</v>
          </cell>
          <cell r="E1588">
            <v>1917.23</v>
          </cell>
        </row>
        <row r="1589">
          <cell r="A1589">
            <v>99282</v>
          </cell>
          <cell r="B1589" t="str">
            <v>ACRÉSCIMO PARA POÇO DE VISITA RETANGULAR PARA DRENAGEM, EM ALVENARIA COM BLOCOS DE CONCRETO, DIMENSÕES INTERNAS = 2,5X2,5 M. AF_05/2018</v>
          </cell>
          <cell r="C1589" t="str">
            <v>M</v>
          </cell>
          <cell r="D1589" t="str">
            <v>COEFICIENTE DE REPRESENTATIVIDADE</v>
          </cell>
          <cell r="E1589">
            <v>2134.1</v>
          </cell>
        </row>
        <row r="1590">
          <cell r="A1590">
            <v>99283</v>
          </cell>
          <cell r="B1590" t="str">
            <v>ACRÉSCIMO PARA POÇO DE VISITA CIRCULAR PARA DRENAGEM, EM ALVENARIA COM TIJOLOS CERÂMICOS MACIÇOS, DIÂMETRO INTERNO = 0,8 M. AF_05/2018</v>
          </cell>
          <cell r="C1590" t="str">
            <v>M</v>
          </cell>
          <cell r="D1590" t="str">
            <v>COEFICIENTE DE REPRESENTATIVIDADE</v>
          </cell>
          <cell r="E1590">
            <v>886.17</v>
          </cell>
        </row>
        <row r="1591">
          <cell r="A1591">
            <v>99284</v>
          </cell>
          <cell r="B1591" t="str">
            <v>BASE PARA POÇO DE VISITA RETANGULAR PARA DRENAGEM, EM ALVENARIA COM BLOCOS DE CONCRETO, DIMENSÕES INTERNAS = 1,5X3,5 M, PROFUNDIDADE = 1,45 M, EXCLUINDO TAMPÃO. AF_05/2018</v>
          </cell>
          <cell r="C1591" t="str">
            <v>UN</v>
          </cell>
          <cell r="D1591" t="str">
            <v>ATRIBUÍDO SÃO PAULO</v>
          </cell>
          <cell r="E1591">
            <v>5370.49</v>
          </cell>
        </row>
        <row r="1592">
          <cell r="A1592">
            <v>99286</v>
          </cell>
          <cell r="B1592" t="str">
            <v>BASE PARA POÇO DE VISITA RETANGULAR PARA DRENAGEM, EM ALVENARIA COM BLOCOS DE CONCRETO, DIMENSÕES INTERNAS = 1X4 M, PROFUNDIDADE = 1,45 M, EXCLUINDO TAMPÃO. AF_05/2018</v>
          </cell>
          <cell r="C1592" t="str">
            <v>UN</v>
          </cell>
          <cell r="D1592" t="str">
            <v>ATRIBUÍDO SÃO PAULO</v>
          </cell>
          <cell r="E1592">
            <v>4838.6000000000004</v>
          </cell>
        </row>
        <row r="1593">
          <cell r="A1593">
            <v>99287</v>
          </cell>
          <cell r="B1593" t="str">
            <v>BASE PARA POÇO DE VISITA RETANGULAR PARA DRENAGEM, EM ALVENARIA COM BLOCOS DE CONCRETO, DIMENSÕES INTERNAS = 2,5X3 M, PROFUNDIDADE = 1,45 M, EXCLUINDO TAMPÃO. AF_05/2018</v>
          </cell>
          <cell r="C1593" t="str">
            <v>UN</v>
          </cell>
          <cell r="D1593" t="str">
            <v>ATRIBUÍDO SÃO PAULO</v>
          </cell>
          <cell r="E1593">
            <v>6729.35</v>
          </cell>
        </row>
        <row r="1594">
          <cell r="A1594">
            <v>99288</v>
          </cell>
          <cell r="B1594" t="str">
            <v>ACRÉSCIMO PARA POÇO DE VISITA CIRCULAR PARA DRENAGEM, EM CONCRETO PRÉ-MOLDADO, DIÂMETRO INTERNO = 1 M. AF_05/2018</v>
          </cell>
          <cell r="C1594" t="str">
            <v>M</v>
          </cell>
          <cell r="D1594" t="str">
            <v>COEFICIENTE DE REPRESENTATIVIDADE</v>
          </cell>
          <cell r="E1594">
            <v>309.41000000000003</v>
          </cell>
        </row>
        <row r="1595">
          <cell r="A1595">
            <v>99289</v>
          </cell>
          <cell r="B1595" t="str">
            <v>ACRÉSCIMO PARA POÇO DE VISITA RETANGULAR PARA DRENAGEM, EM ALVENARIA COM BLOCOS DE CONCRETO, DIMENSÕES INTERNAS = 1X4 M. AF_05/2018</v>
          </cell>
          <cell r="C1595" t="str">
            <v>M</v>
          </cell>
          <cell r="D1595" t="str">
            <v>COEFICIENTE DE REPRESENTATIVIDADE</v>
          </cell>
          <cell r="E1595">
            <v>2107.77</v>
          </cell>
        </row>
        <row r="1596">
          <cell r="A1596">
            <v>99290</v>
          </cell>
          <cell r="B1596" t="str">
            <v>BASE PARA POÇO DE VISITA RETANGULAR PARA DRENAGEM, EM ALVENARIA COM BLOCOS DE CONCRETO, DIMENSÕES INTERNAS = 1,5X1,5 M, PROFUNDIDADE = 1,45 M, EXCLUINDO TAMPÃO. AF_05/2018</v>
          </cell>
          <cell r="C1596" t="str">
            <v>UN</v>
          </cell>
          <cell r="D1596" t="str">
            <v>ATRIBUÍDO SÃO PAULO</v>
          </cell>
          <cell r="E1596">
            <v>2915</v>
          </cell>
        </row>
        <row r="1597">
          <cell r="A1597">
            <v>99291</v>
          </cell>
          <cell r="B1597" t="str">
            <v>ACRÉSCIMO PARA POÇO DE VISITA RETANGULAR PARA DRENAGEM, EM ALVENARIA COM BLOCOS DE CONCRETO, DIMENSÕES INTERNAS = 1,5X3,5 M. AF_05/2018</v>
          </cell>
          <cell r="C1597" t="str">
            <v>M</v>
          </cell>
          <cell r="D1597" t="str">
            <v>COEFICIENTE DE REPRESENTATIVIDADE</v>
          </cell>
          <cell r="E1597">
            <v>2107.77</v>
          </cell>
        </row>
        <row r="1598">
          <cell r="A1598">
            <v>99292</v>
          </cell>
          <cell r="B1598" t="str">
            <v>BASE PARA POÇO DE VISITA CIRCULAR PARA DRENAGEM, EM ALVENARIA COM TIJOLOS CERÂMICOS MACIÇOS, DIÂMETRO INTERNO = 1 M, PROFUNDIDADE = 1,45 M, EXCLUINDO TAMPÃO. AF_05/2018</v>
          </cell>
          <cell r="C1598" t="str">
            <v>UN</v>
          </cell>
          <cell r="D1598" t="str">
            <v>ATRIBUÍDO SÃO PAULO</v>
          </cell>
          <cell r="E1598">
            <v>1820.69</v>
          </cell>
        </row>
        <row r="1599">
          <cell r="A1599">
            <v>99293</v>
          </cell>
          <cell r="B1599" t="str">
            <v>ACRÉSCIMO PARA POÇO DE VISITA CIRCULAR PARA DRENAGEM, EM ALVENARIA COM TIJOLOS CERÂMICOS MACIÇOS, DIÂMETRO INTERNO = 1 M. AF_05/2018</v>
          </cell>
          <cell r="C1599" t="str">
            <v>M</v>
          </cell>
          <cell r="D1599" t="str">
            <v>COEFICIENTE DE REPRESENTATIVIDADE</v>
          </cell>
          <cell r="E1599">
            <v>1078.58</v>
          </cell>
        </row>
        <row r="1600">
          <cell r="A1600">
            <v>99294</v>
          </cell>
          <cell r="B1600" t="str">
            <v>BASE PARA POÇO DE VISITA RETANGULAR PARA DRENAGEM, EM ALVENARIA COM BLOCOS DE CONCRETO, DIMENSÕES INTERNAS = 1,5X4 M, PROFUNDIDADE = 1,45 M, EXCLUINDO TAMPÃO. AF_05/2018</v>
          </cell>
          <cell r="C1600" t="str">
            <v>UN</v>
          </cell>
          <cell r="D1600" t="str">
            <v>ATRIBUÍDO SÃO PAULO</v>
          </cell>
          <cell r="E1600">
            <v>5980.47</v>
          </cell>
        </row>
        <row r="1601">
          <cell r="A1601">
            <v>99296</v>
          </cell>
          <cell r="B1601" t="str">
            <v>ACRÉSCIMO PARA POÇO DE VISITA RETANGULAR PARA DRENAGEM, EM ALVENARIA COM BLOCOS DE CONCRETO, DIMENSÕES INTERNAS = 2,5X3 M. AF_05/2018</v>
          </cell>
          <cell r="C1601" t="str">
            <v>M</v>
          </cell>
          <cell r="D1601" t="str">
            <v>COEFICIENTE DE REPRESENTATIVIDADE</v>
          </cell>
          <cell r="E1601">
            <v>2324.63</v>
          </cell>
        </row>
        <row r="1602">
          <cell r="A1602">
            <v>99297</v>
          </cell>
          <cell r="B1602" t="str">
            <v>ACRÉSCIMO PARA POÇO DE VISITA RETANGULAR PARA DRENAGEM, EM ALVENARIA COM BLOCOS DE CONCRETO, DIMENSÕES INTERNAS = 1,5X4 M. AF_05/2018</v>
          </cell>
          <cell r="C1602" t="str">
            <v>M</v>
          </cell>
          <cell r="D1602" t="str">
            <v>COEFICIENTE DE REPRESENTATIVIDADE</v>
          </cell>
          <cell r="E1602">
            <v>2320.08</v>
          </cell>
        </row>
        <row r="1603">
          <cell r="A1603">
            <v>99298</v>
          </cell>
          <cell r="B1603" t="str">
            <v>BASE PARA POÇO DE VISITA RETANGULAR PARA DRENAGEM, EM ALVENARIA COM BLOCOS DE CONCRETO, DIMENSÕES INTERNAS = 2,5X3,5 M, PROFUNDIDADE = 1,45 M, EXCLUINDO TAMPÃO. AF_05/2018</v>
          </cell>
          <cell r="C1603" t="str">
            <v>UN</v>
          </cell>
          <cell r="D1603" t="str">
            <v>ATRIBUÍDO SÃO PAULO</v>
          </cell>
          <cell r="E1603">
            <v>7594.9</v>
          </cell>
        </row>
        <row r="1604">
          <cell r="A1604">
            <v>99299</v>
          </cell>
          <cell r="B1604" t="str">
            <v>ACRÉSCIMO PARA POÇO DE VISITA RETANGULAR PARA DRENAGEM, EM ALVENARIA COM BLOCOS DE CONCRETO, DIMENSÕES INTERNAS = 2,5X3,5 M. AF_05/2018</v>
          </cell>
          <cell r="C1604" t="str">
            <v>M</v>
          </cell>
          <cell r="D1604" t="str">
            <v>COEFICIENTE DE REPRESENTATIVIDADE</v>
          </cell>
          <cell r="E1604">
            <v>2515.13</v>
          </cell>
        </row>
        <row r="1605">
          <cell r="A1605">
            <v>99300</v>
          </cell>
          <cell r="B1605" t="str">
            <v>BASE PARA POÇO DE VISITA RETANGULAR PARA DRENAGEM, EM ALVENARIA COM BLOCOS DE CONCRETO, DIMENSÕES INTERNAS = 2,5X4 M, PROFUNDIDADE = 1,45 M, EXCLUINDO TAMPÃO. AF_05/2018</v>
          </cell>
          <cell r="C1605" t="str">
            <v>UN</v>
          </cell>
          <cell r="D1605" t="str">
            <v>ATRIBUÍDO SÃO PAULO</v>
          </cell>
          <cell r="E1605">
            <v>8460.4699999999993</v>
          </cell>
        </row>
        <row r="1606">
          <cell r="A1606">
            <v>99301</v>
          </cell>
          <cell r="B1606" t="str">
            <v>BASE PARA POÇO DE VISITA RETANGULAR PARA DRENAGEM, EM ALVENARIA COM BLOCOS DE CONCRETO, DIMENSÕES INTERNAS = 2X2 M, PROFUNDIDADE = 1,45 M, EXCLUINDO TAMPÃO. AF_05/2018</v>
          </cell>
          <cell r="C1606" t="str">
            <v>UN</v>
          </cell>
          <cell r="D1606" t="str">
            <v>ATRIBUÍDO SÃO PAULO</v>
          </cell>
          <cell r="E1606">
            <v>4272.1000000000004</v>
          </cell>
        </row>
        <row r="1607">
          <cell r="A1607">
            <v>99302</v>
          </cell>
          <cell r="B1607" t="str">
            <v>ACRÉSCIMO PARA POÇO DE VISITA RETANGULAR PARA DRENAGEM, EM ALVENARIA COM BLOCOS DE CONCRETO, DIMENSÕES INTERNAS = 2,5X4 M. AF_05/2018</v>
          </cell>
          <cell r="C1607" t="str">
            <v>M</v>
          </cell>
          <cell r="D1607" t="str">
            <v>COEFICIENTE DE REPRESENTATIVIDADE</v>
          </cell>
          <cell r="E1607">
            <v>2710.2</v>
          </cell>
        </row>
        <row r="1608">
          <cell r="A1608">
            <v>99303</v>
          </cell>
          <cell r="B1608" t="str">
            <v>BASE PARA POÇO DE VISITA RETANGULAR PARA DRENAGEM, EM ALVENARIA COM BLOCOS DE CONCRETO, DIMENSÕES INTERNAS = 3X3 M, PROFUNDIDADE = 1,45 M, EXCLUINDO TAMPÃO. AF_05/2018</v>
          </cell>
          <cell r="C1608" t="str">
            <v>UN</v>
          </cell>
          <cell r="D1608" t="str">
            <v>ATRIBUÍDO SÃO PAULO</v>
          </cell>
          <cell r="E1608">
            <v>7756.4</v>
          </cell>
        </row>
        <row r="1609">
          <cell r="A1609">
            <v>99304</v>
          </cell>
          <cell r="B1609" t="str">
            <v>ACRÉSCIMO PARA POÇO DE VISITA RETANGULAR PARA DRENAGEM, EM ALVENARIA COM BLOCOS DE CONCRETO, DIMENSÕES INTERNAS = 3X3 M. AF_05/2018</v>
          </cell>
          <cell r="C1609" t="str">
            <v>M</v>
          </cell>
          <cell r="D1609" t="str">
            <v>COEFICIENTE DE REPRESENTATIVIDADE</v>
          </cell>
          <cell r="E1609">
            <v>2519.67</v>
          </cell>
        </row>
        <row r="1610">
          <cell r="A1610">
            <v>99305</v>
          </cell>
          <cell r="B1610" t="str">
            <v>BASE PARA POÇO DE VISITA RETANGULAR PARA DRENAGEM, EM ALVENARIA COM BLOCOS DE CONCRETO, DIMENSÕES INTERNAS = 3X3,5 M, PROFUNDIDADE = 1,45 M, EXCLUINDO TAMPÃO. AF_05/2018</v>
          </cell>
          <cell r="C1610" t="str">
            <v>UN</v>
          </cell>
          <cell r="D1610" t="str">
            <v>ATRIBUÍDO SÃO PAULO</v>
          </cell>
          <cell r="E1610">
            <v>8748.7800000000007</v>
          </cell>
        </row>
        <row r="1611">
          <cell r="A1611">
            <v>99306</v>
          </cell>
          <cell r="B1611" t="str">
            <v>ACRÉSCIMO PARA POÇO DE VISITA RETANGULAR PARA DRENAGEM, EM ALVENARIA COM BLOCOS DE CONCRETO, DIMENSÕES INTERNAS = 3X3,5 M. AF_05/2018</v>
          </cell>
          <cell r="C1611" t="str">
            <v>M</v>
          </cell>
          <cell r="D1611" t="str">
            <v>COEFICIENTE DE REPRESENTATIVIDADE</v>
          </cell>
          <cell r="E1611">
            <v>2710.2</v>
          </cell>
        </row>
        <row r="1612">
          <cell r="A1612">
            <v>99307</v>
          </cell>
          <cell r="B1612" t="str">
            <v>ACRÉSCIMO PARA POÇO DE VISITA RETANGULAR PARA DRENAGEM, EM ALVENARIA COM BLOCOS DE CONCRETO, DIMENSÕES INTERNAS = 2X2 M. AF_05/2018</v>
          </cell>
          <cell r="C1612" t="str">
            <v>M</v>
          </cell>
          <cell r="D1612" t="str">
            <v>COEFICIENTE DE REPRESENTATIVIDADE</v>
          </cell>
          <cell r="E1612">
            <v>1748.46</v>
          </cell>
        </row>
        <row r="1613">
          <cell r="A1613">
            <v>99308</v>
          </cell>
          <cell r="B1613" t="str">
            <v>BASE PARA POÇO DE VISITA RETANGULAR PARA DRENAGEM, EM ALVENARIA COM BLOCOS DE CONCRETO, DIMENSÕES INTERNAS = 3X4 M, PROFUNDIDADE = 1,45 M, EXCLUINDO TAMPÃO. AF_05/2018</v>
          </cell>
          <cell r="C1613" t="str">
            <v>UN</v>
          </cell>
          <cell r="D1613" t="str">
            <v>ATRIBUÍDO SÃO PAULO</v>
          </cell>
          <cell r="E1613">
            <v>9741.16</v>
          </cell>
        </row>
        <row r="1614">
          <cell r="A1614">
            <v>99309</v>
          </cell>
          <cell r="B1614" t="str">
            <v>ACRÉSCIMO PARA POÇO DE VISITA RETANGULAR PARA DRENAGEM, EM ALVENARIA COM BLOCOS DE CONCRETO, DIMENSÕES INTERNAS = 3X4 M. AF_05/2018</v>
          </cell>
          <cell r="C1614" t="str">
            <v>M</v>
          </cell>
          <cell r="D1614" t="str">
            <v>COEFICIENTE DE REPRESENTATIVIDADE</v>
          </cell>
          <cell r="E1614">
            <v>2905.29</v>
          </cell>
        </row>
        <row r="1615">
          <cell r="A1615">
            <v>99310</v>
          </cell>
          <cell r="B1615" t="str">
            <v>BASE PARA POÇO DE VISITA RETANGULAR PARA DRENAGEM, EM ALVENARIA COM BLOCOS DE CONCRETO, DIMENSÕES INTERNAS = 3,5X3,5 M, PROFUNDIDADE = 1,45 M, EXCLUINDO TAMPÃO. AF_05/2018</v>
          </cell>
          <cell r="C1615" t="str">
            <v>UN</v>
          </cell>
          <cell r="D1615" t="str">
            <v>ATRIBUÍDO SÃO PAULO</v>
          </cell>
          <cell r="E1615">
            <v>9908.86</v>
          </cell>
        </row>
        <row r="1616">
          <cell r="A1616">
            <v>99311</v>
          </cell>
          <cell r="B1616" t="str">
            <v>ACRÉSCIMO PARA POÇO DE VISITA RETANGULAR PARA DRENAGEM, EM ALVENARIA COM BLOCOS DE CONCRETO, DIMENSÕES INTERNAS = 3,5X3,5 M. AF_05/2018</v>
          </cell>
          <cell r="C1616" t="str">
            <v>M</v>
          </cell>
          <cell r="D1616" t="str">
            <v>COEFICIENTE DE REPRESENTATIVIDADE</v>
          </cell>
          <cell r="E1616">
            <v>2905.29</v>
          </cell>
        </row>
        <row r="1617">
          <cell r="A1617">
            <v>99312</v>
          </cell>
          <cell r="B1617" t="str">
            <v>BASE PARA POÇO DE VISITA RETANGULAR PARA DRENAGEM, EM ALVENARIA COM BLOCOS DE CONCRETO, DIMENSÕES INTERNAS = 2X2,5 M, PROFUNDIDADE = 1,45 M, EXCLUINDO TAMPÃO. AF_05/2018</v>
          </cell>
          <cell r="C1617" t="str">
            <v>UN</v>
          </cell>
          <cell r="D1617" t="str">
            <v>ATRIBUÍDO SÃO PAULO</v>
          </cell>
          <cell r="E1617">
            <v>4993.92</v>
          </cell>
        </row>
        <row r="1618">
          <cell r="A1618">
            <v>99313</v>
          </cell>
          <cell r="B1618" t="str">
            <v>BASE PARA POÇO DE VISITA RETANGULAR PARA DRENAGEM, EM ALVENARIA COM BLOCOS DE CONCRETO, DIMENSÕES INTERNAS = 3,5X4 M, PROFUNDIDADE = 1,45 M, EXCLUINDO TAMPÃO. AF_05/2018</v>
          </cell>
          <cell r="C1618" t="str">
            <v>UN</v>
          </cell>
          <cell r="D1618" t="str">
            <v>ATRIBUÍDO SÃO PAULO</v>
          </cell>
          <cell r="E1618">
            <v>11028.98</v>
          </cell>
        </row>
        <row r="1619">
          <cell r="A1619">
            <v>99314</v>
          </cell>
          <cell r="B1619" t="str">
            <v>ACRÉSCIMO PARA POÇO DE VISITA RETANGULAR PARA DRENAGEM, EM ALVENARIA COM BLOCOS DE CONCRETO, DIMENSÕES INTERNAS = 3,5X4 M. AF_05/2018</v>
          </cell>
          <cell r="C1619" t="str">
            <v>M</v>
          </cell>
          <cell r="D1619" t="str">
            <v>COEFICIENTE DE REPRESENTATIVIDADE</v>
          </cell>
          <cell r="E1619">
            <v>3100.38</v>
          </cell>
        </row>
        <row r="1620">
          <cell r="A1620">
            <v>99315</v>
          </cell>
          <cell r="B1620" t="str">
            <v>BASE PARA POÇO DE VISITA RETANGULAR PARA DRENAGEM, EM ALVENARIA COM BLOCOS DE CONCRETO, DIMENSÕES INTERNAS = 4X4 M, PROFUNDIDADE = 1,45 M, EXCLUINDO TAMPÃO. AF_05/2018</v>
          </cell>
          <cell r="C1620" t="str">
            <v>UN</v>
          </cell>
          <cell r="D1620" t="str">
            <v>ATRIBUÍDO SÃO PAULO</v>
          </cell>
          <cell r="E1620">
            <v>12324</v>
          </cell>
        </row>
        <row r="1621">
          <cell r="A1621">
            <v>99317</v>
          </cell>
          <cell r="B1621" t="str">
            <v>ACRÉSCIMO PARA POÇO DE VISITA RETANGULAR PARA DRENAGEM, EM ALVENARIA COM BLOCOS DE CONCRETO, DIMENSÕES INTERNAS = 2X2,5 M. AF_05/2018</v>
          </cell>
          <cell r="C1621" t="str">
            <v>M</v>
          </cell>
          <cell r="D1621" t="str">
            <v>COEFICIENTE DE REPRESENTATIVIDADE</v>
          </cell>
          <cell r="E1621">
            <v>1939.02</v>
          </cell>
        </row>
        <row r="1622">
          <cell r="A1622">
            <v>99318</v>
          </cell>
          <cell r="B1622" t="str">
            <v>CHAMINÉ CIRCULAR PARA POÇO DE VISITA PARA DRENAGEM, EM CONCRETO PRÉ-MOLDADO, DIÂMETRO INTERNO = 0,6 M. AF_05/2018</v>
          </cell>
          <cell r="C1622" t="str">
            <v>M</v>
          </cell>
          <cell r="D1622" t="str">
            <v>COEFICIENTE DE REPRESENTATIVIDADE</v>
          </cell>
          <cell r="E1622">
            <v>168.02</v>
          </cell>
        </row>
        <row r="1623">
          <cell r="A1623">
            <v>99319</v>
          </cell>
          <cell r="B1623" t="str">
            <v>CHAMINÉ CIRCULAR PARA POÇO DE VISITA PARA DRENAGEM, EM ALVENARIA COM TIJOLOS CERÂMICOS MACIÇOS, DIÂMETRO INTERNO = 0,6 M. AF_05/2018</v>
          </cell>
          <cell r="C1623" t="str">
            <v>M</v>
          </cell>
          <cell r="D1623" t="str">
            <v>COEFICIENTE DE REPRESENTATIVIDADE</v>
          </cell>
          <cell r="E1623">
            <v>694.76</v>
          </cell>
        </row>
        <row r="1624">
          <cell r="A1624">
            <v>99320</v>
          </cell>
          <cell r="B1624" t="str">
            <v>BASE PARA POÇO DE VISITA RETANGULAR PARA DRENAGEM, EM ALVENARIA COM BLOCOS DE CONCRETO, DIMENSÕES INTERNAS = 2X3 M, PROFUNDIDADE = 1,45 M, EXCLUINDO TAMPÃO. AF_05/2018</v>
          </cell>
          <cell r="C1624" t="str">
            <v>UN</v>
          </cell>
          <cell r="D1624" t="str">
            <v>ATRIBUÍDO SÃO PAULO</v>
          </cell>
          <cell r="E1624">
            <v>5751.43</v>
          </cell>
        </row>
        <row r="1625">
          <cell r="A1625">
            <v>99321</v>
          </cell>
          <cell r="B1625" t="str">
            <v>ACRÉSCIMO PARA POÇO DE VISITA RETANGULAR PARA DRENAGEM, EM ALVENARIA COM BLOCOS DE CONCRETO, DIMENSÕES INTERNAS = 2X3 M. AF_05/2018</v>
          </cell>
          <cell r="C1625" t="str">
            <v>M</v>
          </cell>
          <cell r="D1625" t="str">
            <v>COEFICIENTE DE REPRESENTATIVIDADE</v>
          </cell>
          <cell r="E1625">
            <v>2129.56</v>
          </cell>
        </row>
        <row r="1626">
          <cell r="A1626">
            <v>99322</v>
          </cell>
          <cell r="B1626" t="str">
            <v>BASE PARA POÇO DE VISITA RETANGULAR PARA DRENAGEM, EM ALVENARIA COM BLOCOS DE CONCRETO, DIMENSÕES INTERNAS = 2X3,5 M, PROFUNDIDADE = 1,45 M, EXCLUINDO TAMPÃO. AF_05/2018</v>
          </cell>
          <cell r="C1626" t="str">
            <v>UN</v>
          </cell>
          <cell r="D1626" t="str">
            <v>ATRIBUÍDO SÃO PAULO</v>
          </cell>
          <cell r="E1626">
            <v>6477.66</v>
          </cell>
        </row>
        <row r="1627">
          <cell r="A1627">
            <v>99323</v>
          </cell>
          <cell r="B1627" t="str">
            <v>ACRÉSCIMO PARA POÇO DE VISITA RETANGULAR PARA DRENAGEM, EM ALVENARIA COM BLOCOS DE CONCRETO, DIMENSÕES INTERNAS = 2X3,5 M. AF_05/2018</v>
          </cell>
          <cell r="C1627" t="str">
            <v>M</v>
          </cell>
          <cell r="D1627" t="str">
            <v>COEFICIENTE DE REPRESENTATIVIDADE</v>
          </cell>
          <cell r="E1627">
            <v>2320.08</v>
          </cell>
        </row>
        <row r="1628">
          <cell r="A1628">
            <v>99324</v>
          </cell>
          <cell r="B1628" t="str">
            <v>BASE PARA POÇO DE VISITA RETANGULAR PARA DRENAGEM, EM ALVENARIA COM BLOCOS DE CONCRETO, DIMENSÕES INTERNAS = 2X4 M, PROFUNDIDADE = 1,45 M, EXCLUINDO TAMPÃO. AF_05/2018</v>
          </cell>
          <cell r="C1628" t="str">
            <v>UN</v>
          </cell>
          <cell r="D1628" t="str">
            <v>ATRIBUÍDO SÃO PAULO</v>
          </cell>
          <cell r="E1628">
            <v>7203.88</v>
          </cell>
        </row>
        <row r="1629">
          <cell r="A1629">
            <v>99325</v>
          </cell>
          <cell r="B1629" t="str">
            <v>ACRÉSCIMO PARA POÇO DE VISITA RETANGULAR PARA DRENAGEM, EM ALVENARIA COM BLOCOS DE CONCRETO, DIMENSÕES INTERNAS = 2X4 M. AF_05/2018</v>
          </cell>
          <cell r="C1629" t="str">
            <v>M</v>
          </cell>
          <cell r="D1629" t="str">
            <v>COEFICIENTE DE REPRESENTATIVIDADE</v>
          </cell>
          <cell r="E1629">
            <v>2515.13</v>
          </cell>
        </row>
        <row r="1630">
          <cell r="A1630">
            <v>99326</v>
          </cell>
          <cell r="B1630" t="str">
            <v>BASE PARA POÇO DE VISITA RETANGULAR PARA DRENAGEM, EM ALVENARIA COM BLOCOS DE CONCRETO, DIMENSÕES INTERNAS = 2,5X2,5 M, PROFUNDIDADE = 1,45 M, EXCLUINDO TAMPÃO. AF_05/2018</v>
          </cell>
          <cell r="C1630" t="str">
            <v>UN</v>
          </cell>
          <cell r="D1630" t="str">
            <v>ATRIBUÍDO SÃO PAULO</v>
          </cell>
          <cell r="E1630">
            <v>5863.81</v>
          </cell>
        </row>
        <row r="1631">
          <cell r="A1631">
            <v>99327</v>
          </cell>
          <cell r="B1631" t="str">
            <v>ACRÉSCIMO PARA POÇO DE VISITA RETANGULAR PARA DRENAGEM, EM ALVENARIA COM BLOCOS DE CONCRETO, DIMENSÕES INTERNAS = 4X4 M. AF_05/2018</v>
          </cell>
          <cell r="C1631" t="str">
            <v>M</v>
          </cell>
          <cell r="D1631" t="str">
            <v>COEFICIENTE DE REPRESENTATIVIDADE</v>
          </cell>
          <cell r="E1631">
            <v>3250.98</v>
          </cell>
        </row>
        <row r="1632">
          <cell r="A1632">
            <v>94263</v>
          </cell>
          <cell r="B1632" t="str">
            <v>GUIA (MEIO-FIO) CONCRETO, MOLDADA  IN LOCO  EM TRECHO RETO COM EXTRUSORA, 13 CM BASE X 22 CM ALTURA. AF_06/2016</v>
          </cell>
          <cell r="C1632" t="str">
            <v>M</v>
          </cell>
          <cell r="D1632" t="str">
            <v>ATRIBUÍDO SÃO PAULO</v>
          </cell>
          <cell r="E1632">
            <v>22.74</v>
          </cell>
        </row>
        <row r="1633">
          <cell r="A1633">
            <v>94264</v>
          </cell>
          <cell r="B1633" t="str">
            <v>GUIA (MEIO-FIO) CONCRETO, MOLDADA  IN LOCO  EM TRECHO CURVO COM EXTRUSORA, 13 CM BASE X 22 CM ALTURA. AF_06/2016</v>
          </cell>
          <cell r="C1633" t="str">
            <v>M</v>
          </cell>
          <cell r="D1633" t="str">
            <v>ATRIBUÍDO SÃO PAULO</v>
          </cell>
          <cell r="E1633">
            <v>25.73</v>
          </cell>
        </row>
        <row r="1634">
          <cell r="A1634">
            <v>94265</v>
          </cell>
          <cell r="B1634" t="str">
            <v>GUIA (MEIO-FIO) CONCRETO, MOLDADA  IN LOCO  EM TRECHO RETO COM EXTRUSORA, 15 CM BASE X 30 CM ALTURA. AF_06/2016</v>
          </cell>
          <cell r="C1634" t="str">
            <v>M</v>
          </cell>
          <cell r="D1634" t="str">
            <v>ATRIBUÍDO SÃO PAULO</v>
          </cell>
          <cell r="E1634">
            <v>28.87</v>
          </cell>
        </row>
        <row r="1635">
          <cell r="A1635">
            <v>94266</v>
          </cell>
          <cell r="B1635" t="str">
            <v>GUIA (MEIO-FIO) CONCRETO, MOLDADA  IN LOCO  EM TRECHO CURVO COM EXTRUSORA, 15 CM BASE X 30 CM ALTURA. AF_06/2016</v>
          </cell>
          <cell r="C1635" t="str">
            <v>M</v>
          </cell>
          <cell r="D1635" t="str">
            <v>ATRIBUÍDO SÃO PAULO</v>
          </cell>
          <cell r="E1635">
            <v>32.29</v>
          </cell>
        </row>
        <row r="1636">
          <cell r="A1636">
            <v>94267</v>
          </cell>
          <cell r="B1636" t="str">
            <v>GUIA (MEIO-FIO) E SARJETA CONJUGADOS DE CONCRETO, MOLDADA  IN LOCO  EM TRECHO RETO COM EXTRUSORA, 45 CM BASE (15 CM BASE DA GUIA + 30 CM BASE DA SARJETA) X 22 CM ALTURA. AF_06/2016</v>
          </cell>
          <cell r="C1636" t="str">
            <v>M</v>
          </cell>
          <cell r="D1636" t="str">
            <v>ATRIBUÍDO SÃO PAULO</v>
          </cell>
          <cell r="E1636">
            <v>33.61</v>
          </cell>
        </row>
        <row r="1637">
          <cell r="A1637">
            <v>94268</v>
          </cell>
          <cell r="B1637" t="str">
            <v>GUIA (MEIO-FIO) E SARJETA CONJUGADOS DE CONCRETO, MOLDADA  IN LOCO  EM TRECHO CURVO COM EXTRUSORA, 45 CM BASE (15 CM BASE DA GUIA + 30 CM BASE DA SARJETA) X 22 CM ALTURA. AF_06/2016</v>
          </cell>
          <cell r="C1637" t="str">
            <v>M</v>
          </cell>
          <cell r="D1637" t="str">
            <v>ATRIBUÍDO SÃO PAULO</v>
          </cell>
          <cell r="E1637">
            <v>37.36</v>
          </cell>
        </row>
        <row r="1638">
          <cell r="A1638">
            <v>94269</v>
          </cell>
          <cell r="B1638" t="str">
            <v>GUIA (MEIO-FIO) E SARJETA CONJUGADOS DE CONCRETO, MOLDADA  IN LOCO  EM TRECHO RETO COM EXTRUSORA, 60 CM BASE (15 CM BASE DA GUIA + 45 CM BASE DA SARJETA) X 26 CM ALTURA. AF_06/2016</v>
          </cell>
          <cell r="C1638" t="str">
            <v>M</v>
          </cell>
          <cell r="D1638" t="str">
            <v>ATRIBUÍDO SÃO PAULO</v>
          </cell>
          <cell r="E1638">
            <v>47.04</v>
          </cell>
        </row>
        <row r="1639">
          <cell r="A1639">
            <v>94270</v>
          </cell>
          <cell r="B1639" t="str">
            <v>GUIA (MEIO-FIO) E SARJETA CONJUGADOS DE CONCRETO, MOLDADA IN LOCO  EM TRECHO CURVO COM EXTRUSORA, 60 CM BASE (15 CM BASE DA GUIA + 45 CM BASE DA SARJETA) X 26 CM ALTURA. AF_06/2016</v>
          </cell>
          <cell r="C1639" t="str">
            <v>M</v>
          </cell>
          <cell r="D1639" t="str">
            <v>ATRIBUÍDO SÃO PAULO</v>
          </cell>
          <cell r="E1639">
            <v>52.27</v>
          </cell>
        </row>
        <row r="1640">
          <cell r="A1640">
            <v>94271</v>
          </cell>
          <cell r="B1640" t="str">
            <v>GUIA (MEIO-FIO) E SARJETA CONJUGADOS DE CONCRETO, MOLDADA  IN LOCO  EM TRECHO RETO COM EXTRUSORA, 65 CM BASE (15 CM BASE DA GUIA + 50 CM BASE DA SARJETA) X 26 CM ALTURA. AF_06/2016</v>
          </cell>
          <cell r="C1640" t="str">
            <v>M</v>
          </cell>
          <cell r="D1640" t="str">
            <v>ATRIBUÍDO SÃO PAULO</v>
          </cell>
          <cell r="E1640">
            <v>57.36</v>
          </cell>
        </row>
        <row r="1641">
          <cell r="A1641">
            <v>94272</v>
          </cell>
          <cell r="B1641" t="str">
            <v>GUIA (MEIO-FIO) E SARJETA CONJUGADOS DE CONCRETO, MOLDADA  IN LOCO  EM TRECHO CURVO COM EXTRUSORA, 65 CM BASE (15 CM BASE DA GUIA + 50 CM BASE DA SARJETA) X 26 CM ALTURA. AF_06/2016</v>
          </cell>
          <cell r="C1641" t="str">
            <v>M</v>
          </cell>
          <cell r="D1641" t="str">
            <v>ATRIBUÍDO SÃO PAULO</v>
          </cell>
          <cell r="E1641">
            <v>64.319999999999993</v>
          </cell>
        </row>
        <row r="1642">
          <cell r="A1642">
            <v>94273</v>
          </cell>
          <cell r="B1642" t="str">
            <v>ASSENTAMENTO DE GUIA (MEIO-FIO) EM TRECHO RETO, CONFECCIONADA EM CONCRETO PRÉ-FABRICADO, DIMENSÕES 100X15X13X30 CM (COMPRIMENTO X BASE INFERIOR X BASE SUPERIOR X ALTURA), PARA VIAS URBANAS (USO VIÁRIO). AF_06/2016</v>
          </cell>
          <cell r="C1642" t="str">
            <v>M</v>
          </cell>
          <cell r="D1642" t="str">
            <v>COEFICIENTE DE REPRESENTATIVIDADE</v>
          </cell>
          <cell r="E1642">
            <v>34.17</v>
          </cell>
        </row>
        <row r="1643">
          <cell r="A1643">
            <v>94274</v>
          </cell>
          <cell r="B1643" t="str">
            <v>ASSENTAMENTO DE GUIA (MEIO-FIO) EM TRECHO CURVO, CONFECCIONADA EM CONCRETO PRÉ-FABRICADO, DIMENSÕES 100X15X13X30 CM (COMPRIMENTO X BASE INFERIOR X BASE SUPERIOR X ALTURA), PARA VIAS URBANAS (USO VIÁRIO). AF_06/2016</v>
          </cell>
          <cell r="C1643" t="str">
            <v>M</v>
          </cell>
          <cell r="D1643" t="str">
            <v>COEFICIENTE DE REPRESENTATIVIDADE</v>
          </cell>
          <cell r="E1643">
            <v>37.57</v>
          </cell>
        </row>
        <row r="1644">
          <cell r="A1644">
            <v>94275</v>
          </cell>
          <cell r="B1644" t="str">
            <v>ASSENTAMENTO DE GUIA (MEIO-FIO) EM TRECHO RETO, CONFECCIONADA EM CONCRETO PRÉ-FABRICADO, DIMENSÕES 100X15X13X20 CM (COMPRIMENTO X BASE INFERIOR X BASE SUPERIOR X ALTURA), PARA URBANIZAÇÃO INTERNA DE EMPREENDIMENTOS. AF_06/2016_P</v>
          </cell>
          <cell r="C1644" t="str">
            <v>M</v>
          </cell>
          <cell r="D1644" t="str">
            <v>COEFICIENTE DE REPRESENTATIVIDADE</v>
          </cell>
          <cell r="E1644">
            <v>32.51</v>
          </cell>
        </row>
        <row r="1645">
          <cell r="A1645">
            <v>94276</v>
          </cell>
          <cell r="B1645" t="str">
            <v>ASSENTAMENTO DE GUIA (MEIO-FIO) EM TRECHO CURVO, CONFECCIONADA EM CONCRETO PRÉ-FABRICADO, DIMENSÕES 100X15X13X20 CM (COMPRIMENTO X BASE INFERIOR X BASE SUPERIOR X ALTURA), PARA URBANIZAÇÃO INTERNA DE EMPREENDIMENTOS. AF_06/2016_P</v>
          </cell>
          <cell r="C1645" t="str">
            <v>M</v>
          </cell>
          <cell r="D1645" t="str">
            <v>COEFICIENTE DE REPRESENTATIVIDADE</v>
          </cell>
          <cell r="E1645">
            <v>35.9</v>
          </cell>
        </row>
        <row r="1646">
          <cell r="A1646">
            <v>94281</v>
          </cell>
          <cell r="B1646" t="str">
            <v>EXECUÇÃO DE SARJETA DE CONCRETO USINADO, MOLDADA  IN LOCO  EM TRECHO RETO, 30 CM BASE X 15 CM ALTURA. AF_06/2016</v>
          </cell>
          <cell r="C1646" t="str">
            <v>M</v>
          </cell>
          <cell r="D1646" t="str">
            <v>COEFICIENTE DE REPRESENTATIVIDADE</v>
          </cell>
          <cell r="E1646">
            <v>35.549999999999997</v>
          </cell>
        </row>
        <row r="1647">
          <cell r="A1647">
            <v>94282</v>
          </cell>
          <cell r="B1647" t="str">
            <v>EXECUÇÃO DE SARJETA DE CONCRETO USINADO, MOLDADA  IN LOCO  EM TRECHO CURVO, 30 CM BASE X 15 CM ALTURA. AF_06/2016</v>
          </cell>
          <cell r="C1647" t="str">
            <v>M</v>
          </cell>
          <cell r="D1647" t="str">
            <v>COEFICIENTE DE REPRESENTATIVIDADE</v>
          </cell>
          <cell r="E1647">
            <v>45.88</v>
          </cell>
        </row>
        <row r="1648">
          <cell r="A1648">
            <v>94283</v>
          </cell>
          <cell r="B1648" t="str">
            <v>EXECUÇÃO DE SARJETA DE CONCRETO USINADO, MOLDADA  IN LOCO  EM TRECHO RETO, 45 CM BASE X 15 CM ALTURA. AF_06/2016</v>
          </cell>
          <cell r="C1648" t="str">
            <v>M</v>
          </cell>
          <cell r="D1648" t="str">
            <v>COEFICIENTE DE REPRESENTATIVIDADE</v>
          </cell>
          <cell r="E1648">
            <v>44.6</v>
          </cell>
        </row>
        <row r="1649">
          <cell r="A1649">
            <v>94284</v>
          </cell>
          <cell r="B1649" t="str">
            <v>EXECUÇÃO DE SARJETA DE CONCRETO USINADO, MOLDADA  IN LOCO  EM TRECHO CURVO, 45 CM BASE X 15 CM ALTURA. AF_06/2016</v>
          </cell>
          <cell r="C1649" t="str">
            <v>M</v>
          </cell>
          <cell r="D1649" t="str">
            <v>COEFICIENTE DE REPRESENTATIVIDADE</v>
          </cell>
          <cell r="E1649">
            <v>54.93</v>
          </cell>
        </row>
        <row r="1650">
          <cell r="A1650">
            <v>94285</v>
          </cell>
          <cell r="B1650" t="str">
            <v>EXECUÇÃO DE SARJETA DE CONCRETO USINADO, MOLDADA  IN LOCO  EM TRECHO RETO, 60 CM BASE X 15 CM ALTURA. AF_06/2016</v>
          </cell>
          <cell r="C1650" t="str">
            <v>M</v>
          </cell>
          <cell r="D1650" t="str">
            <v>COEFICIENTE DE REPRESENTATIVIDADE</v>
          </cell>
          <cell r="E1650">
            <v>53.17</v>
          </cell>
        </row>
        <row r="1651">
          <cell r="A1651">
            <v>94286</v>
          </cell>
          <cell r="B1651" t="str">
            <v>EXECUÇÃO DE SARJETA DE CONCRETO USINADO, MOLDADA  IN LOCO  EM TRECHO CURVO, 60 CM BASE X 15 CM ALTURA. AF_06/2016</v>
          </cell>
          <cell r="C1651" t="str">
            <v>M</v>
          </cell>
          <cell r="D1651" t="str">
            <v>COEFICIENTE DE REPRESENTATIVIDADE</v>
          </cell>
          <cell r="E1651">
            <v>63.5</v>
          </cell>
        </row>
        <row r="1652">
          <cell r="A1652">
            <v>94287</v>
          </cell>
          <cell r="B1652" t="str">
            <v>EXECUÇÃO DE SARJETA DE CONCRETO USINADO, MOLDADA  IN LOCO  EM TRECHO RETO, 30 CM BASE X 10 CM ALTURA. AF_06/2016</v>
          </cell>
          <cell r="C1652" t="str">
            <v>M</v>
          </cell>
          <cell r="D1652" t="str">
            <v>COEFICIENTE DE REPRESENTATIVIDADE</v>
          </cell>
          <cell r="E1652">
            <v>28.45</v>
          </cell>
        </row>
        <row r="1653">
          <cell r="A1653">
            <v>94288</v>
          </cell>
          <cell r="B1653" t="str">
            <v>EXECUÇÃO DE SARJETA DE CONCRETO USINADO, MOLDADA  IN LOCO  EM TRECHO CURVO, 30 CM BASE X 10 CM ALTURA. AF_06/2016</v>
          </cell>
          <cell r="C1653" t="str">
            <v>M</v>
          </cell>
          <cell r="D1653" t="str">
            <v>COEFICIENTE DE REPRESENTATIVIDADE</v>
          </cell>
          <cell r="E1653">
            <v>37.49</v>
          </cell>
        </row>
        <row r="1654">
          <cell r="A1654">
            <v>94289</v>
          </cell>
          <cell r="B1654" t="str">
            <v>EXECUÇÃO DE SARJETA DE CONCRETO USINADO, MOLDADA  IN LOCO  EM TRECHO RETO, 45 CM BASE X 10 CM ALTURA. AF_06/2016</v>
          </cell>
          <cell r="C1654" t="str">
            <v>M</v>
          </cell>
          <cell r="D1654" t="str">
            <v>COEFICIENTE DE REPRESENTATIVIDADE</v>
          </cell>
          <cell r="E1654">
            <v>35.020000000000003</v>
          </cell>
        </row>
        <row r="1655">
          <cell r="A1655">
            <v>94290</v>
          </cell>
          <cell r="B1655" t="str">
            <v>EXECUÇÃO DE SARJETA DE CONCRETO USINADO, MOLDADA  IN LOCO  EM TRECHO CURVO, 45 CM BASE X 10 CM ALTURA. AF_06/2016</v>
          </cell>
          <cell r="C1655" t="str">
            <v>M</v>
          </cell>
          <cell r="D1655" t="str">
            <v>COEFICIENTE DE REPRESENTATIVIDADE</v>
          </cell>
          <cell r="E1655">
            <v>44.05</v>
          </cell>
        </row>
        <row r="1656">
          <cell r="A1656">
            <v>94291</v>
          </cell>
          <cell r="B1656" t="str">
            <v>EXECUÇÃO DE SARJETA DE CONCRETO USINADO, MOLDADA  IN LOCO  EM TRECHO RETO, 60 CM BASE X 10 CM ALTURA. AF_06/2016</v>
          </cell>
          <cell r="C1656" t="str">
            <v>M</v>
          </cell>
          <cell r="D1656" t="str">
            <v>COEFICIENTE DE REPRESENTATIVIDADE</v>
          </cell>
          <cell r="E1656">
            <v>41.13</v>
          </cell>
        </row>
        <row r="1657">
          <cell r="A1657">
            <v>94292</v>
          </cell>
          <cell r="B1657" t="str">
            <v>EXECUÇÃO DE SARJETA DE CONCRETO USINADO, MOLDADA  IN LOCO  EM TRECHO CURVO, 60 CM BASE X 10 CM ALTURA. AF_06/2016</v>
          </cell>
          <cell r="C1657" t="str">
            <v>M</v>
          </cell>
          <cell r="D1657" t="str">
            <v>COEFICIENTE DE REPRESENTATIVIDADE</v>
          </cell>
          <cell r="E1657">
            <v>50.16</v>
          </cell>
        </row>
        <row r="1658">
          <cell r="A1658">
            <v>94293</v>
          </cell>
          <cell r="B1658" t="str">
            <v>EXECUÇÃO DE SARJETÃO DE CONCRETO USINADO, MOLDADA  IN LOCO  EM TRECHO RETO, 100 CM BASE X 20 CM ALTURA. AF_06/2016</v>
          </cell>
          <cell r="C1658" t="str">
            <v>M</v>
          </cell>
          <cell r="D1658" t="str">
            <v>COEFICIENTE DE REPRESENTATIVIDADE</v>
          </cell>
          <cell r="E1658">
            <v>101.77</v>
          </cell>
        </row>
        <row r="1659">
          <cell r="A1659">
            <v>94294</v>
          </cell>
          <cell r="B1659" t="str">
            <v>EXECUÇÃO DE ESCORAS DE CONCRETO PARA CONTENÇÃO DE GUIAS PRÉ-FABRICADAS. AF_06/2016</v>
          </cell>
          <cell r="C1659" t="str">
            <v>M</v>
          </cell>
          <cell r="D1659" t="str">
            <v>COEFICIENTE DE REPRESENTATIVIDADE</v>
          </cell>
          <cell r="E1659">
            <v>5.63</v>
          </cell>
        </row>
        <row r="1660">
          <cell r="A1660">
            <v>94037</v>
          </cell>
          <cell r="B1660" t="str">
            <v>ESCORAMENTO DE VALA, TIPO PONTALETEAMENTO, COM PROFUNDIDADE DE 0 A 1,5 M, LARGURA MENOR QUE 1,5 M, EM LOCAL COM NÍVEL ALTO DE INTERFERÊNCIA. AF_06/2016</v>
          </cell>
          <cell r="C1660" t="str">
            <v>M2</v>
          </cell>
          <cell r="D1660" t="str">
            <v>COEFICIENTE DE REPRESENTATIVIDADE</v>
          </cell>
          <cell r="E1660">
            <v>17.559999999999999</v>
          </cell>
        </row>
        <row r="1661">
          <cell r="A1661">
            <v>94038</v>
          </cell>
          <cell r="B1661" t="str">
            <v>ESCORAMENTO DE VALA, TIPO PONTALETEAMENTO, COM PROFUNDIDADE DE 0 A 1,5 M, LARGURA MAIOR OU IGUAL A 1,5 M E MENOR QUE 2,5 M, EM LOCAL COM NÍVEL ALTO DE INTERFERÊNCIA. AF_06/2016</v>
          </cell>
          <cell r="C1661" t="str">
            <v>M2</v>
          </cell>
          <cell r="D1661" t="str">
            <v>COEFICIENTE DE REPRESENTATIVIDADE</v>
          </cell>
          <cell r="E1661">
            <v>24.21</v>
          </cell>
        </row>
        <row r="1662">
          <cell r="A1662">
            <v>94039</v>
          </cell>
          <cell r="B1662" t="str">
            <v>ESCORAMENTO DE VALA, TIPO PONTALETEAMENTO, COM PROFUNDIDADE DE 1,5 A 3,0 M, LARGURA MENOR QUE 1,5 M, EM LOCAL COM NÍVEL ALTO DE INTERFERÊNCIA. AF_06/2016</v>
          </cell>
          <cell r="C1662" t="str">
            <v>M2</v>
          </cell>
          <cell r="D1662" t="str">
            <v>COEFICIENTE DE REPRESENTATIVIDADE</v>
          </cell>
          <cell r="E1662">
            <v>13.78</v>
          </cell>
        </row>
        <row r="1663">
          <cell r="A1663">
            <v>94040</v>
          </cell>
          <cell r="B1663" t="str">
            <v>ESCORAMENTO DE VALA, TIPO PONTALETEAMENTO, COM PROFUNDIDADE DE 1,5 A 3,0 M, LARGURA MAIOR OU IGUAL A 1,5 M E MENOR QUE 2,5 M, EM LOCAL COM NÍVEL ALTO DE INTERFERÊNCIA. AF_06/2016</v>
          </cell>
          <cell r="C1663" t="str">
            <v>M2</v>
          </cell>
          <cell r="D1663" t="str">
            <v>COEFICIENTE DE REPRESENTATIVIDADE</v>
          </cell>
          <cell r="E1663">
            <v>20.47</v>
          </cell>
        </row>
        <row r="1664">
          <cell r="A1664">
            <v>94041</v>
          </cell>
          <cell r="B1664" t="str">
            <v>ESCORAMENTO DE VALA, TIPO PONTALETEAMENTO, COM PROFUNDIDADE DE 3,0 A 4,5 M, LARGURA MENOR QUE 1,5 M EM LOCAL COM NÍVEL ALTO DE INTERFERÊNCIA. AF_06/2016</v>
          </cell>
          <cell r="C1664" t="str">
            <v>M2</v>
          </cell>
          <cell r="D1664" t="str">
            <v>COEFICIENTE DE REPRESENTATIVIDADE</v>
          </cell>
          <cell r="E1664">
            <v>10.44</v>
          </cell>
        </row>
        <row r="1665">
          <cell r="A1665">
            <v>94042</v>
          </cell>
          <cell r="B1665" t="str">
            <v>ESCORAMENTO DE VALA, TIPO PONTALETEAMENTO, COM PROFUNDIDADE DE 3,0 A 4,5 M, LARGURA MAIOR OU IGUAL A 1,5 M E MENOR QUE 2,5 M, EM LOCAL COM NÍVEL ALTO DE INTERFERÊNCIA. AF_06/2016</v>
          </cell>
          <cell r="C1665" t="str">
            <v>M2</v>
          </cell>
          <cell r="D1665" t="str">
            <v>COEFICIENTE DE REPRESENTATIVIDADE</v>
          </cell>
          <cell r="E1665">
            <v>17.23</v>
          </cell>
        </row>
        <row r="1666">
          <cell r="A1666">
            <v>94043</v>
          </cell>
          <cell r="B1666" t="str">
            <v>ESCORAMENTO DE VALA, TIPO PONTALETEAMENTO, COM PROFUNDIDADE DE 0 A 1,5 M, LARGURA MENOR QUE 1,5 M, EM LOCAL COM NÍVEL BAIXO DE INTERFERÊNCIA. AF_06/2016</v>
          </cell>
          <cell r="C1666" t="str">
            <v>M2</v>
          </cell>
          <cell r="D1666" t="str">
            <v>COEFICIENTE DE REPRESENTATIVIDADE</v>
          </cell>
          <cell r="E1666">
            <v>16.489999999999998</v>
          </cell>
        </row>
        <row r="1667">
          <cell r="A1667">
            <v>94044</v>
          </cell>
          <cell r="B1667" t="str">
            <v>ESCORAMENTO DE VALA, TIPO PONTALETEAMENTO, COM PROFUNDIDADE DE 0 A 1,5 M, LARGURA MAIOR OU IGUAL A 1,5 M E MENOR QUE 2,5 M, EM LOCAL COM NÍVEL BAIXO DE INTERFERÊNCIA. AF_06/2016</v>
          </cell>
          <cell r="C1667" t="str">
            <v>M2</v>
          </cell>
          <cell r="D1667" t="str">
            <v>COEFICIENTE DE REPRESENTATIVIDADE</v>
          </cell>
          <cell r="E1667">
            <v>23.18</v>
          </cell>
        </row>
        <row r="1668">
          <cell r="A1668">
            <v>94045</v>
          </cell>
          <cell r="B1668" t="str">
            <v>ESCORAMENTO DE VALA, TIPO PONTALETEAMENTO, COM PROFUNDIDADE DE 1,5 A 3,0 M, LARGURA MENOR QUE 1,5 M, EM LOCAL COM NÍVEL BAIXO DE INTERFERÊNCIA. AF_06/2016</v>
          </cell>
          <cell r="C1668" t="str">
            <v>M2</v>
          </cell>
          <cell r="D1668" t="str">
            <v>COEFICIENTE DE REPRESENTATIVIDADE</v>
          </cell>
          <cell r="E1668">
            <v>12.74</v>
          </cell>
        </row>
        <row r="1669">
          <cell r="A1669">
            <v>94046</v>
          </cell>
          <cell r="B1669" t="str">
            <v>ESCORAMENTO DE VALA, TIPO PONTALETEAMENTO, COM PROFUNDIDADE DE 1,5 A 3,0 M, LARGURA MAIOR OU IGUAL A 1,5 M E MENOR QUE 2,5 M, EM LOCAL COM NÍVEL BAIXO DE INTERFERÊNCIA. AF_06/2016</v>
          </cell>
          <cell r="C1669" t="str">
            <v>M2</v>
          </cell>
          <cell r="D1669" t="str">
            <v>COEFICIENTE DE REPRESENTATIVIDADE</v>
          </cell>
          <cell r="E1669">
            <v>19.399999999999999</v>
          </cell>
        </row>
        <row r="1670">
          <cell r="A1670">
            <v>94047</v>
          </cell>
          <cell r="B1670" t="str">
            <v>ESCORAMENTO DE VALA, TIPO PONTALETEAMENTO, COM PROFUNDIDADE DE 3,0 A 4,5 M, LARGURA MENOR QUE 1,5 M EM LOCAL COM NÍVEL BAIXO DE INTERFERÊNCIA. AF_06/2016</v>
          </cell>
          <cell r="C1670" t="str">
            <v>M2</v>
          </cell>
          <cell r="D1670" t="str">
            <v>COEFICIENTE DE REPRESENTATIVIDADE</v>
          </cell>
          <cell r="E1670">
            <v>9.4</v>
          </cell>
        </row>
        <row r="1671">
          <cell r="A1671">
            <v>94048</v>
          </cell>
          <cell r="B1671" t="str">
            <v>ESCORAMENTO DE VALA, TIPO PONTALETEAMENTO, COM PROFUNDIDADE DE 3,0 A 4,5 M, LARGURA MAIOR OU IGUAL A 1,5 M E MENOR QUE 2,5 M, EM LOCAL COM NÍVEL BAIXO DE INTERFERÊNCIA. AF_06/2016</v>
          </cell>
          <cell r="C1671" t="str">
            <v>M2</v>
          </cell>
          <cell r="D1671" t="str">
            <v>COEFICIENTE DE REPRESENTATIVIDADE</v>
          </cell>
          <cell r="E1671">
            <v>16.16</v>
          </cell>
        </row>
        <row r="1672">
          <cell r="A1672">
            <v>94049</v>
          </cell>
          <cell r="B1672" t="str">
            <v>ESCORAMENTO DE VALA, TIPO DESCONTÍNUO, COM PROFUNDIDADE DE 0 A 1,5 M, LARGURA MENOR QUE 1,5 M, EM LOCAL COM NÍVEL ALTO DE INTERFERÊNCIA. AF_06/2016</v>
          </cell>
          <cell r="C1672" t="str">
            <v>M2</v>
          </cell>
          <cell r="D1672" t="str">
            <v>COEFICIENTE DE REPRESENTATIVIDADE</v>
          </cell>
          <cell r="E1672">
            <v>29.02</v>
          </cell>
        </row>
        <row r="1673">
          <cell r="A1673">
            <v>94050</v>
          </cell>
          <cell r="B1673" t="str">
            <v>ESCORAMENTO DE VALA, TIPO DESCONTÍNUO, COM PROFUNDIDADE DE 0 A 1,5 M, LARGURA MAIOR OU IGUAL A 1,5 M E MENOR QUE 2,5 M, EM LOCAL COM NÍVEL ALTO DE INTERFERÊNCIA. AF_06/2016</v>
          </cell>
          <cell r="C1673" t="str">
            <v>M2</v>
          </cell>
          <cell r="D1673" t="str">
            <v>COEFICIENTE DE REPRESENTATIVIDADE</v>
          </cell>
          <cell r="E1673">
            <v>37.71</v>
          </cell>
        </row>
        <row r="1674">
          <cell r="A1674">
            <v>94051</v>
          </cell>
          <cell r="B1674" t="str">
            <v>ESCORAMENTO DE VALA, TIPO DESCONTÍNUO, COM PROFUNDIDADE DE 1,5 M A 3,0 M, LARGURA MENOR QUE 1,5 M, EM LOCAL COM NÍVEL ALTO DE INTERFERÊNCIA. AF_06/2016</v>
          </cell>
          <cell r="C1674" t="str">
            <v>M2</v>
          </cell>
          <cell r="D1674" t="str">
            <v>COEFICIENTE DE REPRESENTATIVIDADE</v>
          </cell>
          <cell r="E1674">
            <v>23.77</v>
          </cell>
        </row>
        <row r="1675">
          <cell r="A1675">
            <v>94052</v>
          </cell>
          <cell r="B1675" t="str">
            <v>ESCORAMENTO DE VALA, TIPO DESCONTÍNUO, COM PROFUNDIDADE DE 1,5 A 3,0 M, LARGURA MAIOR OU IGUAL A 1,5 M E MENOR QUE 2,5 M, EM LOCAL COM NÍVEL ALTO DE INTERFERÊNCIA. AF_06/2016</v>
          </cell>
          <cell r="C1675" t="str">
            <v>M2</v>
          </cell>
          <cell r="D1675" t="str">
            <v>COEFICIENTE DE REPRESENTATIVIDADE</v>
          </cell>
          <cell r="E1675">
            <v>32.32</v>
          </cell>
        </row>
        <row r="1676">
          <cell r="A1676">
            <v>94053</v>
          </cell>
          <cell r="B1676" t="str">
            <v>ESCORAMENTO DE VALA, TIPO DESCONTÍNUO, COM PROFUNDIDADE DE 3,0 A 4,5 M, LARGURA MENOR QUE 1,5 M, EM LOCAL COM NÍVEL ALTO DE INTERFERÊNCIA. AF_06/2016</v>
          </cell>
          <cell r="C1676" t="str">
            <v>M2</v>
          </cell>
          <cell r="D1676" t="str">
            <v>COEFICIENTE DE REPRESENTATIVIDADE</v>
          </cell>
          <cell r="E1676">
            <v>20.329999999999998</v>
          </cell>
        </row>
        <row r="1677">
          <cell r="A1677">
            <v>94054</v>
          </cell>
          <cell r="B1677" t="str">
            <v>ESCORAMENTO DE VALA, TIPO DESCONTÍNUO, COM PROFUNDIDADE DE 3,0 A 4,5 M, LARGURA MAIOR OU IGUAL A 1,5 E MENOR QUE 2,5 M, EM LOCAL COM NÍVEL ALTO DE INTERFERÊNCIA. AF_06/2016</v>
          </cell>
          <cell r="C1677" t="str">
            <v>M2</v>
          </cell>
          <cell r="D1677" t="str">
            <v>COEFICIENTE DE REPRESENTATIVIDADE</v>
          </cell>
          <cell r="E1677">
            <v>29</v>
          </cell>
        </row>
        <row r="1678">
          <cell r="A1678">
            <v>94055</v>
          </cell>
          <cell r="B1678" t="str">
            <v>ESCORAMENTO DE VALA, TIPO DESCONTÍNUO, COM PROFUNDIDADE DE 0 A 1,5 M, LARGURA MENOR QUE 1,5 M, EM LOCAL COM NÍVEL BAIXO DE INTERFERÊNCIA. AF_06/2016</v>
          </cell>
          <cell r="C1678" t="str">
            <v>M2</v>
          </cell>
          <cell r="D1678" t="str">
            <v>COEFICIENTE DE REPRESENTATIVIDADE</v>
          </cell>
          <cell r="E1678">
            <v>27.64</v>
          </cell>
        </row>
        <row r="1679">
          <cell r="A1679">
            <v>94056</v>
          </cell>
          <cell r="B1679" t="str">
            <v>ESCORAMENTO DE VALA, TIPO DESCONTÍNUO, COM PROFUNDIDADE DE 0 A 1,5 M, LARGURA MAIOR OU IGUAL A 1,5 M E MENOR QUE 2,5 M, EM LOCAL COM NÍVEL BAIXO DE INTERFERÊNCIA. AF_06/2016</v>
          </cell>
          <cell r="C1679" t="str">
            <v>M2</v>
          </cell>
          <cell r="D1679" t="str">
            <v>COEFICIENTE DE REPRESENTATIVIDADE</v>
          </cell>
          <cell r="E1679">
            <v>36.35</v>
          </cell>
        </row>
        <row r="1680">
          <cell r="A1680">
            <v>94057</v>
          </cell>
          <cell r="B1680" t="str">
            <v>ESCORAMENTO DE VALA, TIPO DESCONTÍNUO, COM PROFUNDIDADE DE 1,5 M A 3,0 M, LARGURA MENOR QUE 1,5 M, EM LOCAL COM NÍVEL BAIXO DE INTERFERÊNCIA. AF_06/2016</v>
          </cell>
          <cell r="C1680" t="str">
            <v>M2</v>
          </cell>
          <cell r="D1680" t="str">
            <v>COEFICIENTE DE REPRESENTATIVIDADE</v>
          </cell>
          <cell r="E1680">
            <v>22.41</v>
          </cell>
        </row>
        <row r="1681">
          <cell r="A1681">
            <v>94058</v>
          </cell>
          <cell r="B1681" t="str">
            <v>ESCORAMENTO DE VALA, TIPO DESCONTÍNUO, COM PROFUNDIDADE DE 1,5 A 3,0 M, LARGURA MAIOR OU IGUAL A 1,5 M E MENOR QUE 2,5 M, EM LOCAL COM NÍVEL BAIXO DE INTERFERÊNCIA. AF_06/2016</v>
          </cell>
          <cell r="C1681" t="str">
            <v>M2</v>
          </cell>
          <cell r="D1681" t="str">
            <v>COEFICIENTE DE REPRESENTATIVIDADE</v>
          </cell>
          <cell r="E1681">
            <v>30.95</v>
          </cell>
        </row>
        <row r="1682">
          <cell r="A1682">
            <v>94059</v>
          </cell>
          <cell r="B1682" t="str">
            <v>ESCORAMENTO DE VALA, TIPO DESCONTÍNUO, COM PROFUNDIDADE DE 3,0 A 4,5 M, LARGURA MENOR QUE 1,5 M, EM LOCAL COM NÍVEL BAIXO DE INTERFERÊNCIA. AF_06/2016</v>
          </cell>
          <cell r="C1682" t="str">
            <v>M2</v>
          </cell>
          <cell r="D1682" t="str">
            <v>COEFICIENTE DE REPRESENTATIVIDADE</v>
          </cell>
          <cell r="E1682">
            <v>18.98</v>
          </cell>
        </row>
        <row r="1683">
          <cell r="A1683">
            <v>94060</v>
          </cell>
          <cell r="B1683" t="str">
            <v>ESCORAMENTO DE VALA, TIPO DESCONTÍNUO, COM PROFUNDIDADE DE 3,0 A 4,5 M, LARGURA MAIOR OU IGUAL A 1,5 E MENOR QUE 2,5 M, EM LOCAL COM NÍVEL BAIXO DE INTERFERÊNCIA. AF_06/2016</v>
          </cell>
          <cell r="C1683" t="str">
            <v>M2</v>
          </cell>
          <cell r="D1683" t="str">
            <v>COEFICIENTE DE REPRESENTATIVIDADE</v>
          </cell>
          <cell r="E1683">
            <v>27.63</v>
          </cell>
        </row>
        <row r="1684">
          <cell r="A1684">
            <v>83770</v>
          </cell>
          <cell r="B1684" t="str">
            <v>ESCORAMENTO CONTINUO DE VALAS, MISTO, COM PERFIL I DE 8"</v>
          </cell>
          <cell r="C1684" t="str">
            <v>M2</v>
          </cell>
          <cell r="D1684" t="str">
            <v>ATRIBUÍDO SÃO PAULO</v>
          </cell>
          <cell r="E1684">
            <v>144.79</v>
          </cell>
        </row>
        <row r="1685">
          <cell r="A1685">
            <v>73301</v>
          </cell>
          <cell r="B1685" t="str">
            <v>ESCORAMENTO FORMAS ATE H = 3,30M, COM MADEIRA DE 3A QUALIDADE, NAO APARELHADA, APROVEITAMENTO TABUAS 3X E PRUMOS 4X.</v>
          </cell>
          <cell r="C1685" t="str">
            <v>M3</v>
          </cell>
          <cell r="D1685" t="str">
            <v>COEFICIENTE DE REPRESENTATIVIDADE</v>
          </cell>
          <cell r="E1685">
            <v>9.14</v>
          </cell>
        </row>
        <row r="1686">
          <cell r="A1686">
            <v>83515</v>
          </cell>
          <cell r="B1686" t="str">
            <v>ESCORAMENTO FORMAS DE H=3,30 A 3,50 M, COM MADEIRA 3A QUALIDADE, NAO APARELHADA, APROVEITAMENTO TABUAS 3X E PRUMOS 4X</v>
          </cell>
          <cell r="C1686" t="str">
            <v>M3</v>
          </cell>
          <cell r="D1686" t="str">
            <v>COEFICIENTE DE REPRESENTATIVIDADE</v>
          </cell>
          <cell r="E1686">
            <v>16.39</v>
          </cell>
        </row>
        <row r="1687">
          <cell r="A1687">
            <v>83516</v>
          </cell>
          <cell r="B1687" t="str">
            <v>ESCORAMENTO FORMAS H=3,50 A 4,00 M, COM MADEIRA DE 3A QUALIDADE, NAO APARELHADA, APROVEITAMENTO TABUAS 3X E PRUMOS 4X.</v>
          </cell>
          <cell r="C1687" t="str">
            <v>M3</v>
          </cell>
          <cell r="D1687" t="str">
            <v>COEFICIENTE DE REPRESENTATIVIDADE</v>
          </cell>
          <cell r="E1687">
            <v>18.93</v>
          </cell>
        </row>
        <row r="1688">
          <cell r="A1688">
            <v>90788</v>
          </cell>
          <cell r="B1688" t="str">
            <v>KIT DE PORTA-PRONTA DE MADEIRA EM ACABAMENTO MELAMÍNICO BRANCO, FOLHA LEVE OU MÉDIA, 60X210CM, EXCLUSIVE FECHADURA, FIXAÇÃO COM PREENCHIMENTO PARCIAL DE ESPUMA EXPANSIVA - FORNECIMENTO E INSTALAÇÃO. AF_12/2019</v>
          </cell>
          <cell r="C1688" t="str">
            <v>UN</v>
          </cell>
          <cell r="D1688" t="str">
            <v>COEFICIENTE DE REPRESENTATIVIDADE</v>
          </cell>
          <cell r="E1688">
            <v>347.2</v>
          </cell>
        </row>
        <row r="1689">
          <cell r="A1689">
            <v>90789</v>
          </cell>
          <cell r="B1689" t="str">
            <v>KIT DE PORTA-PRONTA DE MADEIRA EM ACABAMENTO MELAMÍNICO BRANCO, FOLHA LEVE OU MÉDIA, 70X210CM, EXCLUSIVE FECHADURA, FIXAÇÃO COM PREENCHIMENTO PARCIAL DE ESPUMA EXPANSIVA - FORNECIMENTO E INSTALAÇÃO. AF_12/2019</v>
          </cell>
          <cell r="C1689" t="str">
            <v>UN</v>
          </cell>
          <cell r="D1689" t="str">
            <v>COEFICIENTE DE REPRESENTATIVIDADE</v>
          </cell>
          <cell r="E1689">
            <v>358.99</v>
          </cell>
        </row>
        <row r="1690">
          <cell r="A1690">
            <v>90790</v>
          </cell>
          <cell r="B1690" t="str">
            <v>KIT DE PORTA-PRONTA DE MADEIRA EM ACABAMENTO MELAMÍNICO BRANCO, FOLHA LEVE OU MÉDIA, 80X210CM, EXCLUSIVE FECHADURA, FIXAÇÃO COM PREENCHIMENTO PARCIAL DE ESPUMA EXPANSIVA - FORNECIMENTO E INSTALAÇÃO. AF_12/2019</v>
          </cell>
          <cell r="C1690" t="str">
            <v>UN</v>
          </cell>
          <cell r="D1690" t="str">
            <v>COEFICIENTE DE REPRESENTATIVIDADE</v>
          </cell>
          <cell r="E1690">
            <v>362.35</v>
          </cell>
        </row>
        <row r="1691">
          <cell r="A1691">
            <v>90791</v>
          </cell>
          <cell r="B1691" t="str">
            <v>KIT DE PORTA-PRONTA DE MADEIRA EM ACABAMENTO MELAMÍNICO BRANCO, FOLHA PESADA OU SUPERPESADA, 80X210CM, EXCLUSIVE FECHADURA, FIXAÇÃO COM PREENCHIMENTO PARCIAL DE ESPUMA EXPANSIVA - FORNECIMENTO E INSTALAÇÃO. AF_12/2019</v>
          </cell>
          <cell r="C1691" t="str">
            <v>UN</v>
          </cell>
          <cell r="D1691" t="str">
            <v>COEFICIENTE DE REPRESENTATIVIDADE</v>
          </cell>
          <cell r="E1691">
            <v>388.61</v>
          </cell>
        </row>
        <row r="1692">
          <cell r="A1692">
            <v>90793</v>
          </cell>
          <cell r="B1692" t="str">
            <v>KIT DE PORTA-PRONTA DE MADEIRA EM ACABAMENTO MELAMÍNICO BRANCO, FOLHA PESADA OU SUPERPESADA, 90X210CM, EXCLUSIVE FECHADURA, FIXAÇÃO COM PREENCHIMENTO TOTAL DE ESPUMA EXPANSIVA - FORNECIMENTO E INSTALAÇÃO. AF_12/2019</v>
          </cell>
          <cell r="C1692" t="str">
            <v>UN</v>
          </cell>
          <cell r="D1692" t="str">
            <v>COEFICIENTE DE REPRESENTATIVIDADE</v>
          </cell>
          <cell r="E1692">
            <v>416.87</v>
          </cell>
        </row>
        <row r="1693">
          <cell r="A1693">
            <v>90794</v>
          </cell>
          <cell r="B1693" t="str">
            <v>KIT DE PORTA-PRONTA DE MADEIRA EM ACABAMENTO MELAMÍNICO BRANCO, FOLHA LEVE OU MÉDIA, E BATENTE METÁLICO, 60X210CM, EXCLUSIVE FECHADURA, FIXAÇÃO COM ARGAMASSA - FORNECIMENTO E INSTALAÇÃO. AF_19/2019</v>
          </cell>
          <cell r="C1693" t="str">
            <v>UN</v>
          </cell>
          <cell r="D1693" t="str">
            <v>COEFICIENTE DE REPRESENTATIVIDADE</v>
          </cell>
          <cell r="E1693">
            <v>388.66</v>
          </cell>
        </row>
        <row r="1694">
          <cell r="A1694">
            <v>90795</v>
          </cell>
          <cell r="B1694" t="str">
            <v>KIT DE PORTA-PRONTA DE MADEIRA EM ACABAMENTO MELAMÍNICO BRANCO, FOLHA LEVE OU MÉDIA, E BATENTE METÁLICO, 70X210CM,  EXCLUSIVE FECHADURA, FIXAÇÃO COM ARGAMASSA - FORNECIMENTO E INSTALAÇÃO. AF_12/2019</v>
          </cell>
          <cell r="C1694" t="str">
            <v>UN</v>
          </cell>
          <cell r="D1694" t="str">
            <v>COEFICIENTE DE REPRESENTATIVIDADE</v>
          </cell>
          <cell r="E1694">
            <v>404.98</v>
          </cell>
        </row>
        <row r="1695">
          <cell r="A1695">
            <v>90796</v>
          </cell>
          <cell r="B1695" t="str">
            <v>KIT DE PORTA-PRONTA DE MADEIRA EM ACABAMENTO MELAMÍNICO BRANCO, FOLHA LEVE OU MÉDIA, E BATENTE METÁLICO, 80X210CM, EXCLUSIVE FECHADURA, FIXAÇÃO COM ARGAMASSA - FORNECIMENTO E INSTALAÇÃO. AF_12/2019</v>
          </cell>
          <cell r="C1695" t="str">
            <v>UN</v>
          </cell>
          <cell r="D1695" t="str">
            <v>COEFICIENTE DE REPRESENTATIVIDADE</v>
          </cell>
          <cell r="E1695">
            <v>412.88</v>
          </cell>
        </row>
        <row r="1696">
          <cell r="A1696">
            <v>90797</v>
          </cell>
          <cell r="B1696" t="str">
            <v>KIT DE PORTA-PRONTA DE MADEIRA EM ACABAMENTO MELAMÍNICO BRANCO, FOLHA LEVE OU MÉDIA, E BATENTE METÁLICO, 90X210CM,  EXCLUSIVE FECHADURA, FIXAÇÃO COM ARGAMASSA - FORNECIMENTO E INSTALAÇÃO. AF_12/2019</v>
          </cell>
          <cell r="C1696" t="str">
            <v>UN</v>
          </cell>
          <cell r="D1696" t="str">
            <v>COEFICIENTE DE REPRESENTATIVIDADE</v>
          </cell>
          <cell r="E1696">
            <v>438.44</v>
          </cell>
        </row>
        <row r="1697">
          <cell r="A1697">
            <v>90798</v>
          </cell>
          <cell r="B1697" t="str">
            <v>KIT DE PORTA-PRONTA DE MADEIRA EM ACABAMENTO MELAMÍNICO BRANCO, FOLHA PESADA OU SUPERPESADA, E BATENTE METÁLICO, 80X210CM, EXCLUSIVE FECHADURA, FIXAÇÃO COM ARGAMASSA - FORNECIMENTO E INSTALAÇÃO. AF_12/2019</v>
          </cell>
          <cell r="C1697" t="str">
            <v>UN</v>
          </cell>
          <cell r="D1697" t="str">
            <v>COEFICIENTE DE REPRESENTATIVIDADE</v>
          </cell>
          <cell r="E1697">
            <v>442.1</v>
          </cell>
        </row>
        <row r="1698">
          <cell r="A1698">
            <v>90799</v>
          </cell>
          <cell r="B1698" t="str">
            <v>KIT DE PORTA-PRONTA DE MADEIRA EM ACABAMENTO MELAMÍNICO BRANCO, FOLHA PESADA OU SUPERPESADA, E BATENTE METÁLICO, 90X210CM, EXCLUSIVE FECHADURA, FIXAÇÃO COM ARGAMASSA - FORNECIMENTO E INSTALAÇÃO. AF_12/2019</v>
          </cell>
          <cell r="C1698" t="str">
            <v>UN</v>
          </cell>
          <cell r="D1698" t="str">
            <v>COEFICIENTE DE REPRESENTATIVIDADE</v>
          </cell>
          <cell r="E1698">
            <v>458.05</v>
          </cell>
        </row>
        <row r="1699">
          <cell r="A1699">
            <v>90801</v>
          </cell>
          <cell r="B1699" t="str">
            <v>BATENTE PARA PORTA DE MADEIRA, PADRÃO MÉDIO - FORNECIMENTO E MONTAGEM. AF_12/2019</v>
          </cell>
          <cell r="C1699" t="str">
            <v>UN</v>
          </cell>
          <cell r="D1699" t="str">
            <v>COEFICIENTE DE REPRESENTATIVIDADE</v>
          </cell>
          <cell r="E1699">
            <v>163.38</v>
          </cell>
        </row>
        <row r="1700">
          <cell r="A1700">
            <v>90806</v>
          </cell>
          <cell r="B1700" t="str">
            <v>BATENTE PARA PORTA DE MADEIRA, FIXAÇÃO COM ARGAMASSA, PADRÃO MÉDIO - FORNECIMENTO E INSTALAÇÃO. AF_12/2019_P</v>
          </cell>
          <cell r="C1700" t="str">
            <v>UN</v>
          </cell>
          <cell r="D1700" t="str">
            <v>COEFICIENTE DE REPRESENTATIVIDADE</v>
          </cell>
          <cell r="E1700">
            <v>231.26</v>
          </cell>
        </row>
        <row r="1701">
          <cell r="A1701">
            <v>90820</v>
          </cell>
          <cell r="B1701" t="str">
            <v>PORTA DE MADEIRA PARA PINTURA, SEMI-OCA (LEVE OU MÉDIA), 60X210CM, ESPESSURA DE 3,5CM, INCLUSO DOBRADIÇAS - FORNECIMENTO E INSTALAÇÃO. AF_12/2019</v>
          </cell>
          <cell r="C1701" t="str">
            <v>UN</v>
          </cell>
          <cell r="D1701" t="str">
            <v>COEFICIENTE DE REPRESENTATIVIDADE</v>
          </cell>
          <cell r="E1701">
            <v>273.68</v>
          </cell>
        </row>
        <row r="1702">
          <cell r="A1702">
            <v>90821</v>
          </cell>
          <cell r="B1702" t="str">
            <v>PORTA DE MADEIRA PARA PINTURA, SEMI-OCA (LEVE OU MÉDIA), 70X210CM, ESPESSURA DE 3,5CM, INCLUSO DOBRADIÇAS - FORNECIMENTO E INSTALAÇÃO. AF_12/2019</v>
          </cell>
          <cell r="C1702" t="str">
            <v>UN</v>
          </cell>
          <cell r="D1702" t="str">
            <v>COEFICIENTE DE REPRESENTATIVIDADE</v>
          </cell>
          <cell r="E1702">
            <v>295.06</v>
          </cell>
        </row>
        <row r="1703">
          <cell r="A1703">
            <v>90822</v>
          </cell>
          <cell r="B1703" t="str">
            <v>PORTA DE MADEIRA PARA PINTURA, SEMI-OCA (LEVE OU MÉDIA), 80X210CM, ESPESSURA DE 3,5CM, INCLUSO DOBRADIÇAS - FORNECIMENTO E INSTALAÇÃO. AF_12/2019</v>
          </cell>
          <cell r="C1703" t="str">
            <v>UN</v>
          </cell>
          <cell r="D1703" t="str">
            <v>COEFICIENTE DE REPRESENTATIVIDADE</v>
          </cell>
          <cell r="E1703">
            <v>292.77999999999997</v>
          </cell>
        </row>
        <row r="1704">
          <cell r="A1704">
            <v>90823</v>
          </cell>
          <cell r="B1704" t="str">
            <v>PORTA DE MADEIRA PARA PINTURA, SEMI-OCA (LEVE OU MÉDIA), 90X210CM, ESPESSURA DE 3,5CM, INCLUSO DOBRADIÇAS - FORNECIMENTO E INSTALAÇÃO. AF_12/2019</v>
          </cell>
          <cell r="C1704" t="str">
            <v>UN</v>
          </cell>
          <cell r="D1704" t="str">
            <v>COEFICIENTE DE REPRESENTATIVIDADE</v>
          </cell>
          <cell r="E1704">
            <v>306.56</v>
          </cell>
        </row>
        <row r="1705">
          <cell r="A1705">
            <v>90824</v>
          </cell>
          <cell r="B1705" t="str">
            <v>PORTA DE MADEIRA PARA PINTURA, SEMI-OCA (PESADA OU SUPERPESADA), 80X210CM, ESPESSURA DE 3,5CM, INCLUSO DOBRADIÇAS - FORNECIMENTO E INSTALAÇÃO. AF_12/2019</v>
          </cell>
          <cell r="C1705" t="str">
            <v>UN</v>
          </cell>
          <cell r="D1705" t="str">
            <v>COEFICIENTE DE REPRESENTATIVIDADE</v>
          </cell>
          <cell r="E1705">
            <v>316.25</v>
          </cell>
        </row>
        <row r="1706">
          <cell r="A1706">
            <v>90825</v>
          </cell>
          <cell r="B1706" t="str">
            <v>PORTA DE MADEIRA, MACIÇA (PESADA OU SUPERPESADA), 90X210CM, ESPESSURA DE 3,5CM, INCLUSO DOBRADIÇAS - FORNECIMENTO E INSTALAÇÃO. AF_12/2019</v>
          </cell>
          <cell r="C1706" t="str">
            <v>UN</v>
          </cell>
          <cell r="D1706" t="str">
            <v>COEFICIENTE DE REPRESENTATIVIDADE</v>
          </cell>
          <cell r="E1706">
            <v>336.51</v>
          </cell>
        </row>
        <row r="1707">
          <cell r="A1707">
            <v>90830</v>
          </cell>
          <cell r="B1707" t="str">
            <v>FECHADURA DE EMBUTIR COM CILINDRO, EXTERNA, COMPLETA, ACABAMENTO PADRÃO MÉDIO, INCLUSO EXECUÇÃO DE FURO - FORNECIMENTO E INSTALAÇÃO. AF_12/2019</v>
          </cell>
          <cell r="C1707" t="str">
            <v>UN</v>
          </cell>
          <cell r="D1707" t="str">
            <v>COEFICIENTE DE REPRESENTATIVIDADE</v>
          </cell>
          <cell r="E1707">
            <v>90.59</v>
          </cell>
        </row>
        <row r="1708">
          <cell r="A1708">
            <v>90831</v>
          </cell>
          <cell r="B1708" t="str">
            <v>FECHADURA DE EMBUTIR PARA PORTA DE BANHEIRO, COMPLETA, ACABAMENTO PADRÃO MÉDIO, INCLUSO EXECUÇÃO DE FURO - FORNECIMENTO E INSTALAÇÃO. AF_12/2019</v>
          </cell>
          <cell r="C1708" t="str">
            <v>UN</v>
          </cell>
          <cell r="D1708" t="str">
            <v>COEFICIENTE DE REPRESENTATIVIDADE</v>
          </cell>
          <cell r="E1708">
            <v>70.95</v>
          </cell>
        </row>
        <row r="1709">
          <cell r="A1709">
            <v>90841</v>
          </cell>
          <cell r="B1709" t="str">
            <v>KIT DE PORTA DE MADEIRA PARA PINTURA, SEMI-OCA (LEVE OU MÉDIA), PADRÃO MÉDIO, 60X210CM, ESPESSURA DE 3,5CM, ITENS INCLUSOS: DOBRADIÇAS, MONTAGEM E INSTALAÇÃO DO BATENTE, FECHADURA COM EXECUÇÃO DO FURO - FORNECIMENTO E INSTALAÇÃO. AF_12/2019</v>
          </cell>
          <cell r="C1709" t="str">
            <v>UN</v>
          </cell>
          <cell r="D1709" t="str">
            <v>COEFICIENTE DE REPRESENTATIVIDADE</v>
          </cell>
          <cell r="E1709">
            <v>624.16999999999996</v>
          </cell>
        </row>
        <row r="1710">
          <cell r="A1710">
            <v>90842</v>
          </cell>
          <cell r="B1710" t="str">
            <v>KIT DE PORTA DE MADEIRA PARA PINTURA, SEMI-OCA (LEVE OU MÉDIA), PADRÃO MÉDIO, 70X210CM, ESPESSURA DE 3,5CM, ITENS INCLUSOS: DOBRADIÇAS, MONTAGEM E INSTALAÇÃO DO BATENTE, FECHADURA COM EXECUÇÃO DO FURO - FORNECIMENTO E INSTALAÇÃO. AF_12/2019</v>
          </cell>
          <cell r="C1710" t="str">
            <v>UN</v>
          </cell>
          <cell r="D1710" t="str">
            <v>COEFICIENTE DE REPRESENTATIVIDADE</v>
          </cell>
          <cell r="E1710">
            <v>652.69000000000005</v>
          </cell>
        </row>
        <row r="1711">
          <cell r="A1711">
            <v>90843</v>
          </cell>
          <cell r="B1711" t="str">
            <v>KIT DE PORTA DE MADEIRA PARA PINTURA, SEMI-OCA (LEVE OU MÉDIA), PADRÃO MÉDIO, 80X210CM, ESPESSURA DE 3,5CM, ITENS INCLUSOS: DOBRADIÇAS, MONTAGEM E INSTALAÇÃO DO BATENTE, FECHADURA COM EXECUÇÃO DO FURO - FORNECIMENTO E INSTALAÇÃO. AF_12/2019</v>
          </cell>
          <cell r="C1711" t="str">
            <v>UN</v>
          </cell>
          <cell r="D1711" t="str">
            <v>COEFICIENTE DE REPRESENTATIVIDADE</v>
          </cell>
          <cell r="E1711">
            <v>664.93</v>
          </cell>
        </row>
        <row r="1712">
          <cell r="A1712">
            <v>90844</v>
          </cell>
          <cell r="B1712" t="str">
            <v>KIT DE PORTA DE MADEIRA PARA PINTURA, SEMI-OCA (LEVE OU MÉDIA), PADRÃO MÉDIO, 90X210CM, ESPESSURA DE 3,5CM, ITENS INCLUSOS: DOBRADIÇAS, MONTAGEM E INSTALAÇÃO DO BATENTE, FECHADURA COM EXECUÇÃO DO FURO - FORNECIMENTO E INSTALAÇÃO. AF_12/2019</v>
          </cell>
          <cell r="C1712" t="str">
            <v>UN</v>
          </cell>
          <cell r="D1712" t="str">
            <v>COEFICIENTE DE REPRESENTATIVIDADE</v>
          </cell>
          <cell r="E1712">
            <v>679.71</v>
          </cell>
        </row>
        <row r="1713">
          <cell r="A1713">
            <v>90847</v>
          </cell>
          <cell r="B1713" t="str">
            <v>KIT DE PORTA DE MADEIRA PARA PINTURA, SEMI-OCA (LEVE OU MÉDIA), PADRÃO MÉDIO, 60X210CM, ESPESSURA DE 3,5CM, ITENS INCLUSOS: DOBRADIÇAS, MONTAGEM E INSTALAÇÃO DO BATENTE, SEM FECHADURA - FORNECIMENTO E INSTALAÇÃO. AF_12/2019</v>
          </cell>
          <cell r="C1713" t="str">
            <v>UN</v>
          </cell>
          <cell r="D1713" t="str">
            <v>COEFICIENTE DE REPRESENTATIVIDADE</v>
          </cell>
          <cell r="E1713">
            <v>553.22</v>
          </cell>
        </row>
        <row r="1714">
          <cell r="A1714">
            <v>90848</v>
          </cell>
          <cell r="B1714" t="str">
            <v>KIT DE PORTA DE MADEIRA PARA PINTURA, SEMI-OCA (LEVE OU MÉDIA), PADRÃO MÉDIO, 70X210CM, ESPESSURA DE 3,5CM, ITENS INCLUSOS: DOBRADIÇAS, MONTAGEM E INSTALAÇÃO DO BATENTE, SEM FECHADURA - FORNECIMENTO E INSTALAÇÃO. AF_12/2019</v>
          </cell>
          <cell r="C1714" t="str">
            <v>UN</v>
          </cell>
          <cell r="D1714" t="str">
            <v>COEFICIENTE DE REPRESENTATIVIDADE</v>
          </cell>
          <cell r="E1714">
            <v>575.61</v>
          </cell>
        </row>
        <row r="1715">
          <cell r="A1715">
            <v>90849</v>
          </cell>
          <cell r="B1715" t="str">
            <v>KIT DE PORTA DE MADEIRA PARA PINTURA, SEMI-OCA (LEVE OU MÉDIA), PADRÃO MÉDIO, 80X210CM, ESPESSURA DE 3,5CM, ITENS INCLUSOS: DOBRADIÇAS, MONTAGEM E INSTALAÇÃO DO BATENTE, SEM FECHADURA - FORNECIMENTO E INSTALAÇÃO. AF_12/2019</v>
          </cell>
          <cell r="C1715" t="str">
            <v>UN</v>
          </cell>
          <cell r="D1715" t="str">
            <v>COEFICIENTE DE REPRESENTATIVIDADE</v>
          </cell>
          <cell r="E1715">
            <v>574.34</v>
          </cell>
        </row>
        <row r="1716">
          <cell r="A1716">
            <v>90850</v>
          </cell>
          <cell r="B1716" t="str">
            <v>KIT DE PORTA DE MADEIRA PARA PINTURA, SEMI-OCA (LEVE OU MÉDIA), PADRÃO MÉDIO, 90X210CM, ESPESSURA DE 3,5CM, ITENS INCLUSOS: DOBRADIÇAS, MONTAGEM E INSTALAÇÃO DO BATENTE, SEM FECHADURA - FORNECIMENTO E INSTALAÇÃO. AF_12/2019</v>
          </cell>
          <cell r="C1716" t="str">
            <v>UN</v>
          </cell>
          <cell r="D1716" t="str">
            <v>COEFICIENTE DE REPRESENTATIVIDADE</v>
          </cell>
          <cell r="E1716">
            <v>589.12</v>
          </cell>
        </row>
        <row r="1717">
          <cell r="A1717">
            <v>91009</v>
          </cell>
          <cell r="B1717" t="str">
            <v>PORTA DE MADEIRA PARA VERNIZ, SEMI-OCA (LEVE OU MÉDIA), 60X210CM, ESPESSURA DE 3,5CM, INCLUSO DOBRADIÇAS - FORNECIMENTO E INSTALAÇÃO. AF_12/2019</v>
          </cell>
          <cell r="C1717" t="str">
            <v>UN</v>
          </cell>
          <cell r="D1717" t="str">
            <v>COEFICIENTE DE REPRESENTATIVIDADE</v>
          </cell>
          <cell r="E1717">
            <v>279.24</v>
          </cell>
        </row>
        <row r="1718">
          <cell r="A1718">
            <v>91010</v>
          </cell>
          <cell r="B1718" t="str">
            <v>PORTA DE MADEIRA PARA VERNIZ, SEMI-OCA (LEVE OU MÉDIA), 70X210CM, ESPESSURA DE 3,5CM, INCLUSO DOBRADIÇAS - FORNECIMENTO E INSTALAÇÃO. AF_12/2019</v>
          </cell>
          <cell r="C1718" t="str">
            <v>UN</v>
          </cell>
          <cell r="D1718" t="str">
            <v>COEFICIENTE DE REPRESENTATIVIDADE</v>
          </cell>
          <cell r="E1718">
            <v>234.08</v>
          </cell>
        </row>
        <row r="1719">
          <cell r="A1719">
            <v>91011</v>
          </cell>
          <cell r="B1719" t="str">
            <v>PORTA DE MADEIRA PARA VERNIZ, SEMI-OCA (LEVE OU MÉDIA), 80X210CM, ESPESSURA DE 3,5CM, INCLUSO DOBRADIÇAS - FORNECIMENTO E INSTALAÇÃO. AF_12/2019</v>
          </cell>
          <cell r="C1719" t="str">
            <v>UN</v>
          </cell>
          <cell r="D1719" t="str">
            <v>COEFICIENTE DE REPRESENTATIVIDADE</v>
          </cell>
          <cell r="E1719">
            <v>313.61</v>
          </cell>
        </row>
        <row r="1720">
          <cell r="A1720">
            <v>91012</v>
          </cell>
          <cell r="B1720" t="str">
            <v>PORTA DE MADEIRA PARA VERNIZ, SEMI-OCA (LEVE OU MÉDIA), 90X210CM, ESPESSURA DE 3,5CM, INCLUSO DOBRADIÇAS - FORNECIMENTO E INSTALAÇÃO. AF_12/2019</v>
          </cell>
          <cell r="C1720" t="str">
            <v>UN</v>
          </cell>
          <cell r="D1720" t="str">
            <v>COEFICIENTE DE REPRESENTATIVIDADE</v>
          </cell>
          <cell r="E1720">
            <v>302.27999999999997</v>
          </cell>
        </row>
        <row r="1721">
          <cell r="A1721">
            <v>91013</v>
          </cell>
          <cell r="B1721" t="str">
            <v>KIT DE PORTA DE MADEIRA PARA VERNIZ, SEMI-OCA (LEVE OU MÉDIA), PADRÃO MÉDIO, 60X210CM, ESPESSURA DE 3,5CM, ITENS INCLUSOS: DOBRADIÇAS, MONTAGEM E INSTALAÇÃO DO BATENTE, SEM FECHADURA - FORNECIMENTO E INSTALAÇÃO. AF_12/2019</v>
          </cell>
          <cell r="C1721" t="str">
            <v>UN</v>
          </cell>
          <cell r="D1721" t="str">
            <v>COEFICIENTE DE REPRESENTATIVIDADE</v>
          </cell>
          <cell r="E1721">
            <v>558.78</v>
          </cell>
        </row>
        <row r="1722">
          <cell r="A1722">
            <v>91014</v>
          </cell>
          <cell r="B1722" t="str">
            <v>KIT DE PORTA DE MADEIRA PARA VERNIZ, SEMI-OCA (LEVE OU MÉDIA), PADRÃO MÉDIO, 70X210CM, ESPESSURA DE 3,5CM, ITENS INCLUSOS: DOBRADIÇAS, MONTAGEM E INSTALAÇÃO DO BATENTE, SEM FECHADURA - FORNECIMENTO E INSTALAÇÃO. AF_12/2019</v>
          </cell>
          <cell r="C1722" t="str">
            <v>UN</v>
          </cell>
          <cell r="D1722" t="str">
            <v>COEFICIENTE DE REPRESENTATIVIDADE</v>
          </cell>
          <cell r="E1722">
            <v>514.63</v>
          </cell>
        </row>
        <row r="1723">
          <cell r="A1723">
            <v>91015</v>
          </cell>
          <cell r="B1723" t="str">
            <v>KIT DE PORTA DE MADEIRA PARA VERNIZ, SEMI-OCA (LEVE OU MÉDIA), PADRÃO MÉDIO, 80X210CM, ESPESSURA DE 3,5CM, ITENS INCLUSOS: DOBRADIÇAS, MONTAGEM E INSTALAÇÃO DO BATENTE, SEM FECHADURA - FORNECIMENTO E INSTALAÇÃO. AF_12/2019</v>
          </cell>
          <cell r="C1723" t="str">
            <v>UN</v>
          </cell>
          <cell r="D1723" t="str">
            <v>COEFICIENTE DE REPRESENTATIVIDADE</v>
          </cell>
          <cell r="E1723">
            <v>595.16999999999996</v>
          </cell>
        </row>
        <row r="1724">
          <cell r="A1724">
            <v>91016</v>
          </cell>
          <cell r="B1724" t="str">
            <v>KIT DE PORTA DE MADEIRA PARA VERNIZ, SEMI-OCA (LEVE OU MÉDIA), PADRÃO MÉDIO, 90X210CM, ESPESSURA DE 3,5CM, ITENS INCLUSOS: DOBRADIÇAS, MONTAGEM E INSTALAÇÃO DO BATENTE, SEM FECHADURA - FORNECIMENTO E INSTALAÇÃO. AF_12/2019</v>
          </cell>
          <cell r="C1724" t="str">
            <v>UN</v>
          </cell>
          <cell r="D1724" t="str">
            <v>COEFICIENTE DE REPRESENTATIVIDADE</v>
          </cell>
          <cell r="E1724">
            <v>584.84</v>
          </cell>
        </row>
        <row r="1725">
          <cell r="A1725">
            <v>91287</v>
          </cell>
          <cell r="B1725" t="str">
            <v>BATENTE PARA PORTA DE MADEIRA, PADRÃO POPULAR - FORNECIMENTO E MONTAGEM. AF_12/2019</v>
          </cell>
          <cell r="C1725" t="str">
            <v>UN</v>
          </cell>
          <cell r="D1725" t="str">
            <v>COEFICIENTE DE REPRESENTATIVIDADE</v>
          </cell>
          <cell r="E1725">
            <v>133.74</v>
          </cell>
        </row>
        <row r="1726">
          <cell r="A1726">
            <v>91292</v>
          </cell>
          <cell r="B1726" t="str">
            <v>BATENTE PARA PORTA DE MADEIRA, FIXAÇÃO COM ARGAMASSA, PADRÃO POPULAR. FORNECIMENTO E INSTALAÇÃO. AF_12/2019_P</v>
          </cell>
          <cell r="C1726" t="str">
            <v>UN</v>
          </cell>
          <cell r="D1726" t="str">
            <v>COEFICIENTE DE REPRESENTATIVIDADE</v>
          </cell>
          <cell r="E1726">
            <v>201.62</v>
          </cell>
        </row>
        <row r="1727">
          <cell r="A1727">
            <v>91295</v>
          </cell>
          <cell r="B1727" t="str">
            <v>PORTA DE MADEIRA FRISADA, SEMI-OCA (LEVE OU MÉDIA), 60X210CM, ESPESSURA DE 3CM, INCLUSO DOBRADIÇAS - FORNECIMENTO E INSTALAÇÃO. AF_12/2019</v>
          </cell>
          <cell r="C1727" t="str">
            <v>UN</v>
          </cell>
          <cell r="D1727" t="str">
            <v>COEFICIENTE DE REPRESENTATIVIDADE</v>
          </cell>
          <cell r="E1727">
            <v>264.29000000000002</v>
          </cell>
        </row>
        <row r="1728">
          <cell r="A1728">
            <v>91296</v>
          </cell>
          <cell r="B1728" t="str">
            <v>PORTA DE MADEIRA FRISADA, SEMI-OCA (LEVE OU MÉDIA), 70X210CM, ESPESSURA DE 3CM, INCLUSO DOBRADIÇAS - FORNECIMENTO E INSTALAÇÃO. AF_12/2019</v>
          </cell>
          <cell r="C1728" t="str">
            <v>UN</v>
          </cell>
          <cell r="D1728" t="str">
            <v>COEFICIENTE DE REPRESENTATIVIDADE</v>
          </cell>
          <cell r="E1728">
            <v>278.8</v>
          </cell>
        </row>
        <row r="1729">
          <cell r="A1729">
            <v>91297</v>
          </cell>
          <cell r="B1729" t="str">
            <v>PORTA DE MADEIRA FRISADA, SEMI-OCA (LEVE OU MÉDIA), 80X210CM, ESPESSURA DE 3,5CM, INCLUSO DOBRADIÇAS - FORNECIMENTO E INSTALAÇÃO. AF_12/2019</v>
          </cell>
          <cell r="C1729" t="str">
            <v>UN</v>
          </cell>
          <cell r="D1729" t="str">
            <v>COEFICIENTE DE REPRESENTATIVIDADE</v>
          </cell>
          <cell r="E1729">
            <v>315.14</v>
          </cell>
        </row>
        <row r="1730">
          <cell r="A1730">
            <v>91298</v>
          </cell>
          <cell r="B1730" t="str">
            <v>PORTA DE MADEIRA TIPO VENEZIANA, 80X210CM, ESPESSURA DE 3CM, INCLUSO DOBRADIÇAS - FORNECIMENTO E INSTALAÇÃO. AF_12/2019</v>
          </cell>
          <cell r="C1730" t="str">
            <v>UN</v>
          </cell>
          <cell r="D1730" t="str">
            <v>ATRIBUÍDO SÃO PAULO</v>
          </cell>
          <cell r="E1730">
            <v>592.55999999999995</v>
          </cell>
        </row>
        <row r="1731">
          <cell r="A1731">
            <v>91299</v>
          </cell>
          <cell r="B1731" t="str">
            <v>PORTA DE MADEIRA, TIPO MEXICANA, MACIÇA (PESADA OU SUPERPESADA), 80X210CM, ESPESSURA DE 3,5CM, INCLUSO DOBRADIÇAS - FORNECIMENTO E INSTALAÇÃO. AF_12/2019</v>
          </cell>
          <cell r="C1731" t="str">
            <v>UN</v>
          </cell>
          <cell r="D1731" t="str">
            <v>ATRIBUÍDO SÃO PAULO</v>
          </cell>
          <cell r="E1731">
            <v>811.14</v>
          </cell>
        </row>
        <row r="1732">
          <cell r="A1732">
            <v>91304</v>
          </cell>
          <cell r="B1732" t="str">
            <v>FECHADURA DE EMBUTIR COM CILINDRO, EXTERNA, COMPLETA, ACABAMENTO PADRÃO POPULAR, INCLUSO EXECUÇÃO DE FURO - FORNECIMENTO E INSTALAÇÃO. AF_12/2019</v>
          </cell>
          <cell r="C1732" t="str">
            <v>UN</v>
          </cell>
          <cell r="D1732" t="str">
            <v>COEFICIENTE DE REPRESENTATIVIDADE</v>
          </cell>
          <cell r="E1732">
            <v>69.14</v>
          </cell>
        </row>
        <row r="1733">
          <cell r="A1733">
            <v>91305</v>
          </cell>
          <cell r="B1733" t="str">
            <v>FECHADURA DE EMBUTIR PARA PORTA DE BANHEIRO, COMPLETA, ACABAMENTO PADRÃO POPULAR, INCLUSO EXECUÇÃO DE FURO - FORNECIMENTO E INSTALAÇÃO. AF_12/2019</v>
          </cell>
          <cell r="C1733" t="str">
            <v>UN</v>
          </cell>
          <cell r="D1733" t="str">
            <v>COEFICIENTE DE REPRESENTATIVIDADE</v>
          </cell>
          <cell r="E1733">
            <v>52.21</v>
          </cell>
        </row>
        <row r="1734">
          <cell r="A1734">
            <v>91306</v>
          </cell>
          <cell r="B1734" t="str">
            <v>FECHADURA DE EMBUTIR PARA PORTAS INTERNAS, COMPLETA, ACABAMENTO PADRÃO MÉDIO, COM EXECUÇÃO DE FURO - FORNECIMENTO E INSTALAÇÃO. AF_12/2019</v>
          </cell>
          <cell r="C1734" t="str">
            <v>UN</v>
          </cell>
          <cell r="D1734" t="str">
            <v>COEFICIENTE DE REPRESENTATIVIDADE</v>
          </cell>
          <cell r="E1734">
            <v>77.08</v>
          </cell>
        </row>
        <row r="1735">
          <cell r="A1735">
            <v>91307</v>
          </cell>
          <cell r="B1735" t="str">
            <v>FECHADURA DE EMBUTIR PARA PORTAS INTERNAS, COMPLETA, ACABAMENTO PADRÃO POPULAR, COM EXECUÇÃO DE FURO - FORNECIMENTO E INSTALAÇÃO. AF_12/2019</v>
          </cell>
          <cell r="C1735" t="str">
            <v>UN</v>
          </cell>
          <cell r="D1735" t="str">
            <v>COEFICIENTE DE REPRESENTATIVIDADE</v>
          </cell>
          <cell r="E1735">
            <v>54.73</v>
          </cell>
        </row>
        <row r="1736">
          <cell r="A1736">
            <v>91312</v>
          </cell>
          <cell r="B1736" t="str">
            <v>KIT DE PORTA DE MADEIRA PARA PINTURA, SEMI-OCA (LEVE OU MÉDIA), PADRÃO POPULAR, 60X210CM, ESPESSURA DE 3,5CM, ITENS INCLUSOS: DOBRADIÇAS, MONTAGEM E INSTALAÇÃO DO BATENTE, FECHADURA COM EXECUÇÃO DO FURO - FORNECIMENTO E INSTALAÇÃO. AF_12/2019</v>
          </cell>
          <cell r="C1736" t="str">
            <v>UN</v>
          </cell>
          <cell r="D1736" t="str">
            <v>COEFICIENTE DE REPRESENTATIVIDADE</v>
          </cell>
          <cell r="E1736">
            <v>568.88</v>
          </cell>
        </row>
        <row r="1737">
          <cell r="A1737">
            <v>91313</v>
          </cell>
          <cell r="B1737" t="str">
            <v>KIT DE PORTA DE MADEIRA PARA PINTURA, SEMI-OCA (LEVE OU MÉDIA), PADRÃO POPULAR, 70X210CM, ESPESSURA DE 3,5CM, ITENS INCLUSOS: DOBRADIÇAS, MONTAGEM E INSTALAÇÃO DO BATENTE, FECHADURA COM EXECUÇÃO DO FURO - FORNECIMENTO E INSTALAÇÃO. AF_12/2019</v>
          </cell>
          <cell r="C1737" t="str">
            <v>UN</v>
          </cell>
          <cell r="D1737" t="str">
            <v>COEFICIENTE DE REPRESENTATIVIDADE</v>
          </cell>
          <cell r="E1737">
            <v>593.64</v>
          </cell>
        </row>
        <row r="1738">
          <cell r="A1738">
            <v>91314</v>
          </cell>
          <cell r="B1738" t="str">
            <v>KIT DE PORTA DE MADEIRA PARA PINTURA, SEMI-OCA (LEVE OU MÉDIA), PADRÃO POPULAR, 80X210CM, ESPESSURA DE 3,5CM, ITENS INCLUSOS: DOBRADIÇAS, MONTAGEM E INSTALAÇÃO DO BATENTE, FECHADURA COM EXECUÇÃO DO FURO - FORNECIMENTO E INSTALAÇÃO. AF_12/2019</v>
          </cell>
          <cell r="C1738" t="str">
            <v>UN</v>
          </cell>
          <cell r="D1738" t="str">
            <v>COEFICIENTE DE REPRESENTATIVIDADE</v>
          </cell>
          <cell r="E1738">
            <v>606.64</v>
          </cell>
        </row>
        <row r="1739">
          <cell r="A1739">
            <v>91315</v>
          </cell>
          <cell r="B1739" t="str">
            <v>KIT DE PORTA DE MADEIRA PARA PINTURA, SEMI-OCA (LEVE OU MÉDIA), PADRÃO POPULAR, 90X210CM, ESPESSURA DE 3,5CM, ITENS INCLUSOS: DOBRADIÇAS, MONTAGEM E INSTALAÇÃO DO BATENTE, FECHADURA COM EXECUÇÃO DO FURO - FORNECIMENTO E INSTALAÇÃO. AF_12/2019</v>
          </cell>
          <cell r="C1739" t="str">
            <v>UN</v>
          </cell>
          <cell r="D1739" t="str">
            <v>COEFICIENTE DE REPRESENTATIVIDADE</v>
          </cell>
          <cell r="E1739">
            <v>621.28</v>
          </cell>
        </row>
        <row r="1740">
          <cell r="A1740">
            <v>91318</v>
          </cell>
          <cell r="B1740" t="str">
            <v>KIT DE PORTA DE MADEIRA PARA PINTURA, SEMI-OCA (LEVE OU MÉDIA), PADRÃO POPULAR, 60X210CM, ESPESSURA DE 3,5CM, ITENS INCLUSOS: DOBRADIÇAS, MONTAGEM E INSTALAÇÃO DO BATENTE, SEM FECHADURA - FORNECIMENTO E INSTALAÇÃO. AF_12/2019</v>
          </cell>
          <cell r="C1740" t="str">
            <v>UN</v>
          </cell>
          <cell r="D1740" t="str">
            <v>COEFICIENTE DE REPRESENTATIVIDADE</v>
          </cell>
          <cell r="E1740">
            <v>516.66999999999996</v>
          </cell>
        </row>
        <row r="1741">
          <cell r="A1741">
            <v>91319</v>
          </cell>
          <cell r="B1741" t="str">
            <v>KIT DE PORTA DE MADEIRA PARA PINTURA, SEMI-OCA (LEVE OU MÉDIA), PADRÃO POPULAR, 70X210CM, ESPESSURA DE 3,5CM, ITENS INCLUSOS: DOBRADIÇAS, MONTAGEM E INSTALAÇÃO DO BATENTE, SEM FECHADURA - FORNECIMENTO E INSTALAÇÃO. AF_12/2019</v>
          </cell>
          <cell r="C1741" t="str">
            <v>UN</v>
          </cell>
          <cell r="D1741" t="str">
            <v>COEFICIENTE DE REPRESENTATIVIDADE</v>
          </cell>
          <cell r="E1741">
            <v>538.91</v>
          </cell>
        </row>
        <row r="1742">
          <cell r="A1742">
            <v>91320</v>
          </cell>
          <cell r="B1742" t="str">
            <v>KIT DE PORTA DE MADEIRA PARA PINTURA, SEMI-OCA (LEVE OU MÉDIA), PADRÃO POPULAR, 80X210CM, ESPESSURA DE 3,5CM, ITENS INCLUSOS: DOBRADIÇAS, MONTAGEM E INSTALAÇÃO DO BATENTE, SEM FECHADURA - FORNECIMENTO E INSTALAÇÃO. AF_12/2019</v>
          </cell>
          <cell r="C1742" t="str">
            <v>UN</v>
          </cell>
          <cell r="D1742" t="str">
            <v>COEFICIENTE DE REPRESENTATIVIDADE</v>
          </cell>
          <cell r="E1742">
            <v>537.5</v>
          </cell>
        </row>
        <row r="1743">
          <cell r="A1743">
            <v>91321</v>
          </cell>
          <cell r="B1743" t="str">
            <v>KIT DE PORTA DE MADEIRA PARA PINTURA, SEMI-OCA (LEVE OU MÉDIA), PADRÃO POPULAR, 90X210CM, ESPESSURA DE 3,5CM, ITENS INCLUSOS: DOBRADIÇAS, MONTAGEM E INSTALAÇÃO DO BATENTE, SEM FECHADURA - FORNECIMENTO E INSTALAÇÃO. AF_12/2019</v>
          </cell>
          <cell r="C1743" t="str">
            <v>UN</v>
          </cell>
          <cell r="D1743" t="str">
            <v>COEFICIENTE DE REPRESENTATIVIDADE</v>
          </cell>
          <cell r="E1743">
            <v>552.14</v>
          </cell>
        </row>
        <row r="1744">
          <cell r="A1744">
            <v>91324</v>
          </cell>
          <cell r="B1744" t="str">
            <v>KIT DE PORTA DE MADEIRA PARA VERNIZ, SEMI-OCA (LEVE OU MÉDIA), PADRÃO POPULAR, 60X210CM, ESPESSURA DE 3,5CM, ITENS INCLUSOS: DOBRADIÇAS, MONTAGEM E INSTALAÇÃO DO BATENTE, SEM FECHADURA - FORNECIMENTO E INSTALAÇÃO. AF_12/2019</v>
          </cell>
          <cell r="C1744" t="str">
            <v>UN</v>
          </cell>
          <cell r="D1744" t="str">
            <v>COEFICIENTE DE REPRESENTATIVIDADE</v>
          </cell>
          <cell r="E1744">
            <v>522.23</v>
          </cell>
        </row>
        <row r="1745">
          <cell r="A1745">
            <v>91325</v>
          </cell>
          <cell r="B1745" t="str">
            <v>KIT DE PORTA DE MADEIRA PARA VERNIZ, SEMI-OCA (LEVE OU MÉDIA), PADRÃO POPULAR, 70X210CM, ESPESSURA DE 3,5CM, ITENS INCLUSOS: DOBRADIÇAS, MONTAGEM E INSTALAÇÃO DO BATENTE, SEM FECHADURA - FORNECIMENTO E INSTALAÇÃO. AF_12/2019</v>
          </cell>
          <cell r="C1745" t="str">
            <v>UN</v>
          </cell>
          <cell r="D1745" t="str">
            <v>COEFICIENTE DE REPRESENTATIVIDADE</v>
          </cell>
          <cell r="E1745">
            <v>477.93</v>
          </cell>
        </row>
        <row r="1746">
          <cell r="A1746">
            <v>91326</v>
          </cell>
          <cell r="B1746" t="str">
            <v>KIT DE PORTA DE MADEIRA PARA VERNIZ, SEMI-OCA (LEVE OU MÉDIA), PADRÃO POPULAR, 80X210CM, ESPESSURA DE 3,5CM, ITENS INCLUSOS: DOBRADIÇAS, MONTAGEM E INSTALAÇÃO DO BATENTE, SEM FECHADURA - FORNECIMENTO E INSTALAÇÃO. AF_12/2019</v>
          </cell>
          <cell r="C1746" t="str">
            <v>UN</v>
          </cell>
          <cell r="D1746" t="str">
            <v>COEFICIENTE DE REPRESENTATIVIDADE</v>
          </cell>
          <cell r="E1746">
            <v>558.33000000000004</v>
          </cell>
        </row>
        <row r="1747">
          <cell r="A1747">
            <v>91327</v>
          </cell>
          <cell r="B1747" t="str">
            <v>KIT DE PORTA DE MADEIRA PARA VERNIZ, SEMI-OCA (LEVE OU MÉDIA), PADRÃO POPULAR, 90X210CM, ESPESSURA DE 3,5CM, ITENS INCLUSOS: DOBRADIÇAS, MONTAGEM E INSTALAÇÃO DO BATENTE, SEM FECHADURA - FORNECIMENTO E INSTALAÇÃO. AF_12/2019</v>
          </cell>
          <cell r="C1747" t="str">
            <v>UN</v>
          </cell>
          <cell r="D1747" t="str">
            <v>COEFICIENTE DE REPRESENTATIVIDADE</v>
          </cell>
          <cell r="E1747">
            <v>547.86</v>
          </cell>
        </row>
        <row r="1748">
          <cell r="A1748">
            <v>91328</v>
          </cell>
          <cell r="B1748" t="str">
            <v>KIT DE PORTA DE MADEIRA FRISADA, SEMI-OCA (LEVE OU MÉDIA), PADRÃO MÉDIO 60X210CM, ESPESSURA DE 3CM, ITENS INCLUSOS: DOBRADIÇAS, MONTAGEM E INSTALAÇÃO DO BATENTE, SEM FECHADURA - FORNECIMENTO E INSTALAÇÃO. AF_12/2019</v>
          </cell>
          <cell r="C1748" t="str">
            <v>UN</v>
          </cell>
          <cell r="D1748" t="str">
            <v>COEFICIENTE DE REPRESENTATIVIDADE</v>
          </cell>
          <cell r="E1748">
            <v>543.83000000000004</v>
          </cell>
        </row>
        <row r="1749">
          <cell r="A1749">
            <v>91329</v>
          </cell>
          <cell r="B1749" t="str">
            <v>KIT DE PORTA DE MADEIRA FRISADA, SEMI-OCA (LEVE OU MÉDIA), PADRÃO POPULAR, 60X210CM, ESPESSURA DE 3CM, ITENS INCLUSOS: DOBRADIÇAS, MONTAGEM E INSTALAÇÃO DO BATENTE, SEM FECHADURA - FORNECIMENTO E INSTALAÇÃO. AF_12/2019</v>
          </cell>
          <cell r="C1749" t="str">
            <v>UN</v>
          </cell>
          <cell r="D1749" t="str">
            <v>COEFICIENTE DE REPRESENTATIVIDADE</v>
          </cell>
          <cell r="E1749">
            <v>507.28</v>
          </cell>
        </row>
        <row r="1750">
          <cell r="A1750">
            <v>91330</v>
          </cell>
          <cell r="B1750" t="str">
            <v>KIT DE PORTA DE MADEIRA FRISADA, SEMI-OCA (LEVE OU MÉDIA), PADRÃO MÉDIO, 70X210CM, ESPESSURA DE 3CM, ITENS INCLUSOS: DOBRADIÇAS, MONTAGEM E INSTALAÇÃO DO BATENTE, SEM FECHADURA - FORNECIMENTO E INSTALAÇÃO. AF_12/2019</v>
          </cell>
          <cell r="C1750" t="str">
            <v>UN</v>
          </cell>
          <cell r="D1750" t="str">
            <v>COEFICIENTE DE REPRESENTATIVIDADE</v>
          </cell>
          <cell r="E1750">
            <v>559.35</v>
          </cell>
        </row>
        <row r="1751">
          <cell r="A1751">
            <v>91331</v>
          </cell>
          <cell r="B1751" t="str">
            <v>KIT DE PORTA DE MADEIRA FRISADA, SEMI-OCA (LEVE OU MÉDIA), PADRÃO POPULAR, 70X210CM, ESPESSURA DE 3CM, ITENS INCLUSOS: DOBRADIÇAS, MONTAGEM E INSTALAÇÃO DO BATENTE, SEM FECHADURA - FORNECIMENTO E INSTALAÇÃO. AF_12/2019</v>
          </cell>
          <cell r="C1751" t="str">
            <v>UN</v>
          </cell>
          <cell r="D1751" t="str">
            <v>COEFICIENTE DE REPRESENTATIVIDADE</v>
          </cell>
          <cell r="E1751">
            <v>522.65</v>
          </cell>
        </row>
        <row r="1752">
          <cell r="A1752">
            <v>91332</v>
          </cell>
          <cell r="B1752" t="str">
            <v>KIT DE PORTA DE MADEIRA FRISADA, SEMI-OCA (LEVE OU MÉDIA), PADRÃO MÉDIO, 80X210CM, ESPESSURA DE 3,5CM, ITENS INCLUSOS: DOBRADIÇAS, MONTAGEM E INSTALAÇÃO DO BATENTE, SEM FECHADURA - FORNECIMENTO E INSTALAÇÃO. AF_12/2019</v>
          </cell>
          <cell r="C1752" t="str">
            <v>UN</v>
          </cell>
          <cell r="D1752" t="str">
            <v>COEFICIENTE DE REPRESENTATIVIDADE</v>
          </cell>
          <cell r="E1752">
            <v>596.70000000000005</v>
          </cell>
        </row>
        <row r="1753">
          <cell r="A1753">
            <v>91333</v>
          </cell>
          <cell r="B1753" t="str">
            <v>KIT DE PORTA DE MADEIRA FRISADA, SEMI-OCA (LEVE OU MÉDIA), PADRÃO POPULAR, 80X210CM, ESPESSURA DE 3,5CM, ITENS INCLUSOS: DOBRADIÇAS, MONTAGEM E INSTALAÇÃO DO BATENTE, SEM FECHADURA - FORNECIMENTO E INSTALAÇÃO. AF_12/2019</v>
          </cell>
          <cell r="C1753" t="str">
            <v>UN</v>
          </cell>
          <cell r="D1753" t="str">
            <v>COEFICIENTE DE REPRESENTATIVIDADE</v>
          </cell>
          <cell r="E1753">
            <v>559.86</v>
          </cell>
        </row>
        <row r="1754">
          <cell r="A1754">
            <v>91334</v>
          </cell>
          <cell r="B1754" t="str">
            <v>KIT DE PORTA DE MADEIRA TIPO VENEZIANA, PADRÃO MÉDIO, 80X210CM, ESPESSURA DE 3CM, ITENS INCLUSOS: DOBRADIÇAS, MONTAGEM E INSTALAÇÃO DO BATENTE, SEM FECHADURA - FORNECIMENTO E INSTALAÇÃO. AF_12/2019</v>
          </cell>
          <cell r="C1754" t="str">
            <v>UN</v>
          </cell>
          <cell r="D1754" t="str">
            <v>ATRIBUÍDO SÃO PAULO</v>
          </cell>
          <cell r="E1754">
            <v>874.12</v>
          </cell>
        </row>
        <row r="1755">
          <cell r="A1755">
            <v>91335</v>
          </cell>
          <cell r="B1755" t="str">
            <v>KIT DE PORTA DE MADEIRA TIPO VENEZIANA, PADRÃO POPULAR, 80X210CM, ESPESSURA DE 3CM, ITENS INCLUSOS: DOBRADIÇAS, MONTAGEM E INSTALAÇÃO DO BATENTE, SEM FECHADURA - FORNECIMENTO E INSTALAÇÃO. AF_12/2019</v>
          </cell>
          <cell r="C1755" t="str">
            <v>UN</v>
          </cell>
          <cell r="D1755" t="str">
            <v>ATRIBUÍDO SÃO PAULO</v>
          </cell>
          <cell r="E1755">
            <v>837.28</v>
          </cell>
        </row>
        <row r="1756">
          <cell r="A1756">
            <v>91336</v>
          </cell>
          <cell r="B1756" t="str">
            <v>KIT DE PORTA DE MADEIRA TIPO MEXICANA, MACIÇA (PESADA OU SUPERPESADA), PADRÃO MÉDIO, 80X210CM, ESPESSURA DE 3CM, ITENS INCLUSOS: DOBRADIÇAS, MONTAGEM E INSTALAÇÃO DO BATENTE, SEM FECHADURA - FORNECIMENTO E INSTALAÇÃO. AF_12/2019</v>
          </cell>
          <cell r="C1756" t="str">
            <v>UN</v>
          </cell>
          <cell r="D1756" t="str">
            <v>ATRIBUÍDO SÃO PAULO</v>
          </cell>
          <cell r="E1756">
            <v>1092.7</v>
          </cell>
        </row>
        <row r="1757">
          <cell r="A1757">
            <v>91337</v>
          </cell>
          <cell r="B1757" t="str">
            <v>KIT DE PORTA DE MADEIRA TIPO MEXICANA, MACIÇA (PESADA OU SUPERPESADA), PADRÃO POPULAR, 80X210CM, ESPESSURA DE 3CM, ITENS INCLUSOS: DOBRADIÇAS, MONTAGEM E INSTALAÇÃO DO BATENTE, SEM FECHADURA - FORNECIMENTO E INSTALAÇÃO. AF_12/2019</v>
          </cell>
          <cell r="C1757" t="str">
            <v>UN</v>
          </cell>
          <cell r="D1757" t="str">
            <v>ATRIBUÍDO SÃO PAULO</v>
          </cell>
          <cell r="E1757">
            <v>1055.8599999999999</v>
          </cell>
        </row>
        <row r="1758">
          <cell r="A1758">
            <v>100659</v>
          </cell>
          <cell r="B1758" t="str">
            <v>ALIZAR DE 5X1,5CM PARA PORTA FIXADO COM PREGOS, PADRÃO MÉDIO - FORNECIMENTO E INSTALAÇÃO. AF_12/2019</v>
          </cell>
          <cell r="C1758" t="str">
            <v>M</v>
          </cell>
          <cell r="D1758" t="str">
            <v>COEFICIENTE DE REPRESENTATIVIDADE</v>
          </cell>
          <cell r="E1758">
            <v>5.03</v>
          </cell>
        </row>
        <row r="1759">
          <cell r="A1759">
            <v>100660</v>
          </cell>
          <cell r="B1759" t="str">
            <v>ALIZAR DE 5X1,5CM PARA PORTA FIXADO COM PREGOS, PADRÃO POPULAR - FORNECIMENTO E INSTALAÇÃO. AF_12/2019</v>
          </cell>
          <cell r="C1759" t="str">
            <v>M</v>
          </cell>
          <cell r="D1759" t="str">
            <v>COEFICIENTE DE REPRESENTATIVIDADE</v>
          </cell>
          <cell r="E1759">
            <v>4.3099999999999996</v>
          </cell>
        </row>
        <row r="1760">
          <cell r="A1760">
            <v>100675</v>
          </cell>
          <cell r="B1760" t="str">
            <v>KIT DE PORTA-PRONTA DE MADEIRA EM ACABAMENTO MELAMÍNICO BRANCO, FOLHA LEVE OU MÉDIA, 90X210, EXCLUSIVE FECHADURA, FIXAÇÃO COM PREENCHIMENTO TOTAL DE ESPUMA EXPANSIVA - FORNECIMENTO E INSTALAÇÃO. AF_12/2019</v>
          </cell>
          <cell r="C1760" t="str">
            <v>UN</v>
          </cell>
          <cell r="D1760" t="str">
            <v>COEFICIENTE DE REPRESENTATIVIDADE</v>
          </cell>
          <cell r="E1760">
            <v>399.52</v>
          </cell>
        </row>
        <row r="1761">
          <cell r="A1761">
            <v>100676</v>
          </cell>
          <cell r="B1761" t="str">
            <v>BATENTE PARA PORTA COM BANDEIRA, FIXAÇÃO COM PARAFUSO E BUCHA. AF_12/2019</v>
          </cell>
          <cell r="C1761" t="str">
            <v>UN</v>
          </cell>
          <cell r="D1761" t="str">
            <v>COEFICIENTE DE REPRESENTATIVIDADE</v>
          </cell>
          <cell r="E1761">
            <v>110.7</v>
          </cell>
        </row>
        <row r="1762">
          <cell r="A1762">
            <v>100677</v>
          </cell>
          <cell r="B1762" t="str">
            <v>BANDEIRA PARA PORTA EM MADEIRA. AF_12/2019</v>
          </cell>
          <cell r="C1762" t="str">
            <v>UN</v>
          </cell>
          <cell r="D1762" t="str">
            <v>COEFICIENTE DE REPRESENTATIVIDADE</v>
          </cell>
          <cell r="E1762">
            <v>38.68</v>
          </cell>
        </row>
        <row r="1763">
          <cell r="A1763">
            <v>100678</v>
          </cell>
          <cell r="B1763" t="str">
            <v>KIT DE PORTA DE MADEIRA PARA VERNIZ, SEMI-OCA (LEVE OU MÉDIA), PADRÃO MÉDIO, 60X210CM, ESPESSURA DE 3,5CM, ITENS INCLUSOS: DOBRADIÇAS, MONTAGEM E INSTALAÇÃO DE BATENTE, FECHADURA COM EXECUÇÃO DO FURO - FORNECIMENTO E INSTALAÇÃO. AF_12/2019</v>
          </cell>
          <cell r="C1763" t="str">
            <v>UN</v>
          </cell>
          <cell r="D1763" t="str">
            <v>COEFICIENTE DE REPRESENTATIVIDADE</v>
          </cell>
          <cell r="E1763">
            <v>629.73</v>
          </cell>
        </row>
        <row r="1764">
          <cell r="A1764">
            <v>100679</v>
          </cell>
          <cell r="B1764" t="str">
            <v>KIT DE PORTA DE MADEIRA PARA VERNIZ, SEMI-OCA (LEVE OU MÉDIA), PADRÃO POPULAR, 60X210CM, ESPESSURA DE 3,5CM, ITENS INCLUSOS: DOBRADIÇAS, MONTAGEM E INSTALAÇÃO DE BATENTE, FECHADURA COM EXECUÇÃO DO FURO - FORNECIMENTO E INSTALAÇÃO. AF_12/2019</v>
          </cell>
          <cell r="C1764" t="str">
            <v>UN</v>
          </cell>
          <cell r="D1764" t="str">
            <v>COEFICIENTE DE REPRESENTATIVIDADE</v>
          </cell>
          <cell r="E1764">
            <v>574.44000000000005</v>
          </cell>
        </row>
        <row r="1765">
          <cell r="A1765">
            <v>100680</v>
          </cell>
          <cell r="B1765" t="str">
            <v>KIT DE PORTA DE MADEIRA PARA VERNIZ, SEMI-OCA (LEVE OU MÉDIA), PADRÃO MÉDIO, 70X210CM, ESPESSURA DE 3,5CM, ITENS INCLUSOS: DOBRADIÇAS, MONTAGEM E INSTALAÇÃO DE BATENTE, FECHADURA COM EXECUÇÃO DO FURO - FORNECIMENTO E INSTALAÇÃO. AF_12/2019</v>
          </cell>
          <cell r="C1765" t="str">
            <v>UN</v>
          </cell>
          <cell r="D1765" t="str">
            <v>COEFICIENTE DE REPRESENTATIVIDADE</v>
          </cell>
          <cell r="E1765">
            <v>591.71</v>
          </cell>
        </row>
        <row r="1766">
          <cell r="A1766">
            <v>100681</v>
          </cell>
          <cell r="B1766" t="str">
            <v>KIT DE PORTA DE MADEIRA FRISADA, SEMI-OCA (LEVE OU MÉDIA), PADRÃO MÉDIO, 70X210CM, ESPESSURA DE 3CM, ITENS INCLUSOS: DOBRADIÇAS, MONTAGEM E INSTALAÇÃO DE BATENTE, FECHADURA COM EXECUÇÃO DO FURO - FORNECIMENTO E INSTALAÇÃO. AF_12/2019</v>
          </cell>
          <cell r="C1766" t="str">
            <v>UN</v>
          </cell>
          <cell r="D1766" t="str">
            <v>COEFICIENTE DE REPRESENTATIVIDADE</v>
          </cell>
          <cell r="E1766">
            <v>636.42999999999995</v>
          </cell>
        </row>
        <row r="1767">
          <cell r="A1767">
            <v>100682</v>
          </cell>
          <cell r="B1767" t="str">
            <v>KIT DE PORTA DE MADEIRA FRISADA, SEMI-OCA (LEVE OU MÉDIA), PADRÃO POPULAR, 70X210CM, ESPESSURA DE 3CM, ITENS INCLUSOS: DOBRADIÇAS, MONTAGEM E INSTALAÇÃO DE BATENTE, FECHADURA COM EXECUÇÃO DO FURO - FORNECIMENTO E INSTALAÇÃO. AF_12/2019</v>
          </cell>
          <cell r="C1767" t="str">
            <v>UN</v>
          </cell>
          <cell r="D1767" t="str">
            <v>COEFICIENTE DE REPRESENTATIVIDADE</v>
          </cell>
          <cell r="E1767">
            <v>577.38</v>
          </cell>
        </row>
        <row r="1768">
          <cell r="A1768">
            <v>100683</v>
          </cell>
          <cell r="B1768" t="str">
            <v>KIT DE PORTA DE MADEIRA PARA VERNIZ, SEMI-OCA (LEVE OU MÉDIA), PADRÃO MÉDIO, 80X210CM, ESPESSURA DE 3,5CM, ITENS INCLUSOS: DOBRADIÇAS, MONTAGEM E INSTALAÇÃO DE BATENTE, FECHADURA COM EXECUÇÃO DO FURO - FORNECIMENTO E INSTALAÇÃO. AF_12/2019</v>
          </cell>
          <cell r="C1768" t="str">
            <v>UN</v>
          </cell>
          <cell r="D1768" t="str">
            <v>COEFICIENTE DE REPRESENTATIVIDADE</v>
          </cell>
          <cell r="E1768">
            <v>685.76</v>
          </cell>
        </row>
        <row r="1769">
          <cell r="A1769">
            <v>100684</v>
          </cell>
          <cell r="B1769" t="str">
            <v>KIT DE PORTA DE MADEIRA PARA VERNIZ, SEMI-OCA (LEVE OU MÉDIA), PADRÃO POPULAR, 80X210CM, ESPESSURA DE 3,5CM, ITENS INCLUSOS: DOBRADIÇAS, MONTAGEM E INSTALAÇÃO DE BATENTE, FECHADURA COM EXECUÇÃO DO FURO - FORNECIMENTO E INSTALAÇÃO. AF_12/2019</v>
          </cell>
          <cell r="C1769" t="str">
            <v>UN</v>
          </cell>
          <cell r="D1769" t="str">
            <v>COEFICIENTE DE REPRESENTATIVIDADE</v>
          </cell>
          <cell r="E1769">
            <v>627.47</v>
          </cell>
        </row>
        <row r="1770">
          <cell r="A1770">
            <v>100685</v>
          </cell>
          <cell r="B1770" t="str">
            <v>KIT DE PORTA DE MADEIRA PARA VERNIZ, SEMI-OCA (LEVE OU MÉDIA), PADRÃO MÉDIO, 90X210CM, ESPESSURA DE 3,5CM, ITENS INCLUSOS: DOBRADIÇAS, MONTAGEM E INSTALAÇÃO DE BATENTE, FECHADURA COM EXECUÇÃO DO FURO - FORNECIMENTO E INSTALAÇÃO. AF_12/2019</v>
          </cell>
          <cell r="C1770" t="str">
            <v>UN</v>
          </cell>
          <cell r="D1770" t="str">
            <v>COEFICIENTE DE REPRESENTATIVIDADE</v>
          </cell>
          <cell r="E1770">
            <v>675.43</v>
          </cell>
        </row>
        <row r="1771">
          <cell r="A1771">
            <v>100686</v>
          </cell>
          <cell r="B1771" t="str">
            <v>KIT DE PORTA DE MADEIRA PARA VERNIZ, SEMI-OCA (LEVE OU MÉDIA), PADRÃO POPULAR, 90X210CM, ESPESSURA DE 3CM, ITENS INCLUSOS: DOBRADIÇAS, MONTAGEM E INSTALAÇÃO DE BATENTE, FECHADURA COM EXECUÇÃO DO FURO - FORNECIMENTO E INSTALAÇÃO. AF_12/2019</v>
          </cell>
          <cell r="C1771" t="str">
            <v>UN</v>
          </cell>
          <cell r="D1771" t="str">
            <v>COEFICIENTE DE REPRESENTATIVIDADE</v>
          </cell>
          <cell r="E1771">
            <v>617</v>
          </cell>
        </row>
        <row r="1772">
          <cell r="A1772">
            <v>100687</v>
          </cell>
          <cell r="B1772" t="str">
            <v>KIT DE PORTA DE MADEIRA FRISADA, SEMI-OCA (LEVE OU MÉDIA), PADRÃO MÉDIO, 60X210CM, ESPESSURA DE 3,5CM, ITENS INCLUSOS: DOBRADIÇAS, MONTAGEM E INSTALAÇÃO DE BATENTE, FECHADURA COM EXECUÇÃO DO FURO - FORNECIMENTO E INSTALAÇÃO. AF_12/2019</v>
          </cell>
          <cell r="C1772" t="str">
            <v>UN</v>
          </cell>
          <cell r="D1772" t="str">
            <v>COEFICIENTE DE REPRESENTATIVIDADE</v>
          </cell>
          <cell r="E1772">
            <v>614.78</v>
          </cell>
        </row>
        <row r="1773">
          <cell r="A1773">
            <v>100688</v>
          </cell>
          <cell r="B1773" t="str">
            <v>KIT DE PORTA DE MADEIRA FRISADA, SEMI-OCA (LEVE OU MÉDIA), PADRÃO POPULAR, 60X210CM, ESPESSURA DE 3CM, ITENS INCLUSOS: DOBRADIÇAS, MONTAGEM E INSTALAÇÃO DE BATENTE, FECHADURA COM EXECUÇÃO DO FURO - FORNECIMENTO E INSTALAÇÃO. AF_12/2019</v>
          </cell>
          <cell r="C1773" t="str">
            <v>UN</v>
          </cell>
          <cell r="D1773" t="str">
            <v>COEFICIENTE DE REPRESENTATIVIDADE</v>
          </cell>
          <cell r="E1773">
            <v>559.49</v>
          </cell>
        </row>
        <row r="1774">
          <cell r="A1774">
            <v>100689</v>
          </cell>
          <cell r="B1774" t="str">
            <v>KIT DE PORTA DE MADEIRA FRISADA, SEMI-OCA (LEVE OU MÉDIA), PADRÃO MÉDIO, 80X210CM, ESPESSURA DE 3,5CM, ITENS INCLUSOS: DOBRADIÇAS, MONTAGEM E INSTALAÇÃO DE BATENTE, FECHADURA COM EXECUÇÃO DO FURO - FORNECIMENTO E INSTALAÇÃO. AF_12/2019</v>
          </cell>
          <cell r="C1774" t="str">
            <v>UN</v>
          </cell>
          <cell r="D1774" t="str">
            <v>COEFICIENTE DE REPRESENTATIVIDADE</v>
          </cell>
          <cell r="E1774">
            <v>687.29</v>
          </cell>
        </row>
        <row r="1775">
          <cell r="A1775">
            <v>100690</v>
          </cell>
          <cell r="B1775" t="str">
            <v>KIT DE PORTA DE MADEIRA FRISADA, SEMI-OCA (LEVE OU MÉDIA), PADRÃO POPULAR, 80X210CM, ESPESSURA DE 3,5CM, ITENS INCLUSOS: DOBRADIÇAS, MONTAGEM E INSTALAÇÃO DE BATENTE, FECHADURA COM EXECUÇÃO DO FURO - FORNECIMENTO E INSTALAÇÃO. AF_12/2019</v>
          </cell>
          <cell r="C1775" t="str">
            <v>UN</v>
          </cell>
          <cell r="D1775" t="str">
            <v>COEFICIENTE DE REPRESENTATIVIDADE</v>
          </cell>
          <cell r="E1775">
            <v>629</v>
          </cell>
        </row>
        <row r="1776">
          <cell r="A1776">
            <v>100691</v>
          </cell>
          <cell r="B1776" t="str">
            <v>KIT DE PORTA DE MADEIRA TIPO VENEZIANA, 80X210CM (ESPESSURA DE 3CM), PADRÃO MÉDIO, ITENS INCLUSOS: DOBRADIÇAS, MONTAGEM E INSTALAÇÃO DE BATENTE, FECHADURA COM EXECUÇÃO DO FURO - FORNECIMENTO E INSTALAÇÃO. AF_12/2019</v>
          </cell>
          <cell r="C1776" t="str">
            <v>UN</v>
          </cell>
          <cell r="D1776" t="str">
            <v>ATRIBUÍDO SÃO PAULO</v>
          </cell>
          <cell r="E1776">
            <v>964.71</v>
          </cell>
        </row>
        <row r="1777">
          <cell r="A1777">
            <v>100692</v>
          </cell>
          <cell r="B1777" t="str">
            <v>KIT DE PORTA DE MADEIRA TIPO VENEZIANA, 80X210CM (ESPESSURA DE 3CM), PADRÃO POPULAR, ITENS INCLUSOS: DOBRADIÇAS, MONTAGEM E INSTALAÇÃO DE BATENTE, FECHADURA COM EXECUÇÃO DO FURO - FORNECIMENTO E INSTALAÇÃO. AF_12/2019</v>
          </cell>
          <cell r="C1777" t="str">
            <v>UN</v>
          </cell>
          <cell r="D1777" t="str">
            <v>ATRIBUÍDO SÃO PAULO</v>
          </cell>
          <cell r="E1777">
            <v>906.42</v>
          </cell>
        </row>
        <row r="1778">
          <cell r="A1778">
            <v>100693</v>
          </cell>
          <cell r="B1778" t="str">
            <v>KIT DE PORTA DE MADEIRA TIPO MEXICANA, MACIÇA (PESADA OU SUPERPESADA), PADRÃO MÉDIO, 80X210CM, ESPESSURA DE 3,5CM, ITENS INCLUSOS: DOBRADIÇAS, MONTAGEM E INSTALAÇÃO DE BATENTE, FECHADURA COM EXECUÇÃO DO FURO - FORNECIMENTO E INSTALAÇÃO. AF_12/2019</v>
          </cell>
          <cell r="C1778" t="str">
            <v>UN</v>
          </cell>
          <cell r="D1778" t="str">
            <v>ATRIBUÍDO SÃO PAULO</v>
          </cell>
          <cell r="E1778">
            <v>1183.29</v>
          </cell>
        </row>
        <row r="1779">
          <cell r="A1779">
            <v>100694</v>
          </cell>
          <cell r="B1779" t="str">
            <v>KIT DE PORTA DE MADEIRA TIPO MEXICANA, MACIÇA (PESADA OU SUPERPESADA), PADRÃO POPULAR, 80X210CM, ESPESSURA DE 3,5CM, ITENS INCLUSOS: DOBRADIÇAS, MONTAGEM E INSTALAÇÃO DE BATENTE, FECHADURA COM EXECUÇÃO DO FURO - FORNECIMENTO E INSTALAÇÃO. AF_12/2019</v>
          </cell>
          <cell r="C1779" t="str">
            <v>UN</v>
          </cell>
          <cell r="D1779" t="str">
            <v>ATRIBUÍDO SÃO PAULO</v>
          </cell>
          <cell r="E1779">
            <v>1125</v>
          </cell>
        </row>
        <row r="1780">
          <cell r="A1780">
            <v>100695</v>
          </cell>
          <cell r="B1780" t="str">
            <v>RECOLOCAÇÃO DE FOLHAS DE PORTA DE MADEIRA LEVE OU MÉDIA DE 60CM DE LARGURA, CONSIDERANDO REAPROVEITAMENTO DO MATERIAL. AF_12/2019</v>
          </cell>
          <cell r="C1780" t="str">
            <v>UN</v>
          </cell>
          <cell r="D1780" t="str">
            <v>COEFICIENTE DE REPRESENTATIVIDADE</v>
          </cell>
          <cell r="E1780">
            <v>44.85</v>
          </cell>
        </row>
        <row r="1781">
          <cell r="A1781">
            <v>100696</v>
          </cell>
          <cell r="B1781" t="str">
            <v>RECOLOCAÇÃO DE FOLHAS DE PORTA DE MADEIRA LEVE OU MÉDIA DE 70CM DE LARGURA, CONSIDERANDO REAPROVEITAMENTO DO MATERIAL. AF_12/2019</v>
          </cell>
          <cell r="C1781" t="str">
            <v>UN</v>
          </cell>
          <cell r="D1781" t="str">
            <v>COEFICIENTE DE REPRESENTATIVIDADE</v>
          </cell>
          <cell r="E1781">
            <v>49.9</v>
          </cell>
        </row>
        <row r="1782">
          <cell r="A1782">
            <v>100697</v>
          </cell>
          <cell r="B1782" t="str">
            <v>RECOLOCAÇÃO DE FOLHAS DE PORTA DE MADEIRA LEVE OU MÉDIA DE 80CM DE LARGURA, CONSIDERANDO REAPROVEITAMENTO DO MATERIAL. AF_12/2019</v>
          </cell>
          <cell r="C1782" t="str">
            <v>UN</v>
          </cell>
          <cell r="D1782" t="str">
            <v>COEFICIENTE DE REPRESENTATIVIDADE</v>
          </cell>
          <cell r="E1782">
            <v>55.01</v>
          </cell>
        </row>
        <row r="1783">
          <cell r="A1783">
            <v>100698</v>
          </cell>
          <cell r="B1783" t="str">
            <v>RECOLOCAÇÃO DE FOLHAS DE PORTA DE MADEIRA LEVE OU MÉDIA DE 90CM DE LARGURA, CONSIDERANDO REAPROVEITAMENTO DO MATERIAL. AF_12/2019</v>
          </cell>
          <cell r="C1783" t="str">
            <v>UN</v>
          </cell>
          <cell r="D1783" t="str">
            <v>COEFICIENTE DE REPRESENTATIVIDADE</v>
          </cell>
          <cell r="E1783">
            <v>60.11</v>
          </cell>
        </row>
        <row r="1784">
          <cell r="A1784">
            <v>100699</v>
          </cell>
          <cell r="B1784" t="str">
            <v>RECOLOCAÇÃO DE FOLHAS DE PORTA DE MADEIRA PESADA OU SUPERPESADA DE 80CM DE LARGURA, CONSIDERANDO REAPROVEITAMENTO DO MATERIAL. AF_12/2019</v>
          </cell>
          <cell r="C1784" t="str">
            <v>UN</v>
          </cell>
          <cell r="D1784" t="str">
            <v>COEFICIENTE DE REPRESENTATIVIDADE</v>
          </cell>
          <cell r="E1784">
            <v>71.37</v>
          </cell>
        </row>
        <row r="1785">
          <cell r="A1785">
            <v>100700</v>
          </cell>
          <cell r="B1785" t="str">
            <v>PORTA DE MADEIRA COMPENSADA LISA PARA PINTURA, 120X210X3,5CM, 2 FOLHAS, INCLUSO ADUELA 2A, ALIZAR 2A E DOBRADIÇAS. AF_12/2019</v>
          </cell>
          <cell r="C1785" t="str">
            <v>UN</v>
          </cell>
          <cell r="D1785" t="str">
            <v>COEFICIENTE DE REPRESENTATIVIDADE</v>
          </cell>
          <cell r="E1785">
            <v>587.08000000000004</v>
          </cell>
        </row>
        <row r="1786">
          <cell r="A1786">
            <v>100712</v>
          </cell>
          <cell r="B1786" t="str">
            <v>KIT DE PORTA DE MADEIRA PARA VERNIZ, SEMI-OCA (LEVE OU MÉDIA), PADRÃO POPULAR, 70X210CM, ESPESSURA DE 3,5CM, ITENS INCLUSOS: DOBRADIÇAS, MONTAGEM E INSTALAÇÃO DE BATENTE, FECHADURA COM EXECUÇÃO DO FURO - FORNECIMENTO E INSTALAÇÃO. AF_12/2019</v>
          </cell>
          <cell r="C1786" t="str">
            <v>UN</v>
          </cell>
          <cell r="D1786" t="str">
            <v>COEFICIENTE DE REPRESENTATIVIDADE</v>
          </cell>
          <cell r="E1786">
            <v>532.66</v>
          </cell>
        </row>
        <row r="1787">
          <cell r="A1787">
            <v>100665</v>
          </cell>
          <cell r="B1787" t="str">
            <v>JANELA DE MADEIRA - CEDRINHO/ANGELIM OU EQUIVALENTE DA REGIÃO - DE ABRIR COM 4 FOLHAS (2 VENEZIANAS E 2 GUILHOTINAS PARA VIDRO), COM BATENTE, ALIZAR E FERRAGENS. EXCLUSIVE VIDROS, ACABAMENTO E CONTRAMARCO. FORNECIMENTO E INSTALAÇÃO. AF_12/2019</v>
          </cell>
          <cell r="C1787" t="str">
            <v>M2</v>
          </cell>
          <cell r="D1787" t="str">
            <v>ATRIBUÍDO SÃO PAULO</v>
          </cell>
          <cell r="E1787">
            <v>702.52</v>
          </cell>
        </row>
        <row r="1788">
          <cell r="A1788">
            <v>100666</v>
          </cell>
          <cell r="B1788" t="str">
            <v>JANELA DE MADEIRA (PINUS/EUCALIPTO OU EQUIV.) DE ABRIR COM 4 FOLHAS (2 VENEZIANAS E 2 GUILHOTINAS PARA VIDRO), COM BATENTE, ALIZAR E FERRAGENS. EXCLUSIVE VIDROS, ACABAMENTO E CONTRAMARCO. FORNECIMENTO E INSTALAÇÃO. AF_12/2019</v>
          </cell>
          <cell r="C1788" t="str">
            <v>M2</v>
          </cell>
          <cell r="D1788" t="str">
            <v>ATRIBUÍDO SÃO PAULO</v>
          </cell>
          <cell r="E1788">
            <v>555.29</v>
          </cell>
        </row>
        <row r="1789">
          <cell r="A1789">
            <v>100667</v>
          </cell>
          <cell r="B1789" t="str">
            <v>JANELA DE MADEIRA (IMBUIA/CEDRO OU EQUIV.) DE ABRIR COM 4 FOLHAS (2 VENEZIANAS E 2 GUILHOTINAS PARA VIDRO), COM BATENTE, ALIZAR E FERRAGENS. EXCLUSIVE VIDROS, ACABAMENTO E CONTRAMARCO. FORNECIMENTO E INSTALAÇÃO. AF_12/2019</v>
          </cell>
          <cell r="C1789" t="str">
            <v>M2</v>
          </cell>
          <cell r="D1789" t="str">
            <v>ATRIBUÍDO SÃO PAULO</v>
          </cell>
          <cell r="E1789">
            <v>910.65</v>
          </cell>
        </row>
        <row r="1790">
          <cell r="A1790">
            <v>100668</v>
          </cell>
          <cell r="B1790" t="str">
            <v>JANELA DE MADEIRA (CEDRINHO/ANGELIM OU EQUIV.) TIPO MAXIM-AR, PARA VIDRO, COM BATENTE, ALIZAR E FERRAGENS. EXCLUSIVE VIDRO, ACABAMENTO E CONTRAMARCO. FORNECIMENTO E INSTALAÇÃO. AF_12/2019</v>
          </cell>
          <cell r="C1790" t="str">
            <v>M2</v>
          </cell>
          <cell r="D1790" t="str">
            <v>ATRIBUÍDO SÃO PAULO</v>
          </cell>
          <cell r="E1790">
            <v>1093.02</v>
          </cell>
        </row>
        <row r="1791">
          <cell r="A1791">
            <v>100669</v>
          </cell>
          <cell r="B1791" t="str">
            <v>JANELA DE MADEIRA (PINUS/EUCALIPTO OU EQUIV.) TIPO BASCULANTE COM 2 FOLHAS PARA VIDRO, COM BATENTE, ALIZAR E FERRAGENS. EXCLUSIVE VIDROS, ACABAMENTO E CONTRAMARCO. FORNECIMENTO E INSTALAÇÃO. AF_12/2019</v>
          </cell>
          <cell r="C1791" t="str">
            <v>M2</v>
          </cell>
          <cell r="D1791" t="str">
            <v>ATRIBUÍDO SÃO PAULO</v>
          </cell>
          <cell r="E1791">
            <v>651.25</v>
          </cell>
        </row>
        <row r="1792">
          <cell r="A1792">
            <v>100670</v>
          </cell>
          <cell r="B1792" t="str">
            <v>JANELA DE MADEIRA (CEDRINHO/ANGELIM OU EQUIV.) DE CORRER COM 6 FOLHAS (2 VENEZ. FIXAS, 2 VENEZ. DE CORRER E 2 DE CORRER PARA VIDRO), COM BATENTE, ALIZAR E FERRAGENS. EXCLUSIVE VIDROS, ACABAMENTO E CONTRAMARCO. FORNECIMENTO E INSTALAÇÃO. AF_12/2019</v>
          </cell>
          <cell r="C1792" t="str">
            <v>M2</v>
          </cell>
          <cell r="D1792" t="str">
            <v>ATRIBUÍDO SÃO PAULO</v>
          </cell>
          <cell r="E1792">
            <v>872.66</v>
          </cell>
        </row>
        <row r="1793">
          <cell r="A1793">
            <v>100671</v>
          </cell>
          <cell r="B1793" t="str">
            <v>JANELA DE MADEIRA (IMBUIA/CEDRO OU EQUIV) DE CORRER COM 6 FOLHAS (2 VENEZIANAS FIXAS, 2 VENEZIANAS DE CORRER E 2 DE CORRER PARA VIDRO), COM BATENTE, ALIZAR E FERRAGENS. EXCLUSIVE VIDROS, ACABAMENTO E CONTRAMARCO. FORNECIMENTO E INSTALAÇÃO. AF_12/2019</v>
          </cell>
          <cell r="C1793" t="str">
            <v>M2</v>
          </cell>
          <cell r="D1793" t="str">
            <v>ATRIBUÍDO SÃO PAULO</v>
          </cell>
          <cell r="E1793">
            <v>1084.18</v>
          </cell>
        </row>
        <row r="1794">
          <cell r="A1794">
            <v>100672</v>
          </cell>
          <cell r="B1794" t="str">
            <v>JANELA DE MADEIRA (PINUS/EUCALIPTO OU EQUIV.) DE CORRER COM 6 FOLHAS (2 VENEZ. FIXAS, 2 VENEZ. DE CORRER E 2 DE CORRER PARA VIDRO), COM BATENTE, ALIZAR E FERRAGENS. EXCLUSIVE VIDROS, ACABAMENTO E CONTRAMARCO. FORNECIMENTO EINSTALAÇÃO. AF_12/2019</v>
          </cell>
          <cell r="C1794" t="str">
            <v>M2</v>
          </cell>
          <cell r="D1794" t="str">
            <v>ATRIBUÍDO SÃO PAULO</v>
          </cell>
          <cell r="E1794">
            <v>698.17</v>
          </cell>
        </row>
        <row r="1795">
          <cell r="A1795">
            <v>100673</v>
          </cell>
          <cell r="B1795" t="str">
            <v>JANELA DE MADEIRA (CEDRINHO/ANGELIM OU EQUIV.) DE CORRER COM 4 FOLHAS (2 VENEZIANAS PANTOGRÁFICAS DE CORRER E 2 DE CORRER PARA VIDROS), COM BATENTE, ALIZAR E FERRAGENS. EXCLUSIVE VIDROS, ACABAMENTO E CONTRAMARCO. FORNECIMENTO E INSTALAÇÃO. AF_12/2019</v>
          </cell>
          <cell r="C1795" t="str">
            <v>M2</v>
          </cell>
          <cell r="D1795" t="str">
            <v>COEFICIENTE DE REPRESENTATIVIDADE</v>
          </cell>
          <cell r="E1795">
            <v>85.18</v>
          </cell>
        </row>
        <row r="1796">
          <cell r="A1796">
            <v>100701</v>
          </cell>
          <cell r="B1796" t="str">
            <v>PORTA DE FERRO, DE ABRIR, TIPO GRADE COM CHAPA, COM GUARNIÇÕES. AF_12/2019</v>
          </cell>
          <cell r="C1796" t="str">
            <v>M2</v>
          </cell>
          <cell r="D1796" t="str">
            <v>ATRIBUÍDO SÃO PAULO</v>
          </cell>
          <cell r="E1796">
            <v>347.33</v>
          </cell>
        </row>
        <row r="1797">
          <cell r="A1797">
            <v>94559</v>
          </cell>
          <cell r="B1797" t="str">
            <v>JANELA DE AÇO TIPO BASCULANTE PARA VIDROS, COM BATENTE, FERRAGENS E PINTURA ANTICORROSIVA. EXCLUSIVE VIDROS, ACABAMENTO, ALIZAR E CONTRAMARCO. FORNECIMENTO E INSTALAÇÃO. AF_12/2019</v>
          </cell>
          <cell r="C1797" t="str">
            <v>M2</v>
          </cell>
          <cell r="D1797" t="str">
            <v>ATRIBUÍDO SÃO PAULO</v>
          </cell>
          <cell r="E1797">
            <v>582.25</v>
          </cell>
        </row>
        <row r="1798">
          <cell r="A1798">
            <v>94560</v>
          </cell>
          <cell r="B1798" t="str">
            <v>JANELA DE AÇO DE CORRER COM 2 FOLHAS PARA VIDRO, COM VIDROS, BATENTE, FERRAGENS E PINTURAS ANTICORROSIVA E DE ACABAMENTO. EXCLUSIVE ALIZAR E CONTRAMARCO. FORNECIMENTO E INSTALAÇÃO. AF_12/2019</v>
          </cell>
          <cell r="C1798" t="str">
            <v>M2</v>
          </cell>
          <cell r="D1798" t="str">
            <v>ATRIBUÍDO SÃO PAULO</v>
          </cell>
          <cell r="E1798">
            <v>520.85</v>
          </cell>
        </row>
        <row r="1799">
          <cell r="A1799">
            <v>94562</v>
          </cell>
          <cell r="B1799" t="str">
            <v>JANELA DE AÇO DE CORRER COM 4 FOLHAS PARA VIDRO, COM BATENTE, FERRAGENS E PINTURA ANTICORROSIVA. EXCLUSIVE VIDROS, ALIZAR E CONTRAMARCO. FORNECIMENTO E INSTALAÇÃO. AF_12/2019</v>
          </cell>
          <cell r="C1799" t="str">
            <v>M2</v>
          </cell>
          <cell r="D1799" t="str">
            <v>ATRIBUÍDO SÃO PAULO</v>
          </cell>
          <cell r="E1799">
            <v>548.26</v>
          </cell>
        </row>
        <row r="1800">
          <cell r="A1800">
            <v>94563</v>
          </cell>
          <cell r="B1800" t="str">
            <v>JANELA DE AÇO DE CORRER COM 6 FOLHAS (4 VENEZIANAS E 2 PARA VIDRO), COM VIDROS, BATENTE, FERRAGENS E PINTURAS ANTICORROSIVA E DE ACABAMENTO. EXCLUSIVE ALIZAR E CONTRAMARCO. FORNECIMENTO E INSTALAÇÃO. AF_12/2019</v>
          </cell>
          <cell r="C1800" t="str">
            <v>M2</v>
          </cell>
          <cell r="D1800" t="str">
            <v>ATRIBUÍDO SÃO PAULO</v>
          </cell>
          <cell r="E1800">
            <v>688.37</v>
          </cell>
        </row>
        <row r="1801">
          <cell r="A1801">
            <v>94587</v>
          </cell>
          <cell r="B1801" t="str">
            <v>CONTRAMARCO DE AÇO, FIXAÇÃO COM ARGAMASSA - FORNECIMENTO E INSTALAÇÃO. AF_12/2019</v>
          </cell>
          <cell r="C1801" t="str">
            <v>M</v>
          </cell>
          <cell r="D1801" t="str">
            <v>COEFICIENTE DE REPRESENTATIVIDADE</v>
          </cell>
          <cell r="E1801">
            <v>41.7</v>
          </cell>
        </row>
        <row r="1802">
          <cell r="A1802">
            <v>94588</v>
          </cell>
          <cell r="B1802" t="str">
            <v>CONTRAMARCO DE AÇO, FIXAÇÃO COM PARAFUSO - FORNECIMENTO E INSTALAÇÃO. AF_12/2019</v>
          </cell>
          <cell r="C1802" t="str">
            <v>M</v>
          </cell>
          <cell r="D1802" t="str">
            <v>COEFICIENTE DE REPRESENTATIVIDADE</v>
          </cell>
          <cell r="E1802">
            <v>34.799999999999997</v>
          </cell>
        </row>
        <row r="1803">
          <cell r="A1803">
            <v>99837</v>
          </cell>
          <cell r="B1803" t="str">
            <v>GUARDA-CORPO DE AÇO GALVANIZADO DE 1,10M, MONTANTES TUBULARES DE 1.1/4" ESPAÇADOS DE 1,20M, TRAVESSA SUPERIOR DE 1.1/2", GRADIL FORMADO POR TUBOS HORIZONTAIS DE 1" E VERTICAIS DE 3/4", FIXADO COM CHUMBADOR MECÂNICO. AF_04/2019_P</v>
          </cell>
          <cell r="C1803" t="str">
            <v>M</v>
          </cell>
          <cell r="D1803" t="str">
            <v>COEFICIENTE DE REPRESENTATIVIDADE</v>
          </cell>
          <cell r="E1803">
            <v>441.3</v>
          </cell>
        </row>
        <row r="1804">
          <cell r="A1804">
            <v>99839</v>
          </cell>
          <cell r="B1804" t="str">
            <v>GUARDA-CORPO DE AÇO GALVANIZADO DE 1,10M DE ALTURA, MONTANTES TUBULARES DE 1.1/2 ESPAÇADOS DE 1,20M, TRAVESSA SUPERIOR DE 2, GRADIL FORMADO POR BARRAS CHATAS EM FERRO DE 32X4,8MM, FIXADO COM CHUMBADOR MECÂNICO. AF_04/2019_P</v>
          </cell>
          <cell r="C1804" t="str">
            <v>M</v>
          </cell>
          <cell r="D1804" t="str">
            <v>COEFICIENTE DE REPRESENTATIVIDADE</v>
          </cell>
          <cell r="E1804">
            <v>355.37</v>
          </cell>
        </row>
        <row r="1805">
          <cell r="A1805">
            <v>99841</v>
          </cell>
          <cell r="B1805" t="str">
            <v>GUARDA-CORPO PANORÂMICO COM PERFIS DE ALUMÍNIO E VIDRO LAMINADO 8 MM, FIXADO COM CHUMBADOR MECÂNICO. AF_04/2019_P</v>
          </cell>
          <cell r="C1805" t="str">
            <v>M</v>
          </cell>
          <cell r="D1805" t="str">
            <v>ATRIBUÍDO SÃO PAULO</v>
          </cell>
          <cell r="E1805">
            <v>983.24</v>
          </cell>
        </row>
        <row r="1806">
          <cell r="A1806">
            <v>99855</v>
          </cell>
          <cell r="B1806" t="str">
            <v>CORRIMÃO SIMPLES, DIÂMETRO EXTERNO = 1 1/2", EM AÇO GALVANIZADO. AF_04/2019_P</v>
          </cell>
          <cell r="C1806" t="str">
            <v>M</v>
          </cell>
          <cell r="D1806" t="str">
            <v>COEFICIENTE DE REPRESENTATIVIDADE</v>
          </cell>
          <cell r="E1806">
            <v>80.239999999999995</v>
          </cell>
        </row>
        <row r="1807">
          <cell r="A1807">
            <v>99857</v>
          </cell>
          <cell r="B1807" t="str">
            <v>CORRIMÃO SIMPLES, DIÂMETRO EXTERNO = 1 1/2", EM ALUMÍNIO. AF_04/2019_P</v>
          </cell>
          <cell r="C1807" t="str">
            <v>M</v>
          </cell>
          <cell r="D1807" t="str">
            <v>COEFICIENTE DE REPRESENTATIVIDADE</v>
          </cell>
          <cell r="E1807">
            <v>68.260000000000005</v>
          </cell>
        </row>
        <row r="1808">
          <cell r="A1808">
            <v>99861</v>
          </cell>
          <cell r="B1808" t="str">
            <v>GRADIL EM FERRO FIXADO EM VÃOS DE JANELAS, FORMADO POR BARRAS CHATAS DE 25X4,8 MM. AF_04/2019</v>
          </cell>
          <cell r="C1808" t="str">
            <v>M2</v>
          </cell>
          <cell r="D1808" t="str">
            <v>COEFICIENTE DE REPRESENTATIVIDADE</v>
          </cell>
          <cell r="E1808">
            <v>434.66</v>
          </cell>
        </row>
        <row r="1809">
          <cell r="A1809">
            <v>99862</v>
          </cell>
          <cell r="B1809" t="str">
            <v>GRADIL EM ALUMÍNIO FIXADO EM VÃOS DE JANELAS, FORMADO POR TUBOS DE 3/4". AF_04/2019</v>
          </cell>
          <cell r="C1809" t="str">
            <v>M2</v>
          </cell>
          <cell r="D1809" t="str">
            <v>COEFICIENTE DE REPRESENTATIVIDADE</v>
          </cell>
          <cell r="E1809">
            <v>449.67</v>
          </cell>
        </row>
        <row r="1810">
          <cell r="A1810">
            <v>73665</v>
          </cell>
          <cell r="B1810" t="str">
            <v>ESCADA TIPO MARINHEIRO EM ACO CA-50 9,52MM INCLUSO PINTURA COM FUNDO ANTICORROSIVO TIPO ZARCAO</v>
          </cell>
          <cell r="C1810" t="str">
            <v>M</v>
          </cell>
          <cell r="D1810" t="str">
            <v>COEFICIENTE DE REPRESENTATIVIDADE</v>
          </cell>
          <cell r="E1810">
            <v>65.010000000000005</v>
          </cell>
        </row>
        <row r="1811">
          <cell r="A1811" t="str">
            <v>74194/1</v>
          </cell>
          <cell r="B1811" t="str">
            <v>ESCADA TIPO MARINHEIRO EM TUBO ACO GALVANIZADO 1 1/2" 5 DEGRAUS</v>
          </cell>
          <cell r="C1811" t="str">
            <v>M</v>
          </cell>
          <cell r="D1811" t="str">
            <v>COEFICIENTE DE REPRESENTATIVIDADE</v>
          </cell>
          <cell r="E1811">
            <v>282.39999999999998</v>
          </cell>
        </row>
        <row r="1812">
          <cell r="A1812">
            <v>90838</v>
          </cell>
          <cell r="B1812" t="str">
            <v>PORTA CORTA-FOGO 90X210X4CM - FORNECIMENTO E INSTALAÇÃO. AF_12/2019</v>
          </cell>
          <cell r="C1812" t="str">
            <v>UN</v>
          </cell>
          <cell r="D1812" t="str">
            <v>ATRIBUÍDO SÃO PAULO</v>
          </cell>
          <cell r="E1812">
            <v>800.73</v>
          </cell>
        </row>
        <row r="1813">
          <cell r="A1813">
            <v>91338</v>
          </cell>
          <cell r="B1813" t="str">
            <v>PORTA DE ALUMÍNIO DE ABRIR COM LAMBRI, COM GUARNIÇÃO, FIXAÇÃO COM PARAFUSOS - FORNECIMENTO E INSTALAÇÃO. AF_12/2019</v>
          </cell>
          <cell r="C1813" t="str">
            <v>M2</v>
          </cell>
          <cell r="D1813" t="str">
            <v>ATRIBUÍDO SÃO PAULO</v>
          </cell>
          <cell r="E1813">
            <v>531.79999999999995</v>
          </cell>
        </row>
        <row r="1814">
          <cell r="A1814">
            <v>91341</v>
          </cell>
          <cell r="B1814" t="str">
            <v>PORTA EM ALUMÍNIO DE ABRIR TIPO VENEZIANA COM GUARNIÇÃO, FIXAÇÃO COM PARAFUSOS - FORNECIMENTO E INSTALAÇÃO. AF_12/2019</v>
          </cell>
          <cell r="C1814" t="str">
            <v>M2</v>
          </cell>
          <cell r="D1814" t="str">
            <v>ATRIBUÍDO SÃO PAULO</v>
          </cell>
          <cell r="E1814">
            <v>392.08</v>
          </cell>
        </row>
        <row r="1815">
          <cell r="A1815">
            <v>94805</v>
          </cell>
          <cell r="B1815" t="str">
            <v>PORTA DE ALUMÍNIO DE ABRIR PARA VIDRO SEM GUARNIÇÃO, 87X210CM, FIXAÇÃO COM PARAFUSOS, INCLUSIVE VIDROS - FORNECIMENTO E INSTALAÇÃO. AF_12/2019</v>
          </cell>
          <cell r="C1815" t="str">
            <v>UN</v>
          </cell>
          <cell r="D1815" t="str">
            <v>ATRIBUÍDO SÃO PAULO</v>
          </cell>
          <cell r="E1815">
            <v>621.67999999999995</v>
          </cell>
        </row>
        <row r="1816">
          <cell r="A1816">
            <v>94806</v>
          </cell>
          <cell r="B1816" t="str">
            <v>PORTA EM AÇO DE ABRIR PARA VIDRO SEM GUARNIÇÃO, 87X210CM, FIXAÇÃO COM PARAFUSOS, EXCLUSIVE VIDROS - FORNECIMENTO E INSTALAÇÃO. AF_12/2019</v>
          </cell>
          <cell r="C1816" t="str">
            <v>UN</v>
          </cell>
          <cell r="D1816" t="str">
            <v>ATRIBUÍDO SÃO PAULO</v>
          </cell>
          <cell r="E1816">
            <v>373.03</v>
          </cell>
        </row>
        <row r="1817">
          <cell r="A1817">
            <v>94807</v>
          </cell>
          <cell r="B1817" t="str">
            <v>PORTA EM AÇO DE ABRIR TIPO VENEZIANA SEM GUARNIÇÃO, 87X210CM, FIXAÇÃO COM PARAFUSOS - FORNECIMENTO E INSTALAÇÃO. AF_12/2019</v>
          </cell>
          <cell r="C1817" t="str">
            <v>UN</v>
          </cell>
          <cell r="D1817" t="str">
            <v>ATRIBUÍDO SÃO PAULO</v>
          </cell>
          <cell r="E1817">
            <v>446.97</v>
          </cell>
        </row>
        <row r="1818">
          <cell r="A1818">
            <v>100702</v>
          </cell>
          <cell r="B1818" t="str">
            <v>PORTA DE CORRER DE ALUMÍNIO, COM DUAS FOLHAS PARA VIDRO, INCLUSO VIDRO LISO INCOLOR, FECHADURA E PUXADOR, SEM ALIZAR. AF_12/2019</v>
          </cell>
          <cell r="C1818" t="str">
            <v>M2</v>
          </cell>
          <cell r="D1818" t="str">
            <v>ATRIBUÍDO SÃO PAULO</v>
          </cell>
          <cell r="E1818">
            <v>317.89</v>
          </cell>
        </row>
        <row r="1819">
          <cell r="A1819">
            <v>84885</v>
          </cell>
          <cell r="B1819" t="str">
            <v>JOGO DE FERRAGENS CROMADAS PARA PORTA DE VIDRO TEMPERADO, UMA FOLHA COMPOSTO DE DOBRADICAS SUPERIOR E INFERIOR, TRINCO, FECHADURA, CONTRA FECHADURA COM CAPUCHINHO SEM MOLA E PUXADOR</v>
          </cell>
          <cell r="C1819" t="str">
            <v>UN</v>
          </cell>
          <cell r="D1819" t="str">
            <v>COEFICIENTE DE REPRESENTATIVIDADE</v>
          </cell>
          <cell r="E1819">
            <v>623.51</v>
          </cell>
        </row>
        <row r="1820">
          <cell r="A1820">
            <v>84886</v>
          </cell>
          <cell r="B1820" t="str">
            <v>MOLA HIDRAULICA DE PISO PARA PORTA DE VIDRO TEMPERADO</v>
          </cell>
          <cell r="C1820" t="str">
            <v>UN</v>
          </cell>
          <cell r="D1820" t="str">
            <v>COEFICIENTE DE REPRESENTATIVIDADE</v>
          </cell>
          <cell r="E1820">
            <v>1074.42</v>
          </cell>
        </row>
        <row r="1821">
          <cell r="A1821" t="str">
            <v>74046/2</v>
          </cell>
          <cell r="B1821" t="str">
            <v>TARJETA TIPO LIVRE/OCUPADO PARA PORTA DE BANHEIRO</v>
          </cell>
          <cell r="C1821" t="str">
            <v>UN</v>
          </cell>
          <cell r="D1821" t="str">
            <v>COEFICIENTE DE REPRESENTATIVIDADE</v>
          </cell>
          <cell r="E1821">
            <v>32.57</v>
          </cell>
        </row>
        <row r="1822">
          <cell r="A1822">
            <v>100703</v>
          </cell>
          <cell r="B1822" t="str">
            <v>PUXADOR CENTRAL PARA ESQUADRIA DE MADEIRA. AF_12/2019</v>
          </cell>
          <cell r="C1822" t="str">
            <v>UN</v>
          </cell>
          <cell r="D1822" t="str">
            <v>COEFICIENTE DE REPRESENTATIVIDADE</v>
          </cell>
          <cell r="E1822">
            <v>19.149999999999999</v>
          </cell>
        </row>
        <row r="1823">
          <cell r="A1823">
            <v>100704</v>
          </cell>
          <cell r="B1823" t="str">
            <v>PORTA CADEADO ZINCADO OXIDADO PRETO COM CADEADO DE AÇO INOX, LARGURA DE *50* MM. AF_12/2019</v>
          </cell>
          <cell r="C1823" t="str">
            <v>UN</v>
          </cell>
          <cell r="D1823" t="str">
            <v>COEFICIENTE DE REPRESENTATIVIDADE</v>
          </cell>
          <cell r="E1823">
            <v>142.03</v>
          </cell>
        </row>
        <row r="1824">
          <cell r="A1824">
            <v>100705</v>
          </cell>
          <cell r="B1824" t="str">
            <v>TARJETA TIPO LIVRE/OCUPADO PARA PORTA DE BANHEIRO. AF_12/2019</v>
          </cell>
          <cell r="C1824" t="str">
            <v>UN</v>
          </cell>
          <cell r="D1824" t="str">
            <v>COEFICIENTE DE REPRESENTATIVIDADE</v>
          </cell>
          <cell r="E1824">
            <v>48.05</v>
          </cell>
        </row>
        <row r="1825">
          <cell r="A1825">
            <v>100706</v>
          </cell>
          <cell r="B1825" t="str">
            <v>CREMONA EM LATÃO CROMADO OU POLIDO, COMPLETA. AF_12/2019</v>
          </cell>
          <cell r="C1825" t="str">
            <v>UN</v>
          </cell>
          <cell r="D1825" t="str">
            <v>COEFICIENTE DE REPRESENTATIVIDADE</v>
          </cell>
          <cell r="E1825">
            <v>87.03</v>
          </cell>
        </row>
        <row r="1826">
          <cell r="A1826">
            <v>100707</v>
          </cell>
          <cell r="B1826" t="str">
            <v>FECHO DE EMBUTIR TIPO UNHA 22CM. AF_12/2019</v>
          </cell>
          <cell r="C1826" t="str">
            <v>UN</v>
          </cell>
          <cell r="D1826" t="str">
            <v>COEFICIENTE DE REPRESENTATIVIDADE</v>
          </cell>
          <cell r="E1826">
            <v>50.49</v>
          </cell>
        </row>
        <row r="1827">
          <cell r="A1827">
            <v>100708</v>
          </cell>
          <cell r="B1827" t="str">
            <v>FECHO DE EMBUTIR TIPO UNHA 40CM. AF_12/2019</v>
          </cell>
          <cell r="C1827" t="str">
            <v>UN</v>
          </cell>
          <cell r="D1827" t="str">
            <v>COEFICIENTE DE REPRESENTATIVIDADE</v>
          </cell>
          <cell r="E1827">
            <v>64.78</v>
          </cell>
        </row>
        <row r="1828">
          <cell r="A1828">
            <v>100709</v>
          </cell>
          <cell r="B1828" t="str">
            <v>DOBRADIÇA EM AÇO/FERRO, 3" X 21/2", E=1,9 A 2MM, SEN ANEL, CROMADO OU ZINCADO, TAMPA BOLA, COM PARAFUSOS. AF_12/2019</v>
          </cell>
          <cell r="C1828" t="str">
            <v>UN</v>
          </cell>
          <cell r="D1828" t="str">
            <v>COEFICIENTE DE REPRESENTATIVIDADE</v>
          </cell>
          <cell r="E1828">
            <v>41.79</v>
          </cell>
        </row>
        <row r="1829">
          <cell r="A1829">
            <v>100710</v>
          </cell>
          <cell r="B1829" t="str">
            <v>DOBRADIÇA TIPO VAI E VEM EM LATÃO POLIDO 3". AF_12/2019</v>
          </cell>
          <cell r="C1829" t="str">
            <v>UN</v>
          </cell>
          <cell r="D1829" t="str">
            <v>COEFICIENTE DE REPRESENTATIVIDADE</v>
          </cell>
          <cell r="E1829">
            <v>122.23</v>
          </cell>
        </row>
        <row r="1830">
          <cell r="A1830">
            <v>72116</v>
          </cell>
          <cell r="B1830" t="str">
            <v>VIDRO LISO COMUM TRANSPARENTE, ESPESSURA 3MM</v>
          </cell>
          <cell r="C1830" t="str">
            <v>M2</v>
          </cell>
          <cell r="D1830" t="str">
            <v>COEFICIENTE DE REPRESENTATIVIDADE</v>
          </cell>
          <cell r="E1830">
            <v>140.84</v>
          </cell>
        </row>
        <row r="1831">
          <cell r="A1831">
            <v>72117</v>
          </cell>
          <cell r="B1831" t="str">
            <v>VIDRO LISO COMUM TRANSPARENTE, ESPESSURA 4MM</v>
          </cell>
          <cell r="C1831" t="str">
            <v>M2</v>
          </cell>
          <cell r="D1831" t="str">
            <v>COEFICIENTE DE REPRESENTATIVIDADE</v>
          </cell>
          <cell r="E1831">
            <v>180.89</v>
          </cell>
        </row>
        <row r="1832">
          <cell r="A1832">
            <v>72118</v>
          </cell>
          <cell r="B1832" t="str">
            <v>VIDRO TEMPERADO INCOLOR, ESPESSURA 6MM, FORNECIMENTO E INSTALACAO, INCLUSIVE MASSA PARA VEDACAO</v>
          </cell>
          <cell r="C1832" t="str">
            <v>M2</v>
          </cell>
          <cell r="D1832" t="str">
            <v>COEFICIENTE DE REPRESENTATIVIDADE</v>
          </cell>
          <cell r="E1832">
            <v>212.85</v>
          </cell>
        </row>
        <row r="1833">
          <cell r="A1833">
            <v>72119</v>
          </cell>
          <cell r="B1833" t="str">
            <v>VIDRO TEMPERADO INCOLOR, ESPESSURA 8MM, FORNECIMENTO E INSTALACAO, INCLUSIVE MASSA PARA VEDACAO</v>
          </cell>
          <cell r="C1833" t="str">
            <v>M2</v>
          </cell>
          <cell r="D1833" t="str">
            <v>COEFICIENTE DE REPRESENTATIVIDADE</v>
          </cell>
          <cell r="E1833">
            <v>267.83</v>
          </cell>
        </row>
        <row r="1834">
          <cell r="A1834">
            <v>72120</v>
          </cell>
          <cell r="B1834" t="str">
            <v>VIDRO TEMPERADO INCOLOR, ESPESSURA 10MM, FORNECIMENTO E INSTALACAO, INCLUSIVE MASSA PARA VEDACAO</v>
          </cell>
          <cell r="C1834" t="str">
            <v>M2</v>
          </cell>
          <cell r="D1834" t="str">
            <v>COEFICIENTE DE REPRESENTATIVIDADE</v>
          </cell>
          <cell r="E1834">
            <v>337.92</v>
          </cell>
        </row>
        <row r="1835">
          <cell r="A1835">
            <v>72122</v>
          </cell>
          <cell r="B1835" t="str">
            <v>VIDRO FANTASIA TIPO CANELADO, ESPESSURA 4MM</v>
          </cell>
          <cell r="C1835" t="str">
            <v>M2</v>
          </cell>
          <cell r="D1835" t="str">
            <v>COEFICIENTE DE REPRESENTATIVIDADE</v>
          </cell>
          <cell r="E1835">
            <v>155.11000000000001</v>
          </cell>
        </row>
        <row r="1836">
          <cell r="A1836">
            <v>72123</v>
          </cell>
          <cell r="B1836" t="str">
            <v>VIDRO ARAMADO, ESPESSURA 7MM</v>
          </cell>
          <cell r="C1836" t="str">
            <v>M2</v>
          </cell>
          <cell r="D1836" t="str">
            <v>COEFICIENTE DE REPRESENTATIVIDADE</v>
          </cell>
          <cell r="E1836">
            <v>415.86</v>
          </cell>
        </row>
        <row r="1837">
          <cell r="A1837" t="str">
            <v>73838/1</v>
          </cell>
          <cell r="B1837" t="str">
            <v>PORTA DE VIDRO TEMPERADO, 0,9X2,10M, ESPESSURA 10MM, INCLUSIVE ACESSORIOS</v>
          </cell>
          <cell r="C1837" t="str">
            <v>UN</v>
          </cell>
          <cell r="D1837" t="str">
            <v>COEFICIENTE DE REPRESENTATIVIDADE</v>
          </cell>
          <cell r="E1837">
            <v>2001.54</v>
          </cell>
        </row>
        <row r="1838">
          <cell r="A1838" t="str">
            <v>74125/1</v>
          </cell>
          <cell r="B1838" t="str">
            <v>ESPELHO CRISTAL ESPESSURA 4MM, COM MOLDURA DE MADEIRA</v>
          </cell>
          <cell r="C1838" t="str">
            <v>M2</v>
          </cell>
          <cell r="D1838" t="str">
            <v>COEFICIENTE DE REPRESENTATIVIDADE</v>
          </cell>
          <cell r="E1838">
            <v>516.55999999999995</v>
          </cell>
        </row>
        <row r="1839">
          <cell r="A1839" t="str">
            <v>74125/2</v>
          </cell>
          <cell r="B1839" t="str">
            <v>ESPELHO CRISTAL ESPESSURA 4MM, COM MOLDURA EM ALUMINIO E COMPENSADO 6MM PLASTIFICADO COLADO</v>
          </cell>
          <cell r="C1839" t="str">
            <v>M2</v>
          </cell>
          <cell r="D1839" t="str">
            <v>COEFICIENTE DE REPRESENTATIVIDADE</v>
          </cell>
          <cell r="E1839">
            <v>556.35</v>
          </cell>
        </row>
        <row r="1840">
          <cell r="A1840">
            <v>84957</v>
          </cell>
          <cell r="B1840" t="str">
            <v>VIDRO LISO COMUM TRANSPARENTE, ESPESSURA 5MM</v>
          </cell>
          <cell r="C1840" t="str">
            <v>M2</v>
          </cell>
          <cell r="D1840" t="str">
            <v>COEFICIENTE DE REPRESENTATIVIDADE</v>
          </cell>
          <cell r="E1840">
            <v>217.38</v>
          </cell>
        </row>
        <row r="1841">
          <cell r="A1841">
            <v>84959</v>
          </cell>
          <cell r="B1841" t="str">
            <v>VIDRO LISO COMUM TRANSPARENTE, ESPESSURA 6MM</v>
          </cell>
          <cell r="C1841" t="str">
            <v>M2</v>
          </cell>
          <cell r="D1841" t="str">
            <v>COEFICIENTE DE REPRESENTATIVIDADE</v>
          </cell>
          <cell r="E1841">
            <v>254.63</v>
          </cell>
        </row>
        <row r="1842">
          <cell r="A1842">
            <v>85001</v>
          </cell>
          <cell r="B1842" t="str">
            <v>VIDRO LISO FUME, ESPESSURA 4MM</v>
          </cell>
          <cell r="C1842" t="str">
            <v>M2</v>
          </cell>
          <cell r="D1842" t="str">
            <v>COEFICIENTE DE REPRESENTATIVIDADE</v>
          </cell>
          <cell r="E1842">
            <v>242.21</v>
          </cell>
        </row>
        <row r="1843">
          <cell r="A1843">
            <v>85002</v>
          </cell>
          <cell r="B1843" t="str">
            <v>VIDRO LISO FUME, ESPESSURA 6MM</v>
          </cell>
          <cell r="C1843" t="str">
            <v>M2</v>
          </cell>
          <cell r="D1843" t="str">
            <v>COEFICIENTE DE REPRESENTATIVIDADE</v>
          </cell>
          <cell r="E1843">
            <v>341.55</v>
          </cell>
        </row>
        <row r="1844">
          <cell r="A1844">
            <v>85004</v>
          </cell>
          <cell r="B1844" t="str">
            <v>VIDRO FANTASIA MARTELADO 4MM</v>
          </cell>
          <cell r="C1844" t="str">
            <v>M2</v>
          </cell>
          <cell r="D1844" t="str">
            <v>COEFICIENTE DE REPRESENTATIVIDADE</v>
          </cell>
          <cell r="E1844">
            <v>167.71</v>
          </cell>
        </row>
        <row r="1845">
          <cell r="A1845">
            <v>85005</v>
          </cell>
          <cell r="B1845" t="str">
            <v>ESPELHO CRISTAL, ESPESSURA 4MM, COM PARAFUSOS DE FIXACAO, SEM MOLDURA</v>
          </cell>
          <cell r="C1845" t="str">
            <v>M2</v>
          </cell>
          <cell r="D1845" t="str">
            <v>COEFICIENTE DE REPRESENTATIVIDADE</v>
          </cell>
          <cell r="E1845">
            <v>492.08</v>
          </cell>
        </row>
        <row r="1846">
          <cell r="A1846">
            <v>94569</v>
          </cell>
          <cell r="B1846" t="str">
            <v>JANELA DE ALUMÍNIO TIPO MAXIM-AR, COM VIDROS, BATENTE E FERRAGENS. EXCLUSIVE ALIZAR, ACABAMENTO E CONTRAMARCO. FORNECIMENTO E INSTALAÇÃO. AF_12/2019</v>
          </cell>
          <cell r="C1846" t="str">
            <v>M2</v>
          </cell>
          <cell r="D1846" t="str">
            <v>ATRIBUÍDO SÃO PAULO</v>
          </cell>
          <cell r="E1846">
            <v>363.91</v>
          </cell>
        </row>
        <row r="1847">
          <cell r="A1847">
            <v>94570</v>
          </cell>
          <cell r="B1847" t="str">
            <v>JANELA DE ALUMÍNIO DE CORRER COM 2 FOLHAS PARA VIDROS, COM VIDROS, BATENTE, ACABAMENTO COM ACETATO OU BRILHANTE E FERRAGENS. EXCLUSIVE ALIZAR E CONTRAMARCO. FORNECIMENTO E INSTALAÇÃO. AF_12/2019</v>
          </cell>
          <cell r="C1847" t="str">
            <v>M2</v>
          </cell>
          <cell r="D1847" t="str">
            <v>ATRIBUÍDO SÃO PAULO</v>
          </cell>
          <cell r="E1847">
            <v>222.63</v>
          </cell>
        </row>
        <row r="1848">
          <cell r="A1848">
            <v>94572</v>
          </cell>
          <cell r="B1848" t="str">
            <v>JANELA DE ALUMÍNIO DE CORRER COM 3 FOLHAS (2 VENEZIANAS E 1 PARA VIDRO), COM VIDROS, BATENTE E FERRAGENS. EXCLUSIVE ACABAMENTO, ALIZAR E CONTRAMARCO. FORNECIMENTO E INSTALAÇÃO. AF_12/2019</v>
          </cell>
          <cell r="C1848" t="str">
            <v>M2</v>
          </cell>
          <cell r="D1848" t="str">
            <v>ATRIBUÍDO SÃO PAULO</v>
          </cell>
          <cell r="E1848">
            <v>332.4</v>
          </cell>
        </row>
        <row r="1849">
          <cell r="A1849">
            <v>94573</v>
          </cell>
          <cell r="B1849" t="str">
            <v>JANELA DE ALUMÍNIO DE CORRER COM 4 FOLHAS PARA VIDROS, COM VIDROS, BATENTE, ACABAMENTO COM ACETATO OU BRILHANTE E FERRAGENS. EXCLUSIVE ALIZAR E CONTRAMARCO. FORNECIMENTO E INSTALAÇÃO. AF_12/2019</v>
          </cell>
          <cell r="C1849" t="str">
            <v>M2</v>
          </cell>
          <cell r="D1849" t="str">
            <v>ATRIBUÍDO SÃO PAULO</v>
          </cell>
          <cell r="E1849">
            <v>260.27</v>
          </cell>
        </row>
        <row r="1850">
          <cell r="A1850">
            <v>94580</v>
          </cell>
          <cell r="B1850" t="str">
            <v>JANELA DE ALUMÍNIO DE CORRER COM 6 FOLHAS (2 VENEZIANAS FIXAS, 2 VENEZIANAS DE CORRER E 2 PARA VIDRO), COM VIDROS, BATENTE, ACABAMENTO COM ACETATO OU BRILHANTE E FERRAGENS. EXCLUSIVE ALIZAR E CONTRAMARCO. FORNECIMENTO E INSTALAÇÃO. AF_12/2019</v>
          </cell>
          <cell r="C1850" t="str">
            <v>M2</v>
          </cell>
          <cell r="D1850" t="str">
            <v>ATRIBUÍDO SÃO PAULO</v>
          </cell>
          <cell r="E1850">
            <v>378.59</v>
          </cell>
        </row>
        <row r="1851">
          <cell r="A1851">
            <v>100674</v>
          </cell>
          <cell r="B1851" t="str">
            <v>JANELA FIXA DE ALUMÍNIO PARA VIDRO, COM VIDRO, BATENTE E FERRAGENS. EXCLUSIVE ACABAMENTO, ALIZAR E CONTRAMARCO. FORNECIMENTO E INSTALAÇÃO. AF_12/2019</v>
          </cell>
          <cell r="C1851" t="str">
            <v>M2</v>
          </cell>
          <cell r="D1851" t="str">
            <v>ATRIBUÍDO SÃO PAULO</v>
          </cell>
          <cell r="E1851">
            <v>245.83</v>
          </cell>
        </row>
        <row r="1852">
          <cell r="A1852" t="str">
            <v>73908/1</v>
          </cell>
          <cell r="B1852" t="str">
            <v>CANTONEIRA DE ALUMINIO 2"X2", PARA PROTECAO DE QUINA DE PAREDE</v>
          </cell>
          <cell r="C1852" t="str">
            <v>M</v>
          </cell>
          <cell r="D1852" t="str">
            <v>COEFICIENTE DE REPRESENTATIVIDADE</v>
          </cell>
          <cell r="E1852">
            <v>43.69</v>
          </cell>
        </row>
        <row r="1853">
          <cell r="A1853" t="str">
            <v>73908/2</v>
          </cell>
          <cell r="B1853" t="str">
            <v>CANTONEIRA DE ALUMINIO 1"X1, PARA PROTECAO DE QUINA DE PAREDE</v>
          </cell>
          <cell r="C1853" t="str">
            <v>M</v>
          </cell>
          <cell r="D1853" t="str">
            <v>COEFICIENTE DE REPRESENTATIVIDADE</v>
          </cell>
          <cell r="E1853">
            <v>34.090000000000003</v>
          </cell>
        </row>
        <row r="1854">
          <cell r="A1854">
            <v>85015</v>
          </cell>
          <cell r="B1854" t="str">
            <v>CANTONEIRA DE MADEIRA 3,0X3,0X1,0CM</v>
          </cell>
          <cell r="C1854" t="str">
            <v>M</v>
          </cell>
          <cell r="D1854" t="str">
            <v>COEFICIENTE DE REPRESENTATIVIDADE</v>
          </cell>
          <cell r="E1854">
            <v>22.9</v>
          </cell>
        </row>
        <row r="1855">
          <cell r="A1855">
            <v>85016</v>
          </cell>
          <cell r="B1855" t="str">
            <v>CANTONEIRA DE MADEIRA COM LAMINADO MELAMINICO FOSCO 3,0X3,0X1,0CM</v>
          </cell>
          <cell r="C1855" t="str">
            <v>M</v>
          </cell>
          <cell r="D1855" t="str">
            <v>COEFICIENTE DE REPRESENTATIVIDADE</v>
          </cell>
          <cell r="E1855">
            <v>28.35</v>
          </cell>
        </row>
        <row r="1856">
          <cell r="A1856">
            <v>97751</v>
          </cell>
          <cell r="B1856" t="str">
            <v>TUBULÃO A CÉU ABERTO, DIÂMETRO DO FUSTE DE 70 CM, PROFUNDIDADE MENOR OU IGUAL A 5 M, ESCAVAÇÃO MANUAL, SEM ALARGAMENTO DE BASE, CONCRETO FEITO EM OBRA E LANÇADO COM JERICA. AF_01/2018</v>
          </cell>
          <cell r="C1856" t="str">
            <v>M3</v>
          </cell>
          <cell r="D1856" t="str">
            <v>COEFICIENTE DE REPRESENTATIVIDADE</v>
          </cell>
          <cell r="E1856">
            <v>605.52</v>
          </cell>
        </row>
        <row r="1857">
          <cell r="A1857">
            <v>97752</v>
          </cell>
          <cell r="B1857" t="str">
            <v>TUBULÃO A CÉU ABERTO, DIÂMETRO DO FUSTE DE 80 CM, PROFUNDIDADE MENOR OU IGUAL A 5 M, ESCAVAÇÃO MANUAL, SEM ALARGAMENTO DE BASE, CONCRETO FEITO EM OBRA E LANÇADO COM JERICA. AF_01/2018</v>
          </cell>
          <cell r="C1857" t="str">
            <v>M3</v>
          </cell>
          <cell r="D1857" t="str">
            <v>COEFICIENTE DE REPRESENTATIVIDADE</v>
          </cell>
          <cell r="E1857">
            <v>569.53</v>
          </cell>
        </row>
        <row r="1858">
          <cell r="A1858">
            <v>97753</v>
          </cell>
          <cell r="B1858" t="str">
            <v>TUBULÃO A CÉU ABERTO, DIÂMETRO DO FUSTE DE 100 CM, PROFUNDIDADE MENOR OU IGUAL A 5 M, ESCAVAÇÃO MANUAL, SEM ALARGAMENTO DE BASE, CONCRETO FEITO EM OBRA E LANÇADO COM JERICA. AF_01/2018</v>
          </cell>
          <cell r="C1858" t="str">
            <v>M3</v>
          </cell>
          <cell r="D1858" t="str">
            <v>COEFICIENTE DE REPRESENTATIVIDADE</v>
          </cell>
          <cell r="E1858">
            <v>519.48</v>
          </cell>
        </row>
        <row r="1859">
          <cell r="A1859">
            <v>97754</v>
          </cell>
          <cell r="B1859" t="str">
            <v>TUBULÃO A CÉU ABERTO, DIÂMETRO DO FUSTE DE 120 CM, PROFUNDIDADE MENOR OU IGUAL A 5 M, ESCAVAÇÃO MANUAL, SEM ALARGAMENTO DE BASE, CONCRETO FEITO EM OBRA E LANÇADO COM JERICA. AF_01/2018</v>
          </cell>
          <cell r="C1859" t="str">
            <v>M3</v>
          </cell>
          <cell r="D1859" t="str">
            <v>COEFICIENTE DE REPRESENTATIVIDADE</v>
          </cell>
          <cell r="E1859">
            <v>486.64</v>
          </cell>
        </row>
        <row r="1860">
          <cell r="A1860">
            <v>97755</v>
          </cell>
          <cell r="B1860" t="str">
            <v>TUBULÃO A CÉU ABERTO, DIÂMETRO DO FUSTE DE 70 CM, PROFUNDIDADE MAIOR QUE 5 M E MENOR OU IGUAL A 10 M, ESCAVAÇÃO MANUAL, SEM ALARGAMENTO DE BASE, CONCRETO FEITO EM OBRA E LANÇADO COM JERICA. AF_01/2018</v>
          </cell>
          <cell r="C1860" t="str">
            <v>M3</v>
          </cell>
          <cell r="D1860" t="str">
            <v>COEFICIENTE DE REPRESENTATIVIDADE</v>
          </cell>
          <cell r="E1860">
            <v>591.44000000000005</v>
          </cell>
        </row>
        <row r="1861">
          <cell r="A1861">
            <v>97756</v>
          </cell>
          <cell r="B1861" t="str">
            <v>TUBULÃO A CÉU ABERTO, DIÂMETRO DO FUSTE DE 80 CM, PROFUNDIDADE MAIOR QUE 5 M E MENOR OU IGUAL A 10 M, ESCAVAÇÃO MANUAL, SEM ALARGAMENTO DE BASE, CONCRETO FEITO EM OBRA E LANÇADO COM JERICA. AF_01/2018</v>
          </cell>
          <cell r="C1861" t="str">
            <v>M3</v>
          </cell>
          <cell r="D1861" t="str">
            <v>COEFICIENTE DE REPRESENTATIVIDADE</v>
          </cell>
          <cell r="E1861">
            <v>557.4</v>
          </cell>
        </row>
        <row r="1862">
          <cell r="A1862">
            <v>97757</v>
          </cell>
          <cell r="B1862" t="str">
            <v>TUBULÃO A CÉU ABERTO, DIÂMETRO DO FUSTE DE 100 CM, PROFUNDIDADE MAIOR QUE 5 M E MENOR OU IGUAL A 10 M, ESCAVAÇÃO MANUAL, SEM ALARGAMENTO DE BASE, CONCRETO FEITO EM OBRA E LANÇADO COM JERICA. AF_01/2018</v>
          </cell>
          <cell r="C1862" t="str">
            <v>M3</v>
          </cell>
          <cell r="D1862" t="str">
            <v>COEFICIENTE DE REPRESENTATIVIDADE</v>
          </cell>
          <cell r="E1862">
            <v>504.24</v>
          </cell>
        </row>
        <row r="1863">
          <cell r="A1863">
            <v>97758</v>
          </cell>
          <cell r="B1863" t="str">
            <v>TUBULÃO A CÉU ABERTO, DIÂMETRO DO FUSTE DE 120 CM, PROFUNDIDADE MAIOR QUE 5 M E MENOR OU IGUAL A 10 M, ESCAVAÇÃO MANUAL, SEM ALARGAMENTO DE BASE, CONCRETO FEITO EM OBRA E LANÇADO COM JERICA. AF_01/2018</v>
          </cell>
          <cell r="C1863" t="str">
            <v>M3</v>
          </cell>
          <cell r="D1863" t="str">
            <v>COEFICIENTE DE REPRESENTATIVIDADE</v>
          </cell>
          <cell r="E1863">
            <v>466.07</v>
          </cell>
        </row>
        <row r="1864">
          <cell r="A1864">
            <v>97759</v>
          </cell>
          <cell r="B1864" t="str">
            <v>TUBULÃO A CÉU ABERTO, DIÂMETRO DO FUSTE DE 70 CM, PROFUNDIDADE MAIOR QUE 10 M, ESCAVAÇÃO MANUAL, SEM ALARGAMENTO DE BASE, CONCRETO FEITO EM OBRA E LANÇADO COM JERICA. AF_01/2018</v>
          </cell>
          <cell r="C1864" t="str">
            <v>M3</v>
          </cell>
          <cell r="D1864" t="str">
            <v>COEFICIENTE DE REPRESENTATIVIDADE</v>
          </cell>
          <cell r="E1864">
            <v>593.48</v>
          </cell>
        </row>
        <row r="1865">
          <cell r="A1865">
            <v>97760</v>
          </cell>
          <cell r="B1865" t="str">
            <v>TUBULÃO A CÉU ABERTO, DIÂMETRO DO FUSTE DE 80 CM, PROFUNDIDADE MAIOR QUE 10 M, ESCAVAÇÃO MANUAL, SEM ALARGAMENTO DE BASE, CONCRETO FEITO EM OBRA E LANÇADO COM JERICA. AF_01/2018</v>
          </cell>
          <cell r="C1865" t="str">
            <v>M3</v>
          </cell>
          <cell r="D1865" t="str">
            <v>COEFICIENTE DE REPRESENTATIVIDADE</v>
          </cell>
          <cell r="E1865">
            <v>551.94000000000005</v>
          </cell>
        </row>
        <row r="1866">
          <cell r="A1866">
            <v>97761</v>
          </cell>
          <cell r="B1866" t="str">
            <v>TUBULÃO A CÉU ABERTO, DIÂMETRO DO FUSTE DE 100 CM, PROFUNDIDADE MAIOR QUE 10 M, ESCAVAÇÃO MANUAL, SEM ALARGAMENTO DE BASE, CONCRETO FEITO EM OBRA E LANÇADO COM JERICA. AF_01/2018</v>
          </cell>
          <cell r="C1866" t="str">
            <v>M3</v>
          </cell>
          <cell r="D1866" t="str">
            <v>COEFICIENTE DE REPRESENTATIVIDADE</v>
          </cell>
          <cell r="E1866">
            <v>493.7</v>
          </cell>
        </row>
        <row r="1867">
          <cell r="A1867">
            <v>97762</v>
          </cell>
          <cell r="B1867" t="str">
            <v>TUBULÃO A CÉU ABERTO, DIÂMETRO DO FUSTE DE 120 CM, PROFUNDIDADE MAIOR QUE 10 M, ESCAVAÇÃO MANUAL, SEM ALARGAMENTO DE BASE, CONCRETO FEITO EM OBRA E LANÇADO COM JERICA. AF_01/2018</v>
          </cell>
          <cell r="C1867" t="str">
            <v>M3</v>
          </cell>
          <cell r="D1867" t="str">
            <v>COEFICIENTE DE REPRESENTATIVIDADE</v>
          </cell>
          <cell r="E1867">
            <v>451.72</v>
          </cell>
        </row>
        <row r="1868">
          <cell r="A1868">
            <v>97763</v>
          </cell>
          <cell r="B1868" t="str">
            <v>TUBULÃO A CÉU ABERTO, DIÂMETRO DO FUSTE DE 70 CM, PROFUNDIDADE MENOR OU IGUAL A 5 M, ESCAVAÇÃO MECÂNICA, SEM ALARGAMENTO DE BASE, CONCRETO FEITO EM OBRA E LANÇADO COM JERICA. AF_01/2018</v>
          </cell>
          <cell r="C1868" t="str">
            <v>M3</v>
          </cell>
          <cell r="D1868" t="str">
            <v>COEFICIENTE DE REPRESENTATIVIDADE</v>
          </cell>
          <cell r="E1868">
            <v>479.55</v>
          </cell>
        </row>
        <row r="1869">
          <cell r="A1869">
            <v>97764</v>
          </cell>
          <cell r="B1869" t="str">
            <v>TUBULÃO A CÉU ABERTO, DIÂMETRO DO FUSTE DE 80 CM, PROFUNDIDADE MENOR OU IGUAL A 5 M, ESCAVAÇÃO MECÂNICA, SEM ALARGAMENTO DE BASE, CONCRETO FEITO EM OBRA E LANÇADO COM JERICA. AF_01/2018</v>
          </cell>
          <cell r="C1869" t="str">
            <v>M3</v>
          </cell>
          <cell r="D1869" t="str">
            <v>COEFICIENTE DE REPRESENTATIVIDADE</v>
          </cell>
          <cell r="E1869">
            <v>459.2</v>
          </cell>
        </row>
        <row r="1870">
          <cell r="A1870">
            <v>97765</v>
          </cell>
          <cell r="B1870" t="str">
            <v>TUBULÃO A CÉU ABERTO, DIÂMETRO DO FUSTE DE 100 CM, PROFUNDIDADE MENOR OU IGUAL A 5 M, ESCAVAÇÃO MECÂNICA, SEM ALARGAMENTO DE BASE, CONCRETO FEITO EM OBRA E LANÇADO COM JERICA. AF_01/2018</v>
          </cell>
          <cell r="C1870" t="str">
            <v>M3</v>
          </cell>
          <cell r="D1870" t="str">
            <v>COEFICIENTE DE REPRESENTATIVIDADE</v>
          </cell>
          <cell r="E1870">
            <v>431.95</v>
          </cell>
        </row>
        <row r="1871">
          <cell r="A1871">
            <v>97766</v>
          </cell>
          <cell r="B1871" t="str">
            <v>TUBULÃO A CÉU ABERTO, DIÂMETRO DO FUSTE DE 120 CM, PROFUNDIDADE MENOR OU IGUAL A 5 M, ESCAVAÇÃO MECÂNICA, SEM ALARGAMENTO DE BASE, CONCRETO FEITO EM OBRA E LANÇADO COM JERICA. AF_01/2018</v>
          </cell>
          <cell r="C1871" t="str">
            <v>M3</v>
          </cell>
          <cell r="D1871" t="str">
            <v>COEFICIENTE DE REPRESENTATIVIDADE</v>
          </cell>
          <cell r="E1871">
            <v>414.89</v>
          </cell>
        </row>
        <row r="1872">
          <cell r="A1872">
            <v>97767</v>
          </cell>
          <cell r="B1872" t="str">
            <v>TUBULÃO A CÉU ABERTO, DIÂMETRO DO FUSTE DE 70 CM, PROFUNDIDADE MAIOR QUE 5 M E MENOR OU IGUAL A 10 M, ESCAVAÇÃO MECÂNICA, SEM ALARGAMENTO DE BASE, CONCRETO FEITO EM OBRA E LANÇADO COM JERICA. AF_01/2018</v>
          </cell>
          <cell r="C1872" t="str">
            <v>M3</v>
          </cell>
          <cell r="D1872" t="str">
            <v>COEFICIENTE DE REPRESENTATIVIDADE</v>
          </cell>
          <cell r="E1872">
            <v>432.68</v>
          </cell>
        </row>
        <row r="1873">
          <cell r="A1873">
            <v>97768</v>
          </cell>
          <cell r="B1873" t="str">
            <v>TUBULÃO A CÉU ABERTO, DIÂMETRO DO FUSTE DE 80 CM, PROFUNDIDADE MAIOR QUE 5 M E MENOR OU IGUAL A 10 M, ESCAVAÇÃO MECÂNICA, SEM ALARGAMENTO DE BASE, CONCRETO FEITO EM OBRA E LANÇADO COM JERICA. AF_01/2018</v>
          </cell>
          <cell r="C1873" t="str">
            <v>M3</v>
          </cell>
          <cell r="D1873" t="str">
            <v>COEFICIENTE DE REPRESENTATIVIDADE</v>
          </cell>
          <cell r="E1873">
            <v>421</v>
          </cell>
        </row>
        <row r="1874">
          <cell r="A1874">
            <v>97769</v>
          </cell>
          <cell r="B1874" t="str">
            <v>TUBULÃO A CÉU ABERTO, DIÂMETRO DO FUSTE DE 100 CM, PROFUNDIDADE MAIOR QUE 5 M E MENOR OU IGUAL A 10 M, ESCAVAÇÃO MECÂNICA, SEM ALARGAMENTO DE BASE, CONCRETO FEITO EM OBRA E LANÇADO COM JERICA. AF_01/2018</v>
          </cell>
          <cell r="C1874" t="str">
            <v>M3</v>
          </cell>
          <cell r="D1874" t="str">
            <v>COEFICIENTE DE REPRESENTATIVIDADE</v>
          </cell>
          <cell r="E1874">
            <v>398.38</v>
          </cell>
        </row>
        <row r="1875">
          <cell r="A1875">
            <v>97770</v>
          </cell>
          <cell r="B1875" t="str">
            <v>TUBULÃO A CÉU ABERTO, DIÂMETRO DO FUSTE DE 120 CM, PROFUNDIDADE MAIOR QUE 5 M E MENOR OU IGUAL A 10 M, ESCAVAÇÃO MECÂNICA, SEM ALARGAMENTO DE BASE, CONCRETO FEITO EM OBRA E LANÇADO COM JERICA. AF_01/2018</v>
          </cell>
          <cell r="C1875" t="str">
            <v>M3</v>
          </cell>
          <cell r="D1875" t="str">
            <v>COEFICIENTE DE REPRESENTATIVIDADE</v>
          </cell>
          <cell r="E1875">
            <v>379.94</v>
          </cell>
        </row>
        <row r="1876">
          <cell r="A1876">
            <v>97771</v>
          </cell>
          <cell r="B1876" t="str">
            <v>TUBULÃO A CÉU ABERTO, DIÂMETRO DO FUSTE DE 70 CM, PROFUNDIDADE MAIOR QUE 10 M, ESCAVAÇÃO MECÂNICA, SEM ALARGAMENTO DE BASE, CONCRETO FEITO EM OBRA E LANÇADO COM JERICA. AF_01/2018</v>
          </cell>
          <cell r="C1876" t="str">
            <v>M3</v>
          </cell>
          <cell r="D1876" t="str">
            <v>COEFICIENTE DE REPRESENTATIVIDADE</v>
          </cell>
          <cell r="E1876">
            <v>413.98</v>
          </cell>
        </row>
        <row r="1877">
          <cell r="A1877">
            <v>97772</v>
          </cell>
          <cell r="B1877" t="str">
            <v>TUBULÃO A CÉU ABERTO, DIÂMETRO DO FUSTE DE 80 CM, PROFUNDIDADE MAIOR QUE 10 M, ESCAVAÇÃO MECÂNICA, SEM ALARGAMENTO DE BASE, CONCRETO FEITO EM OBRA E LANÇADO COM JERICA. AF_01/2018</v>
          </cell>
          <cell r="C1877" t="str">
            <v>M3</v>
          </cell>
          <cell r="D1877" t="str">
            <v>COEFICIENTE DE REPRESENTATIVIDADE</v>
          </cell>
          <cell r="E1877">
            <v>399.27</v>
          </cell>
        </row>
        <row r="1878">
          <cell r="A1878">
            <v>97773</v>
          </cell>
          <cell r="B1878" t="str">
            <v>TUBULÃO A CÉU ABERTO, DIÂMETRO DO FUSTE DE 100 CM, PROFUNDIDADE MAIOR QUE 10 M, ESCAVAÇÃO MECÂNICA, SEM ALARGAMENTO DE BASE, CONCRETO FEITO EM OBRA E LANÇADO COM JERICA. AF_01/2018</v>
          </cell>
          <cell r="C1878" t="str">
            <v>M3</v>
          </cell>
          <cell r="D1878" t="str">
            <v>COEFICIENTE DE REPRESENTATIVIDADE</v>
          </cell>
          <cell r="E1878">
            <v>376.5</v>
          </cell>
        </row>
        <row r="1879">
          <cell r="A1879">
            <v>97774</v>
          </cell>
          <cell r="B1879" t="str">
            <v>TUBULÃO A CÉU ABERTO, DIÂMETRO DO FUSTE DE 120 CM, PROFUNDIDADE MAIOR QUE 10 M, ESCAVAÇÃO MECÂNICA, SEM ALARGAMENTO DE BASE, CONCRETO FEITO EM OBRA E LANÇADO COM JERICA. AF_01/2018</v>
          </cell>
          <cell r="C1879" t="str">
            <v>M3</v>
          </cell>
          <cell r="D1879" t="str">
            <v>COEFICIENTE DE REPRESENTATIVIDADE</v>
          </cell>
          <cell r="E1879">
            <v>357.2</v>
          </cell>
        </row>
        <row r="1880">
          <cell r="A1880">
            <v>97775</v>
          </cell>
          <cell r="B1880" t="str">
            <v>TUBULÃO A CÉU ABERTO, DIÂMETRO DO FUSTE DE 70 CM, PROFUNDIDADE MENOR OU IGUAL A 5 M, ESCAVAÇÃO MANUAL, SEM ALARGAMENTO DE BASE, CONCRETO USINADO E LANÇADO COM BOMBA OU DIRETAMENTE DO CAMINHÃO. AF_01/2018</v>
          </cell>
          <cell r="C1880" t="str">
            <v>M3</v>
          </cell>
          <cell r="D1880" t="str">
            <v>COEFICIENTE DE REPRESENTATIVIDADE</v>
          </cell>
          <cell r="E1880">
            <v>632.12</v>
          </cell>
        </row>
        <row r="1881">
          <cell r="A1881">
            <v>97776</v>
          </cell>
          <cell r="B1881" t="str">
            <v>TUBULÃO A CÉU ABERTO, DIÂMETRO DO FUSTE DE 80 CM, PROFUNDIDADE MENOR OU IGUAL A 5 M, ESCAVAÇÃO MANUAL, SEM ALARGAMENTO DE BASE, CONCRETO USINADO E LANÇADO COM BOMBA OU DIRETAMENTE DO CAMINHÃO. AF_01/2018</v>
          </cell>
          <cell r="C1881" t="str">
            <v>M3</v>
          </cell>
          <cell r="D1881" t="str">
            <v>COEFICIENTE DE REPRESENTATIVIDADE</v>
          </cell>
          <cell r="E1881">
            <v>595.11</v>
          </cell>
        </row>
        <row r="1882">
          <cell r="A1882">
            <v>97777</v>
          </cell>
          <cell r="B1882" t="str">
            <v>TUBULÃO A CÉU ABERTO, DIÂMETRO DO FUSTE DE 100 CM, PROFUNDIDADE MENOR OU IGUAL A 5 M, ESCAVAÇÃO MANUAL, SEM ALARGAMENTO DE BASE, CONCRETO USINADO E LANÇADO COM BOMBA OU DIRETAMENTE DO CAMINHÃO. AF_01/2018</v>
          </cell>
          <cell r="C1882" t="str">
            <v>M3</v>
          </cell>
          <cell r="D1882" t="str">
            <v>COEFICIENTE DE REPRESENTATIVIDADE</v>
          </cell>
          <cell r="E1882">
            <v>544.20000000000005</v>
          </cell>
        </row>
        <row r="1883">
          <cell r="A1883">
            <v>97778</v>
          </cell>
          <cell r="B1883" t="str">
            <v>TUBULÃO A CÉU ABERTO, DIÂMETRO DO FUSTE DE 120 CM, PROFUNDIDADE MENOR OU IGUAL A 5 M, ESCAVAÇÃO MANUAL, SEM ALARGAMENTO DE BASE, CONCRETO USINADO E LANÇADO COM BOMBA OU DIRETAMENTE DO CAMINHÃO. AF_01/2018</v>
          </cell>
          <cell r="C1883" t="str">
            <v>M3</v>
          </cell>
          <cell r="D1883" t="str">
            <v>COEFICIENTE DE REPRESENTATIVIDADE</v>
          </cell>
          <cell r="E1883">
            <v>511.27</v>
          </cell>
        </row>
        <row r="1884">
          <cell r="A1884">
            <v>97779</v>
          </cell>
          <cell r="B1884" t="str">
            <v>TUBULÃO A CÉU ABERTO, DIÂMETRO DO FUSTE DE 70 CM, PROFUNDIDADE MAIOR QUE 5 M E MENOR OU IGUAL A 10 M, ESCAVAÇÃO MANUAL, SEM ALARGAMENTO DE BASE, CONCRETO USINADO E LANÇADO COM BOMBA OU DIRETAMENTE DO CAMINHÃO. AF_01/2018</v>
          </cell>
          <cell r="C1884" t="str">
            <v>M3</v>
          </cell>
          <cell r="D1884" t="str">
            <v>COEFICIENTE DE REPRESENTATIVIDADE</v>
          </cell>
          <cell r="E1884">
            <v>609.75</v>
          </cell>
        </row>
        <row r="1885">
          <cell r="A1885">
            <v>97780</v>
          </cell>
          <cell r="B1885" t="str">
            <v>TUBULÃO A CÉU ABERTO, DIÂMETRO DO FUSTE DE 80 CM, PROFUNDIDADE MAIOR QUE 5 M E MENOR OU IGUAL A 10 M, ESCAVAÇÃO MANUAL, SEM ALARGAMENTO DE BASE, CONCRETO USINADO E LANÇADO COM BOMBA OU DIRETAMENTE DO CAMINHÃO. AF_01/2018</v>
          </cell>
          <cell r="C1885" t="str">
            <v>M3</v>
          </cell>
          <cell r="D1885" t="str">
            <v>COEFICIENTE DE REPRESENTATIVIDADE</v>
          </cell>
          <cell r="E1885">
            <v>575.85</v>
          </cell>
        </row>
        <row r="1886">
          <cell r="A1886">
            <v>97781</v>
          </cell>
          <cell r="B1886" t="str">
            <v>TUBULÃO A CÉU ABERTO, DIÂMETRO DO FUSTE DE 100 CM, PROFUNDIDADE MAIOR QUE 5 M E MENOR OU IGUAL A 10 M, ESCAVAÇÃO MANUAL, SEM ALARGAMENTO DE BASE, CONCRETO USINADO E LANÇADO COM BOMBA OU DIRETAMENTE DO CAMINHÃO. AF_01/2018</v>
          </cell>
          <cell r="C1886" t="str">
            <v>M3</v>
          </cell>
          <cell r="D1886" t="str">
            <v>COEFICIENTE DE REPRESENTATIVIDADE</v>
          </cell>
          <cell r="E1886">
            <v>522.41999999999996</v>
          </cell>
        </row>
        <row r="1887">
          <cell r="A1887">
            <v>97782</v>
          </cell>
          <cell r="B1887" t="str">
            <v>TUBULÃO A CÉU ABERTO, DIÂMETRO DO FUSTE DE 120 CM, PROFUNDIDADE MAIOR QUE 5 M E MENOR OU IGUAL A 10 M, ESCAVAÇÃO MANUAL, SEM ALARGAMENTO DE BASE, CONCRETO USINADO E LANÇADO COM BOMBA OU DIRETAMENTE DO CAMINHÃO. AF_01/2018</v>
          </cell>
          <cell r="C1887" t="str">
            <v>M3</v>
          </cell>
          <cell r="D1887" t="str">
            <v>COEFICIENTE DE REPRESENTATIVIDADE</v>
          </cell>
          <cell r="E1887">
            <v>483.94</v>
          </cell>
        </row>
        <row r="1888">
          <cell r="A1888">
            <v>97783</v>
          </cell>
          <cell r="B1888" t="str">
            <v>TUBULÃO A CÉU ABERTO, DIÂMETRO DO FUSTE DE 70 CM, PROFUNDIDADE MAIOR QUE 10 M, ESCAVAÇÃO MANUAL, SEM ALARGAMENTO DE BASE, CONCRETO USINADO E LANÇADO COM BOMBA OU DIRETAMENTE DO CAMINHÃO. AF_01/2018</v>
          </cell>
          <cell r="C1888" t="str">
            <v>M3</v>
          </cell>
          <cell r="D1888" t="str">
            <v>COEFICIENTE DE REPRESENTATIVIDADE</v>
          </cell>
          <cell r="E1888">
            <v>611.84</v>
          </cell>
        </row>
        <row r="1889">
          <cell r="A1889">
            <v>97784</v>
          </cell>
          <cell r="B1889" t="str">
            <v>TUBULÃO A CÉU ABERTO, DIÂMETRO DO FUSTE DE 80 CM, PROFUNDIDADE MAIOR QUE 10 M, ESCAVAÇÃO MANUAL, SEM ALARGAMENTO DE BASE, CONCRETO USINADO E LANÇADO COM BOMBA OU DIRETAMENTE DO CAMINHÃO. AF_01/2018</v>
          </cell>
          <cell r="C1889" t="str">
            <v>M3</v>
          </cell>
          <cell r="D1889" t="str">
            <v>COEFICIENTE DE REPRESENTATIVIDADE</v>
          </cell>
          <cell r="E1889">
            <v>569.99</v>
          </cell>
        </row>
        <row r="1890">
          <cell r="A1890">
            <v>97785</v>
          </cell>
          <cell r="B1890" t="str">
            <v>TUBULÃO A CÉU ABERTO, DIÂMETRO DO FUSTE DE 100 CM, PROFUNDIDADE MAIOR QUE 10 M, ESCAVAÇÃO MANUAL, SEM ALARGAMENTO DE BASE, CONCRETO USINADO E LANÇADO COM BOMBA OU DIRETAMENTE DO CAMINHÃO. AF_01/2018</v>
          </cell>
          <cell r="C1890" t="str">
            <v>M3</v>
          </cell>
          <cell r="D1890" t="str">
            <v>COEFICIENTE DE REPRESENTATIVIDADE</v>
          </cell>
          <cell r="E1890">
            <v>511.31</v>
          </cell>
        </row>
        <row r="1891">
          <cell r="A1891">
            <v>97786</v>
          </cell>
          <cell r="B1891" t="str">
            <v>TUBULÃO A CÉU ABERTO, DIÂMETRO DO FUSTE DE 120 CM, PROFUNDIDADE MAIOR QUE 10 M, ESCAVAÇÃO MANUAL, SEM ALARGAMENTO DE BASE, CONCRETO USINADO E LANÇADO COM BOMBA OU DIRETAMENTE DO CAMINHÃO. AF_01/2018</v>
          </cell>
          <cell r="C1891" t="str">
            <v>M3</v>
          </cell>
          <cell r="D1891" t="str">
            <v>COEFICIENTE DE REPRESENTATIVIDADE</v>
          </cell>
          <cell r="E1891">
            <v>468.73</v>
          </cell>
        </row>
        <row r="1892">
          <cell r="A1892">
            <v>97787</v>
          </cell>
          <cell r="B1892" t="str">
            <v>TUBULÃO A CÉU ABERTO, DIÂMETRO DO FUSTE DE 70 CM, PROFUNDIDADE MENOR OU IGUAL A 5 M, ESCAVAÇÃO MECÂNICA, SEM ALARGAMENTO DE BASE, CONCRETO USINADO E LANÇADO COM BOMBA OU DIRETAMENTE DO CAMINHÃO. AF_01/2018</v>
          </cell>
          <cell r="C1892" t="str">
            <v>M3</v>
          </cell>
          <cell r="D1892" t="str">
            <v>COEFICIENTE DE REPRESENTATIVIDADE</v>
          </cell>
          <cell r="E1892">
            <v>506.15</v>
          </cell>
        </row>
        <row r="1893">
          <cell r="A1893">
            <v>97788</v>
          </cell>
          <cell r="B1893" t="str">
            <v>TUBULÃO A CÉU ABERTO, DIÂMETRO DO FUSTE DE 80 CM, PROFUNDIDADE MENOR OU IGUAL A 5 M, ESCAVAÇÃO MECÂNICA, SEM ALARGAMENTO DE BASE, CONCRETO USINADO E LANÇADO COM BOMBA OU DIRETAMENTE DO CAMINHÃO. AF_01/2018</v>
          </cell>
          <cell r="C1893" t="str">
            <v>M3</v>
          </cell>
          <cell r="D1893" t="str">
            <v>COEFICIENTE DE REPRESENTATIVIDADE</v>
          </cell>
          <cell r="E1893">
            <v>484.78</v>
          </cell>
        </row>
        <row r="1894">
          <cell r="A1894">
            <v>97789</v>
          </cell>
          <cell r="B1894" t="str">
            <v>TUBULÃO A CÉU ABERTO, DIÂMETRO DO FUSTE DE 100 CM, PROFUNDIDADE MENOR OU IGUAL A 5 M, ESCAVAÇÃO MECÂNICA, SEM ALARGAMENTO DE BASE, CONCRETO USINADO E LANÇADO COM BOMBA OU DIRETAMENTE DO CAMINHÃO. AF_01/2018</v>
          </cell>
          <cell r="C1894" t="str">
            <v>M3</v>
          </cell>
          <cell r="D1894" t="str">
            <v>COEFICIENTE DE REPRESENTATIVIDADE</v>
          </cell>
          <cell r="E1894">
            <v>456.67</v>
          </cell>
        </row>
        <row r="1895">
          <cell r="A1895">
            <v>97790</v>
          </cell>
          <cell r="B1895" t="str">
            <v>TUBULÃO A CÉU ABERTO, DIÂMETRO DO FUSTE DE 120 CM, PROFUNDIDADE MENOR OU IGUAL A 5 M, ESCAVAÇÃO MECÂNICA, SEM ALARGAMENTO DE BASE, CONCRETO USINADO E LANÇADO COM BOMBA OU DIRETAMENTE DO CAMINHÃO. AF_01/2018</v>
          </cell>
          <cell r="C1895" t="str">
            <v>M3</v>
          </cell>
          <cell r="D1895" t="str">
            <v>COEFICIENTE DE REPRESENTATIVIDADE</v>
          </cell>
          <cell r="E1895">
            <v>439.52</v>
          </cell>
        </row>
        <row r="1896">
          <cell r="A1896">
            <v>97791</v>
          </cell>
          <cell r="B1896" t="str">
            <v>TUBULÃO A CÉU ABERTO, DIÂMETRO DO FUSTE DE 70 CM, PROFUNDIDADE MAIOR QUE 5 M E MENOR OU IGUAL A 10M, ESCAVAÇÃO MECÂNICA, SEM ALARGAMENTO DE BASE, CONCRETO USINADO E LANÇADO COM BOMBA OU DIRETAMENTE DO CAMINHÃO. AF_01/2018</v>
          </cell>
          <cell r="C1896" t="str">
            <v>M3</v>
          </cell>
          <cell r="D1896" t="str">
            <v>COEFICIENTE DE REPRESENTATIVIDADE</v>
          </cell>
          <cell r="E1896">
            <v>450.99</v>
          </cell>
        </row>
        <row r="1897">
          <cell r="A1897">
            <v>97792</v>
          </cell>
          <cell r="B1897" t="str">
            <v>TUBULÃO A CÉU ABERTO, DIÂMETRO DO FUSTE DE 80 CM, PROFUNDIDADE MAIOR QUE 5 M E MENOR OU IGUAL A 10M, ESCAVAÇÃO MECÂNICA, SEM ALARGAMENTO DE BASE, CONCRETO USINADO E LANÇADO COM BOMBA OU DIRETAMENTE DO CAMINHÃO. AF_01/2018</v>
          </cell>
          <cell r="C1897" t="str">
            <v>M3</v>
          </cell>
          <cell r="D1897" t="str">
            <v>COEFICIENTE DE REPRESENTATIVIDADE</v>
          </cell>
          <cell r="E1897">
            <v>439.45</v>
          </cell>
        </row>
        <row r="1898">
          <cell r="A1898">
            <v>97793</v>
          </cell>
          <cell r="B1898" t="str">
            <v>TUBULÃO A CÉU ABERTO, DIÂMETRO DO FUSTE DE 100 CM, PROFUNDIDADE MAIOR QUE 5 M E MENOR OU IGUAL A 10M, ESCAVAÇÃO MECÂNICA, SEM ALARGAMENTO DE BASE, CONCRETO USINADO E LANÇADO COM BOMBA OU DIRETAMENTE DO CAMINHÃO. AF_01/2018</v>
          </cell>
          <cell r="C1898" t="str">
            <v>M3</v>
          </cell>
          <cell r="D1898" t="str">
            <v>COEFICIENTE DE REPRESENTATIVIDADE</v>
          </cell>
          <cell r="E1898">
            <v>416.56</v>
          </cell>
        </row>
        <row r="1899">
          <cell r="A1899">
            <v>97794</v>
          </cell>
          <cell r="B1899" t="str">
            <v>TUBULÃO A CÉU ABERTO, DIÂMETRO DO FUSTE DE 120 CM, PROFUNDIDADE MAIOR QUE 5 M E MENOR OU IGUAL A 10M, ESCAVAÇÃO MECÂNICA, SEM ALARGAMENTO DE BASE, CONCRETO USINADO E LANÇADO COM BOMBA OU DIRETAMENTE DO CAMINHÃO. AF_01/2018</v>
          </cell>
          <cell r="C1899" t="str">
            <v>M3</v>
          </cell>
          <cell r="D1899" t="str">
            <v>COEFICIENTE DE REPRESENTATIVIDADE</v>
          </cell>
          <cell r="E1899">
            <v>397.81</v>
          </cell>
        </row>
        <row r="1900">
          <cell r="A1900">
            <v>97795</v>
          </cell>
          <cell r="B1900" t="str">
            <v>TUBULÃO A CÉU ABERTO, DIÂMETRO DO FUSTE DE 70 CM, PROFUNDIDADE MAIOR QUE 10M, ESCAVAÇÃO MECÂNICA, SEM ALARGAMENTO DE BASE, CONCRETO USINADO E LANÇADO COM BOMBA OU DIRETAMENTE DO CAMINHÃO. AF_01/2018</v>
          </cell>
          <cell r="C1900" t="str">
            <v>M3</v>
          </cell>
          <cell r="D1900" t="str">
            <v>COEFICIENTE DE REPRESENTATIVIDADE</v>
          </cell>
          <cell r="E1900">
            <v>432.34</v>
          </cell>
        </row>
        <row r="1901">
          <cell r="A1901">
            <v>97796</v>
          </cell>
          <cell r="B1901" t="str">
            <v>TUBULÃO A CÉU ABERTO, DIÂMETRO DO FUSTE DE 80 CM, PROFUNDIDADE MAIOR QUE 10M, ESCAVAÇÃO MECÂNICA, SEM ALARGAMENTO DE BASE, CONCRETO USINADO E LANÇADO COM BOMBA OU DIRETAMENTE DO CAMINHÃO. AF_01/2018</v>
          </cell>
          <cell r="C1901" t="str">
            <v>M3</v>
          </cell>
          <cell r="D1901" t="str">
            <v>COEFICIENTE DE REPRESENTATIVIDADE</v>
          </cell>
          <cell r="E1901">
            <v>417.32</v>
          </cell>
        </row>
        <row r="1902">
          <cell r="A1902">
            <v>97797</v>
          </cell>
          <cell r="B1902" t="str">
            <v>TUBULÃO A CÉU ABERTO, DIÂMETRO DO FUSTE DE 100 CM, PROFUNDIDADE MAIOR QUE 10M, ESCAVAÇÃO MECÂNICA, SEM ALARGAMENTO DE BASE, CONCRETO USINADO E LANÇADO COM BOMBA OU DIRETAMENTE DO CAMINHÃO. AF_01/2018</v>
          </cell>
          <cell r="C1902" t="str">
            <v>M3</v>
          </cell>
          <cell r="D1902" t="str">
            <v>COEFICIENTE DE REPRESENTATIVIDADE</v>
          </cell>
          <cell r="E1902">
            <v>394.11</v>
          </cell>
        </row>
        <row r="1903">
          <cell r="A1903">
            <v>97798</v>
          </cell>
          <cell r="B1903" t="str">
            <v>TUBULÃO A CÉU ABERTO, DIÂMETRO DO FUSTE DE 120 CM, PROFUNDIDADE MAIOR QUE 10M, ESCAVAÇÃO MECÂNICA, SEM ALARGAMENTO DE BASE, CONCRETO USINADO E LANÇADO COM BOMBA OU DIRETAMENTE DO CAMINHÃO. AF_01/2018</v>
          </cell>
          <cell r="C1903" t="str">
            <v>M3</v>
          </cell>
          <cell r="D1903" t="str">
            <v>COEFICIENTE DE REPRESENTATIVIDADE</v>
          </cell>
          <cell r="E1903">
            <v>374.21</v>
          </cell>
        </row>
        <row r="1904">
          <cell r="A1904">
            <v>97799</v>
          </cell>
          <cell r="B1904" t="str">
            <v>ALARGAMENTO DE BASE DE TUBULÃO A CÉU ABERTO, ESCAVAÇÃO MANUAL, CONCRETO FEITO EM OBRA E LANÇADO COM JERICA. AF_01/2018</v>
          </cell>
          <cell r="C1904" t="str">
            <v>M3</v>
          </cell>
          <cell r="D1904" t="str">
            <v>COEFICIENTE DE REPRESENTATIVIDADE</v>
          </cell>
          <cell r="E1904">
            <v>506.73</v>
          </cell>
        </row>
        <row r="1905">
          <cell r="A1905">
            <v>97800</v>
          </cell>
          <cell r="B1905" t="str">
            <v>ALARGAMENTO DE BASE DE TUBULÃO A CÉU ABERTO, ESCAVAÇÃO MANUAL, CONCRETO USINADO E LANÇADO COM BOMBA OU DIRETAMENTE DO CAMINHÃO. AF_01/2018</v>
          </cell>
          <cell r="C1905" t="str">
            <v>M3</v>
          </cell>
          <cell r="D1905" t="str">
            <v>COEFICIENTE DE REPRESENTATIVIDADE</v>
          </cell>
          <cell r="E1905">
            <v>535.54</v>
          </cell>
        </row>
        <row r="1906">
          <cell r="A1906">
            <v>90877</v>
          </cell>
          <cell r="B1906" t="str">
            <v>ESTACA ESCAVADA MECANICAMENTE, SEM FLUIDO ESTABILIZANTE, COM 25 CM DE DIÂMETRO, ATÉ 9 M DE COMPRIMENTO, CONCRETO LANÇADO POR CAMINHÃO BETONEIRA (EXCLUSIVE MOBILIZAÇÃO E DESMOBILIZAÇÃO). AF_02/2015</v>
          </cell>
          <cell r="C1906" t="str">
            <v>M</v>
          </cell>
          <cell r="D1906" t="str">
            <v>COEFICIENTE DE REPRESENTATIVIDADE</v>
          </cell>
          <cell r="E1906">
            <v>39.79</v>
          </cell>
        </row>
        <row r="1907">
          <cell r="A1907">
            <v>90878</v>
          </cell>
          <cell r="B1907" t="str">
            <v>ESTACA ESCAVADA MECANICAMENTE, SEM FLUIDO ESTABILIZANTE, COM 25 CM DE DIÂMETRO, ACIMA DE 9 M DE COMPRIMENTO, CONCRETO LANÇADO POR CAMINHÃO BETONEIRA (EXCLUSIVE MOBILIZAÇÃO E DESMOBILIZAÇÃO). AF_02/2015</v>
          </cell>
          <cell r="C1907" t="str">
            <v>M</v>
          </cell>
          <cell r="D1907" t="str">
            <v>COEFICIENTE DE REPRESENTATIVIDADE</v>
          </cell>
          <cell r="E1907">
            <v>38.049999999999997</v>
          </cell>
        </row>
        <row r="1908">
          <cell r="A1908">
            <v>90880</v>
          </cell>
          <cell r="B1908" t="str">
            <v>ESTACA ESCAVADA MECANICAMENTE, SEM FLUIDO ESTABILIZANTE, COM 25 CM DE DIÂMETRO, ATÉ 9 M DE COMPRIMENTO, CONCRETO LANÇADO MANUALMENTE (EXCLUSIVE MOBILIZAÇÃO E DESMOBILIZAÇÃO). AF_02/2015</v>
          </cell>
          <cell r="C1908" t="str">
            <v>M</v>
          </cell>
          <cell r="D1908" t="str">
            <v>COEFICIENTE DE REPRESENTATIVIDADE</v>
          </cell>
          <cell r="E1908">
            <v>53.11</v>
          </cell>
        </row>
        <row r="1909">
          <cell r="A1909">
            <v>90881</v>
          </cell>
          <cell r="B1909" t="str">
            <v>ESTACA ESCAVADA MECANICAMENTE, SEM FLUIDO ESTABILIZANTE, COM 25 CM DE DIÂMETRO, ACIMA DE 9 M DE COMPRIMENTO, CONCRETO LANÇADO MANUALMENTE (EXCLUSIVE MOBILIZAÇÃO E DESMOBILIZAÇÃO). AF_02/2015</v>
          </cell>
          <cell r="C1909" t="str">
            <v>M</v>
          </cell>
          <cell r="D1909" t="str">
            <v>COEFICIENTE DE REPRESENTATIVIDADE</v>
          </cell>
          <cell r="E1909">
            <v>48.8</v>
          </cell>
        </row>
        <row r="1910">
          <cell r="A1910">
            <v>90883</v>
          </cell>
          <cell r="B1910" t="str">
            <v>ESTACA ESCAVADA MECANICAMENTE, SEM FLUIDO ESTABILIZANTE, COM 40 CM DE DIÂMETRO, ATÉ 9 M DE COMPRIMENTO, CONCRETO LANÇADO POR CAMINHÃO BETONEIRA (EXCLUSIVE MOBILIZAÇÃO E DESMOBILIZAÇÃO). AF_02/2015</v>
          </cell>
          <cell r="C1910" t="str">
            <v>M</v>
          </cell>
          <cell r="D1910" t="str">
            <v>COEFICIENTE DE REPRESENTATIVIDADE</v>
          </cell>
          <cell r="E1910">
            <v>66.16</v>
          </cell>
        </row>
        <row r="1911">
          <cell r="A1911">
            <v>90884</v>
          </cell>
          <cell r="B1911" t="str">
            <v>ESTACA ESCAVADA MECANICAMENTE, SEM FLUIDO ESTABILIZANTE, COM 40 CM DE DIÂMETRO, ACIMA DE 9 M ATÉ 15 M DE COMPRIMENTO, CONCRETO LANÇADO POR CAMINHÃO BETONEIRA (EXCLUSIVE MOBILIZAÇÃO E DESMOBILIZAÇÃO). AF_02/2015</v>
          </cell>
          <cell r="C1911" t="str">
            <v>M</v>
          </cell>
          <cell r="D1911" t="str">
            <v>COEFICIENTE DE REPRESENTATIVIDADE</v>
          </cell>
          <cell r="E1911">
            <v>64.17</v>
          </cell>
        </row>
        <row r="1912">
          <cell r="A1912">
            <v>90885</v>
          </cell>
          <cell r="B1912" t="str">
            <v>ESTACA ESCAVADA MECANICAMENTE, SEM FLUIDO ESTABILIZANTE, COM 40 CM DE DIÂMETRO, ACIMA DE 15 M DE COMPRIMENTO, CONCRETO LANÇADO POR CAMINHÃO BETONEIRA (EXCLUSIVE MOBILIZAÇÃO E DESMOBILIZAÇÃO). AF_02/2015</v>
          </cell>
          <cell r="C1912" t="str">
            <v>M</v>
          </cell>
          <cell r="D1912" t="str">
            <v>COEFICIENTE DE REPRESENTATIVIDADE</v>
          </cell>
          <cell r="E1912">
            <v>63.26</v>
          </cell>
        </row>
        <row r="1913">
          <cell r="A1913">
            <v>90886</v>
          </cell>
          <cell r="B1913" t="str">
            <v>ESTACA ESCAVADA MECANICAMENTE, SEM FLUIDO ESTABILIZANTE, COM 60 CM DE DIÂMETRO, ATÉ 9 M DE COMPRIMENTO, CONCRETO LANÇADO POR CAMINHÃO BETONEIRA (EXCLUSIVE MOBILIZAÇÃO E DESMOBILIZAÇÃO). AF_02/2015</v>
          </cell>
          <cell r="C1913" t="str">
            <v>M</v>
          </cell>
          <cell r="D1913" t="str">
            <v>COEFICIENTE DE REPRESENTATIVIDADE</v>
          </cell>
          <cell r="E1913">
            <v>126.83</v>
          </cell>
        </row>
        <row r="1914">
          <cell r="A1914">
            <v>90887</v>
          </cell>
          <cell r="B1914" t="str">
            <v>ESTACA ESCAVADA MECANICAMENTE, SEM FLUIDO ESTABILIZANTE, COM 60 CM DE DIÂMETRO, ACIMA DE 9 M ATÉ 15 M DE COMPRIMENTO, CONCRETO LANÇADO POR CAMINHÃO BETONEIRA (EXCLUSIVE MOBILIZAÇÃO E DESMOBILIZAÇÃO). AF_02/2015</v>
          </cell>
          <cell r="C1914" t="str">
            <v>M</v>
          </cell>
          <cell r="D1914" t="str">
            <v>COEFICIENTE DE REPRESENTATIVIDADE</v>
          </cell>
          <cell r="E1914">
            <v>124.61</v>
          </cell>
        </row>
        <row r="1915">
          <cell r="A1915">
            <v>90888</v>
          </cell>
          <cell r="B1915" t="str">
            <v>ESTACA ESCAVADA MECANICAMENTE, SEM FLUIDO ESTABILIZANTE, COM 60 CM DE DIÂMETRO, ACIMA DE 15 M DE COMPRIMENTO, CONCRETO LANÇADO POR CAMINHÃO BETONEIRA (EXCLUSIVE MOBILIZAÇÃO E DESMOBILIZAÇÃO). AF_02/2015</v>
          </cell>
          <cell r="C1915" t="str">
            <v>M</v>
          </cell>
          <cell r="D1915" t="str">
            <v>COEFICIENTE DE REPRESENTATIVIDADE</v>
          </cell>
          <cell r="E1915">
            <v>123.66</v>
          </cell>
        </row>
        <row r="1916">
          <cell r="A1916">
            <v>90889</v>
          </cell>
          <cell r="B1916" t="str">
            <v>ESTACA ESCAVADA MECANICAMENTE, SEM FLUIDO ESTABILIZANTE, COM 60 CM DE DIÂMETRO, ATÉ 9 M DE COMPRIMENTO, CONCRETO LANÇADO POR BOMBA LANÇA (EXCLUSIVE MOBILIZAÇÃO E DESMOBILIZAÇÃO). AF_02/2015</v>
          </cell>
          <cell r="C1916" t="str">
            <v>M</v>
          </cell>
          <cell r="D1916" t="str">
            <v>COEFICIENTE DE REPRESENTATIVIDADE</v>
          </cell>
          <cell r="E1916">
            <v>149.29</v>
          </cell>
        </row>
        <row r="1917">
          <cell r="A1917">
            <v>90890</v>
          </cell>
          <cell r="B1917" t="str">
            <v>ESTACA ESCAVADA MECANICAMENTE, SEM FLUIDO ESTABILIZANTE, COM 60 CM DE DIÂMETRO, ACIMA DE 9 M ATÉ 15 M DE COMPRIMENTO, CONCRETO LANÇADO POR BOMBA LANÇA (EXCLUSIVE MOBILIZAÇÃO E DESMOBILIZAÇÃO). AF_02/2015</v>
          </cell>
          <cell r="C1917" t="str">
            <v>M</v>
          </cell>
          <cell r="D1917" t="str">
            <v>COEFICIENTE DE REPRESENTATIVIDADE</v>
          </cell>
          <cell r="E1917">
            <v>145.96</v>
          </cell>
        </row>
        <row r="1918">
          <cell r="A1918">
            <v>90891</v>
          </cell>
          <cell r="B1918" t="str">
            <v>ESTACA ESCAVADA MECANICAMENTE, SEM FLUIDO ESTABILIZANTE, COM 60 CM DE DIÂMETRO, ACIMA DE 15 M DE COMPRIMENTO, CONCRETO LANÇADO POR BOMBA LANÇA (EXCLUSIVE MOBILIZAÇÃO E DESMOBILIZAÇÃO). AF_02/2015</v>
          </cell>
          <cell r="C1918" t="str">
            <v>M</v>
          </cell>
          <cell r="D1918" t="str">
            <v>COEFICIENTE DE REPRESENTATIVIDADE</v>
          </cell>
          <cell r="E1918">
            <v>144.49</v>
          </cell>
        </row>
        <row r="1919">
          <cell r="A1919">
            <v>95601</v>
          </cell>
          <cell r="B1919" t="str">
            <v>ARRASAMENTO MECANICO DE ESTACA DE CONCRETO ARMADO, DIAMETROS DE ATÉ 40 CM. AF_11/2016</v>
          </cell>
          <cell r="C1919" t="str">
            <v>UN</v>
          </cell>
          <cell r="D1919" t="str">
            <v>COEFICIENTE DE REPRESENTATIVIDADE</v>
          </cell>
          <cell r="E1919">
            <v>14.98</v>
          </cell>
        </row>
        <row r="1920">
          <cell r="A1920">
            <v>95602</v>
          </cell>
          <cell r="B1920" t="str">
            <v>ARRASAMENTO MECANICO DE ESTACA DE CONCRETO ARMADO, DIAMETROS DE 41 CM A 60 CM. AF_11/2016</v>
          </cell>
          <cell r="C1920" t="str">
            <v>UN</v>
          </cell>
          <cell r="D1920" t="str">
            <v>COEFICIENTE DE REPRESENTATIVIDADE</v>
          </cell>
          <cell r="E1920">
            <v>19.07</v>
          </cell>
        </row>
        <row r="1921">
          <cell r="A1921">
            <v>95603</v>
          </cell>
          <cell r="B1921" t="str">
            <v>ARRASAMENTO MECANICO DE ESTACA DE CONCRETO ARMADO, DIAMETROS DE 61 CM A 80 CM. AF_11/2016</v>
          </cell>
          <cell r="C1921" t="str">
            <v>UN</v>
          </cell>
          <cell r="D1921" t="str">
            <v>COEFICIENTE DE REPRESENTATIVIDADE</v>
          </cell>
          <cell r="E1921">
            <v>25.03</v>
          </cell>
        </row>
        <row r="1922">
          <cell r="A1922">
            <v>95604</v>
          </cell>
          <cell r="B1922" t="str">
            <v>ARRASAMENTO MECANICO DE ESTACA DE CONCRETO ARMADO, DIAMETROS DE 81 CM A 100 CM. AF_11/2016</v>
          </cell>
          <cell r="C1922" t="str">
            <v>UN</v>
          </cell>
          <cell r="D1922" t="str">
            <v>COEFICIENTE DE REPRESENTATIVIDADE</v>
          </cell>
          <cell r="E1922">
            <v>32.96</v>
          </cell>
        </row>
        <row r="1923">
          <cell r="A1923">
            <v>95605</v>
          </cell>
          <cell r="B1923" t="str">
            <v>ARRASAMENTO MECANICO DE ESTACA DE CONCRETO ARMADO, DIAMETROS DE 101 CM A 150 CM. AF_11/2016</v>
          </cell>
          <cell r="C1923" t="str">
            <v>UN</v>
          </cell>
          <cell r="D1923" t="str">
            <v>COEFICIENTE DE REPRESENTATIVIDADE</v>
          </cell>
          <cell r="E1923">
            <v>51.69</v>
          </cell>
        </row>
        <row r="1924">
          <cell r="A1924">
            <v>95607</v>
          </cell>
          <cell r="B1924" t="str">
            <v>ARRASAMENTO DE ESTACA METÁLICA, PERFIL LAMINADO TIPO I FAMÍLIA 250. AF_11/2016</v>
          </cell>
          <cell r="C1924" t="str">
            <v>UN</v>
          </cell>
          <cell r="D1924" t="str">
            <v>COEFICIENTE DE REPRESENTATIVIDADE</v>
          </cell>
          <cell r="E1924">
            <v>5.66</v>
          </cell>
        </row>
        <row r="1925">
          <cell r="A1925">
            <v>95608</v>
          </cell>
          <cell r="B1925" t="str">
            <v>ARRASAMENTO DE ESTACA METÁLICA, PERFIL LAMINADO TIPO H FAMÍLIA 250. AF_11/2016</v>
          </cell>
          <cell r="C1925" t="str">
            <v>UN</v>
          </cell>
          <cell r="D1925" t="str">
            <v>COEFICIENTE DE REPRESENTATIVIDADE</v>
          </cell>
          <cell r="E1925">
            <v>6.54</v>
          </cell>
        </row>
        <row r="1926">
          <cell r="A1926">
            <v>95609</v>
          </cell>
          <cell r="B1926" t="str">
            <v>ARRASAMENTO DE ESTACA METÁLICA, PERFIL LAMINADO TIPO H FAMÍLIA 310. AF_11/2016</v>
          </cell>
          <cell r="C1926" t="str">
            <v>UN</v>
          </cell>
          <cell r="D1926" t="str">
            <v>COEFICIENTE DE REPRESENTATIVIDADE</v>
          </cell>
          <cell r="E1926">
            <v>7.28</v>
          </cell>
        </row>
        <row r="1927">
          <cell r="A1927">
            <v>96160</v>
          </cell>
          <cell r="B1927" t="str">
            <v>ESTACA RAIZ, DIÂMETRO DE 20 CM, COMPRIMENTO DE ATÉ 10 M, SEM PRESENÇA DE ROCHA. AF_04/2017</v>
          </cell>
          <cell r="C1927" t="str">
            <v>M</v>
          </cell>
          <cell r="D1927" t="str">
            <v>ATRIBUÍDO SÃO PAULO</v>
          </cell>
          <cell r="E1927">
            <v>175.56</v>
          </cell>
        </row>
        <row r="1928">
          <cell r="A1928">
            <v>96161</v>
          </cell>
          <cell r="B1928" t="str">
            <v>ESTACA RAIZ, DIÂMETRO DE 31 CM, COMPRIMENTO DE ATÉ 10 M, SEM PRESENÇA DE ROCHA. AF_05/2017</v>
          </cell>
          <cell r="C1928" t="str">
            <v>M</v>
          </cell>
          <cell r="D1928" t="str">
            <v>ATRIBUÍDO SÃO PAULO</v>
          </cell>
          <cell r="E1928">
            <v>254.91</v>
          </cell>
        </row>
        <row r="1929">
          <cell r="A1929">
            <v>96162</v>
          </cell>
          <cell r="B1929" t="str">
            <v>ESTACA RAIZ, DIÂMETRO DE 40 CM, COMPRIMENTO DE ATÉ 10 M, SEM PRESENÇA DE ROCHA. AF_05/2017</v>
          </cell>
          <cell r="C1929" t="str">
            <v>M</v>
          </cell>
          <cell r="D1929" t="str">
            <v>ATRIBUÍDO SÃO PAULO</v>
          </cell>
          <cell r="E1929">
            <v>326.79000000000002</v>
          </cell>
        </row>
        <row r="1930">
          <cell r="A1930">
            <v>96163</v>
          </cell>
          <cell r="B1930" t="str">
            <v>ESTACA RAIZ, DIÂMETRO DE 45 CM, COMPRIMENTO DE ATÉ 10 M, SEM PRESENÇA DE ROCHA. AF_05/2017</v>
          </cell>
          <cell r="C1930" t="str">
            <v>M</v>
          </cell>
          <cell r="D1930" t="str">
            <v>ATRIBUÍDO SÃO PAULO</v>
          </cell>
          <cell r="E1930">
            <v>367.07</v>
          </cell>
        </row>
        <row r="1931">
          <cell r="A1931">
            <v>96164</v>
          </cell>
          <cell r="B1931" t="str">
            <v>ESTACA RAIZ, DIÂMETRO DE 20 CM, COMPRIMENTO DE 11 A 20 M, SEM PRESENÇA DE ROCHA. AF_05/2017</v>
          </cell>
          <cell r="C1931" t="str">
            <v>M</v>
          </cell>
          <cell r="D1931" t="str">
            <v>ATRIBUÍDO SÃO PAULO</v>
          </cell>
          <cell r="E1931">
            <v>160.26</v>
          </cell>
        </row>
        <row r="1932">
          <cell r="A1932">
            <v>96165</v>
          </cell>
          <cell r="B1932" t="str">
            <v>ESTACA RAIZ, DIÂMETRO DE 31 CM, COMPRIMENTO DE 11 A 20 M, SEM PRESENÇA DE ROCHA. AF_05/2017</v>
          </cell>
          <cell r="C1932" t="str">
            <v>M</v>
          </cell>
          <cell r="D1932" t="str">
            <v>ATRIBUÍDO SÃO PAULO</v>
          </cell>
          <cell r="E1932">
            <v>233.92</v>
          </cell>
        </row>
        <row r="1933">
          <cell r="A1933">
            <v>96166</v>
          </cell>
          <cell r="B1933" t="str">
            <v>ESTACA RAIZ, DIÂMETRO DE 40 CM, COMPRIMENTO DE 11 A 20 M, SEM PRESENÇA DE ROCHA. AF_05/2017</v>
          </cell>
          <cell r="C1933" t="str">
            <v>M</v>
          </cell>
          <cell r="D1933" t="str">
            <v>ATRIBUÍDO SÃO PAULO</v>
          </cell>
          <cell r="E1933">
            <v>294.45999999999998</v>
          </cell>
        </row>
        <row r="1934">
          <cell r="A1934">
            <v>96167</v>
          </cell>
          <cell r="B1934" t="str">
            <v>ESTACA RAIZ, DIÂMETRO DE 45 CM, COMPRIMENTO DE 11 A 20 M, SEM PRESENÇA DE ROCHA. AF_05/2017</v>
          </cell>
          <cell r="C1934" t="str">
            <v>M</v>
          </cell>
          <cell r="D1934" t="str">
            <v>ATRIBUÍDO SÃO PAULO</v>
          </cell>
          <cell r="E1934">
            <v>321.18</v>
          </cell>
        </row>
        <row r="1935">
          <cell r="A1935">
            <v>96168</v>
          </cell>
          <cell r="B1935" t="str">
            <v>ESTACA RAIZ, DIÂMETRO DE 20 CM, COMPRIMENTO DE 21 A 30 M, SEM PRESENÇA DE ROCHA. AF_05/2017</v>
          </cell>
          <cell r="C1935" t="str">
            <v>M</v>
          </cell>
          <cell r="D1935" t="str">
            <v>ATRIBUÍDO SÃO PAULO</v>
          </cell>
          <cell r="E1935">
            <v>152.85</v>
          </cell>
        </row>
        <row r="1936">
          <cell r="A1936">
            <v>96169</v>
          </cell>
          <cell r="B1936" t="str">
            <v>ESTACA RAIZ, DIÂMETRO DE 31 CM, COMPRIMENTO DE 21 A 30 M, SEM PRESENÇA DE ROCHA. AF_05/2017</v>
          </cell>
          <cell r="C1936" t="str">
            <v>M</v>
          </cell>
          <cell r="D1936" t="str">
            <v>ATRIBUÍDO SÃO PAULO</v>
          </cell>
          <cell r="E1936">
            <v>224.39</v>
          </cell>
        </row>
        <row r="1937">
          <cell r="A1937">
            <v>96170</v>
          </cell>
          <cell r="B1937" t="str">
            <v>ESTACA RAIZ, DIÂMETRO DE 40 CM, COMPRIMENTO DE 21 A 30 M, SEM PRESENÇA DE ROCHA. AF_05/2017</v>
          </cell>
          <cell r="C1937" t="str">
            <v>M</v>
          </cell>
          <cell r="D1937" t="str">
            <v>ATRIBUÍDO SÃO PAULO</v>
          </cell>
          <cell r="E1937">
            <v>282.8</v>
          </cell>
        </row>
        <row r="1938">
          <cell r="A1938">
            <v>96171</v>
          </cell>
          <cell r="B1938" t="str">
            <v>ESTACA RAIZ, DIÂMETRO DE 45 CM, COMPRIMENTO DE 21 A 30 M, SEM PRESENÇA DE ROCHA. AF_05/2017</v>
          </cell>
          <cell r="C1938" t="str">
            <v>M</v>
          </cell>
          <cell r="D1938" t="str">
            <v>ATRIBUÍDO SÃO PAULO</v>
          </cell>
          <cell r="E1938">
            <v>305.41000000000003</v>
          </cell>
        </row>
        <row r="1939">
          <cell r="A1939">
            <v>96172</v>
          </cell>
          <cell r="B1939" t="str">
            <v>ESTACA RAIZ, DIÂMETRO DE 20 CM, COMPRIMENTO DE ATÉ 10 M, COM PRESENÇA DE ROCHA. AF_05/2017</v>
          </cell>
          <cell r="C1939" t="str">
            <v>M</v>
          </cell>
          <cell r="D1939" t="str">
            <v>ATRIBUÍDO SÃO PAULO</v>
          </cell>
          <cell r="E1939">
            <v>186.33</v>
          </cell>
        </row>
        <row r="1940">
          <cell r="A1940">
            <v>96173</v>
          </cell>
          <cell r="B1940" t="str">
            <v>ESTACA RAIZ, DIÂMETRO DE 31 CM, COMPRIMENTO DE ATÉ 10 M, COM PRESENÇA DE ROCHA. AF_05/2017</v>
          </cell>
          <cell r="C1940" t="str">
            <v>M</v>
          </cell>
          <cell r="D1940" t="str">
            <v>ATRIBUÍDO SÃO PAULO</v>
          </cell>
          <cell r="E1940">
            <v>268.39999999999998</v>
          </cell>
        </row>
        <row r="1941">
          <cell r="A1941">
            <v>96174</v>
          </cell>
          <cell r="B1941" t="str">
            <v>ESTACA RAIZ, DIÂMETRO DE 40 CM, COMPRIMENTO DE ATÉ 10 M, COM PRESENÇA DE ROCHA. AF_05/2017</v>
          </cell>
          <cell r="C1941" t="str">
            <v>M</v>
          </cell>
          <cell r="D1941" t="str">
            <v>ATRIBUÍDO SÃO PAULO</v>
          </cell>
          <cell r="E1941">
            <v>344.01</v>
          </cell>
        </row>
        <row r="1942">
          <cell r="A1942">
            <v>96175</v>
          </cell>
          <cell r="B1942" t="str">
            <v>ESTACA RAIZ, DIÂMETRO DE 45 CM, COMPRIMENTO DE ATÉ 10 M, COM PRESENÇA DE ROCHA. AF_05/2017</v>
          </cell>
          <cell r="C1942" t="str">
            <v>M</v>
          </cell>
          <cell r="D1942" t="str">
            <v>ATRIBUÍDO SÃO PAULO</v>
          </cell>
          <cell r="E1942">
            <v>387.15</v>
          </cell>
        </row>
        <row r="1943">
          <cell r="A1943">
            <v>96176</v>
          </cell>
          <cell r="B1943" t="str">
            <v>ESTACA RAIZ, DIÂMETRO DE 20 CM, COMPRIMENTO DE 11 A 20 M, COM PRESENÇA DE ROCHA. AF_05/2017</v>
          </cell>
          <cell r="C1943" t="str">
            <v>M</v>
          </cell>
          <cell r="D1943" t="str">
            <v>ATRIBUÍDO SÃO PAULO</v>
          </cell>
          <cell r="E1943">
            <v>167.45</v>
          </cell>
        </row>
        <row r="1944">
          <cell r="A1944">
            <v>96177</v>
          </cell>
          <cell r="B1944" t="str">
            <v>ESTACA RAIZ, DIÂMETRO DE 31 CM, COMPRIMENTO DE 11 A 20 M, COM PRESENÇA DE ROCHA. AF_05/2017</v>
          </cell>
          <cell r="C1944" t="str">
            <v>M</v>
          </cell>
          <cell r="D1944" t="str">
            <v>ATRIBUÍDO SÃO PAULO</v>
          </cell>
          <cell r="E1944">
            <v>242.2</v>
          </cell>
        </row>
        <row r="1945">
          <cell r="A1945">
            <v>96178</v>
          </cell>
          <cell r="B1945" t="str">
            <v>ESTACA RAIZ, DIÂMETRO DE 40 CM, COMPRIMENTO DE 11 A 20 M, COM PRESENÇA DE ROCHA. AF_05/2017</v>
          </cell>
          <cell r="C1945" t="str">
            <v>M</v>
          </cell>
          <cell r="D1945" t="str">
            <v>ATRIBUÍDO SÃO PAULO</v>
          </cell>
          <cell r="E1945">
            <v>304.26</v>
          </cell>
        </row>
        <row r="1946">
          <cell r="A1946">
            <v>96179</v>
          </cell>
          <cell r="B1946" t="str">
            <v>ESTACA RAIZ, DIÂMETRO DE 45 CM, COMPRIMENTO DE 11 A 20 M, COM PRESENÇA DE ROCHA. AF_05/2017</v>
          </cell>
          <cell r="C1946" t="str">
            <v>M</v>
          </cell>
          <cell r="D1946" t="str">
            <v>ATRIBUÍDO SÃO PAULO</v>
          </cell>
          <cell r="E1946">
            <v>331.77</v>
          </cell>
        </row>
        <row r="1947">
          <cell r="A1947">
            <v>96180</v>
          </cell>
          <cell r="B1947" t="str">
            <v>ESTACA RAIZ, DIÂMETRO DE 20 CM, COMPRIMENTO DE 21 A 30 M, COM PRESENÇA DE ROCHA. AF_05/2017</v>
          </cell>
          <cell r="C1947" t="str">
            <v>M</v>
          </cell>
          <cell r="D1947" t="str">
            <v>ATRIBUÍDO SÃO PAULO</v>
          </cell>
          <cell r="E1947">
            <v>158.13</v>
          </cell>
        </row>
        <row r="1948">
          <cell r="A1948">
            <v>96181</v>
          </cell>
          <cell r="B1948" t="str">
            <v>ESTACA RAIZ, DIÂMETRO DE 31 CM, COMPRIMENTO DE 21 A 30 M, COM PRESENÇA DE ROCHA. AF_05/2017</v>
          </cell>
          <cell r="C1948" t="str">
            <v>M</v>
          </cell>
          <cell r="D1948" t="str">
            <v>ATRIBUÍDO SÃO PAULO</v>
          </cell>
          <cell r="E1948">
            <v>230.53</v>
          </cell>
        </row>
        <row r="1949">
          <cell r="A1949">
            <v>96182</v>
          </cell>
          <cell r="B1949" t="str">
            <v>ESTACA RAIZ, DIÂMETRO DE 40 CM, COMPRIMENTO DE 21 A 30 M, COM PRESENÇA DE ROCHA. AF_05/2017</v>
          </cell>
          <cell r="C1949" t="str">
            <v>M</v>
          </cell>
          <cell r="D1949" t="str">
            <v>ATRIBUÍDO SÃO PAULO</v>
          </cell>
          <cell r="E1949">
            <v>288.67</v>
          </cell>
        </row>
        <row r="1950">
          <cell r="A1950">
            <v>96183</v>
          </cell>
          <cell r="B1950" t="str">
            <v>ESTACA RAIZ, DIÂMETRO DE 45 CM, COMPRIMENTO DE 21 A 30 M, COM PRESENÇA DE ROCHA. AF_05/2017</v>
          </cell>
          <cell r="C1950" t="str">
            <v>M</v>
          </cell>
          <cell r="D1950" t="str">
            <v>ATRIBUÍDO SÃO PAULO</v>
          </cell>
          <cell r="E1950">
            <v>312.64999999999998</v>
          </cell>
        </row>
        <row r="1951">
          <cell r="A1951">
            <v>98228</v>
          </cell>
          <cell r="B1951" t="str">
            <v>ESTACA BROCA DE CONCRETO, DIÃMETRO DE 20 CM, PROFUNDIDADE DE ATÉ 3 M, ESCAVAÇÃO MANUAL COM TRADO CONCHA, NÃO ARMADA. AF_03/2018</v>
          </cell>
          <cell r="C1951" t="str">
            <v>M</v>
          </cell>
          <cell r="D1951" t="str">
            <v>COEFICIENTE DE REPRESENTATIVIDADE</v>
          </cell>
          <cell r="E1951">
            <v>47.78</v>
          </cell>
        </row>
        <row r="1952">
          <cell r="A1952">
            <v>98229</v>
          </cell>
          <cell r="B1952" t="str">
            <v>ESTACA BROCA DE CONCRETO, DIÃMETRO DE 25 CM, PROFUNDIDADE DE ATÉ 3 M, ESCAVAÇÃO MANUAL COM TRADO CONCHA, NÃO ARMADA. AF_03/2018</v>
          </cell>
          <cell r="C1952" t="str">
            <v>M</v>
          </cell>
          <cell r="D1952" t="str">
            <v>COEFICIENTE DE REPRESENTATIVIDADE</v>
          </cell>
          <cell r="E1952">
            <v>64.819999999999993</v>
          </cell>
        </row>
        <row r="1953">
          <cell r="A1953">
            <v>98230</v>
          </cell>
          <cell r="B1953" t="str">
            <v>ESTACA BROCA DE CONCRETO, DIÂMETRO DE 30 CM, PROFUNDIDADE DE ATÉ 3 M, ESCAVAÇÃO MANUAL COM TRADO CONCHA, NÃO ARMADA. AF_03/2018</v>
          </cell>
          <cell r="C1953" t="str">
            <v>M</v>
          </cell>
          <cell r="D1953" t="str">
            <v>COEFICIENTE DE REPRESENTATIVIDADE</v>
          </cell>
          <cell r="E1953">
            <v>86.37</v>
          </cell>
        </row>
        <row r="1954">
          <cell r="A1954">
            <v>100035</v>
          </cell>
          <cell r="B1954" t="str">
            <v>ESTACA METÁLICA PARA CONTENÇÃO, COMPRIMENTO TOTAL CRAVADO DE ATÉ 10 M (EXCLUSIVE MOBILIZAÇÃO E DESMOBILIZAÇÃO). AF_07/2019</v>
          </cell>
          <cell r="C1954" t="str">
            <v>KG</v>
          </cell>
          <cell r="D1954" t="str">
            <v>ATRIBUÍDO SÃO PAULO</v>
          </cell>
          <cell r="E1954">
            <v>7.24</v>
          </cell>
        </row>
        <row r="1955">
          <cell r="A1955">
            <v>100036</v>
          </cell>
          <cell r="B1955" t="str">
            <v>ESTACA METÁLICA PARA CONTENÇÃO, COMPRIMENTO TOTAL CRAVADO MAIOR DO QUE 10 M E MENOR OU IGUAL A 20 M (EXCLUSIVE MOBILIZAÇÃO E DESMOBILIZAÇÃO). AF_07/2019</v>
          </cell>
          <cell r="C1955" t="str">
            <v>KG</v>
          </cell>
          <cell r="D1955" t="str">
            <v>ATRIBUÍDO SÃO PAULO</v>
          </cell>
          <cell r="E1955">
            <v>7.1</v>
          </cell>
        </row>
        <row r="1956">
          <cell r="A1956">
            <v>100037</v>
          </cell>
          <cell r="B1956" t="str">
            <v>ESTACA METÁLICA PARA CONTENÇÃO, COMPRIMENTO TOTAL CRAVADO MAIOR DO QUE 20 M E MENOR OU IGUAL A 30 M (EXCLUSIVE MOBILIZAÇÃO E DESMOBILIZAÇÃO). AF_07/2019</v>
          </cell>
          <cell r="C1956" t="str">
            <v>KG</v>
          </cell>
          <cell r="D1956" t="str">
            <v>ATRIBUÍDO SÃO PAULO</v>
          </cell>
          <cell r="E1956">
            <v>6.88</v>
          </cell>
        </row>
        <row r="1957">
          <cell r="A1957">
            <v>100651</v>
          </cell>
          <cell r="B1957" t="str">
            <v>ESTACA HÉLICE CONTÍNUA, DIÂMETRO DE 30 CM, INCLUSO CONCRETO FCK=20MPA E ARMADURA MÍNIMA (EXCLUSIVE MOBILIZAÇÃO E DESMOBILIZAÇÃO). AF_12/2019</v>
          </cell>
          <cell r="C1957" t="str">
            <v>M</v>
          </cell>
          <cell r="D1957" t="str">
            <v>COEFICIENTE DE REPRESENTATIVIDADE</v>
          </cell>
          <cell r="E1957">
            <v>84.62</v>
          </cell>
        </row>
        <row r="1958">
          <cell r="A1958">
            <v>100652</v>
          </cell>
          <cell r="B1958" t="str">
            <v>ESTACA HÉLICE CONTÍNUA , DIÂMETRO DE 50 CM, INCLUSO CONCRETO FCK=20MPA E ARMADURA MÍNIMA (EXCLUSIVE MOBILIZAÇÃO E DESMOBILIZAÇÃO). AF_12/2019</v>
          </cell>
          <cell r="C1958" t="str">
            <v>M</v>
          </cell>
          <cell r="D1958" t="str">
            <v>COEFICIENTE DE REPRESENTATIVIDADE</v>
          </cell>
          <cell r="E1958">
            <v>162.24</v>
          </cell>
        </row>
        <row r="1959">
          <cell r="A1959">
            <v>100653</v>
          </cell>
          <cell r="B1959" t="str">
            <v>ESTACA HÉLICE CONTÍNUA, DIÂMETRO DE 70 CM, INCLUSO CONCRETO FCK=20MPA E ARMADURA MÍNIMA (EXCLUSIVE MOBILIZAÇÃO E DESMOBILIZAÇÃO). AF_12/2019</v>
          </cell>
          <cell r="C1959" t="str">
            <v>M</v>
          </cell>
          <cell r="D1959" t="str">
            <v>COEFICIENTE DE REPRESENTATIVIDADE</v>
          </cell>
          <cell r="E1959">
            <v>270.48</v>
          </cell>
        </row>
        <row r="1960">
          <cell r="A1960">
            <v>100654</v>
          </cell>
          <cell r="B1960" t="str">
            <v>ESTACA HÉLICE CONTÍNUA, DIÂMETRO DE 80 CM, INCLUSO CONCRETO FCK=20MPA E ARMADURA MÍNIMA (EXCLUSIVE MOBILIZAÇÃO E DESMOBILIZAÇÃO). AF_12/2019.</v>
          </cell>
          <cell r="C1960" t="str">
            <v>M</v>
          </cell>
          <cell r="D1960" t="str">
            <v>COEFICIENTE DE REPRESENTATIVIDADE</v>
          </cell>
          <cell r="E1960">
            <v>360.8</v>
          </cell>
        </row>
        <row r="1961">
          <cell r="A1961">
            <v>100655</v>
          </cell>
          <cell r="B1961" t="str">
            <v>ESTACA HÉLICE CONTÍNUA, DIÂMETRO DE 90 CM, INCLUSO CONCRETO FCK=20MPA E ARMADURA MÍNIMA (EXCLUSIVE MOBILIZAÇÃO E DESMOBILIZAÇÃO). AF_12/2019.</v>
          </cell>
          <cell r="C1961" t="str">
            <v>M</v>
          </cell>
          <cell r="D1961" t="str">
            <v>COEFICIENTE DE REPRESENTATIVIDADE</v>
          </cell>
          <cell r="E1961">
            <v>416.75</v>
          </cell>
        </row>
        <row r="1962">
          <cell r="A1962">
            <v>100656</v>
          </cell>
          <cell r="B1962" t="str">
            <v>ESTACA PRÉ-MOLDADA DE CONCRETO, SEÇÃO QUADRADA, CAPACIDADE DE 25 TONELADAS, INCLUSO EMENDA (EXCLUSIVE MOBILIZAÇÃO E DESMOBILIZAÇÃO). AF_12/2019</v>
          </cell>
          <cell r="C1962" t="str">
            <v>M</v>
          </cell>
          <cell r="D1962" t="str">
            <v>ATRIBUÍDO SÃO PAULO</v>
          </cell>
          <cell r="E1962">
            <v>62.44</v>
          </cell>
        </row>
        <row r="1963">
          <cell r="A1963">
            <v>100657</v>
          </cell>
          <cell r="B1963" t="str">
            <v>ESTACA PRÉ-MOLDADA DE CONCRETO SEÇÃO QUADRADA, CAPACIDADE DE 50 TONELADAS, INCLUSO EMENDA (EXCLUSIVE MOBILIZAÇÃO E DESMOBILIZAÇÃO). AF_12/2019</v>
          </cell>
          <cell r="C1963" t="str">
            <v>M</v>
          </cell>
          <cell r="D1963" t="str">
            <v>ATRIBUÍDO SÃO PAULO</v>
          </cell>
          <cell r="E1963">
            <v>78.989999999999995</v>
          </cell>
        </row>
        <row r="1964">
          <cell r="A1964">
            <v>100658</v>
          </cell>
          <cell r="B1964" t="str">
            <v>ESTACA PRÉ-MOLDADA DE CONCRETO CENTRIFUGADO, SEÇÃO CIRCULAR, CAPACIDADE DE 100 TONELADAS, INCLUSO EMENDA (EXCLUSIVE MOBILIZAÇÃO E DESMOBILIZAÇÃO). AF_12/2019</v>
          </cell>
          <cell r="C1964" t="str">
            <v>M</v>
          </cell>
          <cell r="D1964" t="str">
            <v>ATRIBUÍDO SÃO PAULO</v>
          </cell>
          <cell r="E1964">
            <v>174.88</v>
          </cell>
        </row>
        <row r="1965">
          <cell r="A1965">
            <v>83534</v>
          </cell>
          <cell r="B1965" t="str">
            <v>LASTRO DE CONCRETO, PREPARO MECÂNICO, INCLUSOS ADITIVO IMPERMEABILIZANTE, LANÇAMENTO E ADENSAMENTO</v>
          </cell>
          <cell r="C1965" t="str">
            <v>M3</v>
          </cell>
          <cell r="D1965" t="str">
            <v>COEFICIENTE DE REPRESENTATIVIDADE</v>
          </cell>
          <cell r="E1965">
            <v>454.14</v>
          </cell>
        </row>
        <row r="1966">
          <cell r="A1966">
            <v>95240</v>
          </cell>
          <cell r="B1966" t="str">
            <v>LASTRO DE CONCRETO MAGRO, APLICADO EM PISOS OU RADIERS, ESPESSURA DE 3 CM. AF_07/2016</v>
          </cell>
          <cell r="C1966" t="str">
            <v>M2</v>
          </cell>
          <cell r="D1966" t="str">
            <v>COEFICIENTE DE REPRESENTATIVIDADE</v>
          </cell>
          <cell r="E1966">
            <v>11.72</v>
          </cell>
        </row>
        <row r="1967">
          <cell r="A1967">
            <v>95241</v>
          </cell>
          <cell r="B1967" t="str">
            <v>LASTRO DE CONCRETO MAGRO, APLICADO EM PISOS OU RADIERS, ESPESSURA DE 5 CM. AF_07/2016</v>
          </cell>
          <cell r="C1967" t="str">
            <v>M2</v>
          </cell>
          <cell r="D1967" t="str">
            <v>COEFICIENTE DE REPRESENTATIVIDADE</v>
          </cell>
          <cell r="E1967">
            <v>19.53</v>
          </cell>
        </row>
        <row r="1968">
          <cell r="A1968">
            <v>96616</v>
          </cell>
          <cell r="B1968" t="str">
            <v>LASTRO DE CONCRETO MAGRO, APLICADO EM BLOCOS DE COROAMENTO OU SAPATAS. AF_08/2017</v>
          </cell>
          <cell r="C1968" t="str">
            <v>M3</v>
          </cell>
          <cell r="D1968" t="str">
            <v>COEFICIENTE DE REPRESENTATIVIDADE</v>
          </cell>
          <cell r="E1968">
            <v>411.76</v>
          </cell>
        </row>
        <row r="1969">
          <cell r="A1969">
            <v>96617</v>
          </cell>
          <cell r="B1969" t="str">
            <v>LASTRO DE CONCRETO MAGRO, APLICADO EM BLOCOS DE COROAMENTO OU SAPATAS, ESPESSURA DE 3 CM. AF_08/2017</v>
          </cell>
          <cell r="C1969" t="str">
            <v>M2</v>
          </cell>
          <cell r="D1969" t="str">
            <v>COEFICIENTE DE REPRESENTATIVIDADE</v>
          </cell>
          <cell r="E1969">
            <v>12.34</v>
          </cell>
        </row>
        <row r="1970">
          <cell r="A1970">
            <v>96619</v>
          </cell>
          <cell r="B1970" t="str">
            <v>LASTRO DE CONCRETO MAGRO, APLICADO EM BLOCOS DE COROAMENTO OU SAPATAS, ESPESSURA DE 5 CM. AF_08/2017</v>
          </cell>
          <cell r="C1970" t="str">
            <v>M2</v>
          </cell>
          <cell r="D1970" t="str">
            <v>COEFICIENTE DE REPRESENTATIVIDADE</v>
          </cell>
          <cell r="E1970">
            <v>20.57</v>
          </cell>
        </row>
        <row r="1971">
          <cell r="A1971">
            <v>96620</v>
          </cell>
          <cell r="B1971" t="str">
            <v>LASTRO DE CONCRETO MAGRO, APLICADO EM PISOS OU RADIERS. AF_08/2017</v>
          </cell>
          <cell r="C1971" t="str">
            <v>M3</v>
          </cell>
          <cell r="D1971" t="str">
            <v>COEFICIENTE DE REPRESENTATIVIDADE</v>
          </cell>
          <cell r="E1971">
            <v>391.12</v>
          </cell>
        </row>
        <row r="1972">
          <cell r="A1972">
            <v>96621</v>
          </cell>
          <cell r="B1972" t="str">
            <v>LASTRO COM MATERIAL GRANULAR, APLICAÇÃO EM BLOCOS DE COROAMENTO, ESPESSURA DE *5 CM*. AF_08/2017</v>
          </cell>
          <cell r="C1972" t="str">
            <v>M3</v>
          </cell>
          <cell r="D1972" t="str">
            <v>ATRIBUÍDO SÃO PAULO</v>
          </cell>
          <cell r="E1972">
            <v>170.49</v>
          </cell>
        </row>
        <row r="1973">
          <cell r="A1973">
            <v>96622</v>
          </cell>
          <cell r="B1973" t="str">
            <v>LASTRO COM MATERIAL GRANULAR, APLICAÇÃO EM PISOS OU RADIERS, ESPESSURA DE *5 CM*. AF_08/2017</v>
          </cell>
          <cell r="C1973" t="str">
            <v>M3</v>
          </cell>
          <cell r="D1973" t="str">
            <v>ATRIBUÍDO SÃO PAULO</v>
          </cell>
          <cell r="E1973">
            <v>109.9</v>
          </cell>
        </row>
        <row r="1974">
          <cell r="A1974">
            <v>96623</v>
          </cell>
          <cell r="B1974" t="str">
            <v>LASTRO COM MATERIAL GRANULAR, APLICADO EM BLOCOS DE COROAMENTO, ESPESSURA DE *10 CM*. AF_08/2017</v>
          </cell>
          <cell r="C1974" t="str">
            <v>M3</v>
          </cell>
          <cell r="D1974" t="str">
            <v>ATRIBUÍDO SÃO PAULO</v>
          </cell>
          <cell r="E1974">
            <v>156.36000000000001</v>
          </cell>
        </row>
        <row r="1975">
          <cell r="A1975">
            <v>96624</v>
          </cell>
          <cell r="B1975" t="str">
            <v>LASTRO COM MATERIAL GRANULAR (PEDRA BRITADA N.2), APLICADO EM PISOS OU RADIERS, ESPESSURA DE *10 CM*. AF_08/2017</v>
          </cell>
          <cell r="C1975" t="str">
            <v>M3</v>
          </cell>
          <cell r="D1975" t="str">
            <v>ATRIBUÍDO SÃO PAULO</v>
          </cell>
          <cell r="E1975">
            <v>104.92</v>
          </cell>
        </row>
        <row r="1976">
          <cell r="A1976">
            <v>97082</v>
          </cell>
          <cell r="B1976" t="str">
            <v>ESCAVAÇÃO MANUAL DE VIGA DE BORDA PARA RADIER. AF_09/2017</v>
          </cell>
          <cell r="C1976" t="str">
            <v>M3</v>
          </cell>
          <cell r="D1976" t="str">
            <v>COLETADO</v>
          </cell>
          <cell r="E1976">
            <v>45.82</v>
          </cell>
        </row>
        <row r="1977">
          <cell r="A1977">
            <v>97083</v>
          </cell>
          <cell r="B1977" t="str">
            <v>COMPACTAÇÃO MECÂNICA DE SOLO PARA EXECUÇÃO DE RADIER, COM COMPACTADOR DE SOLOS A PERCUSSÃO. AF_09/2017</v>
          </cell>
          <cell r="C1977" t="str">
            <v>M2</v>
          </cell>
          <cell r="D1977" t="str">
            <v>ATRIBUÍDO SÃO PAULO</v>
          </cell>
          <cell r="E1977">
            <v>2.54</v>
          </cell>
        </row>
        <row r="1978">
          <cell r="A1978">
            <v>97084</v>
          </cell>
          <cell r="B1978" t="str">
            <v>COMPACTAÇÃO MECÂNICA DE SOLO PARA EXECUÇÃO DE RADIER, COM COMPACTADOR DE SOLOS TIPO PLACA VIBRATÓRIA. AF_09/2017</v>
          </cell>
          <cell r="C1978" t="str">
            <v>M2</v>
          </cell>
          <cell r="D1978" t="str">
            <v>ATRIBUÍDO SÃO PAULO</v>
          </cell>
          <cell r="E1978">
            <v>0.52</v>
          </cell>
        </row>
        <row r="1979">
          <cell r="A1979">
            <v>97086</v>
          </cell>
          <cell r="B1979" t="str">
            <v>FABRICAÇÃO, MONTAGEM E DESMONTAGEM DE FORMA PARA RADIER, EM MADEIRA SERRADA, 4 UTILIZAÇÕES. AF_09/2017</v>
          </cell>
          <cell r="C1979" t="str">
            <v>M2</v>
          </cell>
          <cell r="D1979" t="str">
            <v>COEFICIENTE DE REPRESENTATIVIDADE</v>
          </cell>
          <cell r="E1979">
            <v>93.9</v>
          </cell>
        </row>
        <row r="1980">
          <cell r="A1980">
            <v>97094</v>
          </cell>
          <cell r="B1980" t="str">
            <v>CONCRETAGEM DE RADIER, PISO OU LAJE SOBRE SOLO, FCK 30 MPA, PARA ESPESSURA DE 10 CM - LANÇAMENTO, ADENSAMENTO E ACABAMENTO. AF_09/2017</v>
          </cell>
          <cell r="C1980" t="str">
            <v>M3</v>
          </cell>
          <cell r="D1980" t="str">
            <v>COEFICIENTE DE REPRESENTATIVIDADE</v>
          </cell>
          <cell r="E1980">
            <v>391.35</v>
          </cell>
        </row>
        <row r="1981">
          <cell r="A1981">
            <v>97095</v>
          </cell>
          <cell r="B1981" t="str">
            <v>CONCRETAGEM DE RADIER, PISO OU LAJE SOBRE SOLO, FCK 30 MPA, PARA ESPESSURA DE 15 CM - LANÇAMENTO, ADENSAMENTO E ACABAMENTO. AF_09/2017</v>
          </cell>
          <cell r="C1981" t="str">
            <v>M3</v>
          </cell>
          <cell r="D1981" t="str">
            <v>COEFICIENTE DE REPRESENTATIVIDADE</v>
          </cell>
          <cell r="E1981">
            <v>367.22</v>
          </cell>
        </row>
        <row r="1982">
          <cell r="A1982">
            <v>97096</v>
          </cell>
          <cell r="B1982" t="str">
            <v>CONCRETAGEM DE RADIER, PISO OU LAJE SOBRE SOLO, FCK 30 MPA, PARA ESPESSURA DE 20 CM - LANÇAMENTO, ADENSAMENTO E ACABAMENTO. AF_09/2017</v>
          </cell>
          <cell r="C1982" t="str">
            <v>M3</v>
          </cell>
          <cell r="D1982" t="str">
            <v>COEFICIENTE DE REPRESENTATIVIDADE</v>
          </cell>
          <cell r="E1982">
            <v>354.82</v>
          </cell>
        </row>
        <row r="1983">
          <cell r="A1983">
            <v>100322</v>
          </cell>
          <cell r="B1983" t="str">
            <v>LASTRO COM MATERIAL GRANULAR (PEDRA BRITADA N.3), APLICADO EM PISOS OU RADIERS, ESPESSURA DE *10 CM*. AF_07/2019</v>
          </cell>
          <cell r="C1983" t="str">
            <v>M3</v>
          </cell>
          <cell r="D1983" t="str">
            <v>ATRIBUÍDO SÃO PAULO</v>
          </cell>
          <cell r="E1983">
            <v>104.92</v>
          </cell>
        </row>
        <row r="1984">
          <cell r="A1984">
            <v>100323</v>
          </cell>
          <cell r="B1984" t="str">
            <v>LASTRO COM MATERIAL GRANULAR (AREIA MÉDIA), APLICADO EM PISOS OU RADIERS, ESPESSURA DE *10 CM*. AF_07/2019</v>
          </cell>
          <cell r="C1984" t="str">
            <v>M3</v>
          </cell>
          <cell r="D1984" t="str">
            <v>ATRIBUÍDO SÃO PAULO</v>
          </cell>
          <cell r="E1984">
            <v>72.91</v>
          </cell>
        </row>
        <row r="1985">
          <cell r="A1985">
            <v>100324</v>
          </cell>
          <cell r="B1985" t="str">
            <v>LASTRO COM MATERIAL GRANULAR (PEDRA BRITADA N.1 E PEDRA BRITADA N.2), APLICADO EM PISOS OU RADIERS, ESPESSURA DE *10 CM*. AF_07/2019</v>
          </cell>
          <cell r="C1985" t="str">
            <v>M3</v>
          </cell>
          <cell r="D1985" t="str">
            <v>ATRIBUÍDO SÃO PAULO</v>
          </cell>
          <cell r="E1985">
            <v>104.91</v>
          </cell>
        </row>
        <row r="1986">
          <cell r="A1986">
            <v>90996</v>
          </cell>
          <cell r="B1986" t="str">
            <v>FORMAS MANUSEÁVEIS PARA PAREDES DE CONCRETO MOLDADAS IN LOCO, DE EDIFICAÇÕES DE MULTIPLOS PAVIMENTO, EM PLATIBANDA. AF_06/2015</v>
          </cell>
          <cell r="C1986" t="str">
            <v>M2</v>
          </cell>
          <cell r="D1986" t="str">
            <v>ATRIBUÍDO SÃO PAULO</v>
          </cell>
          <cell r="E1986">
            <v>12.57</v>
          </cell>
        </row>
        <row r="1987">
          <cell r="A1987">
            <v>90997</v>
          </cell>
          <cell r="B1987" t="str">
            <v>FORMAS MANUSEÁVEIS PARA PAREDES DE CONCRETO MOLDADAS IN LOCO, DE EDIFICAÇÕES DE MULTIPLOS PAVIMENTOS, EM FACES INTERNAS DE PAREDES. AF_06/2015</v>
          </cell>
          <cell r="C1987" t="str">
            <v>M2</v>
          </cell>
          <cell r="D1987" t="str">
            <v>ATRIBUÍDO SÃO PAULO</v>
          </cell>
          <cell r="E1987">
            <v>17.32</v>
          </cell>
        </row>
        <row r="1988">
          <cell r="A1988">
            <v>90998</v>
          </cell>
          <cell r="B1988" t="str">
            <v>FORMAS MANUSEÁVEIS PARA PAREDES DE CONCRETO MOLDADAS IN LOCO, DE EDIFICAÇÕES DE MULTIPLOS PAVIMENTOS, EM LAJES. AF_06/2015</v>
          </cell>
          <cell r="C1988" t="str">
            <v>M2</v>
          </cell>
          <cell r="D1988" t="str">
            <v>ATRIBUÍDO SÃO PAULO</v>
          </cell>
          <cell r="E1988">
            <v>21.05</v>
          </cell>
        </row>
        <row r="1989">
          <cell r="A1989">
            <v>91000</v>
          </cell>
          <cell r="B1989" t="str">
            <v>FORMAS MANUSEÁVEIS PARA PAREDES DE CONCRETO MOLDADAS IN LOCO, DE EDIFICAÇÕES DE MULTIPLOS PAVIMENTOS, EM PANOS DE FACHADA COM VÃOS. AF_06/2015</v>
          </cell>
          <cell r="C1989" t="str">
            <v>M2</v>
          </cell>
          <cell r="D1989" t="str">
            <v>ATRIBUÍDO SÃO PAULO</v>
          </cell>
          <cell r="E1989">
            <v>15.91</v>
          </cell>
        </row>
        <row r="1990">
          <cell r="A1990">
            <v>91002</v>
          </cell>
          <cell r="B1990" t="str">
            <v>FORMAS MANUSEÁVEIS PARA PAREDES DE CONCRETO MOLDADAS IN LOCO, DE EDIFICAÇÕES DE MULTIPLOS PAVIMENTOS, EM PANOS DE FACHADA SEM VÃOS. AF_06/2015</v>
          </cell>
          <cell r="C1990" t="str">
            <v>M2</v>
          </cell>
          <cell r="D1990" t="str">
            <v>ATRIBUÍDO SÃO PAULO</v>
          </cell>
          <cell r="E1990">
            <v>14.58</v>
          </cell>
        </row>
        <row r="1991">
          <cell r="A1991">
            <v>91003</v>
          </cell>
          <cell r="B1991" t="str">
            <v>FORMAS MANUSEÁVEIS PARA PAREDES DE CONCRETO MOLDADAS IN LOCO, DE EDIFICAÇÕES DE MULTIPLOS PAVIMENTOS, EM PANOS DE FACHADA COM VARANDAS. AF_06/2015</v>
          </cell>
          <cell r="C1991" t="str">
            <v>M2</v>
          </cell>
          <cell r="D1991" t="str">
            <v>ATRIBUÍDO SÃO PAULO</v>
          </cell>
          <cell r="E1991">
            <v>16.989999999999998</v>
          </cell>
        </row>
        <row r="1992">
          <cell r="A1992">
            <v>91004</v>
          </cell>
          <cell r="B1992" t="str">
            <v>FORMAS MANUSEÁVEIS PARA PAREDES DE CONCRETO MOLDADAS IN LOCO, DE EDIFICAÇÕES DE PAVIMENTO ÚNICO, EM FACES INTERNAS DE PAREDES. AF_06/2015</v>
          </cell>
          <cell r="C1992" t="str">
            <v>M2</v>
          </cell>
          <cell r="D1992" t="str">
            <v>ATRIBUÍDO SÃO PAULO</v>
          </cell>
          <cell r="E1992">
            <v>13.4</v>
          </cell>
        </row>
        <row r="1993">
          <cell r="A1993">
            <v>91005</v>
          </cell>
          <cell r="B1993" t="str">
            <v>FORMAS MANUSEÁVEIS PARA PAREDES DE CONCRETO MOLDADAS IN LOCO, DE EDIFICAÇÕES DE PAVIMENTO ÚNICO, EM LAJES. AF_06/2015</v>
          </cell>
          <cell r="C1993" t="str">
            <v>M2</v>
          </cell>
          <cell r="D1993" t="str">
            <v>ATRIBUÍDO SÃO PAULO</v>
          </cell>
          <cell r="E1993">
            <v>16.18</v>
          </cell>
        </row>
        <row r="1994">
          <cell r="A1994">
            <v>91006</v>
          </cell>
          <cell r="B1994" t="str">
            <v>FORMAS MANUSEÁVEIS PARA PAREDES DE CONCRETO MOLDADAS IN LOCO, DE EDIFICAÇÕES DE PAVIMENTO ÚNICO, EM PANOS DE FACHADA COM VÃOS. AF_06/2015</v>
          </cell>
          <cell r="C1994" t="str">
            <v>M2</v>
          </cell>
          <cell r="D1994" t="str">
            <v>ATRIBUÍDO SÃO PAULO</v>
          </cell>
          <cell r="E1994">
            <v>12.34</v>
          </cell>
        </row>
        <row r="1995">
          <cell r="A1995">
            <v>91007</v>
          </cell>
          <cell r="B1995" t="str">
            <v>FORMAS MANUSEÁVEIS PARA PAREDES DE CONCRETO MOLDADAS IN LOCO, DE EDIFICAÇÕES DE PAVIMENTO ÚNICO, EM PANOS DE FACHADA SEM VÃOS. AF_06/2015</v>
          </cell>
          <cell r="C1995" t="str">
            <v>M2</v>
          </cell>
          <cell r="D1995" t="str">
            <v>ATRIBUÍDO SÃO PAULO</v>
          </cell>
          <cell r="E1995">
            <v>11.01</v>
          </cell>
        </row>
        <row r="1996">
          <cell r="A1996">
            <v>91008</v>
          </cell>
          <cell r="B1996" t="str">
            <v>FORMAS MANUSEÁVEIS PARA PAREDES DE CONCRETO MOLDADAS IN LOCO, DE EDIFICAÇÕES DE PAVIMENTO ÚNICO, EM PANOS DE FACHADA COM VARANDA. AF_06/2015</v>
          </cell>
          <cell r="C1996" t="str">
            <v>M2</v>
          </cell>
          <cell r="D1996" t="str">
            <v>ATRIBUÍDO SÃO PAULO</v>
          </cell>
          <cell r="E1996">
            <v>13.42</v>
          </cell>
        </row>
        <row r="1997">
          <cell r="A1997">
            <v>92263</v>
          </cell>
          <cell r="B1997" t="str">
            <v>FABRICAÇÃO DE FÔRMA PARA PILARES E ESTRUTURAS SIMILARES, EM CHAPA DE MADEIRA COMPENSADA RESINADA, E = 17 MM. AF_12/2015</v>
          </cell>
          <cell r="C1997" t="str">
            <v>M2</v>
          </cell>
          <cell r="D1997" t="str">
            <v>COEFICIENTE DE REPRESENTATIVIDADE</v>
          </cell>
          <cell r="E1997">
            <v>95.88</v>
          </cell>
        </row>
        <row r="1998">
          <cell r="A1998">
            <v>92264</v>
          </cell>
          <cell r="B1998" t="str">
            <v>FABRICAÇÃO DE FÔRMA PARA PILARES E ESTRUTURAS SIMILARES, EM CHAPA DE MADEIRA COMPENSADA PLASTIFICADA, E = 18 MM. AF_12/2015</v>
          </cell>
          <cell r="C1998" t="str">
            <v>M2</v>
          </cell>
          <cell r="D1998" t="str">
            <v>COEFICIENTE DE REPRESENTATIVIDADE</v>
          </cell>
          <cell r="E1998">
            <v>121.87</v>
          </cell>
        </row>
        <row r="1999">
          <cell r="A1999">
            <v>92265</v>
          </cell>
          <cell r="B1999" t="str">
            <v>FABRICAÇÃO DE FÔRMA PARA VIGAS, EM CHAPA DE MADEIRA COMPENSADA RESINADA, E = 17 MM. AF_12/2015</v>
          </cell>
          <cell r="C1999" t="str">
            <v>M2</v>
          </cell>
          <cell r="D1999" t="str">
            <v>COEFICIENTE DE REPRESENTATIVIDADE</v>
          </cell>
          <cell r="E1999">
            <v>75.53</v>
          </cell>
        </row>
        <row r="2000">
          <cell r="A2000">
            <v>92266</v>
          </cell>
          <cell r="B2000" t="str">
            <v>FABRICAÇÃO DE FÔRMA PARA VIGAS, EM CHAPA DE MADEIRA COMPENSADA PLASTIFICADA, E = 18 MM. AF_12/2015</v>
          </cell>
          <cell r="C2000" t="str">
            <v>M2</v>
          </cell>
          <cell r="D2000" t="str">
            <v>COEFICIENTE DE REPRESENTATIVIDADE</v>
          </cell>
          <cell r="E2000">
            <v>98.69</v>
          </cell>
        </row>
        <row r="2001">
          <cell r="A2001">
            <v>92267</v>
          </cell>
          <cell r="B2001" t="str">
            <v>FABRICAÇÃO DE FÔRMA PARA LAJES, EM CHAPA DE MADEIRA COMPENSADA RESINADA, E = 17 MM. AF_12/2015</v>
          </cell>
          <cell r="C2001" t="str">
            <v>M2</v>
          </cell>
          <cell r="D2001" t="str">
            <v>COEFICIENTE DE REPRESENTATIVIDADE</v>
          </cell>
          <cell r="E2001">
            <v>26.9</v>
          </cell>
        </row>
        <row r="2002">
          <cell r="A2002">
            <v>92268</v>
          </cell>
          <cell r="B2002" t="str">
            <v>FABRICAÇÃO DE FÔRMA PARA LAJES, EM CHAPA DE MADEIRA COMPENSADA PLASTIFICADA, E = 18 MM. AF_12/2015</v>
          </cell>
          <cell r="C2002" t="str">
            <v>M2</v>
          </cell>
          <cell r="D2002" t="str">
            <v>COEFICIENTE DE REPRESENTATIVIDADE</v>
          </cell>
          <cell r="E2002">
            <v>47.35</v>
          </cell>
        </row>
        <row r="2003">
          <cell r="A2003">
            <v>92269</v>
          </cell>
          <cell r="B2003" t="str">
            <v>FABRICAÇÃO DE FÔRMA PARA PILARES E ESTRUTURAS SIMILARES, EM MADEIRA SERRADA, E=25 MM. AF_12/2015</v>
          </cell>
          <cell r="C2003" t="str">
            <v>M2</v>
          </cell>
          <cell r="D2003" t="str">
            <v>COEFICIENTE DE REPRESENTATIVIDADE</v>
          </cell>
          <cell r="E2003">
            <v>83.73</v>
          </cell>
        </row>
        <row r="2004">
          <cell r="A2004">
            <v>92270</v>
          </cell>
          <cell r="B2004" t="str">
            <v>FABRICAÇÃO DE FÔRMA PARA VIGAS, COM MADEIRA SERRADA, E = 25 MM. AF_12/2015</v>
          </cell>
          <cell r="C2004" t="str">
            <v>M2</v>
          </cell>
          <cell r="D2004" t="str">
            <v>COEFICIENTE DE REPRESENTATIVIDADE</v>
          </cell>
          <cell r="E2004">
            <v>68.42</v>
          </cell>
        </row>
        <row r="2005">
          <cell r="A2005">
            <v>92271</v>
          </cell>
          <cell r="B2005" t="str">
            <v>FABRICAÇÃO DE FÔRMA PARA LAJES, EM MADEIRA SERRADA, E=25 MM. AF_12/2015</v>
          </cell>
          <cell r="C2005" t="str">
            <v>M2</v>
          </cell>
          <cell r="D2005" t="str">
            <v>COEFICIENTE DE REPRESENTATIVIDADE</v>
          </cell>
          <cell r="E2005">
            <v>49.4</v>
          </cell>
        </row>
        <row r="2006">
          <cell r="A2006">
            <v>92272</v>
          </cell>
          <cell r="B2006" t="str">
            <v>FABRICAÇÃO DE ESCORAS DE VIGA DO TIPO GARFO, EM MADEIRA. AF_12/2015</v>
          </cell>
          <cell r="C2006" t="str">
            <v>M</v>
          </cell>
          <cell r="D2006" t="str">
            <v>COEFICIENTE DE REPRESENTATIVIDADE</v>
          </cell>
          <cell r="E2006">
            <v>18.57</v>
          </cell>
        </row>
        <row r="2007">
          <cell r="A2007">
            <v>92273</v>
          </cell>
          <cell r="B2007" t="str">
            <v>FABRICAÇÃO DE ESCORAS DO TIPO PONTALETE, EM MADEIRA. AF_12/2015</v>
          </cell>
          <cell r="C2007" t="str">
            <v>M</v>
          </cell>
          <cell r="D2007" t="str">
            <v>COEFICIENTE DE REPRESENTATIVIDADE</v>
          </cell>
          <cell r="E2007">
            <v>7.02</v>
          </cell>
        </row>
        <row r="2008">
          <cell r="A2008">
            <v>92408</v>
          </cell>
          <cell r="B2008" t="str">
            <v>MONTAGEM E DESMONTAGEM DE FÔRMA DE PILARES RETANGULARES E ESTRUTURAS SIMILARES COM ÁREA MÉDIA DAS SEÇÕES MENOR OU IGUAL A 0,25 M², PÉ-DIREITO SIMPLES, EM MADEIRA SERRADA, 1 UTILIZAÇÃO. AF_12/2015</v>
          </cell>
          <cell r="C2008" t="str">
            <v>M2</v>
          </cell>
          <cell r="D2008" t="str">
            <v>COEFICIENTE DE REPRESENTATIVIDADE</v>
          </cell>
          <cell r="E2008">
            <v>173.4</v>
          </cell>
        </row>
        <row r="2009">
          <cell r="A2009">
            <v>92409</v>
          </cell>
          <cell r="B2009" t="str">
            <v>MONTAGEM E DESMONTAGEM DE FÔRMA DE PILARES RETANGULARES E ESTRUTURAS SIMILARES COM ÁREA MÉDIA DAS SEÇÕES MAIOR QUE 0,25 M², PÉ-DIREITO SIMPLES, EM MADEIRA SERRADA, 1 UTILIZAÇÃO. AF_12/2015</v>
          </cell>
          <cell r="C2009" t="str">
            <v>M2</v>
          </cell>
          <cell r="D2009" t="str">
            <v>COEFICIENTE DE REPRESENTATIVIDADE</v>
          </cell>
          <cell r="E2009">
            <v>163.19</v>
          </cell>
        </row>
        <row r="2010">
          <cell r="A2010">
            <v>92410</v>
          </cell>
          <cell r="B2010" t="str">
            <v>MONTAGEM E DESMONTAGEM DE FÔRMA DE PILARES RETANGULARES E ESTRUTURAS SIMILARES COM ÁREA MÉDIA DAS SEÇÕES MENOR OU IGUAL A 0,25 M², PÉ-DIREITO SIMPLES, EM MADEIRA SERRADA, 2 UTILIZAÇÕES. AF_12/2015</v>
          </cell>
          <cell r="C2010" t="str">
            <v>M2</v>
          </cell>
          <cell r="D2010" t="str">
            <v>COEFICIENTE DE REPRESENTATIVIDADE</v>
          </cell>
          <cell r="E2010">
            <v>122.11</v>
          </cell>
        </row>
        <row r="2011">
          <cell r="A2011">
            <v>92411</v>
          </cell>
          <cell r="B2011" t="str">
            <v>MONTAGEM E DESMONTAGEM DE FÔRMA DE PILARES RETANGULARES E ESTRUTURAS SIMILARES COM ÁREA MÉDIA DAS SEÇÕES MAIOR QUE 0,25 M², PÉ-DIREITO SIMPLES, EM MADEIRA SERRADA, 2 UTILIZAÇÕES. AF_12/2015</v>
          </cell>
          <cell r="C2011" t="str">
            <v>M2</v>
          </cell>
          <cell r="D2011" t="str">
            <v>COEFICIENTE DE REPRESENTATIVIDADE</v>
          </cell>
          <cell r="E2011">
            <v>113.08</v>
          </cell>
        </row>
        <row r="2012">
          <cell r="A2012">
            <v>92412</v>
          </cell>
          <cell r="B2012" t="str">
            <v>MONTAGEM E DESMONTAGEM DE FÔRMA DE PILARES RETANGULARES E ESTRUTURAS SIMILARES COM ÁREA MÉDIA DAS SEÇÕES MENOR OU IGUAL A 0,25 M², PÉ-DIREITO SIMPLES, EM MADEIRA SERRADA, 4 UTILIZAÇÕES. AF_12/2015</v>
          </cell>
          <cell r="C2012" t="str">
            <v>M2</v>
          </cell>
          <cell r="D2012" t="str">
            <v>COEFICIENTE DE REPRESENTATIVIDADE</v>
          </cell>
          <cell r="E2012">
            <v>82.93</v>
          </cell>
        </row>
        <row r="2013">
          <cell r="A2013">
            <v>92413</v>
          </cell>
          <cell r="B2013" t="str">
            <v>MONTAGEM E DESMONTAGEM DE FÔRMA DE PILARES RETANGULARES E ESTRUTURAS SIMILARES COM ÁREA MÉDIA DAS SEÇÕES MAIOR QUE 0,25 M², PÉ-DIREITO SIMPLES, EM MADEIRA SERRADA, 4 UTILIZAÇÕES. AF_12/2015</v>
          </cell>
          <cell r="C2013" t="str">
            <v>M2</v>
          </cell>
          <cell r="D2013" t="str">
            <v>COEFICIENTE DE REPRESENTATIVIDADE</v>
          </cell>
          <cell r="E2013">
            <v>75.97</v>
          </cell>
        </row>
        <row r="2014">
          <cell r="A2014">
            <v>92414</v>
          </cell>
          <cell r="B2014" t="str">
            <v>MONTAGEM E DESMONTAGEM DE FÔRMA DE PILARES RETANGULARES E ESTRUTURAS SIMILARES COM ÁREA MÉDIA DAS SEÇÕES MENOR OU IGUAL A 0,25 M², PÉ-DIREITO SIMPLES, EM CHAPA DE MADEIRA COMPENSADA RESINADA, 2 UTILIZAÇÕES. AF_12/2015</v>
          </cell>
          <cell r="C2014" t="str">
            <v>M2</v>
          </cell>
          <cell r="D2014" t="str">
            <v>COEFICIENTE DE REPRESENTATIVIDADE</v>
          </cell>
          <cell r="E2014">
            <v>95.61</v>
          </cell>
        </row>
        <row r="2015">
          <cell r="A2015">
            <v>92415</v>
          </cell>
          <cell r="B2015" t="str">
            <v>MONTAGEM E DESMONTAGEM DE FÔRMA DE PILARES RETANGULARES E ESTRUTURAS SIMILARES COM ÁREA MÉDIA DAS SEÇÕES MAIOR QUE 0,25 M², PÉ-DIREITO SIMPLES, EM CHAPA DE MADEIRA COMPENSADA RESINADA, 2 UTILIZAÇÕES. AF_12/2015</v>
          </cell>
          <cell r="C2015" t="str">
            <v>M2</v>
          </cell>
          <cell r="D2015" t="str">
            <v>COEFICIENTE DE REPRESENTATIVIDADE</v>
          </cell>
          <cell r="E2015">
            <v>86.58</v>
          </cell>
        </row>
        <row r="2016">
          <cell r="A2016">
            <v>92416</v>
          </cell>
          <cell r="B2016" t="str">
            <v>MONTAGEM E DESMONTAGEM DE FÔRMA DE PILARES RETANGULARES E ESTRUTURAS SIMILARES COM ÁREA MÉDIA DAS SEÇÕES MENOR OU IGUAL A 0,25 M², PÉ-DIREITO DUPLO, EM CHAPA DE MADEIRA COMPENSADA RESINADA, 2 UTILIZAÇÕES. AF_12/2015</v>
          </cell>
          <cell r="C2016" t="str">
            <v>M2</v>
          </cell>
          <cell r="D2016" t="str">
            <v>COEFICIENTE DE REPRESENTATIVIDADE</v>
          </cell>
          <cell r="E2016">
            <v>114.18</v>
          </cell>
        </row>
        <row r="2017">
          <cell r="A2017">
            <v>92417</v>
          </cell>
          <cell r="B2017" t="str">
            <v>MONTAGEM E DESMONTAGEM DE FÔRMA DE PILARES RETANGULARES E ESTRUTURAS SIMILARES COM ÁREA MÉDIA DAS SEÇÕES MAIOR QUE 0,25 M², PÉ-DIREITO DUPLO, EM CHAPA DE MADEIRA COMPENSADA RESINADA, 2 UTILIZAÇÕES. AF_12/2015</v>
          </cell>
          <cell r="C2017" t="str">
            <v>M2</v>
          </cell>
          <cell r="D2017" t="str">
            <v>COEFICIENTE DE REPRESENTATIVIDADE</v>
          </cell>
          <cell r="E2017">
            <v>105.18</v>
          </cell>
        </row>
        <row r="2018">
          <cell r="A2018">
            <v>92418</v>
          </cell>
          <cell r="B2018" t="str">
            <v>MONTAGEM E DESMONTAGEM DE FÔRMA DE PILARES RETANGULARES E ESTRUTURAS SIMILARES COM ÁREA MÉDIA DAS SEÇÕES MENOR OU IGUAL A 0,25 M², PÉ-DIREITO SIMPLES, EM CHAPA DE MADEIRA COMPENSADA RESINADA, 4 UTILIZAÇÕES. AF_12/2015</v>
          </cell>
          <cell r="C2018" t="str">
            <v>M2</v>
          </cell>
          <cell r="D2018" t="str">
            <v>COEFICIENTE DE REPRESENTATIVIDADE</v>
          </cell>
          <cell r="E2018">
            <v>61.75</v>
          </cell>
        </row>
        <row r="2019">
          <cell r="A2019">
            <v>92419</v>
          </cell>
          <cell r="B2019" t="str">
            <v>MONTAGEM E DESMONTAGEM DE FÔRMA DE PILARES RETANGULARES E ESTRUTURAS SIMILARES COM ÁREA MÉDIA DAS SEÇÕES MAIOR QUE 0,25 M², PÉ-DIREITO SIMPLES, EM CHAPA DE MADEIRA COMPENSADA RESINADA, 4 UTILIZAÇÕES. AF_12/2015</v>
          </cell>
          <cell r="C2019" t="str">
            <v>M2</v>
          </cell>
          <cell r="D2019" t="str">
            <v>COEFICIENTE DE REPRESENTATIVIDADE</v>
          </cell>
          <cell r="E2019">
            <v>54.83</v>
          </cell>
        </row>
        <row r="2020">
          <cell r="A2020">
            <v>92420</v>
          </cell>
          <cell r="B2020" t="str">
            <v>MONTAGEM E DESMONTAGEM DE FÔRMA DE PILARES RETANGULARES E ESTRUTURAS SIMILARES COM ÁREA MÉDIA DAS SEÇÕES MENOR OU IGUAL A 0,25 M², PÉ-DIREITO DUPLO, EM CHAPA DE MADEIRA COMPENSADA RESINADA, 4 UTILIZAÇÕES. AF_12/2015</v>
          </cell>
          <cell r="C2020" t="str">
            <v>M2</v>
          </cell>
          <cell r="D2020" t="str">
            <v>COEFICIENTE DE REPRESENTATIVIDADE</v>
          </cell>
          <cell r="E2020">
            <v>76.040000000000006</v>
          </cell>
        </row>
        <row r="2021">
          <cell r="A2021">
            <v>92421</v>
          </cell>
          <cell r="B2021" t="str">
            <v>MONTAGEM E DESMONTAGEM DE FÔRMA DE PILARES RETANGULARES E ESTRUTURAS SIMILARES COM ÁREA MÉDIA DAS SEÇÕES MAIOR QUE 0,25 M², PÉ-DIREITO DUPLO, EM CHAPA DE MADEIRA COMPENSADA RESINADA, 4 UTILIZAÇÕES. AF_12/2015</v>
          </cell>
          <cell r="C2021" t="str">
            <v>M2</v>
          </cell>
          <cell r="D2021" t="str">
            <v>COEFICIENTE DE REPRESENTATIVIDADE</v>
          </cell>
          <cell r="E2021">
            <v>69.11</v>
          </cell>
        </row>
        <row r="2022">
          <cell r="A2022">
            <v>92422</v>
          </cell>
          <cell r="B2022" t="str">
            <v>MONTAGEM E DESMONTAGEM DE FÔRMA DE PILARES RETANGULARES E ESTRUTURAS SIMILARES COM ÁREA MÉDIA DAS SEÇÕES MENOR OU IGUAL A 0,25 M², PÉ-DIREITO SIMPLES, EM CHAPA DE MADEIRA COMPENSADA RESINADA, 6 UTILIZAÇÕES. AF_12/2015</v>
          </cell>
          <cell r="C2022" t="str">
            <v>M2</v>
          </cell>
          <cell r="D2022" t="str">
            <v>COEFICIENTE DE REPRESENTATIVIDADE</v>
          </cell>
          <cell r="E2022">
            <v>50.74</v>
          </cell>
        </row>
        <row r="2023">
          <cell r="A2023">
            <v>92423</v>
          </cell>
          <cell r="B2023" t="str">
            <v>MONTAGEM E DESMONTAGEM DE FÔRMA DE PILARES RETANGULARES E ESTRUTURAS SIMILARES COM ÁREA MÉDIA DAS SEÇÕES MAIOR QUE 0,25 M², PÉ-DIREITO SIMPLES, EM CHAPA DE MADEIRA COMPENSADA RESINADA, 6 UTILIZAÇÕES. AF_12/2015</v>
          </cell>
          <cell r="C2023" t="str">
            <v>M2</v>
          </cell>
          <cell r="D2023" t="str">
            <v>COEFICIENTE DE REPRESENTATIVIDADE</v>
          </cell>
          <cell r="E2023">
            <v>44.72</v>
          </cell>
        </row>
        <row r="2024">
          <cell r="A2024">
            <v>92424</v>
          </cell>
          <cell r="B2024" t="str">
            <v>MONTAGEM E DESMONTAGEM DE FÔRMA DE PILARES RETANGULARES E ESTRUTURAS SIMILARES COM ÁREA MÉDIA DAS SEÇÕES MENOR OU IGUAL A 0,25 M², PÉ-DIREITO DUPLO, EM CHAPA DE MADEIRA COMPENSADA RESINADA, 6 UTILIZAÇÕES. AF_12/2015</v>
          </cell>
          <cell r="C2024" t="str">
            <v>M2</v>
          </cell>
          <cell r="D2024" t="str">
            <v>COEFICIENTE DE REPRESENTATIVIDADE</v>
          </cell>
          <cell r="E2024">
            <v>63.17</v>
          </cell>
        </row>
        <row r="2025">
          <cell r="A2025">
            <v>92425</v>
          </cell>
          <cell r="B2025" t="str">
            <v>MONTAGEM E DESMONTAGEM DE FÔRMA DE PILARES RETANGULARES E ESTRUTURAS SIMILARES COM ÁREA MÉDIA DAS SEÇÕES MAIOR QUE 0,25 M², PÉ-DIREITO DUPLO, EM CHAPA DE MADEIRA COMPENSADA RESINADA, 6 UTILIZAÇÕES. AF_12/2015</v>
          </cell>
          <cell r="C2025" t="str">
            <v>M2</v>
          </cell>
          <cell r="D2025" t="str">
            <v>COEFICIENTE DE REPRESENTATIVIDADE</v>
          </cell>
          <cell r="E2025">
            <v>57.14</v>
          </cell>
        </row>
        <row r="2026">
          <cell r="A2026">
            <v>92426</v>
          </cell>
          <cell r="B2026" t="str">
            <v>MONTAGEM E DESMONTAGEM DE FÔRMA DE PILARES RETANGULARES E ESTRUTURAS SIMILARES COM ÁREA MÉDIA DAS SEÇÕES MENOR OU IGUAL A 0,25 M², PÉ-DIREITO SIMPLES, EM CHAPA DE MADEIRA COMPENSADA RESINADA, 8 UTILIZAÇÕES. AF_12/2015</v>
          </cell>
          <cell r="C2026" t="str">
            <v>M2</v>
          </cell>
          <cell r="D2026" t="str">
            <v>COEFICIENTE DE REPRESENTATIVIDADE</v>
          </cell>
          <cell r="E2026">
            <v>45.2</v>
          </cell>
        </row>
        <row r="2027">
          <cell r="A2027">
            <v>92427</v>
          </cell>
          <cell r="B2027" t="str">
            <v>MONTAGEM E DESMONTAGEM DE FÔRMA DE PILARES RETANGULARES E ESTRUTURAS SIMILARES COM ÁREA MÉDIA DAS SEÇÕES MAIOR QUE 0,25 M², PÉ-DIREITO SIMPLES, EM CHAPA DE MADEIRA COMPENSADA RESINADA, 8 UTILIZAÇÕES. AF_12/2015</v>
          </cell>
          <cell r="C2027" t="str">
            <v>M2</v>
          </cell>
          <cell r="D2027" t="str">
            <v>COEFICIENTE DE REPRESENTATIVIDADE</v>
          </cell>
          <cell r="E2027">
            <v>39.619999999999997</v>
          </cell>
        </row>
        <row r="2028">
          <cell r="A2028">
            <v>92428</v>
          </cell>
          <cell r="B2028" t="str">
            <v>MONTAGEM E DESMONTAGEM DE FÔRMA DE PILARES RETANGULARES E ESTRUTURAS SIMILARES COM ÁREA MÉDIA DAS SEÇÕES MENOR OU IGUAL A 0,25 M², PÉ-DIREITO DUPLO, EM CHAPA DE MADEIRA COMPENSADA RESINADA, 8 UTILIZAÇÕES. AF_12/2015</v>
          </cell>
          <cell r="C2028" t="str">
            <v>M2</v>
          </cell>
          <cell r="D2028" t="str">
            <v>COEFICIENTE DE REPRESENTATIVIDADE</v>
          </cell>
          <cell r="E2028">
            <v>56.69</v>
          </cell>
        </row>
        <row r="2029">
          <cell r="A2029">
            <v>92429</v>
          </cell>
          <cell r="B2029" t="str">
            <v>MONTAGEM E DESMONTAGEM DE FÔRMA DE PILARES RETANGULARES E ESTRUTURAS SIMILARES COM ÁREA MÉDIA DAS SEÇÕES MAIOR QUE 0,25 M², PÉ-DIREITO DUPLO, EM CHAPA DE MADEIRA COMPENSADA RESINADA, 8 UTILIZAÇÕES. AF_12/2015</v>
          </cell>
          <cell r="C2029" t="str">
            <v>M2</v>
          </cell>
          <cell r="D2029" t="str">
            <v>COEFICIENTE DE REPRESENTATIVIDADE</v>
          </cell>
          <cell r="E2029">
            <v>51.12</v>
          </cell>
        </row>
        <row r="2030">
          <cell r="A2030">
            <v>92430</v>
          </cell>
          <cell r="B2030" t="str">
            <v>MONTAGEM E DESMONTAGEM DE FÔRMA DE PILARES RETANGULARES E ESTRUTURAS SIMILARES COM ÁREA MÉDIA DAS SEÇÕES MENOR OU IGUAL A 0,25 M², PÉ-DIREITO SIMPLES, EM CHAPA DE MADEIRA COMPENSADA PLASTIFICADA, 10 UTILIZAÇÕES. AF_12/2015</v>
          </cell>
          <cell r="C2030" t="str">
            <v>M2</v>
          </cell>
          <cell r="D2030" t="str">
            <v>COEFICIENTE DE REPRESENTATIVIDADE</v>
          </cell>
          <cell r="E2030">
            <v>42.43</v>
          </cell>
        </row>
        <row r="2031">
          <cell r="A2031">
            <v>92431</v>
          </cell>
          <cell r="B2031" t="str">
            <v>MONTAGEM E DESMONTAGEM DE FÔRMA DE PILARES RETANGULARES E ESTRUTURAS SIMILARES COM ÁREA MÉDIA DAS SEÇÕES MAIOR QUE 0,25 M², PÉ-DIREITO SIMPLES, EM CHAPA DE MADEIRA COMPENSADA PLASTIFICADA, 10 UTILIZAÇÕES. AF_12/2015</v>
          </cell>
          <cell r="C2031" t="str">
            <v>M2</v>
          </cell>
          <cell r="D2031" t="str">
            <v>COEFICIENTE DE REPRESENTATIVIDADE</v>
          </cell>
          <cell r="E2031">
            <v>37.14</v>
          </cell>
        </row>
        <row r="2032">
          <cell r="A2032">
            <v>92432</v>
          </cell>
          <cell r="B2032" t="str">
            <v>MONTAGEM E DESMONTAGEM DE FÔRMA DE PILARES RETANGULARES E ESTRUTURAS SIMILARES COM ÁREA MÉDIA DAS SEÇÕES MENOR OU IGUAL A 0,25 M², PÉ-DIREITO DUPLO, EM CHAPA DE MADEIRA COMPENSADA PLASTIFICADA, 10 UTILIZAÇÕES. AF_12/2015</v>
          </cell>
          <cell r="C2032" t="str">
            <v>M2</v>
          </cell>
          <cell r="D2032" t="str">
            <v>COEFICIENTE DE REPRESENTATIVIDADE</v>
          </cell>
          <cell r="E2032">
            <v>53.35</v>
          </cell>
        </row>
        <row r="2033">
          <cell r="A2033">
            <v>92433</v>
          </cell>
          <cell r="B2033" t="str">
            <v>MONTAGEM E DESMONTAGEM DE FÔRMA DE PILARES RETANGULARES E ESTRUTURAS SIMILARES COM ÁREA MÉDIA DAS SEÇÕES MAIOR QUE 0,25 M², PÉ-DIREITO DUPLO, EM CHAPA DE MADEIRA COMPENSADA PLASTIFICADA, 10 UTILIZAÇÕES. AF_12/2015</v>
          </cell>
          <cell r="C2033" t="str">
            <v>M2</v>
          </cell>
          <cell r="D2033" t="str">
            <v>COEFICIENTE DE REPRESENTATIVIDADE</v>
          </cell>
          <cell r="E2033">
            <v>48.06</v>
          </cell>
        </row>
        <row r="2034">
          <cell r="A2034">
            <v>92434</v>
          </cell>
          <cell r="B2034" t="str">
            <v>MONTAGEM E DESMONTAGEM DE FÔRMA DE PILARES RETANGULARES E ESTRUTURAS SIMILARES COM ÁREA MÉDIA DAS SEÇÕES MENOR OU IGUAL A 0,25 M², PÉ-DIREITO SIMPLES, EM CHAPA DE MADEIRA COMPENSADA PLASTIFICADA, 12 UTILIZAÇÕES. AF_12/2015</v>
          </cell>
          <cell r="C2034" t="str">
            <v>M2</v>
          </cell>
          <cell r="D2034" t="str">
            <v>COEFICIENTE DE REPRESENTATIVIDADE</v>
          </cell>
          <cell r="E2034">
            <v>40.33</v>
          </cell>
        </row>
        <row r="2035">
          <cell r="A2035">
            <v>92435</v>
          </cell>
          <cell r="B2035" t="str">
            <v>MONTAGEM E DESMONTAGEM DE FÔRMA DE PILARES RETANGULARES E ESTRUTURAS SIMILARES COM ÁREA MÉDIA DAS SEÇÕES MAIOR QUE 0,25 M², PÉ-DIREITO SIMPLES, EM CHAPA DE MADEIRA COMPENSADA PLASTIFICADA, 12 UTILIZAÇÕES. AF_12/2015</v>
          </cell>
          <cell r="C2035" t="str">
            <v>M2</v>
          </cell>
          <cell r="D2035" t="str">
            <v>COEFICIENTE DE REPRESENTATIVIDADE</v>
          </cell>
          <cell r="E2035">
            <v>35.22</v>
          </cell>
        </row>
        <row r="2036">
          <cell r="A2036">
            <v>92436</v>
          </cell>
          <cell r="B2036" t="str">
            <v>MONTAGEM E DESMONTAGEM DE FÔRMA DE PILARES RETANGULARES E ESTRUTURAS SIMILARES COM ÁREA MÉDIA DAS SEÇÕES MENOR OU IGUAL A 0,25 M², PÉ-DIREITO DUPLO, EM CHAPA DE MADEIRA COMPENSADA PLASTIFICADA, 12 UTILIZAÇÕES. AF_12/2015</v>
          </cell>
          <cell r="C2036" t="str">
            <v>M2</v>
          </cell>
          <cell r="D2036" t="str">
            <v>COEFICIENTE DE REPRESENTATIVIDADE</v>
          </cell>
          <cell r="E2036">
            <v>50.86</v>
          </cell>
        </row>
        <row r="2037">
          <cell r="A2037">
            <v>92437</v>
          </cell>
          <cell r="B2037" t="str">
            <v>MONTAGEM E DESMONTAGEM DE FÔRMA DE PILARES RETANGULARES E ESTRUTURAS SIMILARES COM ÁREA MÉDIA DAS SEÇÕES MAIOR QUE 0,25 M², PÉ-DIREITO DUPLO, EM CHAPA DE MADEIRA COMPENSADA PLASTIFICADA, 12 UTILIZAÇÕES. AF_12/2015</v>
          </cell>
          <cell r="C2037" t="str">
            <v>M2</v>
          </cell>
          <cell r="D2037" t="str">
            <v>COEFICIENTE DE REPRESENTATIVIDADE</v>
          </cell>
          <cell r="E2037">
            <v>45.76</v>
          </cell>
        </row>
        <row r="2038">
          <cell r="A2038">
            <v>92438</v>
          </cell>
          <cell r="B2038" t="str">
            <v>MONTAGEM E DESMONTAGEM DE FÔRMA DE PILARES RETANGULARES E ESTRUTURAS SIMILARES COM ÁREA MÉDIA DAS SEÇÕES MENOR OU IGUAL A 0,25 M², PÉ-DIREITO SIMPLES, EM CHAPA DE MADEIRA COMPENSADA PLASTIFICADA, 14 UTILIZAÇÕES. AF_12/2015</v>
          </cell>
          <cell r="C2038" t="str">
            <v>M2</v>
          </cell>
          <cell r="D2038" t="str">
            <v>COEFICIENTE DE REPRESENTATIVIDADE</v>
          </cell>
          <cell r="E2038">
            <v>38.83</v>
          </cell>
        </row>
        <row r="2039">
          <cell r="A2039">
            <v>92439</v>
          </cell>
          <cell r="B2039" t="str">
            <v>MONTAGEM E DESMONTAGEM DE FÔRMA DE PILARES RETANGULARES E ESTRUTURAS SIMILARES COM ÁREA MÉDIA DAS SEÇÕES MAIOR QUE 0,25 M², PÉ-DIREITO SIMPLES, EM CHAPA DE MADEIRA COMPENSADA PLASTIFICADA, 14 UTILIZAÇÕES. AF_12/2015</v>
          </cell>
          <cell r="C2039" t="str">
            <v>M2</v>
          </cell>
          <cell r="D2039" t="str">
            <v>COEFICIENTE DE REPRESENTATIVIDADE</v>
          </cell>
          <cell r="E2039">
            <v>33.83</v>
          </cell>
        </row>
        <row r="2040">
          <cell r="A2040">
            <v>92440</v>
          </cell>
          <cell r="B2040" t="str">
            <v>MONTAGEM E DESMONTAGEM DE FÔRMA DE PILARES RETANGULARES E ESTRUTURAS SIMILARES COM ÁREA MÉDIA DAS SEÇÕES MENOR OU IGUAL A 0,25 M², PÉ-DIREITO DUPLO, EM CHAPA DE MADEIRA COMPENSADA PLASTIFICADA, 14 UTILIZAÇÕES. AF_12/2015</v>
          </cell>
          <cell r="C2040" t="str">
            <v>M2</v>
          </cell>
          <cell r="D2040" t="str">
            <v>COEFICIENTE DE REPRESENTATIVIDADE</v>
          </cell>
          <cell r="E2040">
            <v>49.07</v>
          </cell>
        </row>
        <row r="2041">
          <cell r="A2041">
            <v>92441</v>
          </cell>
          <cell r="B2041" t="str">
            <v>MONTAGEM E DESMONTAGEM DE FÔRMA DE PILARES RETANGULARES E ESTRUTURAS SIMILARES COM ÁREA MÉDIA DAS SEÇÕES MAIOR QUE 0,25 M², PÉ-DIREITO DUPLO, EM CHAPA DE MADEIRA COMPENSADA PLASTIFICADA, 14 UTILIZAÇÕES. AF_12/2015</v>
          </cell>
          <cell r="C2041" t="str">
            <v>M2</v>
          </cell>
          <cell r="D2041" t="str">
            <v>COEFICIENTE DE REPRESENTATIVIDADE</v>
          </cell>
          <cell r="E2041">
            <v>44.12</v>
          </cell>
        </row>
        <row r="2042">
          <cell r="A2042">
            <v>92442</v>
          </cell>
          <cell r="B2042" t="str">
            <v>MONTAGEM E DESMONTAGEM DE FÔRMA DE PILARES RETANGULARES E ESTRUTURAS SIMILARES COM ÁREA MÉDIA DAS SEÇÕES MENOR OU IGUAL A 0,25 M², PÉ-DIREITO SIMPLES, EM CHAPA DE MADEIRA COMPENSADA PLASTIFICADA, 18 UTILIZAÇÕES. AF_12/2015</v>
          </cell>
          <cell r="C2042" t="str">
            <v>M2</v>
          </cell>
          <cell r="D2042" t="str">
            <v>COEFICIENTE DE REPRESENTATIVIDADE</v>
          </cell>
          <cell r="E2042">
            <v>35.76</v>
          </cell>
        </row>
        <row r="2043">
          <cell r="A2043">
            <v>92443</v>
          </cell>
          <cell r="B2043" t="str">
            <v>MONTAGEM E DESMONTAGEM DE FÔRMA DE PILARES RETANGULARES E ESTRUTURAS SIMILARES COM ÁREA MÉDIA DAS SEÇÕES MAIOR QUE 0,25 M², PÉ-DIREITO SIMPLES, EM CHAPA DE MADEIRA COMPENSADA PLASTIFICADA, 18 UTILIZAÇÕES. AF_12/2015</v>
          </cell>
          <cell r="C2043" t="str">
            <v>M2</v>
          </cell>
          <cell r="D2043" t="str">
            <v>COEFICIENTE DE REPRESENTATIVIDADE</v>
          </cell>
          <cell r="E2043">
            <v>30.95</v>
          </cell>
        </row>
        <row r="2044">
          <cell r="A2044">
            <v>92444</v>
          </cell>
          <cell r="B2044" t="str">
            <v>MONTAGEM E DESMONTAGEM DE FÔRMA DE PILARES RETANGULARES E ESTRUTURAS SIMILARES COM ÁREA MÉDIA DAS SEÇÕES MENOR OU IGUAL A 0,25 M², PÉ-DIREITO DUPLO, EM CHAPA DE MADEIRA COMPENSADA PLASTIFICADA, 18 UTILIZAÇÕES. AF_12/2015</v>
          </cell>
          <cell r="C2044" t="str">
            <v>M2</v>
          </cell>
          <cell r="D2044" t="str">
            <v>COEFICIENTE DE REPRESENTATIVIDADE</v>
          </cell>
          <cell r="E2044">
            <v>45.69</v>
          </cell>
        </row>
        <row r="2045">
          <cell r="A2045">
            <v>92445</v>
          </cell>
          <cell r="B2045" t="str">
            <v>MONTAGEM E DESMONTAGEM DE FÔRMA DE PILARES RETANGULARES E ESTRUTURAS SIMILARES COM ÁREA MÉDIA DAS SEÇÕES MAIOR QUE 0,25 M², PÉ-DIREITO DUPLO, EM CHAPA DE MADEIRA COMPENSADA PLASTIFICADA, 18 UTILIZAÇÕES. AF_12/2015</v>
          </cell>
          <cell r="C2045" t="str">
            <v>M2</v>
          </cell>
          <cell r="D2045" t="str">
            <v>COEFICIENTE DE REPRESENTATIVIDADE</v>
          </cell>
          <cell r="E2045">
            <v>40.869999999999997</v>
          </cell>
        </row>
        <row r="2046">
          <cell r="A2046">
            <v>92446</v>
          </cell>
          <cell r="B2046" t="str">
            <v>MONTAGEM E DESMONTAGEM DE FÔRMA DE VIGA, ESCORAMENTO COM PONTALETE DE MADEIRA, PÉ-DIREITO SIMPLES, EM MADEIRA SERRADA, 1 UTILIZAÇÃO. AF_12/2015</v>
          </cell>
          <cell r="C2046" t="str">
            <v>M2</v>
          </cell>
          <cell r="D2046" t="str">
            <v>COEFICIENTE DE REPRESENTATIVIDADE</v>
          </cell>
          <cell r="E2046">
            <v>154.44</v>
          </cell>
        </row>
        <row r="2047">
          <cell r="A2047">
            <v>92447</v>
          </cell>
          <cell r="B2047" t="str">
            <v>MONTAGEM E DESMONTAGEM DE FÔRMA DE VIGA, ESCORAMENTO COM PONTALETE DE MADEIRA, PÉ-DIREITO SIMPLES, EM MADEIRA SERRADA, 2 UTILIZAÇÕES. AF_12/2015</v>
          </cell>
          <cell r="C2047" t="str">
            <v>M2</v>
          </cell>
          <cell r="D2047" t="str">
            <v>COEFICIENTE DE REPRESENTATIVIDADE</v>
          </cell>
          <cell r="E2047">
            <v>111.66</v>
          </cell>
        </row>
        <row r="2048">
          <cell r="A2048">
            <v>92448</v>
          </cell>
          <cell r="B2048" t="str">
            <v>MONTAGEM E DESMONTAGEM DE FÔRMA DE VIGA, ESCORAMENTO COM PONTALETE DE MADEIRA, PÉ-DIREITO SIMPLES, EM MADEIRA SERRADA, 4 UTILIZAÇÕES. AF_12/2015</v>
          </cell>
          <cell r="C2048" t="str">
            <v>M2</v>
          </cell>
          <cell r="D2048" t="str">
            <v>COEFICIENTE DE REPRESENTATIVIDADE</v>
          </cell>
          <cell r="E2048">
            <v>89.01</v>
          </cell>
        </row>
        <row r="2049">
          <cell r="A2049">
            <v>92449</v>
          </cell>
          <cell r="B2049" t="str">
            <v>MONTAGEM E DESMONTAGEM DE FÔRMA DE VIGA, ESCORAMENTO COM GARFO DE MADEIRA, PÉ-DIREITO DUPLO, EM CHAPA DE MADEIRA RESINADA, 2 UTILIZAÇÕES. AF_12/2015</v>
          </cell>
          <cell r="C2049" t="str">
            <v>M2</v>
          </cell>
          <cell r="D2049" t="str">
            <v>COEFICIENTE DE REPRESENTATIVIDADE</v>
          </cell>
          <cell r="E2049">
            <v>163.85</v>
          </cell>
        </row>
        <row r="2050">
          <cell r="A2050">
            <v>92450</v>
          </cell>
          <cell r="B2050" t="str">
            <v>MONTAGEM E DESMONTAGEM DE FÔRMA DE VIGA, ESCORAMENTO METÁLICO, PÉ-DIREITO DUPLO, EM CHAPA DE MADEIRA RESINADA, 2 UTILIZAÇÕES. AF_12/2015</v>
          </cell>
          <cell r="C2050" t="str">
            <v>M2</v>
          </cell>
          <cell r="D2050" t="str">
            <v>COEFICIENTE DE REPRESENTATIVIDADE</v>
          </cell>
          <cell r="E2050">
            <v>195.35</v>
          </cell>
        </row>
        <row r="2051">
          <cell r="A2051">
            <v>92451</v>
          </cell>
          <cell r="B2051" t="str">
            <v>MONTAGEM E DESMONTAGEM DE FÔRMA DE VIGA, ESCORAMENTO COM GARFO DE MADEIRA, PÉ-DIREITO SIMPLES, EM CHAPA DE MADEIRA RESINADA, 2 UTILIZAÇÕES. AF_12/2015</v>
          </cell>
          <cell r="C2051" t="str">
            <v>M2</v>
          </cell>
          <cell r="D2051" t="str">
            <v>COEFICIENTE DE REPRESENTATIVIDADE</v>
          </cell>
          <cell r="E2051">
            <v>114.35</v>
          </cell>
        </row>
        <row r="2052">
          <cell r="A2052">
            <v>92452</v>
          </cell>
          <cell r="B2052" t="str">
            <v>MONTAGEM E DESMONTAGEM DE FÔRMA DE VIGA, ESCORAMENTO METÁLICO, PÉ-DIREITO SIMPLES, EM CHAPA DE MADEIRA RESINADA, 2 UTILIZAÇÕES. AF_12/2015</v>
          </cell>
          <cell r="C2052" t="str">
            <v>M2</v>
          </cell>
          <cell r="D2052" t="str">
            <v>COEFICIENTE DE REPRESENTATIVIDADE</v>
          </cell>
          <cell r="E2052">
            <v>108.18</v>
          </cell>
        </row>
        <row r="2053">
          <cell r="A2053">
            <v>92453</v>
          </cell>
          <cell r="B2053" t="str">
            <v>MONTAGEM E DESMONTAGEM DE FÔRMA DE VIGA, ESCORAMENTO COM GARFO DE MADEIRA, PÉ-DIREITO DUPLO, EM CHAPA DE MADEIRA RESINADA, 4 UTILIZAÇÕES. AF_12/2015</v>
          </cell>
          <cell r="C2053" t="str">
            <v>M2</v>
          </cell>
          <cell r="D2053" t="str">
            <v>COEFICIENTE DE REPRESENTATIVIDADE</v>
          </cell>
          <cell r="E2053">
            <v>139.82</v>
          </cell>
        </row>
        <row r="2054">
          <cell r="A2054">
            <v>92454</v>
          </cell>
          <cell r="B2054" t="str">
            <v>MONTAGEM E DESMONTAGEM DE FÔRMA DE VIGA, ESCORAMENTO METÁLICO, PÉ-DIREITO DUPLO, EM CHAPA DE MADEIRA RESINADA, 4 UTILIZAÇÕES. AF_12/2015</v>
          </cell>
          <cell r="C2054" t="str">
            <v>M2</v>
          </cell>
          <cell r="D2054" t="str">
            <v>COEFICIENTE DE REPRESENTATIVIDADE</v>
          </cell>
          <cell r="E2054">
            <v>175.18</v>
          </cell>
        </row>
        <row r="2055">
          <cell r="A2055">
            <v>92455</v>
          </cell>
          <cell r="B2055" t="str">
            <v>MONTAGEM E DESMONTAGEM DE FÔRMA DE VIGA, ESCORAMENTO COM GARFO DE MADEIRA, PÉ-DIREITO SIMPLES, EM CHAPA DE MADEIRA RESINADA, 4 UTILIZAÇÕES. AF_12/2015</v>
          </cell>
          <cell r="C2055" t="str">
            <v>M2</v>
          </cell>
          <cell r="D2055" t="str">
            <v>COEFICIENTE DE REPRESENTATIVIDADE</v>
          </cell>
          <cell r="E2055">
            <v>93.59</v>
          </cell>
        </row>
        <row r="2056">
          <cell r="A2056">
            <v>92456</v>
          </cell>
          <cell r="B2056" t="str">
            <v>MONTAGEM E DESMONTAGEM DE FÔRMA DE VIGA, ESCORAMENTO METÁLICO, PÉ-DIREITO SIMPLES, EM CHAPA DE MADEIRA RESINADA, 4 UTILIZAÇÕES. AF_12/2015</v>
          </cell>
          <cell r="C2056" t="str">
            <v>M2</v>
          </cell>
          <cell r="D2056" t="str">
            <v>COEFICIENTE DE REPRESENTATIVIDADE</v>
          </cell>
          <cell r="E2056">
            <v>88.44</v>
          </cell>
        </row>
        <row r="2057">
          <cell r="A2057">
            <v>92457</v>
          </cell>
          <cell r="B2057" t="str">
            <v>MONTAGEM E DESMONTAGEM DE FÔRMA DE VIGA, ESCORAMENTO COM GARFO DE MADEIRA, PÉ-DIREITO DUPLO, EM CHAPA DE MADEIRA RESINADA, 6 UTILIZAÇÕES. AF_12/2015</v>
          </cell>
          <cell r="C2057" t="str">
            <v>M2</v>
          </cell>
          <cell r="D2057" t="str">
            <v>COEFICIENTE DE REPRESENTATIVIDADE</v>
          </cell>
          <cell r="E2057">
            <v>121.4</v>
          </cell>
        </row>
        <row r="2058">
          <cell r="A2058">
            <v>92458</v>
          </cell>
          <cell r="B2058" t="str">
            <v>MONTAGEM E DESMONTAGEM DE FÔRMA DE VIGA, ESCORAMENTO METÁLICO, PÉ-DIREITO DUPLO, EM CHAPA DE MADEIRA RESINADA, 6 UTILIZAÇÕES. AF_12/2015</v>
          </cell>
          <cell r="C2058" t="str">
            <v>M2</v>
          </cell>
          <cell r="D2058" t="str">
            <v>COEFICIENTE DE REPRESENTATIVIDADE</v>
          </cell>
          <cell r="E2058">
            <v>162.11000000000001</v>
          </cell>
        </row>
        <row r="2059">
          <cell r="A2059">
            <v>92459</v>
          </cell>
          <cell r="B2059" t="str">
            <v>MONTAGEM E DESMONTAGEM DE FÔRMA DE VIGA, ESCORAMENTO COM GARFO DE MADEIRA, PÉ-DIREITO SIMPLES, EM CHAPA DE MADEIRA RESINADA, 6 UTILIZAÇÕES. AF_12/2015</v>
          </cell>
          <cell r="C2059" t="str">
            <v>M2</v>
          </cell>
          <cell r="D2059" t="str">
            <v>COEFICIENTE DE REPRESENTATIVIDADE</v>
          </cell>
          <cell r="E2059">
            <v>79.45</v>
          </cell>
        </row>
        <row r="2060">
          <cell r="A2060">
            <v>92460</v>
          </cell>
          <cell r="B2060" t="str">
            <v>MONTAGEM E DESMONTAGEM DE FÔRMA DE VIGA, ESCORAMENTO METÁLICO, PÉ-DIREITO SIMPLES, EM CHAPA DE MADEIRA RESINADA, 6 UTILIZAÇÕES. AF_12/2015</v>
          </cell>
          <cell r="C2060" t="str">
            <v>M2</v>
          </cell>
          <cell r="D2060" t="str">
            <v>COEFICIENTE DE REPRESENTATIVIDADE</v>
          </cell>
          <cell r="E2060">
            <v>73.290000000000006</v>
          </cell>
        </row>
        <row r="2061">
          <cell r="A2061">
            <v>92461</v>
          </cell>
          <cell r="B2061" t="str">
            <v>MONTAGEM E DESMONTAGEM DE FÔRMA DE VIGA, ESCORAMENTO COM GARFO DE MADEIRA, PÉ-DIREITO DUPLO, EM CHAPA DE MADEIRA RESINADA, 8 UTILIZAÇÕES. AF_12/2015</v>
          </cell>
          <cell r="C2061" t="str">
            <v>M2</v>
          </cell>
          <cell r="D2061" t="str">
            <v>COEFICIENTE DE REPRESENTATIVIDADE</v>
          </cell>
          <cell r="E2061">
            <v>111.51</v>
          </cell>
        </row>
        <row r="2062">
          <cell r="A2062">
            <v>92462</v>
          </cell>
          <cell r="B2062" t="str">
            <v>MONTAGEM E DESMONTAGEM DE FÔRMA DE VIGA, ESCORAMENTO METÁLICO, PÉ-DIREITO DUPLO, EM CHAPA DE MADEIRA RESINADA, 8 UTILIZAÇÕES. AF_12/2015</v>
          </cell>
          <cell r="C2062" t="str">
            <v>M2</v>
          </cell>
          <cell r="D2062" t="str">
            <v>COEFICIENTE DE REPRESENTATIVIDADE</v>
          </cell>
          <cell r="E2062">
            <v>153.58000000000001</v>
          </cell>
        </row>
        <row r="2063">
          <cell r="A2063">
            <v>92463</v>
          </cell>
          <cell r="B2063" t="str">
            <v>MONTAGEM E DESMONTAGEM DE FÔRMA DE VIGA, ESCORAMENTO COM GARFO DE MADEIRA, PÉ-DIREITO SIMPLES, EM CHAPA DE MADEIRA RESINADA, 8 UTILIZAÇÕES. AF_12/2015</v>
          </cell>
          <cell r="C2063" t="str">
            <v>M2</v>
          </cell>
          <cell r="D2063" t="str">
            <v>COEFICIENTE DE REPRESENTATIVIDADE</v>
          </cell>
          <cell r="E2063">
            <v>71.7</v>
          </cell>
        </row>
        <row r="2064">
          <cell r="A2064">
            <v>92464</v>
          </cell>
          <cell r="B2064" t="str">
            <v>MONTAGEM E DESMONTAGEM DE FÔRMA DE VIGA, ESCORAMENTO METÁLICO, PÉ-DIREITO SIMPLES, EM CHAPA DE MADEIRA RESINADA, 8 UTILIZAÇÕES. AF_12/2015</v>
          </cell>
          <cell r="C2064" t="str">
            <v>M2</v>
          </cell>
          <cell r="D2064" t="str">
            <v>COEFICIENTE DE REPRESENTATIVIDADE</v>
          </cell>
          <cell r="E2064">
            <v>68.17</v>
          </cell>
        </row>
        <row r="2065">
          <cell r="A2065">
            <v>92465</v>
          </cell>
          <cell r="B2065" t="str">
            <v>MONTAGEM E DESMONTAGEM DE FÔRMA DE VIGA, ESCORAMENTO COM GARFO DE MADEIRA, PÉ-DIREITO DUPLO, EM CHAPA DE MADEIRA PLASTIFICADA, 10 UTILIZAÇÕES. AF_12/2015</v>
          </cell>
          <cell r="C2065" t="str">
            <v>M2</v>
          </cell>
          <cell r="D2065" t="str">
            <v>COEFICIENTE DE REPRESENTATIVIDADE</v>
          </cell>
          <cell r="E2065">
            <v>90.89</v>
          </cell>
        </row>
        <row r="2066">
          <cell r="A2066">
            <v>92466</v>
          </cell>
          <cell r="B2066" t="str">
            <v>MONTAGEM E DESMONTAGEM DE FÔRMA DE VIGA, ESCORAMENTO METÁLICO, PÉ-DIREITO DUPLO, EM CHAPA DE MADEIRA PLASTIFICADA, 10 UTILIZAÇÕES. AF_12/2015</v>
          </cell>
          <cell r="C2066" t="str">
            <v>M2</v>
          </cell>
          <cell r="D2066" t="str">
            <v>COEFICIENTE DE REPRESENTATIVIDADE</v>
          </cell>
          <cell r="E2066">
            <v>148.41999999999999</v>
          </cell>
        </row>
        <row r="2067">
          <cell r="A2067">
            <v>92467</v>
          </cell>
          <cell r="B2067" t="str">
            <v>MONTAGEM E DESMONTAGEM DE FÔRMA DE VIGA, ESCORAMENTO COM GARFO DE MADEIRA, PÉ-DIREITO SIMPLES, EM CHAPA DE MADEIRA PLASTIFICADA, 10 UTILIZAÇÕES. AF_12/2015</v>
          </cell>
          <cell r="C2067" t="str">
            <v>M2</v>
          </cell>
          <cell r="D2067" t="str">
            <v>COEFICIENTE DE REPRESENTATIVIDADE</v>
          </cell>
          <cell r="E2067">
            <v>60.18</v>
          </cell>
        </row>
        <row r="2068">
          <cell r="A2068">
            <v>92468</v>
          </cell>
          <cell r="B2068" t="str">
            <v>MONTAGEM E DESMONTAGEM DE FÔRMA DE VIGA, ESCORAMENTO METÁLICO, PÉ-DIREITO SIMPLES, EM CHAPA DE MADEIRA PLASTIFICADA, 10 UTILIZAÇÕES. AF_12/2015</v>
          </cell>
          <cell r="C2068" t="str">
            <v>M2</v>
          </cell>
          <cell r="D2068" t="str">
            <v>COEFICIENTE DE REPRESENTATIVIDADE</v>
          </cell>
          <cell r="E2068">
            <v>63.61</v>
          </cell>
        </row>
        <row r="2069">
          <cell r="A2069">
            <v>92469</v>
          </cell>
          <cell r="B2069" t="str">
            <v>MONTAGEM E DESMONTAGEM DE FÔRMA DE VIGA, ESCORAMENTO COM GARFO DE MADEIRA, PÉ-DIREITO DUPLO, EM CHAPA DE MADEIRA PLASTIFICADA, 12 UTILIZAÇÕES. AF_12/2015</v>
          </cell>
          <cell r="C2069" t="str">
            <v>M2</v>
          </cell>
          <cell r="D2069" t="str">
            <v>COEFICIENTE DE REPRESENTATIVIDADE</v>
          </cell>
          <cell r="E2069">
            <v>82.88</v>
          </cell>
        </row>
        <row r="2070">
          <cell r="A2070">
            <v>92470</v>
          </cell>
          <cell r="B2070" t="str">
            <v>MONTAGEM E DESMONTAGEM DE FÔRMA DE VIGA, ESCORAMENTO METÁLICO, PÉ-DIREITO DUPLO, EM CHAPA DE MADEIRA PLASTIFICADA, 12 UTILIZAÇÕES. AF_12/2015</v>
          </cell>
          <cell r="C2070" t="str">
            <v>M2</v>
          </cell>
          <cell r="D2070" t="str">
            <v>COEFICIENTE DE REPRESENTATIVIDADE</v>
          </cell>
          <cell r="E2070">
            <v>143.41</v>
          </cell>
        </row>
        <row r="2071">
          <cell r="A2071">
            <v>92471</v>
          </cell>
          <cell r="B2071" t="str">
            <v>MONTAGEM E DESMONTAGEM DE FÔRMA DE VIGA, ESCORAMENTO COM GARFO DE MADEIRA, PÉ-DIREITO SIMPLES, EM CHAPA DE MADEIRA PLASTIFICADA, 12 UTILIZAÇÕES. AF_12/2015</v>
          </cell>
          <cell r="C2071" t="str">
            <v>M2</v>
          </cell>
          <cell r="D2071" t="str">
            <v>COEFICIENTE DE REPRESENTATIVIDADE</v>
          </cell>
          <cell r="E2071">
            <v>54.92</v>
          </cell>
        </row>
        <row r="2072">
          <cell r="A2072">
            <v>92472</v>
          </cell>
          <cell r="B2072" t="str">
            <v>MONTAGEM E DESMONTAGEM DE FÔRMA DE VIGA, ESCORAMENTO METÁLICO, PÉ-DIREITO SIMPLES, EM CHAPA DE MADEIRA PLASTIFICADA, 12 UTILIZAÇÕES. AF_12/2015</v>
          </cell>
          <cell r="C2072" t="str">
            <v>M2</v>
          </cell>
          <cell r="D2072" t="str">
            <v>COEFICIENTE DE REPRESENTATIVIDADE</v>
          </cell>
          <cell r="E2072">
            <v>59.36</v>
          </cell>
        </row>
        <row r="2073">
          <cell r="A2073">
            <v>92473</v>
          </cell>
          <cell r="B2073" t="str">
            <v>MONTAGEM E DESMONTAGEM DE FÔRMA DE VIGA, ESCORAMENTO COM GARFO DE MADEIRA, PÉ-DIREITO DUPLO, EM CHAPA DE MADEIRA PLASTIFICADA, 14 UTILIZAÇÕES. AF_12/2015</v>
          </cell>
          <cell r="C2073" t="str">
            <v>M2</v>
          </cell>
          <cell r="D2073" t="str">
            <v>COEFICIENTE DE REPRESENTATIVIDADE</v>
          </cell>
          <cell r="E2073">
            <v>76.31</v>
          </cell>
        </row>
        <row r="2074">
          <cell r="A2074">
            <v>92474</v>
          </cell>
          <cell r="B2074" t="str">
            <v>MONTAGEM E DESMONTAGEM DE FÔRMA DE VIGA, ESCORAMENTO METÁLICO, PÉ-DIREITO DUPLO, EM CHAPA DE MADEIRA PLASTIFICADA, 14 UTILIZAÇÕES. AF_12/2015</v>
          </cell>
          <cell r="C2074" t="str">
            <v>M2</v>
          </cell>
          <cell r="D2074" t="str">
            <v>COEFICIENTE DE REPRESENTATIVIDADE</v>
          </cell>
          <cell r="E2074">
            <v>139.06</v>
          </cell>
        </row>
        <row r="2075">
          <cell r="A2075">
            <v>92475</v>
          </cell>
          <cell r="B2075" t="str">
            <v>MONTAGEM E DESMONTAGEM DE FÔRMA DE VIGA, ESCORAMENTO COM GARFO DE MADEIRA, PÉ-DIREITO SIMPLES, EM CHAPA DE MADEIRA PLASTIFICADA, 14 UTILIZAÇÕES. AF_12/2015</v>
          </cell>
          <cell r="C2075" t="str">
            <v>M2</v>
          </cell>
          <cell r="D2075" t="str">
            <v>COEFICIENTE DE REPRESENTATIVIDADE</v>
          </cell>
          <cell r="E2075">
            <v>50.62</v>
          </cell>
        </row>
        <row r="2076">
          <cell r="A2076">
            <v>92476</v>
          </cell>
          <cell r="B2076" t="str">
            <v>MONTAGEM E DESMONTAGEM DE FÔRMA DE VIGA, ESCORAMENTO METÁLICO, PÉ-DIREITO SIMPLES, EM CHAPA DE MADEIRA PLASTIFICADA, 14 UTILIZAÇÕES. AF_12/2015</v>
          </cell>
          <cell r="C2076" t="str">
            <v>M2</v>
          </cell>
          <cell r="D2076" t="str">
            <v>COEFICIENTE DE REPRESENTATIVIDADE</v>
          </cell>
          <cell r="E2076">
            <v>55.7</v>
          </cell>
        </row>
        <row r="2077">
          <cell r="A2077">
            <v>92477</v>
          </cell>
          <cell r="B2077" t="str">
            <v>MONTAGEM E DESMONTAGEM DE FÔRMA DE VIGA, ESCORAMENTO COM GARFO DE MADEIRA, PÉ-DIREITO DUPLO, EM CHAPA DE MADEIRA PLASTIFICADA, 18 UTILIZAÇÕES. AF_12/2015</v>
          </cell>
          <cell r="C2077" t="str">
            <v>M2</v>
          </cell>
          <cell r="D2077" t="str">
            <v>COEFICIENTE DE REPRESENTATIVIDADE</v>
          </cell>
          <cell r="E2077">
            <v>62.55</v>
          </cell>
        </row>
        <row r="2078">
          <cell r="A2078">
            <v>92478</v>
          </cell>
          <cell r="B2078" t="str">
            <v>MONTAGEM E DESMONTAGEM DE FÔRMA DE VIGA, ESCORAMENTO METÁLICO, PÉ-DIREITO DUPLO, EM CHAPA DE MADEIRA PLASTIFICADA, 18 UTILIZAÇÕES. AF_12/2015</v>
          </cell>
          <cell r="C2078" t="str">
            <v>M2</v>
          </cell>
          <cell r="D2078" t="str">
            <v>COEFICIENTE DE REPRESENTATIVIDADE</v>
          </cell>
          <cell r="E2078">
            <v>130.59</v>
          </cell>
        </row>
        <row r="2079">
          <cell r="A2079">
            <v>92479</v>
          </cell>
          <cell r="B2079" t="str">
            <v>MONTAGEM E DESMONTAGEM DE FÔRMA DE VIGA, ESCORAMENTO COM GARFO DE MADEIRA, PÉ-DIREITO SIMPLES, EM CHAPA DE MADEIRA PLASTIFICADA, 18 UTILIZAÇÕES. AF_12/2015</v>
          </cell>
          <cell r="C2079" t="str">
            <v>M2</v>
          </cell>
          <cell r="D2079" t="str">
            <v>COEFICIENTE DE REPRESENTATIVIDADE</v>
          </cell>
          <cell r="E2079">
            <v>41.55</v>
          </cell>
        </row>
        <row r="2080">
          <cell r="A2080">
            <v>92480</v>
          </cell>
          <cell r="B2080" t="str">
            <v>MONTAGEM E DESMONTAGEM DE FÔRMA DE VIGA, ESCORAMENTO METÁLICO, PÉ-DIREITO SIMPLES, EM CHAPA DE MADEIRA PLASTIFICADA, 18 UTILIZAÇÕES. AF_12/2015</v>
          </cell>
          <cell r="C2080" t="str">
            <v>M2</v>
          </cell>
          <cell r="D2080" t="str">
            <v>COEFICIENTE DE REPRESENTATIVIDADE</v>
          </cell>
          <cell r="E2080">
            <v>48.51</v>
          </cell>
        </row>
        <row r="2081">
          <cell r="A2081">
            <v>92481</v>
          </cell>
          <cell r="B2081" t="str">
            <v>MONTAGEM E DESMONTAGEM DE FÔRMA DE LAJE MACIÇA COM ÁREA MÉDIA MENOR OU IGUAL A 20 M², PÉ-DIREITO SIMPLES, EM MADEIRA SERRADA, 1 UTILIZAÇÃO. AF_12/2015</v>
          </cell>
          <cell r="C2081" t="str">
            <v>M2</v>
          </cell>
          <cell r="D2081" t="str">
            <v>COEFICIENTE DE REPRESENTATIVIDADE</v>
          </cell>
          <cell r="E2081">
            <v>202.99</v>
          </cell>
        </row>
        <row r="2082">
          <cell r="A2082">
            <v>92482</v>
          </cell>
          <cell r="B2082" t="str">
            <v>MONTAGEM E DESMONTAGEM DE FÔRMA DE LAJE MACIÇA COM ÁREA MÉDIA MAIOR QUE 20 M², PÉ-DIREITO SIMPLES, EM MADEIRA SERRADA, 1 UTILIZAÇÃO. AF_12/2015</v>
          </cell>
          <cell r="C2082" t="str">
            <v>M2</v>
          </cell>
          <cell r="D2082" t="str">
            <v>COEFICIENTE DE REPRESENTATIVIDADE</v>
          </cell>
          <cell r="E2082">
            <v>191.08</v>
          </cell>
        </row>
        <row r="2083">
          <cell r="A2083">
            <v>92483</v>
          </cell>
          <cell r="B2083" t="str">
            <v>MONTAGEM E DESMONTAGEM DE FÔRMA DE LAJE MACIÇA COM ÁREA MÉDIA MENOR OU IGUAL A 20 M², PÉ-DIREITO SIMPLES, EM MADEIRA SERRADA, 2 UTILIZAÇÕES. AF_12/2015</v>
          </cell>
          <cell r="C2083" t="str">
            <v>M2</v>
          </cell>
          <cell r="D2083" t="str">
            <v>COEFICIENTE DE REPRESENTATIVIDADE</v>
          </cell>
          <cell r="E2083">
            <v>155.30000000000001</v>
          </cell>
        </row>
        <row r="2084">
          <cell r="A2084">
            <v>92484</v>
          </cell>
          <cell r="B2084" t="str">
            <v>MONTAGEM E DESMONTAGEM DE FÔRMA DE LAJE MACIÇA COM ÁREA MÉDIA MAIOR QUE 20 M², PÉ-DIREITO SIMPLES, EM MADEIRA SERRADA, 2 UTILIZAÇÕES. AF_12/2015</v>
          </cell>
          <cell r="C2084" t="str">
            <v>M2</v>
          </cell>
          <cell r="D2084" t="str">
            <v>COEFICIENTE DE REPRESENTATIVIDADE</v>
          </cell>
          <cell r="E2084">
            <v>144.77000000000001</v>
          </cell>
        </row>
        <row r="2085">
          <cell r="A2085">
            <v>92485</v>
          </cell>
          <cell r="B2085" t="str">
            <v>MONTAGEM E DESMONTAGEM DE FÔRMA DE LAJE MACIÇA COM ÁREA MÉDIA MENOR OU IGUAL A 20 M², PÉ-DIREITO SIMPLES, EM MADEIRA SERRADA, 4 UTILIZAÇÕES. AF_12/2015</v>
          </cell>
          <cell r="C2085" t="str">
            <v>M2</v>
          </cell>
          <cell r="D2085" t="str">
            <v>COEFICIENTE DE REPRESENTATIVIDADE</v>
          </cell>
          <cell r="E2085">
            <v>111.63</v>
          </cell>
        </row>
        <row r="2086">
          <cell r="A2086">
            <v>92486</v>
          </cell>
          <cell r="B2086" t="str">
            <v>MONTAGEM E DESMONTAGEM DE FÔRMA DE LAJE MACIÇA COM ÁREA MÉDIA MAIOR QUE 20 M², PÉ-DIREITO SIMPLES, EM MADEIRA SERRADA, 4 UTILIZAÇÕES. AF_12/2015</v>
          </cell>
          <cell r="C2086" t="str">
            <v>M2</v>
          </cell>
          <cell r="D2086" t="str">
            <v>COEFICIENTE DE REPRESENTATIVIDADE</v>
          </cell>
          <cell r="E2086">
            <v>103.56</v>
          </cell>
        </row>
        <row r="2087">
          <cell r="A2087">
            <v>92487</v>
          </cell>
          <cell r="B2087" t="str">
            <v>MONTAGEM E DESMONTAGEM DE FÔRMA DE LAJE NERVURADA COM CUBETA E ASSOALHO COM ÁREA MÉDIA MENOR OU IGUAL A 20 M², PÉ-DIREITO DUPLO, EM CHAPA DE MADEIRA COMPENSADA RESINADA, 8 UTILIZAÇÕES. AF_12/2015</v>
          </cell>
          <cell r="C2087" t="str">
            <v>M2</v>
          </cell>
          <cell r="D2087" t="str">
            <v>ATRIBUÍDO SÃO PAULO</v>
          </cell>
          <cell r="E2087">
            <v>64.13</v>
          </cell>
        </row>
        <row r="2088">
          <cell r="A2088">
            <v>92488</v>
          </cell>
          <cell r="B2088" t="str">
            <v>MONTAGEM E DESMONTAGEM DE FÔRMA DE LAJE NERVURADA COM CUBETA E ASSOALHO COM ÁREA MÉDIA MAIOR QUE 20 M², PÉ-DIREITO DUPLO, EM CHAPA DE MADEIRA COMPENSADA RESINADA, 8 UTILIZAÇÕES. AF_12/2015</v>
          </cell>
          <cell r="C2088" t="str">
            <v>M2</v>
          </cell>
          <cell r="D2088" t="str">
            <v>ATRIBUÍDO SÃO PAULO</v>
          </cell>
          <cell r="E2088">
            <v>61.33</v>
          </cell>
        </row>
        <row r="2089">
          <cell r="A2089">
            <v>92489</v>
          </cell>
          <cell r="B2089" t="str">
            <v>MONTAGEM E DESMONTAGEM DE FÔRMA DE LAJE NERVURADA COM CUBETA E ASSOALHO COM ÁREA MÉDIA MENOR OU IGUAL A 20 M², PÉ-DIREITO SIMPLES, EM CHAPA DE MADEIRA COMPENSADA RESINADA, 8 UTILIZAÇÕES. AF_12/2015</v>
          </cell>
          <cell r="C2089" t="str">
            <v>M2</v>
          </cell>
          <cell r="D2089" t="str">
            <v>ATRIBUÍDO SÃO PAULO</v>
          </cell>
          <cell r="E2089">
            <v>39.46</v>
          </cell>
        </row>
        <row r="2090">
          <cell r="A2090">
            <v>92490</v>
          </cell>
          <cell r="B2090" t="str">
            <v>MONTAGEM E DESMONTAGEM DE FÔRMA DE LAJE NERVURADA COM CUBETA E ASSOALHO COM ÁREA MÉDIA MAIOR QUE 20 M², PÉ-DIREITO SIMPLES, EM CHAPA DE MADEIRA COMPENSADA RESINADA, 8 UTILIZAÇÕES. AF_12/2015</v>
          </cell>
          <cell r="C2090" t="str">
            <v>M2</v>
          </cell>
          <cell r="D2090" t="str">
            <v>ATRIBUÍDO SÃO PAULO</v>
          </cell>
          <cell r="E2090">
            <v>36.909999999999997</v>
          </cell>
        </row>
        <row r="2091">
          <cell r="A2091">
            <v>92491</v>
          </cell>
          <cell r="B2091" t="str">
            <v>MONTAGEM E DESMONTAGEM DE FÔRMA DE LAJE NERVURADA COM CUBETA E ASSOALHO COM ÁREA MÉDIA MENOR OU IGUAL A 20 M², PÉ-DIREITO DUPLO, EM CHAPA DE MADEIRA COMPENSADA RESINADA, 10 UTILIZAÇÕES. AF_12/2015</v>
          </cell>
          <cell r="C2091" t="str">
            <v>M2</v>
          </cell>
          <cell r="D2091" t="str">
            <v>ATRIBUÍDO SÃO PAULO</v>
          </cell>
          <cell r="E2091">
            <v>61.51</v>
          </cell>
        </row>
        <row r="2092">
          <cell r="A2092">
            <v>92492</v>
          </cell>
          <cell r="B2092" t="str">
            <v>MONTAGEM E DESMONTAGEM DE FÔRMA DE LAJE NERVURADA COM CUBETA E ASSOALHO COM ÁREA MÉDIA MAIOR QUE 20 M², PÉ-DIREITO DUPLO, EM CHAPA DE MADEIRA COMPENSADA RESINADA, 10 UTILIZAÇÕES. AF_12/2015</v>
          </cell>
          <cell r="C2092" t="str">
            <v>M2</v>
          </cell>
          <cell r="D2092" t="str">
            <v>ATRIBUÍDO SÃO PAULO</v>
          </cell>
          <cell r="E2092">
            <v>58.85</v>
          </cell>
        </row>
        <row r="2093">
          <cell r="A2093">
            <v>92493</v>
          </cell>
          <cell r="B2093" t="str">
            <v>MONTAGEM E DESMONTAGEM DE FÔRMA DE LAJE NERVURADA COM CUBETA E ASSOALHO COM ÁREA MÉDIA MENOR OU IGUAL A 20 M², PÉ-DIREITO SIMPLES, EM CHAPA DE MADEIRA COMPENSADA RESINADA, 10 UTILIZAÇÕES. AF_12/2015</v>
          </cell>
          <cell r="C2093" t="str">
            <v>M2</v>
          </cell>
          <cell r="D2093" t="str">
            <v>ATRIBUÍDO SÃO PAULO</v>
          </cell>
          <cell r="E2093">
            <v>35.71</v>
          </cell>
        </row>
        <row r="2094">
          <cell r="A2094">
            <v>92494</v>
          </cell>
          <cell r="B2094" t="str">
            <v>MONTAGEM E DESMONTAGEM DE FÔRMA DE LAJE NERVURADA COM CUBETA E ASSOALHO COM ÁREA MÉDIA MAIOR QUE 20 M², PÉ-DIREITO SIMPLES, EM CHAPA DE MADEIRA COMPENSADA RESINADA, 10 UTILIZAÇÕES. AF_12/2015</v>
          </cell>
          <cell r="C2094" t="str">
            <v>M2</v>
          </cell>
          <cell r="D2094" t="str">
            <v>ATRIBUÍDO SÃO PAULO</v>
          </cell>
          <cell r="E2094">
            <v>34.840000000000003</v>
          </cell>
        </row>
        <row r="2095">
          <cell r="A2095">
            <v>92495</v>
          </cell>
          <cell r="B2095" t="str">
            <v>MONTAGEM E DESMONTAGEM DE FÔRMA DE LAJE NERVURADA COM CUBETA E ASSOALHO COM ÁREA MÉDIA MENOR OU IGUAL A 20 M², PÉ-DIREITO DUPLO, EM CHAPA DE MADEIRA COMPENSADA RESINADA, 12 UTILIZAÇÕES. AF_12/2015</v>
          </cell>
          <cell r="C2095" t="str">
            <v>M2</v>
          </cell>
          <cell r="D2095" t="str">
            <v>ATRIBUÍDO SÃO PAULO</v>
          </cell>
          <cell r="E2095">
            <v>59.74</v>
          </cell>
        </row>
        <row r="2096">
          <cell r="A2096">
            <v>92496</v>
          </cell>
          <cell r="B2096" t="str">
            <v>MONTAGEM E DESMONTAGEM DE FÔRMA DE LAJE NERVURADA COM CUBETA E ASSOALHO COM ÁREA MÉDIA MAIOR QUE 20 M², PÉ-DIREITO DUPLO, EM CHAPA DE MADEIRA COMPENSADA RESINADA, 12 UTILIZAÇÕES. AF_12/2015</v>
          </cell>
          <cell r="C2096" t="str">
            <v>M2</v>
          </cell>
          <cell r="D2096" t="str">
            <v>ATRIBUÍDO SÃO PAULO</v>
          </cell>
          <cell r="E2096">
            <v>57.19</v>
          </cell>
        </row>
        <row r="2097">
          <cell r="A2097">
            <v>92497</v>
          </cell>
          <cell r="B2097" t="str">
            <v>MONTAGEM E DESMONTAGEM DE FÔRMA DE LAJE NERVURADA COM CUBETA E ASSOALHO COM ÁREA MÉDIA MENOR OU IGUAL A 20 M², PÉ-DIREITO SIMPLES, EM CHAPA DE MADEIRA COMPENSADA RESINADA, 12 UTILIZAÇÕES. AF_12/2015</v>
          </cell>
          <cell r="C2097" t="str">
            <v>M2</v>
          </cell>
          <cell r="D2097" t="str">
            <v>ATRIBUÍDO SÃO PAULO</v>
          </cell>
          <cell r="E2097">
            <v>35.83</v>
          </cell>
        </row>
        <row r="2098">
          <cell r="A2098">
            <v>92498</v>
          </cell>
          <cell r="B2098" t="str">
            <v>MONTAGEM E DESMONTAGEM DE FÔRMA DE LAJE NERVURADA COM CUBETA E ASSOALHO COM ÁREA MÉDIA MAIOR QUE 20 M², PÉ-DIREITO SIMPLES, EM CHAPA DE MADEIRA COMPENSADA RESINADA, 12 UTILIZAÇÕES. AF_12/2015</v>
          </cell>
          <cell r="C2098" t="str">
            <v>M2</v>
          </cell>
          <cell r="D2098" t="str">
            <v>ATRIBUÍDO SÃO PAULO</v>
          </cell>
          <cell r="E2098">
            <v>33.450000000000003</v>
          </cell>
        </row>
        <row r="2099">
          <cell r="A2099">
            <v>92499</v>
          </cell>
          <cell r="B2099" t="str">
            <v>MONTAGEM E DESMONTAGEM DE FÔRMA DE LAJE NERVURADA COM CUBETA E ASSOALHO COM ÁREA MÉDIA MENOR OU IGUAL A 20 M², PÉ-DIREITO DUPLO, EM CHAPA DE MADEIRA COMPENSADA RESINADA, 14 UTILIZAÇÕES. AF_12/2015</v>
          </cell>
          <cell r="C2099" t="str">
            <v>M2</v>
          </cell>
          <cell r="D2099" t="str">
            <v>ATRIBUÍDO SÃO PAULO</v>
          </cell>
          <cell r="E2099">
            <v>58.66</v>
          </cell>
        </row>
        <row r="2100">
          <cell r="A2100">
            <v>92500</v>
          </cell>
          <cell r="B2100" t="str">
            <v>MONTAGEM E DESMONTAGEM DE FÔRMA DE LAJE NERVURADA COM CUBETA E ASSOALHO COM ÁREA MÉDIA MAIOR QUE 20 M², PÉ-DIREITO DUPLO, EM CHAPA DE MADEIRA COMPENSADA RESINADA, 14 UTILIZAÇÕES. AF_12/2015</v>
          </cell>
          <cell r="C2100" t="str">
            <v>M2</v>
          </cell>
          <cell r="D2100" t="str">
            <v>ATRIBUÍDO SÃO PAULO</v>
          </cell>
          <cell r="E2100">
            <v>56.18</v>
          </cell>
        </row>
        <row r="2101">
          <cell r="A2101">
            <v>92501</v>
          </cell>
          <cell r="B2101" t="str">
            <v>MONTAGEM E DESMONTAGEM DE FÔRMA DE LAJE NERVURADA COM CUBETA E ASSOALHO COM ÁREA MÉDIA MENOR OU IGUAL A 20 M², PÉ-DIREITO SIMPLES, EM CHAPA DE MADEIRA COMPENSADA RESINADA, 14 UTILIZAÇÕES. AF_12/2015</v>
          </cell>
          <cell r="C2101" t="str">
            <v>M2</v>
          </cell>
          <cell r="D2101" t="str">
            <v>ATRIBUÍDO SÃO PAULO</v>
          </cell>
          <cell r="E2101">
            <v>34.950000000000003</v>
          </cell>
        </row>
        <row r="2102">
          <cell r="A2102">
            <v>92502</v>
          </cell>
          <cell r="B2102" t="str">
            <v>MONTAGEM E DESMONTAGEM DE FÔRMA DE LAJE NERVURADA COM CUBETA E ASSOALHO COM ÁREA MÉDIA MAIOR QUE 20 M², PÉ-DIREITO SIMPLES, EM CHAPA DE MADEIRA COMPENSADA RESINADA, 14 UTILIZAÇÕES. AF_12/2015</v>
          </cell>
          <cell r="C2102" t="str">
            <v>M2</v>
          </cell>
          <cell r="D2102" t="str">
            <v>ATRIBUÍDO SÃO PAULO</v>
          </cell>
          <cell r="E2102">
            <v>32.630000000000003</v>
          </cell>
        </row>
        <row r="2103">
          <cell r="A2103">
            <v>92503</v>
          </cell>
          <cell r="B2103" t="str">
            <v>MONTAGEM E DESMONTAGEM DE FÔRMA DE LAJE NERVURADA COM CUBETA E ASSOALHO COM ÁREA MÉDIA MENOR OU IGUAL A 20 M², PÉ-DIREITO DUPLO, EM CHAPA DE MADEIRA COMPENSADA RESINADA, 18 UTILIZAÇÕES. AF_12/2015</v>
          </cell>
          <cell r="C2103" t="str">
            <v>M2</v>
          </cell>
          <cell r="D2103" t="str">
            <v>ATRIBUÍDO SÃO PAULO</v>
          </cell>
          <cell r="E2103">
            <v>56.96</v>
          </cell>
        </row>
        <row r="2104">
          <cell r="A2104">
            <v>92504</v>
          </cell>
          <cell r="B2104" t="str">
            <v>MONTAGEM E DESMONTAGEM DE FÔRMA DE LAJE NERVURADA COM CUBETA E ASSOALHO COM ÁREA MÉDIA MAIOR QUE 20 M², PÉ-DIREITO DUPLO, EM CHAPA DE MADEIRA COMPENSADA RESINADA, 18 UTILIZAÇÕES. AF_12/2015</v>
          </cell>
          <cell r="C2104" t="str">
            <v>M2</v>
          </cell>
          <cell r="D2104" t="str">
            <v>ATRIBUÍDO SÃO PAULO</v>
          </cell>
          <cell r="E2104">
            <v>38.86</v>
          </cell>
        </row>
        <row r="2105">
          <cell r="A2105">
            <v>92505</v>
          </cell>
          <cell r="B2105" t="str">
            <v>MONTAGEM E DESMONTAGEM DE FÔRMA DE LAJE NERVURADA COM CUBETA E ASSOALHO COM ÁREA MÉDIA MENOR OU IGUAL A 20 M², PÉ-DIREITO SIMPLES, EM CHAPA DE MADEIRA COMPENSADA RESINADA, 18 UTILIZAÇÕES. AF_12/2015</v>
          </cell>
          <cell r="C2105" t="str">
            <v>M2</v>
          </cell>
          <cell r="D2105" t="str">
            <v>ATRIBUÍDO SÃO PAULO</v>
          </cell>
          <cell r="E2105">
            <v>33.520000000000003</v>
          </cell>
        </row>
        <row r="2106">
          <cell r="A2106">
            <v>92506</v>
          </cell>
          <cell r="B2106" t="str">
            <v>MONTAGEM E DESMONTAGEM DE FÔRMA DE LAJE NERVURADA COM CUBETA E ASSOALHO COM ÁREA MÉDIA MAIOR QUE 20 M², PÉ-DIREITO SIMPLES, EM CHAPA DE MADEIRA COMPENSADA RESINADA, 18 UTILIZAÇÕES. AF_12/2015</v>
          </cell>
          <cell r="C2106" t="str">
            <v>M2</v>
          </cell>
          <cell r="D2106" t="str">
            <v>ATRIBUÍDO SÃO PAULO</v>
          </cell>
          <cell r="E2106">
            <v>31.3</v>
          </cell>
        </row>
        <row r="2107">
          <cell r="A2107">
            <v>92507</v>
          </cell>
          <cell r="B2107" t="str">
            <v>MONTAGEM E DESMONTAGEM DE FÔRMA DE LAJE MACIÇA COM ÁREA MÉDIA MENOR OU IGUAL A 20 M², PÉ-DIREITO DUPLO, EM CHAPA DE MADEIRA COMPENSADA RESINADA, 2 UTILIZAÇÕES. AF_12/2015</v>
          </cell>
          <cell r="C2107" t="str">
            <v>M2</v>
          </cell>
          <cell r="D2107" t="str">
            <v>ATRIBUÍDO SÃO PAULO</v>
          </cell>
          <cell r="E2107">
            <v>66.95</v>
          </cell>
        </row>
        <row r="2108">
          <cell r="A2108">
            <v>92508</v>
          </cell>
          <cell r="B2108" t="str">
            <v>MONTAGEM E DESMONTAGEM DE FÔRMA DE LAJE MACIÇA COM ÁREA MÉDIA MAIOR QUE 20 M², PÉ-DIREITO DUPLO, EM CHAPA DE MADEIRA COMPENSADA RESINADA, 2 UTILIZAÇÕES. AF_12/2015</v>
          </cell>
          <cell r="C2108" t="str">
            <v>M2</v>
          </cell>
          <cell r="D2108" t="str">
            <v>ATRIBUÍDO SÃO PAULO</v>
          </cell>
          <cell r="E2108">
            <v>64.72</v>
          </cell>
        </row>
        <row r="2109">
          <cell r="A2109">
            <v>92509</v>
          </cell>
          <cell r="B2109" t="str">
            <v>MONTAGEM E DESMONTAGEM DE FÔRMA DE LAJE MACIÇA COM ÁREA MÉDIA MENOR OU IGUAL A 20 M², PÉ-DIREITO SIMPLES, EM CHAPA DE MADEIRA COMPENSADA RESINADA, 2 UTILIZAÇÕES. AF_12/2015</v>
          </cell>
          <cell r="C2109" t="str">
            <v>M2</v>
          </cell>
          <cell r="D2109" t="str">
            <v>ATRIBUÍDO SÃO PAULO</v>
          </cell>
          <cell r="E2109">
            <v>38.33</v>
          </cell>
        </row>
        <row r="2110">
          <cell r="A2110">
            <v>92510</v>
          </cell>
          <cell r="B2110" t="str">
            <v>MONTAGEM E DESMONTAGEM DE FÔRMA DE LAJE MACIÇA COM ÁREA MÉDIA MAIOR QUE 20 M², PÉ-DIREITO SIMPLES, EM CHAPA DE MADEIRA COMPENSADA RESINADA, 2 UTILIZAÇÕES. AF_12/2015</v>
          </cell>
          <cell r="C2110" t="str">
            <v>M2</v>
          </cell>
          <cell r="D2110" t="str">
            <v>ATRIBUÍDO SÃO PAULO</v>
          </cell>
          <cell r="E2110">
            <v>36.270000000000003</v>
          </cell>
        </row>
        <row r="2111">
          <cell r="A2111">
            <v>92511</v>
          </cell>
          <cell r="B2111" t="str">
            <v>MONTAGEM E DESMONTAGEM DE FÔRMA DE LAJE MACIÇA COM ÁREA MÉDIA MENOR OU IGUAL A 20 M², PÉ-DIREITO DUPLO, EM CHAPA DE MADEIRA COMPENSADA RESINADA, 4 UTILIZAÇÕES. AF_12/2015</v>
          </cell>
          <cell r="C2111" t="str">
            <v>M2</v>
          </cell>
          <cell r="D2111" t="str">
            <v>ATRIBUÍDO SÃO PAULO</v>
          </cell>
          <cell r="E2111">
            <v>53.07</v>
          </cell>
        </row>
        <row r="2112">
          <cell r="A2112">
            <v>92512</v>
          </cell>
          <cell r="B2112" t="str">
            <v>MONTAGEM E DESMONTAGEM DE FÔRMA DE LAJE MACIÇA COM ÁREA MÉDIA MAIOR QUE 20 M², PÉ-DIREITO DUPLO, EM CHAPA DE MADEIRA COMPENSADA RESINADA, 4 UTILIZAÇÕES. AF_12/2015</v>
          </cell>
          <cell r="C2112" t="str">
            <v>M2</v>
          </cell>
          <cell r="D2112" t="str">
            <v>ATRIBUÍDO SÃO PAULO</v>
          </cell>
          <cell r="E2112">
            <v>51.37</v>
          </cell>
        </row>
        <row r="2113">
          <cell r="A2113">
            <v>92513</v>
          </cell>
          <cell r="B2113" t="str">
            <v>MONTAGEM E DESMONTAGEM DE FÔRMA DE LAJE MACIÇA COM ÁREA MÉDIA MENOR OU IGUAL A 20 M², PÉ-DIREITO SIMPLES, EM CHAPA DE MADEIRA COMPENSADA RESINADA, 4 UTILIZAÇÕES. AF_12/2015</v>
          </cell>
          <cell r="C2113" t="str">
            <v>M2</v>
          </cell>
          <cell r="D2113" t="str">
            <v>ATRIBUÍDO SÃO PAULO</v>
          </cell>
          <cell r="E2113">
            <v>27.44</v>
          </cell>
        </row>
        <row r="2114">
          <cell r="A2114">
            <v>92514</v>
          </cell>
          <cell r="B2114" t="str">
            <v>MONTAGEM E DESMONTAGEM DE FÔRMA DE LAJE MACIÇA COM ÁREA MÉDIA MAIOR QUE 20 M², PÉ-DIREITO SIMPLES, EM CHAPA DE MADEIRA COMPENSADA RESINADA, 4 UTILIZAÇÕES. AF_12/2015</v>
          </cell>
          <cell r="C2114" t="str">
            <v>M2</v>
          </cell>
          <cell r="D2114" t="str">
            <v>ATRIBUÍDO SÃO PAULO</v>
          </cell>
          <cell r="E2114">
            <v>25.86</v>
          </cell>
        </row>
        <row r="2115">
          <cell r="A2115">
            <v>92515</v>
          </cell>
          <cell r="B2115" t="str">
            <v>MONTAGEM E DESMONTAGEM DE FÔRMA DE LAJE MACIÇA COM ÁREA MÉDIA MAIOR QUE 20 M², PÉ-DIREITO DUPLO, EM CHAPA DE MADEIRA COMPENSADA RESINADA, 6 UTILIZAÇÕES. AF_12/2015</v>
          </cell>
          <cell r="C2115" t="str">
            <v>M2</v>
          </cell>
          <cell r="D2115" t="str">
            <v>ATRIBUÍDO SÃO PAULO</v>
          </cell>
          <cell r="E2115">
            <v>47.19</v>
          </cell>
        </row>
        <row r="2116">
          <cell r="A2116">
            <v>92516</v>
          </cell>
          <cell r="B2116" t="str">
            <v>MONTAGEM E DESMONTAGEM DE FÔRMA DE LAJE MACIÇA COM ÁREA MÉDIA MENOR OU IGUAL A 20 M², PÉ-DIREITO DUPLO, EM CHAPA DE MADEIRA COMPENSADA RESINADA, 6 UTILIZAÇÕES. AF_12/2015</v>
          </cell>
          <cell r="C2116" t="str">
            <v>M2</v>
          </cell>
          <cell r="D2116" t="str">
            <v>ATRIBUÍDO SÃO PAULO</v>
          </cell>
          <cell r="E2116">
            <v>45.72</v>
          </cell>
        </row>
        <row r="2117">
          <cell r="A2117">
            <v>92517</v>
          </cell>
          <cell r="B2117" t="str">
            <v>MONTAGEM E DESMONTAGEM DE FÔRMA DE LAJE MACIÇA COM ÁREA MÉDIA MENOR OU IGUAL A 20 M², PÉ-DIREITO SIMPLES, EM CHAPA DE MADEIRA COMPENSADA RESINADA, 6 UTILIZAÇÕES. AF_12/2015</v>
          </cell>
          <cell r="C2117" t="str">
            <v>M2</v>
          </cell>
          <cell r="D2117" t="str">
            <v>ATRIBUÍDO SÃO PAULO</v>
          </cell>
          <cell r="E2117">
            <v>22.89</v>
          </cell>
        </row>
        <row r="2118">
          <cell r="A2118">
            <v>92518</v>
          </cell>
          <cell r="B2118" t="str">
            <v>MONTAGEM E DESMONTAGEM DE FÔRMA DE LAJE MACIÇA COM ÁREA MÉDIA MAIOR QUE 20 M², PÉ-DIREITO SIMPLES, EM CHAPA DE MADEIRA COMPENSADA RESINADA, 6 UTILIZAÇÕES. AF_12/2015</v>
          </cell>
          <cell r="C2118" t="str">
            <v>M2</v>
          </cell>
          <cell r="D2118" t="str">
            <v>ATRIBUÍDO SÃO PAULO</v>
          </cell>
          <cell r="E2118">
            <v>21.51</v>
          </cell>
        </row>
        <row r="2119">
          <cell r="A2119">
            <v>92519</v>
          </cell>
          <cell r="B2119" t="str">
            <v>MONTAGEM E DESMONTAGEM DE FÔRMA DE LAJE MACIÇA COM ÁREA MÉDIA MENOR OU IGUAL A 20 M², PÉ-DIREITO DUPLO, EM CHAPA DE MADEIRA COMPENSADA RESINADA, 8 UTILIZAÇÕES. AF_12/2015</v>
          </cell>
          <cell r="C2119" t="str">
            <v>M2</v>
          </cell>
          <cell r="D2119" t="str">
            <v>ATRIBUÍDO SÃO PAULO</v>
          </cell>
          <cell r="E2119">
            <v>44.2</v>
          </cell>
        </row>
        <row r="2120">
          <cell r="A2120">
            <v>92520</v>
          </cell>
          <cell r="B2120" t="str">
            <v>MONTAGEM E DESMONTAGEM DE FÔRMA DE LAJE MACIÇA COM ÁREA MÉDIA MAIOR QUE 20 M², PÉ-DIREITO DUPLO, EM CHAPA DE MADEIRA COMPENSADA RESINADA, 8 UTILIZAÇÕES. AF_12/2015</v>
          </cell>
          <cell r="C2120" t="str">
            <v>M2</v>
          </cell>
          <cell r="D2120" t="str">
            <v>ATRIBUÍDO SÃO PAULO</v>
          </cell>
          <cell r="E2120">
            <v>42.84</v>
          </cell>
        </row>
        <row r="2121">
          <cell r="A2121">
            <v>92521</v>
          </cell>
          <cell r="B2121" t="str">
            <v>MONTAGEM E DESMONTAGEM DE FÔRMA DE LAJE MACIÇA COM ÁREA MÉDIA MENOR OU IGUAL A 20 M², PÉ-DIREITO SIMPLES, EM CHAPA DE MADEIRA COMPENSADA RESINADA, 8 UTILIZAÇÕES. AF_12/2015</v>
          </cell>
          <cell r="C2121" t="str">
            <v>M2</v>
          </cell>
          <cell r="D2121" t="str">
            <v>ATRIBUÍDO SÃO PAULO</v>
          </cell>
          <cell r="E2121">
            <v>20.55</v>
          </cell>
        </row>
        <row r="2122">
          <cell r="A2122">
            <v>92522</v>
          </cell>
          <cell r="B2122" t="str">
            <v>MONTAGEM E DESMONTAGEM DE FÔRMA DE LAJE MACIÇA COM ÁREA MÉDIA MAIOR QUE 20 M², PÉ-DIREITO SIMPLES, EM CHAPA DE MADEIRA COMPENSADA RESINADA, 8 UTILIZAÇÕES. AF_12/2015</v>
          </cell>
          <cell r="C2122" t="str">
            <v>M2</v>
          </cell>
          <cell r="D2122" t="str">
            <v>ATRIBUÍDO SÃO PAULO</v>
          </cell>
          <cell r="E2122">
            <v>19.27</v>
          </cell>
        </row>
        <row r="2123">
          <cell r="A2123">
            <v>92523</v>
          </cell>
          <cell r="B2123" t="str">
            <v>MONTAGEM E DESMONTAGEM DE FÔRMA DE LAJE MACIÇA COM ÁREA MÉDIA MENOR OU IGUAL A 20 M², PÉ-DIREITO DUPLO, EM CHAPA DE MADEIRA COMPENSADA PLASTIFICADA, 10 UTILIZAÇÕES. AF_12/2015</v>
          </cell>
          <cell r="C2123" t="str">
            <v>M2</v>
          </cell>
          <cell r="D2123" t="str">
            <v>ATRIBUÍDO SÃO PAULO</v>
          </cell>
          <cell r="E2123">
            <v>44.37</v>
          </cell>
        </row>
        <row r="2124">
          <cell r="A2124">
            <v>92524</v>
          </cell>
          <cell r="B2124" t="str">
            <v>MONTAGEM E DESMONTAGEM DE FÔRMA DE LAJE MACIÇA COM ÁREA MÉDIA MAIOR QUE 20 M², PÉ-DIREITO DUPLO, EM CHAPA DE MADEIRA COMPENSADA PLASTIFICADA, 10 UTILIZAÇÕES. AF_12/2015</v>
          </cell>
          <cell r="C2124" t="str">
            <v>M2</v>
          </cell>
          <cell r="D2124" t="str">
            <v>ATRIBUÍDO SÃO PAULO</v>
          </cell>
          <cell r="E2124">
            <v>43.07</v>
          </cell>
        </row>
        <row r="2125">
          <cell r="A2125">
            <v>92525</v>
          </cell>
          <cell r="B2125" t="str">
            <v>MONTAGEM E DESMONTAGEM DE FÔRMA DE LAJE MACIÇA COM ÁREA MÉDIA MENOR OU IGUAL A 20 M², PÉ-DIREITO SIMPLES, EM CHAPA DE MADEIRA COMPENSADA PLASTIFICADA, 10 UTILIZAÇÕES. AF_12/2015</v>
          </cell>
          <cell r="C2125" t="str">
            <v>M2</v>
          </cell>
          <cell r="D2125" t="str">
            <v>ATRIBUÍDO SÃO PAULO</v>
          </cell>
          <cell r="E2125">
            <v>21.12</v>
          </cell>
        </row>
        <row r="2126">
          <cell r="A2126">
            <v>92526</v>
          </cell>
          <cell r="B2126" t="str">
            <v>MONTAGEM E DESMONTAGEM DE FÔRMA DE LAJE MACIÇA COM ÁREA MÉDIA MAIOR QUE 20 M², PÉ-DIREITO SIMPLES, EM CHAPA DE MADEIRA COMPENSADA PLASTIFICADA, 10 UTILIZAÇÕES. AF_12/2015</v>
          </cell>
          <cell r="C2126" t="str">
            <v>M2</v>
          </cell>
          <cell r="D2126" t="str">
            <v>ATRIBUÍDO SÃO PAULO</v>
          </cell>
          <cell r="E2126">
            <v>19.89</v>
          </cell>
        </row>
        <row r="2127">
          <cell r="A2127">
            <v>92527</v>
          </cell>
          <cell r="B2127" t="str">
            <v>MONTAGEM E DESMONTAGEM DE FÔRMA DE LAJE MACIÇA COM ÁREA MÉDIA MENOR OU IGUAL A 20 M², PÉ-DIREITO DUPLO, EM CHAPA DE MADEIRA COMPENSADA PLASTIFICADA, 12 UTILIZAÇÕES. AF_12/2015</v>
          </cell>
          <cell r="C2127" t="str">
            <v>M2</v>
          </cell>
          <cell r="D2127" t="str">
            <v>ATRIBUÍDO SÃO PAULO</v>
          </cell>
          <cell r="E2127">
            <v>43.05</v>
          </cell>
        </row>
        <row r="2128">
          <cell r="A2128">
            <v>92528</v>
          </cell>
          <cell r="B2128" t="str">
            <v>MONTAGEM E DESMONTAGEM DE FÔRMA DE LAJE MACIÇA COM ÁREA MÉDIA MAIOR QUE 20 M², PÉ-DIREITO DUPLO, EM CHAPA DE MADEIRA COMPENSADA PLASTIFICADA, 12 UTILIZAÇÕES. AF_12/2015</v>
          </cell>
          <cell r="C2128" t="str">
            <v>M2</v>
          </cell>
          <cell r="D2128" t="str">
            <v>ATRIBUÍDO SÃO PAULO</v>
          </cell>
          <cell r="E2128">
            <v>41.8</v>
          </cell>
        </row>
        <row r="2129">
          <cell r="A2129">
            <v>92529</v>
          </cell>
          <cell r="B2129" t="str">
            <v>MONTAGEM E DESMONTAGEM DE FÔRMA DE LAJE MACIÇA COM ÁREA MÉDIA MENOR OU IGUAL A 20 M², PÉ-DIREITO SIMPLES, EM CHAPA DE MADEIRA COMPENSADA PLASTIFICADA, 12 UTILIZAÇÕES. AF_12/2015</v>
          </cell>
          <cell r="C2129" t="str">
            <v>M2</v>
          </cell>
          <cell r="D2129" t="str">
            <v>ATRIBUÍDO SÃO PAULO</v>
          </cell>
          <cell r="E2129">
            <v>20.05</v>
          </cell>
        </row>
        <row r="2130">
          <cell r="A2130">
            <v>92530</v>
          </cell>
          <cell r="B2130" t="str">
            <v>MONTAGEM E DESMONTAGEM DE FÔRMA DE LAJE MACIÇA COM ÁREA MÉDIA MAIOR QUE 20 M², PÉ-DIREITO SIMPLES, EM CHAPA DE MADEIRA COMPENSADA PLASTIFICADA, 12 UTILIZAÇÕES. AF_12/2015</v>
          </cell>
          <cell r="C2130" t="str">
            <v>M2</v>
          </cell>
          <cell r="D2130" t="str">
            <v>ATRIBUÍDO SÃO PAULO</v>
          </cell>
          <cell r="E2130">
            <v>18.86</v>
          </cell>
        </row>
        <row r="2131">
          <cell r="A2131">
            <v>92531</v>
          </cell>
          <cell r="B2131" t="str">
            <v>MONTAGEM E DESMONTAGEM DE FÔRMA DE LAJE MACIÇA COM ÁREA MÉDIA MENOR OU IGUAL A 20 M², PÉ-DIREITO DUPLO, EM CHAPA DE MADEIRA COMPENSADA PLASTIFICADA, 14 UTILIZAÇÕES. AF_12/2015</v>
          </cell>
          <cell r="C2131" t="str">
            <v>M2</v>
          </cell>
          <cell r="D2131" t="str">
            <v>ATRIBUÍDO SÃO PAULO</v>
          </cell>
          <cell r="E2131">
            <v>42.06</v>
          </cell>
        </row>
        <row r="2132">
          <cell r="A2132">
            <v>92532</v>
          </cell>
          <cell r="B2132" t="str">
            <v>MONTAGEM E DESMONTAGEM DE FÔRMA DE LAJE MACIÇA COM ÁREA MÉDIA MAIOR QUE 20 M², PÉ-DIREITO DUPLO, EM CHAPA DE MADEIRA COMPENSADA PLASTIFICADA, 14 UTILIZAÇÕES. AF_12/2015</v>
          </cell>
          <cell r="C2132" t="str">
            <v>M2</v>
          </cell>
          <cell r="D2132" t="str">
            <v>ATRIBUÍDO SÃO PAULO</v>
          </cell>
          <cell r="E2132">
            <v>40.83</v>
          </cell>
        </row>
        <row r="2133">
          <cell r="A2133">
            <v>92533</v>
          </cell>
          <cell r="B2133" t="str">
            <v>MONTAGEM E DESMONTAGEM DE FÔRMA DE LAJE MACIÇA COM ÁREA MÉDIA MENOR OU IGUAL A 20 M², PÉ-DIREITO SIMPLES, EM CHAPA DE MADEIRA COMPENSADA PLASTIFICADA, 14 UTILIZAÇÕES. AF_12/2015</v>
          </cell>
          <cell r="C2133" t="str">
            <v>M2</v>
          </cell>
          <cell r="D2133" t="str">
            <v>ATRIBUÍDO SÃO PAULO</v>
          </cell>
          <cell r="E2133">
            <v>19.25</v>
          </cell>
        </row>
        <row r="2134">
          <cell r="A2134">
            <v>92534</v>
          </cell>
          <cell r="B2134" t="str">
            <v>MONTAGEM E DESMONTAGEM DE FÔRMA DE LAJE MACIÇA COM ÁREA MÉDIA MAIOR QUE 20 M², PÉ-DIREITO SIMPLES, EM CHAPA DE MADEIRA COMPENSADA PLASTIFICADA, 14 UTILIZAÇÕES. AF_12/2015</v>
          </cell>
          <cell r="C2134" t="str">
            <v>M2</v>
          </cell>
          <cell r="D2134" t="str">
            <v>ATRIBUÍDO SÃO PAULO</v>
          </cell>
          <cell r="E2134">
            <v>18.12</v>
          </cell>
        </row>
        <row r="2135">
          <cell r="A2135">
            <v>92535</v>
          </cell>
          <cell r="B2135" t="str">
            <v>MONTAGEM E DESMONTAGEM DE FÔRMA DE LAJE MACIÇA COM ÁREA MÉDIA MENOR OU IGUAL A 20 M², PÉ-DIREITO DUPLO, EM CHAPA DE MADEIRA COMPENSADA PLASTIFICADA, 18 UTILIZAÇÕES. AF_12/2015</v>
          </cell>
          <cell r="C2135" t="str">
            <v>M2</v>
          </cell>
          <cell r="D2135" t="str">
            <v>ATRIBUÍDO SÃO PAULO</v>
          </cell>
          <cell r="E2135">
            <v>40.29</v>
          </cell>
        </row>
        <row r="2136">
          <cell r="A2136">
            <v>92536</v>
          </cell>
          <cell r="B2136" t="str">
            <v>MONTAGEM E DESMONTAGEM DE FÔRMA DE LAJE MACIÇA COM ÁREA MÉDIA MAIOR QUE 20 M², PÉ-DIREITO DUPLO, EM CHAPA DE MADEIRA COMPENSADA PLASTIFICADA, 18 UTILIZAÇÕES. AF_12/2015</v>
          </cell>
          <cell r="C2136" t="str">
            <v>M2</v>
          </cell>
          <cell r="D2136" t="str">
            <v>ATRIBUÍDO SÃO PAULO</v>
          </cell>
          <cell r="E2136">
            <v>39.11</v>
          </cell>
        </row>
        <row r="2137">
          <cell r="A2137">
            <v>92537</v>
          </cell>
          <cell r="B2137" t="str">
            <v>MONTAGEM E DESMONTAGEM DE FÔRMA DE LAJE MACIÇA COM ÁREA MÉDIA MENOR OU IGUAL A 20 M², PÉ-DIREITO SIMPLES, EM CHAPA DE MADEIRA COMPENSADA PLASTIFICADA, 18 UTILIZAÇÕES. AF_12/2015</v>
          </cell>
          <cell r="C2137" t="str">
            <v>M2</v>
          </cell>
          <cell r="D2137" t="str">
            <v>ATRIBUÍDO SÃO PAULO</v>
          </cell>
          <cell r="E2137">
            <v>17.73</v>
          </cell>
        </row>
        <row r="2138">
          <cell r="A2138">
            <v>92538</v>
          </cell>
          <cell r="B2138" t="str">
            <v>MONTAGEM E DESMONTAGEM DE FÔRMA DE LAJE MACIÇA COM ÁREA MÉDIA MAIOR QUE 20 M², PÉ-DIREITO SIMPLES, EM CHAPA DE MADEIRA COMPENSADA PLASTIFICADA, 18 UTILIZAÇÕES. AF_12/2015</v>
          </cell>
          <cell r="C2138" t="str">
            <v>M2</v>
          </cell>
          <cell r="D2138" t="str">
            <v>ATRIBUÍDO SÃO PAULO</v>
          </cell>
          <cell r="E2138">
            <v>16.62</v>
          </cell>
        </row>
        <row r="2139">
          <cell r="A2139">
            <v>95934</v>
          </cell>
          <cell r="B2139" t="str">
            <v>FABRICAÇÃO DE FÔRMA PARA ESCADAS, COM 2 LANCES, EM CHAPA DE MADEIRA COMPENSADA PLASTIFICADA, E=18 MM. AF_01/2017</v>
          </cell>
          <cell r="C2139" t="str">
            <v>M2</v>
          </cell>
          <cell r="D2139" t="str">
            <v>COEFICIENTE DE REPRESENTATIVIDADE</v>
          </cell>
          <cell r="E2139">
            <v>114.77</v>
          </cell>
        </row>
        <row r="2140">
          <cell r="A2140">
            <v>95935</v>
          </cell>
          <cell r="B2140" t="str">
            <v>FABRICAÇÃO DE FÔRMA PARA ESCADAS, COM 2 LANCES, EM CHAPA DE MADEIRA COMPENSADA RESINADA, E= 17 MM. AF_01/2017</v>
          </cell>
          <cell r="C2140" t="str">
            <v>M2</v>
          </cell>
          <cell r="D2140" t="str">
            <v>COEFICIENTE DE REPRESENTATIVIDADE</v>
          </cell>
          <cell r="E2140">
            <v>88.59</v>
          </cell>
        </row>
        <row r="2141">
          <cell r="A2141">
            <v>95936</v>
          </cell>
          <cell r="B2141" t="str">
            <v>FABRICAÇÃO DE FÔRMA PARA ESCADAS, COM 2 LANCES, EM MADEIRA SERRADA, E=25 MM. AF_01/2017</v>
          </cell>
          <cell r="C2141" t="str">
            <v>M2</v>
          </cell>
          <cell r="D2141" t="str">
            <v>COEFICIENTE DE REPRESENTATIVIDADE</v>
          </cell>
          <cell r="E2141">
            <v>117.03</v>
          </cell>
        </row>
        <row r="2142">
          <cell r="A2142">
            <v>95937</v>
          </cell>
          <cell r="B2142" t="str">
            <v>MONTAGEM E DESMONTAGEM DE FÔRMA PARA ESCADAS, COM 2 LANCES, EM MADEIRA SERRADA, 1 UTILIZAÇÃO. AF_01/2017</v>
          </cell>
          <cell r="C2142" t="str">
            <v>M2</v>
          </cell>
          <cell r="D2142" t="str">
            <v>COEFICIENTE DE REPRESENTATIVIDADE</v>
          </cell>
          <cell r="E2142">
            <v>273.51</v>
          </cell>
        </row>
        <row r="2143">
          <cell r="A2143">
            <v>95938</v>
          </cell>
          <cell r="B2143" t="str">
            <v>MONTAGEM E DESMONTAGEM DE FÔRMA PARA ESCADAS, COM 2 LANCES, EM MADEIRA SERRADA, 2 UTILIZAÇÕES. AF_01/2017</v>
          </cell>
          <cell r="C2143" t="str">
            <v>M2</v>
          </cell>
          <cell r="D2143" t="str">
            <v>COEFICIENTE DE REPRESENTATIVIDADE</v>
          </cell>
          <cell r="E2143">
            <v>227.04</v>
          </cell>
        </row>
        <row r="2144">
          <cell r="A2144">
            <v>95939</v>
          </cell>
          <cell r="B2144" t="str">
            <v>MONTAGEM E DESMONTAGEM DE FÔRMA PARA ESCADAS, COM 2 LANCES, EM CHAPA DE MADEIRA COMPENSADA RESINADA, 4 UTILIZAÇÕES. AF_01/2017</v>
          </cell>
          <cell r="C2144" t="str">
            <v>M2</v>
          </cell>
          <cell r="D2144" t="str">
            <v>COEFICIENTE DE REPRESENTATIVIDADE</v>
          </cell>
          <cell r="E2144">
            <v>148.66999999999999</v>
          </cell>
        </row>
        <row r="2145">
          <cell r="A2145">
            <v>95940</v>
          </cell>
          <cell r="B2145" t="str">
            <v>MONTAGEM E DESMONTAGEM DE FÔRMA PARA ESCADAS, COM 2 LANCES, EM CHAPA DE MADEIRA COMPENSADA PLASTIFICADA, 6 UTILIZAÇÕES. AF_01/2017</v>
          </cell>
          <cell r="C2145" t="str">
            <v>M2</v>
          </cell>
          <cell r="D2145" t="str">
            <v>COEFICIENTE DE REPRESENTATIVIDADE</v>
          </cell>
          <cell r="E2145">
            <v>127.12</v>
          </cell>
        </row>
        <row r="2146">
          <cell r="A2146">
            <v>95941</v>
          </cell>
          <cell r="B2146" t="str">
            <v>MONTAGEM E DESMONTAGEM DE FÔRMA PARA ESCADAS, COM 2 LANCES, EM CHAPA DE MADEIRA COMPENSADA PLASTIFICADA, 8 UTILIZAÇÕES. AF_01/2017</v>
          </cell>
          <cell r="C2146" t="str">
            <v>M2</v>
          </cell>
          <cell r="D2146" t="str">
            <v>COEFICIENTE DE REPRESENTATIVIDADE</v>
          </cell>
          <cell r="E2146">
            <v>112.13</v>
          </cell>
        </row>
        <row r="2147">
          <cell r="A2147">
            <v>95942</v>
          </cell>
          <cell r="B2147" t="str">
            <v>MONTAGEM E DESMONTAGEM DE FÔRMA PARA ESCADAS, COM 2 LANCES, EM CHAPA DE MADEIRA COMPENSADA PLASTIFICADA, 10 UTILIZAÇÕES. AF_01/2017</v>
          </cell>
          <cell r="C2147" t="str">
            <v>M2</v>
          </cell>
          <cell r="D2147" t="str">
            <v>COEFICIENTE DE REPRESENTATIVIDADE</v>
          </cell>
          <cell r="E2147">
            <v>102.81</v>
          </cell>
        </row>
        <row r="2148">
          <cell r="A2148">
            <v>96252</v>
          </cell>
          <cell r="B2148" t="str">
            <v>FABRICAÇÃO DE FÔRMA PARA PILARES CIRCULARES, EM CHAPA DE MADEIRA COMPENSADA RESINADA. AF_06/2017</v>
          </cell>
          <cell r="C2148" t="str">
            <v>M2</v>
          </cell>
          <cell r="D2148" t="str">
            <v>COEFICIENTE DE REPRESENTATIVIDADE</v>
          </cell>
          <cell r="E2148">
            <v>154.1</v>
          </cell>
        </row>
        <row r="2149">
          <cell r="A2149">
            <v>96257</v>
          </cell>
          <cell r="B2149" t="str">
            <v>MONTAGEM E DESMONTAGEM DE FÔRMA DE PILARES CIRCULARES, COM ÁREA MÉDIA DAS SEÇÕES MENOR OU IGUAL A 0,28 M², PÉ-DIREITO SIMPLES, EM MADEIRA, 2 UTILIZAÇÕES. AF_06/2017</v>
          </cell>
          <cell r="C2149" t="str">
            <v>M2</v>
          </cell>
          <cell r="D2149" t="str">
            <v>COEFICIENTE DE REPRESENTATIVIDADE</v>
          </cell>
          <cell r="E2149">
            <v>137.72999999999999</v>
          </cell>
        </row>
        <row r="2150">
          <cell r="A2150">
            <v>96258</v>
          </cell>
          <cell r="B2150" t="str">
            <v>MONTAGEM E DESMONTAGEM DE FÔRMA DE PILARES CIRCULARES, COM ÁREA MÉDIA DAS SEÇÕES MAIOR QUE 0,28 M², PÉ-DIREITO SIMPLES, EM MADEIRA, 2 UTILIZAÇÕES. AF_06/2017</v>
          </cell>
          <cell r="C2150" t="str">
            <v>M2</v>
          </cell>
          <cell r="D2150" t="str">
            <v>COEFICIENTE DE REPRESENTATIVIDADE</v>
          </cell>
          <cell r="E2150">
            <v>128.34</v>
          </cell>
        </row>
        <row r="2151">
          <cell r="A2151">
            <v>96259</v>
          </cell>
          <cell r="B2151" t="str">
            <v>MONTAGEM E DESMONTAGEM DE FÔRMA DE PILARES CIRCULARES, COM ÁREA MÉDIA DAS SEÇÕES MENOR OU IGUAL A 0,28 M², PÉ-DIREITO DUPLO, EM MADEIRA, 2 UTILIZAÇÕES. AF_06/2017</v>
          </cell>
          <cell r="C2151" t="str">
            <v>M2</v>
          </cell>
          <cell r="D2151" t="str">
            <v>COEFICIENTE DE REPRESENTATIVIDADE</v>
          </cell>
          <cell r="E2151">
            <v>158.24</v>
          </cell>
        </row>
        <row r="2152">
          <cell r="A2152">
            <v>96529</v>
          </cell>
          <cell r="B2152" t="str">
            <v>FABRICAÇÃO, MONTAGEM E DESMONTAGEM DE FÔRMA PARA SAPATA, EM MADEIRA SERRADA, E=25 MM, 1 UTILIZAÇÃO. AF_06/2017</v>
          </cell>
          <cell r="C2152" t="str">
            <v>M2</v>
          </cell>
          <cell r="D2152" t="str">
            <v>COEFICIENTE DE REPRESENTATIVIDADE</v>
          </cell>
          <cell r="E2152">
            <v>221.48</v>
          </cell>
        </row>
        <row r="2153">
          <cell r="A2153">
            <v>96530</v>
          </cell>
          <cell r="B2153" t="str">
            <v>FABRICAÇÃO, MONTAGEM E DESMONTAGEM DE FÔRMA PARA VIGA BALDRAME, EM MADEIRA SERRADA, E=25 MM, 1 UTILIZAÇÃO. AF_06/2017</v>
          </cell>
          <cell r="C2153" t="str">
            <v>M2</v>
          </cell>
          <cell r="D2153" t="str">
            <v>COEFICIENTE DE REPRESENTATIVIDADE</v>
          </cell>
          <cell r="E2153">
            <v>109.62</v>
          </cell>
        </row>
        <row r="2154">
          <cell r="A2154">
            <v>96531</v>
          </cell>
          <cell r="B2154" t="str">
            <v>FABRICAÇÃO, MONTAGEM E DESMONTAGEM DE FÔRMA PARA BLOCO DE COROAMENTO, EM MADEIRA SERRADA, E=25 MM, 2 UTILIZAÇÕES. AF_06/2017</v>
          </cell>
          <cell r="C2154" t="str">
            <v>M2</v>
          </cell>
          <cell r="D2154" t="str">
            <v>COEFICIENTE DE REPRESENTATIVIDADE</v>
          </cell>
          <cell r="E2154">
            <v>82.13</v>
          </cell>
        </row>
        <row r="2155">
          <cell r="A2155">
            <v>96532</v>
          </cell>
          <cell r="B2155" t="str">
            <v>FABRICAÇÃO, MONTAGEM E DESMONTAGEM DE FÔRMA PARA SAPATA, EM MADEIRA SERRADA, E=25 MM, 2 UTILIZAÇÕES. AF_06/2017</v>
          </cell>
          <cell r="C2155" t="str">
            <v>M2</v>
          </cell>
          <cell r="D2155" t="str">
            <v>COEFICIENTE DE REPRESENTATIVIDADE</v>
          </cell>
          <cell r="E2155">
            <v>147.01</v>
          </cell>
        </row>
        <row r="2156">
          <cell r="A2156">
            <v>96533</v>
          </cell>
          <cell r="B2156" t="str">
            <v>FABRICAÇÃO, MONTAGEM E DESMONTAGEM DE FÔRMA PARA VIGA BALDRAME, EM MADEIRA SERRADA, E=25 MM, 2 UTILIZAÇÕES. AF_06/2017</v>
          </cell>
          <cell r="C2156" t="str">
            <v>M2</v>
          </cell>
          <cell r="D2156" t="str">
            <v>COEFICIENTE DE REPRESENTATIVIDADE</v>
          </cell>
          <cell r="E2156">
            <v>71.67</v>
          </cell>
        </row>
        <row r="2157">
          <cell r="A2157">
            <v>96534</v>
          </cell>
          <cell r="B2157" t="str">
            <v>FABRICAÇÃO, MONTAGEM E DESMONTAGEM DE FÔRMA PARA BLOCO DE COROAMENTO, EM MADEIRA SERRADA, E=25 MM, 4 UTILIZAÇÕES. AF_06/2017</v>
          </cell>
          <cell r="C2157" t="str">
            <v>M2</v>
          </cell>
          <cell r="D2157" t="str">
            <v>COEFICIENTE DE REPRESENTATIVIDADE</v>
          </cell>
          <cell r="E2157">
            <v>61.24</v>
          </cell>
        </row>
        <row r="2158">
          <cell r="A2158">
            <v>96535</v>
          </cell>
          <cell r="B2158" t="str">
            <v>FABRICAÇÃO, MONTAGEM E DESMONTAGEM DE FÔRMA PARA SAPATA, EM MADEIRA SERRADA, E=25 MM, 4 UTILIZAÇÕES. AF_06/2017</v>
          </cell>
          <cell r="C2158" t="str">
            <v>M2</v>
          </cell>
          <cell r="D2158" t="str">
            <v>COEFICIENTE DE REPRESENTATIVIDADE</v>
          </cell>
          <cell r="E2158">
            <v>108.21</v>
          </cell>
        </row>
        <row r="2159">
          <cell r="A2159">
            <v>96536</v>
          </cell>
          <cell r="B2159" t="str">
            <v>FABRICAÇÃO, MONTAGEM E DESMONTAGEM DE FÔRMA PARA VIGA BALDRAME, EM MADEIRA SERRADA, E=25 MM, 4 UTILIZAÇÕES. AF_06/2017</v>
          </cell>
          <cell r="C2159" t="str">
            <v>M2</v>
          </cell>
          <cell r="D2159" t="str">
            <v>COEFICIENTE DE REPRESENTATIVIDADE</v>
          </cell>
          <cell r="E2159">
            <v>51.93</v>
          </cell>
        </row>
        <row r="2160">
          <cell r="A2160">
            <v>96537</v>
          </cell>
          <cell r="B2160" t="str">
            <v>FABRICAÇÃO, MONTAGEM E DESMONTAGEM DE FÔRMA PARA BLOCO DE COROAMENTO, EM CHAPA DE MADEIRA COMPENSADA RESINADA, E=17 MM, 2 UTILIZAÇÕES. AF_06/2017</v>
          </cell>
          <cell r="C2160" t="str">
            <v>M2</v>
          </cell>
          <cell r="D2160" t="str">
            <v>COEFICIENTE DE REPRESENTATIVIDADE</v>
          </cell>
          <cell r="E2160">
            <v>124.47</v>
          </cell>
        </row>
        <row r="2161">
          <cell r="A2161">
            <v>96538</v>
          </cell>
          <cell r="B2161" t="str">
            <v>FABRICAÇÃO, MONTAGEM E DESMONTAGEM DE FÔRMA PARA SAPATA, EM CHAPA DE MADEIRA COMPENSADA RESINADA, E=17 MM, 2 UTILIZAÇÕES. AF_06/2017</v>
          </cell>
          <cell r="C2161" t="str">
            <v>M2</v>
          </cell>
          <cell r="D2161" t="str">
            <v>COEFICIENTE DE REPRESENTATIVIDADE</v>
          </cell>
          <cell r="E2161">
            <v>190.08</v>
          </cell>
        </row>
        <row r="2162">
          <cell r="A2162">
            <v>96539</v>
          </cell>
          <cell r="B2162" t="str">
            <v>FABRICAÇÃO, MONTAGEM E DESMONTAGEM DE FÔRMA PARA VIGA BALDRAME, EM CHAPA DE MADEIRA COMPENSADA RESINADA, E=17 MM, 2 UTILIZAÇÕES. AF_06/2017</v>
          </cell>
          <cell r="C2162" t="str">
            <v>M2</v>
          </cell>
          <cell r="D2162" t="str">
            <v>COEFICIENTE DE REPRESENTATIVIDADE</v>
          </cell>
          <cell r="E2162">
            <v>83.76</v>
          </cell>
        </row>
        <row r="2163">
          <cell r="A2163">
            <v>96540</v>
          </cell>
          <cell r="B2163" t="str">
            <v>FABRICAÇÃO, MONTAGEM E DESMONTAGEM DE FÔRMA PARA BLOCO DE COROAMENTO, EM CHAPA DE MADEIRA COMPENSADA RESINADA, E=17 MM, 4 UTILIZAÇÕES. AF_06/2017</v>
          </cell>
          <cell r="C2163" t="str">
            <v>M2</v>
          </cell>
          <cell r="D2163" t="str">
            <v>COEFICIENTE DE REPRESENTATIVIDADE</v>
          </cell>
          <cell r="E2163">
            <v>91.86</v>
          </cell>
        </row>
        <row r="2164">
          <cell r="A2164">
            <v>96541</v>
          </cell>
          <cell r="B2164" t="str">
            <v>FABRICAÇÃO, MONTAGEM E DESMONTAGEM DE FÔRMA PARA SAPATA, EM CHAPA DE MADEIRA COMPENSADA RESINADA, E=17 MM, 4 UTILIZAÇÕES. AF_06/2017</v>
          </cell>
          <cell r="C2164" t="str">
            <v>M2</v>
          </cell>
          <cell r="D2164" t="str">
            <v>COEFICIENTE DE REPRESENTATIVIDADE</v>
          </cell>
          <cell r="E2164">
            <v>139.96</v>
          </cell>
        </row>
        <row r="2165">
          <cell r="A2165">
            <v>96542</v>
          </cell>
          <cell r="B2165" t="str">
            <v>FABRICAÇÃO, MONTAGEM E DESMONTAGEM DE FÔRMA PARA VIGA BALDRAME, EM CHAPA DE MADEIRA COMPENSADA RESINADA, E=17 MM, 4 UTILIZAÇÕES. AF_06/2017</v>
          </cell>
          <cell r="C2165" t="str">
            <v>M2</v>
          </cell>
          <cell r="D2165" t="str">
            <v>COEFICIENTE DE REPRESENTATIVIDADE</v>
          </cell>
          <cell r="E2165">
            <v>66.45</v>
          </cell>
        </row>
        <row r="2166">
          <cell r="A2166">
            <v>96543</v>
          </cell>
          <cell r="B2166" t="str">
            <v>ARMAÇÃO DE BLOCO, VIGA BALDRAME E SAPATA UTILIZANDO AÇO CA-60 DE 5 MM - MONTAGEM. AF_06/2017</v>
          </cell>
          <cell r="C2166" t="str">
            <v>KG</v>
          </cell>
          <cell r="D2166" t="str">
            <v>COEFICIENTE DE REPRESENTATIVIDADE</v>
          </cell>
          <cell r="E2166">
            <v>12.54</v>
          </cell>
        </row>
        <row r="2167">
          <cell r="A2167">
            <v>97747</v>
          </cell>
          <cell r="B2167" t="str">
            <v>MONTAGEM E DESMONTAGEM DE FÔRMA DE PILARES CIRCULARES, COM ÁREA MÉDIA DAS SEÇÕES MAIOR QUE 0,28 M², PÉ-DIREITO DUPLO, EM MADEIRA, 2 UTILIZAÇÕES.  AF_06/2017</v>
          </cell>
          <cell r="C2167" t="str">
            <v>M2</v>
          </cell>
          <cell r="D2167" t="str">
            <v>COEFICIENTE DE REPRESENTATIVIDADE</v>
          </cell>
          <cell r="E2167">
            <v>145.81</v>
          </cell>
        </row>
        <row r="2168">
          <cell r="A2168" t="str">
            <v>73771/1</v>
          </cell>
          <cell r="B2168" t="str">
            <v>PROTENSAO DE TIRANTES DE BARRA DE ACO CA-50 EXCL MATERIAIS</v>
          </cell>
          <cell r="C2168" t="str">
            <v>UN</v>
          </cell>
          <cell r="D2168" t="str">
            <v>COEFICIENTE DE REPRESENTATIVIDADE</v>
          </cell>
          <cell r="E2168">
            <v>21.76</v>
          </cell>
        </row>
        <row r="2169">
          <cell r="A2169" t="str">
            <v>73990/1</v>
          </cell>
          <cell r="B2169" t="str">
            <v>ARMACAO ACO CA-50 P/1,0M3 DE CONCRETO</v>
          </cell>
          <cell r="C2169" t="str">
            <v>UN</v>
          </cell>
          <cell r="D2169" t="str">
            <v>COEFICIENTE DE REPRESENTATIVIDADE</v>
          </cell>
          <cell r="E2169">
            <v>513.80999999999995</v>
          </cell>
        </row>
        <row r="2170">
          <cell r="A2170">
            <v>85662</v>
          </cell>
          <cell r="B2170" t="str">
            <v>ARMACAO EM TELA DE ACO SOLDADA NERVURADA Q-92, ACO CA-60, 4,2MM, MALHA 15X15CM</v>
          </cell>
          <cell r="C2170" t="str">
            <v>M2</v>
          </cell>
          <cell r="D2170" t="str">
            <v>COEFICIENTE DE REPRESENTATIVIDADE</v>
          </cell>
          <cell r="E2170">
            <v>11.88</v>
          </cell>
        </row>
        <row r="2171">
          <cell r="A2171">
            <v>89996</v>
          </cell>
          <cell r="B2171" t="str">
            <v>ARMAÇÃO VERTICAL DE ALVENARIA ESTRUTURAL; DIÂMETRO DE 10,0 MM. AF_01/2015</v>
          </cell>
          <cell r="C2171" t="str">
            <v>KG</v>
          </cell>
          <cell r="D2171" t="str">
            <v>COEFICIENTE DE REPRESENTATIVIDADE</v>
          </cell>
          <cell r="E2171">
            <v>6.73</v>
          </cell>
        </row>
        <row r="2172">
          <cell r="A2172">
            <v>89997</v>
          </cell>
          <cell r="B2172" t="str">
            <v>ARMAÇÃO VERTICAL DE ALVENARIA ESTRUTURAL; DIÂMETRO DE 12,5 MM. AF_01/2015</v>
          </cell>
          <cell r="C2172" t="str">
            <v>KG</v>
          </cell>
          <cell r="D2172" t="str">
            <v>COLETADO</v>
          </cell>
          <cell r="E2172">
            <v>5.37</v>
          </cell>
        </row>
        <row r="2173">
          <cell r="A2173">
            <v>89998</v>
          </cell>
          <cell r="B2173" t="str">
            <v>ARMAÇÃO DE CINTA DE ALVENARIA ESTRUTURAL; DIÂMETRO DE 10,0 MM. AF_01/2015</v>
          </cell>
          <cell r="C2173" t="str">
            <v>KG</v>
          </cell>
          <cell r="D2173" t="str">
            <v>COEFICIENTE DE REPRESENTATIVIDADE</v>
          </cell>
          <cell r="E2173">
            <v>6.27</v>
          </cell>
        </row>
        <row r="2174">
          <cell r="A2174">
            <v>89999</v>
          </cell>
          <cell r="B2174" t="str">
            <v>ARMAÇÃO DE VERGA E CONTRAVERGA DE ALVENARIA ESTRUTURAL; DIÂMETRO DE 8,0 MM. AF_01/2015</v>
          </cell>
          <cell r="C2174" t="str">
            <v>KG</v>
          </cell>
          <cell r="D2174" t="str">
            <v>COEFICIENTE DE REPRESENTATIVIDADE</v>
          </cell>
          <cell r="E2174">
            <v>9.99</v>
          </cell>
        </row>
        <row r="2175">
          <cell r="A2175">
            <v>90000</v>
          </cell>
          <cell r="B2175" t="str">
            <v>ARMAÇÃO DE VERGA E CONTRAVERGA DE ALVENARIA ESTRUTURAL; DIÂMETRO DE 10,0 MM. AF_01/2015</v>
          </cell>
          <cell r="C2175" t="str">
            <v>KG</v>
          </cell>
          <cell r="D2175" t="str">
            <v>COEFICIENTE DE REPRESENTATIVIDADE</v>
          </cell>
          <cell r="E2175">
            <v>7.89</v>
          </cell>
        </row>
        <row r="2176">
          <cell r="A2176">
            <v>91593</v>
          </cell>
          <cell r="B2176" t="str">
            <v>ARMAÇÃO DO SISTEMA DE PAREDES DE CONCRETO, EXECUTADA EM PAREDES DE EDIFICAÇÕES DE MÚLTIPLOS PAVIMENTOS, TELA Q-138. AF_06/2019</v>
          </cell>
          <cell r="C2176" t="str">
            <v>KG</v>
          </cell>
          <cell r="D2176" t="str">
            <v>COEFICIENTE DE REPRESENTATIVIDADE</v>
          </cell>
          <cell r="E2176">
            <v>7.89</v>
          </cell>
        </row>
        <row r="2177">
          <cell r="A2177">
            <v>91594</v>
          </cell>
          <cell r="B2177" t="str">
            <v>ARMAÇÃO DO SISTEMA DE PAREDES DE CONCRETO, EXECUTADA EM PAREDES DE EDIFICAÇÕES TÉRREAS OU DE MÚLTIPLOS PAVIMENTOS, TELA Q-92. AF_06/2019</v>
          </cell>
          <cell r="C2177" t="str">
            <v>KG</v>
          </cell>
          <cell r="D2177" t="str">
            <v>COEFICIENTE DE REPRESENTATIVIDADE</v>
          </cell>
          <cell r="E2177">
            <v>8.23</v>
          </cell>
        </row>
        <row r="2178">
          <cell r="A2178">
            <v>91595</v>
          </cell>
          <cell r="B2178" t="str">
            <v>ARMAÇÃO DO SISTEMA DE PAREDES DE CONCRETO, EXECUTADA EM PAREDES DE EDIFICAÇÕES TÉRREAS, TELA Q-61. AF_06/2019</v>
          </cell>
          <cell r="C2178" t="str">
            <v>KG</v>
          </cell>
          <cell r="D2178" t="str">
            <v>COEFICIENTE DE REPRESENTATIVIDADE</v>
          </cell>
          <cell r="E2178">
            <v>8.81</v>
          </cell>
        </row>
        <row r="2179">
          <cell r="A2179">
            <v>91596</v>
          </cell>
          <cell r="B2179" t="str">
            <v>ARMAÇÃO DO SISTEMA DE PAREDES DE CONCRETO, EXECUTADA COMO ARMADURA POSITIVA DE LAJES, TELA Q-138. AF_06/2019</v>
          </cell>
          <cell r="C2179" t="str">
            <v>KG</v>
          </cell>
          <cell r="D2179" t="str">
            <v>COEFICIENTE DE REPRESENTATIVIDADE</v>
          </cell>
          <cell r="E2179">
            <v>8.16</v>
          </cell>
        </row>
        <row r="2180">
          <cell r="A2180">
            <v>91597</v>
          </cell>
          <cell r="B2180" t="str">
            <v>ARMAÇÃO DO SISTEMA DE PAREDES DE CONCRETO, EXECUTADA COMO ARMADURA NEGATIVA DE LAJES, TELA T-196. AF_06/2019</v>
          </cell>
          <cell r="C2180" t="str">
            <v>KG</v>
          </cell>
          <cell r="D2180" t="str">
            <v>COEFICIENTE DE REPRESENTATIVIDADE</v>
          </cell>
          <cell r="E2180">
            <v>5.85</v>
          </cell>
        </row>
        <row r="2181">
          <cell r="A2181">
            <v>91598</v>
          </cell>
          <cell r="B2181" t="str">
            <v>ARMAÇÃO DO SISTEMA DE PAREDES DE CONCRETO, EXECUTADA COMO ARMADURA POSITIVA DE LAJES, TELA Q-113. AF_06/2019</v>
          </cell>
          <cell r="C2181" t="str">
            <v>KG</v>
          </cell>
          <cell r="D2181" t="str">
            <v>COEFICIENTE DE REPRESENTATIVIDADE</v>
          </cell>
          <cell r="E2181">
            <v>8.0299999999999994</v>
          </cell>
        </row>
        <row r="2182">
          <cell r="A2182">
            <v>91599</v>
          </cell>
          <cell r="B2182" t="str">
            <v>ARMAÇÃO DO SISTEMA DE PAREDES DE CONCRETO, EXECUTADA COMO ARMADURA NEGATIVA DE LAJES, TELA L-159. AF_06/2019</v>
          </cell>
          <cell r="C2182" t="str">
            <v>KG</v>
          </cell>
          <cell r="D2182" t="str">
            <v>COEFICIENTE DE REPRESENTATIVIDADE</v>
          </cell>
          <cell r="E2182">
            <v>6.15</v>
          </cell>
        </row>
        <row r="2183">
          <cell r="A2183">
            <v>91600</v>
          </cell>
          <cell r="B2183" t="str">
            <v>ARMAÇÃO DO SISTEMA DE PAREDES DE CONCRETO, EXECUTADA EM PLATIBANDAS, TELA Q-92. AF_06/2019</v>
          </cell>
          <cell r="C2183" t="str">
            <v>KG</v>
          </cell>
          <cell r="D2183" t="str">
            <v>COEFICIENTE DE REPRESENTATIVIDADE</v>
          </cell>
          <cell r="E2183">
            <v>10.24</v>
          </cell>
        </row>
        <row r="2184">
          <cell r="A2184">
            <v>91601</v>
          </cell>
          <cell r="B2184" t="str">
            <v>ARMAÇÃO DO SISTEMA DE PAREDES DE CONCRETO, EXECUTADA COMO REFORÇO, VERGALHÃO DE 6,3 MM DE DIÂMETRO. AF_06/2019</v>
          </cell>
          <cell r="C2184" t="str">
            <v>KG</v>
          </cell>
          <cell r="D2184" t="str">
            <v>COEFICIENTE DE REPRESENTATIVIDADE</v>
          </cell>
          <cell r="E2184">
            <v>7.7</v>
          </cell>
        </row>
        <row r="2185">
          <cell r="A2185">
            <v>91602</v>
          </cell>
          <cell r="B2185" t="str">
            <v>ARMAÇÃO DO SISTEMA DE PAREDES DE CONCRETO, EXECUTADA COMO REFORÇO, VERGALHÃO DE 8,0 MM DE DIÂMETRO. AF_06/2019</v>
          </cell>
          <cell r="C2185" t="str">
            <v>KG</v>
          </cell>
          <cell r="D2185" t="str">
            <v>COEFICIENTE DE REPRESENTATIVIDADE</v>
          </cell>
          <cell r="E2185">
            <v>6.88</v>
          </cell>
        </row>
        <row r="2186">
          <cell r="A2186">
            <v>91603</v>
          </cell>
          <cell r="B2186" t="str">
            <v>ARMAÇÃO DO SISTEMA DE PAREDES DE CONCRETO, EXECUTADA COMO REFORÇO, VERGALHÃO DE 10,0 MM DE DIÂMETRO. AF_06/2019</v>
          </cell>
          <cell r="C2186" t="str">
            <v>KG</v>
          </cell>
          <cell r="D2186" t="str">
            <v>COEFICIENTE DE REPRESENTATIVIDADE</v>
          </cell>
          <cell r="E2186">
            <v>6.5</v>
          </cell>
        </row>
        <row r="2187">
          <cell r="A2187">
            <v>92759</v>
          </cell>
          <cell r="B2187" t="str">
            <v>ARMAÇÃO DE PILAR OU VIGA DE UMA ESTRUTURA CONVENCIONAL DE CONCRETO ARMADO EM UM EDIFÍCIO DE MÚLTIPLOS PAVIMENTOS UTILIZANDO AÇO CA-60 DE 5,0 MM - MONTAGEM. AF_12/2015</v>
          </cell>
          <cell r="C2187" t="str">
            <v>KG</v>
          </cell>
          <cell r="D2187" t="str">
            <v>COEFICIENTE DE REPRESENTATIVIDADE</v>
          </cell>
          <cell r="E2187">
            <v>10.130000000000001</v>
          </cell>
        </row>
        <row r="2188">
          <cell r="A2188">
            <v>92760</v>
          </cell>
          <cell r="B2188" t="str">
            <v>ARMAÇÃO DE PILAR OU VIGA DE UMA ESTRUTURA CONVENCIONAL DE CONCRETO ARMADO EM UM EDIFÍCIO DE MÚLTIPLOS PAVIMENTOS UTILIZANDO AÇO CA-50 DE 6,3 MM - MONTAGEM. AF_12/2015</v>
          </cell>
          <cell r="C2188" t="str">
            <v>KG</v>
          </cell>
          <cell r="D2188" t="str">
            <v>COEFICIENTE DE REPRESENTATIVIDADE</v>
          </cell>
          <cell r="E2188">
            <v>9.06</v>
          </cell>
        </row>
        <row r="2189">
          <cell r="A2189">
            <v>92761</v>
          </cell>
          <cell r="B2189" t="str">
            <v>ARMAÇÃO DE PILAR OU VIGA DE UMA ESTRUTURA CONVENCIONAL DE CONCRETO ARMADO EM UM EDIFÍCIO DE MÚLTIPLOS PAVIMENTOS UTILIZANDO AÇO CA-50 DE 8,0 MM - MONTAGEM. AF_12/2015</v>
          </cell>
          <cell r="C2189" t="str">
            <v>KG</v>
          </cell>
          <cell r="D2189" t="str">
            <v>COEFICIENTE DE REPRESENTATIVIDADE</v>
          </cell>
          <cell r="E2189">
            <v>8.17</v>
          </cell>
        </row>
        <row r="2190">
          <cell r="A2190">
            <v>92762</v>
          </cell>
          <cell r="B2190" t="str">
            <v>ARMAÇÃO DE PILAR OU VIGA DE UMA ESTRUTURA CONVENCIONAL DE CONCRETO ARMADO EM UM EDIFÍCIO DE MÚLTIPLOS PAVIMENTOS UTILIZANDO AÇO CA-50 DE 10,0 MM - MONTAGEM. AF_12/2015</v>
          </cell>
          <cell r="C2190" t="str">
            <v>KG</v>
          </cell>
          <cell r="D2190" t="str">
            <v>COEFICIENTE DE REPRESENTATIVIDADE</v>
          </cell>
          <cell r="E2190">
            <v>7.15</v>
          </cell>
        </row>
        <row r="2191">
          <cell r="A2191">
            <v>92763</v>
          </cell>
          <cell r="B2191" t="str">
            <v>ARMAÇÃO DE PILAR OU VIGA DE UMA ESTRUTURA CONVENCIONAL DE CONCRETO ARMADO EM UM EDIFÍCIO DE MÚLTIPLOS PAVIMENTOS UTILIZANDO AÇO CA-50 DE 12,5 MM - MONTAGEM. AF_12/2015</v>
          </cell>
          <cell r="C2191" t="str">
            <v>KG</v>
          </cell>
          <cell r="D2191" t="str">
            <v>COEFICIENTE DE REPRESENTATIVIDADE</v>
          </cell>
          <cell r="E2191">
            <v>5.93</v>
          </cell>
        </row>
        <row r="2192">
          <cell r="A2192">
            <v>92764</v>
          </cell>
          <cell r="B2192" t="str">
            <v>ARMAÇÃO DE PILAR OU VIGA DE UMA ESTRUTURA CONVENCIONAL DE CONCRETO ARMADO EM UM EDIFÍCIO DE MÚLTIPLOS PAVIMENTOS UTILIZANDO AÇO CA-50 DE 16,0 MM - MONTAGEM. AF_12/2015</v>
          </cell>
          <cell r="C2192" t="str">
            <v>KG</v>
          </cell>
          <cell r="D2192" t="str">
            <v>COEFICIENTE DE REPRESENTATIVIDADE</v>
          </cell>
          <cell r="E2192">
            <v>5.52</v>
          </cell>
        </row>
        <row r="2193">
          <cell r="A2193">
            <v>92765</v>
          </cell>
          <cell r="B2193" t="str">
            <v>ARMAÇÃO DE PILAR OU VIGA DE UMA ESTRUTURA CONVENCIONAL DE CONCRETO ARMADO EM UM EDIFÍCIO DE MÚLTIPLOS PAVIMENTOS UTILIZANDO AÇO CA-50 DE 20,0 MM - MONTAGEM. AF_12/2015</v>
          </cell>
          <cell r="C2193" t="str">
            <v>KG</v>
          </cell>
          <cell r="D2193" t="str">
            <v>COEFICIENTE DE REPRESENTATIVIDADE</v>
          </cell>
          <cell r="E2193">
            <v>6.06</v>
          </cell>
        </row>
        <row r="2194">
          <cell r="A2194">
            <v>92766</v>
          </cell>
          <cell r="B2194" t="str">
            <v>ARMAÇÃO DE PILAR OU VIGA DE UMA ESTRUTURA CONVENCIONAL DE CONCRETO ARMADO EM UM EDIFÍCIO DE MÚLTIPLOS PAVIMENTOS UTILIZANDO AÇO CA-50 DE 25,0 MM - MONTAGEM. AF_12/2015</v>
          </cell>
          <cell r="C2194" t="str">
            <v>KG</v>
          </cell>
          <cell r="D2194" t="str">
            <v>COEFICIENTE DE REPRESENTATIVIDADE</v>
          </cell>
          <cell r="E2194">
            <v>5.85</v>
          </cell>
        </row>
        <row r="2195">
          <cell r="A2195">
            <v>92767</v>
          </cell>
          <cell r="B2195" t="str">
            <v>ARMAÇÃO DE LAJE DE UMA ESTRUTURA CONVENCIONAL DE CONCRETO ARMADO EM UM EDIFÍCIO DE MÚLTIPLOS PAVIMENTOS UTILIZANDO AÇO CA-60 DE 4,2 MM - MONTAGEM. AF_12/2015</v>
          </cell>
          <cell r="C2195" t="str">
            <v>KG</v>
          </cell>
          <cell r="D2195" t="str">
            <v>COEFICIENTE DE REPRESENTATIVIDADE</v>
          </cell>
          <cell r="E2195">
            <v>10.27</v>
          </cell>
        </row>
        <row r="2196">
          <cell r="A2196">
            <v>92768</v>
          </cell>
          <cell r="B2196" t="str">
            <v>ARMAÇÃO DE LAJE DE UMA ESTRUTURA CONVENCIONAL DE CONCRETO ARMADO EM UM EDIFÍCIO DE MÚLTIPLOS PAVIMENTOS UTILIZANDO AÇO CA-60 DE 5,0 MM - MONTAGEM. AF_12/2015</v>
          </cell>
          <cell r="C2196" t="str">
            <v>KG</v>
          </cell>
          <cell r="D2196" t="str">
            <v>COEFICIENTE DE REPRESENTATIVIDADE</v>
          </cell>
          <cell r="E2196">
            <v>8.82</v>
          </cell>
        </row>
        <row r="2197">
          <cell r="A2197">
            <v>92769</v>
          </cell>
          <cell r="B2197" t="str">
            <v>ARMAÇÃO DE LAJE DE UMA ESTRUTURA CONVENCIONAL DE CONCRETO ARMADO EM UM EDIFÍCIO DE MÚLTIPLOS PAVIMENTOS UTILIZANDO AÇO CA-50 DE 6,3 MM - MONTAGEM. AF_12/2015</v>
          </cell>
          <cell r="C2197" t="str">
            <v>KG</v>
          </cell>
          <cell r="D2197" t="str">
            <v>COEFICIENTE DE REPRESENTATIVIDADE</v>
          </cell>
          <cell r="E2197">
            <v>8.07</v>
          </cell>
        </row>
        <row r="2198">
          <cell r="A2198">
            <v>92770</v>
          </cell>
          <cell r="B2198" t="str">
            <v>ARMAÇÃO DE LAJE DE UMA ESTRUTURA CONVENCIONAL DE CONCRETO ARMADO EM UM EDIFÍCIO DE MÚLTIPLOS PAVIMENTOS UTILIZANDO AÇO CA-50 DE 8,0 MM - MONTAGEM. AF_12/2015</v>
          </cell>
          <cell r="C2198" t="str">
            <v>KG</v>
          </cell>
          <cell r="D2198" t="str">
            <v>COEFICIENTE DE REPRESENTATIVIDADE</v>
          </cell>
          <cell r="E2198">
            <v>7.43</v>
          </cell>
        </row>
        <row r="2199">
          <cell r="A2199">
            <v>92771</v>
          </cell>
          <cell r="B2199" t="str">
            <v>ARMAÇÃO DE LAJE DE UMA ESTRUTURA CONVENCIONAL DE CONCRETO ARMADO EM UM EDIFÍCIO DE MÚLTIPLOS PAVIMENTOS UTILIZANDO AÇO CA-50 DE 10,0 MM - MONTAGEM. AF_12/2015</v>
          </cell>
          <cell r="C2199" t="str">
            <v>KG</v>
          </cell>
          <cell r="D2199" t="str">
            <v>COEFICIENTE DE REPRESENTATIVIDADE</v>
          </cell>
          <cell r="E2199">
            <v>6.58</v>
          </cell>
        </row>
        <row r="2200">
          <cell r="A2200">
            <v>92772</v>
          </cell>
          <cell r="B2200" t="str">
            <v>ARMAÇÃO DE LAJE DE UMA ESTRUTURA CONVENCIONAL DE CONCRETO ARMADO EM UM EDIFÍCIO DE MÚLTIPLOS PAVIMENTOS UTILIZANDO AÇO CA-50 DE 12,5 MM - MONTAGEM. AF_12/2015</v>
          </cell>
          <cell r="C2200" t="str">
            <v>KG</v>
          </cell>
          <cell r="D2200" t="str">
            <v>COEFICIENTE DE REPRESENTATIVIDADE</v>
          </cell>
          <cell r="E2200">
            <v>5.5</v>
          </cell>
        </row>
        <row r="2201">
          <cell r="A2201">
            <v>92773</v>
          </cell>
          <cell r="B2201" t="str">
            <v>ARMAÇÃO DE LAJE DE UMA ESTRUTURA CONVENCIONAL DE CONCRETO ARMADO EM UM EDIFÍCIO DE MÚLTIPLOS PAVIMENTOS UTILIZANDO AÇO CA-50 DE 16,0 MM - MONTAGEM. AF_12/2015</v>
          </cell>
          <cell r="C2201" t="str">
            <v>KG</v>
          </cell>
          <cell r="D2201" t="str">
            <v>COEFICIENTE DE REPRESENTATIVIDADE</v>
          </cell>
          <cell r="E2201">
            <v>5.22</v>
          </cell>
        </row>
        <row r="2202">
          <cell r="A2202">
            <v>92774</v>
          </cell>
          <cell r="B2202" t="str">
            <v>ARMAÇÃO DE LAJE DE UMA ESTRUTURA CONVENCIONAL DE CONCRETO ARMADO EM UM EDIFÍCIO DE MÚLTIPLOS PAVIMENTOS UTILIZANDO AÇO CA-50 DE 20,0 MM - MONTAGEM. AF_12/2015</v>
          </cell>
          <cell r="C2202" t="str">
            <v>KG</v>
          </cell>
          <cell r="D2202" t="str">
            <v>COEFICIENTE DE REPRESENTATIVIDADE</v>
          </cell>
          <cell r="E2202">
            <v>5.83</v>
          </cell>
        </row>
        <row r="2203">
          <cell r="A2203">
            <v>92775</v>
          </cell>
          <cell r="B2203" t="str">
            <v>ARMAÇÃO DE PILAR OU VIGA DE UMA ESTRUTURA CONVENCIONAL DE CONCRETO ARMADO EM UMA EDIFICAÇÃO TÉRREA OU SOBRADO UTILIZANDO AÇO CA-60 DE 5,0 MM - MONTAGEM. AF_12/2015</v>
          </cell>
          <cell r="C2203" t="str">
            <v>KG</v>
          </cell>
          <cell r="D2203" t="str">
            <v>COEFICIENTE DE REPRESENTATIVIDADE</v>
          </cell>
          <cell r="E2203">
            <v>12.64</v>
          </cell>
        </row>
        <row r="2204">
          <cell r="A2204">
            <v>92776</v>
          </cell>
          <cell r="B2204" t="str">
            <v>ARMAÇÃO DE PILAR OU VIGA DE UMA ESTRUTURA CONVENCIONAL DE CONCRETO ARMADO EM UMA EDIFICAÇÃO TÉRREA OU SOBRADO UTILIZANDO AÇO CA-50 DE 6,3 MM - MONTAGEM. AF_12/2015</v>
          </cell>
          <cell r="C2204" t="str">
            <v>KG</v>
          </cell>
          <cell r="D2204" t="str">
            <v>COEFICIENTE DE REPRESENTATIVIDADE</v>
          </cell>
          <cell r="E2204">
            <v>10.97</v>
          </cell>
        </row>
        <row r="2205">
          <cell r="A2205">
            <v>92777</v>
          </cell>
          <cell r="B2205" t="str">
            <v>ARMAÇÃO DE PILAR OU VIGA DE UMA ESTRUTURA CONVENCIONAL DE CONCRETO ARMADO EM UMA EDIFICAÇÃO TÉRREA OU SOBRADO UTILIZANDO AÇO CA-50 DE 8,0 MM - MONTAGEM. AF_12/2015</v>
          </cell>
          <cell r="C2205" t="str">
            <v>KG</v>
          </cell>
          <cell r="D2205" t="str">
            <v>COEFICIENTE DE REPRESENTATIVIDADE</v>
          </cell>
          <cell r="E2205">
            <v>9.59</v>
          </cell>
        </row>
        <row r="2206">
          <cell r="A2206">
            <v>92778</v>
          </cell>
          <cell r="B2206" t="str">
            <v>ARMAÇÃO DE PILAR OU VIGA DE UMA ESTRUTURA CONVENCIONAL DE CONCRETO ARMADO EM UMA EDIFICAÇÃO TÉRREA OU SOBRADO UTILIZANDO AÇO CA-50 DE 10,0 MM - MONTAGEM. AF_12/2015</v>
          </cell>
          <cell r="C2206" t="str">
            <v>KG</v>
          </cell>
          <cell r="D2206" t="str">
            <v>COEFICIENTE DE REPRESENTATIVIDADE</v>
          </cell>
          <cell r="E2206">
            <v>8.2200000000000006</v>
          </cell>
        </row>
        <row r="2207">
          <cell r="A2207">
            <v>92779</v>
          </cell>
          <cell r="B2207" t="str">
            <v>ARMAÇÃO DE PILAR OU VIGA DE UMA ESTRUTURA CONVENCIONAL DE CONCRETO ARMADO EM UMA EDIFICAÇÃO TÉRREA OU SOBRADO UTILIZANDO AÇO CA-50 DE 12,5 MM - MONTAGEM. AF_12/2015</v>
          </cell>
          <cell r="C2207" t="str">
            <v>KG</v>
          </cell>
          <cell r="D2207" t="str">
            <v>COEFICIENTE DE REPRESENTATIVIDADE</v>
          </cell>
          <cell r="E2207">
            <v>6.72</v>
          </cell>
        </row>
        <row r="2208">
          <cell r="A2208">
            <v>92780</v>
          </cell>
          <cell r="B2208" t="str">
            <v>ARMAÇÃO DE PILAR OU VIGA DE UMA ESTRUTURA CONVENCIONAL DE CONCRETO ARMADO EM UMA EDIFICAÇÃO TÉRREA OU SOBRADO UTILIZANDO AÇO CA-50 DE 16,0 MM - MONTAGEM. AF_12/2015</v>
          </cell>
          <cell r="C2208" t="str">
            <v>KG</v>
          </cell>
          <cell r="D2208" t="str">
            <v>COEFICIENTE DE REPRESENTATIVIDADE</v>
          </cell>
          <cell r="E2208">
            <v>6.06</v>
          </cell>
        </row>
        <row r="2209">
          <cell r="A2209">
            <v>92781</v>
          </cell>
          <cell r="B2209" t="str">
            <v>ARMAÇÃO DE PILAR OU VIGA DE UMA ESTRUTURA CONVENCIONAL DE CONCRETO ARMADO EM UMA EDIFICAÇÃO TÉRREA OU SOBRADO UTILIZANDO AÇO CA-50 DE 20,0 MM - MONTAGEM. AF_12/2015</v>
          </cell>
          <cell r="C2209" t="str">
            <v>KG</v>
          </cell>
          <cell r="D2209" t="str">
            <v>COEFICIENTE DE REPRESENTATIVIDADE</v>
          </cell>
          <cell r="E2209">
            <v>6.41</v>
          </cell>
        </row>
        <row r="2210">
          <cell r="A2210">
            <v>92782</v>
          </cell>
          <cell r="B2210" t="str">
            <v>ARMAÇÃO DE PILAR OU VIGA DE UMA ESTRUTURA CONVENCIONAL DE CONCRETO ARMADO EM UMA EDIFICAÇÃO TÉRREA OU SOBRADO UTILIZANDO AÇO CA-50 DE 25,0 MM - MONTAGEM. AF_12/2015</v>
          </cell>
          <cell r="C2210" t="str">
            <v>KG</v>
          </cell>
          <cell r="D2210" t="str">
            <v>COEFICIENTE DE REPRESENTATIVIDADE</v>
          </cell>
          <cell r="E2210">
            <v>6.06</v>
          </cell>
        </row>
        <row r="2211">
          <cell r="A2211">
            <v>92783</v>
          </cell>
          <cell r="B2211" t="str">
            <v>ARMAÇÃO DE LAJE DE UMA ESTRUTURA CONVENCIONAL DE CONCRETO ARMADO EM UMA EDIFICAÇÃO TÉRREA OU SOBRADO UTILIZANDO AÇO CA-60 DE 4,2 MM - MONTAGEM. AF_12/2015</v>
          </cell>
          <cell r="C2211" t="str">
            <v>KG</v>
          </cell>
          <cell r="D2211" t="str">
            <v>COEFICIENTE DE REPRESENTATIVIDADE</v>
          </cell>
          <cell r="E2211">
            <v>12.39</v>
          </cell>
        </row>
        <row r="2212">
          <cell r="A2212">
            <v>92784</v>
          </cell>
          <cell r="B2212" t="str">
            <v>ARMAÇÃO DE LAJE DE UMA ESTRUTURA CONVENCIONAL DE CONCRETO ARMADO EM UMA EDIFICAÇÃO TÉRREA OU SOBRADO UTILIZANDO AÇO CA-60 DE 5,0 MM - MONTAGEM. AF_12/2015</v>
          </cell>
          <cell r="C2212" t="str">
            <v>KG</v>
          </cell>
          <cell r="D2212" t="str">
            <v>COEFICIENTE DE REPRESENTATIVIDADE</v>
          </cell>
          <cell r="E2212">
            <v>10.56</v>
          </cell>
        </row>
        <row r="2213">
          <cell r="A2213">
            <v>92785</v>
          </cell>
          <cell r="B2213" t="str">
            <v>ARMAÇÃO DE LAJE DE UMA ESTRUTURA CONVENCIONAL DE CONCRETO ARMADO EM UMA EDIFICAÇÃO TÉRREA OU SOBRADO UTILIZANDO AÇO CA-50 DE 6,3 MM - MONTAGEM. AF_12/2015</v>
          </cell>
          <cell r="C2213" t="str">
            <v>KG</v>
          </cell>
          <cell r="D2213" t="str">
            <v>COEFICIENTE DE REPRESENTATIVIDADE</v>
          </cell>
          <cell r="E2213">
            <v>9.3800000000000008</v>
          </cell>
        </row>
        <row r="2214">
          <cell r="A2214">
            <v>92786</v>
          </cell>
          <cell r="B2214" t="str">
            <v>ARMAÇÃO DE LAJE DE UMA ESTRUTURA CONVENCIONAL DE CONCRETO ARMADO EM UMA EDIFICAÇÃO TÉRREA OU SOBRADO UTILIZANDO AÇO CA-50 DE 8,0 MM - MONTAGEM. AF_12/2015</v>
          </cell>
          <cell r="C2214" t="str">
            <v>KG</v>
          </cell>
          <cell r="D2214" t="str">
            <v>COEFICIENTE DE REPRESENTATIVIDADE</v>
          </cell>
          <cell r="E2214">
            <v>8.3800000000000008</v>
          </cell>
        </row>
        <row r="2215">
          <cell r="A2215">
            <v>92787</v>
          </cell>
          <cell r="B2215" t="str">
            <v>ARMAÇÃO DE LAJE DE UMA ESTRUTURA CONVENCIONAL DE CONCRETO ARMADO EM UMA EDIFICAÇÃO TÉRREA OU SOBRADO UTILIZANDO AÇO CA-50 DE 10,0 MM - MONTAGEM. AF_12/2015</v>
          </cell>
          <cell r="C2215" t="str">
            <v>KG</v>
          </cell>
          <cell r="D2215" t="str">
            <v>COEFICIENTE DE REPRESENTATIVIDADE</v>
          </cell>
          <cell r="E2215">
            <v>7.28</v>
          </cell>
        </row>
        <row r="2216">
          <cell r="A2216">
            <v>92788</v>
          </cell>
          <cell r="B2216" t="str">
            <v>ARMAÇÃO DE LAJE DE UMA ESTRUTURA CONVENCIONAL DE CONCRETO ARMADO EM UMA EDIFICAÇÃO TÉRREA OU SOBRADO UTILIZANDO AÇO CA-50 DE 12,5 MM - MONTAGEM. AF_12/2015</v>
          </cell>
          <cell r="C2216" t="str">
            <v>KG</v>
          </cell>
          <cell r="D2216" t="str">
            <v>COEFICIENTE DE REPRESENTATIVIDADE</v>
          </cell>
          <cell r="E2216">
            <v>6.01</v>
          </cell>
        </row>
        <row r="2217">
          <cell r="A2217">
            <v>92789</v>
          </cell>
          <cell r="B2217" t="str">
            <v>ARMAÇÃO DE LAJE DE UMA ESTRUTURA CONVENCIONAL DE CONCRETO ARMADO EM UMA EDIFICAÇÃO TÉRREA OU SOBRADO UTILIZANDO AÇO CA-50 DE 16,0 MM - MONTAGEM. AF_12/2015</v>
          </cell>
          <cell r="C2217" t="str">
            <v>KG</v>
          </cell>
          <cell r="D2217" t="str">
            <v>COEFICIENTE DE REPRESENTATIVIDADE</v>
          </cell>
          <cell r="E2217">
            <v>5.53</v>
          </cell>
        </row>
        <row r="2218">
          <cell r="A2218">
            <v>92790</v>
          </cell>
          <cell r="B2218" t="str">
            <v>ARMAÇÃO DE LAJE DE UMA ESTRUTURA CONVENCIONAL DE CONCRETO ARMADO EM UMA EDIFICAÇÃO TÉRREA OU SOBRADO UTILIZANDO AÇO CA-50 DE 20,0 MM - MONTAGEM. AF_12/2015</v>
          </cell>
          <cell r="C2218" t="str">
            <v>KG</v>
          </cell>
          <cell r="D2218" t="str">
            <v>COEFICIENTE DE REPRESENTATIVIDADE</v>
          </cell>
          <cell r="E2218">
            <v>6.02</v>
          </cell>
        </row>
        <row r="2219">
          <cell r="A2219">
            <v>92791</v>
          </cell>
          <cell r="B2219" t="str">
            <v>CORTE E DOBRA DE AÇO CA-60, DIÂMETRO DE 5,0 MM, UTILIZADO EM ESTRUTURAS DIVERSAS, EXCETO LAJES. AF_12/2015</v>
          </cell>
          <cell r="C2219" t="str">
            <v>KG</v>
          </cell>
          <cell r="D2219" t="str">
            <v>COEFICIENTE DE REPRESENTATIVIDADE</v>
          </cell>
          <cell r="E2219">
            <v>6.57</v>
          </cell>
        </row>
        <row r="2220">
          <cell r="A2220">
            <v>92792</v>
          </cell>
          <cell r="B2220" t="str">
            <v>CORTE E DOBRA DE AÇO CA-50, DIÂMETRO DE 6,3 MM, UTILIZADO EM ESTRUTURAS DIVERSAS, EXCETO LAJES. AF_12/2015</v>
          </cell>
          <cell r="C2220" t="str">
            <v>KG</v>
          </cell>
          <cell r="D2220" t="str">
            <v>COEFICIENTE DE REPRESENTATIVIDADE</v>
          </cell>
          <cell r="E2220">
            <v>6.26</v>
          </cell>
        </row>
        <row r="2221">
          <cell r="A2221">
            <v>92793</v>
          </cell>
          <cell r="B2221" t="str">
            <v>CORTE E DOBRA DE AÇO CA-50, DIÂMETRO DE 8,0 MM, UTILIZADO EM ESTRUTURAS DIVERSAS, EXCETO LAJES. AF_12/2015</v>
          </cell>
          <cell r="C2221" t="str">
            <v>KG</v>
          </cell>
          <cell r="D2221" t="str">
            <v>COEFICIENTE DE REPRESENTATIVIDADE</v>
          </cell>
          <cell r="E2221">
            <v>6</v>
          </cell>
        </row>
        <row r="2222">
          <cell r="A2222">
            <v>92794</v>
          </cell>
          <cell r="B2222" t="str">
            <v>CORTE E DOBRA DE AÇO CA-50, DIÂMETRO DE 10,0 MM, UTILIZADO EM ESTRUTURAS DIVERSAS, EXCETO LAJES. AF_12/2015</v>
          </cell>
          <cell r="C2222" t="str">
            <v>KG</v>
          </cell>
          <cell r="D2222" t="str">
            <v>COEFICIENTE DE REPRESENTATIVIDADE</v>
          </cell>
          <cell r="E2222">
            <v>5.45</v>
          </cell>
        </row>
        <row r="2223">
          <cell r="A2223">
            <v>92795</v>
          </cell>
          <cell r="B2223" t="str">
            <v>CORTE E DOBRA DE AÇO CA-50, DIÂMETRO DE 12,5 MM, UTILIZADO EM ESTRUTURAS DIVERSAS, EXCETO LAJES. AF_12/2015</v>
          </cell>
          <cell r="C2223" t="str">
            <v>KG</v>
          </cell>
          <cell r="D2223" t="str">
            <v>COEFICIENTE DE REPRESENTATIVIDADE</v>
          </cell>
          <cell r="E2223">
            <v>4.62</v>
          </cell>
        </row>
        <row r="2224">
          <cell r="A2224">
            <v>92796</v>
          </cell>
          <cell r="B2224" t="str">
            <v>CORTE E DOBRA DE AÇO CA-50, DIÂMETRO DE 16,0 MM, UTILIZADO EM ESTRUTURAS DIVERSAS, EXCETO LAJES. AF_12/2015</v>
          </cell>
          <cell r="C2224" t="str">
            <v>KG</v>
          </cell>
          <cell r="D2224" t="str">
            <v>COEFICIENTE DE REPRESENTATIVIDADE</v>
          </cell>
          <cell r="E2224">
            <v>4.54</v>
          </cell>
        </row>
        <row r="2225">
          <cell r="A2225">
            <v>92797</v>
          </cell>
          <cell r="B2225" t="str">
            <v>CORTE E DOBRA DE AÇO CA-50, DIÂMETRO DE 20,0 MM, UTILIZADO EM ESTRUTURAS DIVERSAS, EXCETO LAJES. AF_12/2015</v>
          </cell>
          <cell r="C2225" t="str">
            <v>KG</v>
          </cell>
          <cell r="D2225" t="str">
            <v>COEFICIENTE DE REPRESENTATIVIDADE</v>
          </cell>
          <cell r="E2225">
            <v>5.31</v>
          </cell>
        </row>
        <row r="2226">
          <cell r="A2226">
            <v>92798</v>
          </cell>
          <cell r="B2226" t="str">
            <v>CORTE E DOBRA DE AÇO CA-50, DIÂMETRO DE 25,0 MM, UTILIZADO EM ESTRUTURAS DIVERSAS, EXCETO LAJES. AF_12/2015</v>
          </cell>
          <cell r="C2226" t="str">
            <v>KG</v>
          </cell>
          <cell r="D2226" t="str">
            <v>COEFICIENTE DE REPRESENTATIVIDADE</v>
          </cell>
          <cell r="E2226">
            <v>5.29</v>
          </cell>
        </row>
        <row r="2227">
          <cell r="A2227">
            <v>92799</v>
          </cell>
          <cell r="B2227" t="str">
            <v>CORTE E DOBRA DE AÇO CA-60, DIÂMETRO DE 4,2 MM, UTILIZADO EM LAJE. AF_12/2015</v>
          </cell>
          <cell r="C2227" t="str">
            <v>KG</v>
          </cell>
          <cell r="D2227" t="str">
            <v>COEFICIENTE DE REPRESENTATIVIDADE</v>
          </cell>
          <cell r="E2227">
            <v>6.98</v>
          </cell>
        </row>
        <row r="2228">
          <cell r="A2228">
            <v>92800</v>
          </cell>
          <cell r="B2228" t="str">
            <v>CORTE E DOBRA DE AÇO CA-60, DIÂMETRO DE 5,0 MM, UTILIZADO EM LAJE. AF_12/2015</v>
          </cell>
          <cell r="C2228" t="str">
            <v>KG</v>
          </cell>
          <cell r="D2228" t="str">
            <v>COEFICIENTE DE REPRESENTATIVIDADE</v>
          </cell>
          <cell r="E2228">
            <v>6.11</v>
          </cell>
        </row>
        <row r="2229">
          <cell r="A2229">
            <v>92801</v>
          </cell>
          <cell r="B2229" t="str">
            <v>CORTE E DOBRA DE AÇO CA-50, DIÂMETRO DE 6,3 MM, UTILIZADO EM LAJE. AF_12/2015</v>
          </cell>
          <cell r="C2229" t="str">
            <v>KG</v>
          </cell>
          <cell r="D2229" t="str">
            <v>COEFICIENTE DE REPRESENTATIVIDADE</v>
          </cell>
          <cell r="E2229">
            <v>5.98</v>
          </cell>
        </row>
        <row r="2230">
          <cell r="A2230">
            <v>92802</v>
          </cell>
          <cell r="B2230" t="str">
            <v>CORTE E DOBRA DE AÇO CA-50, DIÂMETRO DE 8,0 MM, UTILIZADO EM LAJE. AF_12/2015</v>
          </cell>
          <cell r="C2230" t="str">
            <v>KG</v>
          </cell>
          <cell r="D2230" t="str">
            <v>COEFICIENTE DE REPRESENTATIVIDADE</v>
          </cell>
          <cell r="E2230">
            <v>5.84</v>
          </cell>
        </row>
        <row r="2231">
          <cell r="A2231">
            <v>92803</v>
          </cell>
          <cell r="B2231" t="str">
            <v>CORTE E DOBRA DE AÇO CA-50, DIÂMETRO DE 10,0 MM, UTILIZADO EM LAJE. AF_12/2015</v>
          </cell>
          <cell r="C2231" t="str">
            <v>KG</v>
          </cell>
          <cell r="D2231" t="str">
            <v>COEFICIENTE DE REPRESENTATIVIDADE</v>
          </cell>
          <cell r="E2231">
            <v>5.36</v>
          </cell>
        </row>
        <row r="2232">
          <cell r="A2232">
            <v>92804</v>
          </cell>
          <cell r="B2232" t="str">
            <v>CORTE E DOBRA DE AÇO CA-50, DIÂMETRO DE 12,5 MM, UTILIZADO EM LAJE. AF_12/2015</v>
          </cell>
          <cell r="C2232" t="str">
            <v>KG</v>
          </cell>
          <cell r="D2232" t="str">
            <v>COEFICIENTE DE REPRESENTATIVIDADE</v>
          </cell>
          <cell r="E2232">
            <v>4.57</v>
          </cell>
        </row>
        <row r="2233">
          <cell r="A2233">
            <v>92805</v>
          </cell>
          <cell r="B2233" t="str">
            <v>CORTE E DOBRA DE AÇO CA-50, DIÂMETRO DE 16,0 MM, UTILIZADO EM LAJE. AF_12/2015</v>
          </cell>
          <cell r="C2233" t="str">
            <v>KG</v>
          </cell>
          <cell r="D2233" t="str">
            <v>COEFICIENTE DE REPRESENTATIVIDADE</v>
          </cell>
          <cell r="E2233">
            <v>4.51</v>
          </cell>
        </row>
        <row r="2234">
          <cell r="A2234">
            <v>92806</v>
          </cell>
          <cell r="B2234" t="str">
            <v>CORTE E DOBRA DE AÇO CA-50, DIÂMETRO DE 20,0 MM, UTILIZADO EM LAJE. AF_12/2015</v>
          </cell>
          <cell r="C2234" t="str">
            <v>KG</v>
          </cell>
          <cell r="D2234" t="str">
            <v>COEFICIENTE DE REPRESENTATIVIDADE</v>
          </cell>
          <cell r="E2234">
            <v>5.29</v>
          </cell>
        </row>
        <row r="2235">
          <cell r="A2235">
            <v>92875</v>
          </cell>
          <cell r="B2235" t="str">
            <v>CORTE E DOBRA DE AÇO CA-25, DIÂMETRO DE 6,3 MM. AF_12/2015</v>
          </cell>
          <cell r="C2235" t="str">
            <v>KG</v>
          </cell>
          <cell r="D2235" t="str">
            <v>COEFICIENTE DE REPRESENTATIVIDADE</v>
          </cell>
          <cell r="E2235">
            <v>5.79</v>
          </cell>
        </row>
        <row r="2236">
          <cell r="A2236">
            <v>92876</v>
          </cell>
          <cell r="B2236" t="str">
            <v>CORTE E DOBRA DE AÇO CA-25, DIÂMETRO DE 8,0 MM. AF_12/2015</v>
          </cell>
          <cell r="C2236" t="str">
            <v>KG</v>
          </cell>
          <cell r="D2236" t="str">
            <v>COEFICIENTE DE REPRESENTATIVIDADE</v>
          </cell>
          <cell r="E2236">
            <v>5.47</v>
          </cell>
        </row>
        <row r="2237">
          <cell r="A2237">
            <v>92877</v>
          </cell>
          <cell r="B2237" t="str">
            <v>CORTE E DOBRA DE AÇO CA-25, DIÂMETRO DE 10,0 MM. AF_12/2015</v>
          </cell>
          <cell r="C2237" t="str">
            <v>KG</v>
          </cell>
          <cell r="D2237" t="str">
            <v>COEFICIENTE DE REPRESENTATIVIDADE</v>
          </cell>
          <cell r="E2237">
            <v>5.82</v>
          </cell>
        </row>
        <row r="2238">
          <cell r="A2238">
            <v>92878</v>
          </cell>
          <cell r="B2238" t="str">
            <v>CORTE E DOBRA DE AÇO CA-25, DIÂMETRO DE 12,5 MM. AF_12/2015</v>
          </cell>
          <cell r="C2238" t="str">
            <v>KG</v>
          </cell>
          <cell r="D2238" t="str">
            <v>COEFICIENTE DE REPRESENTATIVIDADE</v>
          </cell>
          <cell r="E2238">
            <v>5.58</v>
          </cell>
        </row>
        <row r="2239">
          <cell r="A2239">
            <v>92879</v>
          </cell>
          <cell r="B2239" t="str">
            <v>CORTE E DOBRA DE AÇO CA-25, DIÂMETRO DE 16,0 MM. AF_12/2015</v>
          </cell>
          <cell r="C2239" t="str">
            <v>KG</v>
          </cell>
          <cell r="D2239" t="str">
            <v>COEFICIENTE DE REPRESENTATIVIDADE</v>
          </cell>
          <cell r="E2239">
            <v>5.6</v>
          </cell>
        </row>
        <row r="2240">
          <cell r="A2240">
            <v>92880</v>
          </cell>
          <cell r="B2240" t="str">
            <v>CORTE E DOBRA DE AÇO CA-25, DIÂMETRO DE 20,0 MM. AF_12/2015</v>
          </cell>
          <cell r="C2240" t="str">
            <v>KG</v>
          </cell>
          <cell r="D2240" t="str">
            <v>COEFICIENTE DE REPRESENTATIVIDADE</v>
          </cell>
          <cell r="E2240">
            <v>5.71</v>
          </cell>
        </row>
        <row r="2241">
          <cell r="A2241">
            <v>92881</v>
          </cell>
          <cell r="B2241" t="str">
            <v>CORTE E DOBRA DE AÇO CA-25, DIÂMETRO DE 25,0 MM. AF_12/2015</v>
          </cell>
          <cell r="C2241" t="str">
            <v>KG</v>
          </cell>
          <cell r="D2241" t="str">
            <v>COEFICIENTE DE REPRESENTATIVIDADE</v>
          </cell>
          <cell r="E2241">
            <v>5.69</v>
          </cell>
        </row>
        <row r="2242">
          <cell r="A2242">
            <v>92882</v>
          </cell>
          <cell r="B2242" t="str">
            <v>ARMAÇÃO UTILIZANDO AÇO CA-25 DE 6,3 MM - MONTAGEM. AF_12/2015</v>
          </cell>
          <cell r="C2242" t="str">
            <v>KG</v>
          </cell>
          <cell r="D2242" t="str">
            <v>COEFICIENTE DE REPRESENTATIVIDADE</v>
          </cell>
          <cell r="E2242">
            <v>8.59</v>
          </cell>
        </row>
        <row r="2243">
          <cell r="A2243">
            <v>92883</v>
          </cell>
          <cell r="B2243" t="str">
            <v>ARMAÇÃO UTILIZANDO AÇO CA-25 DE 8,0 MM - MONTAGEM. AF_12/2015</v>
          </cell>
          <cell r="C2243" t="str">
            <v>KG</v>
          </cell>
          <cell r="D2243" t="str">
            <v>COEFICIENTE DE REPRESENTATIVIDADE</v>
          </cell>
          <cell r="E2243">
            <v>7.64</v>
          </cell>
        </row>
        <row r="2244">
          <cell r="A2244">
            <v>92884</v>
          </cell>
          <cell r="B2244" t="str">
            <v>ARMAÇÃO UTILIZANDO AÇO CA-25 DE 10,0 MM - MONTAGEM. AF_12/2015</v>
          </cell>
          <cell r="C2244" t="str">
            <v>KG</v>
          </cell>
          <cell r="D2244" t="str">
            <v>COEFICIENTE DE REPRESENTATIVIDADE</v>
          </cell>
          <cell r="E2244">
            <v>7.52</v>
          </cell>
        </row>
        <row r="2245">
          <cell r="A2245">
            <v>92885</v>
          </cell>
          <cell r="B2245" t="str">
            <v>ARMAÇÃO UTILIZANDO AÇO CA-25 DE 12,5 MM - MONTAGEM. AF_12/2015</v>
          </cell>
          <cell r="C2245" t="str">
            <v>KG</v>
          </cell>
          <cell r="D2245" t="str">
            <v>COEFICIENTE DE REPRESENTATIVIDADE</v>
          </cell>
          <cell r="E2245">
            <v>6.89</v>
          </cell>
        </row>
        <row r="2246">
          <cell r="A2246">
            <v>92886</v>
          </cell>
          <cell r="B2246" t="str">
            <v>ARMAÇÃO UTILIZANDO AÇO CA-25 DE 16,0 MM - MONTAGEM. AF_12/2015</v>
          </cell>
          <cell r="C2246" t="str">
            <v>KG</v>
          </cell>
          <cell r="D2246" t="str">
            <v>COEFICIENTE DE REPRESENTATIVIDADE</v>
          </cell>
          <cell r="E2246">
            <v>6.58</v>
          </cell>
        </row>
        <row r="2247">
          <cell r="A2247">
            <v>92887</v>
          </cell>
          <cell r="B2247" t="str">
            <v>ARMAÇÃO UTILIZANDO AÇO CA-25 DE 20,0 MM - MONTAGEM. AF_12/2015</v>
          </cell>
          <cell r="C2247" t="str">
            <v>KG</v>
          </cell>
          <cell r="D2247" t="str">
            <v>COEFICIENTE DE REPRESENTATIVIDADE</v>
          </cell>
          <cell r="E2247">
            <v>6.46</v>
          </cell>
        </row>
        <row r="2248">
          <cell r="A2248">
            <v>92888</v>
          </cell>
          <cell r="B2248" t="str">
            <v>ARMAÇÃO UTILIZANDO AÇO CA-25 DE 25,0 MM - MONTAGEM. AF_12/2015</v>
          </cell>
          <cell r="C2248" t="str">
            <v>KG</v>
          </cell>
          <cell r="D2248" t="str">
            <v>COEFICIENTE DE REPRESENTATIVIDADE</v>
          </cell>
          <cell r="E2248">
            <v>6.25</v>
          </cell>
        </row>
        <row r="2249">
          <cell r="A2249">
            <v>92915</v>
          </cell>
          <cell r="B2249" t="str">
            <v>ARMAÇÃO DE ESTRUTURAS DE CONCRETO ARMADO, EXCETO VIGAS, PILARES, LAJES E FUNDAÇÕES, UTILIZANDO AÇO CA-60 DE 5,0 MM - MONTAGEM. AF_12/2015</v>
          </cell>
          <cell r="C2249" t="str">
            <v>KG</v>
          </cell>
          <cell r="D2249" t="str">
            <v>COEFICIENTE DE REPRESENTATIVIDADE</v>
          </cell>
          <cell r="E2249">
            <v>11.39</v>
          </cell>
        </row>
        <row r="2250">
          <cell r="A2250">
            <v>92916</v>
          </cell>
          <cell r="B2250" t="str">
            <v>ARMAÇÃO DE ESTRUTURAS DE CONCRETO ARMADO, EXCETO VIGAS, PILARES, LAJES E FUNDAÇÕES, UTILIZANDO AÇO CA-50 DE 6,3 MM - MONTAGEM. AF_12/2015</v>
          </cell>
          <cell r="C2250" t="str">
            <v>KG</v>
          </cell>
          <cell r="D2250" t="str">
            <v>COEFICIENTE DE REPRESENTATIVIDADE</v>
          </cell>
          <cell r="E2250">
            <v>10.02</v>
          </cell>
        </row>
        <row r="2251">
          <cell r="A2251">
            <v>92917</v>
          </cell>
          <cell r="B2251" t="str">
            <v>ARMAÇÃO DE ESTRUTURAS DE CONCRETO ARMADO, EXCETO VIGAS, PILARES, LAJES E FUNDAÇÕES, UTILIZANDO AÇO CA-50 DE 8,0 MM - MONTAGEM. AF_12/2015</v>
          </cell>
          <cell r="C2251" t="str">
            <v>KG</v>
          </cell>
          <cell r="D2251" t="str">
            <v>COEFICIENTE DE REPRESENTATIVIDADE</v>
          </cell>
          <cell r="E2251">
            <v>8.8800000000000008</v>
          </cell>
        </row>
        <row r="2252">
          <cell r="A2252">
            <v>92919</v>
          </cell>
          <cell r="B2252" t="str">
            <v>ARMAÇÃO DE ESTRUTURAS DE CONCRETO ARMADO, EXCETO VIGAS, PILARES, LAJES E FUNDAÇÕES, UTILIZANDO AÇO CA-50 DE 10,0 MM - MONTAGEM. AF_12/2015</v>
          </cell>
          <cell r="C2252" t="str">
            <v>KG</v>
          </cell>
          <cell r="D2252" t="str">
            <v>COEFICIENTE DE REPRESENTATIVIDADE</v>
          </cell>
          <cell r="E2252">
            <v>7.69</v>
          </cell>
        </row>
        <row r="2253">
          <cell r="A2253">
            <v>92921</v>
          </cell>
          <cell r="B2253" t="str">
            <v>ARMAÇÃO DE ESTRUTURAS DE CONCRETO ARMADO, EXCETO VIGAS, PILARES, LAJES E FUNDAÇÕES, UTILIZANDO AÇO CA-50 DE 12,5 MM - MONTAGEM. AF_12/2015</v>
          </cell>
          <cell r="C2253" t="str">
            <v>KG</v>
          </cell>
          <cell r="D2253" t="str">
            <v>COEFICIENTE DE REPRESENTATIVIDADE</v>
          </cell>
          <cell r="E2253">
            <v>6.33</v>
          </cell>
        </row>
        <row r="2254">
          <cell r="A2254">
            <v>92922</v>
          </cell>
          <cell r="B2254" t="str">
            <v>ARMAÇÃO DE ESTRUTURAS DE CONCRETO ARMADO, EXCETO VIGAS, PILARES, LAJES E FUNDAÇÕES, UTILIZANDO AÇO CA-50 DE 16,0 MM - MONTAGEM. AF_12/2015</v>
          </cell>
          <cell r="C2254" t="str">
            <v>KG</v>
          </cell>
          <cell r="D2254" t="str">
            <v>COEFICIENTE DE REPRESENTATIVIDADE</v>
          </cell>
          <cell r="E2254">
            <v>5.79</v>
          </cell>
        </row>
        <row r="2255">
          <cell r="A2255">
            <v>92923</v>
          </cell>
          <cell r="B2255" t="str">
            <v>ARMAÇÃO DE ESTRUTURAS DE CONCRETO ARMADO, EXCETO VIGAS, PILARES, LAJES E FUNDAÇÕES, UTILIZANDO AÇO CA-50 DE 20,0 MM - MONTAGEM. AF_12/2015</v>
          </cell>
          <cell r="C2255" t="str">
            <v>KG</v>
          </cell>
          <cell r="D2255" t="str">
            <v>COEFICIENTE DE REPRESENTATIVIDADE</v>
          </cell>
          <cell r="E2255">
            <v>6.23</v>
          </cell>
        </row>
        <row r="2256">
          <cell r="A2256">
            <v>92924</v>
          </cell>
          <cell r="B2256" t="str">
            <v>ARMAÇÃO DE ESTRUTURAS DE CONCRETO ARMADO, EXCETO VIGAS, PILARES, LAJES E FUNDAÇÕES, UTILIZANDO AÇO CA-50 DE 25,0 MM - MONTAGEM. AF_12/2015</v>
          </cell>
          <cell r="C2256" t="str">
            <v>KG</v>
          </cell>
          <cell r="D2256" t="str">
            <v>COEFICIENTE DE REPRESENTATIVIDADE</v>
          </cell>
          <cell r="E2256">
            <v>5.95</v>
          </cell>
        </row>
        <row r="2257">
          <cell r="A2257">
            <v>95445</v>
          </cell>
          <cell r="B2257" t="str">
            <v>CORTE E DOBRA DE AÇO CA-60, DIÂMETRO DE 5,0 MM, UTILIZADO EM ESTRIBO CONTÍNUO HELICOIDAL. AF_10/2016</v>
          </cell>
          <cell r="C2257" t="str">
            <v>KG</v>
          </cell>
          <cell r="D2257" t="str">
            <v>COEFICIENTE DE REPRESENTATIVIDADE</v>
          </cell>
          <cell r="E2257">
            <v>5.01</v>
          </cell>
        </row>
        <row r="2258">
          <cell r="A2258">
            <v>95446</v>
          </cell>
          <cell r="B2258" t="str">
            <v>CORTE E DOBRA DE AÇO CA-50, DIÂMETRO DE 6,3 MM, UTILIZADO EM ESTRIBO CONTÍNUO HELICOIDAL. AF_10/2016</v>
          </cell>
          <cell r="C2258" t="str">
            <v>KG</v>
          </cell>
          <cell r="D2258" t="str">
            <v>COEFICIENTE DE REPRESENTATIVIDADE</v>
          </cell>
          <cell r="E2258">
            <v>5.35</v>
          </cell>
        </row>
        <row r="2259">
          <cell r="A2259">
            <v>95576</v>
          </cell>
          <cell r="B2259" t="str">
            <v>MONTAGEM DE ARMADURA LONGITUDINAL/TRANSVERSAL DE ESTACAS DE SEÇÃO CIRCULAR, DIÂMETRO = 8,0 MM. AF_11/2016</v>
          </cell>
          <cell r="C2259" t="str">
            <v>KG</v>
          </cell>
          <cell r="D2259" t="str">
            <v>COEFICIENTE DE REPRESENTATIVIDADE</v>
          </cell>
          <cell r="E2259">
            <v>8.36</v>
          </cell>
        </row>
        <row r="2260">
          <cell r="A2260">
            <v>95577</v>
          </cell>
          <cell r="B2260" t="str">
            <v>MONTAGEM DE ARMADURA LONGITUDINAL DE ESTACAS DE SEÇÃO CIRCULAR, DIÂMETRO = 10,0 MM. AF_11/2016</v>
          </cell>
          <cell r="C2260" t="str">
            <v>KG</v>
          </cell>
          <cell r="D2260" t="str">
            <v>COEFICIENTE DE REPRESENTATIVIDADE</v>
          </cell>
          <cell r="E2260">
            <v>7.39</v>
          </cell>
        </row>
        <row r="2261">
          <cell r="A2261">
            <v>95578</v>
          </cell>
          <cell r="B2261" t="str">
            <v>MONTAGEM DE ARMADURA LONGITUDINAL/TRANSVERSAL DE ESTACAS DE SEÇÃO CIRCULAR, DIÂMETRO = 12,5 MM. AF_11/2016</v>
          </cell>
          <cell r="C2261" t="str">
            <v>KG</v>
          </cell>
          <cell r="D2261" t="str">
            <v>COEFICIENTE DE REPRESENTATIVIDADE</v>
          </cell>
          <cell r="E2261">
            <v>6.24</v>
          </cell>
        </row>
        <row r="2262">
          <cell r="A2262">
            <v>95579</v>
          </cell>
          <cell r="B2262" t="str">
            <v>MONTAGEM DE ARMADURA LONGITUDINAL DE ESTACAS DE SEÇÃO CIRCULAR, DIÂMETRO = 16,0 MM. AF_11/2016</v>
          </cell>
          <cell r="C2262" t="str">
            <v>KG</v>
          </cell>
          <cell r="D2262" t="str">
            <v>COEFICIENTE DE REPRESENTATIVIDADE</v>
          </cell>
          <cell r="E2262">
            <v>5.85</v>
          </cell>
        </row>
        <row r="2263">
          <cell r="A2263">
            <v>95580</v>
          </cell>
          <cell r="B2263" t="str">
            <v>MONTAGEM DE ARMADURA LONGITUDINAL DE ESTACAS DE SEÇÃO CIRCULAR, DIÂMETRO = 20,0 MM. AF_11/2016</v>
          </cell>
          <cell r="C2263" t="str">
            <v>KG</v>
          </cell>
          <cell r="D2263" t="str">
            <v>COEFICIENTE DE REPRESENTATIVIDADE</v>
          </cell>
          <cell r="E2263">
            <v>6.42</v>
          </cell>
        </row>
        <row r="2264">
          <cell r="A2264">
            <v>95581</v>
          </cell>
          <cell r="B2264" t="str">
            <v>MONTAGEM DE ARMADURA LONGITUDINAL DE ESTACAS DE SEÇÃO CIRCULAR, DIÂMETRO = 25,0 MM. AF_11/2016</v>
          </cell>
          <cell r="C2264" t="str">
            <v>KG</v>
          </cell>
          <cell r="D2264" t="str">
            <v>COEFICIENTE DE REPRESENTATIVIDADE</v>
          </cell>
          <cell r="E2264">
            <v>6.24</v>
          </cell>
        </row>
        <row r="2265">
          <cell r="A2265">
            <v>95583</v>
          </cell>
          <cell r="B2265" t="str">
            <v>MONTAGEM DE ARMADURA TRANSVERSAL DE ESTACAS DE SEÇÃO CIRCULAR, DIÂMETRO = 5,0 MM. AF_11/2016</v>
          </cell>
          <cell r="C2265" t="str">
            <v>KG</v>
          </cell>
          <cell r="D2265" t="str">
            <v>COEFICIENTE DE REPRESENTATIVIDADE</v>
          </cell>
          <cell r="E2265">
            <v>11.98</v>
          </cell>
        </row>
        <row r="2266">
          <cell r="A2266">
            <v>95584</v>
          </cell>
          <cell r="B2266" t="str">
            <v>MONTAGEM DE ARMADURA TRANSVERSAL DE ESTACAS DE SEÇÃO CIRCULAR, DIÂMETRO = 6,3 MM. AF_11/2016</v>
          </cell>
          <cell r="C2266" t="str">
            <v>KG</v>
          </cell>
          <cell r="D2266" t="str">
            <v>COEFICIENTE DE REPRESENTATIVIDADE</v>
          </cell>
          <cell r="E2266">
            <v>9.7899999999999991</v>
          </cell>
        </row>
        <row r="2267">
          <cell r="A2267">
            <v>95585</v>
          </cell>
          <cell r="B2267" t="str">
            <v>MONTAGEM DE ARMADURA LONGITUDINAL/TRANSVERSAL DE ESTACAS DE SEÇÃO RETANGULAR (BARRETE), DIÂMETRO = 8,0 MM. AF_11/2016</v>
          </cell>
          <cell r="C2267" t="str">
            <v>KG</v>
          </cell>
          <cell r="D2267" t="str">
            <v>COEFICIENTE DE REPRESENTATIVIDADE</v>
          </cell>
          <cell r="E2267">
            <v>8.7899999999999991</v>
          </cell>
        </row>
        <row r="2268">
          <cell r="A2268">
            <v>95586</v>
          </cell>
          <cell r="B2268" t="str">
            <v>MONTAGEM DE ARMADURA LONGITUDINAL DE ESTACAS DE SEÇÃO RETANGULAR (BARRETE), DIÂMETRO = 10,0 MM. AF_11/2016</v>
          </cell>
          <cell r="C2268" t="str">
            <v>KG</v>
          </cell>
          <cell r="D2268" t="str">
            <v>COEFICIENTE DE REPRESENTATIVIDADE</v>
          </cell>
          <cell r="E2268">
            <v>7.72</v>
          </cell>
        </row>
        <row r="2269">
          <cell r="A2269">
            <v>95587</v>
          </cell>
          <cell r="B2269" t="str">
            <v>MONTAGEM DE ARMADURA LONGITUDINAL/TRANSVERSAL DE ESTACAS DE SEÇÃO RETANGULAR (BARRETE), DIÂMETRO = 12,5 MM. AF_11/2016</v>
          </cell>
          <cell r="C2269" t="str">
            <v>KG</v>
          </cell>
          <cell r="D2269" t="str">
            <v>COEFICIENTE DE REPRESENTATIVIDADE</v>
          </cell>
          <cell r="E2269">
            <v>6.52</v>
          </cell>
        </row>
        <row r="2270">
          <cell r="A2270">
            <v>95588</v>
          </cell>
          <cell r="B2270" t="str">
            <v>MONTAGEM DE ARMADURA LONGITUDINAL DE ESTACAS DE SEÇÃO RETANGULAR (BARRETE), DIÂMETRO = 16,0 MM. AF_11/2016</v>
          </cell>
          <cell r="C2270" t="str">
            <v>KG</v>
          </cell>
          <cell r="D2270" t="str">
            <v>COEFICIENTE DE REPRESENTATIVIDADE</v>
          </cell>
          <cell r="E2270">
            <v>6.07</v>
          </cell>
        </row>
        <row r="2271">
          <cell r="A2271">
            <v>95589</v>
          </cell>
          <cell r="B2271" t="str">
            <v>MONTAGEM DE ARMADURA LONGITUDINAL DE ESTACAS DE SEÇÃO RETANGULAR (BARRETE), DIÂMETRO = 20,0 MM. AF_11/2016</v>
          </cell>
          <cell r="C2271" t="str">
            <v>KG</v>
          </cell>
          <cell r="D2271" t="str">
            <v>COEFICIENTE DE REPRESENTATIVIDADE</v>
          </cell>
          <cell r="E2271">
            <v>6.6</v>
          </cell>
        </row>
        <row r="2272">
          <cell r="A2272">
            <v>95590</v>
          </cell>
          <cell r="B2272" t="str">
            <v>MONTAGEM DE ARMADURA LONGITUDINAL DE ESTACAS DE SEÇÃO RETANGULAR (BARRETE), DIÂMETRO = 25,0 MM. AF_11/2016</v>
          </cell>
          <cell r="C2272" t="str">
            <v>KG</v>
          </cell>
          <cell r="D2272" t="str">
            <v>COEFICIENTE DE REPRESENTATIVIDADE</v>
          </cell>
          <cell r="E2272">
            <v>6.38</v>
          </cell>
        </row>
        <row r="2273">
          <cell r="A2273">
            <v>95592</v>
          </cell>
          <cell r="B2273" t="str">
            <v>MONTAGEM DE ARMADURA TRANSVERSAL DE ESTACAS DE SEÇÃO RETANGULAR (BARRETE), DIÂMETRO = 5,0 MM. AF_11/2016</v>
          </cell>
          <cell r="C2273" t="str">
            <v>KG</v>
          </cell>
          <cell r="D2273" t="str">
            <v>COEFICIENTE DE REPRESENTATIVIDADE</v>
          </cell>
          <cell r="E2273">
            <v>14.89</v>
          </cell>
        </row>
        <row r="2274">
          <cell r="A2274">
            <v>95593</v>
          </cell>
          <cell r="B2274" t="str">
            <v>MONTAGEM DE ARMADURA TRANSVERSAL DE ESTACAS DE SEÇÃO RETANGULAR (BARRETE), DIÂMETRO = 6,3 MM. AF_11/2016</v>
          </cell>
          <cell r="C2274" t="str">
            <v>KG</v>
          </cell>
          <cell r="D2274" t="str">
            <v>COEFICIENTE DE REPRESENTATIVIDADE</v>
          </cell>
          <cell r="E2274">
            <v>11.53</v>
          </cell>
        </row>
        <row r="2275">
          <cell r="A2275">
            <v>95943</v>
          </cell>
          <cell r="B2275" t="str">
            <v>ARMAÇÃO DE ESCADA, COM 2 LANCES, DE UMA ESTRUTURA CONVENCIONAL DE CONCRETO ARMADO UTILIZANDO AÇO CA-60 DE 5,0 MM - MONTAGEM. AF_01/2017</v>
          </cell>
          <cell r="C2275" t="str">
            <v>KG</v>
          </cell>
          <cell r="D2275" t="str">
            <v>COEFICIENTE DE REPRESENTATIVIDADE</v>
          </cell>
          <cell r="E2275">
            <v>15.67</v>
          </cell>
        </row>
        <row r="2276">
          <cell r="A2276">
            <v>95944</v>
          </cell>
          <cell r="B2276" t="str">
            <v>ARMAÇÃO DE ESCADA, COM 2 LANCES, DE UMA ESTRUTURA CONVENCIONAL DE CONCRETO ARMADO UTILIZANDO AÇO CA-50 DE 6,3 MM - MONTAGEM. AF_01/2017</v>
          </cell>
          <cell r="C2276" t="str">
            <v>KG</v>
          </cell>
          <cell r="D2276" t="str">
            <v>COEFICIENTE DE REPRESENTATIVIDADE</v>
          </cell>
          <cell r="E2276">
            <v>13.78</v>
          </cell>
        </row>
        <row r="2277">
          <cell r="A2277">
            <v>95945</v>
          </cell>
          <cell r="B2277" t="str">
            <v>ARMAÇÃO DE ESCADA, COM 2 LANCES, DE UMA ESTRUTURA CONVENCIONAL DE CONCRETO ARMADO UTILIZANDO AÇO CA-50 DE 8,0 MM - MONTAGEM. AF_01/2017</v>
          </cell>
          <cell r="C2277" t="str">
            <v>KG</v>
          </cell>
          <cell r="D2277" t="str">
            <v>COEFICIENTE DE REPRESENTATIVIDADE</v>
          </cell>
          <cell r="E2277">
            <v>10.58</v>
          </cell>
        </row>
        <row r="2278">
          <cell r="A2278">
            <v>95946</v>
          </cell>
          <cell r="B2278" t="str">
            <v>ARMAÇÃO DE ESCADA, COM 2 LANCES, DE UMA ESTRUTURA CONVENCIONAL DE CONCRETO ARMADO UTILIZANDO AÇO CA-50 DE 10,0 MM - MONTAGEM. AF_01/2017</v>
          </cell>
          <cell r="C2278" t="str">
            <v>KG</v>
          </cell>
          <cell r="D2278" t="str">
            <v>COEFICIENTE DE REPRESENTATIVIDADE</v>
          </cell>
          <cell r="E2278">
            <v>8.06</v>
          </cell>
        </row>
        <row r="2279">
          <cell r="A2279">
            <v>95947</v>
          </cell>
          <cell r="B2279" t="str">
            <v>ARMAÇÃO DE ESCADA, COM 2 LANCES, DE UMA ESTRUTURA CONVENCIONAL DE CONCRETO ARMADO UTILIZANDO AÇO CA-50 DE 12,5 MM - MONTAGEM. AF_01/2017</v>
          </cell>
          <cell r="C2279" t="str">
            <v>KG</v>
          </cell>
          <cell r="D2279" t="str">
            <v>COEFICIENTE DE REPRESENTATIVIDADE</v>
          </cell>
          <cell r="E2279">
            <v>5.96</v>
          </cell>
        </row>
        <row r="2280">
          <cell r="A2280">
            <v>95948</v>
          </cell>
          <cell r="B2280" t="str">
            <v>ARMAÇÃO DE ESCADA, COM 2 LANCES, DE UMA ESTRUTURA CONVENCIONAL DE CONCRETO ARMADO UTILIZANDO AÇO CA-50 DE 16,0 MM - MONTAGEM. AF_01/2017</v>
          </cell>
          <cell r="C2280" t="str">
            <v>KG</v>
          </cell>
          <cell r="D2280" t="str">
            <v>COEFICIENTE DE REPRESENTATIVIDADE</v>
          </cell>
          <cell r="E2280">
            <v>5</v>
          </cell>
        </row>
        <row r="2281">
          <cell r="A2281">
            <v>96544</v>
          </cell>
          <cell r="B2281" t="str">
            <v>ARMAÇÃO DE BLOCO, VIGA BALDRAME OU SAPATA UTILIZANDO AÇO CA-50 DE 6,3 MM - MONTAGEM. AF_06/2017</v>
          </cell>
          <cell r="C2281" t="str">
            <v>KG</v>
          </cell>
          <cell r="D2281" t="str">
            <v>COEFICIENTE DE REPRESENTATIVIDADE</v>
          </cell>
          <cell r="E2281">
            <v>10.91</v>
          </cell>
        </row>
        <row r="2282">
          <cell r="A2282">
            <v>96545</v>
          </cell>
          <cell r="B2282" t="str">
            <v>ARMAÇÃO DE BLOCO, VIGA BALDRAME OU SAPATA UTILIZANDO AÇO CA-50 DE 8 MM - MONTAGEM. AF_06/2017</v>
          </cell>
          <cell r="C2282" t="str">
            <v>KG</v>
          </cell>
          <cell r="D2282" t="str">
            <v>COEFICIENTE DE REPRESENTATIVIDADE</v>
          </cell>
          <cell r="E2282">
            <v>9.6</v>
          </cell>
        </row>
        <row r="2283">
          <cell r="A2283">
            <v>96546</v>
          </cell>
          <cell r="B2283" t="str">
            <v>ARMAÇÃO DE BLOCO, VIGA BALDRAME OU SAPATA UTILIZANDO AÇO CA-50 DE 10 MM - MONTAGEM. AF_06/2017</v>
          </cell>
          <cell r="C2283" t="str">
            <v>KG</v>
          </cell>
          <cell r="D2283" t="str">
            <v>COEFICIENTE DE REPRESENTATIVIDADE</v>
          </cell>
          <cell r="E2283">
            <v>8.2899999999999991</v>
          </cell>
        </row>
        <row r="2284">
          <cell r="A2284">
            <v>96547</v>
          </cell>
          <cell r="B2284" t="str">
            <v>ARMAÇÃO DE BLOCO, VIGA BALDRAME OU SAPATA UTILIZANDO AÇO CA-50 DE 12,5 MM - MONTAGEM. AF_06/2017</v>
          </cell>
          <cell r="C2284" t="str">
            <v>KG</v>
          </cell>
          <cell r="D2284" t="str">
            <v>COEFICIENTE DE REPRESENTATIVIDADE</v>
          </cell>
          <cell r="E2284">
            <v>6.85</v>
          </cell>
        </row>
        <row r="2285">
          <cell r="A2285">
            <v>96548</v>
          </cell>
          <cell r="B2285" t="str">
            <v>ARMAÇÃO DE BLOCO, VIGA BALDRAME OU SAPATA UTILIZANDO AÇO CA-50 DE 16 MM - MONTAGEM. AF_06/2017</v>
          </cell>
          <cell r="C2285" t="str">
            <v>KG</v>
          </cell>
          <cell r="D2285" t="str">
            <v>COEFICIENTE DE REPRESENTATIVIDADE</v>
          </cell>
          <cell r="E2285">
            <v>6.24</v>
          </cell>
        </row>
        <row r="2286">
          <cell r="A2286">
            <v>96549</v>
          </cell>
          <cell r="B2286" t="str">
            <v>ARMAÇÃO DE BLOCO, VIGA BALDRAME OU SAPATA UTILIZANDO AÇO CA-50 DE 20 MM - MONTAGEM. AF_06/2017</v>
          </cell>
          <cell r="C2286" t="str">
            <v>KG</v>
          </cell>
          <cell r="D2286" t="str">
            <v>COEFICIENTE DE REPRESENTATIVIDADE</v>
          </cell>
          <cell r="E2286">
            <v>6.65</v>
          </cell>
        </row>
        <row r="2287">
          <cell r="A2287">
            <v>96550</v>
          </cell>
          <cell r="B2287" t="str">
            <v>ARMAÇÃO DE BLOCO, VIGA BALDRAME OU SAPATA UTILIZANDO AÇO CA-50 DE 25 MM - MONTAGEM. AF_06/2017</v>
          </cell>
          <cell r="C2287" t="str">
            <v>KG</v>
          </cell>
          <cell r="D2287" t="str">
            <v>COEFICIENTE DE REPRESENTATIVIDADE</v>
          </cell>
          <cell r="E2287">
            <v>6.33</v>
          </cell>
        </row>
        <row r="2288">
          <cell r="A2288">
            <v>100066</v>
          </cell>
          <cell r="B2288" t="str">
            <v>ARMAÇÃO DO SISTEMA DE PAREDES DE CONCRETO, EXECUTADA COMO ARMADURA POSITIVA DE LAJES, TELA Q-196. AF_06/2019</v>
          </cell>
          <cell r="C2288" t="str">
            <v>KG</v>
          </cell>
          <cell r="D2288" t="str">
            <v>COEFICIENTE DE REPRESENTATIVIDADE</v>
          </cell>
          <cell r="E2288">
            <v>8.01</v>
          </cell>
        </row>
        <row r="2289">
          <cell r="A2289">
            <v>100067</v>
          </cell>
          <cell r="B2289" t="str">
            <v>ARMAÇÃO DO SISTEMA DE PAREDES DE CONCRETO, EXECUTADA COMO REFORÇO, VERGALHÃO DE 5,0 MM DE DIÂMETRO. AF_06/2019</v>
          </cell>
          <cell r="C2289" t="str">
            <v>KG</v>
          </cell>
          <cell r="D2289" t="str">
            <v>COEFICIENTE DE REPRESENTATIVIDADE</v>
          </cell>
          <cell r="E2289">
            <v>7.68</v>
          </cell>
        </row>
        <row r="2290">
          <cell r="A2290">
            <v>100068</v>
          </cell>
          <cell r="B2290" t="str">
            <v>ARMAÇÃO DO SISTEMA DE PAREDES DE CONCRETO, EXECUTADA COMO REFORÇO, VERGALHÃO DE 12,5 MM DE DIÂMETRO. AF_06/2019</v>
          </cell>
          <cell r="C2290" t="str">
            <v>KG</v>
          </cell>
          <cell r="D2290" t="str">
            <v>COEFICIENTE DE REPRESENTATIVIDADE</v>
          </cell>
          <cell r="E2290">
            <v>5.54</v>
          </cell>
        </row>
        <row r="2291">
          <cell r="A2291">
            <v>40780</v>
          </cell>
          <cell r="B2291" t="str">
            <v>REGULARIZAÇÃO DE SUPERFICIE DE CONCRETO APARENTE</v>
          </cell>
          <cell r="C2291" t="str">
            <v>M2</v>
          </cell>
          <cell r="D2291" t="str">
            <v>COEFICIENTE DE REPRESENTATIVIDADE</v>
          </cell>
          <cell r="E2291">
            <v>10.050000000000001</v>
          </cell>
        </row>
        <row r="2292">
          <cell r="A2292" t="str">
            <v>74157/4</v>
          </cell>
          <cell r="B2292" t="str">
            <v>LANCAMENTO/APLICACAO MANUAL DE CONCRETO EM FUNDACOES</v>
          </cell>
          <cell r="C2292" t="str">
            <v>M3</v>
          </cell>
          <cell r="D2292" t="str">
            <v>COEFICIENTE DE REPRESENTATIVIDADE</v>
          </cell>
          <cell r="E2292">
            <v>108.22</v>
          </cell>
        </row>
        <row r="2293">
          <cell r="A2293">
            <v>89993</v>
          </cell>
          <cell r="B2293" t="str">
            <v>GRAUTEAMENTO VERTICAL EM ALVENARIA ESTRUTURAL. AF_01/2015</v>
          </cell>
          <cell r="C2293" t="str">
            <v>M3</v>
          </cell>
          <cell r="D2293" t="str">
            <v>COEFICIENTE DE REPRESENTATIVIDADE</v>
          </cell>
          <cell r="E2293">
            <v>613.11</v>
          </cell>
        </row>
        <row r="2294">
          <cell r="A2294">
            <v>89994</v>
          </cell>
          <cell r="B2294" t="str">
            <v>GRAUTEAMENTO DE CINTA INTERMEDIÁRIA OU DE CONTRAVERGA EM ALVENARIA ESTRUTURAL. AF_01/2015</v>
          </cell>
          <cell r="C2294" t="str">
            <v>M3</v>
          </cell>
          <cell r="D2294" t="str">
            <v>COEFICIENTE DE REPRESENTATIVIDADE</v>
          </cell>
          <cell r="E2294">
            <v>500.3</v>
          </cell>
        </row>
        <row r="2295">
          <cell r="A2295">
            <v>89995</v>
          </cell>
          <cell r="B2295" t="str">
            <v>GRAUTEAMENTO DE CINTA SUPERIOR OU DE VERGA EM ALVENARIA ESTRUTURAL. AF_01/2015</v>
          </cell>
          <cell r="C2295" t="str">
            <v>M3</v>
          </cell>
          <cell r="D2295" t="str">
            <v>COEFICIENTE DE REPRESENTATIVIDADE</v>
          </cell>
          <cell r="E2295">
            <v>584.26</v>
          </cell>
        </row>
        <row r="2296">
          <cell r="A2296">
            <v>90278</v>
          </cell>
          <cell r="B2296" t="str">
            <v>GRAUTE FGK=15 MPA; TRAÇO 1:0,04:2,0:2,4 (CIMENTO/ CAL/ AREIA GROSSA/ BRITA 0) - PREPARO MECÂNICO COM BETONEIRA 400 L. AF_02/2015</v>
          </cell>
          <cell r="C2296" t="str">
            <v>M3</v>
          </cell>
          <cell r="D2296" t="str">
            <v>COEFICIENTE DE REPRESENTATIVIDADE</v>
          </cell>
          <cell r="E2296">
            <v>272.38</v>
          </cell>
        </row>
        <row r="2297">
          <cell r="A2297">
            <v>90279</v>
          </cell>
          <cell r="B2297" t="str">
            <v>GRAUTE FGK=20 MPA; TRAÇO 1:0,04:1,6:1,9 (CIMENTO/ CAL/ AREIA GROSSA/ BRITA 0) - PREPARO MECÂNICO COM BETONEIRA 400 L. AF_02/2015</v>
          </cell>
          <cell r="C2297" t="str">
            <v>M3</v>
          </cell>
          <cell r="D2297" t="str">
            <v>COEFICIENTE DE REPRESENTATIVIDADE</v>
          </cell>
          <cell r="E2297">
            <v>284.17</v>
          </cell>
        </row>
        <row r="2298">
          <cell r="A2298">
            <v>90280</v>
          </cell>
          <cell r="B2298" t="str">
            <v>GRAUTE FGK=25 MPA; TRAÇO 1:0,02:1,2:1,5 (CIMENTO/ CAL/ AREIA GROSSA/ BRITA 0) - PREPARO MECÂNICO COM BETONEIRA 400 L. AF_02/2015</v>
          </cell>
          <cell r="C2298" t="str">
            <v>M3</v>
          </cell>
          <cell r="D2298" t="str">
            <v>COEFICIENTE DE REPRESENTATIVIDADE</v>
          </cell>
          <cell r="E2298">
            <v>312.75</v>
          </cell>
        </row>
        <row r="2299">
          <cell r="A2299">
            <v>90281</v>
          </cell>
          <cell r="B2299" t="str">
            <v>GRAUTE FGK=30 MPA; TRAÇO 1:0,02:0,8:1,1 (CIMENTO/ CAL/ AREIA GROSSA/ BRITA 0) - PREPARO MECÂNICO COM BETONEIRA 400 L. AF_02/2015</v>
          </cell>
          <cell r="C2299" t="str">
            <v>M3</v>
          </cell>
          <cell r="D2299" t="str">
            <v>COEFICIENTE DE REPRESENTATIVIDADE</v>
          </cell>
          <cell r="E2299">
            <v>349.83</v>
          </cell>
        </row>
        <row r="2300">
          <cell r="A2300">
            <v>90282</v>
          </cell>
          <cell r="B2300" t="str">
            <v>GRAUTE FGK=15 MPA; TRAÇO 1:2,0:2,4 (CIMENTO/ AREIA GROSSA/ BRITA 0/ ADITIVO) - PREPARO MECÂNICO COM BETONEIRA 400 L. AF_02/2015</v>
          </cell>
          <cell r="C2300" t="str">
            <v>M3</v>
          </cell>
          <cell r="D2300" t="str">
            <v>COEFICIENTE DE REPRESENTATIVIDADE</v>
          </cell>
          <cell r="E2300">
            <v>274.33999999999997</v>
          </cell>
        </row>
        <row r="2301">
          <cell r="A2301">
            <v>90283</v>
          </cell>
          <cell r="B2301" t="str">
            <v>GRAUTE FGK=20 MPA; TRAÇO 1:1,6:1,9 (CIMENTO/ AREIA GROSSA/ BRITA 0/ ADITIVO) - PREPARO MECÂNICO COM BETONEIRA 400 L. AF_02/2015</v>
          </cell>
          <cell r="C2301" t="str">
            <v>M3</v>
          </cell>
          <cell r="D2301" t="str">
            <v>COEFICIENTE DE REPRESENTATIVIDADE</v>
          </cell>
          <cell r="E2301">
            <v>286.56</v>
          </cell>
        </row>
        <row r="2302">
          <cell r="A2302">
            <v>90284</v>
          </cell>
          <cell r="B2302" t="str">
            <v>GRAUTE FGK=25 MPA; TRAÇO 1:1,2:1,5 (CIMENTO/ AREIA GROSSA/ BRITA 0/ ADITIVO) - PREPARO MECÂNICO COM BETONEIRA 400 L. AF_02/2015</v>
          </cell>
          <cell r="C2302" t="str">
            <v>M3</v>
          </cell>
          <cell r="D2302" t="str">
            <v>COEFICIENTE DE REPRESENTATIVIDADE</v>
          </cell>
          <cell r="E2302">
            <v>316.67</v>
          </cell>
        </row>
        <row r="2303">
          <cell r="A2303">
            <v>90285</v>
          </cell>
          <cell r="B2303" t="str">
            <v>GRAUTE FGK=30 MPA; TRAÇO 1:0,8:1,1 (CIMENTO/ AREIA GROSSA/ BRITA 0/ ADITIVO) - PREPARO MECÂNICO COM BETONEIRA 400 L. AF_02/2015</v>
          </cell>
          <cell r="C2303" t="str">
            <v>M3</v>
          </cell>
          <cell r="D2303" t="str">
            <v>COEFICIENTE DE REPRESENTATIVIDADE</v>
          </cell>
          <cell r="E2303">
            <v>355.28</v>
          </cell>
        </row>
        <row r="2304">
          <cell r="A2304">
            <v>90853</v>
          </cell>
          <cell r="B2304" t="str">
            <v>CONCRETAGEM DE LAJES EM EDIFICAÇÕES UNIFAMILIARES FEITAS COM SISTEMA DE FÔRMAS MANUSEÁVEIS, COM CONCRETO USINADO BOMBEÁVEL FCK 20 MPA - LANÇAMENTO, ADENSAMENTO E ACABAMENTO. AF_06/2015</v>
          </cell>
          <cell r="C2304" t="str">
            <v>M3</v>
          </cell>
          <cell r="D2304" t="str">
            <v>COEFICIENTE DE REPRESENTATIVIDADE</v>
          </cell>
          <cell r="E2304">
            <v>376.53</v>
          </cell>
        </row>
        <row r="2305">
          <cell r="A2305">
            <v>90854</v>
          </cell>
          <cell r="B2305" t="str">
            <v>CONCRETAGEM DE PAREDES EM EDIFICAÇÕES UNIFAMILIARES FEITAS COM SISTEMA DE FÔRMAS MANUSEÁVEIS, COM CONCRETO USINADO BOMBEÁVEL FCK 20 MPA - LANÇAMENTO, ADENSAMENTO E ACABAMENTO. AF_06/2015</v>
          </cell>
          <cell r="C2305" t="str">
            <v>M3</v>
          </cell>
          <cell r="D2305" t="str">
            <v>COEFICIENTE DE REPRESENTATIVIDADE</v>
          </cell>
          <cell r="E2305">
            <v>364.72</v>
          </cell>
        </row>
        <row r="2306">
          <cell r="A2306">
            <v>90855</v>
          </cell>
          <cell r="B2306" t="str">
            <v>CONCRETAGEM DE PLATIBANDA EM EDIFICAÇÕES UNIFAMILIARES FEITAS COM SISTEMA DE FÔRMAS MANUSEÁVEIS, COM CONCRETO USINADO BOMBEÁVEL FCK 20 MPA - LANÇAMENTO, ADENSAMENTO E ACABAMENTO. AF_06/2015</v>
          </cell>
          <cell r="C2306" t="str">
            <v>M3</v>
          </cell>
          <cell r="D2306" t="str">
            <v>COEFICIENTE DE REPRESENTATIVIDADE</v>
          </cell>
          <cell r="E2306">
            <v>401.61</v>
          </cell>
        </row>
        <row r="2307">
          <cell r="A2307">
            <v>90856</v>
          </cell>
          <cell r="B2307" t="str">
            <v>CONCRETAGEM DE LAJES EM EDIFICAÇÕES MULTIFAMILIARES FEITAS COM SISTEMA DE FÔRMAS MANUSEÁVEIS, COM CONCRETO USINADO BOMBEÁVEL FCK 20 MPA - LANÇAMENTO, ADENSAMENTO E ACABAMENTO. AF_06/2015</v>
          </cell>
          <cell r="C2307" t="str">
            <v>M3</v>
          </cell>
          <cell r="D2307" t="str">
            <v>COEFICIENTE DE REPRESENTATIVIDADE</v>
          </cell>
          <cell r="E2307">
            <v>380.36</v>
          </cell>
        </row>
        <row r="2308">
          <cell r="A2308">
            <v>90857</v>
          </cell>
          <cell r="B2308" t="str">
            <v>CONCRETAGEM DE PAREDES EM EDIFICAÇÕES MULTIFAMILIARES FEITAS COM SISTEMA DE FÔRMAS MANUSEÁVEIS, COM CONCRETO USINADO BOMBEÁVEL FCK 20 MPA - LANÇAMENTO, ADENSAMENTO E ACABAMENTO. AF_06/2015</v>
          </cell>
          <cell r="C2308" t="str">
            <v>M3</v>
          </cell>
          <cell r="D2308" t="str">
            <v>COEFICIENTE DE REPRESENTATIVIDADE</v>
          </cell>
          <cell r="E2308">
            <v>367.28</v>
          </cell>
        </row>
        <row r="2309">
          <cell r="A2309">
            <v>90858</v>
          </cell>
          <cell r="B2309" t="str">
            <v>CONCRETAGEM DE PLATIBANDA EM EDIFICAÇÕES MULTIFAMILIARES FEITAS COM SISTEMA DE FÔRMAS MANUSEÁVEIS, COM CONCRETO USINADO BOMBEÁVEL FCK 20 MPA - LANÇAMENTO, ADENSAMENTO E ACABAMENTO. AF_06/2015</v>
          </cell>
          <cell r="C2309" t="str">
            <v>M3</v>
          </cell>
          <cell r="D2309" t="str">
            <v>COEFICIENTE DE REPRESENTATIVIDADE</v>
          </cell>
          <cell r="E2309">
            <v>419.2</v>
          </cell>
        </row>
        <row r="2310">
          <cell r="A2310">
            <v>90859</v>
          </cell>
          <cell r="B2310" t="str">
            <v>CONCRETAGEM DE PLATIBANDA EM EDIFICAÇÕES UNIFAMILIARES FEITAS COM SISTEMA DE FÔRMAS MANUSEÁVEIS, COM CONCRETO USINADO AUTOADENSÁVEL FCK 20 MPA - LANÇAMENTO E ACABAMENTO. AF_06/2015</v>
          </cell>
          <cell r="C2310" t="str">
            <v>M3</v>
          </cell>
          <cell r="D2310" t="str">
            <v>COEFICIENTE DE REPRESENTATIVIDADE</v>
          </cell>
          <cell r="E2310">
            <v>357.46</v>
          </cell>
        </row>
        <row r="2311">
          <cell r="A2311">
            <v>90860</v>
          </cell>
          <cell r="B2311" t="str">
            <v>CONCRETAGEM DE PLATIBANDA EM EDIFICAÇÕES MULTIFAMILIARES FEITAS COM SISTEMA DE FÔRMAS MANUSEÁVEIS, COM CONCRETO USINADO AUTOADENSÁVEL FCK 20 MPA - LANÇAMENTO E ACABAMENTO. AF_06/2015</v>
          </cell>
          <cell r="C2311" t="str">
            <v>M3</v>
          </cell>
          <cell r="D2311" t="str">
            <v>COEFICIENTE DE REPRESENTATIVIDADE</v>
          </cell>
          <cell r="E2311">
            <v>362.78</v>
          </cell>
        </row>
        <row r="2312">
          <cell r="A2312">
            <v>90861</v>
          </cell>
          <cell r="B2312" t="str">
            <v>CONCRETAGEM DE EDIFICAÇÕES (PAREDES E LAJES) FEITAS COM SISTEMA DE FÔRMAS MANUSEÁVEIS, COM CONCRETO USINADO BOMBEÁVEL FCK 20 MPA - LANÇAMENTO, ADENSAMENTO E ACABAMENTO. AF_06/2015</v>
          </cell>
          <cell r="C2312" t="str">
            <v>M3</v>
          </cell>
          <cell r="D2312" t="str">
            <v>COEFICIENTE DE REPRESENTATIVIDADE</v>
          </cell>
          <cell r="E2312">
            <v>370.81</v>
          </cell>
        </row>
        <row r="2313">
          <cell r="A2313">
            <v>90862</v>
          </cell>
          <cell r="B2313" t="str">
            <v>CONCRETAGEM DE EDIFICAÇÕES (PAREDES E LAJES) FEITAS COM SISTEMA DE FÔRMAS MANUSEÁVEIS, COM CONCRETO USINADO AUTOADENSÁVEL FCK 20 MPA - LANÇAMENTO E ACABAMENTO. AF_06/2015</v>
          </cell>
          <cell r="C2313" t="str">
            <v>M3</v>
          </cell>
          <cell r="D2313" t="str">
            <v>COEFICIENTE DE REPRESENTATIVIDADE</v>
          </cell>
          <cell r="E2313">
            <v>335.23</v>
          </cell>
        </row>
        <row r="2314">
          <cell r="A2314">
            <v>92718</v>
          </cell>
          <cell r="B2314" t="str">
            <v>CONCRETAGEM DE PILARES, FCK = 25 MPA,  COM USO DE BALDES EM EDIFICAÇÃO COM SEÇÃO MÉDIA DE PILARES MENOR OU IGUAL A 0,25 M² - LANÇAMENTO, ADENSAMENTO E ACABAMENTO. AF_12/2015</v>
          </cell>
          <cell r="C2314" t="str">
            <v>M3</v>
          </cell>
          <cell r="D2314" t="str">
            <v>COEFICIENTE DE REPRESENTATIVIDADE</v>
          </cell>
          <cell r="E2314">
            <v>463.12</v>
          </cell>
        </row>
        <row r="2315">
          <cell r="A2315">
            <v>92719</v>
          </cell>
          <cell r="B2315" t="str">
            <v>CONCRETAGEM DE PILARES, FCK = 25 MPA, COM USO DE GRUA EM EDIFICAÇÃO COM SEÇÃO MÉDIA DE PILARES MENOR OU IGUAL A 0,25 M² - LANÇAMENTO, ADENSAMENTO E ACABAMENTO. AF_12/2015</v>
          </cell>
          <cell r="C2315" t="str">
            <v>M3</v>
          </cell>
          <cell r="D2315" t="str">
            <v>COEFICIENTE DE REPRESENTATIVIDADE</v>
          </cell>
          <cell r="E2315">
            <v>325.14</v>
          </cell>
        </row>
        <row r="2316">
          <cell r="A2316">
            <v>92720</v>
          </cell>
          <cell r="B2316" t="str">
            <v>CONCRETAGEM DE PILARES, FCK = 25 MPA, COM USO DE BOMBA EM EDIFICAÇÃO COM SEÇÃO MÉDIA DE PILARES MENOR OU IGUAL A 0,25 M² - LANÇAMENTO, ADENSAMENTO E ACABAMENTO. AF_12/2015</v>
          </cell>
          <cell r="C2316" t="str">
            <v>M3</v>
          </cell>
          <cell r="D2316" t="str">
            <v>COEFICIENTE DE REPRESENTATIVIDADE</v>
          </cell>
          <cell r="E2316">
            <v>369.12</v>
          </cell>
        </row>
        <row r="2317">
          <cell r="A2317">
            <v>92721</v>
          </cell>
          <cell r="B2317" t="str">
            <v>CONCRETAGEM DE PILARES, FCK = 25 MPA, COM USO DE GRUA EM EDIFICAÇÃO COM SEÇÃO MÉDIA DE PILARES MAIOR QUE 0,25 M² - LANÇAMENTO, ADENSAMENTO E ACABAMENTO. AF_12/2015</v>
          </cell>
          <cell r="C2317" t="str">
            <v>M3</v>
          </cell>
          <cell r="D2317" t="str">
            <v>COEFICIENTE DE REPRESENTATIVIDADE</v>
          </cell>
          <cell r="E2317">
            <v>316.70999999999998</v>
          </cell>
        </row>
        <row r="2318">
          <cell r="A2318">
            <v>92722</v>
          </cell>
          <cell r="B2318" t="str">
            <v>CONCRETAGEM DE PILARES, FCK = 25 MPA, COM USO DE BOMBA EM EDIFICAÇÃO COM SEÇÃO MÉDIA DE PILARES MAIOR QUE 0,25 M² - LANÇAMENTO, ADENSAMENTO E ACABAMENTO. AF_12/2015</v>
          </cell>
          <cell r="C2318" t="str">
            <v>M3</v>
          </cell>
          <cell r="D2318" t="str">
            <v>COEFICIENTE DE REPRESENTATIVIDADE</v>
          </cell>
          <cell r="E2318">
            <v>365.67</v>
          </cell>
        </row>
        <row r="2319">
          <cell r="A2319">
            <v>92723</v>
          </cell>
          <cell r="B2319" t="str">
            <v>CONCRETAGEM DE VIGAS E LAJES, FCK=20 MPA, PARA LAJES PREMOLDADAS COM USO DE BOMBA EM EDIFICAÇÃO COM ÁREA MÉDIA DE LAJES MENOR OU IGUAL A 20 M² - LANÇAMENTO, ADENSAMENTO E ACABAMENTO. AF_12/2015</v>
          </cell>
          <cell r="C2319" t="str">
            <v>M3</v>
          </cell>
          <cell r="D2319" t="str">
            <v>COEFICIENTE DE REPRESENTATIVIDADE</v>
          </cell>
          <cell r="E2319">
            <v>356.88</v>
          </cell>
        </row>
        <row r="2320">
          <cell r="A2320">
            <v>92724</v>
          </cell>
          <cell r="B2320" t="str">
            <v>CONCRETAGEM DE VIGAS E LAJES, FCK=20 MPA, PARA LAJES PREMOLDADAS COM USO DE BOMBA EM EDIFICAÇÃO COM ÁREA MÉDIA DE LAJES MAIOR QUE 20 M² - LANÇAMENTO, ADENSAMENTO E ACABAMENTO. AF_12/2015</v>
          </cell>
          <cell r="C2320" t="str">
            <v>M3</v>
          </cell>
          <cell r="D2320" t="str">
            <v>COEFICIENTE DE REPRESENTATIVIDADE</v>
          </cell>
          <cell r="E2320">
            <v>353.74</v>
          </cell>
        </row>
        <row r="2321">
          <cell r="A2321">
            <v>92725</v>
          </cell>
          <cell r="B2321" t="str">
            <v>CONCRETAGEM DE VIGAS E LAJES, FCK=20 MPA, PARA LAJES MACIÇAS OU NERVURADAS COM USO DE BOMBA EM EDIFICAÇÃO COM ÁREA MÉDIA DE LAJES MENOR OU IGUAL A 20 M² - LANÇAMENTO, ADENSAMENTO E ACABAMENTO. AF_12/2015</v>
          </cell>
          <cell r="C2321" t="str">
            <v>M3</v>
          </cell>
          <cell r="D2321" t="str">
            <v>COEFICIENTE DE REPRESENTATIVIDADE</v>
          </cell>
          <cell r="E2321">
            <v>352.42</v>
          </cell>
        </row>
        <row r="2322">
          <cell r="A2322">
            <v>92726</v>
          </cell>
          <cell r="B2322" t="str">
            <v>CONCRETAGEM DE VIGAS E LAJES, FCK=20 MPA, PARA LAJES MACIÇAS OU NERVURADAS COM USO DE BOMBA EM EDIFICAÇÃO COM ÁREA MÉDIA DE LAJES MAIOR QUE 20 M² - LANÇAMENTO, ADENSAMENTO E ACABAMENTO. AF_12/2015</v>
          </cell>
          <cell r="C2322" t="str">
            <v>M3</v>
          </cell>
          <cell r="D2322" t="str">
            <v>COEFICIENTE DE REPRESENTATIVIDADE</v>
          </cell>
          <cell r="E2322">
            <v>350.21</v>
          </cell>
        </row>
        <row r="2323">
          <cell r="A2323">
            <v>92727</v>
          </cell>
          <cell r="B2323" t="str">
            <v>CONCRETAGEM DE VIGAS E LAJES, FCK=20 MPA, PARA LAJES PREMOLDADAS COM JERICAS EM ELEVADOR DE CABO EM EDIFICAÇÃO DE MULTIPAVIMENTOS ATÉ 16 ANDARES, COM ÁREA MÉDIA DE LAJES MENOR OU IGUAL A 20 M² - LANÇAMENTO, ADENSAMENTO E ACABAMENTO. AF_12/2015</v>
          </cell>
          <cell r="C2323" t="str">
            <v>M3</v>
          </cell>
          <cell r="D2323" t="str">
            <v>COEFICIENTE DE REPRESENTATIVIDADE</v>
          </cell>
          <cell r="E2323">
            <v>400.18</v>
          </cell>
        </row>
        <row r="2324">
          <cell r="A2324">
            <v>92728</v>
          </cell>
          <cell r="B2324" t="str">
            <v>CONCRETAGEM DE VIGAS E LAJES, FCK=20 MPA, PARA LAJES PREMOLDADAS COM JERICAS EM ELEVADOR DE CABO EM EDIFICAÇÃO DE MULTIPAVIMENTOS ATÉ 16 ANDARES, COM ÁREA MÉDIA DE LAJES MAIOR QUE 20 M² - LANÇAMENTO, ADENSAMENTO E ACABAMENTO. AF_12/2015</v>
          </cell>
          <cell r="C2324" t="str">
            <v>M3</v>
          </cell>
          <cell r="D2324" t="str">
            <v>COEFICIENTE DE REPRESENTATIVIDADE</v>
          </cell>
          <cell r="E2324">
            <v>378.39</v>
          </cell>
        </row>
        <row r="2325">
          <cell r="A2325">
            <v>92729</v>
          </cell>
          <cell r="B2325" t="str">
            <v>CONCRETAGEM DE VIGAS E LAJES, FCK=20 MPA, PARA LAJES MACIÇAS OU NERVURADAS COM JERICAS EM ELEVADOR DE CABO EM EDIFICAÇÃO DE ATÉ 16 ANDARES, COM ÁREA MÉDIA DE LAJES MENOR OU IGUAL A 20 M² - LANÇAMENTO, ADENSAMENTO E ACABAMENTO. AF_12/2015</v>
          </cell>
          <cell r="C2325" t="str">
            <v>M3</v>
          </cell>
          <cell r="D2325" t="str">
            <v>COEFICIENTE DE REPRESENTATIVIDADE</v>
          </cell>
          <cell r="E2325">
            <v>369.18</v>
          </cell>
        </row>
        <row r="2326">
          <cell r="A2326">
            <v>92730</v>
          </cell>
          <cell r="B2326" t="str">
            <v>CONCRETAGEM DE VIGAS E LAJES, FCK=20 MPA, PARA LAJES MACIÇAS OU NERVURADAS COM JERICAS EM ELEVADOR DE CABO EM EDIFICAÇÃO DE MULTIPAVIMENTOS ATÉ 16 ANDARES, COM ÁREA MÉDIA DE LAJES MAIOR QUE 20 M² - LANÇAMENTO, ADENSAMENTO E ACABAMENTO. AF_12/2015</v>
          </cell>
          <cell r="C2326" t="str">
            <v>M3</v>
          </cell>
          <cell r="D2326" t="str">
            <v>COEFICIENTE DE REPRESENTATIVIDADE</v>
          </cell>
          <cell r="E2326">
            <v>353.79</v>
          </cell>
        </row>
        <row r="2327">
          <cell r="A2327">
            <v>92731</v>
          </cell>
          <cell r="B2327" t="str">
            <v>CONCRETAGEM DE VIGAS E LAJES, FCK=20 MPA, PARA LAJES PREMOLDADAS COM JERICAS EM CREMALHEIRA EM EDIFICAÇÃO DE MULTIPAVIMENTOS ATÉ 16 ANDARES, COM ÁREA MÉDIA DE LAJES MENOR OU IGUAL A 20 M² - LANÇAMENTO, ADENSAMENTO E ACABAMENTO. AF_12/2015</v>
          </cell>
          <cell r="C2327" t="str">
            <v>M3</v>
          </cell>
          <cell r="D2327" t="str">
            <v>COEFICIENTE DE REPRESENTATIVIDADE</v>
          </cell>
          <cell r="E2327">
            <v>371.31</v>
          </cell>
        </row>
        <row r="2328">
          <cell r="A2328">
            <v>92732</v>
          </cell>
          <cell r="B2328" t="str">
            <v>CONCRETAGEM DE VIGAS E LAJES, FCK=20 MPA, PARA LAJES PREMOLDADAS COM JERICAS EM CREMALHEIRA EM EDIFICAÇÃO DE MULTIPAVIMENTOS ATÉ 16 ANDARES, COM ÁREA MÉDIA DE LAJES MAIOR QUE 20 M² - LANÇAMENTO, ADENSAMENTO E ACABAMENTO. AF_12/2015</v>
          </cell>
          <cell r="C2328" t="str">
            <v>M3</v>
          </cell>
          <cell r="D2328" t="str">
            <v>COEFICIENTE DE REPRESENTATIVIDADE</v>
          </cell>
          <cell r="E2328">
            <v>356.43</v>
          </cell>
        </row>
        <row r="2329">
          <cell r="A2329">
            <v>92733</v>
          </cell>
          <cell r="B2329" t="str">
            <v>CONCRETAGEM DE VIGAS E LAJES, FCK=20 MPA, PARA LAJES MACIÇAS OU NERVURADAS COM JERICAS EM CREMALHEIRA EM EDIFICAÇÃO DE MULTIPAVIMENTOS ATÉ 16 ANDARES, COM ÁREA MÉDIA DE LAJES MENOR OU IGUAL A 20 M² - LANÇAMENTO, ADENSAMENTO E ACABAMENTO. AF_12/2015</v>
          </cell>
          <cell r="C2329" t="str">
            <v>M3</v>
          </cell>
          <cell r="D2329" t="str">
            <v>COEFICIENTE DE REPRESENTATIVIDADE</v>
          </cell>
          <cell r="E2329">
            <v>350.1</v>
          </cell>
        </row>
        <row r="2330">
          <cell r="A2330">
            <v>92734</v>
          </cell>
          <cell r="B2330" t="str">
            <v>CONCRETAGEM DE VIGAS E LAJES, FCK=20 MPA, PARA LAJES MACIÇAS OU NERVURADAS COM JERICAS EM CREMALHEIRA EM EDIFICAÇÃO DE MULTIPAVIMENTOS ATÉ 16 ANDARES, COM ÁREA MÉDIA DE LAJES MAIOR QUE 20 M² - LANÇAMENTO, ADENSAMENTO E ACABAMENTO. AF_12/2015</v>
          </cell>
          <cell r="C2330" t="str">
            <v>M3</v>
          </cell>
          <cell r="D2330" t="str">
            <v>COEFICIENTE DE REPRESENTATIVIDADE</v>
          </cell>
          <cell r="E2330">
            <v>339.6</v>
          </cell>
        </row>
        <row r="2331">
          <cell r="A2331">
            <v>92735</v>
          </cell>
          <cell r="B2331" t="str">
            <v>CONCRETAGEM DE VIGAS E LAJES, FCK=20 MPA, PARA LAJES PREMOLDADAS COM GRUA DE CAÇAMBA DE 350 L EM EDIFICAÇÃO DE MULTIPAVIMENTOS ATÉ 16 ANDARES, COM ÁREA MÉDIA DE LAJES MENOR OU IGUAL A 20 M² - LANÇAMENTO, ADENSAMENTO E ACABAMENTO. AF_12/2015</v>
          </cell>
          <cell r="C2331" t="str">
            <v>M3</v>
          </cell>
          <cell r="D2331" t="str">
            <v>COEFICIENTE DE REPRESENTATIVIDADE</v>
          </cell>
          <cell r="E2331">
            <v>348.19</v>
          </cell>
        </row>
        <row r="2332">
          <cell r="A2332">
            <v>92736</v>
          </cell>
          <cell r="B2332" t="str">
            <v>CONCRETAGEM DE VIGAS E LAJES, FCK=20 MPA, PARA LAJES PREMOLDADAS COM GRUA DE CAÇAMBA DE 350 L EM EDIFICAÇÃO DE MULTIPAVIMENTOS ATÉ 16 ANDARES, COM ÁREA MÉDIA DE LAJES MAIOR QUE 20 M² - LANÇAMENTO, ADENSAMENTO E ACABAMENTO. AF_12/2015</v>
          </cell>
          <cell r="C2332" t="str">
            <v>M3</v>
          </cell>
          <cell r="D2332" t="str">
            <v>COEFICIENTE DE REPRESENTATIVIDADE</v>
          </cell>
          <cell r="E2332">
            <v>336.38</v>
          </cell>
        </row>
        <row r="2333">
          <cell r="A2333">
            <v>92739</v>
          </cell>
          <cell r="B2333" t="str">
            <v>CONCRETAGEM DE VIGAS E LAJES, FCK=20 MPA, PARA LAJES MACIÇAS OU NERVURADAS COM GRUA DE CAÇAMBA DE 500 L EM EDIFICAÇÃO DE MULTIPAVIMENTOS ATÉ 16 ANDARES, COM ÁREA MÉDIA DE LAJES MENOR OU IGUAL A 20 M² - LANÇAMENTO, ADENSAMENTO E ACABAMENTO. AF_12/2015</v>
          </cell>
          <cell r="C2333" t="str">
            <v>M3</v>
          </cell>
          <cell r="D2333" t="str">
            <v>COEFICIENTE DE REPRESENTATIVIDADE</v>
          </cell>
          <cell r="E2333">
            <v>319.25</v>
          </cell>
        </row>
        <row r="2334">
          <cell r="A2334">
            <v>92740</v>
          </cell>
          <cell r="B2334" t="str">
            <v>CONCRETAGEM DE VIGAS E LAJES, FCK=20 MPA, PARA LAJES MACIÇAS OU NERVURADAS COM GRUA DE CAÇAMBA DE 500 L EM EDIFICAÇÃO DE MULTIPAVIMENTOS ATÉ 16 ANDARES, COM ÁREA MÉDIA DE LAJES MAIOR QUE 20 M² - LANÇAMENTO, ADENSAMENTO E ACABAMENTO. AF_12/2015</v>
          </cell>
          <cell r="C2334" t="str">
            <v>M3</v>
          </cell>
          <cell r="D2334" t="str">
            <v>COEFICIENTE DE REPRESENTATIVIDADE</v>
          </cell>
          <cell r="E2334">
            <v>313.39999999999998</v>
          </cell>
        </row>
        <row r="2335">
          <cell r="A2335">
            <v>92741</v>
          </cell>
          <cell r="B2335" t="str">
            <v>CONCRETAGEM DE VIGAS E LAJES, FCK=20 MPA, PARA QUALQUER TIPO DE LAJE COM BALDES EM EDIFICAÇÃO TÉRREA, COM ÁREA MÉDIA DE LAJES MENOR OU IGUAL A 20 M² - LANÇAMENTO, ADENSAMENTO E ACABAMENTO. AF_12/2015</v>
          </cell>
          <cell r="C2335" t="str">
            <v>M3</v>
          </cell>
          <cell r="D2335" t="str">
            <v>COEFICIENTE DE REPRESENTATIVIDADE</v>
          </cell>
          <cell r="E2335">
            <v>521.26</v>
          </cell>
        </row>
        <row r="2336">
          <cell r="A2336">
            <v>92742</v>
          </cell>
          <cell r="B2336" t="str">
            <v>CONCRETAGEM DE VIGAS E LAJES, FCK=20 MPA, PARA QUALQUER TIPO DE LAJE COM BALDES EM EDIFICAÇÃO DE MULTIPAVIMENTOS ATÉ 04 ANDARES, COM ÁREA MÉDIA DE LAJES MENOR OU IGUAL A 20 M² - LANÇAMENTO, ADENSAMENTO E ACABAMENTO. AF_12/2015</v>
          </cell>
          <cell r="C2336" t="str">
            <v>M3</v>
          </cell>
          <cell r="D2336" t="str">
            <v>COEFICIENTE DE REPRESENTATIVIDADE</v>
          </cell>
          <cell r="E2336">
            <v>740.73</v>
          </cell>
        </row>
        <row r="2337">
          <cell r="A2337">
            <v>92873</v>
          </cell>
          <cell r="B2337" t="str">
            <v>LANÇAMENTO COM USO DE BALDES, ADENSAMENTO E ACABAMENTO DE CONCRETO EM ESTRUTURAS. AF_12/2015</v>
          </cell>
          <cell r="C2337" t="str">
            <v>M3</v>
          </cell>
          <cell r="D2337" t="str">
            <v>COEFICIENTE DE REPRESENTATIVIDADE</v>
          </cell>
          <cell r="E2337">
            <v>170.6</v>
          </cell>
        </row>
        <row r="2338">
          <cell r="A2338">
            <v>92874</v>
          </cell>
          <cell r="B2338" t="str">
            <v>LANÇAMENTO COM USO DE BOMBA, ADENSAMENTO E ACABAMENTO DE CONCRETO EM ESTRUTURAS. AF_12/2015</v>
          </cell>
          <cell r="C2338" t="str">
            <v>M3</v>
          </cell>
          <cell r="D2338" t="str">
            <v>COEFICIENTE DE REPRESENTATIVIDADE</v>
          </cell>
          <cell r="E2338">
            <v>27.75</v>
          </cell>
        </row>
        <row r="2339">
          <cell r="A2339">
            <v>94962</v>
          </cell>
          <cell r="B2339" t="str">
            <v>CONCRETO MAGRO PARA LASTRO, TRAÇO 1:4,5:4,5 (CIMENTO/ AREIA MÉDIA/ BRITA 1)  - PREPARO MECÂNICO COM BETONEIRA 400 L. AF_07/2016</v>
          </cell>
          <cell r="C2339" t="str">
            <v>M3</v>
          </cell>
          <cell r="D2339" t="str">
            <v>COEFICIENTE DE REPRESENTATIVIDADE</v>
          </cell>
          <cell r="E2339">
            <v>221.8</v>
          </cell>
        </row>
        <row r="2340">
          <cell r="A2340">
            <v>94963</v>
          </cell>
          <cell r="B2340" t="str">
            <v>CONCRETO FCK = 15MPA, TRAÇO 1:3,4:3,5 (CIMENTO/ AREIA MÉDIA/ BRITA 1)  - PREPARO MECÂNICO COM BETONEIRA 400 L. AF_07/2016</v>
          </cell>
          <cell r="C2340" t="str">
            <v>M3</v>
          </cell>
          <cell r="D2340" t="str">
            <v>COEFICIENTE DE REPRESENTATIVIDADE</v>
          </cell>
          <cell r="E2340">
            <v>244.45</v>
          </cell>
        </row>
        <row r="2341">
          <cell r="A2341">
            <v>94964</v>
          </cell>
          <cell r="B2341" t="str">
            <v>CONCRETO FCK = 20MPA, TRAÇO 1:2,7:3 (CIMENTO/ AREIA MÉDIA/ BRITA 1)  - PREPARO MECÂNICO COM BETONEIRA 400 L. AF_07/2016</v>
          </cell>
          <cell r="C2341" t="str">
            <v>M3</v>
          </cell>
          <cell r="D2341" t="str">
            <v>COEFICIENTE DE REPRESENTATIVIDADE</v>
          </cell>
          <cell r="E2341">
            <v>268.41000000000003</v>
          </cell>
        </row>
        <row r="2342">
          <cell r="A2342">
            <v>94965</v>
          </cell>
          <cell r="B2342" t="str">
            <v>CONCRETO FCK = 25MPA, TRAÇO 1:2,3:2,7 (CIMENTO/ AREIA MÉDIA/ BRITA 1)  - PREPARO MECÂNICO COM BETONEIRA 400 L. AF_07/2016</v>
          </cell>
          <cell r="C2342" t="str">
            <v>M3</v>
          </cell>
          <cell r="D2342" t="str">
            <v>COEFICIENTE DE REPRESENTATIVIDADE</v>
          </cell>
          <cell r="E2342">
            <v>276.58</v>
          </cell>
        </row>
        <row r="2343">
          <cell r="A2343">
            <v>94966</v>
          </cell>
          <cell r="B2343" t="str">
            <v>CONCRETO FCK = 30MPA, TRAÇO 1:2,1:2,5 (CIMENTO/ AREIA MÉDIA/ BRITA 1)  - PREPARO MECÂNICO COM BETONEIRA 400 L. AF_07/2016</v>
          </cell>
          <cell r="C2343" t="str">
            <v>M3</v>
          </cell>
          <cell r="D2343" t="str">
            <v>COEFICIENTE DE REPRESENTATIVIDADE</v>
          </cell>
          <cell r="E2343">
            <v>285.60000000000002</v>
          </cell>
        </row>
        <row r="2344">
          <cell r="A2344">
            <v>94967</v>
          </cell>
          <cell r="B2344" t="str">
            <v>CONCRETO FCK = 40MPA, TRAÇO 1:1,6:1,9 (CIMENTO/ AREIA MÉDIA/ BRITA 1)  - PREPARO MECÂNICO COM BETONEIRA 400 L. AF_07/2016</v>
          </cell>
          <cell r="C2344" t="str">
            <v>M3</v>
          </cell>
          <cell r="D2344" t="str">
            <v>COEFICIENTE DE REPRESENTATIVIDADE</v>
          </cell>
          <cell r="E2344">
            <v>324.69</v>
          </cell>
        </row>
        <row r="2345">
          <cell r="A2345">
            <v>94968</v>
          </cell>
          <cell r="B2345" t="str">
            <v>CONCRETO MAGRO PARA LASTRO, TRAÇO 1:4,5:4,5 (CIMENTO/ AREIA MÉDIA/ BRITA 1)  - PREPARO MECÂNICO COM BETONEIRA 600 L. AF_07/2016</v>
          </cell>
          <cell r="C2345" t="str">
            <v>M3</v>
          </cell>
          <cell r="D2345" t="str">
            <v>COEFICIENTE DE REPRESENTATIVIDADE</v>
          </cell>
          <cell r="E2345">
            <v>217.99</v>
          </cell>
        </row>
        <row r="2346">
          <cell r="A2346">
            <v>94969</v>
          </cell>
          <cell r="B2346" t="str">
            <v>CONCRETO FCK = 15MPA, TRAÇO 1:3,4:3,5 (CIMENTO/ AREIA MÉDIA/ BRITA 1)  - PREPARO MECÂNICO COM BETONEIRA 600 L. AF_07/2016</v>
          </cell>
          <cell r="C2346" t="str">
            <v>M3</v>
          </cell>
          <cell r="D2346" t="str">
            <v>COEFICIENTE DE REPRESENTATIVIDADE</v>
          </cell>
          <cell r="E2346">
            <v>238.24</v>
          </cell>
        </row>
        <row r="2347">
          <cell r="A2347">
            <v>94970</v>
          </cell>
          <cell r="B2347" t="str">
            <v>CONCRETO FCK = 20MPA, TRAÇO 1:2,7:3 (CIMENTO/ AREIA MÉDIA/ BRITA 1)  - PREPARO MECÂNICO COM BETONEIRA 600 L. AF_07/2016</v>
          </cell>
          <cell r="C2347" t="str">
            <v>M3</v>
          </cell>
          <cell r="D2347" t="str">
            <v>COEFICIENTE DE REPRESENTATIVIDADE</v>
          </cell>
          <cell r="E2347">
            <v>257.01</v>
          </cell>
        </row>
        <row r="2348">
          <cell r="A2348">
            <v>94971</v>
          </cell>
          <cell r="B2348" t="str">
            <v>CONCRETO FCK = 25MPA, TRAÇO 1:2,3:2,7 (CIMENTO/ AREIA MÉDIA/ BRITA 1)  - PREPARO MECÂNICO COM BETONEIRA 600 L. AF_07/2016</v>
          </cell>
          <cell r="C2348" t="str">
            <v>M3</v>
          </cell>
          <cell r="D2348" t="str">
            <v>COEFICIENTE DE REPRESENTATIVIDADE</v>
          </cell>
          <cell r="E2348">
            <v>270.12</v>
          </cell>
        </row>
        <row r="2349">
          <cell r="A2349">
            <v>94972</v>
          </cell>
          <cell r="B2349" t="str">
            <v>CONCRETO FCK = 30MPA, TRAÇO 1:2,1:2,5 (CIMENTO/ AREIA MÉDIA/ BRITA 1)  - PREPARO MECÂNICO COM BETONEIRA 600 L. AF_07/2016</v>
          </cell>
          <cell r="C2349" t="str">
            <v>M3</v>
          </cell>
          <cell r="D2349" t="str">
            <v>COEFICIENTE DE REPRESENTATIVIDADE</v>
          </cell>
          <cell r="E2349">
            <v>278.95</v>
          </cell>
        </row>
        <row r="2350">
          <cell r="A2350">
            <v>94973</v>
          </cell>
          <cell r="B2350" t="str">
            <v>CONCRETO FCK = 40MPA, TRAÇO 1:1,6:1,9 (CIMENTO/ AREIA MÉDIA/ BRITA 1)  - PREPARO MECÂNICO COM BETONEIRA 600 L. AF_07/2016</v>
          </cell>
          <cell r="C2350" t="str">
            <v>M3</v>
          </cell>
          <cell r="D2350" t="str">
            <v>COEFICIENTE DE REPRESENTATIVIDADE</v>
          </cell>
          <cell r="E2350">
            <v>316.5</v>
          </cell>
        </row>
        <row r="2351">
          <cell r="A2351">
            <v>94974</v>
          </cell>
          <cell r="B2351" t="str">
            <v>CONCRETO MAGRO PARA LASTRO, TRAÇO 1:4,5:4,5 (CIMENTO/ AREIA MÉDIA/ BRITA 1)  - PREPARO MANUAL. AF_07/2016</v>
          </cell>
          <cell r="C2351" t="str">
            <v>M3</v>
          </cell>
          <cell r="D2351" t="str">
            <v>COEFICIENTE DE REPRESENTATIVIDADE</v>
          </cell>
          <cell r="E2351">
            <v>316.70999999999998</v>
          </cell>
        </row>
        <row r="2352">
          <cell r="A2352">
            <v>94975</v>
          </cell>
          <cell r="B2352" t="str">
            <v>CONCRETO FCK = 15MPA, TRAÇO 1:3,4:3,5 (CIMENTO/ AREIA MÉDIA/ BRITA 1)  - PREPARO MANUAL. AF_07/2016</v>
          </cell>
          <cell r="C2352" t="str">
            <v>M3</v>
          </cell>
          <cell r="D2352" t="str">
            <v>COEFICIENTE DE REPRESENTATIVIDADE</v>
          </cell>
          <cell r="E2352">
            <v>338.21</v>
          </cell>
        </row>
        <row r="2353">
          <cell r="A2353">
            <v>96555</v>
          </cell>
          <cell r="B2353" t="str">
            <v>CONCRETAGEM DE BLOCOS DE COROAMENTO E VIGAS BALDRAME, FCK 30 MPA, COM USO DE JERICA  LANÇAMENTO, ADENSAMENTO E ACABAMENTO. AF_06/2017</v>
          </cell>
          <cell r="C2353" t="str">
            <v>M3</v>
          </cell>
          <cell r="D2353" t="str">
            <v>COEFICIENTE DE REPRESENTATIVIDADE</v>
          </cell>
          <cell r="E2353">
            <v>413.28</v>
          </cell>
        </row>
        <row r="2354">
          <cell r="A2354">
            <v>96556</v>
          </cell>
          <cell r="B2354" t="str">
            <v>CONCRETAGEM DE SAPATAS, FCK 30 MPA, COM USO DE JERICA  LANÇAMENTO, ADENSAMENTO E ACABAMENTO. AF_06/2017</v>
          </cell>
          <cell r="C2354" t="str">
            <v>M3</v>
          </cell>
          <cell r="D2354" t="str">
            <v>COEFICIENTE DE REPRESENTATIVIDADE</v>
          </cell>
          <cell r="E2354">
            <v>483.11</v>
          </cell>
        </row>
        <row r="2355">
          <cell r="A2355">
            <v>96557</v>
          </cell>
          <cell r="B2355" t="str">
            <v>CONCRETAGEM DE BLOCOS DE COROAMENTO E VIGAS BALDRAMES, FCK 30 MPA, COM USO DE BOMBA  LANÇAMENTO, ADENSAMENTO E ACABAMENTO. AF_06/2017</v>
          </cell>
          <cell r="C2355" t="str">
            <v>M3</v>
          </cell>
          <cell r="D2355" t="str">
            <v>COEFICIENTE DE REPRESENTATIVIDADE</v>
          </cell>
          <cell r="E2355">
            <v>384.69</v>
          </cell>
        </row>
        <row r="2356">
          <cell r="A2356">
            <v>96558</v>
          </cell>
          <cell r="B2356" t="str">
            <v>CONCRETAGEM DE SAPATAS, FCK 30 MPA, COM USO DE BOMBA  LANÇAMENTO, ADENSAMENTO E ACABAMENTO. AF_11/2016</v>
          </cell>
          <cell r="C2356" t="str">
            <v>M3</v>
          </cell>
          <cell r="D2356" t="str">
            <v>COEFICIENTE DE REPRESENTATIVIDADE</v>
          </cell>
          <cell r="E2356">
            <v>390.73</v>
          </cell>
        </row>
        <row r="2357">
          <cell r="A2357">
            <v>99235</v>
          </cell>
          <cell r="B2357" t="str">
            <v>CONCRETAGEM DE EDIFICAÇÕES (PAREDES E LAJES) FEITAS COM SISTEMA DE FÔRMAS MANUSEÁVEIS, COM CONCRETO USINADO AUTOADENSÁVEL FCK 25 MPA - LANÇAMENTO E ACABAMENTO. AF_06/2015</v>
          </cell>
          <cell r="C2357" t="str">
            <v>M3</v>
          </cell>
          <cell r="D2357" t="str">
            <v>COEFICIENTE DE REPRESENTATIVIDADE</v>
          </cell>
          <cell r="E2357">
            <v>346.59</v>
          </cell>
        </row>
        <row r="2358">
          <cell r="A2358">
            <v>99431</v>
          </cell>
          <cell r="B2358" t="str">
            <v>CONCRETAGEM DE LAJES EM EDIFICAÇÕES UNIFAMILIARES FEITAS COM SISTEMA DE FÔRMAS MANUSEÁVEIS, COM CONCRETO USINADO BOMBEÁVEL FCK 25 MPA - LANÇAMENTO, ADENSAMENTO E ACABAMENTO (EXCLUSIVE BOMBA LANÇA). AF_06/2015</v>
          </cell>
          <cell r="C2358" t="str">
            <v>M3</v>
          </cell>
          <cell r="D2358" t="str">
            <v>COEFICIENTE DE REPRESENTATIVIDADE</v>
          </cell>
          <cell r="E2358">
            <v>412.85</v>
          </cell>
        </row>
        <row r="2359">
          <cell r="A2359">
            <v>99432</v>
          </cell>
          <cell r="B2359" t="str">
            <v>CONCRETAGEM DE PAREDES EM EDIFICAÇÕES UNIFAMILIARES FEITAS COM SISTEMA DE FÔRMAS MANUSEÁVEIS, COM CONCRETO USINADO BOMBEÁVEL FCK 25 MPA - LANÇAMENTO, ADENSAMENTO E ACABAMENTO (EXCLUSIVE BOMBA LANÇA). AF_06/2015</v>
          </cell>
          <cell r="C2359" t="str">
            <v>M3</v>
          </cell>
          <cell r="D2359" t="str">
            <v>COEFICIENTE DE REPRESENTATIVIDADE</v>
          </cell>
          <cell r="E2359">
            <v>389.62</v>
          </cell>
        </row>
        <row r="2360">
          <cell r="A2360">
            <v>99433</v>
          </cell>
          <cell r="B2360" t="str">
            <v>CONCRETAGEM DE PLATIBANDA EM EDIFICAÇÕES UNIFAMILIARES FEITAS COM SISTEMA DE FÔRMAS MANUSEÁVEIS, COM CONCRETO USINADO BOMBEÁVEL FCK 25 MPA, - LANÇAMENTO, ADENSAMENTO E ACABAMENTO (EXCLUSIVE BOMBA LANÇA). AF_06/2015</v>
          </cell>
          <cell r="C2360" t="str">
            <v>M3</v>
          </cell>
          <cell r="D2360" t="str">
            <v>COEFICIENTE DE REPRESENTATIVIDADE</v>
          </cell>
          <cell r="E2360">
            <v>439.23</v>
          </cell>
        </row>
        <row r="2361">
          <cell r="A2361">
            <v>99434</v>
          </cell>
          <cell r="B2361" t="str">
            <v>CONCRETAGEM DE LAJES EM EDIFICAÇÕES MULTIFAMILIARES FEITAS COM SISTEMA DE FÔRMAS MANUSEÁVEIS, COM CONCRETO USINADO BOMBEÁVEL FCK 25 MPA - LANÇAMENTO, ADENSAMENTO E ACABAMENTO (EXCLUSIVE BOMBA LANÇA). AF_06/2015</v>
          </cell>
          <cell r="C2361" t="str">
            <v>M3</v>
          </cell>
          <cell r="D2361" t="str">
            <v>COEFICIENTE DE REPRESENTATIVIDADE</v>
          </cell>
          <cell r="E2361">
            <v>416.68</v>
          </cell>
        </row>
        <row r="2362">
          <cell r="A2362">
            <v>99435</v>
          </cell>
          <cell r="B2362" t="str">
            <v>CONCRETAGEM DE PAREDES EM EDIFICAÇÕES MULTIFAMILIARES FEITAS COM SISTEMA DE FÔRMAS MANUSEÁVEIS, COM CONCRETO USINADO BOMBEÁVEL FCK 25 MPA - LANÇAMENTO, ADENSAMENTO E ACABAMENTO (EXCLUSIVE BOMBA LANÇA). AF_06/2015</v>
          </cell>
          <cell r="C2362" t="str">
            <v>M3</v>
          </cell>
          <cell r="D2362" t="str">
            <v>COEFICIENTE DE REPRESENTATIVIDADE</v>
          </cell>
          <cell r="E2362">
            <v>402.62</v>
          </cell>
        </row>
        <row r="2363">
          <cell r="A2363">
            <v>99436</v>
          </cell>
          <cell r="B2363" t="str">
            <v>CONCRETAGEM DE PLATIBANDA EM EDIFICAÇÕES MULTIFAMILIARES FEITAS COM SISTEMA DE FÔRMAS MANUSEÁVEIS, COM CONCRETO USINADO BOMBEÁVEL FCK 25 MPA - LANÇAMENTO, ADENSAMENTO E ACABAMENTO (EXCLUSIVE BOMBA LANÇA). AF_06/2015</v>
          </cell>
          <cell r="C2363" t="str">
            <v>M3</v>
          </cell>
          <cell r="D2363" t="str">
            <v>COEFICIENTE DE REPRESENTATIVIDADE</v>
          </cell>
          <cell r="E2363">
            <v>456.82</v>
          </cell>
        </row>
        <row r="2364">
          <cell r="A2364">
            <v>99437</v>
          </cell>
          <cell r="B2364" t="str">
            <v>CONCRETAGEM DE PLATIBANDA EM EDIFICAÇÕES UNIFAMILIARES FEITAS COM SISTEMA DE FÔRMAS MANUSEÁVEIS, COM CONCRETO USINADO AUTOADENSÁVEL FCK 25 MPA - LANÇAMENTO E ACABAMENTO. AF_06/2015</v>
          </cell>
          <cell r="C2364" t="str">
            <v>M3</v>
          </cell>
          <cell r="D2364" t="str">
            <v>COEFICIENTE DE REPRESENTATIVIDADE</v>
          </cell>
          <cell r="E2364">
            <v>369.46</v>
          </cell>
        </row>
        <row r="2365">
          <cell r="A2365">
            <v>99438</v>
          </cell>
          <cell r="B2365" t="str">
            <v>CONCRETAGEM DE PLATIBANDA EM EDIFICAÇÕES MULTIFAMILIARES FEITAS COM SISTEMA DE FÔRMAS MANUSEÁVEIS, COM CONCRETO USINADO AUTOADENSÁVEL FCK 25 MPA - LANÇAMENTO E ACABAMENTO. AF_06/2015</v>
          </cell>
          <cell r="C2365" t="str">
            <v>M3</v>
          </cell>
          <cell r="D2365" t="str">
            <v>COEFICIENTE DE REPRESENTATIVIDADE</v>
          </cell>
          <cell r="E2365">
            <v>374.78</v>
          </cell>
        </row>
        <row r="2366">
          <cell r="A2366">
            <v>99439</v>
          </cell>
          <cell r="B2366" t="str">
            <v>CONCRETAGEM DE EDIFICAÇÕES (PAREDES E LAJES) FEITAS COM SISTEMA DE FÔRMAS MANUSEÁVEIS, COM CONCRETO USINADO BOMBEÁVEL FCK 25 MPA - LANÇAMENTO, ADENSAMENTO E ACABAMENTO (EXCLUSIVE BOMBA LANÇA). AF_06/2015</v>
          </cell>
          <cell r="C2366" t="str">
            <v>M3</v>
          </cell>
          <cell r="D2366" t="str">
            <v>COEFICIENTE DE REPRESENTATIVIDADE</v>
          </cell>
          <cell r="E2366">
            <v>406.47</v>
          </cell>
        </row>
        <row r="2367">
          <cell r="A2367" t="str">
            <v>74141/1</v>
          </cell>
          <cell r="B2367" t="str">
            <v>LAJE PRE-MOLD BETA 11 P/1KN/M2 VAOS 4,40M/INCL VIGOTAS TIJOLOS ARMADURA NEGATIVA CAPEAMENTO 3CM CONCRETO 20MPA ESCORAMENTO MATERIAL E MAO  DE OBRA.</v>
          </cell>
          <cell r="C2367" t="str">
            <v>M2</v>
          </cell>
          <cell r="D2367" t="str">
            <v>COEFICIENTE DE REPRESENTATIVIDADE</v>
          </cell>
          <cell r="E2367">
            <v>66.069999999999993</v>
          </cell>
        </row>
        <row r="2368">
          <cell r="A2368" t="str">
            <v>74141/2</v>
          </cell>
          <cell r="B2368" t="str">
            <v>LAJE PRE-MOLD BETA 12 P/3,5KN/M2 VAO 4,1M INCL VIGOTAS TIJOLOS ARMADU-RA NEGATIVA CAPEAMENTO 3CM CONCRETO 15MPA ESCORAMENTO MATERIAIS E MAO DE OBRA.</v>
          </cell>
          <cell r="C2368" t="str">
            <v>M2</v>
          </cell>
          <cell r="D2368" t="str">
            <v>COEFICIENTE DE REPRESENTATIVIDADE</v>
          </cell>
          <cell r="E2368">
            <v>73.11</v>
          </cell>
        </row>
        <row r="2369">
          <cell r="A2369" t="str">
            <v>74141/3</v>
          </cell>
          <cell r="B2369" t="str">
            <v>LAJE PRE-MOLD BETA 16 P/3,5KN/M2 VAO 5,2M INCL VIGOTAS TIJOLOS ARMADU-RA NEGATIVA CAPEAMENTO 3CM CONCRETO 15MPA ESCORAMENTO MATERIAL E MAO  DE OBRA.</v>
          </cell>
          <cell r="C2369" t="str">
            <v>M2</v>
          </cell>
          <cell r="D2369" t="str">
            <v>COEFICIENTE DE REPRESENTATIVIDADE</v>
          </cell>
          <cell r="E2369">
            <v>86.57</v>
          </cell>
        </row>
        <row r="2370">
          <cell r="A2370" t="str">
            <v>74141/4</v>
          </cell>
          <cell r="B2370" t="str">
            <v>LAJE PRE-MOLD BETA 20 P/3,5KN/M2 VAO 6,2M INCL VIGOTAS TIJOLOS ARMADU-RA NEGATIVA CAPEAMENTO 3CM CONCRETO 15MPA ESCORAMENTO MATERIAL E MAO  DE OBRA.</v>
          </cell>
          <cell r="C2370" t="str">
            <v>M2</v>
          </cell>
          <cell r="D2370" t="str">
            <v>COEFICIENTE DE REPRESENTATIVIDADE</v>
          </cell>
          <cell r="E2370">
            <v>98.36</v>
          </cell>
        </row>
        <row r="2371">
          <cell r="A2371" t="str">
            <v>74202/1</v>
          </cell>
          <cell r="B2371" t="str">
            <v>LAJE PRE-MOLDADA P/FORRO, SOBRECARGA 100KG/M2, VAOS ATE 3,50M/E=8CM, C/LAJOTAS E CAP.C/CONC FCK=20MPA, 3CM, INTER-EIXO 38CM, C/ESCORAMENTO (REAPR.3X) E FERRAGEM NEGATIVA</v>
          </cell>
          <cell r="C2371" t="str">
            <v>M2</v>
          </cell>
          <cell r="D2371" t="str">
            <v>COEFICIENTE DE REPRESENTATIVIDADE</v>
          </cell>
          <cell r="E2371">
            <v>59.39</v>
          </cell>
        </row>
        <row r="2372">
          <cell r="A2372" t="str">
            <v>74202/2</v>
          </cell>
          <cell r="B2372" t="str">
            <v>LAJE PRE-MOLDADA P/PISO, SOBRECARGA 200KG/M2, VAOS ATE 3,50M/E=8CM, C/LAJOTAS E CAP.C/CONC FCK=20MPA, 4CM, INTER-EIXO 38CM, C/ESCORAMENTO (REAPR.3X) E FERRAGEM NEGATIVA</v>
          </cell>
          <cell r="C2372" t="str">
            <v>M2</v>
          </cell>
          <cell r="D2372" t="str">
            <v>COEFICIENTE DE REPRESENTATIVIDADE</v>
          </cell>
          <cell r="E2372">
            <v>65.56</v>
          </cell>
        </row>
        <row r="2373">
          <cell r="A2373" t="str">
            <v>73817/1</v>
          </cell>
          <cell r="B2373" t="str">
            <v>EMBASAMENTO DE MATERIAL GRANULAR - PO DE PEDRA</v>
          </cell>
          <cell r="C2373" t="str">
            <v>M3</v>
          </cell>
          <cell r="D2373" t="str">
            <v>COEFICIENTE DE REPRESENTATIVIDADE</v>
          </cell>
          <cell r="E2373">
            <v>94.6</v>
          </cell>
        </row>
        <row r="2374">
          <cell r="A2374" t="str">
            <v>73817/2</v>
          </cell>
          <cell r="B2374" t="str">
            <v>EMBASAMENTO DE MATERIAL GRANULAR - RACHAO</v>
          </cell>
          <cell r="C2374" t="str">
            <v>M3</v>
          </cell>
          <cell r="D2374" t="str">
            <v>COEFICIENTE DE REPRESENTATIVIDADE</v>
          </cell>
          <cell r="E2374">
            <v>124.13</v>
          </cell>
        </row>
        <row r="2375">
          <cell r="A2375" t="str">
            <v>74078/1</v>
          </cell>
          <cell r="B2375" t="str">
            <v>AGULHAMENTO FUNDO DE VALAS C/MACO 30KG PEDRA-DE-MAO H=10CM</v>
          </cell>
          <cell r="C2375" t="str">
            <v>M2</v>
          </cell>
          <cell r="D2375" t="str">
            <v>COEFICIENTE DE REPRESENTATIVIDADE</v>
          </cell>
          <cell r="E2375">
            <v>30.72</v>
          </cell>
        </row>
        <row r="2376">
          <cell r="A2376">
            <v>83518</v>
          </cell>
          <cell r="B2376" t="str">
            <v>ALVENARIA EMBASAMENTO E=20 CM BLOCO CONCRETO</v>
          </cell>
          <cell r="C2376" t="str">
            <v>M3</v>
          </cell>
          <cell r="D2376" t="str">
            <v>COEFICIENTE DE REPRESENTATIVIDADE</v>
          </cell>
          <cell r="E2376">
            <v>310.81</v>
          </cell>
        </row>
        <row r="2377">
          <cell r="A2377">
            <v>95467</v>
          </cell>
          <cell r="B2377" t="str">
            <v>EMBASAMENTO C/PEDRA ARGAMASSADA UTILIZANDO ARG.CIM/AREIA 1:4</v>
          </cell>
          <cell r="C2377" t="str">
            <v>M3</v>
          </cell>
          <cell r="D2377" t="str">
            <v>COEFICIENTE DE REPRESENTATIVIDADE</v>
          </cell>
          <cell r="E2377">
            <v>390.31</v>
          </cell>
        </row>
        <row r="2378">
          <cell r="A2378">
            <v>68328</v>
          </cell>
          <cell r="B2378" t="str">
            <v>JUNTA DE DILATACAO COM ISOPOR 10 MM</v>
          </cell>
          <cell r="C2378" t="str">
            <v>M2</v>
          </cell>
          <cell r="D2378" t="str">
            <v>COEFICIENTE DE REPRESENTATIVIDADE</v>
          </cell>
          <cell r="E2378">
            <v>15.02</v>
          </cell>
        </row>
        <row r="2379">
          <cell r="A2379" t="str">
            <v>73898/1</v>
          </cell>
          <cell r="B2379" t="str">
            <v>JUNTA DE DILATACAO ELASTICA (PVC) O-220/6 PRESSAO ATE 30 MCA</v>
          </cell>
          <cell r="C2379" t="str">
            <v>M</v>
          </cell>
          <cell r="D2379" t="str">
            <v>ATRIBUÍDO SÃO PAULO</v>
          </cell>
          <cell r="E2379">
            <v>96.79</v>
          </cell>
        </row>
        <row r="2380">
          <cell r="A2380">
            <v>79471</v>
          </cell>
          <cell r="B2380" t="str">
            <v>PINTURA ADESIVA P/ CONCRETO, A BASE DE RESINA EPOXI ( SIKADUR 32 )</v>
          </cell>
          <cell r="C2380" t="str">
            <v>KG</v>
          </cell>
          <cell r="D2380" t="str">
            <v>COEFICIENTE DE REPRESENTATIVIDADE</v>
          </cell>
          <cell r="E2380">
            <v>51.23</v>
          </cell>
        </row>
        <row r="2381">
          <cell r="A2381">
            <v>98576</v>
          </cell>
          <cell r="B2381" t="str">
            <v>TRATAMENTO DE JUNTA DE DILATAÇÃO COM MANTA ASFÁLTICA ADERIDA COM MAÇARICO. AF_06/2018</v>
          </cell>
          <cell r="C2381" t="str">
            <v>M</v>
          </cell>
          <cell r="D2381" t="str">
            <v>ATRIBUÍDO SÃO PAULO</v>
          </cell>
          <cell r="E2381">
            <v>16.86</v>
          </cell>
        </row>
        <row r="2382">
          <cell r="A2382">
            <v>93182</v>
          </cell>
          <cell r="B2382" t="str">
            <v>VERGA PRÉ-MOLDADA PARA JANELAS COM ATÉ 1,5 M DE VÃO. AF_03/2016</v>
          </cell>
          <cell r="C2382" t="str">
            <v>M</v>
          </cell>
          <cell r="D2382" t="str">
            <v>COEFICIENTE DE REPRESENTATIVIDADE</v>
          </cell>
          <cell r="E2382">
            <v>24.21</v>
          </cell>
        </row>
        <row r="2383">
          <cell r="A2383">
            <v>93183</v>
          </cell>
          <cell r="B2383" t="str">
            <v>VERGA PRÉ-MOLDADA PARA JANELAS COM MAIS DE 1,5 M DE VÃO. AF_03/2016</v>
          </cell>
          <cell r="C2383" t="str">
            <v>M</v>
          </cell>
          <cell r="D2383" t="str">
            <v>COEFICIENTE DE REPRESENTATIVIDADE</v>
          </cell>
          <cell r="E2383">
            <v>30.17</v>
          </cell>
        </row>
        <row r="2384">
          <cell r="A2384">
            <v>93184</v>
          </cell>
          <cell r="B2384" t="str">
            <v>VERGA PRÉ-MOLDADA PARA PORTAS COM ATÉ 1,5 M DE VÃO. AF_03/2016</v>
          </cell>
          <cell r="C2384" t="str">
            <v>M</v>
          </cell>
          <cell r="D2384" t="str">
            <v>COEFICIENTE DE REPRESENTATIVIDADE</v>
          </cell>
          <cell r="E2384">
            <v>18.64</v>
          </cell>
        </row>
        <row r="2385">
          <cell r="A2385">
            <v>93185</v>
          </cell>
          <cell r="B2385" t="str">
            <v>VERGA PRÉ-MOLDADA PARA PORTAS COM MAIS DE 1,5 M DE VÃO. AF_03/2016</v>
          </cell>
          <cell r="C2385" t="str">
            <v>M</v>
          </cell>
          <cell r="D2385" t="str">
            <v>COEFICIENTE DE REPRESENTATIVIDADE</v>
          </cell>
          <cell r="E2385">
            <v>29.62</v>
          </cell>
        </row>
        <row r="2386">
          <cell r="A2386">
            <v>93186</v>
          </cell>
          <cell r="B2386" t="str">
            <v>VERGA MOLDADA IN LOCO EM CONCRETO PARA JANELAS COM ATÉ 1,5 M DE VÃO. AF_03/2016</v>
          </cell>
          <cell r="C2386" t="str">
            <v>M</v>
          </cell>
          <cell r="D2386" t="str">
            <v>COEFICIENTE DE REPRESENTATIVIDADE</v>
          </cell>
          <cell r="E2386">
            <v>44.92</v>
          </cell>
        </row>
        <row r="2387">
          <cell r="A2387">
            <v>93187</v>
          </cell>
          <cell r="B2387" t="str">
            <v>VERGA MOLDADA IN LOCO EM CONCRETO PARA JANELAS COM MAIS DE 1,5 M DE VÃO. AF_03/2016</v>
          </cell>
          <cell r="C2387" t="str">
            <v>M</v>
          </cell>
          <cell r="D2387" t="str">
            <v>COEFICIENTE DE REPRESENTATIVIDADE</v>
          </cell>
          <cell r="E2387">
            <v>50.66</v>
          </cell>
        </row>
        <row r="2388">
          <cell r="A2388">
            <v>93188</v>
          </cell>
          <cell r="B2388" t="str">
            <v>VERGA MOLDADA IN LOCO EM CONCRETO PARA PORTAS COM ATÉ 1,5 M DE VÃO. AF_03/2016</v>
          </cell>
          <cell r="C2388" t="str">
            <v>M</v>
          </cell>
          <cell r="D2388" t="str">
            <v>COEFICIENTE DE REPRESENTATIVIDADE</v>
          </cell>
          <cell r="E2388">
            <v>42.09</v>
          </cell>
        </row>
        <row r="2389">
          <cell r="A2389">
            <v>93189</v>
          </cell>
          <cell r="B2389" t="str">
            <v>VERGA MOLDADA IN LOCO EM CONCRETO PARA PORTAS COM MAIS DE 1,5 M DE VÃO. AF_03/2016</v>
          </cell>
          <cell r="C2389" t="str">
            <v>M</v>
          </cell>
          <cell r="D2389" t="str">
            <v>COEFICIENTE DE REPRESENTATIVIDADE</v>
          </cell>
          <cell r="E2389">
            <v>50.88</v>
          </cell>
        </row>
        <row r="2390">
          <cell r="A2390">
            <v>93190</v>
          </cell>
          <cell r="B2390" t="str">
            <v>VERGA MOLDADA IN LOCO COM UTILIZAÇÃO DE BLOCOS CANALETA PARA JANELAS COM ATÉ 1,5 M DE VÃO. AF_03/2016</v>
          </cell>
          <cell r="C2390" t="str">
            <v>M</v>
          </cell>
          <cell r="D2390" t="str">
            <v>COEFICIENTE DE REPRESENTATIVIDADE</v>
          </cell>
          <cell r="E2390">
            <v>27.86</v>
          </cell>
        </row>
        <row r="2391">
          <cell r="A2391">
            <v>93191</v>
          </cell>
          <cell r="B2391" t="str">
            <v>VERGA MOLDADA IN LOCO COM UTILIZAÇÃO DE BLOCOS CANALETA PARA JANELAS COM MAIS DE 1,5 M DE VÃO. AF_03/2016</v>
          </cell>
          <cell r="C2391" t="str">
            <v>M</v>
          </cell>
          <cell r="D2391" t="str">
            <v>COEFICIENTE DE REPRESENTATIVIDADE</v>
          </cell>
          <cell r="E2391">
            <v>28.69</v>
          </cell>
        </row>
        <row r="2392">
          <cell r="A2392">
            <v>93192</v>
          </cell>
          <cell r="B2392" t="str">
            <v>VERGA MOLDADA IN LOCO COM UTILIZAÇÃO DE BLOCOS CANALETA PARA PORTAS COM ATÉ 1,5 M DE VÃO. AF_03/2016</v>
          </cell>
          <cell r="C2392" t="str">
            <v>M</v>
          </cell>
          <cell r="D2392" t="str">
            <v>COEFICIENTE DE REPRESENTATIVIDADE</v>
          </cell>
          <cell r="E2392">
            <v>29.96</v>
          </cell>
        </row>
        <row r="2393">
          <cell r="A2393">
            <v>93193</v>
          </cell>
          <cell r="B2393" t="str">
            <v>VERGA MOLDADA IN LOCO COM UTILIZAÇÃO DE BLOCOS CANALETA PARA PORTAS COM MAIS DE 1,5 M DE VÃO. AF_03/2016</v>
          </cell>
          <cell r="C2393" t="str">
            <v>M</v>
          </cell>
          <cell r="D2393" t="str">
            <v>COEFICIENTE DE REPRESENTATIVIDADE</v>
          </cell>
          <cell r="E2393">
            <v>28.97</v>
          </cell>
        </row>
        <row r="2394">
          <cell r="A2394">
            <v>93194</v>
          </cell>
          <cell r="B2394" t="str">
            <v>CONTRAVERGA PRÉ-MOLDADA PARA VÃOS DE ATÉ 1,5 M DE COMPRIMENTO. AF_03/2016</v>
          </cell>
          <cell r="C2394" t="str">
            <v>M</v>
          </cell>
          <cell r="D2394" t="str">
            <v>COEFICIENTE DE REPRESENTATIVIDADE</v>
          </cell>
          <cell r="E2394">
            <v>23.8</v>
          </cell>
        </row>
        <row r="2395">
          <cell r="A2395">
            <v>93195</v>
          </cell>
          <cell r="B2395" t="str">
            <v>CONTRAVERGA PRÉ-MOLDADA PARA VÃOS DE MAIS DE 1,5 M DE COMPRIMENTO. AF_03/2016</v>
          </cell>
          <cell r="C2395" t="str">
            <v>M</v>
          </cell>
          <cell r="D2395" t="str">
            <v>COEFICIENTE DE REPRESENTATIVIDADE</v>
          </cell>
          <cell r="E2395">
            <v>28.22</v>
          </cell>
        </row>
        <row r="2396">
          <cell r="A2396">
            <v>93196</v>
          </cell>
          <cell r="B2396" t="str">
            <v>CONTRAVERGA MOLDADA IN LOCO EM CONCRETO PARA VÃOS DE ATÉ 1,5 M DE COMPRIMENTO. AF_03/2016</v>
          </cell>
          <cell r="C2396" t="str">
            <v>M</v>
          </cell>
          <cell r="D2396" t="str">
            <v>COEFICIENTE DE REPRESENTATIVIDADE</v>
          </cell>
          <cell r="E2396">
            <v>43.77</v>
          </cell>
        </row>
        <row r="2397">
          <cell r="A2397">
            <v>93197</v>
          </cell>
          <cell r="B2397" t="str">
            <v>CONTRAVERGA MOLDADA IN LOCO EM CONCRETO PARA VÃOS DE MAIS DE 1,5 M DE COMPRIMENTO. AF_03/2016</v>
          </cell>
          <cell r="C2397" t="str">
            <v>M</v>
          </cell>
          <cell r="D2397" t="str">
            <v>COEFICIENTE DE REPRESENTATIVIDADE</v>
          </cell>
          <cell r="E2397">
            <v>48.26</v>
          </cell>
        </row>
        <row r="2398">
          <cell r="A2398">
            <v>93198</v>
          </cell>
          <cell r="B2398" t="str">
            <v>CONTRAVERGA MOLDADA IN LOCO COM UTILIZAÇÃO DE BLOCOS CANALETA PARA VÃOS DE ATÉ 1,5 M DE COMPRIMENTO. AF_03/2016</v>
          </cell>
          <cell r="C2398" t="str">
            <v>M</v>
          </cell>
          <cell r="D2398" t="str">
            <v>COEFICIENTE DE REPRESENTATIVIDADE</v>
          </cell>
          <cell r="E2398">
            <v>25.11</v>
          </cell>
        </row>
        <row r="2399">
          <cell r="A2399">
            <v>93199</v>
          </cell>
          <cell r="B2399" t="str">
            <v>CONTRAVERGA MOLDADA IN LOCO COM UTILIZAÇÃO DE BLOCOS CANALETA PARA VÃOS DE MAIS DE 1,5 M DE COMPRIMENTO. AF_03/2016</v>
          </cell>
          <cell r="C2399" t="str">
            <v>M</v>
          </cell>
          <cell r="D2399" t="str">
            <v>COEFICIENTE DE REPRESENTATIVIDADE</v>
          </cell>
          <cell r="E2399">
            <v>24.62</v>
          </cell>
        </row>
        <row r="2400">
          <cell r="A2400">
            <v>93200</v>
          </cell>
          <cell r="B2400" t="str">
            <v>FIXAÇÃO (ENCUNHAMENTO) DE ALVENARIA DE VEDAÇÃO COM ARGAMASSA APLICADA COM BISNAGA. AF_03/2016</v>
          </cell>
          <cell r="C2400" t="str">
            <v>M</v>
          </cell>
          <cell r="D2400" t="str">
            <v>COEFICIENTE DE REPRESENTATIVIDADE</v>
          </cell>
          <cell r="E2400">
            <v>2.2599999999999998</v>
          </cell>
        </row>
        <row r="2401">
          <cell r="A2401">
            <v>93201</v>
          </cell>
          <cell r="B2401" t="str">
            <v>FIXAÇÃO (ENCUNHAMENTO) DE ALVENARIA DE VEDAÇÃO COM ARGAMASSA APLICADA COM COLHER. AF_03/2016</v>
          </cell>
          <cell r="C2401" t="str">
            <v>M</v>
          </cell>
          <cell r="D2401" t="str">
            <v>COEFICIENTE DE REPRESENTATIVIDADE</v>
          </cell>
          <cell r="E2401">
            <v>4.97</v>
          </cell>
        </row>
        <row r="2402">
          <cell r="A2402">
            <v>93202</v>
          </cell>
          <cell r="B2402" t="str">
            <v>FIXAÇÃO (ENCUNHAMENTO) DE ALVENARIA DE VEDAÇÃO COM TIJOLO MACIÇO. AF_03/2016</v>
          </cell>
          <cell r="C2402" t="str">
            <v>M</v>
          </cell>
          <cell r="D2402" t="str">
            <v>COEFICIENTE DE REPRESENTATIVIDADE</v>
          </cell>
          <cell r="E2402">
            <v>18.670000000000002</v>
          </cell>
        </row>
        <row r="2403">
          <cell r="A2403">
            <v>93203</v>
          </cell>
          <cell r="B2403" t="str">
            <v>FIXAÇÃO (ENCUNHAMENTO) DE ALVENARIA DE VEDAÇÃO COM ESPUMA DE POLIURETANO EXPANSIVA. AF_03/2016</v>
          </cell>
          <cell r="C2403" t="str">
            <v>M</v>
          </cell>
          <cell r="D2403" t="str">
            <v>COLETADO</v>
          </cell>
          <cell r="E2403">
            <v>9.3699999999999992</v>
          </cell>
        </row>
        <row r="2404">
          <cell r="A2404">
            <v>93204</v>
          </cell>
          <cell r="B2404" t="str">
            <v>CINTA DE AMARRAÇÃO DE ALVENARIA MOLDADA IN LOCO EM CONCRETO. AF_03/2016</v>
          </cell>
          <cell r="C2404" t="str">
            <v>M</v>
          </cell>
          <cell r="D2404" t="str">
            <v>COEFICIENTE DE REPRESENTATIVIDADE</v>
          </cell>
          <cell r="E2404">
            <v>34.03</v>
          </cell>
        </row>
        <row r="2405">
          <cell r="A2405">
            <v>93205</v>
          </cell>
          <cell r="B2405" t="str">
            <v>CINTA DE AMARRAÇÃO DE ALVENARIA MOLDADA IN LOCO COM UTILIZAÇÃO DE BLOCOS CANALETA. AF_03/2016</v>
          </cell>
          <cell r="C2405" t="str">
            <v>M</v>
          </cell>
          <cell r="D2405" t="str">
            <v>COEFICIENTE DE REPRESENTATIVIDADE</v>
          </cell>
          <cell r="E2405">
            <v>22.4</v>
          </cell>
        </row>
        <row r="2406">
          <cell r="A2406">
            <v>71623</v>
          </cell>
          <cell r="B2406" t="str">
            <v>CHAPIM DE CONCRETO APARENTE COM ACABAMENTO DESEMPENADO, FORMA DE COMPENSADO PLASTIFICADO (MADEIRIT) DE 14 X 10 CM, FUNDIDO NO LOCAL.</v>
          </cell>
          <cell r="C2406" t="str">
            <v>M</v>
          </cell>
          <cell r="D2406" t="str">
            <v>COEFICIENTE DE REPRESENTATIVIDADE</v>
          </cell>
          <cell r="E2406">
            <v>28.42</v>
          </cell>
        </row>
        <row r="2407">
          <cell r="A2407" t="str">
            <v>74144/2</v>
          </cell>
          <cell r="B2407" t="str">
            <v>SUPORTE APOIO CAIXA D AGUA BARROTES MADEIRA DE 1</v>
          </cell>
          <cell r="C2407" t="str">
            <v>UN</v>
          </cell>
          <cell r="D2407" t="str">
            <v>COEFICIENTE DE REPRESENTATIVIDADE</v>
          </cell>
          <cell r="E2407">
            <v>21.22</v>
          </cell>
        </row>
        <row r="2408">
          <cell r="A2408">
            <v>83513</v>
          </cell>
          <cell r="B2408" t="str">
            <v>FORNECIMENTO DE PERFIL SIMPLES "I" OU "H" ATE 8" INCLUSIVE PERDAS</v>
          </cell>
          <cell r="C2408" t="str">
            <v>KG</v>
          </cell>
          <cell r="D2408" t="str">
            <v>COEFICIENTE DE REPRESENTATIVIDADE</v>
          </cell>
          <cell r="E2408">
            <v>6.67</v>
          </cell>
        </row>
        <row r="2409">
          <cell r="A2409">
            <v>83514</v>
          </cell>
          <cell r="B2409" t="str">
            <v>FORNECIMENTO DE PERFIL SIMPLES "I" OU "H" 8 A 12" INCLUSIVE PERDAS</v>
          </cell>
          <cell r="C2409" t="str">
            <v>KG</v>
          </cell>
          <cell r="D2409" t="str">
            <v>COEFICIENTE DE REPRESENTATIVIDADE</v>
          </cell>
          <cell r="E2409">
            <v>6.55</v>
          </cell>
        </row>
        <row r="2410">
          <cell r="A2410">
            <v>84153</v>
          </cell>
          <cell r="B2410" t="str">
            <v>APARELHO DE APOIO NEOPRENE NAO FRETADO (1,4KG/DM3)</v>
          </cell>
          <cell r="C2410" t="str">
            <v>KG</v>
          </cell>
          <cell r="D2410" t="str">
            <v>ATRIBUÍDO SÃO PAULO</v>
          </cell>
          <cell r="E2410">
            <v>66.48</v>
          </cell>
        </row>
        <row r="2411">
          <cell r="A2411">
            <v>84154</v>
          </cell>
          <cell r="B2411" t="str">
            <v>APARELHO APOIO NEOPRENE FRETADO</v>
          </cell>
          <cell r="C2411" t="str">
            <v>DM3</v>
          </cell>
          <cell r="D2411" t="str">
            <v>ATRIBUÍDO SÃO PAULO</v>
          </cell>
          <cell r="E2411">
            <v>137.9</v>
          </cell>
        </row>
        <row r="2412">
          <cell r="A2412">
            <v>85233</v>
          </cell>
          <cell r="B2412" t="str">
            <v>ESCADA EM CONCRETO ARMADO, FCK = 15 MPA, MOLDADA IN LOCO</v>
          </cell>
          <cell r="C2412" t="str">
            <v>M3</v>
          </cell>
          <cell r="D2412" t="str">
            <v>COEFICIENTE DE REPRESENTATIVIDADE</v>
          </cell>
          <cell r="E2412">
            <v>2399.94</v>
          </cell>
        </row>
        <row r="2413">
          <cell r="A2413">
            <v>95952</v>
          </cell>
          <cell r="B2413" t="str">
            <v>(COMPOSIÇÃO REPRESENTATIVA) EXECUÇÃO DE ESTRUTURAS DE CONCRETO ARMADO CONVENCIONAL, PARA EDIFICAÇÃO HABITACIONAL MULTIFAMILIAR (PRÉDIO), FCK = 25 MPA. AF_01/2017</v>
          </cell>
          <cell r="C2413" t="str">
            <v>M3</v>
          </cell>
          <cell r="D2413" t="str">
            <v>ATRIBUÍDO SÃO PAULO</v>
          </cell>
          <cell r="E2413">
            <v>1387.77</v>
          </cell>
        </row>
        <row r="2414">
          <cell r="A2414">
            <v>95953</v>
          </cell>
          <cell r="B2414" t="str">
            <v>(COMPOSIÇÃO REPRESENTATIVA) EXECUÇÃO DE ESTRUTURAS DE CONCRETO ARMADO, PARA EDIFICAÇÃO HABITACIONAL UNIFAMILIAR COM DOIS PAVIMENTOS (CASA ISOLADA), FCK = 25 MPA. AF_01/2017</v>
          </cell>
          <cell r="C2414" t="str">
            <v>M3</v>
          </cell>
          <cell r="D2414" t="str">
            <v>ATRIBUÍDO SÃO PAULO</v>
          </cell>
          <cell r="E2414">
            <v>2350.52</v>
          </cell>
        </row>
        <row r="2415">
          <cell r="A2415">
            <v>95954</v>
          </cell>
          <cell r="B2415" t="str">
            <v>(COMPOSIÇÃO REPRESENTATIVA) EXECUÇÃO DE ESTRUTURAS DE CONCRETO ARMADO, PARA EDIFICAÇÃO HABITACIONAL UNIFAMILIAR COM DOIS PAVIMENTOS (CASA EM EMPREENDIMENTOS), FCK = 25 MPA. AF_01/2017</v>
          </cell>
          <cell r="C2415" t="str">
            <v>M3</v>
          </cell>
          <cell r="D2415" t="str">
            <v>ATRIBUÍDO SÃO PAULO</v>
          </cell>
          <cell r="E2415">
            <v>1660.04</v>
          </cell>
        </row>
        <row r="2416">
          <cell r="A2416">
            <v>95955</v>
          </cell>
          <cell r="B2416" t="str">
            <v>(COMPOSIÇÃO REPRESENTATIVA) EXECUÇÃO DE ESTRUTURAS DE CONCRETO ARMADO, PARA EDIFICAÇÃO HABITACIONAL UNIFAMILIAR TÉRREA (CASA ISOLADA), FCK = 25 MPA. AF_01/2017</v>
          </cell>
          <cell r="C2416" t="str">
            <v>M3</v>
          </cell>
          <cell r="D2416" t="str">
            <v>ATRIBUÍDO SÃO PAULO</v>
          </cell>
          <cell r="E2416">
            <v>2078.56</v>
          </cell>
        </row>
        <row r="2417">
          <cell r="A2417">
            <v>95956</v>
          </cell>
          <cell r="B2417" t="str">
            <v>(COMPOSIÇÃO REPRESENTATIVA) EXECUÇÃO DE ESTRUTURAS DE CONCRETO ARMADO, PARA EDIFICAÇÃO HABITACIONAL UNIFAMILIAR TÉRREA (CASA EM EMPREENDIMENTOS), FCK = 25 MPA. AF_01/2017</v>
          </cell>
          <cell r="C2417" t="str">
            <v>M3</v>
          </cell>
          <cell r="D2417" t="str">
            <v>ATRIBUÍDO SÃO PAULO</v>
          </cell>
          <cell r="E2417">
            <v>1618</v>
          </cell>
        </row>
        <row r="2418">
          <cell r="A2418">
            <v>95957</v>
          </cell>
          <cell r="B2418" t="str">
            <v>(COMPOSIÇÃO REPRESENTATIVA) EXECUÇÃO DE ESTRUTURAS DE CONCRETO ARMADO, PARA EDIFICAÇÃO INSTITUCIONAL TÉRREA, FCK = 25 MPA. AF_01/2017</v>
          </cell>
          <cell r="C2418" t="str">
            <v>M3</v>
          </cell>
          <cell r="D2418" t="str">
            <v>ATRIBUÍDO SÃO PAULO</v>
          </cell>
          <cell r="E2418">
            <v>2031.72</v>
          </cell>
        </row>
        <row r="2419">
          <cell r="A2419">
            <v>95969</v>
          </cell>
          <cell r="B2419" t="str">
            <v>(COMPOSIÇÃO REPRESENTATIVA) EXECUÇÃO DE ESCADA EM CONCRETO ARMADO, MOLDADA IN LOCO, FCK = 25 MPA. AF_02/2017</v>
          </cell>
          <cell r="C2419" t="str">
            <v>M3</v>
          </cell>
          <cell r="D2419" t="str">
            <v>COEFICIENTE DE REPRESENTATIVIDADE</v>
          </cell>
          <cell r="E2419">
            <v>1955.56</v>
          </cell>
        </row>
        <row r="2420">
          <cell r="A2420">
            <v>97733</v>
          </cell>
          <cell r="B2420" t="str">
            <v>PEÇA RETANGULAR PRÉ-MOLDADA, VOLUME DE CONCRETO DE ATÉ 10 LITROS, TAXA DE AÇO APROXIMADA DE 30KG/M³. AF_01/2018</v>
          </cell>
          <cell r="C2420" t="str">
            <v>M3</v>
          </cell>
          <cell r="D2420" t="str">
            <v>COEFICIENTE DE REPRESENTATIVIDADE</v>
          </cell>
          <cell r="E2420">
            <v>2431.8000000000002</v>
          </cell>
        </row>
        <row r="2421">
          <cell r="A2421">
            <v>97734</v>
          </cell>
          <cell r="B2421" t="str">
            <v>PEÇA RETANGULAR PRÉ-MOLDADA, VOLUME DE CONCRETO DE 10 A 30 LITROS, TAXA DE AÇO APROXIMADA DE 30KG/M³. AF_01/2018</v>
          </cell>
          <cell r="C2421" t="str">
            <v>M3</v>
          </cell>
          <cell r="D2421" t="str">
            <v>COEFICIENTE DE REPRESENTATIVIDADE</v>
          </cell>
          <cell r="E2421">
            <v>2114.0300000000002</v>
          </cell>
        </row>
        <row r="2422">
          <cell r="A2422">
            <v>97735</v>
          </cell>
          <cell r="B2422" t="str">
            <v>PEÇA RETANGULAR PRÉ-MOLDADA, VOLUME DE CONCRETO DE 30 A 100 LITROS, TAXA DE AÇO APROXIMADA DE 30KG/M³. AF_01/2018</v>
          </cell>
          <cell r="C2422" t="str">
            <v>M3</v>
          </cell>
          <cell r="D2422" t="str">
            <v>COEFICIENTE DE REPRESENTATIVIDADE</v>
          </cell>
          <cell r="E2422">
            <v>1719.99</v>
          </cell>
        </row>
        <row r="2423">
          <cell r="A2423">
            <v>97736</v>
          </cell>
          <cell r="B2423" t="str">
            <v>PEÇA RETANGULAR PRÉ-MOLDADA, VOLUME DE CONCRETO ACIMA DE 100 LITROS, TAXA DE AÇO APROXIMADA DE 30KG/M³. AF_01/2018</v>
          </cell>
          <cell r="C2423" t="str">
            <v>M3</v>
          </cell>
          <cell r="D2423" t="str">
            <v>COEFICIENTE DE REPRESENTATIVIDADE</v>
          </cell>
          <cell r="E2423">
            <v>988.53</v>
          </cell>
        </row>
        <row r="2424">
          <cell r="A2424">
            <v>97737</v>
          </cell>
          <cell r="B2424" t="str">
            <v>PEÇA RETANGULAR PRÉ-MOLDADA, VOLUME DE CONCRETO DE 30 A 70 LITROS , TAXA DE AÇO APROXIMADA DE 70KG/M³. AF_01/2018</v>
          </cell>
          <cell r="C2424" t="str">
            <v>M3</v>
          </cell>
          <cell r="D2424" t="str">
            <v>COEFICIENTE DE REPRESENTATIVIDADE</v>
          </cell>
          <cell r="E2424">
            <v>2357.31</v>
          </cell>
        </row>
        <row r="2425">
          <cell r="A2425">
            <v>97738</v>
          </cell>
          <cell r="B2425" t="str">
            <v>PEÇA CIRCULAR PRÉ-MOLDADA, VOLUME DE CONCRETO DE 10 A 30 LITROS, TAXA DE FIBRA DE POLIPROPILENO APROXIMADA DE 6 KG/M³. AF_01/2018_P</v>
          </cell>
          <cell r="C2425" t="str">
            <v>M3</v>
          </cell>
          <cell r="D2425" t="str">
            <v>COEFICIENTE DE REPRESENTATIVIDADE</v>
          </cell>
          <cell r="E2425">
            <v>3171.86</v>
          </cell>
        </row>
        <row r="2426">
          <cell r="A2426">
            <v>97739</v>
          </cell>
          <cell r="B2426" t="str">
            <v>PEÇA CIRCULAR PRÉ-MOLDADA, VOLUME DE CONCRETO DE 30 A 100 LITROS, TAXA DE AÇO APROXIMADA DE 30KG/M³. AF_01/2018</v>
          </cell>
          <cell r="C2426" t="str">
            <v>M3</v>
          </cell>
          <cell r="D2426" t="str">
            <v>COEFICIENTE DE REPRESENTATIVIDADE</v>
          </cell>
          <cell r="E2426">
            <v>1944.8</v>
          </cell>
        </row>
        <row r="2427">
          <cell r="A2427">
            <v>97740</v>
          </cell>
          <cell r="B2427" t="str">
            <v>PEÇA CIRCULAR PRÉ-MOLDADA, VOLUME DE CONCRETO ACIMA DE 100 LITROS, TAXA DE AÇO APROXIMADA DE 30KG/M³. AF_01/2018</v>
          </cell>
          <cell r="C2427" t="str">
            <v>M3</v>
          </cell>
          <cell r="D2427" t="str">
            <v>COEFICIENTE DE REPRESENTATIVIDADE</v>
          </cell>
          <cell r="E2427">
            <v>1317.88</v>
          </cell>
        </row>
        <row r="2428">
          <cell r="A2428">
            <v>98615</v>
          </cell>
          <cell r="B2428" t="str">
            <v>CONTENÇÃO EM CORTINA COM ESTACAS ESPAÇADAS COM 30 CM DE DIÂMETRO E PROFUNDIDADE MENOR OU IGUAL A 10 M. AF_06/2018</v>
          </cell>
          <cell r="C2428" t="str">
            <v>M2</v>
          </cell>
          <cell r="D2428" t="str">
            <v>ATRIBUÍDO SÃO PAULO</v>
          </cell>
          <cell r="E2428">
            <v>82.93</v>
          </cell>
        </row>
        <row r="2429">
          <cell r="A2429">
            <v>98616</v>
          </cell>
          <cell r="B2429" t="str">
            <v>CONTENÇÃO EM CORTINA COM ESTACAS ESPAÇADAS COM 30 CM DE DIÂMETRO E PROFUNDIDADE MAIOR QUE 10 M E MENOR OU IGUAL A 15 M. AF_06/2018</v>
          </cell>
          <cell r="C2429" t="str">
            <v>M2</v>
          </cell>
          <cell r="D2429" t="str">
            <v>ATRIBUÍDO SÃO PAULO</v>
          </cell>
          <cell r="E2429">
            <v>63.62</v>
          </cell>
        </row>
        <row r="2430">
          <cell r="A2430">
            <v>98617</v>
          </cell>
          <cell r="B2430" t="str">
            <v>CONTENÇÃO EM CORTINA COM ESTACAS ESPAÇADAS COM 30 CM DE DIÂMETRO E PROFUNDIDADE MAIOR QUE 15 M. AF_06/2018</v>
          </cell>
          <cell r="C2430" t="str">
            <v>M2</v>
          </cell>
          <cell r="D2430" t="str">
            <v>ATRIBUÍDO SÃO PAULO</v>
          </cell>
          <cell r="E2430">
            <v>58.29</v>
          </cell>
        </row>
        <row r="2431">
          <cell r="A2431">
            <v>98618</v>
          </cell>
          <cell r="B2431" t="str">
            <v>CONTENÇÃO EM CORTINA COM ESTACAS ESPAÇADAS COM 40 CM DE DIÂMETRO E PROFUNDIDADE MENOR OU IGUAL A 10 M. AF_06/2018</v>
          </cell>
          <cell r="C2431" t="str">
            <v>M2</v>
          </cell>
          <cell r="D2431" t="str">
            <v>ATRIBUÍDO SÃO PAULO</v>
          </cell>
          <cell r="E2431">
            <v>80.3</v>
          </cell>
        </row>
        <row r="2432">
          <cell r="A2432">
            <v>98619</v>
          </cell>
          <cell r="B2432" t="str">
            <v>CONTENÇÃO EM CORTINA COM ESTACAS ESPAÇADAS COM 40 CM DE DIÂMETRO E PROFUNDIDADE MAIOR QUE 10 M E MENOR OU IGUAL A 15 M. AF_06/2018</v>
          </cell>
          <cell r="C2432" t="str">
            <v>M2</v>
          </cell>
          <cell r="D2432" t="str">
            <v>ATRIBUÍDO SÃO PAULO</v>
          </cell>
          <cell r="E2432">
            <v>72.25</v>
          </cell>
        </row>
        <row r="2433">
          <cell r="A2433">
            <v>98620</v>
          </cell>
          <cell r="B2433" t="str">
            <v>CONTENÇÃO EM CORTINA COM ESTACAS ESPAÇADAS COM 40 CM DE DIÂMETRO E PROFUNDIDADE MAIOR QUE 15 M. AF_06/2018</v>
          </cell>
          <cell r="C2433" t="str">
            <v>M2</v>
          </cell>
          <cell r="D2433" t="str">
            <v>ATRIBUÍDO SÃO PAULO</v>
          </cell>
          <cell r="E2433">
            <v>68.180000000000007</v>
          </cell>
        </row>
        <row r="2434">
          <cell r="A2434">
            <v>98621</v>
          </cell>
          <cell r="B2434" t="str">
            <v>CONTENÇÃO EM CORTINA COM ESTACAS ESPAÇADAS COM 50 CM DE DIÂMETRO E PROFUNDIDADE MENOR OU IGUAL A 10 M. AF_06/2018</v>
          </cell>
          <cell r="C2434" t="str">
            <v>M2</v>
          </cell>
          <cell r="D2434" t="str">
            <v>ATRIBUÍDO SÃO PAULO</v>
          </cell>
          <cell r="E2434">
            <v>89.93</v>
          </cell>
        </row>
        <row r="2435">
          <cell r="A2435">
            <v>98622</v>
          </cell>
          <cell r="B2435" t="str">
            <v>CONTENÇÃO EM CORTINA COM ESTACAS ESPAÇADAS COM 50 CM DE DIÂMETRO E PROFUNDIDADE MAIOR QUE 10 M E MENOR OU IGUAL A 15 M. AF_06/2018</v>
          </cell>
          <cell r="C2435" t="str">
            <v>M2</v>
          </cell>
          <cell r="D2435" t="str">
            <v>ATRIBUÍDO SÃO PAULO</v>
          </cell>
          <cell r="E2435">
            <v>83.46</v>
          </cell>
        </row>
        <row r="2436">
          <cell r="A2436">
            <v>98623</v>
          </cell>
          <cell r="B2436" t="str">
            <v>CONTENÇÃO EM CORTINA COM ESTACAS ESPAÇADAS COM 50 CM DE DIÂMETRO E PROFUNDIDADE MAIOR QUE 15 M. AF_06/2018</v>
          </cell>
          <cell r="C2436" t="str">
            <v>M2</v>
          </cell>
          <cell r="D2436" t="str">
            <v>ATRIBUÍDO SÃO PAULO</v>
          </cell>
          <cell r="E2436">
            <v>80.19</v>
          </cell>
        </row>
        <row r="2437">
          <cell r="A2437">
            <v>98624</v>
          </cell>
          <cell r="B2437" t="str">
            <v>CONTENÇÃO EM CORTINA COM ESTACAS ESPAÇADAS COM 60 CM DE DIÂMETRO E PROFUNDIDADE MENOR OU IGUAL A 10 M. AF_06/2018</v>
          </cell>
          <cell r="C2437" t="str">
            <v>M2</v>
          </cell>
          <cell r="D2437" t="str">
            <v>ATRIBUÍDO SÃO PAULO</v>
          </cell>
          <cell r="E2437">
            <v>100.68</v>
          </cell>
        </row>
        <row r="2438">
          <cell r="A2438">
            <v>98625</v>
          </cell>
          <cell r="B2438" t="str">
            <v>CONTENÇÃO EM CORTINA COM ESTACAS ESPAÇADAS COM 60 CM DE DIÂMETRO E PROFUNDIDADE MAIOR QUE 10 M E MENOR OU IGUAL A 15 M. AF_06/2018</v>
          </cell>
          <cell r="C2438" t="str">
            <v>M2</v>
          </cell>
          <cell r="D2438" t="str">
            <v>ATRIBUÍDO SÃO PAULO</v>
          </cell>
          <cell r="E2438">
            <v>95.23</v>
          </cell>
        </row>
        <row r="2439">
          <cell r="A2439">
            <v>98626</v>
          </cell>
          <cell r="B2439" t="str">
            <v>CONTENÇÃO EM CORTINA COM ESTACAS ESPAÇADAS COM 60 CM DE DIÂMETRO E PROFUNDIDADE MAIOR QUE 15 M. AF_06/2018</v>
          </cell>
          <cell r="C2439" t="str">
            <v>M2</v>
          </cell>
          <cell r="D2439" t="str">
            <v>ATRIBUÍDO SÃO PAULO</v>
          </cell>
          <cell r="E2439">
            <v>92.44</v>
          </cell>
        </row>
        <row r="2440">
          <cell r="A2440">
            <v>98655</v>
          </cell>
          <cell r="B2440" t="str">
            <v>EXECUÇÃO DE MURETA GUIA PARA CONTENÇÃO/ FUNDAÇÃO COM 30 CM DE ESPESSURA. AF_06/2018</v>
          </cell>
          <cell r="C2440" t="str">
            <v>M</v>
          </cell>
          <cell r="D2440" t="str">
            <v>ATRIBUÍDO SÃO PAULO</v>
          </cell>
          <cell r="E2440">
            <v>401.01</v>
          </cell>
        </row>
        <row r="2441">
          <cell r="A2441">
            <v>98656</v>
          </cell>
          <cell r="B2441" t="str">
            <v>EXECUÇÃO DE MURETA GUIA PARA CONTENÇÃO/ FUNDAÇÃO COM 40 CM DE ESPESSURA. AF_06/2018</v>
          </cell>
          <cell r="C2441" t="str">
            <v>M</v>
          </cell>
          <cell r="D2441" t="str">
            <v>ATRIBUÍDO SÃO PAULO</v>
          </cell>
          <cell r="E2441">
            <v>406.72</v>
          </cell>
        </row>
        <row r="2442">
          <cell r="A2442">
            <v>98657</v>
          </cell>
          <cell r="B2442" t="str">
            <v>EXECUÇÃO DE MURETA GUIA PARA CONTENÇÃO/ FUNDAÇÃO COM 50 CM DE ESPESSURA. AF_06/2018</v>
          </cell>
          <cell r="C2442" t="str">
            <v>M</v>
          </cell>
          <cell r="D2442" t="str">
            <v>ATRIBUÍDO SÃO PAULO</v>
          </cell>
          <cell r="E2442">
            <v>412.42</v>
          </cell>
        </row>
        <row r="2443">
          <cell r="A2443">
            <v>98658</v>
          </cell>
          <cell r="B2443" t="str">
            <v>EXECUÇÃO DE MURETA GUIA PARA CONTENÇÃO/ FUNDAÇÃO COM 60 CM DE ESPESSURA. AF_06/2018</v>
          </cell>
          <cell r="C2443" t="str">
            <v>M</v>
          </cell>
          <cell r="D2443" t="str">
            <v>ATRIBUÍDO SÃO PAULO</v>
          </cell>
          <cell r="E2443">
            <v>418.14</v>
          </cell>
        </row>
        <row r="2444">
          <cell r="A2444">
            <v>98659</v>
          </cell>
          <cell r="B2444" t="str">
            <v>EXECUÇÃO DE MURETA GUIA PARA CONTENÇÃO/ FUNDAÇÃO COM 80 CM DE ESPESSURA. AF_06/2018</v>
          </cell>
          <cell r="C2444" t="str">
            <v>M</v>
          </cell>
          <cell r="D2444" t="str">
            <v>ATRIBUÍDO SÃO PAULO</v>
          </cell>
          <cell r="E2444">
            <v>429.57</v>
          </cell>
        </row>
        <row r="2445">
          <cell r="A2445">
            <v>98746</v>
          </cell>
          <cell r="B2445" t="str">
            <v>SOLDA DE TOPO EM CHAPA/PERFIL/TUBO DE AÇO CHANFRADO, ESPESSURA=1/4''. AF_06/2018</v>
          </cell>
          <cell r="C2445" t="str">
            <v>M</v>
          </cell>
          <cell r="D2445" t="str">
            <v>COEFICIENTE DE REPRESENTATIVIDADE</v>
          </cell>
          <cell r="E2445">
            <v>50.45</v>
          </cell>
        </row>
        <row r="2446">
          <cell r="A2446">
            <v>98749</v>
          </cell>
          <cell r="B2446" t="str">
            <v>SOLDA DE TOPO EM CHAPA/PERFIL/TUBO DE AÇO CHANFRADO, ESPESSURA=5/16''. AF_06/2018</v>
          </cell>
          <cell r="C2446" t="str">
            <v>M</v>
          </cell>
          <cell r="D2446" t="str">
            <v>COEFICIENTE DE REPRESENTATIVIDADE</v>
          </cell>
          <cell r="E2446">
            <v>57.91</v>
          </cell>
        </row>
        <row r="2447">
          <cell r="A2447">
            <v>98750</v>
          </cell>
          <cell r="B2447" t="str">
            <v>SOLDA DE TOPO EM CHAPA/PERFIL/TUBO DE AÇO CHANFRADO, ESPESSURA=3/8''. AF_06/2018</v>
          </cell>
          <cell r="C2447" t="str">
            <v>M</v>
          </cell>
          <cell r="D2447" t="str">
            <v>COEFICIENTE DE REPRESENTATIVIDADE</v>
          </cell>
          <cell r="E2447">
            <v>66.72</v>
          </cell>
        </row>
        <row r="2448">
          <cell r="A2448">
            <v>98751</v>
          </cell>
          <cell r="B2448" t="str">
            <v>SOLDA DE TOPO EM CHAPA/PERFIL/TUBO DE AÇO CHANFRADO, ESPESSURA=1/2''. AF_06/2018</v>
          </cell>
          <cell r="C2448" t="str">
            <v>M</v>
          </cell>
          <cell r="D2448" t="str">
            <v>COEFICIENTE DE REPRESENTATIVIDADE</v>
          </cell>
          <cell r="E2448">
            <v>89.61</v>
          </cell>
        </row>
        <row r="2449">
          <cell r="A2449">
            <v>98752</v>
          </cell>
          <cell r="B2449" t="str">
            <v>SOLDA DE TOPO EM CHAPA/PERFIL/TUBO DE AÇO CHANFRADO, ESPESSURA=5/8''. AF_06/2018</v>
          </cell>
          <cell r="C2449" t="str">
            <v>M</v>
          </cell>
          <cell r="D2449" t="str">
            <v>COEFICIENTE DE REPRESENTATIVIDADE</v>
          </cell>
          <cell r="E2449">
            <v>116.83</v>
          </cell>
        </row>
        <row r="2450">
          <cell r="A2450">
            <v>98753</v>
          </cell>
          <cell r="B2450" t="str">
            <v>SOLDA DE TOPO EM CHAPA/PERFIL/TUBO DE AÇO CHANFRADO, ESPESSURA=3/4''. AF_06/2018</v>
          </cell>
          <cell r="C2450" t="str">
            <v>M</v>
          </cell>
          <cell r="D2450" t="str">
            <v>COEFICIENTE DE REPRESENTATIVIDADE</v>
          </cell>
          <cell r="E2450">
            <v>150.41999999999999</v>
          </cell>
        </row>
        <row r="2451">
          <cell r="A2451">
            <v>98560</v>
          </cell>
          <cell r="B2451" t="str">
            <v>IMPERMEABILIZAÇÃO DE PISO COM ARGAMASSA DE CIMENTO E AREIA, COM ADITIVO IMPERMEABILIZANTE, E = 2CM. AF_06/2018</v>
          </cell>
          <cell r="C2451" t="str">
            <v>M2</v>
          </cell>
          <cell r="D2451" t="str">
            <v>COEFICIENTE DE REPRESENTATIVIDADE</v>
          </cell>
          <cell r="E2451">
            <v>35.270000000000003</v>
          </cell>
        </row>
        <row r="2452">
          <cell r="A2452">
            <v>98561</v>
          </cell>
          <cell r="B2452" t="str">
            <v>IMPERMEABILIZAÇÃO DE PAREDES COM ARGAMASSA DE CIMENTO E AREIA, COM ADITIVO IMPERMEABILIZANTE, E = 2CM. AF_06/2018</v>
          </cell>
          <cell r="C2452" t="str">
            <v>M2</v>
          </cell>
          <cell r="D2452" t="str">
            <v>COEFICIENTE DE REPRESENTATIVIDADE</v>
          </cell>
          <cell r="E2452">
            <v>32.619999999999997</v>
          </cell>
        </row>
        <row r="2453">
          <cell r="A2453">
            <v>98562</v>
          </cell>
          <cell r="B2453" t="str">
            <v>IMPERMEABILIZAÇÃO DE FLOREIRA OU VIGA BALDRAME COM ARGAMASSA DE CIMENTO E AREIA, COM ADITIVO IMPERMEABILIZANTE, E = 2 CM. AF_06/2018</v>
          </cell>
          <cell r="C2453" t="str">
            <v>M2</v>
          </cell>
          <cell r="D2453" t="str">
            <v>COEFICIENTE DE REPRESENTATIVIDADE</v>
          </cell>
          <cell r="E2453">
            <v>30.32</v>
          </cell>
        </row>
        <row r="2454">
          <cell r="A2454">
            <v>83735</v>
          </cell>
          <cell r="B2454" t="str">
            <v>IMPERMEABILIZACAO DE SUPERFICIE COM CIMENTO IMPERMEABILIZANTE DE PEGA ULTRA RAPIDA, TRACO 1:1, E=0,5 CM</v>
          </cell>
          <cell r="C2454" t="str">
            <v>M2</v>
          </cell>
          <cell r="D2454" t="str">
            <v>COEFICIENTE DE REPRESENTATIVIDADE</v>
          </cell>
          <cell r="E2454">
            <v>57.32</v>
          </cell>
        </row>
        <row r="2455">
          <cell r="A2455">
            <v>98555</v>
          </cell>
          <cell r="B2455" t="str">
            <v>IMPERMEABILIZAÇÃO DE SUPERFÍCIE COM ARGAMASSA POLIMÉRICA / MEMBRANA ACRÍLICA, 3 DEMÃOS. AF_06/2018</v>
          </cell>
          <cell r="C2455" t="str">
            <v>M2</v>
          </cell>
          <cell r="D2455" t="str">
            <v>COEFICIENTE DE REPRESENTATIVIDADE</v>
          </cell>
          <cell r="E2455">
            <v>20.059999999999999</v>
          </cell>
        </row>
        <row r="2456">
          <cell r="A2456">
            <v>98556</v>
          </cell>
          <cell r="B2456" t="str">
            <v>IMPERMEABILIZAÇÃO DE SUPERFÍCIE COM ARGAMASSA POLIMÉRICA / MEMBRANA ACRÍLICA, 4 DEMÃOS, REFORÇADA COM VÉU DE POLIÉSTER (MAV). AF_06/2018</v>
          </cell>
          <cell r="C2456" t="str">
            <v>M2</v>
          </cell>
          <cell r="D2456" t="str">
            <v>COEFICIENTE DE REPRESENTATIVIDADE</v>
          </cell>
          <cell r="E2456">
            <v>38.049999999999997</v>
          </cell>
        </row>
        <row r="2457">
          <cell r="A2457">
            <v>98558</v>
          </cell>
          <cell r="B2457" t="str">
            <v>TRATAMENTO DE RALO OU PONTO EMERGENTE COM ARGAMASSA POLIMÉRICA / MEMBRANA ACRÍLICA REFORÇADO COM VÉU DE POLIÉSTER (MAV). AF_06/2018</v>
          </cell>
          <cell r="C2457" t="str">
            <v>UN</v>
          </cell>
          <cell r="D2457" t="str">
            <v>COEFICIENTE DE REPRESENTATIVIDADE</v>
          </cell>
          <cell r="E2457">
            <v>5.8</v>
          </cell>
        </row>
        <row r="2458">
          <cell r="A2458">
            <v>98559</v>
          </cell>
          <cell r="B2458" t="str">
            <v>TRATAMENTO DE RODAPÉ COM VÉU DE POLIÉSTER. AF_06/2018</v>
          </cell>
          <cell r="C2458" t="str">
            <v>M</v>
          </cell>
          <cell r="D2458" t="str">
            <v>COEFICIENTE DE REPRESENTATIVIDADE</v>
          </cell>
          <cell r="E2458">
            <v>3.57</v>
          </cell>
        </row>
        <row r="2459">
          <cell r="A2459">
            <v>68053</v>
          </cell>
          <cell r="B2459" t="str">
            <v>FORNECIMENTO/INSTALACAO LONA PLASTICA PRETA, PARA IMPERMEABILIZACAO, ESPESSURA 150 MICRAS.</v>
          </cell>
          <cell r="C2459" t="str">
            <v>M2</v>
          </cell>
          <cell r="D2459" t="str">
            <v>COEFICIENTE DE REPRESENTATIVIDADE</v>
          </cell>
          <cell r="E2459">
            <v>5.25</v>
          </cell>
        </row>
        <row r="2460">
          <cell r="A2460" t="str">
            <v>74033/1</v>
          </cell>
          <cell r="B2460" t="str">
            <v>IMPERMEABILIZACAO DE SUPERFICIE COM GEOMEMBRANA (MANTA TERMOPLASTICA LISA) TIPO PEAD, E=2MM.</v>
          </cell>
          <cell r="C2460" t="str">
            <v>M2</v>
          </cell>
          <cell r="D2460" t="str">
            <v>ATRIBUÍDO SÃO PAULO</v>
          </cell>
          <cell r="E2460">
            <v>44.75</v>
          </cell>
        </row>
        <row r="2461">
          <cell r="A2461">
            <v>98546</v>
          </cell>
          <cell r="B2461" t="str">
            <v>IMPERMEABILIZAÇÃO DE SUPERFÍCIE COM MANTA ASFÁLTICA, UMA CAMADA, INCLUSIVE APLICAÇÃO DE PRIMER ASFÁLTICO, E=3MM. AF_06/2018</v>
          </cell>
          <cell r="C2461" t="str">
            <v>M2</v>
          </cell>
          <cell r="D2461" t="str">
            <v>ATRIBUÍDO SÃO PAULO</v>
          </cell>
          <cell r="E2461">
            <v>80.349999999999994</v>
          </cell>
        </row>
        <row r="2462">
          <cell r="A2462">
            <v>98547</v>
          </cell>
          <cell r="B2462" t="str">
            <v>IMPERMEABILIZAÇÃO DE SUPERFÍCIE COM MANTA ASFÁLTICA, DUAS CAMADAS, INCLUSIVE APLICAÇÃO DE PRIMER ASFÁLTICO, E=3MM E E=4MM. AF_06/2018</v>
          </cell>
          <cell r="C2462" t="str">
            <v>M2</v>
          </cell>
          <cell r="D2462" t="str">
            <v>ATRIBUÍDO SÃO PAULO</v>
          </cell>
          <cell r="E2462">
            <v>148.44999999999999</v>
          </cell>
        </row>
        <row r="2463">
          <cell r="A2463" t="str">
            <v>73762/4</v>
          </cell>
          <cell r="B2463" t="str">
            <v>IMPERMEABILIZACAO DE SUPERFICIE COM ASFALTO ELASTOMERICO, INCLUSOS PRIMER E VEU DE FIBRA DE VIDRO.</v>
          </cell>
          <cell r="C2463" t="str">
            <v>M2</v>
          </cell>
          <cell r="D2463" t="str">
            <v>COEFICIENTE DE REPRESENTATIVIDADE</v>
          </cell>
          <cell r="E2463">
            <v>136.5</v>
          </cell>
        </row>
        <row r="2464">
          <cell r="A2464" t="str">
            <v>74066/2</v>
          </cell>
          <cell r="B2464" t="str">
            <v>IMPERMEABILIZACAO DE SUPERFICIE, COM IMPERMEABILIZANTE FLEXIVEL A BASE ACRILICA.</v>
          </cell>
          <cell r="C2464" t="str">
            <v>M2</v>
          </cell>
          <cell r="D2464" t="str">
            <v>COEFICIENTE DE REPRESENTATIVIDADE</v>
          </cell>
          <cell r="E2464">
            <v>71.099999999999994</v>
          </cell>
        </row>
        <row r="2465">
          <cell r="A2465" t="str">
            <v>74106/1</v>
          </cell>
          <cell r="B2465" t="str">
            <v>IMPERMEABILIZACAO DE ESTRUTURAS ENTERRADAS, COM TINTA ASFALTICA, DUAS DEMAOS.</v>
          </cell>
          <cell r="C2465" t="str">
            <v>M2</v>
          </cell>
          <cell r="D2465" t="str">
            <v>COEFICIENTE DE REPRESENTATIVIDADE</v>
          </cell>
          <cell r="E2465">
            <v>8.99</v>
          </cell>
        </row>
        <row r="2466">
          <cell r="A2466">
            <v>98557</v>
          </cell>
          <cell r="B2466" t="str">
            <v>IMPERMEABILIZAÇÃO DE SUPERFÍCIE COM EMULSÃO ASFÁLTICA, 2 DEMÃOS AF_06/2018</v>
          </cell>
          <cell r="C2466" t="str">
            <v>M2</v>
          </cell>
          <cell r="D2466" t="str">
            <v>COEFICIENTE DE REPRESENTATIVIDADE</v>
          </cell>
          <cell r="E2466">
            <v>26.28</v>
          </cell>
        </row>
        <row r="2467">
          <cell r="A2467" t="str">
            <v>73872/1</v>
          </cell>
          <cell r="B2467" t="str">
            <v>IMPERMEABILIZACAO COM PINTURA A BASE DE RESINA EPOXI ALCATRAO, UMA DEMAO.</v>
          </cell>
          <cell r="C2467" t="str">
            <v>M2</v>
          </cell>
          <cell r="D2467" t="str">
            <v>COEFICIENTE DE REPRESENTATIVIDADE</v>
          </cell>
          <cell r="E2467">
            <v>29.88</v>
          </cell>
        </row>
        <row r="2468">
          <cell r="A2468" t="str">
            <v>73872/2</v>
          </cell>
          <cell r="B2468" t="str">
            <v>IMPERMEABILIZACAO COM PINTURA A BASE DE RESINA EPOXI ALCATRAO, DUAS DEMAOS.</v>
          </cell>
          <cell r="C2468" t="str">
            <v>M2</v>
          </cell>
          <cell r="D2468" t="str">
            <v>COEFICIENTE DE REPRESENTATIVIDADE</v>
          </cell>
          <cell r="E2468">
            <v>58.32</v>
          </cell>
        </row>
        <row r="2469">
          <cell r="A2469">
            <v>72124</v>
          </cell>
          <cell r="B2469" t="str">
            <v>IMPERMEABILIZACAO DE SUPERFICIE COM MASTIQUE ELASTICO A BASE DE SILICONE, POR VOLUME.</v>
          </cell>
          <cell r="C2469" t="str">
            <v>DM3</v>
          </cell>
          <cell r="D2469" t="str">
            <v>COEFICIENTE DE REPRESENTATIVIDADE</v>
          </cell>
          <cell r="E2469">
            <v>78.88</v>
          </cell>
        </row>
        <row r="2470">
          <cell r="A2470" t="str">
            <v>74025/1</v>
          </cell>
          <cell r="B2470" t="str">
            <v>IMPERMEABILIZACAO DE SUPERFICIE COM MASTIQUE BETUMINOSO A FRIO, POR METRO.</v>
          </cell>
          <cell r="C2470" t="str">
            <v>M</v>
          </cell>
          <cell r="D2470" t="str">
            <v>COEFICIENTE DE REPRESENTATIVIDADE</v>
          </cell>
          <cell r="E2470">
            <v>45.91</v>
          </cell>
        </row>
        <row r="2471">
          <cell r="A2471" t="str">
            <v>74190/1</v>
          </cell>
          <cell r="B2471" t="str">
            <v>IMPERMEABILIZACAO DE SUPERFICIE COM MASTIQUE BETUMINOSO A FRIO, POR AREA.</v>
          </cell>
          <cell r="C2471" t="str">
            <v>M2</v>
          </cell>
          <cell r="D2471" t="str">
            <v>COEFICIENTE DE REPRESENTATIVIDADE</v>
          </cell>
          <cell r="E2471">
            <v>152.30000000000001</v>
          </cell>
        </row>
        <row r="2472">
          <cell r="A2472">
            <v>98563</v>
          </cell>
          <cell r="B2472" t="str">
            <v>PROTEÇÃO MECÂNICA DE SUPERFÍCIE HORIZONTAL COM ARGAMASSA DE CIMENTO E AREIA, TRAÇO 1:3, E=2CM. AF_06/2018</v>
          </cell>
          <cell r="C2472" t="str">
            <v>M2</v>
          </cell>
          <cell r="D2472" t="str">
            <v>COEFICIENTE DE REPRESENTATIVIDADE</v>
          </cell>
          <cell r="E2472">
            <v>23.63</v>
          </cell>
        </row>
        <row r="2473">
          <cell r="A2473">
            <v>98564</v>
          </cell>
          <cell r="B2473" t="str">
            <v>PROTEÇÃO MECÂNICA DE SUPERFÍCIE VERTICAL COM ARGAMASSA DE CIMENTO E AREIA, TRAÇO 1:3, E=2CM. AF_06/2018</v>
          </cell>
          <cell r="C2473" t="str">
            <v>M2</v>
          </cell>
          <cell r="D2473" t="str">
            <v>COEFICIENTE DE REPRESENTATIVIDADE</v>
          </cell>
          <cell r="E2473">
            <v>30.05</v>
          </cell>
        </row>
        <row r="2474">
          <cell r="A2474">
            <v>98565</v>
          </cell>
          <cell r="B2474" t="str">
            <v>PROTEÇÃO MECÂNICA DE SUPERFICIE HORIZONTAL COM ARGAMASSA DE CIMENTO E AREIA, TRAÇO 1:3, E=3CM. AF_06/2018</v>
          </cell>
          <cell r="C2474" t="str">
            <v>M2</v>
          </cell>
          <cell r="D2474" t="str">
            <v>COEFICIENTE DE REPRESENTATIVIDADE</v>
          </cell>
          <cell r="E2474">
            <v>34.270000000000003</v>
          </cell>
        </row>
        <row r="2475">
          <cell r="A2475">
            <v>98566</v>
          </cell>
          <cell r="B2475" t="str">
            <v>PROTEÇÃO MECÂNICA DE SUPERFÍCIE VERTICAL COM ARGAMASSA DE CIMENTO E AREIA, TRAÇO 1:3, E=3CM. AF_06/2018</v>
          </cell>
          <cell r="C2475" t="str">
            <v>M2</v>
          </cell>
          <cell r="D2475" t="str">
            <v>COEFICIENTE DE REPRESENTATIVIDADE</v>
          </cell>
          <cell r="E2475">
            <v>40.69</v>
          </cell>
        </row>
        <row r="2476">
          <cell r="A2476">
            <v>98567</v>
          </cell>
          <cell r="B2476" t="str">
            <v>PROTEÇÃO MECÂNICA DE SUPERFICIE HORIZONTAL COM ARGAMASSA DE CIMENTO E AREIA, TRAÇO 1:3, E=4CM. AF_06/2018</v>
          </cell>
          <cell r="C2476" t="str">
            <v>M2</v>
          </cell>
          <cell r="D2476" t="str">
            <v>COEFICIENTE DE REPRESENTATIVIDADE</v>
          </cell>
          <cell r="E2476">
            <v>44.48</v>
          </cell>
        </row>
        <row r="2477">
          <cell r="A2477">
            <v>98568</v>
          </cell>
          <cell r="B2477" t="str">
            <v>PROTEÇÃO MECÂNICA DE SUPERFÍCIE VERTICAL COM ARGAMASSA DE CIMENTO E AREIA, TRAÇO 1:3, E=4CM. AF_06/2018</v>
          </cell>
          <cell r="C2477" t="str">
            <v>M2</v>
          </cell>
          <cell r="D2477" t="str">
            <v>COEFICIENTE DE REPRESENTATIVIDADE</v>
          </cell>
          <cell r="E2477">
            <v>50.88</v>
          </cell>
        </row>
        <row r="2478">
          <cell r="A2478">
            <v>98569</v>
          </cell>
          <cell r="B2478" t="str">
            <v>PROTEÇÃO MECÂNICA DE SUPERFICIE HORIZONTAL COM ARGAMASSA DE CIMENTO E AREIA, TRAÇO 1:3, E=5CM. AF_06/2018</v>
          </cell>
          <cell r="C2478" t="str">
            <v>M2</v>
          </cell>
          <cell r="D2478" t="str">
            <v>COEFICIENTE DE REPRESENTATIVIDADE</v>
          </cell>
          <cell r="E2478">
            <v>55.09</v>
          </cell>
        </row>
        <row r="2479">
          <cell r="A2479">
            <v>98570</v>
          </cell>
          <cell r="B2479" t="str">
            <v>PROTEÇÃO MECÂNICA DE SUPERFÍCIE VERTICAL COM ARGAMASSA DE CIMENTO E AREIA, TRAÇO 1:3, E=5CM. AF_06/2018</v>
          </cell>
          <cell r="C2479" t="str">
            <v>M2</v>
          </cell>
          <cell r="D2479" t="str">
            <v>COEFICIENTE DE REPRESENTATIVIDADE</v>
          </cell>
          <cell r="E2479">
            <v>61.53</v>
          </cell>
        </row>
        <row r="2480">
          <cell r="A2480">
            <v>98571</v>
          </cell>
          <cell r="B2480" t="str">
            <v>PROTEÇÃO MECÂNICA DE SUPERFICIE HORIZONTAL COM CONCRETO 15 MPA, E=4CM. AF_06/2018</v>
          </cell>
          <cell r="C2480" t="str">
            <v>M2</v>
          </cell>
          <cell r="D2480" t="str">
            <v>COEFICIENTE DE REPRESENTATIVIDADE</v>
          </cell>
          <cell r="E2480">
            <v>29.19</v>
          </cell>
        </row>
        <row r="2481">
          <cell r="A2481">
            <v>98572</v>
          </cell>
          <cell r="B2481" t="str">
            <v>PROTEÇÃO MECÂNICA DE SUPERFICIE HORIZONTAL COM CONCRETO 15 MPA, E=5CM. AF_06/2018</v>
          </cell>
          <cell r="C2481" t="str">
            <v>M2</v>
          </cell>
          <cell r="D2481" t="str">
            <v>COEFICIENTE DE REPRESENTATIVIDADE</v>
          </cell>
          <cell r="E2481">
            <v>36.049999999999997</v>
          </cell>
        </row>
        <row r="2482">
          <cell r="A2482">
            <v>98573</v>
          </cell>
          <cell r="B2482" t="str">
            <v>PROTEÇÃO MECÂNICA DE SUPERFÍCIE VERTICAL COM CONCRETO 15 MPA, E=5CM. AF_06/2018</v>
          </cell>
          <cell r="C2482" t="str">
            <v>M2</v>
          </cell>
          <cell r="D2482" t="str">
            <v>COEFICIENTE DE REPRESENTATIVIDADE</v>
          </cell>
          <cell r="E2482">
            <v>42.13</v>
          </cell>
        </row>
        <row r="2483">
          <cell r="A2483" t="str">
            <v>73798/1</v>
          </cell>
          <cell r="B2483" t="str">
            <v>DUTO ESPIRAL FLEXIVEL SINGELO PEAD D=50MM(2") REVESTIDO COM PVC COM FIO GUIA DE ACO GALVANIZADO, LANCADO DIRETO NO SOLO, INCL CONEXOES</v>
          </cell>
          <cell r="C2483" t="str">
            <v>M</v>
          </cell>
          <cell r="D2483" t="str">
            <v>ATRIBUÍDO SÃO PAULO</v>
          </cell>
          <cell r="E2483">
            <v>26.79</v>
          </cell>
        </row>
        <row r="2484">
          <cell r="A2484" t="str">
            <v>73798/3</v>
          </cell>
          <cell r="B2484" t="str">
            <v>DUTO ESPIRAL FLEXIVEL SINGELO PEAD D=75MM(3") REVESTIDO COM PVC COM FIO GUIA DE ACO GALVANIZADO, LANCADO DIRETO NO SOLO, INCL CONEXOES</v>
          </cell>
          <cell r="C2484" t="str">
            <v>M</v>
          </cell>
          <cell r="D2484" t="str">
            <v>ATRIBUÍDO SÃO PAULO</v>
          </cell>
          <cell r="E2484">
            <v>41.84</v>
          </cell>
        </row>
        <row r="2485">
          <cell r="A2485">
            <v>91831</v>
          </cell>
          <cell r="B2485" t="str">
            <v>ELETRODUTO FLEXÍVEL CORRUGADO, PVC, DN 20 MM (1/2"), PARA CIRCUITOS TERMINAIS, INSTALADO EM FORRO - FORNECIMENTO E INSTALAÇÃO. AF_12/2015</v>
          </cell>
          <cell r="C2485" t="str">
            <v>M</v>
          </cell>
          <cell r="D2485" t="str">
            <v>COEFICIENTE DE REPRESENTATIVIDADE</v>
          </cell>
          <cell r="E2485">
            <v>5.74</v>
          </cell>
        </row>
        <row r="2486">
          <cell r="A2486">
            <v>91833</v>
          </cell>
          <cell r="B2486" t="str">
            <v>ELETRODUTO FLEXÍVEL CORRUGADO REFORÇADO, PVC, DN 20 MM (1/2"), PARA CIRCUITOS TERMINAIS, INSTALADO EM FORRO - FORNECIMENTO E INSTALAÇÃO. AF_12/2015</v>
          </cell>
          <cell r="C2486" t="str">
            <v>M</v>
          </cell>
          <cell r="D2486" t="str">
            <v>COEFICIENTE DE REPRESENTATIVIDADE</v>
          </cell>
          <cell r="E2486">
            <v>6.02</v>
          </cell>
        </row>
        <row r="2487">
          <cell r="A2487">
            <v>91834</v>
          </cell>
          <cell r="B2487" t="str">
            <v>ELETRODUTO FLEXÍVEL CORRUGADO, PVC, DN 25 MM (3/4"), PARA CIRCUITOS TERMINAIS, INSTALADO EM FORRO - FORNECIMENTO E INSTALAÇÃO. AF_12/2015</v>
          </cell>
          <cell r="C2487" t="str">
            <v>M</v>
          </cell>
          <cell r="D2487" t="str">
            <v>COEFICIENTE DE REPRESENTATIVIDADE</v>
          </cell>
          <cell r="E2487">
            <v>6.5</v>
          </cell>
        </row>
        <row r="2488">
          <cell r="A2488">
            <v>91835</v>
          </cell>
          <cell r="B2488" t="str">
            <v>ELETRODUTO FLEXÍVEL CORRUGADO REFORÇADO, PVC, DN 25 MM (3/4"), PARA CIRCUITOS TERMINAIS, INSTALADO EM FORRO - FORNECIMENTO E INSTALAÇÃO. AF_12/2015</v>
          </cell>
          <cell r="C2488" t="str">
            <v>M</v>
          </cell>
          <cell r="D2488" t="str">
            <v>COEFICIENTE DE REPRESENTATIVIDADE</v>
          </cell>
          <cell r="E2488">
            <v>7.24</v>
          </cell>
        </row>
        <row r="2489">
          <cell r="A2489">
            <v>91836</v>
          </cell>
          <cell r="B2489" t="str">
            <v>ELETRODUTO FLEXÍVEL CORRUGADO, PVC, DN 32 MM (1"), PARA CIRCUITOS TERMINAIS, INSTALADO EM FORRO - FORNECIMENTO E INSTALAÇÃO. AF_12/2015</v>
          </cell>
          <cell r="C2489" t="str">
            <v>M</v>
          </cell>
          <cell r="D2489" t="str">
            <v>COEFICIENTE DE REPRESENTATIVIDADE</v>
          </cell>
          <cell r="E2489">
            <v>8.3800000000000008</v>
          </cell>
        </row>
        <row r="2490">
          <cell r="A2490">
            <v>91837</v>
          </cell>
          <cell r="B2490" t="str">
            <v>ELETRODUTO FLEXÍVEL CORRUGADO REFORÇADO, PVC, DN 32 MM (1"), PARA CIRCUITOS TERMINAIS, INSTALADO EM FORRO - FORNECIMENTO E INSTALAÇÃO. AF_12/2015</v>
          </cell>
          <cell r="C2490" t="str">
            <v>M</v>
          </cell>
          <cell r="D2490" t="str">
            <v>COEFICIENTE DE REPRESENTATIVIDADE</v>
          </cell>
          <cell r="E2490">
            <v>10.14</v>
          </cell>
        </row>
        <row r="2491">
          <cell r="A2491">
            <v>91839</v>
          </cell>
          <cell r="B2491" t="str">
            <v>ELETRODUTO FLEXÍVEL LISO, PEAD, DN 32 MM (1"), PARA CIRCUITOS TERMINAIS, INSTALADO EM FORRO - FORNECIMENTO E INSTALAÇÃO. AF_12/2015</v>
          </cell>
          <cell r="C2491" t="str">
            <v>M</v>
          </cell>
          <cell r="D2491" t="str">
            <v>ATRIBUÍDO SÃO PAULO</v>
          </cell>
          <cell r="E2491">
            <v>8.1999999999999993</v>
          </cell>
        </row>
        <row r="2492">
          <cell r="A2492">
            <v>91840</v>
          </cell>
          <cell r="B2492" t="str">
            <v>ELETRODUTO FLEXÍVEL CORRUGADO, PEAD, DN 40 MM (1 1/4"), PARA CIRCUITOS TERMINAIS, INSTALADO EM FORRO - FORNECIMENTO E INSTALAÇÃO. AF_12/2015</v>
          </cell>
          <cell r="C2492" t="str">
            <v>M</v>
          </cell>
          <cell r="D2492" t="str">
            <v>ATRIBUÍDO SÃO PAULO</v>
          </cell>
          <cell r="E2492">
            <v>10.37</v>
          </cell>
        </row>
        <row r="2493">
          <cell r="A2493">
            <v>91841</v>
          </cell>
          <cell r="B2493" t="str">
            <v>ELETRODUTO FLEXÍVEL LISO, PEAD, DN 40 MM (1 1/4"), PARA CIRCUITOS TERMINAIS, INSTALADO EM FORRO - FORNECIMENTO E INSTALAÇÃO. AF_12/2015</v>
          </cell>
          <cell r="C2493" t="str">
            <v>M</v>
          </cell>
          <cell r="D2493" t="str">
            <v>ATRIBUÍDO SÃO PAULO</v>
          </cell>
          <cell r="E2493">
            <v>9.84</v>
          </cell>
        </row>
        <row r="2494">
          <cell r="A2494">
            <v>91842</v>
          </cell>
          <cell r="B2494" t="str">
            <v>ELETRODUTO FLEXÍVEL CORRUGADO, PVC, DN 20 MM (1/2"), PARA CIRCUITOS TERMINAIS, INSTALADO EM LAJE - FORNECIMENTO E INSTALAÇÃO. AF_12/2015</v>
          </cell>
          <cell r="C2494" t="str">
            <v>M</v>
          </cell>
          <cell r="D2494" t="str">
            <v>COEFICIENTE DE REPRESENTATIVIDADE</v>
          </cell>
          <cell r="E2494">
            <v>4.4400000000000004</v>
          </cell>
        </row>
        <row r="2495">
          <cell r="A2495">
            <v>91843</v>
          </cell>
          <cell r="B2495" t="str">
            <v>ELETRODUTO FLEXÍVEL CORRUGADO REFORÇADO, PVC, DN 20 MM (1/2"), PARA CIRCUITOS TERMINAIS, INSTALADO EM LAJE - FORNECIMENTO E INSTALAÇÃO. AF_12/2015</v>
          </cell>
          <cell r="C2495" t="str">
            <v>M</v>
          </cell>
          <cell r="D2495" t="str">
            <v>COEFICIENTE DE REPRESENTATIVIDADE</v>
          </cell>
          <cell r="E2495">
            <v>4.72</v>
          </cell>
        </row>
        <row r="2496">
          <cell r="A2496">
            <v>91844</v>
          </cell>
          <cell r="B2496" t="str">
            <v>ELETRODUTO FLEXÍVEL CORRUGADO, PVC, DN 25 MM (3/4"), PARA CIRCUITOS TERMINAIS, INSTALADO EM LAJE - FORNECIMENTO E INSTALAÇÃO. AF_12/2015</v>
          </cell>
          <cell r="C2496" t="str">
            <v>M</v>
          </cell>
          <cell r="D2496" t="str">
            <v>COEFICIENTE DE REPRESENTATIVIDADE</v>
          </cell>
          <cell r="E2496">
            <v>5.21</v>
          </cell>
        </row>
        <row r="2497">
          <cell r="A2497">
            <v>91845</v>
          </cell>
          <cell r="B2497" t="str">
            <v>ELETRODUTO FLEXÍVEL CORRUGADO REFORÇADO, PVC, DN 25 MM (3/4"), PARA CIRCUITOS TERMINAIS, INSTALADO EM LAJE - FORNECIMENTO E INSTALAÇÃO. AF_12/2015</v>
          </cell>
          <cell r="C2497" t="str">
            <v>M</v>
          </cell>
          <cell r="D2497" t="str">
            <v>COEFICIENTE DE REPRESENTATIVIDADE</v>
          </cell>
          <cell r="E2497">
            <v>5.95</v>
          </cell>
        </row>
        <row r="2498">
          <cell r="A2498">
            <v>91846</v>
          </cell>
          <cell r="B2498" t="str">
            <v>ELETRODUTO FLEXÍVEL CORRUGADO, PVC, DN 32 MM (1"), PARA CIRCUITOS TERMINAIS, INSTALADO EM LAJE - FORNECIMENTO E INSTALAÇÃO. AF_12/2015</v>
          </cell>
          <cell r="C2498" t="str">
            <v>M</v>
          </cell>
          <cell r="D2498" t="str">
            <v>COEFICIENTE DE REPRESENTATIVIDADE</v>
          </cell>
          <cell r="E2498">
            <v>7.1</v>
          </cell>
        </row>
        <row r="2499">
          <cell r="A2499">
            <v>91847</v>
          </cell>
          <cell r="B2499" t="str">
            <v>ELETRODUTO FLEXÍVEL CORRUGADO REFORÇADO, PVC, DN 32 MM (1"), PARA CIRCUITOS TERMINAIS, INSTALADO EM LAJE - FORNECIMENTO E INSTALAÇÃO. AF_12/2015</v>
          </cell>
          <cell r="C2499" t="str">
            <v>M</v>
          </cell>
          <cell r="D2499" t="str">
            <v>COEFICIENTE DE REPRESENTATIVIDADE</v>
          </cell>
          <cell r="E2499">
            <v>8.86</v>
          </cell>
        </row>
        <row r="2500">
          <cell r="A2500">
            <v>91849</v>
          </cell>
          <cell r="B2500" t="str">
            <v>ELETRODUTO FLEXÍVEL LISO, PEAD, DN 32 MM (1"), PARA CIRCUITOS TERMINAIS, INSTALADO EM LAJE - FORNECIMENTO E INSTALAÇÃO. AF_12/2015</v>
          </cell>
          <cell r="C2500" t="str">
            <v>M</v>
          </cell>
          <cell r="D2500" t="str">
            <v>ATRIBUÍDO SÃO PAULO</v>
          </cell>
          <cell r="E2500">
            <v>6.92</v>
          </cell>
        </row>
        <row r="2501">
          <cell r="A2501">
            <v>91850</v>
          </cell>
          <cell r="B2501" t="str">
            <v>ELETRODUTO FLEXÍVEL CORRUGADO, PEAD, DN 40 MM (1 1/4"), PARA CIRCUITOS TERMINAIS, INSTALADO EM LAJE - FORNECIMENTO E INSTALAÇÃO. AF_12/2015</v>
          </cell>
          <cell r="C2501" t="str">
            <v>M</v>
          </cell>
          <cell r="D2501" t="str">
            <v>ATRIBUÍDO SÃO PAULO</v>
          </cell>
          <cell r="E2501">
            <v>9.1300000000000008</v>
          </cell>
        </row>
        <row r="2502">
          <cell r="A2502">
            <v>91851</v>
          </cell>
          <cell r="B2502" t="str">
            <v>ELETRODUTO FLEXÍVEL LISO, PEAD, DN 40 MM (1 1/4"), PARA CIRCUITOS TERMINAIS, INSTALADO EM LAJE - FORNECIMENTO E INSTALAÇÃO. AF_12/2015</v>
          </cell>
          <cell r="C2502" t="str">
            <v>M</v>
          </cell>
          <cell r="D2502" t="str">
            <v>ATRIBUÍDO SÃO PAULO</v>
          </cell>
          <cell r="E2502">
            <v>8.6</v>
          </cell>
        </row>
        <row r="2503">
          <cell r="A2503">
            <v>91852</v>
          </cell>
          <cell r="B2503" t="str">
            <v>ELETRODUTO FLEXÍVEL CORRUGADO, PVC, DN 20 MM (1/2"), PARA CIRCUITOS TERMINAIS, INSTALADO EM PAREDE - FORNECIMENTO E INSTALAÇÃO. AF_12/2015</v>
          </cell>
          <cell r="C2503" t="str">
            <v>M</v>
          </cell>
          <cell r="D2503" t="str">
            <v>COEFICIENTE DE REPRESENTATIVIDADE</v>
          </cell>
          <cell r="E2503">
            <v>6.79</v>
          </cell>
        </row>
        <row r="2504">
          <cell r="A2504">
            <v>91853</v>
          </cell>
          <cell r="B2504" t="str">
            <v>ELETRODUTO FLEXÍVEL CORRUGADO REFORÇADO, PVC, DN 20 MM (1/2"), PARA CIRCUITOS TERMINAIS, INSTALADO EM PAREDE - FORNECIMENTO E INSTALAÇÃO. AF_12/2015</v>
          </cell>
          <cell r="C2504" t="str">
            <v>M</v>
          </cell>
          <cell r="D2504" t="str">
            <v>COEFICIENTE DE REPRESENTATIVIDADE</v>
          </cell>
          <cell r="E2504">
            <v>7.05</v>
          </cell>
        </row>
        <row r="2505">
          <cell r="A2505">
            <v>91854</v>
          </cell>
          <cell r="B2505" t="str">
            <v>ELETRODUTO FLEXÍVEL CORRUGADO, PVC, DN 25 MM (3/4"), PARA CIRCUITOS TERMINAIS, INSTALADO EM PAREDE - FORNECIMENTO E INSTALAÇÃO. AF_12/2015</v>
          </cell>
          <cell r="C2505" t="str">
            <v>M</v>
          </cell>
          <cell r="D2505" t="str">
            <v>COEFICIENTE DE REPRESENTATIVIDADE</v>
          </cell>
          <cell r="E2505">
            <v>7.54</v>
          </cell>
        </row>
        <row r="2506">
          <cell r="A2506">
            <v>91855</v>
          </cell>
          <cell r="B2506" t="str">
            <v>ELETRODUTO FLEXÍVEL CORRUGADO REFORÇADO, PVC, DN 25 MM (3/4"), PARA CIRCUITOS TERMINAIS, INSTALADO EM PAREDE - FORNECIMENTO E INSTALAÇÃO. AF_12/2015</v>
          </cell>
          <cell r="C2506" t="str">
            <v>M</v>
          </cell>
          <cell r="D2506" t="str">
            <v>COEFICIENTE DE REPRESENTATIVIDADE</v>
          </cell>
          <cell r="E2506">
            <v>8.23</v>
          </cell>
        </row>
        <row r="2507">
          <cell r="A2507">
            <v>91856</v>
          </cell>
          <cell r="B2507" t="str">
            <v>ELETRODUTO FLEXÍVEL CORRUGADO, PVC, DN 32 MM (1"), PARA CIRCUITOS TERMINAIS, INSTALADO EM PAREDE - FORNECIMENTO E INSTALAÇÃO. AF_12/2015</v>
          </cell>
          <cell r="C2507" t="str">
            <v>M</v>
          </cell>
          <cell r="D2507" t="str">
            <v>COEFICIENTE DE REPRESENTATIVIDADE</v>
          </cell>
          <cell r="E2507">
            <v>9.35</v>
          </cell>
        </row>
        <row r="2508">
          <cell r="A2508">
            <v>91857</v>
          </cell>
          <cell r="B2508" t="str">
            <v>ELETRODUTO FLEXÍVEL CORRUGADO REFORÇADO, PVC, DN 32 MM (1"), PARA CIRCUITOS TERMINAIS, INSTALADO EM PAREDE - FORNECIMENTO E INSTALAÇÃO. AF_12/2015</v>
          </cell>
          <cell r="C2508" t="str">
            <v>M</v>
          </cell>
          <cell r="D2508" t="str">
            <v>COEFICIENTE DE REPRESENTATIVIDADE</v>
          </cell>
          <cell r="E2508">
            <v>10.98</v>
          </cell>
        </row>
        <row r="2509">
          <cell r="A2509">
            <v>91859</v>
          </cell>
          <cell r="B2509" t="str">
            <v>ELETRODUTO FLEXÍVEL LISO, PEAD, DN 32 MM (1"), PARA CIRCUITOS TERMINAIS, INSTALADO EM PAREDE - FORNECIMENTO E INSTALAÇÃO. AF_12/2015</v>
          </cell>
          <cell r="C2509" t="str">
            <v>M</v>
          </cell>
          <cell r="D2509" t="str">
            <v>ATRIBUÍDO SÃO PAULO</v>
          </cell>
          <cell r="E2509">
            <v>9.19</v>
          </cell>
        </row>
        <row r="2510">
          <cell r="A2510">
            <v>91860</v>
          </cell>
          <cell r="B2510" t="str">
            <v>ELETRODUTO FLEXÍVEL CORRUGADO, PEAD, DN 40 MM (1 1/4"), PARA CIRCUITOS TERMINAIS, INSTALADO EM PAREDE - FORNECIMENTO E INSTALAÇÃO. AF_12/2015</v>
          </cell>
          <cell r="C2510" t="str">
            <v>M</v>
          </cell>
          <cell r="D2510" t="str">
            <v>ATRIBUÍDO SÃO PAULO</v>
          </cell>
          <cell r="E2510">
            <v>11.32</v>
          </cell>
        </row>
        <row r="2511">
          <cell r="A2511">
            <v>91861</v>
          </cell>
          <cell r="B2511" t="str">
            <v>ELETRODUTO FLEXÍVEL LISO, PEAD, DN 40 MM (1 1/4"), PARA CIRCUITOS TERMINAIS, INSTALADO EM PAREDE - FORNECIMENTO E INSTALAÇÃO. AF_12/2015</v>
          </cell>
          <cell r="C2511" t="str">
            <v>M</v>
          </cell>
          <cell r="D2511" t="str">
            <v>ATRIBUÍDO SÃO PAULO</v>
          </cell>
          <cell r="E2511">
            <v>10.83</v>
          </cell>
        </row>
        <row r="2512">
          <cell r="A2512">
            <v>91862</v>
          </cell>
          <cell r="B2512" t="str">
            <v>ELETRODUTO RÍGIDO ROSCÁVEL, PVC, DN 20 MM (1/2"), PARA CIRCUITOS TERMINAIS, INSTALADO EM FORRO - FORNECIMENTO E INSTALAÇÃO. AF_12/2015</v>
          </cell>
          <cell r="C2512" t="str">
            <v>M</v>
          </cell>
          <cell r="D2512" t="str">
            <v>COEFICIENTE DE REPRESENTATIVIDADE</v>
          </cell>
          <cell r="E2512">
            <v>6.87</v>
          </cell>
        </row>
        <row r="2513">
          <cell r="A2513">
            <v>91863</v>
          </cell>
          <cell r="B2513" t="str">
            <v>ELETRODUTO RÍGIDO ROSCÁVEL, PVC, DN 25 MM (3/4"), PARA CIRCUITOS TERMINAIS, INSTALADO EM FORRO - FORNECIMENTO E INSTALAÇÃO. AF_12/2015</v>
          </cell>
          <cell r="C2513" t="str">
            <v>M</v>
          </cell>
          <cell r="D2513" t="str">
            <v>COEFICIENTE DE REPRESENTATIVIDADE</v>
          </cell>
          <cell r="E2513">
            <v>8.1</v>
          </cell>
        </row>
        <row r="2514">
          <cell r="A2514">
            <v>91864</v>
          </cell>
          <cell r="B2514" t="str">
            <v>ELETRODUTO RÍGIDO ROSCÁVEL, PVC, DN 32 MM (1"), PARA CIRCUITOS TERMINAIS, INSTALADO EM FORRO - FORNECIMENTO E INSTALAÇÃO. AF_12/2015</v>
          </cell>
          <cell r="C2514" t="str">
            <v>M</v>
          </cell>
          <cell r="D2514" t="str">
            <v>COEFICIENTE DE REPRESENTATIVIDADE</v>
          </cell>
          <cell r="E2514">
            <v>10.56</v>
          </cell>
        </row>
        <row r="2515">
          <cell r="A2515">
            <v>91865</v>
          </cell>
          <cell r="B2515" t="str">
            <v>ELETRODUTO RÍGIDO ROSCÁVEL, PVC, DN 40 MM (1 1/4"), PARA CIRCUITOS TERMINAIS, INSTALADO EM FORRO - FORNECIMENTO E INSTALAÇÃO. AF_12/2015</v>
          </cell>
          <cell r="C2515" t="str">
            <v>M</v>
          </cell>
          <cell r="D2515" t="str">
            <v>COEFICIENTE DE REPRESENTATIVIDADE</v>
          </cell>
          <cell r="E2515">
            <v>13.08</v>
          </cell>
        </row>
        <row r="2516">
          <cell r="A2516">
            <v>91866</v>
          </cell>
          <cell r="B2516" t="str">
            <v>ELETRODUTO RÍGIDO ROSCÁVEL, PVC, DN 20 MM (1/2"), PARA CIRCUITOS TERMINAIS, INSTALADO EM LAJE - FORNECIMENTO E INSTALAÇÃO. AF_12/2015</v>
          </cell>
          <cell r="C2516" t="str">
            <v>M</v>
          </cell>
          <cell r="D2516" t="str">
            <v>COEFICIENTE DE REPRESENTATIVIDADE</v>
          </cell>
          <cell r="E2516">
            <v>5.71</v>
          </cell>
        </row>
        <row r="2517">
          <cell r="A2517">
            <v>91867</v>
          </cell>
          <cell r="B2517" t="str">
            <v>ELETRODUTO RÍGIDO ROSCÁVEL, PVC, DN 25 MM (3/4"), PARA CIRCUITOS TERMINAIS, INSTALADO EM LAJE - FORNECIMENTO E INSTALAÇÃO. AF_12/2015</v>
          </cell>
          <cell r="C2517" t="str">
            <v>M</v>
          </cell>
          <cell r="D2517" t="str">
            <v>COEFICIENTE DE REPRESENTATIVIDADE</v>
          </cell>
          <cell r="E2517">
            <v>6.95</v>
          </cell>
        </row>
        <row r="2518">
          <cell r="A2518">
            <v>91868</v>
          </cell>
          <cell r="B2518" t="str">
            <v>ELETRODUTO RÍGIDO ROSCÁVEL, PVC, DN 32 MM (1"), PARA CIRCUITOS TERMINAIS, INSTALADO EM LAJE - FORNECIMENTO E INSTALAÇÃO. AF_12/2015</v>
          </cell>
          <cell r="C2518" t="str">
            <v>M</v>
          </cell>
          <cell r="D2518" t="str">
            <v>COEFICIENTE DE REPRESENTATIVIDADE</v>
          </cell>
          <cell r="E2518">
            <v>9.4</v>
          </cell>
        </row>
        <row r="2519">
          <cell r="A2519">
            <v>91869</v>
          </cell>
          <cell r="B2519" t="str">
            <v>ELETRODUTO RÍGIDO ROSCÁVEL, PVC, DN 40 MM (1 1/4"), PARA CIRCUITOS TERMINAIS, INSTALADO EM LAJE - FORNECIMENTO E INSTALAÇÃO. AF_12/2015</v>
          </cell>
          <cell r="C2519" t="str">
            <v>M</v>
          </cell>
          <cell r="D2519" t="str">
            <v>COEFICIENTE DE REPRESENTATIVIDADE</v>
          </cell>
          <cell r="E2519">
            <v>11.93</v>
          </cell>
        </row>
        <row r="2520">
          <cell r="A2520">
            <v>91870</v>
          </cell>
          <cell r="B2520" t="str">
            <v>ELETRODUTO RÍGIDO ROSCÁVEL, PVC, DN 20 MM (1/2"), PARA CIRCUITOS TERMINAIS, INSTALADO EM PAREDE - FORNECIMENTO E INSTALAÇÃO. AF_12/2015</v>
          </cell>
          <cell r="C2520" t="str">
            <v>M</v>
          </cell>
          <cell r="D2520" t="str">
            <v>COEFICIENTE DE REPRESENTATIVIDADE</v>
          </cell>
          <cell r="E2520">
            <v>8.59</v>
          </cell>
        </row>
        <row r="2521">
          <cell r="A2521">
            <v>91871</v>
          </cell>
          <cell r="B2521" t="str">
            <v>ELETRODUTO RÍGIDO ROSCÁVEL, PVC, DN 25 MM (3/4"), PARA CIRCUITOS TERMINAIS, INSTALADO EM PAREDE - FORNECIMENTO E INSTALAÇÃO. AF_12/2015</v>
          </cell>
          <cell r="C2521" t="str">
            <v>M</v>
          </cell>
          <cell r="D2521" t="str">
            <v>COEFICIENTE DE REPRESENTATIVIDADE</v>
          </cell>
          <cell r="E2521">
            <v>9.8699999999999992</v>
          </cell>
        </row>
        <row r="2522">
          <cell r="A2522">
            <v>91872</v>
          </cell>
          <cell r="B2522" t="str">
            <v>ELETRODUTO RÍGIDO ROSCÁVEL, PVC, DN 32 MM (1"), PARA CIRCUITOS TERMINAIS, INSTALADO EM PAREDE - FORNECIMENTO E INSTALAÇÃO. AF_12/2015</v>
          </cell>
          <cell r="C2522" t="str">
            <v>M</v>
          </cell>
          <cell r="D2522" t="str">
            <v>COEFICIENTE DE REPRESENTATIVIDADE</v>
          </cell>
          <cell r="E2522">
            <v>12.33</v>
          </cell>
        </row>
        <row r="2523">
          <cell r="A2523">
            <v>91873</v>
          </cell>
          <cell r="B2523" t="str">
            <v>ELETRODUTO RÍGIDO ROSCÁVEL, PVC, DN 40 MM (1 1/4"), PARA CIRCUITOS TERMINAIS, INSTALADO EM PAREDE - FORNECIMENTO E INSTALAÇÃO. AF_12/2015</v>
          </cell>
          <cell r="C2523" t="str">
            <v>M</v>
          </cell>
          <cell r="D2523" t="str">
            <v>COEFICIENTE DE REPRESENTATIVIDADE</v>
          </cell>
          <cell r="E2523">
            <v>14.8</v>
          </cell>
        </row>
        <row r="2524">
          <cell r="A2524">
            <v>93008</v>
          </cell>
          <cell r="B2524" t="str">
            <v>ELETRODUTO RÍGIDO ROSCÁVEL, PVC, DN 50 MM (1 1/2") - FORNECIMENTO E INSTALAÇÃO. AF_12/2015</v>
          </cell>
          <cell r="C2524" t="str">
            <v>M</v>
          </cell>
          <cell r="D2524" t="str">
            <v>COEFICIENTE DE REPRESENTATIVIDADE</v>
          </cell>
          <cell r="E2524">
            <v>11.08</v>
          </cell>
        </row>
        <row r="2525">
          <cell r="A2525">
            <v>93009</v>
          </cell>
          <cell r="B2525" t="str">
            <v>ELETRODUTO RÍGIDO ROSCÁVEL, PVC, DN 60 MM (2") - FORNECIMENTO E INSTALAÇÃO. AF_12/2015</v>
          </cell>
          <cell r="C2525" t="str">
            <v>M</v>
          </cell>
          <cell r="D2525" t="str">
            <v>COEFICIENTE DE REPRESENTATIVIDADE</v>
          </cell>
          <cell r="E2525">
            <v>15.79</v>
          </cell>
        </row>
        <row r="2526">
          <cell r="A2526">
            <v>93010</v>
          </cell>
          <cell r="B2526" t="str">
            <v>ELETRODUTO RÍGIDO ROSCÁVEL, PVC, DN 75 MM (2 1/2") - FORNECIMENTO E INSTALAÇÃO. AF_12/2015</v>
          </cell>
          <cell r="C2526" t="str">
            <v>M</v>
          </cell>
          <cell r="D2526" t="str">
            <v>COEFICIENTE DE REPRESENTATIVIDADE</v>
          </cell>
          <cell r="E2526">
            <v>21.57</v>
          </cell>
        </row>
        <row r="2527">
          <cell r="A2527">
            <v>93011</v>
          </cell>
          <cell r="B2527" t="str">
            <v>ELETRODUTO RÍGIDO ROSCÁVEL, PVC, DN 85 MM (3") - FORNECIMENTO E INSTALAÇÃO. AF_12/2015</v>
          </cell>
          <cell r="C2527" t="str">
            <v>M</v>
          </cell>
          <cell r="D2527" t="str">
            <v>COEFICIENTE DE REPRESENTATIVIDADE</v>
          </cell>
          <cell r="E2527">
            <v>26.1</v>
          </cell>
        </row>
        <row r="2528">
          <cell r="A2528">
            <v>93012</v>
          </cell>
          <cell r="B2528" t="str">
            <v>ELETRODUTO RÍGIDO ROSCÁVEL, PVC, DN 110 MM (4") - FORNECIMENTO E INSTALAÇÃO. AF_12/2015</v>
          </cell>
          <cell r="C2528" t="str">
            <v>M</v>
          </cell>
          <cell r="D2528" t="str">
            <v>COEFICIENTE DE REPRESENTATIVIDADE</v>
          </cell>
          <cell r="E2528">
            <v>38.700000000000003</v>
          </cell>
        </row>
        <row r="2529">
          <cell r="A2529">
            <v>95726</v>
          </cell>
          <cell r="B2529" t="str">
            <v>ELETRODUTO RÍGIDO SOLDÁVEL, PVC, DN 20 MM (½), APARENTE, INSTALADO EM TETO - FORNECIMENTO E INSTALAÇÃO. AF_11/2016_P</v>
          </cell>
          <cell r="C2529" t="str">
            <v>M</v>
          </cell>
          <cell r="D2529" t="str">
            <v>COEFICIENTE DE REPRESENTATIVIDADE</v>
          </cell>
          <cell r="E2529">
            <v>4.57</v>
          </cell>
        </row>
        <row r="2530">
          <cell r="A2530">
            <v>95727</v>
          </cell>
          <cell r="B2530" t="str">
            <v>ELETRODUTO RÍGIDO SOLDÁVEL, PVC, DN 25 MM (3/4), APARENTE, INSTALADO EM TETO - FORNECIMENTO E INSTALAÇÃO. AF_11/2016_P</v>
          </cell>
          <cell r="C2530" t="str">
            <v>M</v>
          </cell>
          <cell r="D2530" t="str">
            <v>COEFICIENTE DE REPRESENTATIVIDADE</v>
          </cell>
          <cell r="E2530">
            <v>5.23</v>
          </cell>
        </row>
        <row r="2531">
          <cell r="A2531">
            <v>95728</v>
          </cell>
          <cell r="B2531" t="str">
            <v>ELETRODUTO RÍGIDO SOLDÁVEL, PVC, DN 32 MM (1), APARENTE, INSTALADO EM TETO - FORNECIMENTO E INSTALAÇÃO. AF_11/2016_P</v>
          </cell>
          <cell r="C2531" t="str">
            <v>M</v>
          </cell>
          <cell r="D2531" t="str">
            <v>COEFICIENTE DE REPRESENTATIVIDADE</v>
          </cell>
          <cell r="E2531">
            <v>6.55</v>
          </cell>
        </row>
        <row r="2532">
          <cell r="A2532">
            <v>95729</v>
          </cell>
          <cell r="B2532" t="str">
            <v>ELETRODUTO RÍGIDO SOLDÁVEL, PVC, DN 20 MM (½), APARENTE, INSTALADO EM PAREDE - FORNECIMENTO E INSTALAÇÃO. AF_11/2016_P</v>
          </cell>
          <cell r="C2532" t="str">
            <v>M</v>
          </cell>
          <cell r="D2532" t="str">
            <v>COEFICIENTE DE REPRESENTATIVIDADE</v>
          </cell>
          <cell r="E2532">
            <v>6.41</v>
          </cell>
        </row>
        <row r="2533">
          <cell r="A2533">
            <v>95730</v>
          </cell>
          <cell r="B2533" t="str">
            <v>ELETRODUTO RÍGIDO SOLDÁVEL, PVC, DN 25 MM (3/4), APARENTE, INSTALADO EM PAREDE - FORNECIMENTO E INSTALAÇÃO. AF_11/2016_P</v>
          </cell>
          <cell r="C2533" t="str">
            <v>M</v>
          </cell>
          <cell r="D2533" t="str">
            <v>COEFICIENTE DE REPRESENTATIVIDADE</v>
          </cell>
          <cell r="E2533">
            <v>7.06</v>
          </cell>
        </row>
        <row r="2534">
          <cell r="A2534">
            <v>95731</v>
          </cell>
          <cell r="B2534" t="str">
            <v>ELETRODUTO RÍGIDO SOLDÁVEL, PVC, DN 32 MM (1), APARENTE, INSTALADO EM PAREDE - FORNECIMENTO E INSTALAÇÃO. AF_11/2016_P</v>
          </cell>
          <cell r="C2534" t="str">
            <v>M</v>
          </cell>
          <cell r="D2534" t="str">
            <v>COEFICIENTE DE REPRESENTATIVIDADE</v>
          </cell>
          <cell r="E2534">
            <v>8.39</v>
          </cell>
        </row>
        <row r="2535">
          <cell r="A2535">
            <v>95732</v>
          </cell>
          <cell r="B2535" t="str">
            <v>LUVA PARA ELETRODUTO, PVC, SOLDÁVEL, DN 20 MM (1/2), APARENTE, INSTALADA EM TETO - FORNECIMENTO E INSTALAÇÃO. AF_11/2016_P</v>
          </cell>
          <cell r="C2535" t="str">
            <v>UN</v>
          </cell>
          <cell r="D2535" t="str">
            <v>COEFICIENTE DE REPRESENTATIVIDADE</v>
          </cell>
          <cell r="E2535">
            <v>3.63</v>
          </cell>
        </row>
        <row r="2536">
          <cell r="A2536">
            <v>95745</v>
          </cell>
          <cell r="B2536" t="str">
            <v>ELETRODUTO DE AÇO GALVANIZADO, CLASSE LEVE, DN 20 MM (3/4), APARENTE, INSTALADO EM TETO - FORNECIMENTO E INSTALAÇÃO. AF_11/2016_P</v>
          </cell>
          <cell r="C2536" t="str">
            <v>M</v>
          </cell>
          <cell r="D2536" t="str">
            <v>ATRIBUÍDO SÃO PAULO</v>
          </cell>
          <cell r="E2536">
            <v>17.38</v>
          </cell>
        </row>
        <row r="2537">
          <cell r="A2537">
            <v>95746</v>
          </cell>
          <cell r="B2537" t="str">
            <v>ELETRODUTO DE AÇO GALVANIZADO, CLASSE LEVE, DN 25 MM (1), APARENTE, INSTALADO EM TETO - FORNECIMENTO E INSTALAÇÃO. AF_11/2016_P</v>
          </cell>
          <cell r="C2537" t="str">
            <v>M</v>
          </cell>
          <cell r="D2537" t="str">
            <v>ATRIBUÍDO SÃO PAULO</v>
          </cell>
          <cell r="E2537">
            <v>21.68</v>
          </cell>
        </row>
        <row r="2538">
          <cell r="A2538">
            <v>95747</v>
          </cell>
          <cell r="B2538" t="str">
            <v>ELETRODUTO DE AÇO GALVANIZADO, CLASSE SEMI PESADO, DN 32 MM (1 1/4), APARENTE, INSTALADO EM TETO - FORNECIMENTO E INSTALAÇÃO. AF_11/2016_P</v>
          </cell>
          <cell r="C2538" t="str">
            <v>M</v>
          </cell>
          <cell r="D2538" t="str">
            <v>ATRIBUÍDO SÃO PAULO</v>
          </cell>
          <cell r="E2538">
            <v>35.72</v>
          </cell>
        </row>
        <row r="2539">
          <cell r="A2539">
            <v>95748</v>
          </cell>
          <cell r="B2539" t="str">
            <v>ELETRODUTO DE AÇO GALVANIZADO, CLASSE SEMI PESADO, DN 40 MM (1 1/2 ), APARENTE, INSTALADO EM TETO - FORNECIMENTO E INSTALAÇÃO. AF_11/2016_P</v>
          </cell>
          <cell r="C2539" t="str">
            <v>M</v>
          </cell>
          <cell r="D2539" t="str">
            <v>ATRIBUÍDO SÃO PAULO</v>
          </cell>
          <cell r="E2539">
            <v>38.82</v>
          </cell>
        </row>
        <row r="2540">
          <cell r="A2540">
            <v>95749</v>
          </cell>
          <cell r="B2540" t="str">
            <v>ELETRODUTO DE AÇO GALVANIZADO, CLASSE LEVE, DN 20 MM (3/4), APARENTE, INSTALADO EM PAREDE - FORNECIMENTO E INSTALAÇÃO. AF_11/2016_P</v>
          </cell>
          <cell r="C2540" t="str">
            <v>M</v>
          </cell>
          <cell r="D2540" t="str">
            <v>ATRIBUÍDO SÃO PAULO</v>
          </cell>
          <cell r="E2540">
            <v>23.36</v>
          </cell>
        </row>
        <row r="2541">
          <cell r="A2541">
            <v>95750</v>
          </cell>
          <cell r="B2541" t="str">
            <v>ELETRODUTO DE AÇO GALVANIZADO, CLASSE LEVE, DN 25 MM (1), APARENTE, INSTALADO EM PAREDE - FORNECIMENTO E INSTALAÇÃO. AF_11/2016_P</v>
          </cell>
          <cell r="C2541" t="str">
            <v>M</v>
          </cell>
          <cell r="D2541" t="str">
            <v>ATRIBUÍDO SÃO PAULO</v>
          </cell>
          <cell r="E2541">
            <v>27.52</v>
          </cell>
        </row>
        <row r="2542">
          <cell r="A2542">
            <v>95751</v>
          </cell>
          <cell r="B2542" t="str">
            <v>ELETRODUTO DE AÇO GALVANIZADO, CLASSE SEMI PESADO, DN 32 MM (1 1/4), APARENTE, INSTALADO EM PAREDE - FORNECIMENTO E INSTALAÇÃO. AF_11/2016_P</v>
          </cell>
          <cell r="C2542" t="str">
            <v>M</v>
          </cell>
          <cell r="D2542" t="str">
            <v>ATRIBUÍDO SÃO PAULO</v>
          </cell>
          <cell r="E2542">
            <v>41.37</v>
          </cell>
        </row>
        <row r="2543">
          <cell r="A2543">
            <v>95752</v>
          </cell>
          <cell r="B2543" t="str">
            <v>ELETRODUTO DE AÇO GALVANIZADO, CLASSE SEMI PESADO, DN 40 MM (1 1/2  ), APARENTE, INSTALADO EM PAREDE - FORNECIMENTO E INSTALAÇÃO. AF_11/2016_P</v>
          </cell>
          <cell r="C2543" t="str">
            <v>M</v>
          </cell>
          <cell r="D2543" t="str">
            <v>ATRIBUÍDO SÃO PAULO</v>
          </cell>
          <cell r="E2543">
            <v>44.26</v>
          </cell>
        </row>
        <row r="2544">
          <cell r="A2544">
            <v>97667</v>
          </cell>
          <cell r="B2544" t="str">
            <v>ELETRODUTO FLEXÍVEL CORRUGADO, PEAD, DN 50 (1 ½)  - FORNECIMENTO E INSTALAÇÃO. AF_04/2016</v>
          </cell>
          <cell r="C2544" t="str">
            <v>M</v>
          </cell>
          <cell r="D2544" t="str">
            <v>ATRIBUÍDO SÃO PAULO</v>
          </cell>
          <cell r="E2544">
            <v>6.64</v>
          </cell>
        </row>
        <row r="2545">
          <cell r="A2545">
            <v>97668</v>
          </cell>
          <cell r="B2545" t="str">
            <v>ELETRODUTO FLEXÍVEL CORRUGADO, PEAD, DN 63 (2")  - FORNECIMENTO E INSTALAÇÃO. AF_04/2016</v>
          </cell>
          <cell r="C2545" t="str">
            <v>M</v>
          </cell>
          <cell r="D2545" t="str">
            <v>ATRIBUÍDO SÃO PAULO</v>
          </cell>
          <cell r="E2545">
            <v>10.23</v>
          </cell>
        </row>
        <row r="2546">
          <cell r="A2546">
            <v>97669</v>
          </cell>
          <cell r="B2546" t="str">
            <v>ELETRODUTO FLEXÍVEL CORRUGADO, PEAD, DN 90 (3) - FORNECIMENTO E INSTALAÇÃO. AF_04/2016</v>
          </cell>
          <cell r="C2546" t="str">
            <v>M</v>
          </cell>
          <cell r="D2546" t="str">
            <v>ATRIBUÍDO SÃO PAULO</v>
          </cell>
          <cell r="E2546">
            <v>16.46</v>
          </cell>
        </row>
        <row r="2547">
          <cell r="A2547">
            <v>97670</v>
          </cell>
          <cell r="B2547" t="str">
            <v>ELETRODUTO FLEXÍVEL CORRUGADO, PEAD, DN 100 (4) - FORNECIMENTO E INSTALAÇÃO. AF_04/2016</v>
          </cell>
          <cell r="C2547" t="str">
            <v>M</v>
          </cell>
          <cell r="D2547" t="str">
            <v>ATRIBUÍDO SÃO PAULO</v>
          </cell>
          <cell r="E2547">
            <v>21.07</v>
          </cell>
        </row>
        <row r="2548">
          <cell r="A2548">
            <v>72263</v>
          </cell>
          <cell r="B2548" t="str">
            <v>TERMINAL OU CONECTOR DE PRESSAO - PARA CABO 50MM2 - FORNECIMENTO E INSTALACAO</v>
          </cell>
          <cell r="C2548" t="str">
            <v>UN</v>
          </cell>
          <cell r="D2548" t="str">
            <v>COEFICIENTE DE REPRESENTATIVIDADE</v>
          </cell>
          <cell r="E2548">
            <v>22.08</v>
          </cell>
        </row>
        <row r="2549">
          <cell r="A2549">
            <v>72271</v>
          </cell>
          <cell r="B2549" t="str">
            <v>CONECTOR PARAFUSO FENDIDO SPLIT-BOLT - PARA CABO DE 16MM2 - FORNECIMENTO E INSTALACAO</v>
          </cell>
          <cell r="C2549" t="str">
            <v>UN</v>
          </cell>
          <cell r="D2549" t="str">
            <v>COEFICIENTE DE REPRESENTATIVIDADE</v>
          </cell>
          <cell r="E2549">
            <v>12.52</v>
          </cell>
        </row>
        <row r="2550">
          <cell r="A2550">
            <v>72272</v>
          </cell>
          <cell r="B2550" t="str">
            <v>CONECTOR PARAFUSO FENDIDO SPLIT-BOLT - PARA CABO DE 35MM2 - FORNECIMENTO E INSTALACAO</v>
          </cell>
          <cell r="C2550" t="str">
            <v>UN</v>
          </cell>
          <cell r="D2550" t="str">
            <v>COEFICIENTE DE REPRESENTATIVIDADE</v>
          </cell>
          <cell r="E2550">
            <v>13.75</v>
          </cell>
        </row>
        <row r="2551">
          <cell r="A2551">
            <v>91874</v>
          </cell>
          <cell r="B2551" t="str">
            <v>LUVA PARA ELETRODUTO, PVC, ROSCÁVEL, DN 20 MM (1/2"), PARA CIRCUITOS TERMINAIS, INSTALADA EM FORRO - FORNECIMENTO E INSTALAÇÃO. AF_12/2015</v>
          </cell>
          <cell r="C2551" t="str">
            <v>UN</v>
          </cell>
          <cell r="D2551" t="str">
            <v>COEFICIENTE DE REPRESENTATIVIDADE</v>
          </cell>
          <cell r="E2551">
            <v>4.1100000000000003</v>
          </cell>
        </row>
        <row r="2552">
          <cell r="A2552">
            <v>91875</v>
          </cell>
          <cell r="B2552" t="str">
            <v>LUVA PARA ELETRODUTO, PVC, ROSCÁVEL, DN 25 MM (3/4"), PARA CIRCUITOS TERMINAIS, INSTALADA EM FORRO - FORNECIMENTO E INSTALAÇÃO. AF_12/2015</v>
          </cell>
          <cell r="C2552" t="str">
            <v>UN</v>
          </cell>
          <cell r="D2552" t="str">
            <v>COEFICIENTE DE REPRESENTATIVIDADE</v>
          </cell>
          <cell r="E2552">
            <v>5.41</v>
          </cell>
        </row>
        <row r="2553">
          <cell r="A2553">
            <v>91876</v>
          </cell>
          <cell r="B2553" t="str">
            <v>LUVA PARA ELETRODUTO, PVC, ROSCÁVEL, DN 32 MM (1"), PARA CIRCUITOS TERMINAIS, INSTALADA EM FORRO - FORNECIMENTO E INSTALAÇÃO. AF_12/2015</v>
          </cell>
          <cell r="C2553" t="str">
            <v>UN</v>
          </cell>
          <cell r="D2553" t="str">
            <v>COEFICIENTE DE REPRESENTATIVIDADE</v>
          </cell>
          <cell r="E2553">
            <v>7.1</v>
          </cell>
        </row>
        <row r="2554">
          <cell r="A2554">
            <v>91877</v>
          </cell>
          <cell r="B2554" t="str">
            <v>LUVA PARA ELETRODUTO, PVC, ROSCÁVEL, DN 40 MM (1 1/4"), PARA CIRCUITOS TERMINAIS, INSTALADA EM FORRO - FORNECIMENTO E INSTALAÇÃO. AF_12/2015</v>
          </cell>
          <cell r="C2554" t="str">
            <v>UN</v>
          </cell>
          <cell r="D2554" t="str">
            <v>COEFICIENTE DE REPRESENTATIVIDADE</v>
          </cell>
          <cell r="E2554">
            <v>9.31</v>
          </cell>
        </row>
        <row r="2555">
          <cell r="A2555">
            <v>91878</v>
          </cell>
          <cell r="B2555" t="str">
            <v>LUVA PARA ELETRODUTO, PVC, ROSCÁVEL, DN 20 MM (1/2"), PARA CIRCUITOS TERMINAIS, INSTALADA EM LAJE - FORNECIMENTO E INSTALAÇÃO. AF_12/2015</v>
          </cell>
          <cell r="C2555" t="str">
            <v>UN</v>
          </cell>
          <cell r="D2555" t="str">
            <v>COEFICIENTE DE REPRESENTATIVIDADE</v>
          </cell>
          <cell r="E2555">
            <v>5.36</v>
          </cell>
        </row>
        <row r="2556">
          <cell r="A2556">
            <v>91879</v>
          </cell>
          <cell r="B2556" t="str">
            <v>LUVA PARA ELETRODUTO, PVC, ROSCÁVEL, DN 25 MM (3/4"), PARA CIRCUITOS TERMINAIS, INSTALADA EM LAJE - FORNECIMENTO E INSTALAÇÃO. AF_12/2015</v>
          </cell>
          <cell r="C2556" t="str">
            <v>UN</v>
          </cell>
          <cell r="D2556" t="str">
            <v>COEFICIENTE DE REPRESENTATIVIDADE</v>
          </cell>
          <cell r="E2556">
            <v>6.61</v>
          </cell>
        </row>
        <row r="2557">
          <cell r="A2557">
            <v>91880</v>
          </cell>
          <cell r="B2557" t="str">
            <v>LUVA PARA ELETRODUTO, PVC, ROSCÁVEL, DN 32 MM (1"), PARA CIRCUITOS TERMINAIS, INSTALADA EM LAJE - FORNECIMENTO E INSTALAÇÃO. AF_12/2015</v>
          </cell>
          <cell r="C2557" t="str">
            <v>UN</v>
          </cell>
          <cell r="D2557" t="str">
            <v>COEFICIENTE DE REPRESENTATIVIDADE</v>
          </cell>
          <cell r="E2557">
            <v>8.35</v>
          </cell>
        </row>
        <row r="2558">
          <cell r="A2558">
            <v>91881</v>
          </cell>
          <cell r="B2558" t="str">
            <v>LUVA PARA ELETRODUTO, PVC, ROSCÁVEL, DN 40 MM (1 1/4"), PARA CIRCUITOS TERMINAIS, INSTALADA EM LAJE - FORNECIMENTO E INSTALAÇÃO. AF_12/2015</v>
          </cell>
          <cell r="C2558" t="str">
            <v>UN</v>
          </cell>
          <cell r="D2558" t="str">
            <v>COEFICIENTE DE REPRESENTATIVIDADE</v>
          </cell>
          <cell r="E2558">
            <v>10.56</v>
          </cell>
        </row>
        <row r="2559">
          <cell r="A2559">
            <v>91882</v>
          </cell>
          <cell r="B2559" t="str">
            <v>LUVA PARA ELETRODUTO, PVC, ROSCÁVEL, DN 20 MM (1/2"), PARA CIRCUITOS TERMINAIS, INSTALADA EM PAREDE - FORNECIMENTO E INSTALAÇÃO. AF_12/2015</v>
          </cell>
          <cell r="C2559" t="str">
            <v>UN</v>
          </cell>
          <cell r="D2559" t="str">
            <v>COEFICIENTE DE REPRESENTATIVIDADE</v>
          </cell>
          <cell r="E2559">
            <v>6.7</v>
          </cell>
        </row>
        <row r="2560">
          <cell r="A2560">
            <v>91884</v>
          </cell>
          <cell r="B2560" t="str">
            <v>LUVA PARA ELETRODUTO, PVC, ROSCÁVEL, DN 25 MM (3/4"), PARA CIRCUITOS TERMINAIS, INSTALADA EM PAREDE - FORNECIMENTO E INSTALAÇÃO. AF_12/2015</v>
          </cell>
          <cell r="C2560" t="str">
            <v>UN</v>
          </cell>
          <cell r="D2560" t="str">
            <v>COEFICIENTE DE REPRESENTATIVIDADE</v>
          </cell>
          <cell r="E2560">
            <v>7.65</v>
          </cell>
        </row>
        <row r="2561">
          <cell r="A2561">
            <v>91885</v>
          </cell>
          <cell r="B2561" t="str">
            <v>LUVA PARA ELETRODUTO, PVC, ROSCÁVEL, DN 32 MM (1"), PARA CIRCUITOS TERMINAIS, INSTALADA EM PAREDE - FORNECIMENTO E INSTALAÇÃO. AF_12/2015</v>
          </cell>
          <cell r="C2561" t="str">
            <v>UN</v>
          </cell>
          <cell r="D2561" t="str">
            <v>COEFICIENTE DE REPRESENTATIVIDADE</v>
          </cell>
          <cell r="E2561">
            <v>8.9499999999999993</v>
          </cell>
        </row>
        <row r="2562">
          <cell r="A2562">
            <v>91886</v>
          </cell>
          <cell r="B2562" t="str">
            <v>LUVA PARA ELETRODUTO, PVC, ROSCÁVEL, DN 40 MM (1 1/4"), PARA CIRCUITOS TERMINAIS, INSTALADA EM PAREDE - FORNECIMENTO E INSTALAÇÃO. AF_12/2015</v>
          </cell>
          <cell r="C2562" t="str">
            <v>UN</v>
          </cell>
          <cell r="D2562" t="str">
            <v>COEFICIENTE DE REPRESENTATIVIDADE</v>
          </cell>
          <cell r="E2562">
            <v>10.69</v>
          </cell>
        </row>
        <row r="2563">
          <cell r="A2563">
            <v>91887</v>
          </cell>
          <cell r="B2563" t="str">
            <v>CURVA 90 GRAUS PARA ELETRODUTO, PVC, ROSCÁVEL, DN 20 MM (1/2"), PARA CIRCUITOS TERMINAIS, INSTALADA EM FORRO - FORNECIMENTO E INSTALAÇÃO. AF_12/2015</v>
          </cell>
          <cell r="C2563" t="str">
            <v>UN</v>
          </cell>
          <cell r="D2563" t="str">
            <v>COEFICIENTE DE REPRESENTATIVIDADE</v>
          </cell>
          <cell r="E2563">
            <v>7.2</v>
          </cell>
        </row>
        <row r="2564">
          <cell r="A2564">
            <v>91889</v>
          </cell>
          <cell r="B2564" t="str">
            <v>CURVA 180 GRAUS PARA ELETRODUTO, PVC, ROSCÁVEL, DN 20 MM (1/2"), PARA CIRCUITOS TERMINAIS, INSTALADA EM FORRO - FORNECIMENTO E INSTALAÇÃO. AF_12/2015</v>
          </cell>
          <cell r="C2564" t="str">
            <v>UN</v>
          </cell>
          <cell r="D2564" t="str">
            <v>COEFICIENTE DE REPRESENTATIVIDADE</v>
          </cell>
          <cell r="E2564">
            <v>7</v>
          </cell>
        </row>
        <row r="2565">
          <cell r="A2565">
            <v>91890</v>
          </cell>
          <cell r="B2565" t="str">
            <v>CURVA 90 GRAUS PARA ELETRODUTO, PVC, ROSCÁVEL, DN 25 MM (3/4"), PARA CIRCUITOS TERMINAIS, INSTALADA EM FORRO - FORNECIMENTO E INSTALAÇÃO. AF_12/2015</v>
          </cell>
          <cell r="C2565" t="str">
            <v>UN</v>
          </cell>
          <cell r="D2565" t="str">
            <v>COEFICIENTE DE REPRESENTATIVIDADE</v>
          </cell>
          <cell r="E2565">
            <v>8.7200000000000006</v>
          </cell>
        </row>
        <row r="2566">
          <cell r="A2566">
            <v>91892</v>
          </cell>
          <cell r="B2566" t="str">
            <v>CURVA 180 GRAUS PARA ELETRODUTO, PVC, ROSCÁVEL, DN 25 MM (3/4"), PARA CIRCUITOS TERMINAIS, INSTALADA EM FORRO - FORNECIMENTO E INSTALAÇÃO. AF_12/2015</v>
          </cell>
          <cell r="C2566" t="str">
            <v>UN</v>
          </cell>
          <cell r="D2566" t="str">
            <v>COEFICIENTE DE REPRESENTATIVIDADE</v>
          </cell>
          <cell r="E2566">
            <v>10.029999999999999</v>
          </cell>
        </row>
        <row r="2567">
          <cell r="A2567">
            <v>91893</v>
          </cell>
          <cell r="B2567" t="str">
            <v>CURVA 90 GRAUS PARA ELETRODUTO, PVC, ROSCÁVEL, DN 32 MM (1"), PARA CIRCUITOS TERMINAIS, INSTALADA EM FORRO - FORNECIMENTO E INSTALAÇÃO. AF_12/2015</v>
          </cell>
          <cell r="C2567" t="str">
            <v>UN</v>
          </cell>
          <cell r="D2567" t="str">
            <v>COEFICIENTE DE REPRESENTATIVIDADE</v>
          </cell>
          <cell r="E2567">
            <v>11.78</v>
          </cell>
        </row>
        <row r="2568">
          <cell r="A2568">
            <v>91895</v>
          </cell>
          <cell r="B2568" t="str">
            <v>CURVA 180 GRAUS PARA ELETRODUTO, PVC, ROSCÁVEL, DN 32 MM (1"), PARA CIRCUITOS TERMINAIS, INSTALADA EM FORRO - FORNECIMENTO E INSTALAÇÃO. AF_12/2015</v>
          </cell>
          <cell r="C2568" t="str">
            <v>UN</v>
          </cell>
          <cell r="D2568" t="str">
            <v>COEFICIENTE DE REPRESENTATIVIDADE</v>
          </cell>
          <cell r="E2568">
            <v>13.11</v>
          </cell>
        </row>
        <row r="2569">
          <cell r="A2569">
            <v>91896</v>
          </cell>
          <cell r="B2569" t="str">
            <v>CURVA 90 GRAUS PARA ELETRODUTO, PVC, ROSCÁVEL, DN 40 MM (1 1/4"), PARA CIRCUITOS TERMINAIS, INSTALADA EM FORRO - FORNECIMENTO E INSTALAÇÃO. AF_12/2015</v>
          </cell>
          <cell r="C2569" t="str">
            <v>UN</v>
          </cell>
          <cell r="D2569" t="str">
            <v>COEFICIENTE DE REPRESENTATIVIDADE</v>
          </cell>
          <cell r="E2569">
            <v>14.51</v>
          </cell>
        </row>
        <row r="2570">
          <cell r="A2570">
            <v>91898</v>
          </cell>
          <cell r="B2570" t="str">
            <v>CURVA 180 GRAUS PARA ELETRODUTO, PVC, ROSCÁVEL, DN 40 MM (1 1/4"), PARA CIRCUITOS TERMINAIS, INSTALADA EM FORRO - FORNECIMENTO E INSTALAÇÃO. AF_12/2015</v>
          </cell>
          <cell r="C2570" t="str">
            <v>UN</v>
          </cell>
          <cell r="D2570" t="str">
            <v>COEFICIENTE DE REPRESENTATIVIDADE</v>
          </cell>
          <cell r="E2570">
            <v>15.93</v>
          </cell>
        </row>
        <row r="2571">
          <cell r="A2571">
            <v>91899</v>
          </cell>
          <cell r="B2571" t="str">
            <v>CURVA 90 GRAUS PARA ELETRODUTO, PVC, ROSCÁVEL, DN 20 MM (1/2"), PARA CIRCUITOS TERMINAIS, INSTALADA EM LAJE - FORNECIMENTO E INSTALAÇÃO. AF_12/2015</v>
          </cell>
          <cell r="C2571" t="str">
            <v>UN</v>
          </cell>
          <cell r="D2571" t="str">
            <v>COEFICIENTE DE REPRESENTATIVIDADE</v>
          </cell>
          <cell r="E2571">
            <v>9</v>
          </cell>
        </row>
        <row r="2572">
          <cell r="A2572">
            <v>91901</v>
          </cell>
          <cell r="B2572" t="str">
            <v>CURVA 180 GRAUS PARA ELETRODUTO, PVC, ROSCÁVEL, DN 20 MM (1/2"), PARA CIRCUITOS TERMINAIS, INSTALADA EM LAJE - FORNECIMENTO E INSTALAÇÃO. AF_12/2015</v>
          </cell>
          <cell r="C2572" t="str">
            <v>UN</v>
          </cell>
          <cell r="D2572" t="str">
            <v>COEFICIENTE DE REPRESENTATIVIDADE</v>
          </cell>
          <cell r="E2572">
            <v>8.8000000000000007</v>
          </cell>
        </row>
        <row r="2573">
          <cell r="A2573">
            <v>91902</v>
          </cell>
          <cell r="B2573" t="str">
            <v>CURVA 90 GRAUS PARA ELETRODUTO, PVC, ROSCÁVEL, DN 25 MM (3/4"), PARA CIRCUITOS TERMINAIS, INSTALADA EM LAJE - FORNECIMENTO E INSTALAÇÃO. AF_12/2015</v>
          </cell>
          <cell r="C2573" t="str">
            <v>UN</v>
          </cell>
          <cell r="D2573" t="str">
            <v>COEFICIENTE DE REPRESENTATIVIDADE</v>
          </cell>
          <cell r="E2573">
            <v>10.54</v>
          </cell>
        </row>
        <row r="2574">
          <cell r="A2574">
            <v>91904</v>
          </cell>
          <cell r="B2574" t="str">
            <v>CURVA 180 GRAUS PARA ELETRODUTO, PVC, ROSCÁVEL, DN 25 MM (3/4"), PARA CIRCUITOS TERMINAIS, INSTALADA EM LAJE - FORNECIMENTO E INSTALAÇÃO. AF_12/2015</v>
          </cell>
          <cell r="C2574" t="str">
            <v>UN</v>
          </cell>
          <cell r="D2574" t="str">
            <v>COEFICIENTE DE REPRESENTATIVIDADE</v>
          </cell>
          <cell r="E2574">
            <v>11.85</v>
          </cell>
        </row>
        <row r="2575">
          <cell r="A2575">
            <v>91905</v>
          </cell>
          <cell r="B2575" t="str">
            <v>CURVA 90 GRAUS PARA ELETRODUTO, PVC, ROSCÁVEL, DN 32 MM (1"), PARA CIRCUITOS TERMINAIS, INSTALADA EM LAJE - FORNECIMENTO E INSTALAÇÃO. AF_12/2015</v>
          </cell>
          <cell r="C2575" t="str">
            <v>UN</v>
          </cell>
          <cell r="D2575" t="str">
            <v>COEFICIENTE DE REPRESENTATIVIDADE</v>
          </cell>
          <cell r="E2575">
            <v>13.6</v>
          </cell>
        </row>
        <row r="2576">
          <cell r="A2576">
            <v>91907</v>
          </cell>
          <cell r="B2576" t="str">
            <v>CURVA 180 GRAUS PARA ELETRODUTO, PVC, ROSCÁVEL, DN 32 MM (1), PARA CIRCUITOS TERMINAIS, INSTALADA EM LAJE - FORNECIMENTO E INSTALAÇÃO. AF_12/2015</v>
          </cell>
          <cell r="C2576" t="str">
            <v>UN</v>
          </cell>
          <cell r="D2576" t="str">
            <v>COEFICIENTE DE REPRESENTATIVIDADE</v>
          </cell>
          <cell r="E2576">
            <v>14.93</v>
          </cell>
        </row>
        <row r="2577">
          <cell r="A2577">
            <v>91908</v>
          </cell>
          <cell r="B2577" t="str">
            <v>CURVA 90 GRAUS PARA ELETRODUTO, PVC, ROSCÁVEL, DN 40 MM (1 1/4"), PARA CIRCUITOS TERMINAIS, INSTALADA EM LAJE - FORNECIMENTO E INSTALAÇÃO. AF_12/2015</v>
          </cell>
          <cell r="C2577" t="str">
            <v>UN</v>
          </cell>
          <cell r="D2577" t="str">
            <v>COEFICIENTE DE REPRESENTATIVIDADE</v>
          </cell>
          <cell r="E2577">
            <v>16.37</v>
          </cell>
        </row>
        <row r="2578">
          <cell r="A2578">
            <v>91910</v>
          </cell>
          <cell r="B2578" t="str">
            <v>CURVA 180 GRAUS PARA ELETRODUTO, PVC, ROSCÁVEL, DN 40 MM (1 1/4"), PARA CIRCUITOS TERMINAIS, INSTALADA EM LAJE - FORNECIMENTO E INSTALAÇÃO. AF_12/2015</v>
          </cell>
          <cell r="C2578" t="str">
            <v>UN</v>
          </cell>
          <cell r="D2578" t="str">
            <v>COEFICIENTE DE REPRESENTATIVIDADE</v>
          </cell>
          <cell r="E2578">
            <v>17.79</v>
          </cell>
        </row>
        <row r="2579">
          <cell r="A2579">
            <v>91911</v>
          </cell>
          <cell r="B2579" t="str">
            <v>CURVA 90 GRAUS PARA ELETRODUTO, PVC, ROSCÁVEL, DN 20 MM (1/2"), PARA CIRCUITOS TERMINAIS, INSTALADA EM PAREDE - FORNECIMENTO E INSTALAÇÃO. AF_12/2015</v>
          </cell>
          <cell r="C2579" t="str">
            <v>UN</v>
          </cell>
          <cell r="D2579" t="str">
            <v>COEFICIENTE DE REPRESENTATIVIDADE</v>
          </cell>
          <cell r="E2579">
            <v>11.08</v>
          </cell>
        </row>
        <row r="2580">
          <cell r="A2580">
            <v>91913</v>
          </cell>
          <cell r="B2580" t="str">
            <v>CURVA 180 GRAUS PARA ELETRODUTO, PVC, ROSCÁVEL, DN 20 MM (1/2"), PARA CIRCUITOS TERMINAIS, INSTALADA EM PAREDE - FORNECIMENTO E INSTALAÇÃO. AF_12/2015</v>
          </cell>
          <cell r="C2580" t="str">
            <v>UN</v>
          </cell>
          <cell r="D2580" t="str">
            <v>COEFICIENTE DE REPRESENTATIVIDADE</v>
          </cell>
          <cell r="E2580">
            <v>10.88</v>
          </cell>
        </row>
        <row r="2581">
          <cell r="A2581">
            <v>91914</v>
          </cell>
          <cell r="B2581" t="str">
            <v>CURVA 90 GRAUS PARA ELETRODUTO, PVC, ROSCÁVEL, DN 25 MM (3/4"), PARA CIRCUITOS TERMINAIS, INSTALADA EM PAREDE - FORNECIMENTO E INSTALAÇÃO. AF_12/2015</v>
          </cell>
          <cell r="C2581" t="str">
            <v>UN</v>
          </cell>
          <cell r="D2581" t="str">
            <v>COEFICIENTE DE REPRESENTATIVIDADE</v>
          </cell>
          <cell r="E2581">
            <v>12.14</v>
          </cell>
        </row>
        <row r="2582">
          <cell r="A2582">
            <v>91916</v>
          </cell>
          <cell r="B2582" t="str">
            <v>CURVA 180 GRAUS PARA ELETRODUTO, PVC, ROSCÁVEL, DN 25 MM (3/4"), PARA CIRCUITOS TERMINAIS, INSTALADA EM PAREDE - FORNECIMENTO E INSTALAÇÃO. AF_12/2015</v>
          </cell>
          <cell r="C2582" t="str">
            <v>UN</v>
          </cell>
          <cell r="D2582" t="str">
            <v>COEFICIENTE DE REPRESENTATIVIDADE</v>
          </cell>
          <cell r="E2582">
            <v>13.45</v>
          </cell>
        </row>
        <row r="2583">
          <cell r="A2583">
            <v>91917</v>
          </cell>
          <cell r="B2583" t="str">
            <v>CURVA 90 GRAUS PARA ELETRODUTO, PVC, ROSCÁVEL, DN 32 MM (1"), PARA CIRCUITOS TERMINAIS, INSTALADA EM PAREDE - FORNECIMENTO E INSTALAÇÃO. AF_12/2015</v>
          </cell>
          <cell r="C2583" t="str">
            <v>UN</v>
          </cell>
          <cell r="D2583" t="str">
            <v>COEFICIENTE DE REPRESENTATIVIDADE</v>
          </cell>
          <cell r="E2583">
            <v>14.55</v>
          </cell>
        </row>
        <row r="2584">
          <cell r="A2584">
            <v>91919</v>
          </cell>
          <cell r="B2584" t="str">
            <v>CURVA 180 GRAUS PARA ELETRODUTO, PVC, ROSCÁVEL, DN 32 MM (1), PARA CIRCUITOS TERMINAIS, INSTALADA EM PAREDE - FORNECIMENTO E INSTALAÇÃO. AF_12/2015</v>
          </cell>
          <cell r="C2584" t="str">
            <v>UN</v>
          </cell>
          <cell r="D2584" t="str">
            <v>COEFICIENTE DE REPRESENTATIVIDADE</v>
          </cell>
          <cell r="E2584">
            <v>15.88</v>
          </cell>
        </row>
        <row r="2585">
          <cell r="A2585">
            <v>91920</v>
          </cell>
          <cell r="B2585" t="str">
            <v>CURVA 90 GRAUS PARA ELETRODUTO, PVC, ROSCÁVEL, DN 40 MM (1 1/4"), PARA CIRCUITOS TERMINAIS, INSTALADA EM PAREDE - FORNECIMENTO E INSTALAÇÃO. AF_12/2015</v>
          </cell>
          <cell r="C2585" t="str">
            <v>UN</v>
          </cell>
          <cell r="D2585" t="str">
            <v>COEFICIENTE DE REPRESENTATIVIDADE</v>
          </cell>
          <cell r="E2585">
            <v>16.59</v>
          </cell>
        </row>
        <row r="2586">
          <cell r="A2586">
            <v>91922</v>
          </cell>
          <cell r="B2586" t="str">
            <v>CURVA 180 GRAUS PARA ELETRODUTO, PVC, ROSCÁVEL, DN 40 MM (1 1/4"), PARA CIRCUITOS TERMINAIS, INSTALADA EM PAREDE - FORNECIMENTO E INSTALAÇÃO. AF_12/2015</v>
          </cell>
          <cell r="C2586" t="str">
            <v>UN</v>
          </cell>
          <cell r="D2586" t="str">
            <v>COEFICIENTE DE REPRESENTATIVIDADE</v>
          </cell>
          <cell r="E2586">
            <v>18.010000000000002</v>
          </cell>
        </row>
        <row r="2587">
          <cell r="A2587">
            <v>93013</v>
          </cell>
          <cell r="B2587" t="str">
            <v>LUVA PARA ELETRODUTO, PVC, ROSCÁVEL, DN 50 MM (1 1/2") - FORNECIMENTO E INSTALAÇÃO. AF_12/2015</v>
          </cell>
          <cell r="C2587" t="str">
            <v>UN</v>
          </cell>
          <cell r="D2587" t="str">
            <v>COEFICIENTE DE REPRESENTATIVIDADE</v>
          </cell>
          <cell r="E2587">
            <v>12.02</v>
          </cell>
        </row>
        <row r="2588">
          <cell r="A2588">
            <v>93014</v>
          </cell>
          <cell r="B2588" t="str">
            <v>LUVA PARA ELETRODUTO, PVC, ROSCÁVEL, DN 60 MM (2") - FORNECIMENTO E INSTALAÇÃO. AF_12/2015</v>
          </cell>
          <cell r="C2588" t="str">
            <v>UN</v>
          </cell>
          <cell r="D2588" t="str">
            <v>COEFICIENTE DE REPRESENTATIVIDADE</v>
          </cell>
          <cell r="E2588">
            <v>14.55</v>
          </cell>
        </row>
        <row r="2589">
          <cell r="A2589">
            <v>93015</v>
          </cell>
          <cell r="B2589" t="str">
            <v>LUVA PARA ELETRODUTO, PVC, ROSCÁVEL, DN 75 MM (2 1/2") - FORNECIMENTO E INSTALAÇÃO. AF_12/2015</v>
          </cell>
          <cell r="C2589" t="str">
            <v>UN</v>
          </cell>
          <cell r="D2589" t="str">
            <v>COEFICIENTE DE REPRESENTATIVIDADE</v>
          </cell>
          <cell r="E2589">
            <v>20.88</v>
          </cell>
        </row>
        <row r="2590">
          <cell r="A2590">
            <v>93016</v>
          </cell>
          <cell r="B2590" t="str">
            <v>LUVA PARA ELETRODUTO, PVC, ROSCÁVEL, DN 85 MM (3") - FORNECIMENTO E INSTALAÇÃO. AF_12/2015</v>
          </cell>
          <cell r="C2590" t="str">
            <v>UN</v>
          </cell>
          <cell r="D2590" t="str">
            <v>COEFICIENTE DE REPRESENTATIVIDADE</v>
          </cell>
          <cell r="E2590">
            <v>24.95</v>
          </cell>
        </row>
        <row r="2591">
          <cell r="A2591">
            <v>93017</v>
          </cell>
          <cell r="B2591" t="str">
            <v>LUVA PARA ELETRODUTO, PVC, ROSCÁVEL, DN 110 MM (4") - FORNECIMENTO E INSTALAÇÃO. AF_12/2015</v>
          </cell>
          <cell r="C2591" t="str">
            <v>UN</v>
          </cell>
          <cell r="D2591" t="str">
            <v>COEFICIENTE DE REPRESENTATIVIDADE</v>
          </cell>
          <cell r="E2591">
            <v>36.29</v>
          </cell>
        </row>
        <row r="2592">
          <cell r="A2592">
            <v>93018</v>
          </cell>
          <cell r="B2592" t="str">
            <v>CURVA 90 GRAUS PARA ELETRODUTO, PVC, ROSCÁVEL, DN 50 MM (1 1/2") - FORNECIMENTO E INSTALAÇÃO. AF_12/2015</v>
          </cell>
          <cell r="C2592" t="str">
            <v>UN</v>
          </cell>
          <cell r="D2592" t="str">
            <v>COEFICIENTE DE REPRESENTATIVIDADE</v>
          </cell>
          <cell r="E2592">
            <v>18.28</v>
          </cell>
        </row>
        <row r="2593">
          <cell r="A2593">
            <v>93020</v>
          </cell>
          <cell r="B2593" t="str">
            <v>CURVA 90 GRAUS PARA ELETRODUTO, PVC, ROSCÁVEL, DN 60 MM (2") - FORNECIMENTO E INSTALAÇÃO. AF_12/2015</v>
          </cell>
          <cell r="C2593" t="str">
            <v>UN</v>
          </cell>
          <cell r="D2593" t="str">
            <v>COEFICIENTE DE REPRESENTATIVIDADE</v>
          </cell>
          <cell r="E2593">
            <v>22.84</v>
          </cell>
        </row>
        <row r="2594">
          <cell r="A2594">
            <v>93022</v>
          </cell>
          <cell r="B2594" t="str">
            <v>CURVA 90 GRAUS PARA ELETRODUTO, PVC, ROSCÁVEL, DN 75 MM (2 1/2") - FORNECIMENTO E INSTALAÇÃO. AF_12/2015</v>
          </cell>
          <cell r="C2594" t="str">
            <v>UN</v>
          </cell>
          <cell r="D2594" t="str">
            <v>COEFICIENTE DE REPRESENTATIVIDADE</v>
          </cell>
          <cell r="E2594">
            <v>35.65</v>
          </cell>
        </row>
        <row r="2595">
          <cell r="A2595">
            <v>93024</v>
          </cell>
          <cell r="B2595" t="str">
            <v>CURVA 90 GRAUS PARA ELETRODUTO, PVC, ROSCÁVEL, DN 85 MM (3") - FORNECIMENTO E INSTALAÇÃO. AF_12/2015</v>
          </cell>
          <cell r="C2595" t="str">
            <v>UN</v>
          </cell>
          <cell r="D2595" t="str">
            <v>COEFICIENTE DE REPRESENTATIVIDADE</v>
          </cell>
          <cell r="E2595">
            <v>37.83</v>
          </cell>
        </row>
        <row r="2596">
          <cell r="A2596">
            <v>93026</v>
          </cell>
          <cell r="B2596" t="str">
            <v>CURVA 90 GRAUS PARA ELETRODUTO, PVC, ROSCÁVEL, DN 110 MM (4") - FORNECIMENTO E INSTALAÇÃO. AF_12/2015</v>
          </cell>
          <cell r="C2596" t="str">
            <v>UN</v>
          </cell>
          <cell r="D2596" t="str">
            <v>COEFICIENTE DE REPRESENTATIVIDADE</v>
          </cell>
          <cell r="E2596">
            <v>59.08</v>
          </cell>
        </row>
        <row r="2597">
          <cell r="A2597">
            <v>95733</v>
          </cell>
          <cell r="B2597" t="str">
            <v>LUVA PARA ELETRODUTO, PVC, SOLDÁVEL, DN 25 MM (3/4), APARENTE, INSTALADA EM TETO - FORNECIMENTO E INSTALAÇÃO. AF_11/2016_P</v>
          </cell>
          <cell r="C2597" t="str">
            <v>UN</v>
          </cell>
          <cell r="D2597" t="str">
            <v>COEFICIENTE DE REPRESENTATIVIDADE</v>
          </cell>
          <cell r="E2597">
            <v>4.72</v>
          </cell>
        </row>
        <row r="2598">
          <cell r="A2598">
            <v>95734</v>
          </cell>
          <cell r="B2598" t="str">
            <v>LUVA PARA ELETRODUTO, PVC, SOLDÁVEL, DN 32 MM (1), APARENTE, INSTALADA EM TETO - FORNECIMENTO E INSTALAÇÃO. AF_11/2016_P</v>
          </cell>
          <cell r="C2598" t="str">
            <v>UN</v>
          </cell>
          <cell r="D2598" t="str">
            <v>COEFICIENTE DE REPRESENTATIVIDADE</v>
          </cell>
          <cell r="E2598">
            <v>6.27</v>
          </cell>
        </row>
        <row r="2599">
          <cell r="A2599">
            <v>95735</v>
          </cell>
          <cell r="B2599" t="str">
            <v>LUVA PARA ELETRODUTO, PVC, SOLDÁVEL, DN 20 MM (1/2), APARENTE, INSTALADA EM PAREDE - FORNECIMENTO E INSTALAÇÃO. AF_11/2016_P</v>
          </cell>
          <cell r="C2599" t="str">
            <v>UN</v>
          </cell>
          <cell r="D2599" t="str">
            <v>COEFICIENTE DE REPRESENTATIVIDADE</v>
          </cell>
          <cell r="E2599">
            <v>5.55</v>
          </cell>
        </row>
        <row r="2600">
          <cell r="A2600">
            <v>95736</v>
          </cell>
          <cell r="B2600" t="str">
            <v>LUVA PARA ELETRODUTO, PVC, SOLDÁVEL, DN 25 MM (3/4), APARENTE, INSTALADA EM PAREDE - FORNECIMENTO E INSTALAÇÃO. AF_11/2016_P</v>
          </cell>
          <cell r="C2600" t="str">
            <v>UN</v>
          </cell>
          <cell r="D2600" t="str">
            <v>COEFICIENTE DE REPRESENTATIVIDADE</v>
          </cell>
          <cell r="E2600">
            <v>6.42</v>
          </cell>
        </row>
        <row r="2601">
          <cell r="A2601">
            <v>95738</v>
          </cell>
          <cell r="B2601" t="str">
            <v>LUVA PARA ELETRODUTO, PVC, SOLDÁVEL, DN 32 MM (1), APARENTE, INSTALADA EM PAREDE - FORNECIMENTO E INSTALAÇÃO. AF_11/2016_P</v>
          </cell>
          <cell r="C2601" t="str">
            <v>UN</v>
          </cell>
          <cell r="D2601" t="str">
            <v>COEFICIENTE DE REPRESENTATIVIDADE</v>
          </cell>
          <cell r="E2601">
            <v>7.65</v>
          </cell>
        </row>
        <row r="2602">
          <cell r="A2602">
            <v>95753</v>
          </cell>
          <cell r="B2602" t="str">
            <v>LUVA DE EMENDA PARA ELETRODUTO, AÇO GALVANIZADO, DN 20 MM (3/4  ), APARENTE, INSTALADA EM TETO - FORNECIMENTO E INSTALAÇÃO. AF_11/2016_P</v>
          </cell>
          <cell r="C2602" t="str">
            <v>UN</v>
          </cell>
          <cell r="D2602" t="str">
            <v>ATRIBUÍDO SÃO PAULO</v>
          </cell>
          <cell r="E2602">
            <v>6.25</v>
          </cell>
        </row>
        <row r="2603">
          <cell r="A2603">
            <v>95754</v>
          </cell>
          <cell r="B2603" t="str">
            <v>LUVA DE EMENDA PARA ELETRODUTO, AÇO GALVANIZADO, DN 25 MM (1''), APARENTE, INSTALADA EM TETO - FORNECIMENTO E INSTALAÇÃO. AF_11/2016_P</v>
          </cell>
          <cell r="C2603" t="str">
            <v>UN</v>
          </cell>
          <cell r="D2603" t="str">
            <v>ATRIBUÍDO SÃO PAULO</v>
          </cell>
          <cell r="E2603">
            <v>7.82</v>
          </cell>
        </row>
        <row r="2604">
          <cell r="A2604">
            <v>95755</v>
          </cell>
          <cell r="B2604" t="str">
            <v>LUVA DE EMENDA PARA ELETRODUTO, AÇO GALVANIZADO, DN 32 MM (1 1/4''), APARENTE, INSTALADA EM TETO - FORNECIMENTO E INSTALAÇÃO. AF_11/2016_P</v>
          </cell>
          <cell r="C2604" t="str">
            <v>UN</v>
          </cell>
          <cell r="D2604" t="str">
            <v>ATRIBUÍDO SÃO PAULO</v>
          </cell>
          <cell r="E2604">
            <v>11.15</v>
          </cell>
        </row>
        <row r="2605">
          <cell r="A2605">
            <v>95756</v>
          </cell>
          <cell r="B2605" t="str">
            <v>LUVA DE EMENDA PARA ELETRODUTO, AÇO GALVANIZADO, DN 40 MM (1 1/2''), APARENTE, INSTALADA EM TETO - FORNECIMENTO E INSTALAÇÃO. AF_11/2016_P</v>
          </cell>
          <cell r="C2605" t="str">
            <v>UN</v>
          </cell>
          <cell r="D2605" t="str">
            <v>ATRIBUÍDO SÃO PAULO</v>
          </cell>
          <cell r="E2605">
            <v>14.78</v>
          </cell>
        </row>
        <row r="2606">
          <cell r="A2606">
            <v>95757</v>
          </cell>
          <cell r="B2606" t="str">
            <v>LUVA DE EMENDA PARA ELETRODUTO, AÇO GALVANIZADO, DN 20 MM (3/4''), APARENTE, INSTALADA EM PAREDE - FORNECIMENTO E INSTALAÇÃO. AF_11/2016_P</v>
          </cell>
          <cell r="C2606" t="str">
            <v>UN</v>
          </cell>
          <cell r="D2606" t="str">
            <v>ATRIBUÍDO SÃO PAULO</v>
          </cell>
          <cell r="E2606">
            <v>9.59</v>
          </cell>
        </row>
        <row r="2607">
          <cell r="A2607">
            <v>95758</v>
          </cell>
          <cell r="B2607" t="str">
            <v>LUVA DE EMENDA PARA ELETRODUTO, AÇO GALVANIZADO, DN 25 MM (1''), APARENTE, INSTALADA EM PAREDE - FORNECIMENTO E INSTALAÇÃO. AF_11/2016_P</v>
          </cell>
          <cell r="C2607" t="str">
            <v>UN</v>
          </cell>
          <cell r="D2607" t="str">
            <v>ATRIBUÍDO SÃO PAULO</v>
          </cell>
          <cell r="E2607">
            <v>10.75</v>
          </cell>
        </row>
        <row r="2608">
          <cell r="A2608">
            <v>95759</v>
          </cell>
          <cell r="B2608" t="str">
            <v>LUVA DE EMENDA PARA ELETRODUTO, AÇO GALVANIZADO, DN 32 MM (1 1/4''), APARENTE, INSTALADA EM PAREDE - FORNECIMENTO E INSTALAÇÃO. AF_11/2016_P</v>
          </cell>
          <cell r="C2608" t="str">
            <v>UN</v>
          </cell>
          <cell r="D2608" t="str">
            <v>ATRIBUÍDO SÃO PAULO</v>
          </cell>
          <cell r="E2608">
            <v>13.53</v>
          </cell>
        </row>
        <row r="2609">
          <cell r="A2609">
            <v>95760</v>
          </cell>
          <cell r="B2609" t="str">
            <v>LUVA DE EMENDA PARA ELETRODUTO, AÇO GALVANIZADO, DN 40 MM (1 1/2''), APARENTE, INSTALADA EM PAREDE - FORNECIMENTO E INSTALAÇÃO. AF_11/2016_P</v>
          </cell>
          <cell r="C2609" t="str">
            <v>UN</v>
          </cell>
          <cell r="D2609" t="str">
            <v>ATRIBUÍDO SÃO PAULO</v>
          </cell>
          <cell r="E2609">
            <v>16.53</v>
          </cell>
        </row>
        <row r="2610">
          <cell r="A2610">
            <v>97559</v>
          </cell>
          <cell r="B2610" t="str">
            <v>CURVA 135 GRAUS PARA ELETRODUTO, PVC, ROSCÁVEL, DN 25 MM (3/4), PARA CIRCUITOS TERMINAIS, INSTALADA EM FORRO - FORNECIMENTO E INSTALAÇÃO. AF_12/2015</v>
          </cell>
          <cell r="C2610" t="str">
            <v>UN</v>
          </cell>
          <cell r="D2610" t="str">
            <v>COEFICIENTE DE REPRESENTATIVIDADE</v>
          </cell>
          <cell r="E2610">
            <v>8.57</v>
          </cell>
        </row>
        <row r="2611">
          <cell r="A2611">
            <v>97562</v>
          </cell>
          <cell r="B2611" t="str">
            <v>CURVA 135 GRAUS PARA ELETRODUTO, PVC, ROSCÁVEL, DN 25 MM (3/4), PARA CIRCUITOS TERMINAIS, INSTALADA EM LAJE - FORNECIMENTO E INSTALAÇÃO. AF_12/2015</v>
          </cell>
          <cell r="C2611" t="str">
            <v>UN</v>
          </cell>
          <cell r="D2611" t="str">
            <v>COEFICIENTE DE REPRESENTATIVIDADE</v>
          </cell>
          <cell r="E2611">
            <v>10.39</v>
          </cell>
        </row>
        <row r="2612">
          <cell r="A2612">
            <v>97564</v>
          </cell>
          <cell r="B2612" t="str">
            <v>CURVA 135 GRAUS PARA ELETRODUTO, PVC, ROSCÁVEL, DN 25 MM (3/4), PARA CIRCUITOS TERMINAIS, INSTALADA EM PAREDE - FORNECIMENTO E INSTALAÇÃO. AF_12/2015</v>
          </cell>
          <cell r="C2612" t="str">
            <v>UN</v>
          </cell>
          <cell r="D2612" t="str">
            <v>COEFICIENTE DE REPRESENTATIVIDADE</v>
          </cell>
          <cell r="E2612">
            <v>11.99</v>
          </cell>
        </row>
        <row r="2613">
          <cell r="A2613">
            <v>91924</v>
          </cell>
          <cell r="B2613" t="str">
            <v>CABO DE COBRE FLEXÍVEL ISOLADO, 1,5 MM², ANTI-CHAMA 450/750 V, PARA CIRCUITOS TERMINAIS - FORNECIMENTO E INSTALAÇÃO. AF_12/2015</v>
          </cell>
          <cell r="C2613" t="str">
            <v>M</v>
          </cell>
          <cell r="D2613" t="str">
            <v>COEFICIENTE DE REPRESENTATIVIDADE</v>
          </cell>
          <cell r="E2613">
            <v>1.83</v>
          </cell>
        </row>
        <row r="2614">
          <cell r="A2614">
            <v>91925</v>
          </cell>
          <cell r="B2614" t="str">
            <v>CABO DE COBRE FLEXÍVEL ISOLADO, 1,5 MM², ANTI-CHAMA 0,6/1,0 KV, PARA CIRCUITOS TERMINAIS - FORNECIMENTO E INSTALAÇÃO. AF_12/2015</v>
          </cell>
          <cell r="C2614" t="str">
            <v>M</v>
          </cell>
          <cell r="D2614" t="str">
            <v>COEFICIENTE DE REPRESENTATIVIDADE</v>
          </cell>
          <cell r="E2614">
            <v>2.39</v>
          </cell>
        </row>
        <row r="2615">
          <cell r="A2615">
            <v>91926</v>
          </cell>
          <cell r="B2615" t="str">
            <v>CABO DE COBRE FLEXÍVEL ISOLADO, 2,5 MM², ANTI-CHAMA 450/750 V, PARA CIRCUITOS TERMINAIS - FORNECIMENTO E INSTALAÇÃO. AF_12/2015</v>
          </cell>
          <cell r="C2615" t="str">
            <v>M</v>
          </cell>
          <cell r="D2615" t="str">
            <v>COEFICIENTE DE REPRESENTATIVIDADE</v>
          </cell>
          <cell r="E2615">
            <v>2.58</v>
          </cell>
        </row>
        <row r="2616">
          <cell r="A2616">
            <v>91927</v>
          </cell>
          <cell r="B2616" t="str">
            <v>CABO DE COBRE FLEXÍVEL ISOLADO, 2,5 MM², ANTI-CHAMA 0,6/1,0 KV, PARA CIRCUITOS TERMINAIS - FORNECIMENTO E INSTALAÇÃO. AF_12/2015</v>
          </cell>
          <cell r="C2616" t="str">
            <v>M</v>
          </cell>
          <cell r="D2616" t="str">
            <v>COEFICIENTE DE REPRESENTATIVIDADE</v>
          </cell>
          <cell r="E2616">
            <v>3.2</v>
          </cell>
        </row>
        <row r="2617">
          <cell r="A2617">
            <v>91928</v>
          </cell>
          <cell r="B2617" t="str">
            <v>CABO DE COBRE FLEXÍVEL ISOLADO, 4 MM², ANTI-CHAMA 450/750 V, PARA CIRCUITOS TERMINAIS - FORNECIMENTO E INSTALAÇÃO. AF_12/2015</v>
          </cell>
          <cell r="C2617" t="str">
            <v>M</v>
          </cell>
          <cell r="D2617" t="str">
            <v>COEFICIENTE DE REPRESENTATIVIDADE</v>
          </cell>
          <cell r="E2617">
            <v>3.98</v>
          </cell>
        </row>
        <row r="2618">
          <cell r="A2618">
            <v>91929</v>
          </cell>
          <cell r="B2618" t="str">
            <v>CABO DE COBRE FLEXÍVEL ISOLADO, 4 MM², ANTI-CHAMA 0,6/1,0 KV, PARA CIRCUITOS TERMINAIS - FORNECIMENTO E INSTALAÇÃO. AF_12/2015</v>
          </cell>
          <cell r="C2618" t="str">
            <v>M</v>
          </cell>
          <cell r="D2618" t="str">
            <v>COEFICIENTE DE REPRESENTATIVIDADE</v>
          </cell>
          <cell r="E2618">
            <v>4.42</v>
          </cell>
        </row>
        <row r="2619">
          <cell r="A2619">
            <v>91930</v>
          </cell>
          <cell r="B2619" t="str">
            <v>CABO DE COBRE FLEXÍVEL ISOLADO, 6 MM², ANTI-CHAMA 450/750 V, PARA CIRCUITOS TERMINAIS - FORNECIMENTO E INSTALAÇÃO. AF_12/2015</v>
          </cell>
          <cell r="C2619" t="str">
            <v>M</v>
          </cell>
          <cell r="D2619" t="str">
            <v>COEFICIENTE DE REPRESENTATIVIDADE</v>
          </cell>
          <cell r="E2619">
            <v>5.42</v>
          </cell>
        </row>
        <row r="2620">
          <cell r="A2620">
            <v>91931</v>
          </cell>
          <cell r="B2620" t="str">
            <v>CABO DE COBRE FLEXÍVEL ISOLADO, 6 MM², ANTI-CHAMA 0,6/1,0 KV, PARA CIRCUITOS TERMINAIS - FORNECIMENTO E INSTALAÇÃO. AF_12/2015</v>
          </cell>
          <cell r="C2620" t="str">
            <v>M</v>
          </cell>
          <cell r="D2620" t="str">
            <v>COEFICIENTE DE REPRESENTATIVIDADE</v>
          </cell>
          <cell r="E2620">
            <v>5.94</v>
          </cell>
        </row>
        <row r="2621">
          <cell r="A2621">
            <v>91932</v>
          </cell>
          <cell r="B2621" t="str">
            <v>CABO DE COBRE FLEXÍVEL ISOLADO, 10 MM², ANTI-CHAMA 450/750 V, PARA CIRCUITOS TERMINAIS - FORNECIMENTO E INSTALAÇÃO. AF_12/2015</v>
          </cell>
          <cell r="C2621" t="str">
            <v>M</v>
          </cell>
          <cell r="D2621" t="str">
            <v>COEFICIENTE DE REPRESENTATIVIDADE</v>
          </cell>
          <cell r="E2621">
            <v>8.75</v>
          </cell>
        </row>
        <row r="2622">
          <cell r="A2622">
            <v>91933</v>
          </cell>
          <cell r="B2622" t="str">
            <v>CABO DE COBRE FLEXÍVEL ISOLADO, 10 MM², ANTI-CHAMA 0,6/1,0 KV, PARA CIRCUITOS TERMINAIS - FORNECIMENTO E INSTALAÇÃO. AF_12/2015</v>
          </cell>
          <cell r="C2622" t="str">
            <v>M</v>
          </cell>
          <cell r="D2622" t="str">
            <v>COEFICIENTE DE REPRESENTATIVIDADE</v>
          </cell>
          <cell r="E2622">
            <v>9.24</v>
          </cell>
        </row>
        <row r="2623">
          <cell r="A2623">
            <v>91934</v>
          </cell>
          <cell r="B2623" t="str">
            <v>CABO DE COBRE FLEXÍVEL ISOLADO, 16 MM², ANTI-CHAMA 450/750 V, PARA CIRCUITOS TERMINAIS - FORNECIMENTO E INSTALAÇÃO. AF_12/2015</v>
          </cell>
          <cell r="C2623" t="str">
            <v>M</v>
          </cell>
          <cell r="D2623" t="str">
            <v>COEFICIENTE DE REPRESENTATIVIDADE</v>
          </cell>
          <cell r="E2623">
            <v>13.32</v>
          </cell>
        </row>
        <row r="2624">
          <cell r="A2624">
            <v>91935</v>
          </cell>
          <cell r="B2624" t="str">
            <v>CABO DE COBRE FLEXÍVEL ISOLADO, 16 MM², ANTI-CHAMA 0,6/1,0 KV, PARA CIRCUITOS TERMINAIS - FORNECIMENTO E INSTALAÇÃO. AF_12/2015</v>
          </cell>
          <cell r="C2624" t="str">
            <v>M</v>
          </cell>
          <cell r="D2624" t="str">
            <v>COEFICIENTE DE REPRESENTATIVIDADE</v>
          </cell>
          <cell r="E2624">
            <v>14.02</v>
          </cell>
        </row>
        <row r="2625">
          <cell r="A2625">
            <v>92979</v>
          </cell>
          <cell r="B2625" t="str">
            <v>CABO DE COBRE FLEXÍVEL ISOLADO, 10 MM², ANTI-CHAMA 450/750 V, PARA DISTRIBUIÇÃO - FORNECIMENTO E INSTALAÇÃO. AF_12/2015</v>
          </cell>
          <cell r="C2625" t="str">
            <v>M</v>
          </cell>
          <cell r="D2625" t="str">
            <v>COEFICIENTE DE REPRESENTATIVIDADE</v>
          </cell>
          <cell r="E2625">
            <v>5.07</v>
          </cell>
        </row>
        <row r="2626">
          <cell r="A2626">
            <v>92980</v>
          </cell>
          <cell r="B2626" t="str">
            <v>CABO DE COBRE FLEXÍVEL ISOLADO, 10 MM², ANTI-CHAMA 0,6/1,0 KV, PARA DISTRIBUIÇÃO - FORNECIMENTO E INSTALAÇÃO. AF_12/2015</v>
          </cell>
          <cell r="C2626" t="str">
            <v>M</v>
          </cell>
          <cell r="D2626" t="str">
            <v>COEFICIENTE DE REPRESENTATIVIDADE</v>
          </cell>
          <cell r="E2626">
            <v>5.49</v>
          </cell>
        </row>
        <row r="2627">
          <cell r="A2627">
            <v>92981</v>
          </cell>
          <cell r="B2627" t="str">
            <v>CABO DE COBRE FLEXÍVEL ISOLADO, 16 MM², ANTI-CHAMA 450/750 V, PARA DISTRIBUIÇÃO - FORNECIMENTO E INSTALAÇÃO. AF_12/2015</v>
          </cell>
          <cell r="C2627" t="str">
            <v>M</v>
          </cell>
          <cell r="D2627" t="str">
            <v>COEFICIENTE DE REPRESENTATIVIDADE</v>
          </cell>
          <cell r="E2627">
            <v>7.76</v>
          </cell>
        </row>
        <row r="2628">
          <cell r="A2628">
            <v>92982</v>
          </cell>
          <cell r="B2628" t="str">
            <v>CABO DE COBRE FLEXÍVEL ISOLADO, 16 MM², ANTI-CHAMA 0,6/1,0 KV, PARA DISTRIBUIÇÃO - FORNECIMENTO E INSTALAÇÃO. AF_12/2015</v>
          </cell>
          <cell r="C2628" t="str">
            <v>M</v>
          </cell>
          <cell r="D2628" t="str">
            <v>COEFICIENTE DE REPRESENTATIVIDADE</v>
          </cell>
          <cell r="E2628">
            <v>8.3699999999999992</v>
          </cell>
        </row>
        <row r="2629">
          <cell r="A2629">
            <v>92983</v>
          </cell>
          <cell r="B2629" t="str">
            <v>CABO DE COBRE FLEXÍVEL ISOLADO, 25 MM², ANTI-CHAMA 450/750 V, PARA DISTRIBUIÇÃO - FORNECIMENTO E INSTALAÇÃO. AF_12/2015</v>
          </cell>
          <cell r="C2629" t="str">
            <v>M</v>
          </cell>
          <cell r="D2629" t="str">
            <v>COEFICIENTE DE REPRESENTATIVIDADE</v>
          </cell>
          <cell r="E2629">
            <v>14.17</v>
          </cell>
        </row>
        <row r="2630">
          <cell r="A2630">
            <v>92984</v>
          </cell>
          <cell r="B2630" t="str">
            <v>CABO DE COBRE FLEXÍVEL ISOLADO, 25 MM², ANTI-CHAMA 0,6/1,0 KV, PARA DISTRIBUIÇÃO - FORNECIMENTO E INSTALAÇÃO. AF_12/2015</v>
          </cell>
          <cell r="C2630" t="str">
            <v>M</v>
          </cell>
          <cell r="D2630" t="str">
            <v>COEFICIENTE DE REPRESENTATIVIDADE</v>
          </cell>
          <cell r="E2630">
            <v>14.51</v>
          </cell>
        </row>
        <row r="2631">
          <cell r="A2631">
            <v>92985</v>
          </cell>
          <cell r="B2631" t="str">
            <v>CABO DE COBRE FLEXÍVEL ISOLADO, 35 MM², ANTI-CHAMA 450/750 V, PARA DISTRIBUIÇÃO - FORNECIMENTO E INSTALAÇÃO. AF_12/2015</v>
          </cell>
          <cell r="C2631" t="str">
            <v>M</v>
          </cell>
          <cell r="D2631" t="str">
            <v>COEFICIENTE DE REPRESENTATIVIDADE</v>
          </cell>
          <cell r="E2631">
            <v>18.84</v>
          </cell>
        </row>
        <row r="2632">
          <cell r="A2632">
            <v>92986</v>
          </cell>
          <cell r="B2632" t="str">
            <v>CABO DE COBRE FLEXÍVEL ISOLADO, 35 MM², ANTI-CHAMA 0,6/1,0 KV, PARA DISTRIBUIÇÃO - FORNECIMENTO E INSTALAÇÃO. AF_12/2015</v>
          </cell>
          <cell r="C2632" t="str">
            <v>M</v>
          </cell>
          <cell r="D2632" t="str">
            <v>COEFICIENTE DE REPRESENTATIVIDADE</v>
          </cell>
          <cell r="E2632">
            <v>19.34</v>
          </cell>
        </row>
        <row r="2633">
          <cell r="A2633">
            <v>92987</v>
          </cell>
          <cell r="B2633" t="str">
            <v>CABO DE COBRE FLEXÍVEL ISOLADO, 50 MM², ANTI-CHAMA 450/750 V, PARA DISTRIBUIÇÃO - FORNECIMENTO E INSTALAÇÃO. AF_12/2015</v>
          </cell>
          <cell r="C2633" t="str">
            <v>M</v>
          </cell>
          <cell r="D2633" t="str">
            <v>COEFICIENTE DE REPRESENTATIVIDADE</v>
          </cell>
          <cell r="E2633">
            <v>26.77</v>
          </cell>
        </row>
        <row r="2634">
          <cell r="A2634">
            <v>92988</v>
          </cell>
          <cell r="B2634" t="str">
            <v>CABO DE COBRE FLEXÍVEL ISOLADO, 50 MM², ANTI-CHAMA 0,6/1,0 KV, PARA DISTRIBUIÇÃO - FORNECIMENTO E INSTALAÇÃO. AF_12/2015</v>
          </cell>
          <cell r="C2634" t="str">
            <v>M</v>
          </cell>
          <cell r="D2634" t="str">
            <v>COEFICIENTE DE REPRESENTATIVIDADE</v>
          </cell>
          <cell r="E2634">
            <v>26.84</v>
          </cell>
        </row>
        <row r="2635">
          <cell r="A2635">
            <v>92989</v>
          </cell>
          <cell r="B2635" t="str">
            <v>CABO DE COBRE FLEXÍVEL ISOLADO, 70 MM², ANTI-CHAMA 450/750 V, PARA DISTRIBUIÇÃO - FORNECIMENTO E INSTALAÇÃO. AF_12/2015</v>
          </cell>
          <cell r="C2635" t="str">
            <v>M</v>
          </cell>
          <cell r="D2635" t="str">
            <v>COEFICIENTE DE REPRESENTATIVIDADE</v>
          </cell>
          <cell r="E2635">
            <v>36.9</v>
          </cell>
        </row>
        <row r="2636">
          <cell r="A2636">
            <v>92990</v>
          </cell>
          <cell r="B2636" t="str">
            <v>CABO DE COBRE FLEXÍVEL ISOLADO, 70 MM², ANTI-CHAMA 0,6/1,0 KV, PARA DISTRIBUIÇÃO - FORNECIMENTO E INSTALAÇÃO. AF_12/2015</v>
          </cell>
          <cell r="C2636" t="str">
            <v>M</v>
          </cell>
          <cell r="D2636" t="str">
            <v>COEFICIENTE DE REPRESENTATIVIDADE</v>
          </cell>
          <cell r="E2636">
            <v>36.5</v>
          </cell>
        </row>
        <row r="2637">
          <cell r="A2637">
            <v>92991</v>
          </cell>
          <cell r="B2637" t="str">
            <v>CABO DE COBRE FLEXÍVEL ISOLADO, 95 MM², ANTI-CHAMA 450/750 V, PARA DISTRIBUIÇÃO - FORNECIMENTO E INSTALAÇÃO. AF_12/2015</v>
          </cell>
          <cell r="C2637" t="str">
            <v>M</v>
          </cell>
          <cell r="D2637" t="str">
            <v>COEFICIENTE DE REPRESENTATIVIDADE</v>
          </cell>
          <cell r="E2637">
            <v>47.95</v>
          </cell>
        </row>
        <row r="2638">
          <cell r="A2638">
            <v>92992</v>
          </cell>
          <cell r="B2638" t="str">
            <v>CABO DE COBRE FLEXÍVEL ISOLADO, 95 MM², ANTI-CHAMA 0,6/1,0 KV, PARA DISTRIBUIÇÃO - FORNECIMENTO E INSTALAÇÃO. AF_12/2015</v>
          </cell>
          <cell r="C2638" t="str">
            <v>M</v>
          </cell>
          <cell r="D2638" t="str">
            <v>COEFICIENTE DE REPRESENTATIVIDADE</v>
          </cell>
          <cell r="E2638">
            <v>47.98</v>
          </cell>
        </row>
        <row r="2639">
          <cell r="A2639">
            <v>92993</v>
          </cell>
          <cell r="B2639" t="str">
            <v>CABO DE COBRE FLEXÍVEL ISOLADO, 120 MM², ANTI-CHAMA 450/750 V, PARA DISTRIBUIÇÃO - FORNECIMENTO E INSTALAÇÃO. AF_12/2015</v>
          </cell>
          <cell r="C2639" t="str">
            <v>M</v>
          </cell>
          <cell r="D2639" t="str">
            <v>COEFICIENTE DE REPRESENTATIVIDADE</v>
          </cell>
          <cell r="E2639">
            <v>61.24</v>
          </cell>
        </row>
        <row r="2640">
          <cell r="A2640">
            <v>92994</v>
          </cell>
          <cell r="B2640" t="str">
            <v>CABO DE COBRE FLEXÍVEL ISOLADO, 120 MM², ANTI-CHAMA 0,6/1,0 KV, PARA DISTRIBUIÇÃO - FORNECIMENTO E INSTALAÇÃO. AF_12/2015</v>
          </cell>
          <cell r="C2640" t="str">
            <v>M</v>
          </cell>
          <cell r="D2640" t="str">
            <v>COEFICIENTE DE REPRESENTATIVIDADE</v>
          </cell>
          <cell r="E2640">
            <v>61.82</v>
          </cell>
        </row>
        <row r="2641">
          <cell r="A2641">
            <v>92995</v>
          </cell>
          <cell r="B2641" t="str">
            <v>CABO DE COBRE FLEXÍVEL ISOLADO, 150 MM², ANTI-CHAMA 450/750 V, PARA DISTRIBUIÇÃO - FORNECIMENTO E INSTALAÇÃO. AF_12/2015</v>
          </cell>
          <cell r="C2641" t="str">
            <v>M</v>
          </cell>
          <cell r="D2641" t="str">
            <v>COEFICIENTE DE REPRESENTATIVIDADE</v>
          </cell>
          <cell r="E2641">
            <v>75.989999999999995</v>
          </cell>
        </row>
        <row r="2642">
          <cell r="A2642">
            <v>92996</v>
          </cell>
          <cell r="B2642" t="str">
            <v>CABO DE COBRE FLEXÍVEL ISOLADO, 150 MM², ANTI-CHAMA 0,6/1,0 KV, PARA DISTRIBUIÇÃO - FORNECIMENTO E INSTALAÇÃO. AF_12/2015</v>
          </cell>
          <cell r="C2642" t="str">
            <v>M</v>
          </cell>
          <cell r="D2642" t="str">
            <v>COEFICIENTE DE REPRESENTATIVIDADE</v>
          </cell>
          <cell r="E2642">
            <v>76.2</v>
          </cell>
        </row>
        <row r="2643">
          <cell r="A2643">
            <v>92997</v>
          </cell>
          <cell r="B2643" t="str">
            <v>CABO DE COBRE FLEXÍVEL ISOLADO, 185 MM², ANTI-CHAMA 450/750 V, PARA DISTRIBUIÇÃO - FORNECIMENTO E INSTALAÇÃO. AF_12/2015</v>
          </cell>
          <cell r="C2643" t="str">
            <v>M</v>
          </cell>
          <cell r="D2643" t="str">
            <v>COEFICIENTE DE REPRESENTATIVIDADE</v>
          </cell>
          <cell r="E2643">
            <v>92.23</v>
          </cell>
        </row>
        <row r="2644">
          <cell r="A2644">
            <v>92998</v>
          </cell>
          <cell r="B2644" t="str">
            <v>CABO DE COBRE FLEXÍVEL ISOLADO, 185 MM², ANTI-CHAMA 0,6/1,0 KV, PARA DISTRIBUIÇÃO - FORNECIMENTO E INSTALAÇÃO. AF_12/2015</v>
          </cell>
          <cell r="C2644" t="str">
            <v>M</v>
          </cell>
          <cell r="D2644" t="str">
            <v>COEFICIENTE DE REPRESENTATIVIDADE</v>
          </cell>
          <cell r="E2644">
            <v>93.08</v>
          </cell>
        </row>
        <row r="2645">
          <cell r="A2645">
            <v>92999</v>
          </cell>
          <cell r="B2645" t="str">
            <v>CABO DE COBRE FLEXÍVEL ISOLADO, 240 MM², ANTI-CHAMA 450/750 V, PARA DISTRIBUIÇÃO - FORNECIMENTO E INSTALAÇÃO. AF_12/2015</v>
          </cell>
          <cell r="C2645" t="str">
            <v>M</v>
          </cell>
          <cell r="D2645" t="str">
            <v>COEFICIENTE DE REPRESENTATIVIDADE</v>
          </cell>
          <cell r="E2645">
            <v>121.16</v>
          </cell>
        </row>
        <row r="2646">
          <cell r="A2646">
            <v>93000</v>
          </cell>
          <cell r="B2646" t="str">
            <v>CABO DE COBRE FLEXÍVEL ISOLADO, 240 MM², ANTI-CHAMA 0,6/1,0 KV, PARA DISTRIBUIÇÃO - FORNECIMENTO E INSTALAÇÃO. AF_12/2015</v>
          </cell>
          <cell r="C2646" t="str">
            <v>M</v>
          </cell>
          <cell r="D2646" t="str">
            <v>COEFICIENTE DE REPRESENTATIVIDADE</v>
          </cell>
          <cell r="E2646">
            <v>121.87</v>
          </cell>
        </row>
        <row r="2647">
          <cell r="A2647">
            <v>93001</v>
          </cell>
          <cell r="B2647" t="str">
            <v>CABO DE COBRE RÍGIDO ISOLADO, 300 MM², ANTI-CHAMA 450/750 V, PARA DISTRIBUIÇÃO - FORNECIMENTO E INSTALAÇÃO. AF_12/2015</v>
          </cell>
          <cell r="C2647" t="str">
            <v>M</v>
          </cell>
          <cell r="D2647" t="str">
            <v>COEFICIENTE DE REPRESENTATIVIDADE</v>
          </cell>
          <cell r="E2647">
            <v>147.77000000000001</v>
          </cell>
        </row>
        <row r="2648">
          <cell r="A2648">
            <v>93002</v>
          </cell>
          <cell r="B2648" t="str">
            <v>CABO DE COBRE FLEXÍVEL ISOLADO, 300 MM², ANTI-CHAMA 0,6/1,0 KV, PARA DISTRIBUIÇÃO - FORNECIMENTO E INSTALAÇÃO. AF_12/2015</v>
          </cell>
          <cell r="C2648" t="str">
            <v>M</v>
          </cell>
          <cell r="D2648" t="str">
            <v>COEFICIENTE DE REPRESENTATIVIDADE</v>
          </cell>
          <cell r="E2648">
            <v>151.72</v>
          </cell>
        </row>
        <row r="2649">
          <cell r="A2649">
            <v>83446</v>
          </cell>
          <cell r="B2649" t="str">
            <v>CAIXA DE PASSAGEM 30X30X40 COM TAMPA E DRENO BRITA</v>
          </cell>
          <cell r="C2649" t="str">
            <v>UN</v>
          </cell>
          <cell r="D2649" t="str">
            <v>COEFICIENTE DE REPRESENTATIVIDADE</v>
          </cell>
          <cell r="E2649">
            <v>152.79</v>
          </cell>
        </row>
        <row r="2650">
          <cell r="A2650">
            <v>91936</v>
          </cell>
          <cell r="B2650" t="str">
            <v>CAIXA OCTOGONAL 4" X 4", PVC, INSTALADA EM LAJE - FORNECIMENTO E INSTALAÇÃO. AF_12/2015</v>
          </cell>
          <cell r="C2650" t="str">
            <v>UN</v>
          </cell>
          <cell r="D2650" t="str">
            <v>COEFICIENTE DE REPRESENTATIVIDADE</v>
          </cell>
          <cell r="E2650">
            <v>10.23</v>
          </cell>
        </row>
        <row r="2651">
          <cell r="A2651">
            <v>91937</v>
          </cell>
          <cell r="B2651" t="str">
            <v>CAIXA OCTOGONAL 3" X 3", PVC, INSTALADA EM LAJE - FORNECIMENTO E INSTALAÇÃO. AF_12/2015</v>
          </cell>
          <cell r="C2651" t="str">
            <v>UN</v>
          </cell>
          <cell r="D2651" t="str">
            <v>COEFICIENTE DE REPRESENTATIVIDADE</v>
          </cell>
          <cell r="E2651">
            <v>8.98</v>
          </cell>
        </row>
        <row r="2652">
          <cell r="A2652">
            <v>91939</v>
          </cell>
          <cell r="B2652" t="str">
            <v>CAIXA RETANGULAR 4" X 2" ALTA (2,00 M DO PISO), PVC, INSTALADA EM PAREDE - FORNECIMENTO E INSTALAÇÃO. AF_12/2015</v>
          </cell>
          <cell r="C2652" t="str">
            <v>UN</v>
          </cell>
          <cell r="D2652" t="str">
            <v>COEFICIENTE DE REPRESENTATIVIDADE</v>
          </cell>
          <cell r="E2652">
            <v>24.32</v>
          </cell>
        </row>
        <row r="2653">
          <cell r="A2653">
            <v>91940</v>
          </cell>
          <cell r="B2653" t="str">
            <v>CAIXA RETANGULAR 4" X 2" MÉDIA (1,30 M DO PISO), PVC, INSTALADA EM PAREDE - FORNECIMENTO E INSTALAÇÃO. AF_12/2015</v>
          </cell>
          <cell r="C2653" t="str">
            <v>UN</v>
          </cell>
          <cell r="D2653" t="str">
            <v>COEFICIENTE DE REPRESENTATIVIDADE</v>
          </cell>
          <cell r="E2653">
            <v>12.55</v>
          </cell>
        </row>
        <row r="2654">
          <cell r="A2654">
            <v>91941</v>
          </cell>
          <cell r="B2654" t="str">
            <v>CAIXA RETANGULAR 4" X 2" BAIXA (0,30 M DO PISO), PVC, INSTALADA EM PAREDE - FORNECIMENTO E INSTALAÇÃO. AF_12/2015</v>
          </cell>
          <cell r="C2654" t="str">
            <v>UN</v>
          </cell>
          <cell r="D2654" t="str">
            <v>COEFICIENTE DE REPRESENTATIVIDADE</v>
          </cell>
          <cell r="E2654">
            <v>8.15</v>
          </cell>
        </row>
        <row r="2655">
          <cell r="A2655">
            <v>91942</v>
          </cell>
          <cell r="B2655" t="str">
            <v>CAIXA RETANGULAR 4" X 4" ALTA (2,00 M DO PISO), PVC, INSTALADA EM PAREDE - FORNECIMENTO E INSTALAÇÃO. AF_12/2015</v>
          </cell>
          <cell r="C2655" t="str">
            <v>UN</v>
          </cell>
          <cell r="D2655" t="str">
            <v>COEFICIENTE DE REPRESENTATIVIDADE</v>
          </cell>
          <cell r="E2655">
            <v>29.31</v>
          </cell>
        </row>
        <row r="2656">
          <cell r="A2656">
            <v>91943</v>
          </cell>
          <cell r="B2656" t="str">
            <v>CAIXA RETANGULAR 4" X 4" MÉDIA (1,30 M DO PISO), PVC, INSTALADA EM PAREDE - FORNECIMENTO E INSTALAÇÃO. AF_12/2015</v>
          </cell>
          <cell r="C2656" t="str">
            <v>UN</v>
          </cell>
          <cell r="D2656" t="str">
            <v>COEFICIENTE DE REPRESENTATIVIDADE</v>
          </cell>
          <cell r="E2656">
            <v>15.79</v>
          </cell>
        </row>
        <row r="2657">
          <cell r="A2657">
            <v>91944</v>
          </cell>
          <cell r="B2657" t="str">
            <v>CAIXA RETANGULAR 4" X 4" BAIXA (0,30 M DO PISO), PVC, INSTALADA EM PAREDE - FORNECIMENTO E INSTALAÇÃO. AF_12/2015</v>
          </cell>
          <cell r="C2657" t="str">
            <v>UN</v>
          </cell>
          <cell r="D2657" t="str">
            <v>COEFICIENTE DE REPRESENTATIVIDADE</v>
          </cell>
          <cell r="E2657">
            <v>10.72</v>
          </cell>
        </row>
        <row r="2658">
          <cell r="A2658">
            <v>92865</v>
          </cell>
          <cell r="B2658" t="str">
            <v>CAIXA OCTOGONAL 4" X 4", METÁLICA, INSTALADA EM LAJE - FORNECIMENTO E INSTALAÇÃO. AF_12/2015</v>
          </cell>
          <cell r="C2658" t="str">
            <v>UN</v>
          </cell>
          <cell r="D2658" t="str">
            <v>COEFICIENTE DE REPRESENTATIVIDADE</v>
          </cell>
          <cell r="E2658">
            <v>7.98</v>
          </cell>
        </row>
        <row r="2659">
          <cell r="A2659">
            <v>92866</v>
          </cell>
          <cell r="B2659" t="str">
            <v>CAIXA SEXTAVADA 3" X 3", METÁLICA, INSTALADA EM LAJE - FORNECIMENTO E INSTALAÇÃO. AF_12/2015</v>
          </cell>
          <cell r="C2659" t="str">
            <v>UN</v>
          </cell>
          <cell r="D2659" t="str">
            <v>COEFICIENTE DE REPRESENTATIVIDADE</v>
          </cell>
          <cell r="E2659">
            <v>7</v>
          </cell>
        </row>
        <row r="2660">
          <cell r="A2660">
            <v>92867</v>
          </cell>
          <cell r="B2660" t="str">
            <v>CAIXA RETANGULAR 4" X 2" ALTA (2,00 M DO PISO), METÁLICA, INSTALADA EM PAREDE - FORNECIMENTO E INSTALAÇÃO. AF_12/2015</v>
          </cell>
          <cell r="C2660" t="str">
            <v>UN</v>
          </cell>
          <cell r="D2660" t="str">
            <v>COEFICIENTE DE REPRESENTATIVIDADE</v>
          </cell>
          <cell r="E2660">
            <v>23.61</v>
          </cell>
        </row>
        <row r="2661">
          <cell r="A2661">
            <v>92868</v>
          </cell>
          <cell r="B2661" t="str">
            <v>CAIXA RETANGULAR 4" X 2" MÉDIA (1,30 M DO PISO), METÁLICA, INSTALADA EM PAREDE - FORNECIMENTO E INSTALAÇÃO. AF_12/2015</v>
          </cell>
          <cell r="C2661" t="str">
            <v>UN</v>
          </cell>
          <cell r="D2661" t="str">
            <v>COEFICIENTE DE REPRESENTATIVIDADE</v>
          </cell>
          <cell r="E2661">
            <v>11.84</v>
          </cell>
        </row>
        <row r="2662">
          <cell r="A2662">
            <v>92869</v>
          </cell>
          <cell r="B2662" t="str">
            <v>CAIXA RETANGULAR 4" X 2" BAIXA (0,30 M DO PISO), METÁLICA, INSTALADA EM PAREDE - FORNECIMENTO E INSTALAÇÃO. AF_12/2015</v>
          </cell>
          <cell r="C2662" t="str">
            <v>UN</v>
          </cell>
          <cell r="D2662" t="str">
            <v>COEFICIENTE DE REPRESENTATIVIDADE</v>
          </cell>
          <cell r="E2662">
            <v>7.44</v>
          </cell>
        </row>
        <row r="2663">
          <cell r="A2663">
            <v>92870</v>
          </cell>
          <cell r="B2663" t="str">
            <v>CAIXA RETANGULAR 4" X 4" ALTA (2,00 M DO PISO), METÁLICA, INSTALADA EM PAREDE - FORNECIMENTO E INSTALAÇÃO. AF_12/2015</v>
          </cell>
          <cell r="C2663" t="str">
            <v>UN</v>
          </cell>
          <cell r="D2663" t="str">
            <v>COEFICIENTE DE REPRESENTATIVIDADE</v>
          </cell>
          <cell r="E2663">
            <v>27.99</v>
          </cell>
        </row>
        <row r="2664">
          <cell r="A2664">
            <v>92871</v>
          </cell>
          <cell r="B2664" t="str">
            <v>CAIXA RETANGULAR 4" X 4" MÉDIA (1,30 M DO PISO), METÁLICA, INSTALADA EM PAREDE - FORNECIMENTO E INSTALAÇÃO. AF_12/2015</v>
          </cell>
          <cell r="C2664" t="str">
            <v>UN</v>
          </cell>
          <cell r="D2664" t="str">
            <v>COEFICIENTE DE REPRESENTATIVIDADE</v>
          </cell>
          <cell r="E2664">
            <v>14.47</v>
          </cell>
        </row>
        <row r="2665">
          <cell r="A2665">
            <v>92872</v>
          </cell>
          <cell r="B2665" t="str">
            <v>CAIXA RETANGULAR 4" X 4" BAIXA (0,30 M DO PISO), METÁLICA, INSTALADA EM PAREDE - FORNECIMENTO E INSTALAÇÃO. AF_12/2015</v>
          </cell>
          <cell r="C2665" t="str">
            <v>UN</v>
          </cell>
          <cell r="D2665" t="str">
            <v>COEFICIENTE DE REPRESENTATIVIDADE</v>
          </cell>
          <cell r="E2665">
            <v>9.4</v>
          </cell>
        </row>
        <row r="2666">
          <cell r="A2666">
            <v>95777</v>
          </cell>
          <cell r="B2666" t="str">
            <v>CONDULETE DE ALUMÍNIO, TIPO B, PARA ELETRODUTO DE AÇO GALVANIZADO DN 20 MM (3/4''), APARENTE - FORNECIMENTO E INSTALAÇÃO. AF_11/2016_P</v>
          </cell>
          <cell r="C2666" t="str">
            <v>UN</v>
          </cell>
          <cell r="D2666" t="str">
            <v>COEFICIENTE DE REPRESENTATIVIDADE</v>
          </cell>
          <cell r="E2666">
            <v>24.05</v>
          </cell>
        </row>
        <row r="2667">
          <cell r="A2667">
            <v>95778</v>
          </cell>
          <cell r="B2667" t="str">
            <v>CONDULETE DE ALUMÍNIO, TIPO C, PARA ELETRODUTO DE AÇO GALVANIZADO DN 20 MM (3/4''), APARENTE - FORNECIMENTO E INSTALAÇÃO. AF_11/2016_P</v>
          </cell>
          <cell r="C2667" t="str">
            <v>UN</v>
          </cell>
          <cell r="D2667" t="str">
            <v>COEFICIENTE DE REPRESENTATIVIDADE</v>
          </cell>
          <cell r="E2667">
            <v>24.59</v>
          </cell>
        </row>
        <row r="2668">
          <cell r="A2668">
            <v>95779</v>
          </cell>
          <cell r="B2668" t="str">
            <v>CONDULETE DE ALUMÍNIO, TIPO E, PARA ELETRODUTO DE AÇO GALVANIZADO DN 20 MM (3/4''), APARENTE - FORNECIMENTO E INSTALAÇÃO. AF_11/2016_P</v>
          </cell>
          <cell r="C2668" t="str">
            <v>UN</v>
          </cell>
          <cell r="D2668" t="str">
            <v>COEFICIENTE DE REPRESENTATIVIDADE</v>
          </cell>
          <cell r="E2668">
            <v>22.78</v>
          </cell>
        </row>
        <row r="2669">
          <cell r="A2669">
            <v>95780</v>
          </cell>
          <cell r="B2669" t="str">
            <v>CONDULETE DE ALUMÍNIO, TIPO B, PARA ELETRODUTO DE AÇO GALVANIZADO DN 25 MM (1''), APARENTE - FORNECIMENTO E INSTALAÇÃO. AF_11/2016_P</v>
          </cell>
          <cell r="C2669" t="str">
            <v>UN</v>
          </cell>
          <cell r="D2669" t="str">
            <v>COEFICIENTE DE REPRESENTATIVIDADE</v>
          </cell>
          <cell r="E2669">
            <v>27.16</v>
          </cell>
        </row>
        <row r="2670">
          <cell r="A2670">
            <v>95781</v>
          </cell>
          <cell r="B2670" t="str">
            <v>CONDULETE DE ALUMÍNIO, TIPO C, PARA ELETRODUTO DE AÇO GALVANIZADO DN 25 MM (1''), APARENTE - FORNECIMENTO E INSTALAÇÃO. AF_11/2016_P</v>
          </cell>
          <cell r="C2670" t="str">
            <v>UN</v>
          </cell>
          <cell r="D2670" t="str">
            <v>COEFICIENTE DE REPRESENTATIVIDADE</v>
          </cell>
          <cell r="E2670">
            <v>27.56</v>
          </cell>
        </row>
        <row r="2671">
          <cell r="A2671">
            <v>95782</v>
          </cell>
          <cell r="B2671" t="str">
            <v>CONDULETE DE ALUMÍNIO, TIPO E, ELETRODUTO DE AÇO GALVANIZADO DN 25 MM (1''), APARENTE - FORNECIMENTO E INSTALAÇÃO. AF_11/2016_P</v>
          </cell>
          <cell r="C2671" t="str">
            <v>UN</v>
          </cell>
          <cell r="D2671" t="str">
            <v>COEFICIENTE DE REPRESENTATIVIDADE</v>
          </cell>
          <cell r="E2671">
            <v>28.61</v>
          </cell>
        </row>
        <row r="2672">
          <cell r="A2672">
            <v>95785</v>
          </cell>
          <cell r="B2672" t="str">
            <v>CONDULETE DE ALUMÍNIO, TIPO E, PARA ELETRODUTO DE AÇO GALVANIZADO DN 32 MM (1 1/4''), APARENTE - FORNECIMENTO E INSTALAÇÃO. AF_11/2016_P</v>
          </cell>
          <cell r="C2672" t="str">
            <v>UN</v>
          </cell>
          <cell r="D2672" t="str">
            <v>COEFICIENTE DE REPRESENTATIVIDADE</v>
          </cell>
          <cell r="E2672">
            <v>32.369999999999997</v>
          </cell>
        </row>
        <row r="2673">
          <cell r="A2673">
            <v>95787</v>
          </cell>
          <cell r="B2673" t="str">
            <v>CONDULETE DE ALUMÍNIO, TIPO LR, PARA ELETRODUTO DE AÇO GALVANIZADO DN 20 MM (3/4''), APARENTE - FORNECIMENTO E INSTALAÇÃO. AF_11/2016_P</v>
          </cell>
          <cell r="C2673" t="str">
            <v>UN</v>
          </cell>
          <cell r="D2673" t="str">
            <v>COEFICIENTE DE REPRESENTATIVIDADE</v>
          </cell>
          <cell r="E2673">
            <v>24.48</v>
          </cell>
        </row>
        <row r="2674">
          <cell r="A2674">
            <v>95789</v>
          </cell>
          <cell r="B2674" t="str">
            <v>CONDULETE DE ALUMÍNIO, TIPO LR, PARA ELETRODUTO DE AÇO GALVANIZADO DN 25 MM (1''), APARENTE - FORNECIMENTO E INSTALAÇÃO. AF_11/2016_P</v>
          </cell>
          <cell r="C2674" t="str">
            <v>UN</v>
          </cell>
          <cell r="D2674" t="str">
            <v>COEFICIENTE DE REPRESENTATIVIDADE</v>
          </cell>
          <cell r="E2674">
            <v>29.95</v>
          </cell>
        </row>
        <row r="2675">
          <cell r="A2675">
            <v>95791</v>
          </cell>
          <cell r="B2675" t="str">
            <v>CONDULETE DE ALUMÍNIO, TIPO LR, PARA ELETRODUTO DE AÇO GALVANIZADO DN 32 MM (1 1/4''), APARENTE - FORNECIMENTO E INSTALAÇÃO. AF_11/2016_P</v>
          </cell>
          <cell r="C2675" t="str">
            <v>UN</v>
          </cell>
          <cell r="D2675" t="str">
            <v>COEFICIENTE DE REPRESENTATIVIDADE</v>
          </cell>
          <cell r="E2675">
            <v>38.07</v>
          </cell>
        </row>
        <row r="2676">
          <cell r="A2676">
            <v>95795</v>
          </cell>
          <cell r="B2676" t="str">
            <v>CONDULETE DE ALUMÍNIO, TIPO T, PARA ELETRODUTO DE AÇO GALVANIZADO DN 20 MM (3/4''), APARENTE - FORNECIMENTO E INSTALAÇÃO. AF_11/2016_P</v>
          </cell>
          <cell r="C2676" t="str">
            <v>UN</v>
          </cell>
          <cell r="D2676" t="str">
            <v>COEFICIENTE DE REPRESENTATIVIDADE</v>
          </cell>
          <cell r="E2676">
            <v>28.3</v>
          </cell>
        </row>
        <row r="2677">
          <cell r="A2677">
            <v>95796</v>
          </cell>
          <cell r="B2677" t="str">
            <v>CONDULETE DE ALUMÍNIO, TIPO T, PARA ELETRODUTO DE AÇO GALVANIZADO DN 25 MM (1''), APARENTE - FORNECIMENTO E INSTALAÇÃO. AF_11/2016_P</v>
          </cell>
          <cell r="C2677" t="str">
            <v>UN</v>
          </cell>
          <cell r="D2677" t="str">
            <v>COEFICIENTE DE REPRESENTATIVIDADE</v>
          </cell>
          <cell r="E2677">
            <v>35.26</v>
          </cell>
        </row>
        <row r="2678">
          <cell r="A2678">
            <v>95797</v>
          </cell>
          <cell r="B2678" t="str">
            <v>CONDULETE DE ALUMÍNIO, TIPO T, PARA ELETRODUTO DE AÇO GALVANIZADO DN 32 MM (1 1/4''), APARENTE - FORNECIMENTO E INSTALAÇÃO. AF_11/2016_P</v>
          </cell>
          <cell r="C2678" t="str">
            <v>UN</v>
          </cell>
          <cell r="D2678" t="str">
            <v>COEFICIENTE DE REPRESENTATIVIDADE</v>
          </cell>
          <cell r="E2678">
            <v>44.35</v>
          </cell>
        </row>
        <row r="2679">
          <cell r="A2679">
            <v>95801</v>
          </cell>
          <cell r="B2679" t="str">
            <v>CONDULETE DE ALUMÍNIO, TIPO X, PARA ELETRODUTO DE AÇO GALVANIZADO DN 20 MM (3/4''), APARENTE - FORNECIMENTO E INSTALAÇÃO. AF_11/2016_P</v>
          </cell>
          <cell r="C2679" t="str">
            <v>UN</v>
          </cell>
          <cell r="D2679" t="str">
            <v>COEFICIENTE DE REPRESENTATIVIDADE</v>
          </cell>
          <cell r="E2679">
            <v>33.83</v>
          </cell>
        </row>
        <row r="2680">
          <cell r="A2680">
            <v>95802</v>
          </cell>
          <cell r="B2680" t="str">
            <v>CONDULETE DE ALUMÍNIO, TIPO X, PARA ELETRODUTO DE AÇO GALVANIZADO DN 25 MM (1''), APARENTE - FORNECIMENTO E INSTALAÇÃO. AF_11/2016_P</v>
          </cell>
          <cell r="C2680" t="str">
            <v>UN</v>
          </cell>
          <cell r="D2680" t="str">
            <v>COEFICIENTE DE REPRESENTATIVIDADE</v>
          </cell>
          <cell r="E2680">
            <v>37.659999999999997</v>
          </cell>
        </row>
        <row r="2681">
          <cell r="A2681">
            <v>95803</v>
          </cell>
          <cell r="B2681" t="str">
            <v>CONDULETE DE ALUMÍNIO, TIPO X, PARA ELETRODUTO DE AÇO GALVANIZADO DN 32 MM (1 1/4''), APARENTE - FORNECIMENTO E INSTALAÇÃO. AF_11/2016_P</v>
          </cell>
          <cell r="C2681" t="str">
            <v>UN</v>
          </cell>
          <cell r="D2681" t="str">
            <v>COEFICIENTE DE REPRESENTATIVIDADE</v>
          </cell>
          <cell r="E2681">
            <v>49.29</v>
          </cell>
        </row>
        <row r="2682">
          <cell r="A2682">
            <v>95804</v>
          </cell>
          <cell r="B2682" t="str">
            <v>CONDULETE DE PVC, TIPO B, PARA ELETRODUTO DE PVC SOLDÁVEL DN 20 MM (1/2''), APARENTE - FORNECIMENTO E INSTALAÇÃO. AF_11/2016</v>
          </cell>
          <cell r="C2682" t="str">
            <v>UN</v>
          </cell>
          <cell r="D2682" t="str">
            <v>COEFICIENTE DE REPRESENTATIVIDADE</v>
          </cell>
          <cell r="E2682">
            <v>19.13</v>
          </cell>
        </row>
        <row r="2683">
          <cell r="A2683">
            <v>95805</v>
          </cell>
          <cell r="B2683" t="str">
            <v>CONDULETE DE PVC, TIPO B, PARA ELETRODUTO DE PVC SOLDÁVEL DN 25 MM (3/4''), APARENTE - FORNECIMENTO E INSTALAÇÃO. AF_11/2016</v>
          </cell>
          <cell r="C2683" t="str">
            <v>UN</v>
          </cell>
          <cell r="D2683" t="str">
            <v>COEFICIENTE DE REPRESENTATIVIDADE</v>
          </cell>
          <cell r="E2683">
            <v>19.329999999999998</v>
          </cell>
        </row>
        <row r="2684">
          <cell r="A2684">
            <v>95806</v>
          </cell>
          <cell r="B2684" t="str">
            <v>CONDULETE DE PVC, TIPO B, PARA ELETRODUTO DE PVC SOLDÁVEL DN 32 MM (1''), APARENTE - FORNECIMENTO E INSTALAÇÃO. AF_11/2016</v>
          </cell>
          <cell r="C2684" t="str">
            <v>UN</v>
          </cell>
          <cell r="D2684" t="str">
            <v>COEFICIENTE DE REPRESENTATIVIDADE</v>
          </cell>
          <cell r="E2684">
            <v>19.91</v>
          </cell>
        </row>
        <row r="2685">
          <cell r="A2685">
            <v>95807</v>
          </cell>
          <cell r="B2685" t="str">
            <v>CONDULETE DE PVC, TIPO LL, PARA ELETRODUTO DE PVC SOLDÁVEL DN 20 MM (1/2''), APARENTE - FORNECIMENTO E INSTALAÇÃO. AF_11/2016</v>
          </cell>
          <cell r="C2685" t="str">
            <v>UN</v>
          </cell>
          <cell r="D2685" t="str">
            <v>COEFICIENTE DE REPRESENTATIVIDADE</v>
          </cell>
          <cell r="E2685">
            <v>22.13</v>
          </cell>
        </row>
        <row r="2686">
          <cell r="A2686">
            <v>95808</v>
          </cell>
          <cell r="B2686" t="str">
            <v>CONDULETE DE PVC, TIPO LL, PARA ELETRODUTO DE PVC SOLDÁVEL DN 25 MM (3/4''), APARENTE - FORNECIMENTO E INSTALAÇÃO. AF_11/2016</v>
          </cell>
          <cell r="C2686" t="str">
            <v>UN</v>
          </cell>
          <cell r="D2686" t="str">
            <v>COEFICIENTE DE REPRESENTATIVIDADE</v>
          </cell>
          <cell r="E2686">
            <v>22.73</v>
          </cell>
        </row>
        <row r="2687">
          <cell r="A2687">
            <v>95809</v>
          </cell>
          <cell r="B2687" t="str">
            <v>CONDULETE DE PVC, TIPO LL, PARA ELETRODUTO DE PVC SOLDÁVEL DN 32 MM (1''), APARENTE - FORNECIMENTO E INSTALAÇÃO. AF_11/2016</v>
          </cell>
          <cell r="C2687" t="str">
            <v>UN</v>
          </cell>
          <cell r="D2687" t="str">
            <v>COEFICIENTE DE REPRESENTATIVIDADE</v>
          </cell>
          <cell r="E2687">
            <v>24.8</v>
          </cell>
        </row>
        <row r="2688">
          <cell r="A2688">
            <v>95810</v>
          </cell>
          <cell r="B2688" t="str">
            <v>CONDULETE DE PVC, TIPO LB, PARA ELETRODUTO DE PVC SOLDÁVEL DN 20 MM (1/2''), APARENTE - FORNECIMENTO E INSTALAÇÃO. AF_11/2016</v>
          </cell>
          <cell r="C2688" t="str">
            <v>UN</v>
          </cell>
          <cell r="D2688" t="str">
            <v>COEFICIENTE DE REPRESENTATIVIDADE</v>
          </cell>
          <cell r="E2688">
            <v>10.77</v>
          </cell>
        </row>
        <row r="2689">
          <cell r="A2689">
            <v>95811</v>
          </cell>
          <cell r="B2689" t="str">
            <v>CONDULETE DE PVC, TIPO LB, PARA ELETRODUTO DE PVC SOLDÁVEL DN 25 MM (3/4''), APARENTE - FORNECIMENTO E INSTALAÇÃO. AF_11/2016</v>
          </cell>
          <cell r="C2689" t="str">
            <v>UN</v>
          </cell>
          <cell r="D2689" t="str">
            <v>COEFICIENTE DE REPRESENTATIVIDADE</v>
          </cell>
          <cell r="E2689">
            <v>11.39</v>
          </cell>
        </row>
        <row r="2690">
          <cell r="A2690">
            <v>95812</v>
          </cell>
          <cell r="B2690" t="str">
            <v>CONDULETE DE PVC, TIPO LB, PARA ELETRODUTO DE PVC SOLDÁVEL DN 32 MM (1''), APARENTE - FORNECIMENTO E INSTALAÇÃO. AF_11/2016</v>
          </cell>
          <cell r="C2690" t="str">
            <v>UN</v>
          </cell>
          <cell r="D2690" t="str">
            <v>COEFICIENTE DE REPRESENTATIVIDADE</v>
          </cell>
          <cell r="E2690">
            <v>13.44</v>
          </cell>
        </row>
        <row r="2691">
          <cell r="A2691">
            <v>95813</v>
          </cell>
          <cell r="B2691" t="str">
            <v>CONDULETE DE PVC, TIPO TB, PARA ELETRODUTO DE PVC SOLDÁVEL DN 20 MM (1/2''), APARENTE - FORNECIMENTO E INSTALAÇÃO. AF_11/2016</v>
          </cell>
          <cell r="C2691" t="str">
            <v>UN</v>
          </cell>
          <cell r="D2691" t="str">
            <v>COEFICIENTE DE REPRESENTATIVIDADE</v>
          </cell>
          <cell r="E2691">
            <v>13.28</v>
          </cell>
        </row>
        <row r="2692">
          <cell r="A2692">
            <v>95814</v>
          </cell>
          <cell r="B2692" t="str">
            <v>CONDULETE DE PVC, TIPO TB, PARA ELETRODUTO DE PVC SOLDÁVEL DN 25 MM (3/4''), APARENTE - FORNECIMENTO E INSTALAÇÃO. AF_11/2016</v>
          </cell>
          <cell r="C2692" t="str">
            <v>UN</v>
          </cell>
          <cell r="D2692" t="str">
            <v>COEFICIENTE DE REPRESENTATIVIDADE</v>
          </cell>
          <cell r="E2692">
            <v>14.2</v>
          </cell>
        </row>
        <row r="2693">
          <cell r="A2693">
            <v>95815</v>
          </cell>
          <cell r="B2693" t="str">
            <v>CONDULETE DE PVC, TIPO TB, PARA ELETRODUTO DE PVC SOLDÁVEL DN 32 MM (1''), APARENTE - FORNECIMENTO E INSTALAÇÃO. AF_11/2016</v>
          </cell>
          <cell r="C2693" t="str">
            <v>UN</v>
          </cell>
          <cell r="D2693" t="str">
            <v>COEFICIENTE DE REPRESENTATIVIDADE</v>
          </cell>
          <cell r="E2693">
            <v>18.05</v>
          </cell>
        </row>
        <row r="2694">
          <cell r="A2694">
            <v>95816</v>
          </cell>
          <cell r="B2694" t="str">
            <v>CONDULETE DE PVC, TIPO X, PARA ELETRODUTO DE PVC SOLDÁVEL DN 20 MM (1/2''), APARENTE - FORNECIMENTO E INSTALAÇÃO. AF_11/2016</v>
          </cell>
          <cell r="C2694" t="str">
            <v>UN</v>
          </cell>
          <cell r="D2694" t="str">
            <v>COEFICIENTE DE REPRESENTATIVIDADE</v>
          </cell>
          <cell r="E2694">
            <v>27.3</v>
          </cell>
        </row>
        <row r="2695">
          <cell r="A2695">
            <v>95817</v>
          </cell>
          <cell r="B2695" t="str">
            <v>CONDULETE DE PVC, TIPO X, PARA ELETRODUTO DE PVC SOLDÁVEL DN 25 MM (3/4''), APARENTE - FORNECIMENTO E INSTALAÇÃO. AF_11/2016</v>
          </cell>
          <cell r="C2695" t="str">
            <v>UN</v>
          </cell>
          <cell r="D2695" t="str">
            <v>COEFICIENTE DE REPRESENTATIVIDADE</v>
          </cell>
          <cell r="E2695">
            <v>28.23</v>
          </cell>
        </row>
        <row r="2696">
          <cell r="A2696">
            <v>95818</v>
          </cell>
          <cell r="B2696" t="str">
            <v>CONDULETE DE PVC, TIPO X, PARA ELETRODUTO DE PVC SOLDÁVEL DN 32 MM (1''), APARENTE - FORNECIMENTO E INSTALAÇÃO. AF_11/2016</v>
          </cell>
          <cell r="C2696" t="str">
            <v>UN</v>
          </cell>
          <cell r="D2696" t="str">
            <v>COEFICIENTE DE REPRESENTATIVIDADE</v>
          </cell>
          <cell r="E2696">
            <v>33.4</v>
          </cell>
        </row>
        <row r="2697">
          <cell r="A2697">
            <v>97886</v>
          </cell>
          <cell r="B2697" t="str">
            <v>CAIXA ENTERRADA ELÉTRICA RETANGULAR, EM ALVENARIA COM TIJOLOS CERÂMICOS MACIÇOS, FUNDO COM BRITA, DIMENSÕES INTERNAS: 0,3X0,3X0,3 M. AF_05/2018</v>
          </cell>
          <cell r="C2697" t="str">
            <v>UN</v>
          </cell>
          <cell r="D2697" t="str">
            <v>ATRIBUÍDO SÃO PAULO</v>
          </cell>
          <cell r="E2697">
            <v>126.86</v>
          </cell>
        </row>
        <row r="2698">
          <cell r="A2698">
            <v>97887</v>
          </cell>
          <cell r="B2698" t="str">
            <v>CAIXA ENTERRADA ELÉTRICA RETANGULAR, EM ALVENARIA COM TIJOLOS CERÂMICOS MACIÇOS, FUNDO COM BRITA, DIMENSÕES INTERNAS: 0,4X0,4X0,4 M. AF_05/2018</v>
          </cell>
          <cell r="C2698" t="str">
            <v>UN</v>
          </cell>
          <cell r="D2698" t="str">
            <v>ATRIBUÍDO SÃO PAULO</v>
          </cell>
          <cell r="E2698">
            <v>200.18</v>
          </cell>
        </row>
        <row r="2699">
          <cell r="A2699">
            <v>97888</v>
          </cell>
          <cell r="B2699" t="str">
            <v>CAIXA ENTERRADA ELÉTRICA RETANGULAR, EM ALVENARIA COM TIJOLOS CERÂMICOS MACIÇOS, FUNDO COM BRITA, DIMENSÕES INTERNAS: 0,6X0,6X0,6 M. AF_05/2018</v>
          </cell>
          <cell r="C2699" t="str">
            <v>UN</v>
          </cell>
          <cell r="D2699" t="str">
            <v>ATRIBUÍDO SÃO PAULO</v>
          </cell>
          <cell r="E2699">
            <v>384.53</v>
          </cell>
        </row>
        <row r="2700">
          <cell r="A2700">
            <v>97889</v>
          </cell>
          <cell r="B2700" t="str">
            <v>CAIXA ENTERRADA ELÉTRICA RETANGULAR, EM ALVENARIA COM TIJOLOS CERÂMICOS MACIÇOS, FUNDO COM BRITA, DIMENSÕES INTERNAS: 0,8X0,8X0,6 M. AF_05/2018</v>
          </cell>
          <cell r="C2700" t="str">
            <v>UN</v>
          </cell>
          <cell r="D2700" t="str">
            <v>ATRIBUÍDO SÃO PAULO</v>
          </cell>
          <cell r="E2700">
            <v>515.11</v>
          </cell>
        </row>
        <row r="2701">
          <cell r="A2701">
            <v>97890</v>
          </cell>
          <cell r="B2701" t="str">
            <v>CAIXA ENTERRADA ELÉTRICA RETANGULAR, EM ALVENARIA COM TIJOLOS CERÂMICOS MACIÇOS, FUNDO COM BRITA, DIMENSÕES INTERNAS: 1X1X0,6 M. AF_05/2018</v>
          </cell>
          <cell r="C2701" t="str">
            <v>UN</v>
          </cell>
          <cell r="D2701" t="str">
            <v>ATRIBUÍDO SÃO PAULO</v>
          </cell>
          <cell r="E2701">
            <v>584.45000000000005</v>
          </cell>
        </row>
        <row r="2702">
          <cell r="A2702">
            <v>97891</v>
          </cell>
          <cell r="B2702" t="str">
            <v>CAIXA ENTERRADA ELÉTRICA RETANGULAR, EM ALVENARIA COM BLOCOS DE CONCRETO, FUNDO COM BRITA, DIMENSÕES INTERNAS: 0,4X0,4X0,4 M. AF_05/2018</v>
          </cell>
          <cell r="C2702" t="str">
            <v>UN</v>
          </cell>
          <cell r="D2702" t="str">
            <v>ATRIBUÍDO SÃO PAULO</v>
          </cell>
          <cell r="E2702">
            <v>151.47999999999999</v>
          </cell>
        </row>
        <row r="2703">
          <cell r="A2703">
            <v>97892</v>
          </cell>
          <cell r="B2703" t="str">
            <v>CAIXA ENTERRADA ELÉTRICA RETANGULAR, EM ALVENARIA COM BLOCOS DE CONCRETO, FUNDO COM BRITA, DIMENSÕES INTERNAS: 0,6X0,6X0,6 M. AF_05/2018</v>
          </cell>
          <cell r="C2703" t="str">
            <v>UN</v>
          </cell>
          <cell r="D2703" t="str">
            <v>ATRIBUÍDO SÃO PAULO</v>
          </cell>
          <cell r="E2703">
            <v>281.54000000000002</v>
          </cell>
        </row>
        <row r="2704">
          <cell r="A2704">
            <v>97893</v>
          </cell>
          <cell r="B2704" t="str">
            <v>CAIXA ENTERRADA ELÉTRICA RETANGULAR, EM ALVENARIA COM BLOCOS DE CONCRETO, FUNDO COM BRITA, DIMENSÕES INTERNAS: 0,8X0,8X0,6 M. AF_05/2018</v>
          </cell>
          <cell r="C2704" t="str">
            <v>UN</v>
          </cell>
          <cell r="D2704" t="str">
            <v>ATRIBUÍDO SÃO PAULO</v>
          </cell>
          <cell r="E2704">
            <v>383.79</v>
          </cell>
        </row>
        <row r="2705">
          <cell r="A2705">
            <v>97894</v>
          </cell>
          <cell r="B2705" t="str">
            <v>CAIXA ENTERRADA ELÉTRICA RETANGULAR, EM ALVENARIA COM BLOCOS DE CONCRETO, FUNDO COM BRITA, DIMENSÕES INTERNAS: 1X1X0,6 M. AF_05/2018</v>
          </cell>
          <cell r="C2705" t="str">
            <v>UN</v>
          </cell>
          <cell r="D2705" t="str">
            <v>ATRIBUÍDO SÃO PAULO</v>
          </cell>
          <cell r="E2705">
            <v>425.3</v>
          </cell>
        </row>
        <row r="2706">
          <cell r="A2706">
            <v>68066</v>
          </cell>
          <cell r="B2706" t="str">
            <v>CAIXA DE PROTECAO PARA MEDIDOR MONOFASICO, FORNECIMENTO E INSTALACAO</v>
          </cell>
          <cell r="C2706" t="str">
            <v>UN</v>
          </cell>
          <cell r="D2706" t="str">
            <v>COEFICIENTE DE REPRESENTATIVIDADE</v>
          </cell>
          <cell r="E2706">
            <v>112.73</v>
          </cell>
        </row>
        <row r="2707">
          <cell r="A2707">
            <v>72319</v>
          </cell>
          <cell r="B2707" t="str">
            <v>DISJUNTOR BAIXA TENSAO TRIPOLAR A SECO  800A/600V, INCLUSIVE ELETROTÉCNICO</v>
          </cell>
          <cell r="C2707" t="str">
            <v>UN</v>
          </cell>
          <cell r="D2707" t="str">
            <v>COEFICIENTE DE REPRESENTATIVIDADE</v>
          </cell>
          <cell r="E2707">
            <v>3811.33</v>
          </cell>
        </row>
        <row r="2708">
          <cell r="A2708">
            <v>72341</v>
          </cell>
          <cell r="B2708" t="str">
            <v>CONTATOR TRIPOLAR I NOMINAL 12A - FORNECIMENTO E INSTALACAO INCLUSIVE ELETROTÉCNICO</v>
          </cell>
          <cell r="C2708" t="str">
            <v>UN</v>
          </cell>
          <cell r="D2708" t="str">
            <v>COEFICIENTE DE REPRESENTATIVIDADE</v>
          </cell>
          <cell r="E2708">
            <v>262.18</v>
          </cell>
        </row>
        <row r="2709">
          <cell r="A2709">
            <v>72343</v>
          </cell>
          <cell r="B2709" t="str">
            <v>CONTATOR TRIPOLAR I NOMINAL 22A - FORNECIMENTO E INSTALACAO INCLUSIVE ELETROTÉCNICO</v>
          </cell>
          <cell r="C2709" t="str">
            <v>UN</v>
          </cell>
          <cell r="D2709" t="str">
            <v>COEFICIENTE DE REPRESENTATIVIDADE</v>
          </cell>
          <cell r="E2709">
            <v>310.56</v>
          </cell>
        </row>
        <row r="2710">
          <cell r="A2710">
            <v>72344</v>
          </cell>
          <cell r="B2710" t="str">
            <v>CONTATOR TRIPOLAR I NOMINAL 36A - FORNECIMENTO E INSTALACAO INCLUSIVE ELETROTÉCNICO</v>
          </cell>
          <cell r="C2710" t="str">
            <v>UN</v>
          </cell>
          <cell r="D2710" t="str">
            <v>COEFICIENTE DE REPRESENTATIVIDADE</v>
          </cell>
          <cell r="E2710">
            <v>484.17</v>
          </cell>
        </row>
        <row r="2711">
          <cell r="A2711">
            <v>72345</v>
          </cell>
          <cell r="B2711" t="str">
            <v>CONTATOR TRIPOLAR I NOMIMAL 94A - FORNECIMENTO E INSTALACAO INCLUSIVE ELETROTÉCNICO</v>
          </cell>
          <cell r="C2711" t="str">
            <v>UN</v>
          </cell>
          <cell r="D2711" t="str">
            <v>COEFICIENTE DE REPRESENTATIVIDADE</v>
          </cell>
          <cell r="E2711">
            <v>1371.9</v>
          </cell>
        </row>
        <row r="2712">
          <cell r="A2712" t="str">
            <v>74130/1</v>
          </cell>
          <cell r="B2712" t="str">
            <v>DISJUNTOR TERMOMAGNETICO MONOPOLAR PADRAO NEMA (AMERICANO) 10 A 30A 240V, FORNECIMENTO E INSTALACAO</v>
          </cell>
          <cell r="C2712" t="str">
            <v>UN</v>
          </cell>
          <cell r="D2712" t="str">
            <v>COLETADO</v>
          </cell>
          <cell r="E2712">
            <v>11.85</v>
          </cell>
        </row>
        <row r="2713">
          <cell r="A2713" t="str">
            <v>74130/2</v>
          </cell>
          <cell r="B2713" t="str">
            <v>DISJUNTOR TERMOMAGNETICO MONOPOLAR PADRAO NEMA (AMERICANO) 35 A 50A 240V, FORNECIMENTO E INSTALACAO</v>
          </cell>
          <cell r="C2713" t="str">
            <v>UN</v>
          </cell>
          <cell r="D2713" t="str">
            <v>COEFICIENTE DE REPRESENTATIVIDADE</v>
          </cell>
          <cell r="E2713">
            <v>17.8</v>
          </cell>
        </row>
        <row r="2714">
          <cell r="A2714" t="str">
            <v>74130/3</v>
          </cell>
          <cell r="B2714" t="str">
            <v>DISJUNTOR TERMOMAGNETICO BIPOLAR PADRAO NEMA (AMERICANO) 10 A 50A 240V, FORNECIMENTO E INSTALACAO</v>
          </cell>
          <cell r="C2714" t="str">
            <v>UN</v>
          </cell>
          <cell r="D2714" t="str">
            <v>COEFICIENTE DE REPRESENTATIVIDADE</v>
          </cell>
          <cell r="E2714">
            <v>50.97</v>
          </cell>
        </row>
        <row r="2715">
          <cell r="A2715" t="str">
            <v>74130/4</v>
          </cell>
          <cell r="B2715" t="str">
            <v>DISJUNTOR TERMOMAGNETICO TRIPOLAR PADRAO NEMA (AMERICANO) 10 A 50A 240V, FORNECIMENTO E INSTALACAO</v>
          </cell>
          <cell r="C2715" t="str">
            <v>UN</v>
          </cell>
          <cell r="D2715" t="str">
            <v>COEFICIENTE DE REPRESENTATIVIDADE</v>
          </cell>
          <cell r="E2715">
            <v>76.28</v>
          </cell>
        </row>
        <row r="2716">
          <cell r="A2716" t="str">
            <v>74130/5</v>
          </cell>
          <cell r="B2716" t="str">
            <v>DISJUNTOR TERMOMAGNETICO TRIPOLAR PADRAO NEMA (AMERICANO) 60 A 100A 240V, FORNECIMENTO E INSTALACAO</v>
          </cell>
          <cell r="C2716" t="str">
            <v>UN</v>
          </cell>
          <cell r="D2716" t="str">
            <v>COEFICIENTE DE REPRESENTATIVIDADE</v>
          </cell>
          <cell r="E2716">
            <v>100.41</v>
          </cell>
        </row>
        <row r="2717">
          <cell r="A2717" t="str">
            <v>74130/6</v>
          </cell>
          <cell r="B2717" t="str">
            <v>DISJUNTOR TERMOMAGNETICO TRIPOLAR PADRAO NEMA (AMERICANO) 125 A 150A 240V, FORNECIMENTO E INSTALACAO</v>
          </cell>
          <cell r="C2717" t="str">
            <v>UN</v>
          </cell>
          <cell r="D2717" t="str">
            <v>COEFICIENTE DE REPRESENTATIVIDADE</v>
          </cell>
          <cell r="E2717">
            <v>277.26</v>
          </cell>
        </row>
        <row r="2718">
          <cell r="A2718" t="str">
            <v>74130/7</v>
          </cell>
          <cell r="B2718" t="str">
            <v>DISJUNTOR TERMOMAGNETICO TRIPOLAR EM CAIXA MOLDADA 250A 600V, FORNECIMENTO E INSTALACAO</v>
          </cell>
          <cell r="C2718" t="str">
            <v>UN</v>
          </cell>
          <cell r="D2718" t="str">
            <v>COEFICIENTE DE REPRESENTATIVIDADE</v>
          </cell>
          <cell r="E2718">
            <v>710.46</v>
          </cell>
        </row>
        <row r="2719">
          <cell r="A2719" t="str">
            <v>74130/8</v>
          </cell>
          <cell r="B2719" t="str">
            <v>DISJUNTOR TERMOMAGNETICO TRIPOLAR EM CAIXA MOLDADA 300 A 400A 600V, FORNECIMENTO E INSTALACAO</v>
          </cell>
          <cell r="C2719" t="str">
            <v>UN</v>
          </cell>
          <cell r="D2719" t="str">
            <v>COEFICIENTE DE REPRESENTATIVIDADE</v>
          </cell>
          <cell r="E2719">
            <v>969.45</v>
          </cell>
        </row>
        <row r="2720">
          <cell r="A2720" t="str">
            <v>74130/9</v>
          </cell>
          <cell r="B2720" t="str">
            <v>DISJUNTOR TERMOMAGNETICO TRIPOLAR EM CAIXA MOLDADA 500 A 600A 600V, FORNECIMENTO E INSTALACAO</v>
          </cell>
          <cell r="C2720" t="str">
            <v>UN</v>
          </cell>
          <cell r="D2720" t="str">
            <v>COEFICIENTE DE REPRESENTATIVIDADE</v>
          </cell>
          <cell r="E2720">
            <v>1585.5</v>
          </cell>
        </row>
        <row r="2721">
          <cell r="A2721" t="str">
            <v>74130/10</v>
          </cell>
          <cell r="B2721" t="str">
            <v>DISJUNTOR TERMOMAGNETICO TRIPOLAR EM CAIXA MOLDADA 175 A 225A 240V, FORNECIMENTO E INSTALACAO</v>
          </cell>
          <cell r="C2721" t="str">
            <v>UN</v>
          </cell>
          <cell r="D2721" t="str">
            <v>COEFICIENTE DE REPRESENTATIVIDADE</v>
          </cell>
          <cell r="E2721">
            <v>431.21</v>
          </cell>
        </row>
        <row r="2722">
          <cell r="A2722" t="str">
            <v>74131/1</v>
          </cell>
          <cell r="B2722" t="str">
            <v>QUADRO DE DISTRIBUICAO DE ENERGIA DE EMBUTIR, EM CHAPA METALICA, PARA 3 DISJUNTORES TERMOMAGNETICOS MONOPOLARES SEM BARRAMENTO FORNECIMENTO E INSTALACAO</v>
          </cell>
          <cell r="C2722" t="str">
            <v>UN</v>
          </cell>
          <cell r="D2722" t="str">
            <v>COEFICIENTE DE REPRESENTATIVIDADE</v>
          </cell>
          <cell r="E2722">
            <v>61.7</v>
          </cell>
        </row>
        <row r="2723">
          <cell r="A2723" t="str">
            <v>74131/4</v>
          </cell>
          <cell r="B2723" t="str">
            <v>QUADRO DE DISTRIBUICAO DE ENERGIA DE EMBUTIR, EM CHAPA METALICA, PARA 18 DISJUNTORES TERMOMAGNETICOS MONOPOLARES, COM BARRAMENTO TRIFASICO E NEUTRO, FORNECIMENTO E INSTALACAO</v>
          </cell>
          <cell r="C2723" t="str">
            <v>UN</v>
          </cell>
          <cell r="D2723" t="str">
            <v>COEFICIENTE DE REPRESENTATIVIDADE</v>
          </cell>
          <cell r="E2723">
            <v>360.13</v>
          </cell>
        </row>
        <row r="2724">
          <cell r="A2724" t="str">
            <v>74131/5</v>
          </cell>
          <cell r="B2724" t="str">
            <v>QUADRO DE DISTRIBUICAO DE ENERGIA DE EMBUTIR, EM CHAPA METALICA, PARA 24 DISJUNTORES TERMOMAGNETICOS MONOPOLARES, COM BARRAMENTO TRIFASICO E NEUTRO, FORNECIMENTO E INSTALACAO</v>
          </cell>
          <cell r="C2724" t="str">
            <v>UN</v>
          </cell>
          <cell r="D2724" t="str">
            <v>COEFICIENTE DE REPRESENTATIVIDADE</v>
          </cell>
          <cell r="E2724">
            <v>415.9</v>
          </cell>
        </row>
        <row r="2725">
          <cell r="A2725" t="str">
            <v>74131/6</v>
          </cell>
          <cell r="B2725" t="str">
            <v>QUADRO DE DISTRIBUICAO DE ENERGIA DE EMBUTIR, EM CHAPA METALICA, PARA 32 DISJUNTORES TERMOMAGNETICOS MONOPOLARES, COM BARRAMENTO TRIFASICO E NEUTRO, FORNECIMENTO E INSTALACAO</v>
          </cell>
          <cell r="C2725" t="str">
            <v>UN</v>
          </cell>
          <cell r="D2725" t="str">
            <v>COEFICIENTE DE REPRESENTATIVIDADE</v>
          </cell>
          <cell r="E2725">
            <v>479.52</v>
          </cell>
        </row>
        <row r="2726">
          <cell r="A2726" t="str">
            <v>74131/7</v>
          </cell>
          <cell r="B2726" t="str">
            <v>QUADRO DE DISTRIBUICAO DE ENERGIA DE EMBUTIR, EM CHAPA METALICA, PARA 40 DISJUNTORES TERMOMAGNETICOS MONOPOLARES, COM BARRAMENTO TRIFASICO E NEUTRO, FORNECIMENTO E INSTALACAO</v>
          </cell>
          <cell r="C2726" t="str">
            <v>UN</v>
          </cell>
          <cell r="D2726" t="str">
            <v>COEFICIENTE DE REPRESENTATIVIDADE</v>
          </cell>
          <cell r="E2726">
            <v>654.54999999999995</v>
          </cell>
        </row>
        <row r="2727">
          <cell r="A2727" t="str">
            <v>74131/8</v>
          </cell>
          <cell r="B2727" t="str">
            <v>QUADRO DE DISTRIBUICAO DE ENERGIA DE EMBUTIR, EM CHAPA METALICA, PARA 50 DISJUNTORES TERMOMAGNETICOS MONOPOLARES, COM BARRAMENTO TRIFASICO E NEUTRO, FORNECIMENTO E INSTALACAO</v>
          </cell>
          <cell r="C2727" t="str">
            <v>UN</v>
          </cell>
          <cell r="D2727" t="str">
            <v>COEFICIENTE DE REPRESENTATIVIDADE</v>
          </cell>
          <cell r="E2727">
            <v>952.39</v>
          </cell>
        </row>
        <row r="2728">
          <cell r="A2728">
            <v>83463</v>
          </cell>
          <cell r="B2728" t="str">
            <v>QUADRO DE DISTRIBUICAO DE ENERGIA EM CHAPA DE ACO GALVANIZADO, PARA 12 DISJUNTORES TERMOMAGNETICOS MONOPOLARES, COM BARRAMENTO TRIFASICO E NEUTRO - FORNECIMENTO E INSTALACAO</v>
          </cell>
          <cell r="C2728" t="str">
            <v>UN</v>
          </cell>
          <cell r="D2728" t="str">
            <v>COEFICIENTE DE REPRESENTATIVIDADE</v>
          </cell>
          <cell r="E2728">
            <v>280.8</v>
          </cell>
        </row>
        <row r="2729">
          <cell r="A2729">
            <v>84402</v>
          </cell>
          <cell r="B2729" t="str">
            <v>QUADRO DE DISTRIBUICAO DE ENERGIA P/ 6 DISJUNTORES TERMOMAGNETICOS MONOPOLARES SEM BARRAMENTO, DE EMBUTIR, EM CHAPA METALICA - FORNECIMENTO E INSTALACAO</v>
          </cell>
          <cell r="C2729" t="str">
            <v>UN</v>
          </cell>
          <cell r="D2729" t="str">
            <v>COEFICIENTE DE REPRESENTATIVIDADE</v>
          </cell>
          <cell r="E2729">
            <v>68.650000000000006</v>
          </cell>
        </row>
        <row r="2730">
          <cell r="A2730">
            <v>93653</v>
          </cell>
          <cell r="B2730" t="str">
            <v>DISJUNTOR MONOPOLAR TIPO DIN, CORRENTE NOMINAL DE 10A - FORNECIMENTO E INSTALAÇÃO. AF_04/2016</v>
          </cell>
          <cell r="C2730" t="str">
            <v>UN</v>
          </cell>
          <cell r="D2730" t="str">
            <v>COEFICIENTE DE REPRESENTATIVIDADE</v>
          </cell>
          <cell r="E2730">
            <v>8.7799999999999994</v>
          </cell>
        </row>
        <row r="2731">
          <cell r="A2731">
            <v>93654</v>
          </cell>
          <cell r="B2731" t="str">
            <v>DISJUNTOR MONOPOLAR TIPO DIN, CORRENTE NOMINAL DE 16A - FORNECIMENTO E INSTALAÇÃO. AF_04/2016</v>
          </cell>
          <cell r="C2731" t="str">
            <v>UN</v>
          </cell>
          <cell r="D2731" t="str">
            <v>COEFICIENTE DE REPRESENTATIVIDADE</v>
          </cell>
          <cell r="E2731">
            <v>9.34</v>
          </cell>
        </row>
        <row r="2732">
          <cell r="A2732">
            <v>93655</v>
          </cell>
          <cell r="B2732" t="str">
            <v>DISJUNTOR MONOPOLAR TIPO DIN, CORRENTE NOMINAL DE 20A - FORNECIMENTO E INSTALAÇÃO. AF_04/2016</v>
          </cell>
          <cell r="C2732" t="str">
            <v>UN</v>
          </cell>
          <cell r="D2732" t="str">
            <v>COEFICIENTE DE REPRESENTATIVIDADE</v>
          </cell>
          <cell r="E2732">
            <v>10.27</v>
          </cell>
        </row>
        <row r="2733">
          <cell r="A2733">
            <v>93656</v>
          </cell>
          <cell r="B2733" t="str">
            <v>DISJUNTOR MONOPOLAR TIPO DIN, CORRENTE NOMINAL DE 25A - FORNECIMENTO E INSTALAÇÃO. AF_04/2016</v>
          </cell>
          <cell r="C2733" t="str">
            <v>UN</v>
          </cell>
          <cell r="D2733" t="str">
            <v>COEFICIENTE DE REPRESENTATIVIDADE</v>
          </cell>
          <cell r="E2733">
            <v>10.27</v>
          </cell>
        </row>
        <row r="2734">
          <cell r="A2734">
            <v>93657</v>
          </cell>
          <cell r="B2734" t="str">
            <v>DISJUNTOR MONOPOLAR TIPO DIN, CORRENTE NOMINAL DE 32A - FORNECIMENTO E INSTALAÇÃO. AF_04/2016</v>
          </cell>
          <cell r="C2734" t="str">
            <v>UN</v>
          </cell>
          <cell r="D2734" t="str">
            <v>COEFICIENTE DE REPRESENTATIVIDADE</v>
          </cell>
          <cell r="E2734">
            <v>11.48</v>
          </cell>
        </row>
        <row r="2735">
          <cell r="A2735">
            <v>93658</v>
          </cell>
          <cell r="B2735" t="str">
            <v>DISJUNTOR MONOPOLAR TIPO DIN, CORRENTE NOMINAL DE 40A - FORNECIMENTO E INSTALAÇÃO. AF_04/2016</v>
          </cell>
          <cell r="C2735" t="str">
            <v>UN</v>
          </cell>
          <cell r="D2735" t="str">
            <v>COEFICIENTE DE REPRESENTATIVIDADE</v>
          </cell>
          <cell r="E2735">
            <v>16.72</v>
          </cell>
        </row>
        <row r="2736">
          <cell r="A2736">
            <v>93659</v>
          </cell>
          <cell r="B2736" t="str">
            <v>DISJUNTOR MONOPOLAR TIPO DIN, CORRENTE NOMINAL DE 50A - FORNECIMENTO E INSTALAÇÃO. AF_04/2016</v>
          </cell>
          <cell r="C2736" t="str">
            <v>UN</v>
          </cell>
          <cell r="D2736" t="str">
            <v>COEFICIENTE DE REPRESENTATIVIDADE</v>
          </cell>
          <cell r="E2736">
            <v>19.21</v>
          </cell>
        </row>
        <row r="2737">
          <cell r="A2737">
            <v>93660</v>
          </cell>
          <cell r="B2737" t="str">
            <v>DISJUNTOR BIPOLAR TIPO DIN, CORRENTE NOMINAL DE 10A - FORNECIMENTO E INSTALAÇÃO. AF_04/2016</v>
          </cell>
          <cell r="C2737" t="str">
            <v>UN</v>
          </cell>
          <cell r="D2737" t="str">
            <v>COEFICIENTE DE REPRESENTATIVIDADE</v>
          </cell>
          <cell r="E2737">
            <v>42.92</v>
          </cell>
        </row>
        <row r="2738">
          <cell r="A2738">
            <v>93661</v>
          </cell>
          <cell r="B2738" t="str">
            <v>DISJUNTOR BIPOLAR TIPO DIN, CORRENTE NOMINAL DE 16A - FORNECIMENTO E INSTALAÇÃO. AF_04/2016</v>
          </cell>
          <cell r="C2738" t="str">
            <v>UN</v>
          </cell>
          <cell r="D2738" t="str">
            <v>COEFICIENTE DE REPRESENTATIVIDADE</v>
          </cell>
          <cell r="E2738">
            <v>43.99</v>
          </cell>
        </row>
        <row r="2739">
          <cell r="A2739">
            <v>93662</v>
          </cell>
          <cell r="B2739" t="str">
            <v>DISJUNTOR BIPOLAR TIPO DIN, CORRENTE NOMINAL DE 20A - FORNECIMENTO E INSTALAÇÃO. AF_04/2016</v>
          </cell>
          <cell r="C2739" t="str">
            <v>UN</v>
          </cell>
          <cell r="D2739" t="str">
            <v>COEFICIENTE DE REPRESENTATIVIDADE</v>
          </cell>
          <cell r="E2739">
            <v>45.94</v>
          </cell>
        </row>
        <row r="2740">
          <cell r="A2740">
            <v>93663</v>
          </cell>
          <cell r="B2740" t="str">
            <v>DISJUNTOR BIPOLAR TIPO DIN, CORRENTE NOMINAL DE 25A - FORNECIMENTO E INSTALAÇÃO. AF_04/2016</v>
          </cell>
          <cell r="C2740" t="str">
            <v>UN</v>
          </cell>
          <cell r="D2740" t="str">
            <v>COEFICIENTE DE REPRESENTATIVIDADE</v>
          </cell>
          <cell r="E2740">
            <v>45.94</v>
          </cell>
        </row>
        <row r="2741">
          <cell r="A2741">
            <v>93664</v>
          </cell>
          <cell r="B2741" t="str">
            <v>DISJUNTOR BIPOLAR TIPO DIN, CORRENTE NOMINAL DE 32A - FORNECIMENTO E INSTALAÇÃO. AF_04/2016</v>
          </cell>
          <cell r="C2741" t="str">
            <v>UN</v>
          </cell>
          <cell r="D2741" t="str">
            <v>COEFICIENTE DE REPRESENTATIVIDADE</v>
          </cell>
          <cell r="E2741">
            <v>48.31</v>
          </cell>
        </row>
        <row r="2742">
          <cell r="A2742">
            <v>93665</v>
          </cell>
          <cell r="B2742" t="str">
            <v>DISJUNTOR BIPOLAR TIPO DIN, CORRENTE NOMINAL DE 40A - FORNECIMENTO E INSTALAÇÃO. AF_04/2016</v>
          </cell>
          <cell r="C2742" t="str">
            <v>UN</v>
          </cell>
          <cell r="D2742" t="str">
            <v>COEFICIENTE DE REPRESENTATIVIDADE</v>
          </cell>
          <cell r="E2742">
            <v>51.64</v>
          </cell>
        </row>
        <row r="2743">
          <cell r="A2743">
            <v>93666</v>
          </cell>
          <cell r="B2743" t="str">
            <v>DISJUNTOR BIPOLAR TIPO DIN, CORRENTE NOMINAL DE 50A - FORNECIMENTO E INSTALAÇÃO. AF_04/2016</v>
          </cell>
          <cell r="C2743" t="str">
            <v>UN</v>
          </cell>
          <cell r="D2743" t="str">
            <v>COEFICIENTE DE REPRESENTATIVIDADE</v>
          </cell>
          <cell r="E2743">
            <v>56.62</v>
          </cell>
        </row>
        <row r="2744">
          <cell r="A2744">
            <v>93667</v>
          </cell>
          <cell r="B2744" t="str">
            <v>DISJUNTOR TRIPOLAR TIPO DIN, CORRENTE NOMINAL DE 10A - FORNECIMENTO E INSTALAÇÃO. AF_04/2016</v>
          </cell>
          <cell r="C2744" t="str">
            <v>UN</v>
          </cell>
          <cell r="D2744" t="str">
            <v>COEFICIENTE DE REPRESENTATIVIDADE</v>
          </cell>
          <cell r="E2744">
            <v>53.69</v>
          </cell>
        </row>
        <row r="2745">
          <cell r="A2745">
            <v>93668</v>
          </cell>
          <cell r="B2745" t="str">
            <v>DISJUNTOR TRIPOLAR TIPO DIN, CORRENTE NOMINAL DE 16A - FORNECIMENTO E INSTALAÇÃO. AF_04/2016</v>
          </cell>
          <cell r="C2745" t="str">
            <v>UN</v>
          </cell>
          <cell r="D2745" t="str">
            <v>COEFICIENTE DE REPRESENTATIVIDADE</v>
          </cell>
          <cell r="E2745">
            <v>55.33</v>
          </cell>
        </row>
        <row r="2746">
          <cell r="A2746">
            <v>93669</v>
          </cell>
          <cell r="B2746" t="str">
            <v>DISJUNTOR TRIPOLAR TIPO DIN, CORRENTE NOMINAL DE 20A - FORNECIMENTO E INSTALAÇÃO. AF_04/2016</v>
          </cell>
          <cell r="C2746" t="str">
            <v>UN</v>
          </cell>
          <cell r="D2746" t="str">
            <v>COEFICIENTE DE REPRESENTATIVIDADE</v>
          </cell>
          <cell r="E2746">
            <v>58.2</v>
          </cell>
        </row>
        <row r="2747">
          <cell r="A2747">
            <v>93670</v>
          </cell>
          <cell r="B2747" t="str">
            <v>DISJUNTOR TRIPOLAR TIPO DIN, CORRENTE NOMINAL DE 25A - FORNECIMENTO E INSTALAÇÃO. AF_04/2016</v>
          </cell>
          <cell r="C2747" t="str">
            <v>UN</v>
          </cell>
          <cell r="D2747" t="str">
            <v>COEFICIENTE DE REPRESENTATIVIDADE</v>
          </cell>
          <cell r="E2747">
            <v>58.2</v>
          </cell>
        </row>
        <row r="2748">
          <cell r="A2748">
            <v>93671</v>
          </cell>
          <cell r="B2748" t="str">
            <v>DISJUNTOR TRIPOLAR TIPO DIN, CORRENTE NOMINAL DE 32A - FORNECIMENTO E INSTALAÇÃO. AF_04/2016</v>
          </cell>
          <cell r="C2748" t="str">
            <v>UN</v>
          </cell>
          <cell r="D2748" t="str">
            <v>COEFICIENTE DE REPRESENTATIVIDADE</v>
          </cell>
          <cell r="E2748">
            <v>61.79</v>
          </cell>
        </row>
        <row r="2749">
          <cell r="A2749">
            <v>93672</v>
          </cell>
          <cell r="B2749" t="str">
            <v>DISJUNTOR TRIPOLAR TIPO DIN, CORRENTE NOMINAL DE 40A - FORNECIMENTO E INSTALAÇÃO. AF_04/2016</v>
          </cell>
          <cell r="C2749" t="str">
            <v>UN</v>
          </cell>
          <cell r="D2749" t="str">
            <v>COEFICIENTE DE REPRESENTATIVIDADE</v>
          </cell>
          <cell r="E2749">
            <v>67.72</v>
          </cell>
        </row>
        <row r="2750">
          <cell r="A2750">
            <v>93673</v>
          </cell>
          <cell r="B2750" t="str">
            <v>DISJUNTOR TRIPOLAR TIPO DIN, CORRENTE NOMINAL DE 50A - FORNECIMENTO E INSTALAÇÃO. AF_04/2016</v>
          </cell>
          <cell r="C2750" t="str">
            <v>UN</v>
          </cell>
          <cell r="D2750" t="str">
            <v>COEFICIENTE DE REPRESENTATIVIDADE</v>
          </cell>
          <cell r="E2750">
            <v>75.2</v>
          </cell>
        </row>
        <row r="2751">
          <cell r="A2751">
            <v>72339</v>
          </cell>
          <cell r="B2751" t="str">
            <v>TOMADA 3P+T 30A/440V SEM PLACA - FORNECIMENTO E INSTALACAO</v>
          </cell>
          <cell r="C2751" t="str">
            <v>UN</v>
          </cell>
          <cell r="D2751" t="str">
            <v>COEFICIENTE DE REPRESENTATIVIDADE</v>
          </cell>
          <cell r="E2751">
            <v>55.16</v>
          </cell>
        </row>
        <row r="2752">
          <cell r="A2752">
            <v>83403</v>
          </cell>
          <cell r="B2752" t="str">
            <v>INTERRUPTOR PULSADOR DE CAMPAINHA OU MINUTERIA 2A/250V C/ CAIXA - FORNECIMENTO E INSTALACAO</v>
          </cell>
          <cell r="C2752" t="str">
            <v>UN</v>
          </cell>
          <cell r="D2752" t="str">
            <v>COEFICIENTE DE REPRESENTATIVIDADE</v>
          </cell>
          <cell r="E2752">
            <v>17.89</v>
          </cell>
        </row>
        <row r="2753">
          <cell r="A2753">
            <v>83465</v>
          </cell>
          <cell r="B2753" t="str">
            <v>INTERRUPTOR INTERMEDIARIO (FOUR-WAY) - FORNECIMENTO E INSTALACAO</v>
          </cell>
          <cell r="C2753" t="str">
            <v>UN</v>
          </cell>
          <cell r="D2753" t="str">
            <v>COEFICIENTE DE REPRESENTATIVIDADE</v>
          </cell>
          <cell r="E2753">
            <v>46.55</v>
          </cell>
        </row>
        <row r="2754">
          <cell r="A2754">
            <v>91945</v>
          </cell>
          <cell r="B2754" t="str">
            <v>SUPORTE PARAFUSADO COM PLACA DE ENCAIXE 4" X 2" ALTO (2,00 M DO PISO) PARA PONTO ELÉTRICO - FORNECIMENTO E INSTALAÇÃO. AF_12/2015</v>
          </cell>
          <cell r="C2754" t="str">
            <v>UN</v>
          </cell>
          <cell r="D2754" t="str">
            <v>COEFICIENTE DE REPRESENTATIVIDADE</v>
          </cell>
          <cell r="E2754">
            <v>8.15</v>
          </cell>
        </row>
        <row r="2755">
          <cell r="A2755">
            <v>91946</v>
          </cell>
          <cell r="B2755" t="str">
            <v>SUPORTE PARAFUSADO COM PLACA DE ENCAIXE 4" X 2" MÉDIO (1,30 M DO PISO) PARA PONTO ELÉTRICO - FORNECIMENTO E INSTALAÇÃO. AF_12/2015</v>
          </cell>
          <cell r="C2755" t="str">
            <v>UN</v>
          </cell>
          <cell r="D2755" t="str">
            <v>COEFICIENTE DE REPRESENTATIVIDADE</v>
          </cell>
          <cell r="E2755">
            <v>6.73</v>
          </cell>
        </row>
        <row r="2756">
          <cell r="A2756">
            <v>91947</v>
          </cell>
          <cell r="B2756" t="str">
            <v>SUPORTE PARAFUSADO COM PLACA DE ENCAIXE 4" X 2" BAIXO (0,30 M DO PISO) PARA PONTO ELÉTRICO - FORNECIMENTO E INSTALAÇÃO. AF_12/2015</v>
          </cell>
          <cell r="C2756" t="str">
            <v>UN</v>
          </cell>
          <cell r="D2756" t="str">
            <v>COEFICIENTE DE REPRESENTATIVIDADE</v>
          </cell>
          <cell r="E2756">
            <v>5.85</v>
          </cell>
        </row>
        <row r="2757">
          <cell r="A2757">
            <v>91949</v>
          </cell>
          <cell r="B2757" t="str">
            <v>SUPORTE PARAFUSADO COM PLACA DE ENCAIXE 4" X 4" ALTO (2,00 M DO PISO) PARA PONTO ELÉTRICO - FORNECIMENTO E INSTALAÇÃO. AF_12/2015</v>
          </cell>
          <cell r="C2757" t="str">
            <v>UN</v>
          </cell>
          <cell r="D2757" t="str">
            <v>COEFICIENTE DE REPRESENTATIVIDADE</v>
          </cell>
          <cell r="E2757">
            <v>12.3</v>
          </cell>
        </row>
        <row r="2758">
          <cell r="A2758">
            <v>91950</v>
          </cell>
          <cell r="B2758" t="str">
            <v>SUPORTE PARAFUSADO COM PLACA DE ENCAIXE 4" X 4" MÉDIO (1,30 M DO PISO) PARA PONTO ELÉTRICO - FORNECIMENTO E INSTALAÇÃO. AF_12/2015</v>
          </cell>
          <cell r="C2758" t="str">
            <v>UN</v>
          </cell>
          <cell r="D2758" t="str">
            <v>COEFICIENTE DE REPRESENTATIVIDADE</v>
          </cell>
          <cell r="E2758">
            <v>10.59</v>
          </cell>
        </row>
        <row r="2759">
          <cell r="A2759">
            <v>91951</v>
          </cell>
          <cell r="B2759" t="str">
            <v>SUPORTE PARAFUSADO COM PLACA DE ENCAIXE 4" X 4" BAIXO (0,30 M DO PISO) PARA PONTO ELÉTRICO - FORNECIMENTO E INSTALAÇÃO. AF_12/2015</v>
          </cell>
          <cell r="C2759" t="str">
            <v>UN</v>
          </cell>
          <cell r="D2759" t="str">
            <v>COEFICIENTE DE REPRESENTATIVIDADE</v>
          </cell>
          <cell r="E2759">
            <v>9.56</v>
          </cell>
        </row>
        <row r="2760">
          <cell r="A2760">
            <v>91952</v>
          </cell>
          <cell r="B2760" t="str">
            <v>INTERRUPTOR SIMPLES (1 MÓDULO), 10A/250V, SEM SUPORTE E SEM PLACA - FORNECIMENTO E INSTALAÇÃO. AF_12/2015</v>
          </cell>
          <cell r="C2760" t="str">
            <v>UN</v>
          </cell>
          <cell r="D2760" t="str">
            <v>COEFICIENTE DE REPRESENTATIVIDADE</v>
          </cell>
          <cell r="E2760">
            <v>15.48</v>
          </cell>
        </row>
        <row r="2761">
          <cell r="A2761">
            <v>91953</v>
          </cell>
          <cell r="B2761" t="str">
            <v>INTERRUPTOR SIMPLES (1 MÓDULO), 10A/250V, INCLUINDO SUPORTE E PLACA - FORNECIMENTO E INSTALAÇÃO. AF_12/2015</v>
          </cell>
          <cell r="C2761" t="str">
            <v>UN</v>
          </cell>
          <cell r="D2761" t="str">
            <v>COEFICIENTE DE REPRESENTATIVIDADE</v>
          </cell>
          <cell r="E2761">
            <v>22.21</v>
          </cell>
        </row>
        <row r="2762">
          <cell r="A2762">
            <v>91954</v>
          </cell>
          <cell r="B2762" t="str">
            <v>INTERRUPTOR PARALELO (1 MÓDULO), 10A/250V, SEM SUPORTE E SEM PLACA - FORNECIMENTO E INSTALAÇÃO. AF_12/2015</v>
          </cell>
          <cell r="C2762" t="str">
            <v>UN</v>
          </cell>
          <cell r="D2762" t="str">
            <v>COEFICIENTE DE REPRESENTATIVIDADE</v>
          </cell>
          <cell r="E2762">
            <v>20.8</v>
          </cell>
        </row>
        <row r="2763">
          <cell r="A2763">
            <v>91955</v>
          </cell>
          <cell r="B2763" t="str">
            <v>INTERRUPTOR PARALELO (1 MÓDULO), 10A/250V, INCLUINDO SUPORTE E PLACA - FORNECIMENTO E INSTALAÇÃO. AF_12/2015</v>
          </cell>
          <cell r="C2763" t="str">
            <v>UN</v>
          </cell>
          <cell r="D2763" t="str">
            <v>COEFICIENTE DE REPRESENTATIVIDADE</v>
          </cell>
          <cell r="E2763">
            <v>27.53</v>
          </cell>
        </row>
        <row r="2764">
          <cell r="A2764">
            <v>91956</v>
          </cell>
          <cell r="B2764" t="str">
            <v>INTERRUPTOR SIMPLES (1 MÓDULO) COM INTERRUPTOR PARALELO (1 MÓDULO), 10A/250V, SEM SUPORTE E SEM PLACA - FORNECIMENTO E INSTALAÇÃO. AF_12/2015</v>
          </cell>
          <cell r="C2764" t="str">
            <v>UN</v>
          </cell>
          <cell r="D2764" t="str">
            <v>COEFICIENTE DE REPRESENTATIVIDADE</v>
          </cell>
          <cell r="E2764">
            <v>33.65</v>
          </cell>
        </row>
        <row r="2765">
          <cell r="A2765">
            <v>91957</v>
          </cell>
          <cell r="B2765" t="str">
            <v>INTERRUPTOR SIMPLES (1 MÓDULO) COM INTERRUPTOR PARALELO (1 MÓDULO), 10A/250V, INCLUINDO SUPORTE E PLACA - FORNECIMENTO E INSTALAÇÃO. AF_12/2015</v>
          </cell>
          <cell r="C2765" t="str">
            <v>UN</v>
          </cell>
          <cell r="D2765" t="str">
            <v>COEFICIENTE DE REPRESENTATIVIDADE</v>
          </cell>
          <cell r="E2765">
            <v>40.380000000000003</v>
          </cell>
        </row>
        <row r="2766">
          <cell r="A2766">
            <v>91958</v>
          </cell>
          <cell r="B2766" t="str">
            <v>INTERRUPTOR SIMPLES (2 MÓDULOS), 10A/250V, SEM SUPORTE E SEM PLACA - FORNECIMENTO E INSTALAÇÃO. AF_12/2015</v>
          </cell>
          <cell r="C2766" t="str">
            <v>UN</v>
          </cell>
          <cell r="D2766" t="str">
            <v>COEFICIENTE DE REPRESENTATIVIDADE</v>
          </cell>
          <cell r="E2766">
            <v>28.37</v>
          </cell>
        </row>
        <row r="2767">
          <cell r="A2767">
            <v>91959</v>
          </cell>
          <cell r="B2767" t="str">
            <v>INTERRUPTOR SIMPLES (2 MÓDULOS), 10A/250V, INCLUINDO SUPORTE E PLACA - FORNECIMENTO E INSTALAÇÃO. AF_12/2015</v>
          </cell>
          <cell r="C2767" t="str">
            <v>UN</v>
          </cell>
          <cell r="D2767" t="str">
            <v>COEFICIENTE DE REPRESENTATIVIDADE</v>
          </cell>
          <cell r="E2767">
            <v>35.1</v>
          </cell>
        </row>
        <row r="2768">
          <cell r="A2768">
            <v>91960</v>
          </cell>
          <cell r="B2768" t="str">
            <v>INTERRUPTOR PARALELO (2 MÓDULOS), 10A/250V, SEM SUPORTE E SEM PLACA - FORNECIMENTO E INSTALAÇÃO. AF_12/2015</v>
          </cell>
          <cell r="C2768" t="str">
            <v>UN</v>
          </cell>
          <cell r="D2768" t="str">
            <v>COEFICIENTE DE REPRESENTATIVIDADE</v>
          </cell>
          <cell r="E2768">
            <v>38.979999999999997</v>
          </cell>
        </row>
        <row r="2769">
          <cell r="A2769">
            <v>91961</v>
          </cell>
          <cell r="B2769" t="str">
            <v>INTERRUPTOR PARALELO (2 MÓDULOS), 10A/250V, INCLUINDO SUPORTE E PLACA - FORNECIMENTO E INSTALAÇÃO. AF_12/2015</v>
          </cell>
          <cell r="C2769" t="str">
            <v>UN</v>
          </cell>
          <cell r="D2769" t="str">
            <v>COEFICIENTE DE REPRESENTATIVIDADE</v>
          </cell>
          <cell r="E2769">
            <v>45.71</v>
          </cell>
        </row>
        <row r="2770">
          <cell r="A2770">
            <v>91962</v>
          </cell>
          <cell r="B2770" t="str">
            <v>INTERRUPTOR SIMPLES (1 MÓDULO) COM INTERRUPTOR PARALELO (2 MÓDULOS), 10A/250V, SEM SUPORTE E SEM PLACA - FORNECIMENTO E INSTALAÇÃO. AF_12/2015</v>
          </cell>
          <cell r="C2770" t="str">
            <v>UN</v>
          </cell>
          <cell r="D2770" t="str">
            <v>COEFICIENTE DE REPRESENTATIVIDADE</v>
          </cell>
          <cell r="E2770">
            <v>51.87</v>
          </cell>
        </row>
        <row r="2771">
          <cell r="A2771">
            <v>91963</v>
          </cell>
          <cell r="B2771" t="str">
            <v>INTERRUPTOR SIMPLES (1 MÓDULO) COM INTERRUPTOR PARALELO (2 MÓDULOS), 10A/250V, INCLUINDO SUPORTE E PLACA - FORNECIMENTO E INSTALAÇÃO. AF_12/2015</v>
          </cell>
          <cell r="C2771" t="str">
            <v>UN</v>
          </cell>
          <cell r="D2771" t="str">
            <v>COEFICIENTE DE REPRESENTATIVIDADE</v>
          </cell>
          <cell r="E2771">
            <v>58.6</v>
          </cell>
        </row>
        <row r="2772">
          <cell r="A2772">
            <v>91964</v>
          </cell>
          <cell r="B2772" t="str">
            <v>INTERRUPTOR SIMPLES (2 MÓDULOS) COM INTERRUPTOR PARALELO (1 MÓDULO), 10A/250V, SEM SUPORTE E SEM PLACA - FORNECIMENTO E INSTALAÇÃO. AF_12/2015</v>
          </cell>
          <cell r="C2772" t="str">
            <v>UN</v>
          </cell>
          <cell r="D2772" t="str">
            <v>COEFICIENTE DE REPRESENTATIVIDADE</v>
          </cell>
          <cell r="E2772">
            <v>46.55</v>
          </cell>
        </row>
        <row r="2773">
          <cell r="A2773">
            <v>91965</v>
          </cell>
          <cell r="B2773" t="str">
            <v>INTERRUPTOR SIMPLES (2 MÓDULOS) COM INTERRUPTOR PARALELO (1 MÓDULO), 10A/250V, INCLUINDO SUPORTE E PLACA - FORNECIMENTO E INSTALAÇÃO. AF_12/2015</v>
          </cell>
          <cell r="C2773" t="str">
            <v>UN</v>
          </cell>
          <cell r="D2773" t="str">
            <v>COEFICIENTE DE REPRESENTATIVIDADE</v>
          </cell>
          <cell r="E2773">
            <v>53.28</v>
          </cell>
        </row>
        <row r="2774">
          <cell r="A2774">
            <v>91966</v>
          </cell>
          <cell r="B2774" t="str">
            <v>INTERRUPTOR SIMPLES (3 MÓDULOS), 10A/250V, SEM SUPORTE E SEM PLACA - FORNECIMENTO E INSTALAÇÃO. AF_12/2015</v>
          </cell>
          <cell r="C2774" t="str">
            <v>UN</v>
          </cell>
          <cell r="D2774" t="str">
            <v>COEFICIENTE DE REPRESENTATIVIDADE</v>
          </cell>
          <cell r="E2774">
            <v>41.26</v>
          </cell>
        </row>
        <row r="2775">
          <cell r="A2775">
            <v>91967</v>
          </cell>
          <cell r="B2775" t="str">
            <v>INTERRUPTOR SIMPLES (3 MÓDULOS), 10A/250V, INCLUINDO SUPORTE E PLACA - FORNECIMENTO E INSTALAÇÃO. AF_12/2015</v>
          </cell>
          <cell r="C2775" t="str">
            <v>UN</v>
          </cell>
          <cell r="D2775" t="str">
            <v>COEFICIENTE DE REPRESENTATIVIDADE</v>
          </cell>
          <cell r="E2775">
            <v>47.99</v>
          </cell>
        </row>
        <row r="2776">
          <cell r="A2776">
            <v>91968</v>
          </cell>
          <cell r="B2776" t="str">
            <v>INTERRUPTOR PARALELO (3 MÓDULOS), 10A/250V, SEM SUPORTE E SEM PLACA - FORNECIMENTO E INSTALAÇÃO. AF_12/2015</v>
          </cell>
          <cell r="C2776" t="str">
            <v>UN</v>
          </cell>
          <cell r="D2776" t="str">
            <v>COEFICIENTE DE REPRESENTATIVIDADE</v>
          </cell>
          <cell r="E2776">
            <v>57.16</v>
          </cell>
        </row>
        <row r="2777">
          <cell r="A2777">
            <v>91969</v>
          </cell>
          <cell r="B2777" t="str">
            <v>INTERRUPTOR PARALELO (3 MÓDULOS), 10A/250V, INCLUINDO SUPORTE E PLACA - FORNECIMENTO E INSTALAÇÃO. AF_12/2015</v>
          </cell>
          <cell r="C2777" t="str">
            <v>UN</v>
          </cell>
          <cell r="D2777" t="str">
            <v>COEFICIENTE DE REPRESENTATIVIDADE</v>
          </cell>
          <cell r="E2777">
            <v>63.89</v>
          </cell>
        </row>
        <row r="2778">
          <cell r="A2778">
            <v>91970</v>
          </cell>
          <cell r="B2778" t="str">
            <v>INTERRUPTOR SIMPLES (3 MÓDULOS) COM INTERRUPTOR PARALELO (1 MÓDULO), 10A/250V, SEM SUPORTE E SEM PLACA - FORNECIMENTO E INSTALAÇÃO. AF_12/2015</v>
          </cell>
          <cell r="C2778" t="str">
            <v>UN</v>
          </cell>
          <cell r="D2778" t="str">
            <v>COEFICIENTE DE REPRESENTATIVIDADE</v>
          </cell>
          <cell r="E2778">
            <v>59.74</v>
          </cell>
        </row>
        <row r="2779">
          <cell r="A2779">
            <v>91971</v>
          </cell>
          <cell r="B2779" t="str">
            <v>INTERRUPTOR SIMPLES (3 MÓDULOS) COM INTERRUPTOR PARALELO (1 MÓDULO), 10A/250V, INCLUINDO SUPORTE E PLACA - FORNECIMENTO E INSTALAÇÃO. AF_12/2015</v>
          </cell>
          <cell r="C2779" t="str">
            <v>UN</v>
          </cell>
          <cell r="D2779" t="str">
            <v>COEFICIENTE DE REPRESENTATIVIDADE</v>
          </cell>
          <cell r="E2779">
            <v>70.33</v>
          </cell>
        </row>
        <row r="2780">
          <cell r="A2780">
            <v>91972</v>
          </cell>
          <cell r="B2780" t="str">
            <v>INTERRUPTOR SIMPLES (2 MÓDULOS) COM INTERRUPTOR PARALELO (2 MÓDULOS), 10A/250V, SEM SUPORTE E SEM PLACA - FORNECIMENTO E INSTALAÇÃO. AF_12/2015</v>
          </cell>
          <cell r="C2780" t="str">
            <v>UN</v>
          </cell>
          <cell r="D2780" t="str">
            <v>COEFICIENTE DE REPRESENTATIVIDADE</v>
          </cell>
          <cell r="E2780">
            <v>65.06</v>
          </cell>
        </row>
        <row r="2781">
          <cell r="A2781">
            <v>91973</v>
          </cell>
          <cell r="B2781" t="str">
            <v>INTERRUPTOR SIMPLES (2 MÓDULOS) COM INTERRUPTOR PARALELO (2 MÓDULOS), 10A/250V, INCLUINDO SUPORTE E PLACA - FORNECIMENTO E INSTALAÇÃO. AF_12/2015</v>
          </cell>
          <cell r="C2781" t="str">
            <v>UN</v>
          </cell>
          <cell r="D2781" t="str">
            <v>COEFICIENTE DE REPRESENTATIVIDADE</v>
          </cell>
          <cell r="E2781">
            <v>75.650000000000006</v>
          </cell>
        </row>
        <row r="2782">
          <cell r="A2782">
            <v>91974</v>
          </cell>
          <cell r="B2782" t="str">
            <v>INTERRUPTOR SIMPLES (4 MÓDULOS), 10A/250V, SEM SUPORTE E SEM PLACA - FORNECIMENTO E INSTALAÇÃO. AF_12/2015</v>
          </cell>
          <cell r="C2782" t="str">
            <v>UN</v>
          </cell>
          <cell r="D2782" t="str">
            <v>COEFICIENTE DE REPRESENTATIVIDADE</v>
          </cell>
          <cell r="E2782">
            <v>54.4</v>
          </cell>
        </row>
        <row r="2783">
          <cell r="A2783">
            <v>91975</v>
          </cell>
          <cell r="B2783" t="str">
            <v>INTERRUPTOR SIMPLES (4 MÓDULOS), 10A/250V, INCLUINDO SUPORTE E PLACA - FORNECIMENTO E INSTALAÇÃO. AF_12/2015</v>
          </cell>
          <cell r="C2783" t="str">
            <v>UN</v>
          </cell>
          <cell r="D2783" t="str">
            <v>COEFICIENTE DE REPRESENTATIVIDADE</v>
          </cell>
          <cell r="E2783">
            <v>64.989999999999995</v>
          </cell>
        </row>
        <row r="2784">
          <cell r="A2784">
            <v>91976</v>
          </cell>
          <cell r="B2784" t="str">
            <v>INTERRUPTOR SIMPLES (6 MÓDULOS), 10A/250V, SEM SUPORTE E SEM PLACA - FORNECIMENTO E INSTALAÇÃO. AF_12/2015</v>
          </cell>
          <cell r="C2784" t="str">
            <v>UN</v>
          </cell>
          <cell r="D2784" t="str">
            <v>COEFICIENTE DE REPRESENTATIVIDADE</v>
          </cell>
          <cell r="E2784">
            <v>80.28</v>
          </cell>
        </row>
        <row r="2785">
          <cell r="A2785">
            <v>91977</v>
          </cell>
          <cell r="B2785" t="str">
            <v>INTERRUPTOR SIMPLES (6 MÓDULOS), 10A/250V, INCLUINDO SUPORTE E PLACA - FORNECIMENTO E INSTALAÇÃO. AF_12/2015</v>
          </cell>
          <cell r="C2785" t="str">
            <v>UN</v>
          </cell>
          <cell r="D2785" t="str">
            <v>COEFICIENTE DE REPRESENTATIVIDADE</v>
          </cell>
          <cell r="E2785">
            <v>90.87</v>
          </cell>
        </row>
        <row r="2786">
          <cell r="A2786">
            <v>91978</v>
          </cell>
          <cell r="B2786" t="str">
            <v>INTERRUPTOR INTERMEDIÁRIO (1 MÓDULO), 10A/250V, SEM SUPORTE E SEM PLACA - FORNECIMENTO E INSTALAÇÃO. AF_09/2017</v>
          </cell>
          <cell r="C2786" t="str">
            <v>UN</v>
          </cell>
          <cell r="D2786" t="str">
            <v>COEFICIENTE DE REPRESENTATIVIDADE</v>
          </cell>
          <cell r="E2786">
            <v>32.78</v>
          </cell>
        </row>
        <row r="2787">
          <cell r="A2787">
            <v>91979</v>
          </cell>
          <cell r="B2787" t="str">
            <v>INTERRUPTOR INTERMEDIÁRIO (1 MÓDULO), 10A/250V, INCLUINDO SUPORTE E PLACA - FORNECIMENTO E INSTALAÇÃO. AF_09/2017</v>
          </cell>
          <cell r="C2787" t="str">
            <v>UN</v>
          </cell>
          <cell r="D2787" t="str">
            <v>COEFICIENTE DE REPRESENTATIVIDADE</v>
          </cell>
          <cell r="E2787">
            <v>39.51</v>
          </cell>
        </row>
        <row r="2788">
          <cell r="A2788">
            <v>91980</v>
          </cell>
          <cell r="B2788" t="str">
            <v>INTERRUPTOR BIPOLAR (1 MÓDULO), 10A/250V, SEM SUPORTE E SEM PLACA - FORNECIMENTO E INSTALAÇÃO. AF_09/2017</v>
          </cell>
          <cell r="C2788" t="str">
            <v>UN</v>
          </cell>
          <cell r="D2788" t="str">
            <v>COEFICIENTE DE REPRESENTATIVIDADE</v>
          </cell>
          <cell r="E2788">
            <v>31.77</v>
          </cell>
        </row>
        <row r="2789">
          <cell r="A2789">
            <v>91981</v>
          </cell>
          <cell r="B2789" t="str">
            <v>INTERRUPTOR BIPOLAR (1 MÓDULO), 10A/250V, INCLUINDO SUPORTE E PLACA - FORNECIMENTO E INSTALAÇÃO. AF_09/2017</v>
          </cell>
          <cell r="C2789" t="str">
            <v>UN</v>
          </cell>
          <cell r="D2789" t="str">
            <v>COEFICIENTE DE REPRESENTATIVIDADE</v>
          </cell>
          <cell r="E2789">
            <v>38.5</v>
          </cell>
        </row>
        <row r="2790">
          <cell r="A2790">
            <v>91982</v>
          </cell>
          <cell r="B2790" t="str">
            <v>DIMMER ROTATIVO (1 MÓDULO), 220V/600W, SEM SUPORTE E SEM PLACA - FORNECIMENTO E INSTALAÇÃO. AF_09/2017</v>
          </cell>
          <cell r="C2790" t="str">
            <v>UN</v>
          </cell>
          <cell r="D2790" t="str">
            <v>COEFICIENTE DE REPRESENTATIVIDADE</v>
          </cell>
          <cell r="E2790">
            <v>73.81</v>
          </cell>
        </row>
        <row r="2791">
          <cell r="A2791">
            <v>91983</v>
          </cell>
          <cell r="B2791" t="str">
            <v>DIMMER ROTATIVO (1 MÓDULO), 220V/600W, INCLUINDO SUPORTE E PLACA - FORNECIMENTO E INSTALAÇÃO. AF_09/2017</v>
          </cell>
          <cell r="C2791" t="str">
            <v>UN</v>
          </cell>
          <cell r="D2791" t="str">
            <v>COEFICIENTE DE REPRESENTATIVIDADE</v>
          </cell>
          <cell r="E2791">
            <v>80.540000000000006</v>
          </cell>
        </row>
        <row r="2792">
          <cell r="A2792">
            <v>91984</v>
          </cell>
          <cell r="B2792" t="str">
            <v>INTERRUPTOR PULSADOR CAMPAINHA (1 MÓDULO), 10A/250V, SEM SUPORTE E SEM PLACA - FORNECIMENTO E INSTALAÇÃO. AF_09/2017</v>
          </cell>
          <cell r="C2792" t="str">
            <v>UN</v>
          </cell>
          <cell r="D2792" t="str">
            <v>COEFICIENTE DE REPRESENTATIVIDADE</v>
          </cell>
          <cell r="E2792">
            <v>14.54</v>
          </cell>
        </row>
        <row r="2793">
          <cell r="A2793">
            <v>91985</v>
          </cell>
          <cell r="B2793" t="str">
            <v>INTERRUPTOR PULSADOR CAMPAINHA (1 MÓDULO), 10A/250V, INCLUINDO SUPORTE E PLACA - FORNECIMENTO E INSTALAÇÃO. AF_09/2017</v>
          </cell>
          <cell r="C2793" t="str">
            <v>UN</v>
          </cell>
          <cell r="D2793" t="str">
            <v>COEFICIENTE DE REPRESENTATIVIDADE</v>
          </cell>
          <cell r="E2793">
            <v>21.27</v>
          </cell>
        </row>
        <row r="2794">
          <cell r="A2794">
            <v>91986</v>
          </cell>
          <cell r="B2794" t="str">
            <v>CAMPAINHA CIGARRA (1 MÓDULO), 10A/250V, SEM SUPORTE E SEM PLACA - FORNECIMENTO E INSTALAÇÃO. AF_09/2017</v>
          </cell>
          <cell r="C2794" t="str">
            <v>UN</v>
          </cell>
          <cell r="D2794" t="str">
            <v>COEFICIENTE DE REPRESENTATIVIDADE</v>
          </cell>
          <cell r="E2794">
            <v>30.59</v>
          </cell>
        </row>
        <row r="2795">
          <cell r="A2795">
            <v>91987</v>
          </cell>
          <cell r="B2795" t="str">
            <v>CAMPAINHA CIGARRA (1 MÓDULO), 10A/250V, INCLUINDO SUPORTE E PLACA - FORNECIMENTO E INSTALAÇÃO. AF_09/2017</v>
          </cell>
          <cell r="C2795" t="str">
            <v>UN</v>
          </cell>
          <cell r="D2795" t="str">
            <v>COEFICIENTE DE REPRESENTATIVIDADE</v>
          </cell>
          <cell r="E2795">
            <v>37.32</v>
          </cell>
        </row>
        <row r="2796">
          <cell r="A2796">
            <v>91988</v>
          </cell>
          <cell r="B2796" t="str">
            <v>INTERRUPTOR PULSADOR MINUTERIA (1 MÓDULO), 10A/250V, SEM SUPORTE E SEM PLACA - FORNECIMENTO E INSTALAÇÃO. AF_09/2017</v>
          </cell>
          <cell r="C2796" t="str">
            <v>UN</v>
          </cell>
          <cell r="D2796" t="str">
            <v>COEFICIENTE DE REPRESENTATIVIDADE</v>
          </cell>
          <cell r="E2796">
            <v>17.93</v>
          </cell>
        </row>
        <row r="2797">
          <cell r="A2797">
            <v>91989</v>
          </cell>
          <cell r="B2797" t="str">
            <v>INTERRUPTOR PULSADOR MINUTERIA (1 MÓDULO), 10A/250V, INCLUINDO SUPORTE E PLACA - FORNECIMENTO E INSTALAÇÃO. AF_09/2017</v>
          </cell>
          <cell r="C2797" t="str">
            <v>UN</v>
          </cell>
          <cell r="D2797" t="str">
            <v>COEFICIENTE DE REPRESENTATIVIDADE</v>
          </cell>
          <cell r="E2797">
            <v>24.66</v>
          </cell>
        </row>
        <row r="2798">
          <cell r="A2798">
            <v>91990</v>
          </cell>
          <cell r="B2798" t="str">
            <v>TOMADA ALTA DE EMBUTIR (1 MÓDULO), 2P+T 10 A, SEM SUPORTE E SEM PLACA - FORNECIMENTO E INSTALAÇÃO. AF_12/2015</v>
          </cell>
          <cell r="C2798" t="str">
            <v>UN</v>
          </cell>
          <cell r="D2798" t="str">
            <v>COEFICIENTE DE REPRESENTATIVIDADE</v>
          </cell>
          <cell r="E2798">
            <v>27.98</v>
          </cell>
        </row>
        <row r="2799">
          <cell r="A2799">
            <v>91991</v>
          </cell>
          <cell r="B2799" t="str">
            <v>TOMADA ALTA DE EMBUTIR (1 MÓDULO), 2P+T 20 A, SEM SUPORTE E SEM PLACA - FORNECIMENTO E INSTALAÇÃO. AF_12/2015</v>
          </cell>
          <cell r="C2799" t="str">
            <v>UN</v>
          </cell>
          <cell r="D2799" t="str">
            <v>COEFICIENTE DE REPRESENTATIVIDADE</v>
          </cell>
          <cell r="E2799">
            <v>29.81</v>
          </cell>
        </row>
        <row r="2800">
          <cell r="A2800">
            <v>91992</v>
          </cell>
          <cell r="B2800" t="str">
            <v>TOMADA ALTA DE EMBUTIR (1 MÓDULO), 2P+T 10 A, INCLUINDO SUPORTE E PLACA - FORNECIMENTO E INSTALAÇÃO. AF_12/2015</v>
          </cell>
          <cell r="C2800" t="str">
            <v>UN</v>
          </cell>
          <cell r="D2800" t="str">
            <v>COEFICIENTE DE REPRESENTATIVIDADE</v>
          </cell>
          <cell r="E2800">
            <v>34.71</v>
          </cell>
        </row>
        <row r="2801">
          <cell r="A2801">
            <v>91993</v>
          </cell>
          <cell r="B2801" t="str">
            <v>TOMADA ALTA DE EMBUTIR (1 MÓDULO), 2P+T 20 A, INCLUINDO SUPORTE E PLACA - FORNECIMENTO E INSTALAÇÃO. AF_12/2015</v>
          </cell>
          <cell r="C2801" t="str">
            <v>UN</v>
          </cell>
          <cell r="D2801" t="str">
            <v>COEFICIENTE DE REPRESENTATIVIDADE</v>
          </cell>
          <cell r="E2801">
            <v>36.54</v>
          </cell>
        </row>
        <row r="2802">
          <cell r="A2802">
            <v>91994</v>
          </cell>
          <cell r="B2802" t="str">
            <v>TOMADA MÉDIA DE EMBUTIR (1 MÓDULO), 2P+T 10 A, SEM SUPORTE E SEM PLACA - FORNECIMENTO E INSTALAÇÃO. AF_12/2015</v>
          </cell>
          <cell r="C2802" t="str">
            <v>UN</v>
          </cell>
          <cell r="D2802" t="str">
            <v>COEFICIENTE DE REPRESENTATIVIDADE</v>
          </cell>
          <cell r="E2802">
            <v>19.850000000000001</v>
          </cell>
        </row>
        <row r="2803">
          <cell r="A2803">
            <v>91995</v>
          </cell>
          <cell r="B2803" t="str">
            <v>TOMADA MÉDIA DE EMBUTIR (1 MÓDULO), 2P+T 20 A, SEM SUPORTE E SEM PLACA - FORNECIMENTO E INSTALAÇÃO. AF_12/2015</v>
          </cell>
          <cell r="C2803" t="str">
            <v>UN</v>
          </cell>
          <cell r="D2803" t="str">
            <v>COEFICIENTE DE REPRESENTATIVIDADE</v>
          </cell>
          <cell r="E2803">
            <v>21.68</v>
          </cell>
        </row>
        <row r="2804">
          <cell r="A2804">
            <v>91996</v>
          </cell>
          <cell r="B2804" t="str">
            <v>TOMADA MÉDIA DE EMBUTIR (1 MÓDULO), 2P+T 10 A, INCLUINDO SUPORTE E PLACA - FORNECIMENTO E INSTALAÇÃO. AF_12/2015</v>
          </cell>
          <cell r="C2804" t="str">
            <v>UN</v>
          </cell>
          <cell r="D2804" t="str">
            <v>COEFICIENTE DE REPRESENTATIVIDADE</v>
          </cell>
          <cell r="E2804">
            <v>26.58</v>
          </cell>
        </row>
        <row r="2805">
          <cell r="A2805">
            <v>91997</v>
          </cell>
          <cell r="B2805" t="str">
            <v>TOMADA MÉDIA DE EMBUTIR (1 MÓDULO), 2P+T 20 A, INCLUINDO SUPORTE E PLACA - FORNECIMENTO E INSTALAÇÃO. AF_12/2015</v>
          </cell>
          <cell r="C2805" t="str">
            <v>UN</v>
          </cell>
          <cell r="D2805" t="str">
            <v>COEFICIENTE DE REPRESENTATIVIDADE</v>
          </cell>
          <cell r="E2805">
            <v>28.41</v>
          </cell>
        </row>
        <row r="2806">
          <cell r="A2806">
            <v>91998</v>
          </cell>
          <cell r="B2806" t="str">
            <v>TOMADA BAIXA DE EMBUTIR (1 MÓDULO), 2P+T 10 A, SEM SUPORTE E SEM PLACA - FORNECIMENTO E INSTALAÇÃO. AF_12/2015</v>
          </cell>
          <cell r="C2806" t="str">
            <v>UN</v>
          </cell>
          <cell r="D2806" t="str">
            <v>COEFICIENTE DE REPRESENTATIVIDADE</v>
          </cell>
          <cell r="E2806">
            <v>16.7</v>
          </cell>
        </row>
        <row r="2807">
          <cell r="A2807">
            <v>91999</v>
          </cell>
          <cell r="B2807" t="str">
            <v>TOMADA BAIXA DE EMBUTIR (1 MÓDULO), 2P+T 20 A, SEM SUPORTE E SEM PLACA - FORNECIMENTO E INSTALAÇÃO. AF_12/2015</v>
          </cell>
          <cell r="C2807" t="str">
            <v>UN</v>
          </cell>
          <cell r="D2807" t="str">
            <v>COEFICIENTE DE REPRESENTATIVIDADE</v>
          </cell>
          <cell r="E2807">
            <v>18.53</v>
          </cell>
        </row>
        <row r="2808">
          <cell r="A2808">
            <v>92000</v>
          </cell>
          <cell r="B2808" t="str">
            <v>TOMADA BAIXA DE EMBUTIR (1 MÓDULO), 2P+T 10 A, INCLUINDO SUPORTE E PLACA - FORNECIMENTO E INSTALAÇÃO. AF_12/2015</v>
          </cell>
          <cell r="C2808" t="str">
            <v>UN</v>
          </cell>
          <cell r="D2808" t="str">
            <v>COEFICIENTE DE REPRESENTATIVIDADE</v>
          </cell>
          <cell r="E2808">
            <v>23.43</v>
          </cell>
        </row>
        <row r="2809">
          <cell r="A2809">
            <v>92001</v>
          </cell>
          <cell r="B2809" t="str">
            <v>TOMADA BAIXA DE EMBUTIR (1 MÓDULO), 2P+T 20 A, INCLUINDO SUPORTE E PLACA - FORNECIMENTO E INSTALAÇÃO. AF_12/2015</v>
          </cell>
          <cell r="C2809" t="str">
            <v>UN</v>
          </cell>
          <cell r="D2809" t="str">
            <v>COEFICIENTE DE REPRESENTATIVIDADE</v>
          </cell>
          <cell r="E2809">
            <v>25.26</v>
          </cell>
        </row>
        <row r="2810">
          <cell r="A2810">
            <v>92002</v>
          </cell>
          <cell r="B2810" t="str">
            <v>TOMADA MÉDIA DE EMBUTIR (2 MÓDULOS), 2P+T 10 A, SEM SUPORTE E SEM PLACA - FORNECIMENTO E INSTALAÇÃO. AF_12/2015</v>
          </cell>
          <cell r="C2810" t="str">
            <v>UN</v>
          </cell>
          <cell r="D2810" t="str">
            <v>COEFICIENTE DE REPRESENTATIVIDADE</v>
          </cell>
          <cell r="E2810">
            <v>37.08</v>
          </cell>
        </row>
        <row r="2811">
          <cell r="A2811">
            <v>92003</v>
          </cell>
          <cell r="B2811" t="str">
            <v>TOMADA MÉDIA DE EMBUTIR (2 MÓDULOS), 2P+T 20 A, SEM SUPORTE E SEM PLACA - FORNECIMENTO E INSTALAÇÃO. AF_12/2015</v>
          </cell>
          <cell r="C2811" t="str">
            <v>UN</v>
          </cell>
          <cell r="D2811" t="str">
            <v>COEFICIENTE DE REPRESENTATIVIDADE</v>
          </cell>
          <cell r="E2811">
            <v>40.74</v>
          </cell>
        </row>
        <row r="2812">
          <cell r="A2812">
            <v>92004</v>
          </cell>
          <cell r="B2812" t="str">
            <v>TOMADA MÉDIA DE EMBUTIR (2 MÓDULOS), 2P+T 10 A, INCLUINDO SUPORTE E PLACA - FORNECIMENTO E INSTALAÇÃO. AF_12/2015</v>
          </cell>
          <cell r="C2812" t="str">
            <v>UN</v>
          </cell>
          <cell r="D2812" t="str">
            <v>COEFICIENTE DE REPRESENTATIVIDADE</v>
          </cell>
          <cell r="E2812">
            <v>43.81</v>
          </cell>
        </row>
        <row r="2813">
          <cell r="A2813">
            <v>92005</v>
          </cell>
          <cell r="B2813" t="str">
            <v>TOMADA MÉDIA DE EMBUTIR (2 MÓDULOS), 2P+T 20 A, INCLUINDO SUPORTE E PLACA - FORNECIMENTO E INSTALAÇÃO. AF_12/2015</v>
          </cell>
          <cell r="C2813" t="str">
            <v>UN</v>
          </cell>
          <cell r="D2813" t="str">
            <v>COEFICIENTE DE REPRESENTATIVIDADE</v>
          </cell>
          <cell r="E2813">
            <v>47.47</v>
          </cell>
        </row>
        <row r="2814">
          <cell r="A2814">
            <v>92006</v>
          </cell>
          <cell r="B2814" t="str">
            <v>TOMADA BAIXA DE EMBUTIR (2 MÓDULOS), 2P+T 10 A, SEM SUPORTE E SEM PLACA - FORNECIMENTO E INSTALAÇÃO. AF_12/2015</v>
          </cell>
          <cell r="C2814" t="str">
            <v>UN</v>
          </cell>
          <cell r="D2814" t="str">
            <v>COEFICIENTE DE REPRESENTATIVIDADE</v>
          </cell>
          <cell r="E2814">
            <v>30.77</v>
          </cell>
        </row>
        <row r="2815">
          <cell r="A2815">
            <v>92007</v>
          </cell>
          <cell r="B2815" t="str">
            <v>TOMADA BAIXA DE EMBUTIR (2 MÓDULOS), 2P+T 20 A, SEM SUPORTE E SEM PLACA - FORNECIMENTO E INSTALAÇÃO. AF_12/2015</v>
          </cell>
          <cell r="C2815" t="str">
            <v>UN</v>
          </cell>
          <cell r="D2815" t="str">
            <v>COEFICIENTE DE REPRESENTATIVIDADE</v>
          </cell>
          <cell r="E2815">
            <v>34.43</v>
          </cell>
        </row>
        <row r="2816">
          <cell r="A2816">
            <v>92008</v>
          </cell>
          <cell r="B2816" t="str">
            <v>TOMADA BAIXA DE EMBUTIR (2 MÓDULOS), 2P+T 10 A, INCLUINDO SUPORTE E PLACA - FORNECIMENTO E INSTALAÇÃO. AF_12/2015</v>
          </cell>
          <cell r="C2816" t="str">
            <v>UN</v>
          </cell>
          <cell r="D2816" t="str">
            <v>COEFICIENTE DE REPRESENTATIVIDADE</v>
          </cell>
          <cell r="E2816">
            <v>37.5</v>
          </cell>
        </row>
        <row r="2817">
          <cell r="A2817">
            <v>92009</v>
          </cell>
          <cell r="B2817" t="str">
            <v>TOMADA BAIXA DE EMBUTIR (2 MÓDULOS), 2P+T 20 A, INCLUINDO SUPORTE E PLACA - FORNECIMENTO E INSTALAÇÃO. AF_12/2015</v>
          </cell>
          <cell r="C2817" t="str">
            <v>UN</v>
          </cell>
          <cell r="D2817" t="str">
            <v>COEFICIENTE DE REPRESENTATIVIDADE</v>
          </cell>
          <cell r="E2817">
            <v>41.16</v>
          </cell>
        </row>
        <row r="2818">
          <cell r="A2818">
            <v>92010</v>
          </cell>
          <cell r="B2818" t="str">
            <v>TOMADA MÉDIA DE EMBUTIR (3 MÓDULOS), 2P+T 10 A, SEM SUPORTE E SEM PLACA - FORNECIMENTO E INSTALAÇÃO. AF_12/2015</v>
          </cell>
          <cell r="C2818" t="str">
            <v>UN</v>
          </cell>
          <cell r="D2818" t="str">
            <v>COEFICIENTE DE REPRESENTATIVIDADE</v>
          </cell>
          <cell r="E2818">
            <v>54.31</v>
          </cell>
        </row>
        <row r="2819">
          <cell r="A2819">
            <v>92011</v>
          </cell>
          <cell r="B2819" t="str">
            <v>TOMADA MÉDIA DE EMBUTIR (3 MÓDULOS), 2P+T 20 A, SEM SUPORTE E SEM PLACA - FORNECIMENTO E INSTALAÇÃO. AF_12/2015</v>
          </cell>
          <cell r="C2819" t="str">
            <v>UN</v>
          </cell>
          <cell r="D2819" t="str">
            <v>COEFICIENTE DE REPRESENTATIVIDADE</v>
          </cell>
          <cell r="E2819">
            <v>59.8</v>
          </cell>
        </row>
        <row r="2820">
          <cell r="A2820">
            <v>92012</v>
          </cell>
          <cell r="B2820" t="str">
            <v>TOMADA MÉDIA DE EMBUTIR (3 MÓDULOS), 2P+T 10 A, INCLUINDO SUPORTE E PLACA - FORNECIMENTO E INSTALAÇÃO. AF_12/2015</v>
          </cell>
          <cell r="C2820" t="str">
            <v>UN</v>
          </cell>
          <cell r="D2820" t="str">
            <v>COEFICIENTE DE REPRESENTATIVIDADE</v>
          </cell>
          <cell r="E2820">
            <v>61.04</v>
          </cell>
        </row>
        <row r="2821">
          <cell r="A2821">
            <v>92013</v>
          </cell>
          <cell r="B2821" t="str">
            <v>TOMADA MÉDIA DE EMBUTIR (3 MÓDULOS), 2P+T 20 A, INCLUINDO SUPORTE E PLACA - FORNECIMENTO E INSTALAÇÃO. AF_12/2015</v>
          </cell>
          <cell r="C2821" t="str">
            <v>UN</v>
          </cell>
          <cell r="D2821" t="str">
            <v>COEFICIENTE DE REPRESENTATIVIDADE</v>
          </cell>
          <cell r="E2821">
            <v>66.53</v>
          </cell>
        </row>
        <row r="2822">
          <cell r="A2822">
            <v>92014</v>
          </cell>
          <cell r="B2822" t="str">
            <v>TOMADA BAIXA DE EMBUTIR (3 MÓDULOS), 2P+T 10 A, SEM SUPORTE E SEM PLACA - FORNECIMENTO E INSTALAÇÃO. AF_12/2015</v>
          </cell>
          <cell r="C2822" t="str">
            <v>UN</v>
          </cell>
          <cell r="D2822" t="str">
            <v>COEFICIENTE DE REPRESENTATIVIDADE</v>
          </cell>
          <cell r="E2822">
            <v>44.83</v>
          </cell>
        </row>
        <row r="2823">
          <cell r="A2823">
            <v>92015</v>
          </cell>
          <cell r="B2823" t="str">
            <v>TOMADA BAIXA DE EMBUTIR (3 MÓDULOS), 2P+T 20 A, SEM SUPORTE E SEM PLACA - FORNECIMENTO E INSTALAÇÃO. AF_12/2015</v>
          </cell>
          <cell r="C2823" t="str">
            <v>UN</v>
          </cell>
          <cell r="D2823" t="str">
            <v>COEFICIENTE DE REPRESENTATIVIDADE</v>
          </cell>
          <cell r="E2823">
            <v>50.32</v>
          </cell>
        </row>
        <row r="2824">
          <cell r="A2824">
            <v>92016</v>
          </cell>
          <cell r="B2824" t="str">
            <v>TOMADA BAIXA DE EMBUTIR (3 MÓDULOS), 2P+T 10 A, INCLUINDO SUPORTE E PLACA - FORNECIMENTO E INSTALAÇÃO. AF_12/2015</v>
          </cell>
          <cell r="C2824" t="str">
            <v>UN</v>
          </cell>
          <cell r="D2824" t="str">
            <v>COEFICIENTE DE REPRESENTATIVIDADE</v>
          </cell>
          <cell r="E2824">
            <v>51.56</v>
          </cell>
        </row>
        <row r="2825">
          <cell r="A2825">
            <v>92017</v>
          </cell>
          <cell r="B2825" t="str">
            <v>TOMADA BAIXA DE EMBUTIR (3 MÓDULOS), 2P+T 20 A, INCLUINDO SUPORTE E PLACA - FORNECIMENTO E INSTALAÇÃO. AF_12/2015</v>
          </cell>
          <cell r="C2825" t="str">
            <v>UN</v>
          </cell>
          <cell r="D2825" t="str">
            <v>COEFICIENTE DE REPRESENTATIVIDADE</v>
          </cell>
          <cell r="E2825">
            <v>57.05</v>
          </cell>
        </row>
        <row r="2826">
          <cell r="A2826">
            <v>92018</v>
          </cell>
          <cell r="B2826" t="str">
            <v>TOMADA BAIXA DE EMBUTIR (4 MÓDULOS), 2P+T 10 A, SEM SUPORTE E SEM PLACA - FORNECIMENTO E INSTALAÇÃO. AF_12/2015</v>
          </cell>
          <cell r="C2826" t="str">
            <v>UN</v>
          </cell>
          <cell r="D2826" t="str">
            <v>COEFICIENTE DE REPRESENTATIVIDADE</v>
          </cell>
          <cell r="E2826">
            <v>59.34</v>
          </cell>
        </row>
        <row r="2827">
          <cell r="A2827">
            <v>92019</v>
          </cell>
          <cell r="B2827" t="str">
            <v>TOMADA BAIXA DE EMBUTIR (4 MÓDULOS), 2P+T 10 A, INCLUINDO SUPORTE E PLACA - FORNECIMENTO E INSTALAÇÃO. AF_12/2015</v>
          </cell>
          <cell r="C2827" t="str">
            <v>UN</v>
          </cell>
          <cell r="D2827" t="str">
            <v>COEFICIENTE DE REPRESENTATIVIDADE</v>
          </cell>
          <cell r="E2827">
            <v>69.930000000000007</v>
          </cell>
        </row>
        <row r="2828">
          <cell r="A2828">
            <v>92020</v>
          </cell>
          <cell r="B2828" t="str">
            <v>TOMADA BAIXA DE EMBUTIR (6 MÓDULOS), 2P+T 10 A, SEM SUPORTE E SEM PLACA - FORNECIMENTO E INSTALAÇÃO. AF_12/2015</v>
          </cell>
          <cell r="C2828" t="str">
            <v>UN</v>
          </cell>
          <cell r="D2828" t="str">
            <v>COEFICIENTE DE REPRESENTATIVIDADE</v>
          </cell>
          <cell r="E2828">
            <v>87.69</v>
          </cell>
        </row>
        <row r="2829">
          <cell r="A2829">
            <v>92021</v>
          </cell>
          <cell r="B2829" t="str">
            <v>TOMADA BAIXA DE EMBUTIR (6 MÓDULOS), 2P+T 10 A, INCLUINDO SUPORTE E PLACA - FORNECIMENTO E INSTALAÇÃO. AF_12/2015</v>
          </cell>
          <cell r="C2829" t="str">
            <v>UN</v>
          </cell>
          <cell r="D2829" t="str">
            <v>COEFICIENTE DE REPRESENTATIVIDADE</v>
          </cell>
          <cell r="E2829">
            <v>98.28</v>
          </cell>
        </row>
        <row r="2830">
          <cell r="A2830">
            <v>92022</v>
          </cell>
          <cell r="B2830" t="str">
            <v>INTERRUPTOR SIMPLES (1 MÓDULO) COM 1 TOMADA DE EMBUTIR 2P+T 10 A,  SEM SUPORTE E SEM PLACA - FORNECIMENTO E INSTALAÇÃO. AF_12/2015</v>
          </cell>
          <cell r="C2830" t="str">
            <v>UN</v>
          </cell>
          <cell r="D2830" t="str">
            <v>COEFICIENTE DE REPRESENTATIVIDADE</v>
          </cell>
          <cell r="E2830">
            <v>32.700000000000003</v>
          </cell>
        </row>
        <row r="2831">
          <cell r="A2831">
            <v>92023</v>
          </cell>
          <cell r="B2831" t="str">
            <v>INTERRUPTOR SIMPLES (1 MÓDULO) COM 1 TOMADA DE EMBUTIR 2P+T 10 A,  INCLUINDO SUPORTE E PLACA - FORNECIMENTO E INSTALAÇÃO. AF_12/2015</v>
          </cell>
          <cell r="C2831" t="str">
            <v>UN</v>
          </cell>
          <cell r="D2831" t="str">
            <v>COEFICIENTE DE REPRESENTATIVIDADE</v>
          </cell>
          <cell r="E2831">
            <v>39.43</v>
          </cell>
        </row>
        <row r="2832">
          <cell r="A2832">
            <v>92024</v>
          </cell>
          <cell r="B2832" t="str">
            <v>INTERRUPTOR SIMPLES (1 MÓDULO) COM 2 TOMADAS DE EMBUTIR 2P+T 10 A,  SEM SUPORTE E SEM PLACA - FORNECIMENTO E INSTALAÇÃO. AF_12/2015</v>
          </cell>
          <cell r="C2832" t="str">
            <v>UN</v>
          </cell>
          <cell r="D2832" t="str">
            <v>COEFICIENTE DE REPRESENTATIVIDADE</v>
          </cell>
          <cell r="E2832">
            <v>49.97</v>
          </cell>
        </row>
        <row r="2833">
          <cell r="A2833">
            <v>92025</v>
          </cell>
          <cell r="B2833" t="str">
            <v>INTERRUPTOR SIMPLES (1 MÓDULO) COM 2 TOMADAS DE EMBUTIR 2P+T 10 A,  INCLUINDO SUPORTE E PLACA - FORNECIMENTO E INSTALAÇÃO. AF_12/2015</v>
          </cell>
          <cell r="C2833" t="str">
            <v>UN</v>
          </cell>
          <cell r="D2833" t="str">
            <v>COEFICIENTE DE REPRESENTATIVIDADE</v>
          </cell>
          <cell r="E2833">
            <v>56.7</v>
          </cell>
        </row>
        <row r="2834">
          <cell r="A2834">
            <v>92026</v>
          </cell>
          <cell r="B2834" t="str">
            <v>INTERRUPTOR SIMPLES (2 MÓDULOS) COM 1 TOMADA DE EMBUTIR 2P+T 10 A,  SEM SUPORTE E SEM PLACA - FORNECIMENTO E INSTALAÇÃO. AF_12/2015</v>
          </cell>
          <cell r="C2834" t="str">
            <v>UN</v>
          </cell>
          <cell r="D2834" t="str">
            <v>COEFICIENTE DE REPRESENTATIVIDADE</v>
          </cell>
          <cell r="E2834">
            <v>45.6</v>
          </cell>
        </row>
        <row r="2835">
          <cell r="A2835">
            <v>92027</v>
          </cell>
          <cell r="B2835" t="str">
            <v>INTERRUPTOR SIMPLES (2 MÓDULOS) COM 1 TOMADA DE EMBUTIR 2P+T 10 A,  INCLUINDO SUPORTE E PLACA - FORNECIMENTO E INSTALAÇÃO. AF_12/2015</v>
          </cell>
          <cell r="C2835" t="str">
            <v>UN</v>
          </cell>
          <cell r="D2835" t="str">
            <v>COEFICIENTE DE REPRESENTATIVIDADE</v>
          </cell>
          <cell r="E2835">
            <v>52.33</v>
          </cell>
        </row>
        <row r="2836">
          <cell r="A2836">
            <v>92028</v>
          </cell>
          <cell r="B2836" t="str">
            <v>INTERRUPTOR PARALELO (1 MÓDULO) COM 1 TOMADA DE EMBUTIR 2P+T 10 A,  SEM SUPORTE E SEM PLACA - FORNECIMENTO E INSTALAÇÃO. AF_12/2015</v>
          </cell>
          <cell r="C2836" t="str">
            <v>UN</v>
          </cell>
          <cell r="D2836" t="str">
            <v>COEFICIENTE DE REPRESENTATIVIDADE</v>
          </cell>
          <cell r="E2836">
            <v>38.03</v>
          </cell>
        </row>
        <row r="2837">
          <cell r="A2837">
            <v>92029</v>
          </cell>
          <cell r="B2837" t="str">
            <v>INTERRUPTOR PARALELO (1 MÓDULO) COM 1 TOMADA DE EMBUTIR 2P+T 10 A,  INCLUINDO SUPORTE E PLACA - FORNECIMENTO E INSTALAÇÃO. AF_12/2015</v>
          </cell>
          <cell r="C2837" t="str">
            <v>UN</v>
          </cell>
          <cell r="D2837" t="str">
            <v>COEFICIENTE DE REPRESENTATIVIDADE</v>
          </cell>
          <cell r="E2837">
            <v>44.76</v>
          </cell>
        </row>
        <row r="2838">
          <cell r="A2838">
            <v>92030</v>
          </cell>
          <cell r="B2838" t="str">
            <v>INTERRUPTOR PARALELO (1 MÓDULO) COM 2 TOMADAS DE EMBUTIR 2P+T 10 A,  SEM SUPORTE E SEM PLACA - FORNECIMENTO E INSTALAÇÃO. AF_12/2015</v>
          </cell>
          <cell r="C2838" t="str">
            <v>UN</v>
          </cell>
          <cell r="D2838" t="str">
            <v>COEFICIENTE DE REPRESENTATIVIDADE</v>
          </cell>
          <cell r="E2838">
            <v>55.26</v>
          </cell>
        </row>
        <row r="2839">
          <cell r="A2839">
            <v>92031</v>
          </cell>
          <cell r="B2839" t="str">
            <v>INTERRUPTOR PARALELO (1 MÓDULO) COM 2 TOMADAS DE EMBUTIR 2P+T 10 A,  INCLUINDO SUPORTE E PLACA - FORNECIMENTO E INSTALAÇÃO. AF_12/2015</v>
          </cell>
          <cell r="C2839" t="str">
            <v>UN</v>
          </cell>
          <cell r="D2839" t="str">
            <v>COEFICIENTE DE REPRESENTATIVIDADE</v>
          </cell>
          <cell r="E2839">
            <v>61.99</v>
          </cell>
        </row>
        <row r="2840">
          <cell r="A2840">
            <v>92032</v>
          </cell>
          <cell r="B2840" t="str">
            <v>INTERRUPTOR PARALELO (2 MÓDULOS) COM 1 TOMADA DE EMBUTIR 2P+T 10 A,  SEM SUPORTE E SEM PLACA - FORNECIMENTO E INSTALAÇÃO. AF_12/2015</v>
          </cell>
          <cell r="C2840" t="str">
            <v>UN</v>
          </cell>
          <cell r="D2840" t="str">
            <v>COEFICIENTE DE REPRESENTATIVIDADE</v>
          </cell>
          <cell r="E2840">
            <v>56.21</v>
          </cell>
        </row>
        <row r="2841">
          <cell r="A2841">
            <v>92033</v>
          </cell>
          <cell r="B2841" t="str">
            <v>INTERRUPTOR PARALELO (2 MÓDULOS) COM 1 TOMADA DE EMBUTIR 2P+T 10 A,  INCLUINDO SUPORTE E PLACA - FORNECIMENTO E INSTALAÇÃO. AF_12/2015</v>
          </cell>
          <cell r="C2841" t="str">
            <v>UN</v>
          </cell>
          <cell r="D2841" t="str">
            <v>COEFICIENTE DE REPRESENTATIVIDADE</v>
          </cell>
          <cell r="E2841">
            <v>62.94</v>
          </cell>
        </row>
        <row r="2842">
          <cell r="A2842">
            <v>92034</v>
          </cell>
          <cell r="B2842" t="str">
            <v>INTERRUPTOR SIMPLES (1 MÓDULO), INTERRUPTOR PARALELO (1 MÓDULO) E 1 TOMADA DE EMBUTIR 2P+T 10 A,  SEM SUPORTE E SEM PLACA - FORNECIMENTO E INSTALAÇÃO. AF_12/2015</v>
          </cell>
          <cell r="C2842" t="str">
            <v>UN</v>
          </cell>
          <cell r="D2842" t="str">
            <v>COEFICIENTE DE REPRESENTATIVIDADE</v>
          </cell>
          <cell r="E2842">
            <v>50.92</v>
          </cell>
        </row>
        <row r="2843">
          <cell r="A2843">
            <v>92035</v>
          </cell>
          <cell r="B2843" t="str">
            <v>INTERRUPTOR SIMPLES (1 MÓDULO), INTERRUPTOR PARALELO (1 MÓDULO) E 1 TOMADA DE EMBUTIR 2P+T 10 A,  INCLUINDO SUPORTE E PLACA - FORNECIMENTO E INSTALAÇÃO. AF_12/2015</v>
          </cell>
          <cell r="C2843" t="str">
            <v>UN</v>
          </cell>
          <cell r="D2843" t="str">
            <v>COEFICIENTE DE REPRESENTATIVIDADE</v>
          </cell>
          <cell r="E2843">
            <v>57.65</v>
          </cell>
        </row>
        <row r="2844">
          <cell r="A2844">
            <v>72278</v>
          </cell>
          <cell r="B2844" t="str">
            <v>LAMPADA VAPOR METALICO 400W - FORNECIMENTO E INSTALACAO</v>
          </cell>
          <cell r="C2844" t="str">
            <v>UN</v>
          </cell>
          <cell r="D2844" t="str">
            <v>ATRIBUÍDO SÃO PAULO</v>
          </cell>
          <cell r="E2844">
            <v>76.95</v>
          </cell>
        </row>
        <row r="2845">
          <cell r="A2845">
            <v>72280</v>
          </cell>
          <cell r="B2845" t="str">
            <v>IGNITOR PARA PARTIDA LÂMPADA VAPOR SÓDIO ALTA PRESSÃO ATÉ 400W</v>
          </cell>
          <cell r="C2845" t="str">
            <v>UN</v>
          </cell>
          <cell r="D2845" t="str">
            <v>COEFICIENTE DE REPRESENTATIVIDADE</v>
          </cell>
          <cell r="E2845">
            <v>43.55</v>
          </cell>
        </row>
        <row r="2846">
          <cell r="A2846" t="str">
            <v>73953/4</v>
          </cell>
          <cell r="B2846" t="str">
            <v>LUMINÁRIAS TIPO CALHA, DE SOBREPOR, COM REATORES DE PARTIDA RÁPIDA E LÂMPADAS FLUORESCENTES 2X2X18W, COMPLETAS, FORNECIMENTO E INSTALAÇÃO</v>
          </cell>
          <cell r="C2846" t="str">
            <v>UN</v>
          </cell>
          <cell r="D2846" t="str">
            <v>ATRIBUÍDO SÃO PAULO</v>
          </cell>
          <cell r="E2846">
            <v>142.37</v>
          </cell>
        </row>
        <row r="2847">
          <cell r="A2847" t="str">
            <v>73953/8</v>
          </cell>
          <cell r="B2847" t="str">
            <v>LUMINÁRIAS TIPO CALHA, DE SOBREPOR, COM REATORES DE PARTIDA RÁPIDA E LÂMPADAS FLUORESCENTES 2X2X36W, COMPLETAS, FORNECIMENTO E INSTALAÇÃO</v>
          </cell>
          <cell r="C2847" t="str">
            <v>UN</v>
          </cell>
          <cell r="D2847" t="str">
            <v>ATRIBUÍDO SÃO PAULO</v>
          </cell>
          <cell r="E2847">
            <v>187.38</v>
          </cell>
        </row>
        <row r="2848">
          <cell r="A2848" t="str">
            <v>73953/9</v>
          </cell>
          <cell r="B2848" t="str">
            <v>LUMINARIA SOBREPOR TP CALHA C/REATOR PART CONVENC LAMP 1X20W E STARTERFIX EM LAJE OU FORRO - FORNECIMENTO E COLOCACAO</v>
          </cell>
          <cell r="C2848" t="str">
            <v>UN</v>
          </cell>
          <cell r="D2848" t="str">
            <v>ATRIBUÍDO SÃO PAULO</v>
          </cell>
          <cell r="E2848">
            <v>54.06</v>
          </cell>
        </row>
        <row r="2849">
          <cell r="A2849">
            <v>83391</v>
          </cell>
          <cell r="B2849" t="str">
            <v>REATOR PARA LAMPADA FLUORESCENTE 2X40W PARTIDA RAPIDA FORNECIMENTO E INSTALACAO</v>
          </cell>
          <cell r="C2849" t="str">
            <v>UN</v>
          </cell>
          <cell r="D2849" t="str">
            <v>ATRIBUÍDO SÃO PAULO</v>
          </cell>
          <cell r="E2849">
            <v>29.96</v>
          </cell>
        </row>
        <row r="2850">
          <cell r="A2850">
            <v>83392</v>
          </cell>
          <cell r="B2850" t="str">
            <v>REATOR PARA LAMPADA FLUORESCENTE 1X20W PARTIDA RAPIDA FORNECIMENTO E INSTALACAO</v>
          </cell>
          <cell r="C2850" t="str">
            <v>UN</v>
          </cell>
          <cell r="D2850" t="str">
            <v>ATRIBUÍDO SÃO PAULO</v>
          </cell>
          <cell r="E2850">
            <v>22.04</v>
          </cell>
        </row>
        <row r="2851">
          <cell r="A2851">
            <v>83393</v>
          </cell>
          <cell r="B2851" t="str">
            <v>REATOR PARA LAMPADA FLUORESCENTE 1X40W PARTIDA RAPIDA FORNECIMENTO E INSTALACAO</v>
          </cell>
          <cell r="C2851" t="str">
            <v>UN</v>
          </cell>
          <cell r="D2851" t="str">
            <v>ATRIBUÍDO SÃO PAULO</v>
          </cell>
          <cell r="E2851">
            <v>28.46</v>
          </cell>
        </row>
        <row r="2852">
          <cell r="A2852">
            <v>83470</v>
          </cell>
          <cell r="B2852" t="str">
            <v>LAMPADA FLUORESCENTE TP HO 85W - FORNECIMENTO E INSTALACAO</v>
          </cell>
          <cell r="C2852" t="str">
            <v>UN</v>
          </cell>
          <cell r="D2852" t="str">
            <v>ATRIBUÍDO SÃO PAULO</v>
          </cell>
          <cell r="E2852">
            <v>71.53</v>
          </cell>
        </row>
        <row r="2853">
          <cell r="A2853">
            <v>93040</v>
          </cell>
          <cell r="B2853" t="str">
            <v>LÂMPADA FLUORESCENTE COMPACTA 15 W 2U, BASE E27 - FORNECIMENTO E INSTALAÇÃO</v>
          </cell>
          <cell r="C2853" t="str">
            <v>UN</v>
          </cell>
          <cell r="D2853" t="str">
            <v>ATRIBUÍDO SÃO PAULO</v>
          </cell>
          <cell r="E2853">
            <v>11.78</v>
          </cell>
        </row>
        <row r="2854">
          <cell r="A2854">
            <v>93041</v>
          </cell>
          <cell r="B2854" t="str">
            <v>LÂMPADA FLUORESCENTE ESPIRAL BRANCA 65 W, BASE E27 - FORNECIMENTO E INSTALAÇÃO</v>
          </cell>
          <cell r="C2854" t="str">
            <v>UN</v>
          </cell>
          <cell r="D2854" t="str">
            <v>ATRIBUÍDO SÃO PAULO</v>
          </cell>
          <cell r="E2854">
            <v>70.959999999999994</v>
          </cell>
        </row>
        <row r="2855">
          <cell r="A2855">
            <v>93044</v>
          </cell>
          <cell r="B2855" t="str">
            <v>LÂMPADA FLUORESCENTE COMPACTA 3U BRANCA 20 W, BASE E27 - FORNECIMENTO E INSTALAÇÃO</v>
          </cell>
          <cell r="C2855" t="str">
            <v>UN</v>
          </cell>
          <cell r="D2855" t="str">
            <v>ATRIBUÍDO SÃO PAULO</v>
          </cell>
          <cell r="E2855">
            <v>13.18</v>
          </cell>
        </row>
        <row r="2856">
          <cell r="A2856">
            <v>93045</v>
          </cell>
          <cell r="B2856" t="str">
            <v>LÂMPADA FLUORESCENTE ESPIRAL BRANCA 45 W, BASE E27 - FORNECIMENTO E INSTALAÇÃO</v>
          </cell>
          <cell r="C2856" t="str">
            <v>UN</v>
          </cell>
          <cell r="D2856" t="str">
            <v>ATRIBUÍDO SÃO PAULO</v>
          </cell>
          <cell r="E2856">
            <v>40.049999999999997</v>
          </cell>
        </row>
        <row r="2857">
          <cell r="A2857">
            <v>97583</v>
          </cell>
          <cell r="B2857" t="str">
            <v>LUMINÁRIA TIPO CALHA, DE SOBREPOR, COM 1 LÂMPADA TUBULAR DE 18 W - FORNECIMENTO E INSTALAÇÃO. AF_11/2017</v>
          </cell>
          <cell r="C2857" t="str">
            <v>UN</v>
          </cell>
          <cell r="D2857" t="str">
            <v>ATRIBUÍDO SÃO PAULO</v>
          </cell>
          <cell r="E2857">
            <v>45.69</v>
          </cell>
        </row>
        <row r="2858">
          <cell r="A2858">
            <v>97584</v>
          </cell>
          <cell r="B2858" t="str">
            <v>LUMINÁRIA TIPO CALHA, DE SOBREPOR, COM 1 LÂMPADA TUBULAR DE 36 W - FORNECIMENTO E INSTALAÇÃO. AF_11/2017</v>
          </cell>
          <cell r="C2858" t="str">
            <v>UN</v>
          </cell>
          <cell r="D2858" t="str">
            <v>ATRIBUÍDO SÃO PAULO</v>
          </cell>
          <cell r="E2858">
            <v>61.83</v>
          </cell>
        </row>
        <row r="2859">
          <cell r="A2859">
            <v>97585</v>
          </cell>
          <cell r="B2859" t="str">
            <v>LUMINÁRIA TIPO CALHA, DE SOBREPOR, COM 2 LÂMPADAS TUBULARES DE 18 W - FORNECIMENTO E INSTALAÇÃO. AF_11/2017</v>
          </cell>
          <cell r="C2859" t="str">
            <v>UN</v>
          </cell>
          <cell r="D2859" t="str">
            <v>ATRIBUÍDO SÃO PAULO</v>
          </cell>
          <cell r="E2859">
            <v>62.23</v>
          </cell>
        </row>
        <row r="2860">
          <cell r="A2860">
            <v>97586</v>
          </cell>
          <cell r="B2860" t="str">
            <v>LUMINÁRIA TIPO CALHA, DE SOBREPOR, COM 2 LÂMPADAS TUBULARES DE 36 W - FORNECIMENTO E INSTALAÇÃO. AF_11/2017</v>
          </cell>
          <cell r="C2860" t="str">
            <v>UN</v>
          </cell>
          <cell r="D2860" t="str">
            <v>ATRIBUÍDO SÃO PAULO</v>
          </cell>
          <cell r="E2860">
            <v>81.709999999999994</v>
          </cell>
        </row>
        <row r="2861">
          <cell r="A2861">
            <v>97587</v>
          </cell>
          <cell r="B2861" t="str">
            <v>LUMINÁRIA TIPO CALHA, DE EMBUTIR, COM 2 LÂMPADAS DE 14 W COM REFLETOR - FORNECIMENTO E INSTALAÇÃO. AF_11/2017</v>
          </cell>
          <cell r="C2861" t="str">
            <v>UN</v>
          </cell>
          <cell r="D2861" t="str">
            <v>ATRIBUÍDO SÃO PAULO</v>
          </cell>
          <cell r="E2861">
            <v>138.51</v>
          </cell>
        </row>
        <row r="2862">
          <cell r="A2862">
            <v>97589</v>
          </cell>
          <cell r="B2862" t="str">
            <v>LUMINÁRIA TIPO PLAFON EM PLÁSTICO, DE SOBREPOR, COM 1 LÂMPADA DE 15 W, - FORNECIMENTO E INSTALAÇÃO. AF_11/2017</v>
          </cell>
          <cell r="C2862" t="str">
            <v>UN</v>
          </cell>
          <cell r="D2862" t="str">
            <v>ATRIBUÍDO SÃO PAULO</v>
          </cell>
          <cell r="E2862">
            <v>30.38</v>
          </cell>
        </row>
        <row r="2863">
          <cell r="A2863">
            <v>97590</v>
          </cell>
          <cell r="B2863" t="str">
            <v>LUMINÁRIA TIPO PLAFON REDONDO COM VIDRO FOSCO, DE SOBREPOR, COM 1 LÂMPADA DE 15 W - FORNECIMENTO E INSTALAÇÃO. AF_11/2017</v>
          </cell>
          <cell r="C2863" t="str">
            <v>UN</v>
          </cell>
          <cell r="D2863" t="str">
            <v>ATRIBUÍDO SÃO PAULO</v>
          </cell>
          <cell r="E2863">
            <v>57.3</v>
          </cell>
        </row>
        <row r="2864">
          <cell r="A2864">
            <v>97591</v>
          </cell>
          <cell r="B2864" t="str">
            <v>LUMINÁRIA TIPO PLAFON REDONDO COM VIDRO FOSCO, DE SOBREPOR, COM 2 LÂMPADAS DE 15 W - FORNECIMENTO E INSTALAÇÃO. AF_11/2017</v>
          </cell>
          <cell r="C2864" t="str">
            <v>UN</v>
          </cell>
          <cell r="D2864" t="str">
            <v>ATRIBUÍDO SÃO PAULO</v>
          </cell>
          <cell r="E2864">
            <v>77.02</v>
          </cell>
        </row>
        <row r="2865">
          <cell r="A2865">
            <v>97592</v>
          </cell>
          <cell r="B2865" t="str">
            <v>LUMINÁRIA TIPO PLAFON, DE SOBREPOR, COM 1 LÂMPADA LED - FORNECIMENTO E INSTALAÇÃO. AF_11/2017</v>
          </cell>
          <cell r="C2865" t="str">
            <v>UN</v>
          </cell>
          <cell r="D2865" t="str">
            <v>ATRIBUÍDO SÃO PAULO</v>
          </cell>
          <cell r="E2865">
            <v>100.89</v>
          </cell>
        </row>
        <row r="2866">
          <cell r="A2866">
            <v>97593</v>
          </cell>
          <cell r="B2866" t="str">
            <v>LUMINÁRIA TIPO SPOT, DE SOBREPOR, COM 1 LÂMPADA DE 15 W - FORNECIMENTO E INSTALAÇÃO. AF_11/2017</v>
          </cell>
          <cell r="C2866" t="str">
            <v>UN</v>
          </cell>
          <cell r="D2866" t="str">
            <v>ATRIBUÍDO SÃO PAULO</v>
          </cell>
          <cell r="E2866">
            <v>76.7</v>
          </cell>
        </row>
        <row r="2867">
          <cell r="A2867">
            <v>97594</v>
          </cell>
          <cell r="B2867" t="str">
            <v>LUMINÁRIA TIPO SPOT, DE SOBREPOR, COM 2 LÂMPADAS DE 15 W - FORNECIMENTO E INSTALAÇÃO. AF_11/2017</v>
          </cell>
          <cell r="C2867" t="str">
            <v>UN</v>
          </cell>
          <cell r="D2867" t="str">
            <v>ATRIBUÍDO SÃO PAULO</v>
          </cell>
          <cell r="E2867">
            <v>75.739999999999995</v>
          </cell>
        </row>
        <row r="2868">
          <cell r="A2868">
            <v>97595</v>
          </cell>
          <cell r="B2868" t="str">
            <v>SENSOR DE PRESENÇA COM FOTOCÉLULA, FIXAÇÃO EM PAREDE - FORNECIMENTO E INSTALAÇÃO. AF_11/2017</v>
          </cell>
          <cell r="C2868" t="str">
            <v>UN</v>
          </cell>
          <cell r="D2868" t="str">
            <v>ATRIBUÍDO SÃO PAULO</v>
          </cell>
          <cell r="E2868">
            <v>50.24</v>
          </cell>
        </row>
        <row r="2869">
          <cell r="A2869">
            <v>97596</v>
          </cell>
          <cell r="B2869" t="str">
            <v>SENSOR DE PRESENÇA SEM FOTOCÉLULA, FIXAÇÃO EM PAREDE - FORNECIMENTO E INSTALAÇÃO. AF_11/2017</v>
          </cell>
          <cell r="C2869" t="str">
            <v>UN</v>
          </cell>
          <cell r="D2869" t="str">
            <v>ATRIBUÍDO SÃO PAULO</v>
          </cell>
          <cell r="E2869">
            <v>35.700000000000003</v>
          </cell>
        </row>
        <row r="2870">
          <cell r="A2870">
            <v>97597</v>
          </cell>
          <cell r="B2870" t="str">
            <v>SENSOR DE PRESENÇA COM FOTOCÉLULA, FIXAÇÃO EM TETO - FORNECIMENTO E INSTALAÇÃO. AF_11/2017</v>
          </cell>
          <cell r="C2870" t="str">
            <v>UN</v>
          </cell>
          <cell r="D2870" t="str">
            <v>ATRIBUÍDO SÃO PAULO</v>
          </cell>
          <cell r="E2870">
            <v>44.75</v>
          </cell>
        </row>
        <row r="2871">
          <cell r="A2871">
            <v>97598</v>
          </cell>
          <cell r="B2871" t="str">
            <v>SENSOR DE PRESENÇA SEM FOTOCÉLULA, FIXAÇÃO EM TETO - FORNECIMENTO E INSTALAÇÃO. AF_11/2017</v>
          </cell>
          <cell r="C2871" t="str">
            <v>UN</v>
          </cell>
          <cell r="D2871" t="str">
            <v>ATRIBUÍDO SÃO PAULO</v>
          </cell>
          <cell r="E2871">
            <v>42.89</v>
          </cell>
        </row>
        <row r="2872">
          <cell r="A2872">
            <v>97599</v>
          </cell>
          <cell r="B2872" t="str">
            <v>LUMINÁRIA DE EMERGÊNCIA - FORNECIMENTO E INSTALAÇÃO. AF_11/2017</v>
          </cell>
          <cell r="C2872" t="str">
            <v>UN</v>
          </cell>
          <cell r="D2872" t="str">
            <v>ATRIBUÍDO SÃO PAULO</v>
          </cell>
          <cell r="E2872">
            <v>37.979999999999997</v>
          </cell>
        </row>
        <row r="2873">
          <cell r="A2873">
            <v>97609</v>
          </cell>
          <cell r="B2873" t="str">
            <v>LÂMPADA COMPACTA DE LED 6 W, BASE E27 - FORNECIMENTO E INSTALAÇÃO. AF_11/2017</v>
          </cell>
          <cell r="C2873" t="str">
            <v>UN</v>
          </cell>
          <cell r="D2873" t="str">
            <v>ATRIBUÍDO SÃO PAULO</v>
          </cell>
          <cell r="E2873">
            <v>28.77</v>
          </cell>
        </row>
        <row r="2874">
          <cell r="A2874">
            <v>97610</v>
          </cell>
          <cell r="B2874" t="str">
            <v>LÂMPADA COMPACTA DE LED 10 W, BASE E27 - FORNECIMENTO E INSTALAÇÃO. AF_11/2017</v>
          </cell>
          <cell r="C2874" t="str">
            <v>UN</v>
          </cell>
          <cell r="D2874" t="str">
            <v>ATRIBUÍDO SÃO PAULO</v>
          </cell>
          <cell r="E2874">
            <v>36.32</v>
          </cell>
        </row>
        <row r="2875">
          <cell r="A2875">
            <v>97611</v>
          </cell>
          <cell r="B2875" t="str">
            <v>LÂMPADA COMPACTA FLUORESCENTE DE 15 W, BASE E27 - FORNECIMENTO E INSTALAÇÃO. AF_11/2017</v>
          </cell>
          <cell r="C2875" t="str">
            <v>UN</v>
          </cell>
          <cell r="D2875" t="str">
            <v>ATRIBUÍDO SÃO PAULO</v>
          </cell>
          <cell r="E2875">
            <v>17.21</v>
          </cell>
        </row>
        <row r="2876">
          <cell r="A2876">
            <v>97612</v>
          </cell>
          <cell r="B2876" t="str">
            <v>LÂMPADA COMPACTA FLUORESCENTE DE 20 W, BASE E27 - FORNECIMENTO E INSTALAÇÃO. AF_11/2017</v>
          </cell>
          <cell r="C2876" t="str">
            <v>UN</v>
          </cell>
          <cell r="D2876" t="str">
            <v>ATRIBUÍDO SÃO PAULO</v>
          </cell>
          <cell r="E2876">
            <v>18.61</v>
          </cell>
        </row>
        <row r="2877">
          <cell r="A2877">
            <v>97613</v>
          </cell>
          <cell r="B2877" t="str">
            <v>LÂMPADA COMPACTA DE VAPOR MERCURIO 125 W, BASE E27 - FORNECIMENTO E INSTALAÇÃO. AF_11/2017</v>
          </cell>
          <cell r="C2877" t="str">
            <v>UN</v>
          </cell>
          <cell r="D2877" t="str">
            <v>ATRIBUÍDO SÃO PAULO</v>
          </cell>
          <cell r="E2877">
            <v>23.25</v>
          </cell>
        </row>
        <row r="2878">
          <cell r="A2878">
            <v>97614</v>
          </cell>
          <cell r="B2878" t="str">
            <v>LÂMPADA COMPACTA DE VAPOR METÁLICO OVOIDE 150 W, BASE E27 - FORNECIMENTO E INSTALAÇÃO. AF_11/2017</v>
          </cell>
          <cell r="C2878" t="str">
            <v>UN</v>
          </cell>
          <cell r="D2878" t="str">
            <v>ATRIBUÍDO SÃO PAULO</v>
          </cell>
          <cell r="E2878">
            <v>40.01</v>
          </cell>
        </row>
        <row r="2879">
          <cell r="A2879">
            <v>97615</v>
          </cell>
          <cell r="B2879" t="str">
            <v>LÂMPADA TUBULAR FLUORESCENTE T8 DE 16/18 W, BASE G13 - FORNECIMENTO E INSTALAÇÃO. AF_11/2017_P</v>
          </cell>
          <cell r="C2879" t="str">
            <v>UN</v>
          </cell>
          <cell r="D2879" t="str">
            <v>ATRIBUÍDO SÃO PAULO</v>
          </cell>
          <cell r="E2879">
            <v>31.78</v>
          </cell>
        </row>
        <row r="2880">
          <cell r="A2880">
            <v>97616</v>
          </cell>
          <cell r="B2880" t="str">
            <v>LÂMPADA TUBULAR FLUORESCENTE T8 DE 32/36 W, BASE G13 - FORNECIMENTO E INSTALAÇÃO. AF_11/2017_P</v>
          </cell>
          <cell r="C2880" t="str">
            <v>UN</v>
          </cell>
          <cell r="D2880" t="str">
            <v>ATRIBUÍDO SÃO PAULO</v>
          </cell>
          <cell r="E2880">
            <v>35.61</v>
          </cell>
        </row>
        <row r="2881">
          <cell r="A2881">
            <v>97617</v>
          </cell>
          <cell r="B2881" t="str">
            <v>LÂMPADA TUBULAR FLUORESCENTE T10 DE 20/40 W, BASE G13 - FORNECIMENTO E INSTALAÇÃO. AF_11/2017_P</v>
          </cell>
          <cell r="C2881" t="str">
            <v>UN</v>
          </cell>
          <cell r="D2881" t="str">
            <v>ATRIBUÍDO SÃO PAULO</v>
          </cell>
          <cell r="E2881">
            <v>35.4</v>
          </cell>
        </row>
        <row r="2882">
          <cell r="A2882">
            <v>97618</v>
          </cell>
          <cell r="B2882" t="str">
            <v>LÂMPADA TUBULAR FLUORESCENTE T5 DE 14 W, BASE G13 - FORNECIMENTO E INSTALAÇÃO. AF_11/2017_P</v>
          </cell>
          <cell r="C2882" t="str">
            <v>UN</v>
          </cell>
          <cell r="D2882" t="str">
            <v>ATRIBUÍDO SÃO PAULO</v>
          </cell>
          <cell r="E2882">
            <v>33.74</v>
          </cell>
        </row>
        <row r="2883">
          <cell r="A2883">
            <v>41598</v>
          </cell>
          <cell r="B2883" t="str">
            <v>ENTRADA PROVISORIA DE ENERGIA ELETRICA AEREA TRIFASICA 40A EM POSTE MADEIRA</v>
          </cell>
          <cell r="C2883" t="str">
            <v>UN</v>
          </cell>
          <cell r="D2883" t="str">
            <v>COEFICIENTE DE REPRESENTATIVIDADE</v>
          </cell>
          <cell r="E2883">
            <v>1351.3</v>
          </cell>
        </row>
        <row r="2884">
          <cell r="A2884">
            <v>72941</v>
          </cell>
          <cell r="B2884" t="str">
            <v>APARELHO SINALIZADOR DE SAIDA DE GARAGEM, COM CELULA FOTOELETRICA - FORNECIMENTO E INSTALACAO</v>
          </cell>
          <cell r="C2884" t="str">
            <v>UN</v>
          </cell>
          <cell r="D2884" t="str">
            <v>ATRIBUÍDO SÃO PAULO</v>
          </cell>
          <cell r="E2884">
            <v>186.64</v>
          </cell>
        </row>
        <row r="2885">
          <cell r="A2885">
            <v>73624</v>
          </cell>
          <cell r="B2885" t="str">
            <v>SUPORTE PARA TRANSFORMADOR EM POSTE DE CONCRETO CIRCULAR</v>
          </cell>
          <cell r="C2885" t="str">
            <v>UN</v>
          </cell>
          <cell r="D2885" t="str">
            <v>COEFICIENTE DE REPRESENTATIVIDADE</v>
          </cell>
          <cell r="E2885">
            <v>88.46</v>
          </cell>
        </row>
        <row r="2886">
          <cell r="A2886" t="str">
            <v>73767/1</v>
          </cell>
          <cell r="B2886" t="str">
            <v>GRAMPO PARALELO EM ALUMINIO FUNDIDO OU ESTRUDADO DE 2 PARAFUSOS, PARA CABO DE 6 A 50 MM2, PASTA ANTIOXIDANTE. FORNEC E INSTALAÇÃO.</v>
          </cell>
          <cell r="C2886" t="str">
            <v>UN</v>
          </cell>
          <cell r="D2886" t="str">
            <v>COEFICIENTE DE REPRESENTATIVIDADE</v>
          </cell>
          <cell r="E2886">
            <v>12.48</v>
          </cell>
        </row>
        <row r="2887">
          <cell r="A2887" t="str">
            <v>73767/2</v>
          </cell>
          <cell r="B2887" t="str">
            <v>ALCA PRE-FORMADA DISTRIBUIÇÃO EM  ACO RECOBERTO COM ALUMINIO PARA CABO 25MM2, ENCAPADO. FORNECIMENTO E INSTALAÇÃO.</v>
          </cell>
          <cell r="C2887" t="str">
            <v>UN</v>
          </cell>
          <cell r="D2887" t="str">
            <v>COEFICIENTE DE REPRESENTATIVIDADE</v>
          </cell>
          <cell r="E2887">
            <v>10.41</v>
          </cell>
        </row>
        <row r="2888">
          <cell r="A2888" t="str">
            <v>73767/3</v>
          </cell>
          <cell r="B2888" t="str">
            <v>LACO DE ROLDANA PRE-FORMADO ACO RECOBERTO DE ALUMINIO PARA CABO DE ALUMINIO NU BITOLA 25MM2 - FORNECIMENTO E COLOCACAO</v>
          </cell>
          <cell r="C2888" t="str">
            <v>UN</v>
          </cell>
          <cell r="D2888" t="str">
            <v>COEFICIENTE DE REPRESENTATIVIDADE</v>
          </cell>
          <cell r="E2888">
            <v>7.64</v>
          </cell>
        </row>
        <row r="2889">
          <cell r="A2889" t="str">
            <v>73767/4</v>
          </cell>
          <cell r="B2889" t="str">
            <v>ALCA PRE-FORMADA DISTRIBUICAO EM ACO RECOBERTO COM ALUMINIO NU PARA CABO 25MM2, ENCAPADO. FORNECIMENTO E INSTALACAO.</v>
          </cell>
          <cell r="C2889" t="str">
            <v>UN</v>
          </cell>
          <cell r="D2889" t="str">
            <v>COEFICIENTE DE REPRESENTATIVIDADE</v>
          </cell>
          <cell r="E2889">
            <v>5.1100000000000003</v>
          </cell>
        </row>
        <row r="2890">
          <cell r="A2890" t="str">
            <v>73767/5</v>
          </cell>
          <cell r="B2890" t="str">
            <v>ALCA PRE-FORMADA SERV DE ACO RECOB C/ALUM NU ENCAPADO 25MM2 (BITOLA)  CONF PROJ A4-148-CP RIOLUZ FORNECIMENTO E COLOCACAO</v>
          </cell>
          <cell r="C2890" t="str">
            <v>UN</v>
          </cell>
          <cell r="D2890" t="str">
            <v>COEFICIENTE DE REPRESENTATIVIDADE</v>
          </cell>
          <cell r="E2890">
            <v>4.71</v>
          </cell>
        </row>
        <row r="2891">
          <cell r="A2891" t="str">
            <v>73781/2</v>
          </cell>
          <cell r="B2891" t="str">
            <v>ISOLADOR DE PINO TP HI-POT CILINDRICO CLASSE 15KV. FORNECIMENTO E INSTALACAO.</v>
          </cell>
          <cell r="C2891" t="str">
            <v>UN</v>
          </cell>
          <cell r="D2891" t="str">
            <v>COLETADO</v>
          </cell>
          <cell r="E2891">
            <v>31.14</v>
          </cell>
        </row>
        <row r="2892">
          <cell r="A2892" t="str">
            <v>73781/3</v>
          </cell>
          <cell r="B2892" t="str">
            <v>ISOLADOR DE SUSPENSAO (DISCO) TP CAVILHA CLASSE 15KV - 6''. FORNECIMENTO E INSTALACAO.</v>
          </cell>
          <cell r="C2892" t="str">
            <v>UN</v>
          </cell>
          <cell r="D2892" t="str">
            <v>COEFICIENTE DE REPRESENTATIVIDADE</v>
          </cell>
          <cell r="E2892">
            <v>95.59</v>
          </cell>
        </row>
        <row r="2893">
          <cell r="A2893">
            <v>88543</v>
          </cell>
          <cell r="B2893" t="str">
            <v>ARMACAO SECUNDARIA OU REX COMPLETA PARA TRESLINHAS-FORNECIMENTO E INSTALACAO.</v>
          </cell>
          <cell r="C2893" t="str">
            <v>UN</v>
          </cell>
          <cell r="D2893" t="str">
            <v>COEFICIENTE DE REPRESENTATIVIDADE</v>
          </cell>
          <cell r="E2893">
            <v>140.9</v>
          </cell>
        </row>
        <row r="2894">
          <cell r="A2894">
            <v>88544</v>
          </cell>
          <cell r="B2894" t="str">
            <v>ARMACAO SECUNDARIA OU REX COMPLETA PARA DUAS LINHAS-FORNECIMENTO E INSTALACAO.</v>
          </cell>
          <cell r="C2894" t="str">
            <v>UN</v>
          </cell>
          <cell r="D2894" t="str">
            <v>COEFICIENTE DE REPRESENTATIVIDADE</v>
          </cell>
          <cell r="E2894">
            <v>90.94</v>
          </cell>
        </row>
        <row r="2895">
          <cell r="A2895">
            <v>88545</v>
          </cell>
          <cell r="B2895" t="str">
            <v>ARMACAO SECUNDARIA OU REX COMPLETA PARA QUATRO LINHAS-FORNECIMENTO E INSTALACAO.</v>
          </cell>
          <cell r="C2895" t="str">
            <v>UN</v>
          </cell>
          <cell r="D2895" t="str">
            <v>COEFICIENTE DE REPRESENTATIVIDADE</v>
          </cell>
          <cell r="E2895">
            <v>163.71</v>
          </cell>
        </row>
        <row r="2896">
          <cell r="A2896">
            <v>100578</v>
          </cell>
          <cell r="B2896" t="str">
            <v>ASSENTAMENTO DE POSTE DE CONCRETO COM COMPRIMENTO NOMINAL DE 9 M, CARGA NOMINAL MENOR OU IGUAL A 1000 DAN, ENGASTAMENTO SIMPLES COM 1,5 M DE SOLO (NÃO INCLUI FORNECIMENTO). AF_11/2019</v>
          </cell>
          <cell r="C2896" t="str">
            <v>UN</v>
          </cell>
          <cell r="D2896" t="str">
            <v>ATRIBUÍDO SÃO PAULO</v>
          </cell>
          <cell r="E2896">
            <v>273.25</v>
          </cell>
        </row>
        <row r="2897">
          <cell r="A2897">
            <v>100579</v>
          </cell>
          <cell r="B2897" t="str">
            <v>ASSENTAMENTO DE POSTE DE CONCRETO COM COMPRIMENTO NOMINAL DE 10 M, CARGA NOMINAL MENOR OU IGUAL A 1000 DAN, ENGASTAMENTO SIMPLES COM 1,6 M DE SOLO (NÃO INCLUI FORNECIMENTO). AF_11/2019</v>
          </cell>
          <cell r="C2897" t="str">
            <v>UN</v>
          </cell>
          <cell r="D2897" t="str">
            <v>ATRIBUÍDO SÃO PAULO</v>
          </cell>
          <cell r="E2897">
            <v>298.19</v>
          </cell>
        </row>
        <row r="2898">
          <cell r="A2898">
            <v>100580</v>
          </cell>
          <cell r="B2898" t="str">
            <v>ASSENTAMENTO DE POSTE DE CONCRETO COM COMPRIMENTO NOMINAL DE 10 M, CARGA NOMINAL MAIOR QUE 1000 DAN, ENGASTAMENTO SIMPLES COM 1,6 M DE SOLO (NÃO INCLUI FORNECIMENTO). AF_11/2019</v>
          </cell>
          <cell r="C2898" t="str">
            <v>UN</v>
          </cell>
          <cell r="D2898" t="str">
            <v>ATRIBUÍDO SÃO PAULO</v>
          </cell>
          <cell r="E2898">
            <v>339.63</v>
          </cell>
        </row>
        <row r="2899">
          <cell r="A2899">
            <v>100581</v>
          </cell>
          <cell r="B2899" t="str">
            <v>ASSENTAMENTO DE POSTE DE CONCRETO COM COMPRIMENTO NOMINAL DE 10,5 M, CARGA NOMINAL MENOR OU IGUAL A 1000 DAN, ENGASTAMENTO SIMPLES COM 1,65 M DE SOLO (NÃO INCLUI FORNECIMENTO). AF_11/2019</v>
          </cell>
          <cell r="C2899" t="str">
            <v>UN</v>
          </cell>
          <cell r="D2899" t="str">
            <v>ATRIBUÍDO SÃO PAULO</v>
          </cell>
          <cell r="E2899">
            <v>310.5</v>
          </cell>
        </row>
        <row r="2900">
          <cell r="A2900">
            <v>100582</v>
          </cell>
          <cell r="B2900" t="str">
            <v>ASSENTAMENTO DE POSTE DE CONCRETO COM COMPRIMENTO NOMINAL DE 10,5 M, CARGA NOMINAL MAIOR QUE 1000 DAN, ENGASTAMENTO SIMPLES COM 1,65 M DE SOLO (NÃO INCLUI FORNECIMENTO). AF_11/2019</v>
          </cell>
          <cell r="C2900" t="str">
            <v>UN</v>
          </cell>
          <cell r="D2900" t="str">
            <v>ATRIBUÍDO SÃO PAULO</v>
          </cell>
          <cell r="E2900">
            <v>385.34</v>
          </cell>
        </row>
        <row r="2901">
          <cell r="A2901">
            <v>100583</v>
          </cell>
          <cell r="B2901" t="str">
            <v>ASSENTAMENTO DE POSTE DE CONCRETO COM COMPRIMENTO NOMINAL DE 11 M, CARGA NOMINAL MENOR OU IGUAL A 1000 DAN, ENGASTAMENTO SIMPLES COM 1,7 M DE SOLO (NÃO INCLUI FORNECIMENTO). AF_11/2019</v>
          </cell>
          <cell r="C2901" t="str">
            <v>UN</v>
          </cell>
          <cell r="D2901" t="str">
            <v>ATRIBUÍDO SÃO PAULO</v>
          </cell>
          <cell r="E2901">
            <v>324.13</v>
          </cell>
        </row>
        <row r="2902">
          <cell r="A2902">
            <v>100584</v>
          </cell>
          <cell r="B2902" t="str">
            <v>ASSENTAMENTO DE POSTE DE CONCRETO COM COMPRIMENTO NOMINAL DE 11 M, CARGA NOMINAL MAIOR QUE 1000 DAN, ENGASTAMENTO SIMPLES COM 1,7 M DE SOLO (NÃO INCLUI FORNECIMENTO). AF_11/2019</v>
          </cell>
          <cell r="C2902" t="str">
            <v>UN</v>
          </cell>
          <cell r="D2902" t="str">
            <v>ATRIBUÍDO SÃO PAULO</v>
          </cell>
          <cell r="E2902">
            <v>369.05</v>
          </cell>
        </row>
        <row r="2903">
          <cell r="A2903">
            <v>100585</v>
          </cell>
          <cell r="B2903" t="str">
            <v>ASSENTAMENTO DE POSTE DE CONCRETO COM COMPRIMENTO NOMINAL DE 12 M, CARGA NOMINAL MENOR OU IGUAL A 1000 DAN, ENGASTAMENTO SIMPLES COM 1,8 M DE SOLO (NÃO INCLUI FORNECIMENTO). AF_11/2019</v>
          </cell>
          <cell r="C2903" t="str">
            <v>UN</v>
          </cell>
          <cell r="D2903" t="str">
            <v>ATRIBUÍDO SÃO PAULO</v>
          </cell>
          <cell r="E2903">
            <v>350.29</v>
          </cell>
        </row>
        <row r="2904">
          <cell r="A2904">
            <v>100586</v>
          </cell>
          <cell r="B2904" t="str">
            <v>ASSENTAMENTO DE POSTE DE CONCRETO COM COMPRIMENTO NOMINAL DE 12 M, CARGA NOMINAL MAIOR QUE 1000 DAN, ENGASTAMENTO SIMPLES COM 1,8 M DE SOLO (NÃO INCLUI FORNECIMENTO). AF_11/2019</v>
          </cell>
          <cell r="C2904" t="str">
            <v>UN</v>
          </cell>
          <cell r="D2904" t="str">
            <v>ATRIBUÍDO SÃO PAULO</v>
          </cell>
          <cell r="E2904">
            <v>421.78</v>
          </cell>
        </row>
        <row r="2905">
          <cell r="A2905">
            <v>100587</v>
          </cell>
          <cell r="B2905" t="str">
            <v>ASSENTAMENTO DE POSTE DE CONCRETO COM COMPRIMENTO NOMINAL DE 13 M, CARGA NOMINAL MENOR OU IGUAL A 1000 DAN, ENGASTAMENTO SIMPLES COM 1,9 M DE SOLO (NÃO INCLUI FORNECIMENTO). AF_11/2019</v>
          </cell>
          <cell r="C2905" t="str">
            <v>UN</v>
          </cell>
          <cell r="D2905" t="str">
            <v>ATRIBUÍDO SÃO PAULO</v>
          </cell>
          <cell r="E2905">
            <v>377.88</v>
          </cell>
        </row>
        <row r="2906">
          <cell r="A2906">
            <v>100588</v>
          </cell>
          <cell r="B2906" t="str">
            <v>ASSENTAMENTO DE POSTE DE CONCRETO COM COMPRIMENTO NOMINAL DE 13 M, CARGA NOMINAL MAIOR QUE 1000 DAN, ENGASTAMENTO SIMPLES COM 1,9 M DE SOLO (NÃO INCLUI FORNECIMENTO). AF_11/2019</v>
          </cell>
          <cell r="C2906" t="str">
            <v>UN</v>
          </cell>
          <cell r="D2906" t="str">
            <v>ATRIBUÍDO SÃO PAULO</v>
          </cell>
          <cell r="E2906">
            <v>433.44</v>
          </cell>
        </row>
        <row r="2907">
          <cell r="A2907">
            <v>100589</v>
          </cell>
          <cell r="B2907" t="str">
            <v>ASSENTAMENTO DE POSTE DE CONCRETO COM COMPRIMENTO NOMINAL DE 13,5 M, CARGA NOMINAL MENOR OU IGUAL A 1000 DAN, ENGASTAMENTO SIMPLES COM 1,95 M DE SOLO (NÃO INCLUI FORNECIMENTO). AF_11/2019</v>
          </cell>
          <cell r="C2907" t="str">
            <v>UN</v>
          </cell>
          <cell r="D2907" t="str">
            <v>ATRIBUÍDO SÃO PAULO</v>
          </cell>
          <cell r="E2907">
            <v>430.5</v>
          </cell>
        </row>
        <row r="2908">
          <cell r="A2908">
            <v>100590</v>
          </cell>
          <cell r="B2908" t="str">
            <v>ASSENTAMENTO DE POSTE DE CONCRETO COM COMPRIMENTO NOMINAL DE 13,5 M, CARGA NOMINAL MAIOR QUE 1000 DAN, ENGASTAMENTO SIMPLES COM 1,95 M DE SOLO (NÃO INCLUI FORNECIMENTO). AF_11/2019</v>
          </cell>
          <cell r="C2908" t="str">
            <v>UN</v>
          </cell>
          <cell r="D2908" t="str">
            <v>ATRIBUÍDO SÃO PAULO</v>
          </cell>
          <cell r="E2908">
            <v>485.64</v>
          </cell>
        </row>
        <row r="2909">
          <cell r="A2909">
            <v>100591</v>
          </cell>
          <cell r="B2909" t="str">
            <v>ASSENTAMENTO DE POSTE DE CONCRETO COM COMPRIMENTO NOMINAL DE 14 M, CARGA NOMINAL MENOR OU IGUAL A 1000 DAN, ENGASTAMENTO SIMPLES COM 2 M DE SOLO (NÃO INCLUI FORNECIMENTO). AF_11/2019</v>
          </cell>
          <cell r="C2909" t="str">
            <v>UN</v>
          </cell>
          <cell r="D2909" t="str">
            <v>ATRIBUÍDO SÃO PAULO</v>
          </cell>
          <cell r="E2909">
            <v>419.91</v>
          </cell>
        </row>
        <row r="2910">
          <cell r="A2910">
            <v>100592</v>
          </cell>
          <cell r="B2910" t="str">
            <v>ASSENTAMENTO DE POSTE DE CONCRETO COM COMPRIMENTO NOMINAL DE 14 M, CARGA NOMINAL MAIOR QUE 1000 DAN, ENGASTAMENTO SIMPLES COM 2 M DE SOLO (NÃO INCLUI FORNECIMENTO). AF_11/2019</v>
          </cell>
          <cell r="C2910" t="str">
            <v>UN</v>
          </cell>
          <cell r="D2910" t="str">
            <v>ATRIBUÍDO SÃO PAULO</v>
          </cell>
          <cell r="E2910">
            <v>465.56</v>
          </cell>
        </row>
        <row r="2911">
          <cell r="A2911">
            <v>100593</v>
          </cell>
          <cell r="B2911" t="str">
            <v>ASSENTAMENTO DE POSTE DE CONCRETO COM COMPRIMENTO NOMINAL DE 15 M, CARGA NOMINAL MENOR OU IGUAL A 1000 DAN, ENGASTAMENTO SIMPLES COM 2,1 M DE SOLO (NÃO INCLUI FORNECIMENTO). AF_11/2019</v>
          </cell>
          <cell r="C2911" t="str">
            <v>UN</v>
          </cell>
          <cell r="D2911" t="str">
            <v>ATRIBUÍDO SÃO PAULO</v>
          </cell>
          <cell r="E2911">
            <v>449.98</v>
          </cell>
        </row>
        <row r="2912">
          <cell r="A2912">
            <v>100594</v>
          </cell>
          <cell r="B2912" t="str">
            <v>ASSENTAMENTO DE POSTE DE CONCRETO COM COMPRIMENTO NOMINAL DE 15 M, CARGA NOMINAL MAIOR QUE 1000 DAN, ENGASTAMENTO SIMPLES COM 2,1 M DE SOLO (NÃO INCLUI FORNECIMENTO). AF_11/2019</v>
          </cell>
          <cell r="C2912" t="str">
            <v>UN</v>
          </cell>
          <cell r="D2912" t="str">
            <v>ATRIBUÍDO SÃO PAULO</v>
          </cell>
          <cell r="E2912">
            <v>527.16</v>
          </cell>
        </row>
        <row r="2913">
          <cell r="A2913">
            <v>100595</v>
          </cell>
          <cell r="B2913" t="str">
            <v>ASSENTAMENTO DE POSTE DE CONCRETO COM COMPRIMENTO NOMINAL DE 18 M, CARGA NOMINAL MENOR OU IGUAL A 1000 DAN, ENGASTAMENTO SIMPLES COM 2,4 M DE SOLO (NÃO INCLUI FORNECIMENTO). AF_11/2019</v>
          </cell>
          <cell r="C2913" t="str">
            <v>UN</v>
          </cell>
          <cell r="D2913" t="str">
            <v>ATRIBUÍDO SÃO PAULO</v>
          </cell>
          <cell r="E2913">
            <v>540.29</v>
          </cell>
        </row>
        <row r="2914">
          <cell r="A2914">
            <v>100596</v>
          </cell>
          <cell r="B2914" t="str">
            <v>ASSENTAMENTO DE POSTE DE CONCRETO COM COMPRIMENTO NOMINAL DE 18 M, CARGA NOMINAL MAIOR QUE 1000 DAN, ENGASTAMENTO SIMPLES COM 2,4 M DE SOLO (NÃO INCLUI FORNECIMENTO). AF_11/2019</v>
          </cell>
          <cell r="C2914" t="str">
            <v>UN</v>
          </cell>
          <cell r="D2914" t="str">
            <v>ATRIBUÍDO SÃO PAULO</v>
          </cell>
          <cell r="E2914">
            <v>644.24</v>
          </cell>
        </row>
        <row r="2915">
          <cell r="A2915">
            <v>100597</v>
          </cell>
          <cell r="B2915" t="str">
            <v>ASSENTAMENTO DE POSTE DE CONCRETO COM COMPRIMENTO NOMINAL DE 20 M, CARGA NOMINAL MENOR OU IGUAL A 1000 DAN, ENGASTAMENTO SIMPLES COM 2,6 M DE SOLO (NÃO INCLUI FORNECIMENTO). AF_11/2019</v>
          </cell>
          <cell r="C2915" t="str">
            <v>UN</v>
          </cell>
          <cell r="D2915" t="str">
            <v>ATRIBUÍDO SÃO PAULO</v>
          </cell>
          <cell r="E2915">
            <v>635.9</v>
          </cell>
        </row>
        <row r="2916">
          <cell r="A2916">
            <v>100598</v>
          </cell>
          <cell r="B2916" t="str">
            <v>ASSENTAMENTO DE POSTE DE CONCRETO COM COMPRIMENTO NOMINAL DE 20 M, CARGA NOMINAL MAIOR QUE 1000, ENGASTAMENTO SIMPLES COM 2,6 M DE SOLO (NÃO INCLUI FORNECIMENTO). AF_11/2019</v>
          </cell>
          <cell r="C2916" t="str">
            <v>UN</v>
          </cell>
          <cell r="D2916" t="str">
            <v>ATRIBUÍDO SÃO PAULO</v>
          </cell>
          <cell r="E2916">
            <v>721.6</v>
          </cell>
        </row>
        <row r="2917">
          <cell r="A2917">
            <v>100599</v>
          </cell>
          <cell r="B2917" t="str">
            <v>ASSENTAMENTO DE POSTE DE CONCRETO COM COMPRIMENTO NOMINAL DE 9 M, CARGA NOMINAL DE 150 DAN, ENGASTAMENTO BASE CONCRETADA COM 1 M DE CONCRETO E 0,5 M DE SOLO (NÃO INCLUI FORNECIMENTO). AF_11/2019</v>
          </cell>
          <cell r="C2917" t="str">
            <v>UN</v>
          </cell>
          <cell r="D2917" t="str">
            <v>ATRIBUÍDO SÃO PAULO</v>
          </cell>
          <cell r="E2917">
            <v>274.62</v>
          </cell>
        </row>
        <row r="2918">
          <cell r="A2918">
            <v>100600</v>
          </cell>
          <cell r="B2918" t="str">
            <v>ASSENTAMENTO DE POSTE DE CONCRETO COM COMPRIMENTO NOMINAL DE 9 M, CARGA NOMINAL DE 300 DAN, ENGASTAMENTO BASE CONCRETADA COM 1 M DE CONCRETO E 0,5 M DE SOLO (NÃO INCLUI FORNECIMENTO). AF_11/2019</v>
          </cell>
          <cell r="C2918" t="str">
            <v>UN</v>
          </cell>
          <cell r="D2918" t="str">
            <v>ATRIBUÍDO SÃO PAULO</v>
          </cell>
          <cell r="E2918">
            <v>341.33</v>
          </cell>
        </row>
        <row r="2919">
          <cell r="A2919">
            <v>100601</v>
          </cell>
          <cell r="B2919" t="str">
            <v>ASSENTAMENTO DE POSTE DE CONCRETO COM COMPRIMENTO NOMINAL DE 9 M, CARGA NOMINAL DE 400 DAN, ENGASTAMENTO BASE CONCRETADA COM 1 M DE CONCRETO E 0,5 M DE SOLO (NÃO INCLUI FORNECIMENTO). AF_11/2019</v>
          </cell>
          <cell r="C2919" t="str">
            <v>UN</v>
          </cell>
          <cell r="D2919" t="str">
            <v>ATRIBUÍDO SÃO PAULO</v>
          </cell>
          <cell r="E2919">
            <v>450.62</v>
          </cell>
        </row>
        <row r="2920">
          <cell r="A2920">
            <v>100602</v>
          </cell>
          <cell r="B2920" t="str">
            <v>ASSENTAMENTO DE POSTE DE CONCRETO COM COMPRIMENTO NOMINAL DE 9 M, CARGA NOMINAL DE 600 DAN, ENGASTAMENTO BASE CONCRETADA COM 1 M DE CONCRETO E 0,5 M DE SOLO (NÃO INCLUI FORNECIMENTO). AF_11/2019</v>
          </cell>
          <cell r="C2920" t="str">
            <v>UN</v>
          </cell>
          <cell r="D2920" t="str">
            <v>ATRIBUÍDO SÃO PAULO</v>
          </cell>
          <cell r="E2920">
            <v>586.99</v>
          </cell>
        </row>
        <row r="2921">
          <cell r="A2921">
            <v>100603</v>
          </cell>
          <cell r="B2921" t="str">
            <v>ASSENTAMENTO DE POSTE DE CONCRETO COM COMPRIMENTO NOMINAL DE 9 M, CARGA NOMINAL DE 1000 DAN, ENGASTAMENTO BASE CONCRETADA COM 1 M DE CONCRETO E 0,5 M DE SOLO (NÃO INCLUI FORNECIMENTO). AF_11/2019</v>
          </cell>
          <cell r="C2921" t="str">
            <v>UN</v>
          </cell>
          <cell r="D2921" t="str">
            <v>ATRIBUÍDO SÃO PAULO</v>
          </cell>
          <cell r="E2921">
            <v>938.97</v>
          </cell>
        </row>
        <row r="2922">
          <cell r="A2922">
            <v>100604</v>
          </cell>
          <cell r="B2922" t="str">
            <v>ASSENTAMENTO DE POSTE DE CONCRETO COM COMPRIMENTO NOMINAL DE 10 M, CARGA NOMINAL DE 300 DAN, ENGASTAMENTO BASE CONCRETADA COM 1 M DE CONCRETO E 0,6 M DE SOLO (NÃO INCLUI FORNECIMENTO). AF_11/2019</v>
          </cell>
          <cell r="C2922" t="str">
            <v>UN</v>
          </cell>
          <cell r="D2922" t="str">
            <v>ATRIBUÍDO SÃO PAULO</v>
          </cell>
          <cell r="E2922">
            <v>359.6</v>
          </cell>
        </row>
        <row r="2923">
          <cell r="A2923">
            <v>100605</v>
          </cell>
          <cell r="B2923" t="str">
            <v>ASSENTAMENTO DE POSTE DE CONCRETO COM COMPRIMENTO NOMINAL DE 10 M, CARGA NOMINAL DE 600 DAN, ENGASTAMENTO BASE CONCRETADA COM 1 M DE CONCRETO E 0,6 M DE SOLO (NÃO INCLUI FORNECIMENTO). AF_11/2019</v>
          </cell>
          <cell r="C2923" t="str">
            <v>UN</v>
          </cell>
          <cell r="D2923" t="str">
            <v>ATRIBUÍDO SÃO PAULO</v>
          </cell>
          <cell r="E2923">
            <v>613.01</v>
          </cell>
        </row>
        <row r="2924">
          <cell r="A2924">
            <v>100606</v>
          </cell>
          <cell r="B2924" t="str">
            <v>ASSENTAMENTO DE POSTE DE CONCRETO COM COMPRIMENTO NOMINAL DE 10 M, CARGA NOMINAL DE 1000 DAN, ENGASTAMENTO BASE CONCRETADA COM 1 M DE CONCRETO E 0,6 M DE SOLO (NÃO INCLUI FORNECIMENTO). AF_11/2019</v>
          </cell>
          <cell r="C2924" t="str">
            <v>UN</v>
          </cell>
          <cell r="D2924" t="str">
            <v>ATRIBUÍDO SÃO PAULO</v>
          </cell>
          <cell r="E2924">
            <v>975.14</v>
          </cell>
        </row>
        <row r="2925">
          <cell r="A2925">
            <v>100607</v>
          </cell>
          <cell r="B2925" t="str">
            <v>ASSENTAMENTO DE POSTE DE CONCRETO COM COMPRIMENTO NOMINAL DE 10,5 M, CARGA NOMINAL DE 300 DAN, ENGASTAMENTO BASE CONCRETADA COM 1 M DE CONCRETO E 0,65 M DE SOLO (NÃO INCLUI FORNECIMENTO). AF_11/2019</v>
          </cell>
          <cell r="C2925" t="str">
            <v>UN</v>
          </cell>
          <cell r="D2925" t="str">
            <v>ATRIBUÍDO SÃO PAULO</v>
          </cell>
          <cell r="E2925">
            <v>368.18</v>
          </cell>
        </row>
        <row r="2926">
          <cell r="A2926">
            <v>100608</v>
          </cell>
          <cell r="B2926" t="str">
            <v>ASSENTAMENTO DE POSTE DE CONCRETO COM COMPRIMENTO NOMINAL DE 10,5 M, CARGA NOMINAL DE 600 DAN, ENGASTAMENTO BASE CONCRETADA COM 1 M DE CONCRETO E 0,65 M DE SOLO (NÃO INCLUI FORNECIMENTO). AF_11/2019</v>
          </cell>
          <cell r="C2926" t="str">
            <v>UN</v>
          </cell>
          <cell r="D2926" t="str">
            <v>ATRIBUÍDO SÃO PAULO</v>
          </cell>
          <cell r="E2926">
            <v>625.83000000000004</v>
          </cell>
        </row>
        <row r="2927">
          <cell r="A2927">
            <v>100609</v>
          </cell>
          <cell r="B2927" t="str">
            <v>ASSENTAMENTO DE POSTE DE CONCRETO COM COMPRIMENTO NOMINAL DE 10,5 M, CARGA NOMINAL DE 1000 DAN, ENGASTAMENTO BASE CONCRETADA COM 1 M DE CONCRETO E 0,65 M DE SOLO (NÃO INCLUI FORNECIMENTO). AF_11/2019</v>
          </cell>
          <cell r="C2927" t="str">
            <v>UN</v>
          </cell>
          <cell r="D2927" t="str">
            <v>ATRIBUÍDO SÃO PAULO</v>
          </cell>
          <cell r="E2927">
            <v>994.83</v>
          </cell>
        </row>
        <row r="2928">
          <cell r="A2928">
            <v>100610</v>
          </cell>
          <cell r="B2928" t="str">
            <v>ASSENTAMENTO DE POSTE DE CONCRETO COM COMPRIMENTO NOMINAL DE 11 M, CARGA NOMINAL DE 300 DAN, ENGASTAMENTO BASE CONCRETADA COM 1 M DE CONCRETO E 0,7 M DE SOLO (NÃO INCLUI FORNECIMENTO). AF_11/2019</v>
          </cell>
          <cell r="C2928" t="str">
            <v>UN</v>
          </cell>
          <cell r="D2928" t="str">
            <v>ATRIBUÍDO SÃO PAULO</v>
          </cell>
          <cell r="E2928">
            <v>376.65</v>
          </cell>
        </row>
        <row r="2929">
          <cell r="A2929">
            <v>100611</v>
          </cell>
          <cell r="B2929" t="str">
            <v>ASSENTAMENTO DE POSTE DE CONCRETO COM COMPRIMENTO NOMINAL DE 11 M, CARGA NOMINAL DE 400 DAN, ENGASTAMENTO BASE CONCRETADA COM 1 M DE CONCRETO E 0,7 M DE SOLO (NÃO INCLUI FORNECIMENTO). AF_11/2019</v>
          </cell>
          <cell r="C2929" t="str">
            <v>UN</v>
          </cell>
          <cell r="D2929" t="str">
            <v>ATRIBUÍDO SÃO PAULO</v>
          </cell>
          <cell r="E2929">
            <v>492.81</v>
          </cell>
        </row>
        <row r="2930">
          <cell r="A2930">
            <v>100612</v>
          </cell>
          <cell r="B2930" t="str">
            <v>ASSENTAMENTO DE POSTE DE CONCRETO COM COMPRIMENTO NOMINAL DE 11 M, CARGA NOMINAL DE 600 DAN, ENGASTAMENTO BASE CONCRETADA COM 1 M DE CONCRETO E 0,7 M DE SOLO (NÃO INCLUI FORNECIMENTO). AF_11/2019</v>
          </cell>
          <cell r="C2930" t="str">
            <v>UN</v>
          </cell>
          <cell r="D2930" t="str">
            <v>ATRIBUÍDO SÃO PAULO</v>
          </cell>
          <cell r="E2930">
            <v>638.30999999999995</v>
          </cell>
        </row>
        <row r="2931">
          <cell r="A2931">
            <v>100613</v>
          </cell>
          <cell r="B2931" t="str">
            <v>ASSENTAMENTO DE POSTE DE CONCRETO COM COMPRIMENTO NOMINAL DE 11 M, CARGA NOMINAL DE 1000 DAN, ENGASTAMENTO BASE CONCRETADA COM 1 M DE CONCRETO E 0,7 M DE SOLO (NÃO INCLUI FORNECIMENTO). AF_11/2019</v>
          </cell>
          <cell r="C2931" t="str">
            <v>UN</v>
          </cell>
          <cell r="D2931" t="str">
            <v>ATRIBUÍDO SÃO PAULO</v>
          </cell>
          <cell r="E2931">
            <v>1014.06</v>
          </cell>
        </row>
        <row r="2932">
          <cell r="A2932">
            <v>100614</v>
          </cell>
          <cell r="B2932" t="str">
            <v>ASSENTAMENTO DE POSTE DE CONCRETO COM COMPRIMENTO NOMINAL DE 12 M, CARGA NOMINAL DE 400 DAN, ENGASTAMENTO BASE CONCRETADA COM 1 M DE CONCRETO E 0,8 M DE SOLO (NÃO INCLUI FORNECIMENTO). AF_11/2019</v>
          </cell>
          <cell r="C2932" t="str">
            <v>UN</v>
          </cell>
          <cell r="D2932" t="str">
            <v>ATRIBUÍDO SÃO PAULO</v>
          </cell>
          <cell r="E2932">
            <v>513.37</v>
          </cell>
        </row>
        <row r="2933">
          <cell r="A2933">
            <v>100615</v>
          </cell>
          <cell r="B2933" t="str">
            <v>ASSENTAMENTO DE POSTE DE CONCRETO COM COMPRIMENTO NOMINAL DE 12 M, CARGA NOMINAL DE 600 DAN, ENGASTAMENTO BASE CONCRETADA COM 1 M DE CONCRETO E 0,8 M DE SOLO (NÃO INCLUI FORNECIMENTO). AF_11/2019</v>
          </cell>
          <cell r="C2933" t="str">
            <v>UN</v>
          </cell>
          <cell r="D2933" t="str">
            <v>ATRIBUÍDO SÃO PAULO</v>
          </cell>
          <cell r="E2933">
            <v>663.1</v>
          </cell>
        </row>
        <row r="2934">
          <cell r="A2934">
            <v>100616</v>
          </cell>
          <cell r="B2934" t="str">
            <v>ASSENTAMENTO DE POSTE DE CONCRETO COM COMPRIMENTO NOMINAL DE 12 M, CARGA NOMINAL DE 1000 DAN, ENGASTAMENTO BASE CONCRETADA COM 1 M DE CONCRETO E 0,8 M DE SOLO (NÃO INCLUI FORNECIMENTO). AF_11/2019</v>
          </cell>
          <cell r="C2934" t="str">
            <v>UN</v>
          </cell>
          <cell r="D2934" t="str">
            <v>ATRIBUÍDO SÃO PAULO</v>
          </cell>
          <cell r="E2934">
            <v>1055</v>
          </cell>
        </row>
        <row r="2935">
          <cell r="A2935">
            <v>100617</v>
          </cell>
          <cell r="B2935" t="str">
            <v>ASSENTAMENTO DE POSTE DE CONCRETO COM COMPRIMENTO NOMINAL DE 13 M, CARGA NOMINAL DE 600 DAN, ENGASTAMENTO BASE CONCRETADA COM 1 M DE CONCRETO E 0,9 M DE SOLO (NÃO INCLUI FORNECIMENTO). AF_11/2019</v>
          </cell>
          <cell r="C2935" t="str">
            <v>UN</v>
          </cell>
          <cell r="D2935" t="str">
            <v>ATRIBUÍDO SÃO PAULO</v>
          </cell>
          <cell r="E2935">
            <v>687.82</v>
          </cell>
        </row>
        <row r="2936">
          <cell r="A2936">
            <v>100618</v>
          </cell>
          <cell r="B2936" t="str">
            <v>ASSENTAMENTO DE POSTE DE CONCRETO COM COMPRIMENTO NOMINAL DE 13 M, CARGA NOMINAL DE 1000 DAN, ENGASTAMENTO BASE CONCRETADA COM 1 M DE CONCRETO E 0,9 M DE SOLO - SOMENTE INSTALAÇÃO, SEM FORNECIMENTO. AF_11/2019</v>
          </cell>
          <cell r="C2936" t="str">
            <v>UN</v>
          </cell>
          <cell r="D2936" t="str">
            <v>ATRIBUÍDO SÃO PAULO</v>
          </cell>
          <cell r="E2936">
            <v>1097.7</v>
          </cell>
        </row>
        <row r="2937">
          <cell r="A2937">
            <v>100619</v>
          </cell>
          <cell r="B2937" t="str">
            <v>POSTE DECORATIVO PARA JARDIM EM AÇO TUBULAR, H = *2,5* M, SEM LUMINÁRIA - FORNECIMENTO E INSTALAÇÃO. AF_11/2019</v>
          </cell>
          <cell r="C2937" t="str">
            <v>UN</v>
          </cell>
          <cell r="D2937" t="str">
            <v>ATRIBUÍDO SÃO PAULO</v>
          </cell>
          <cell r="E2937">
            <v>344.01</v>
          </cell>
        </row>
        <row r="2938">
          <cell r="A2938">
            <v>100620</v>
          </cell>
          <cell r="B2938" t="str">
            <v>POSTE DE AÇO CONICO CONTÍNUO CURVO SIMPLES, FLANGEADO, H=9M, INCLUSIVE LUMINÁRIA, SEM LÂMPADA - FORNECIMENTO E INSTALACAO. AF_11/2019</v>
          </cell>
          <cell r="C2938" t="str">
            <v>UN</v>
          </cell>
          <cell r="D2938" t="str">
            <v>ATRIBUÍDO SÃO PAULO</v>
          </cell>
          <cell r="E2938">
            <v>1895.5</v>
          </cell>
        </row>
        <row r="2939">
          <cell r="A2939">
            <v>100621</v>
          </cell>
          <cell r="B2939" t="str">
            <v>POSTE DE AÇO CONICO CONTÍNUO CURVO DUPLO, FLANGEADO, H=9M, INCLUSIVE LUMINÁRIAS, SEM LÂMPADAS - FORNECIMENTO E INSTALACAO. AF_11/2019</v>
          </cell>
          <cell r="C2939" t="str">
            <v>UN</v>
          </cell>
          <cell r="D2939" t="str">
            <v>ATRIBUÍDO SÃO PAULO</v>
          </cell>
          <cell r="E2939">
            <v>2143.06</v>
          </cell>
        </row>
        <row r="2940">
          <cell r="A2940">
            <v>100622</v>
          </cell>
          <cell r="B2940" t="str">
            <v>POSTE DE AÇO CONICO CONTÍNUO CURVO SIMPLES, ENGASTADO, H=9M, INCLUSIVE LUMINÁRIA, SEM LÂMPADA - FORNECIMENTO E INSTALACAO. AF_11/2019</v>
          </cell>
          <cell r="C2940" t="str">
            <v>UN</v>
          </cell>
          <cell r="D2940" t="str">
            <v>ATRIBUÍDO SÃO PAULO</v>
          </cell>
          <cell r="E2940">
            <v>1315.06</v>
          </cell>
        </row>
        <row r="2941">
          <cell r="A2941">
            <v>100623</v>
          </cell>
          <cell r="B2941" t="str">
            <v>POSTE DE AÇO CONICO CONTÍNUO CURVO DUPLO, ENGASTADO, H=9M, INCLUSIVE LUMINÁRIAS, SEM LÂMPADAS - FORNECIMENTO E INSTALACAO. AF_11/2019</v>
          </cell>
          <cell r="C2941" t="str">
            <v>UN</v>
          </cell>
          <cell r="D2941" t="str">
            <v>ATRIBUÍDO SÃO PAULO</v>
          </cell>
          <cell r="E2941">
            <v>1418.9</v>
          </cell>
        </row>
        <row r="2942">
          <cell r="A2942">
            <v>72281</v>
          </cell>
          <cell r="B2942" t="str">
            <v>REATOR PARA LAMPADA VAPOR DE MERCURIO USO EXTERNO 220V/400W</v>
          </cell>
          <cell r="C2942" t="str">
            <v>UN</v>
          </cell>
          <cell r="D2942" t="str">
            <v>ATRIBUÍDO SÃO PAULO</v>
          </cell>
          <cell r="E2942">
            <v>109.57</v>
          </cell>
        </row>
        <row r="2943">
          <cell r="A2943">
            <v>72282</v>
          </cell>
          <cell r="B2943" t="str">
            <v>REATOR PARA LAMPADA VAPOR DE SODIO ALTA PRESSAO - 220V/250W - USO EXTERNO</v>
          </cell>
          <cell r="C2943" t="str">
            <v>UN</v>
          </cell>
          <cell r="D2943" t="str">
            <v>ATRIBUÍDO SÃO PAULO</v>
          </cell>
          <cell r="E2943">
            <v>145.03</v>
          </cell>
        </row>
        <row r="2944">
          <cell r="A2944" t="str">
            <v>73831/2</v>
          </cell>
          <cell r="B2944" t="str">
            <v>LAMPADA DE VAPOR DE MERCURIO DE 250W - FORNECIMENTO E INSTALACAO</v>
          </cell>
          <cell r="C2944" t="str">
            <v>UN</v>
          </cell>
          <cell r="D2944" t="str">
            <v>ATRIBUÍDO SÃO PAULO</v>
          </cell>
          <cell r="E2944">
            <v>33.32</v>
          </cell>
        </row>
        <row r="2945">
          <cell r="A2945" t="str">
            <v>73831/3</v>
          </cell>
          <cell r="B2945" t="str">
            <v>LAMPADA DE VAPOR DE MERCURIO DE 400W/250V - FORNECIMENTO E INSTALACAO</v>
          </cell>
          <cell r="C2945" t="str">
            <v>UN</v>
          </cell>
          <cell r="D2945" t="str">
            <v>ATRIBUÍDO SÃO PAULO</v>
          </cell>
          <cell r="E2945">
            <v>43.69</v>
          </cell>
        </row>
        <row r="2946">
          <cell r="A2946" t="str">
            <v>73831/4</v>
          </cell>
          <cell r="B2946" t="str">
            <v>LAMPADA MISTA DE 160W - FORNECIMENTO E INSTALACAO</v>
          </cell>
          <cell r="C2946" t="str">
            <v>UN</v>
          </cell>
          <cell r="D2946" t="str">
            <v>ATRIBUÍDO SÃO PAULO</v>
          </cell>
          <cell r="E2946">
            <v>21.55</v>
          </cell>
        </row>
        <row r="2947">
          <cell r="A2947" t="str">
            <v>73831/5</v>
          </cell>
          <cell r="B2947" t="str">
            <v>LAMPADA MISTA DE 250W - FORNECIMENTO E INSTALACAO</v>
          </cell>
          <cell r="C2947" t="str">
            <v>UN</v>
          </cell>
          <cell r="D2947" t="str">
            <v>ATRIBUÍDO SÃO PAULO</v>
          </cell>
          <cell r="E2947">
            <v>27.72</v>
          </cell>
        </row>
        <row r="2948">
          <cell r="A2948" t="str">
            <v>73831/6</v>
          </cell>
          <cell r="B2948" t="str">
            <v>LAMPADA MISTA DE 500W - FORNECIMENTO E INSTALACAO</v>
          </cell>
          <cell r="C2948" t="str">
            <v>UN</v>
          </cell>
          <cell r="D2948" t="str">
            <v>ATRIBUÍDO SÃO PAULO</v>
          </cell>
          <cell r="E2948">
            <v>48.61</v>
          </cell>
        </row>
        <row r="2949">
          <cell r="A2949" t="str">
            <v>73831/7</v>
          </cell>
          <cell r="B2949" t="str">
            <v>LAMPADA DE VAPOR DE SODIO DE 150WX220V - FORNECIMENTO E INSTALACAO</v>
          </cell>
          <cell r="C2949" t="str">
            <v>UN</v>
          </cell>
          <cell r="D2949" t="str">
            <v>ATRIBUÍDO SÃO PAULO</v>
          </cell>
          <cell r="E2949">
            <v>39.44</v>
          </cell>
        </row>
        <row r="2950">
          <cell r="A2950" t="str">
            <v>73831/8</v>
          </cell>
          <cell r="B2950" t="str">
            <v>LAMPADA DE VAPOR DE SODIO DE 250WX220V - FORNECIMENTO E INSTALACAO</v>
          </cell>
          <cell r="C2950" t="str">
            <v>UN</v>
          </cell>
          <cell r="D2950" t="str">
            <v>ATRIBUÍDO SÃO PAULO</v>
          </cell>
          <cell r="E2950">
            <v>44.84</v>
          </cell>
        </row>
        <row r="2951">
          <cell r="A2951" t="str">
            <v>73831/9</v>
          </cell>
          <cell r="B2951" t="str">
            <v>LAMPADA DE VAPOR DE SODIO DE 400WX220V - FORNECIMENTO E INSTALACAO</v>
          </cell>
          <cell r="C2951" t="str">
            <v>UN</v>
          </cell>
          <cell r="D2951" t="str">
            <v>ATRIBUÍDO SÃO PAULO</v>
          </cell>
          <cell r="E2951">
            <v>51.47</v>
          </cell>
        </row>
        <row r="2952">
          <cell r="A2952" t="str">
            <v>74231/1</v>
          </cell>
          <cell r="B2952" t="str">
            <v>LUMINARIA ABERTA PARA ILUMINACAO PUBLICA, PARA LAMPADA A VAPOR DE MERCURIO ATE 400W E MISTA ATE 500W, COM BRACO EM TUBO DE ACO GALV D=50MM PROJ HOR=2.500MM E PROJ VERT= 2.200MM, FORNECIMENTO E INSTALACAO</v>
          </cell>
          <cell r="C2952" t="str">
            <v>UN</v>
          </cell>
          <cell r="D2952" t="str">
            <v>ATRIBUÍDO SÃO PAULO</v>
          </cell>
          <cell r="E2952">
            <v>140.16999999999999</v>
          </cell>
        </row>
        <row r="2953">
          <cell r="A2953" t="str">
            <v>74246/1</v>
          </cell>
          <cell r="B2953" t="str">
            <v>REFLETOR RETANGULAR FECHADO COM LAMPADA VAPOR METALICO 400 W</v>
          </cell>
          <cell r="C2953" t="str">
            <v>UN</v>
          </cell>
          <cell r="D2953" t="str">
            <v>ATRIBUÍDO SÃO PAULO</v>
          </cell>
          <cell r="E2953">
            <v>277.99</v>
          </cell>
        </row>
        <row r="2954">
          <cell r="A2954">
            <v>83399</v>
          </cell>
          <cell r="B2954" t="str">
            <v>RELE FOTOELETRICO P/ COMANDO DE ILUMINACAO EXTERNA 220V/1000W - FORNECIMENTO E INSTALACAO</v>
          </cell>
          <cell r="C2954" t="str">
            <v>UN</v>
          </cell>
          <cell r="D2954" t="str">
            <v>ATRIBUÍDO SÃO PAULO</v>
          </cell>
          <cell r="E2954">
            <v>31.34</v>
          </cell>
        </row>
        <row r="2955">
          <cell r="A2955">
            <v>83400</v>
          </cell>
          <cell r="B2955" t="str">
            <v>BRACO P/ ILUMINACAO DE RUAS EM TUBO ACO GALV 1" COMP = 1,20M E INCLINACAO 25GRAUS EM RELACAO AO PLANO VERTICAL P/ FIXACAO EM POSTE OU PAREDE - FORNECIMENTO E INSTALACAO</v>
          </cell>
          <cell r="C2955" t="str">
            <v>UN</v>
          </cell>
          <cell r="D2955" t="str">
            <v>ATRIBUÍDO SÃO PAULO</v>
          </cell>
          <cell r="E2955">
            <v>100.89</v>
          </cell>
        </row>
        <row r="2956">
          <cell r="A2956">
            <v>83401</v>
          </cell>
          <cell r="B2956" t="str">
            <v>BRACO P/ LUMINARIA PUBLICA 1 X 1,50 M, EM TUBO ACO GALV 3/4, P/ FIXACAO EM POSTE OU PAREDE - FORNECIMENTO E INSTALACAO</v>
          </cell>
          <cell r="C2956" t="str">
            <v>UN</v>
          </cell>
          <cell r="D2956" t="str">
            <v>ATRIBUÍDO SÃO PAULO</v>
          </cell>
          <cell r="E2956">
            <v>100.89</v>
          </cell>
        </row>
        <row r="2957">
          <cell r="A2957">
            <v>83402</v>
          </cell>
          <cell r="B2957" t="str">
            <v>ABRACADEIRA DE FIXACAO DE BRACOS DE LUMINARIAS DE 4" - FORNECIMENTO E INSTALACAO</v>
          </cell>
          <cell r="C2957" t="str">
            <v>UN</v>
          </cell>
          <cell r="D2957" t="str">
            <v>ATRIBUÍDO SÃO PAULO</v>
          </cell>
          <cell r="E2957">
            <v>53.33</v>
          </cell>
        </row>
        <row r="2958">
          <cell r="A2958">
            <v>83475</v>
          </cell>
          <cell r="B2958" t="str">
            <v>LUMINARIA FECHADA PARA ILUMINACAO PUBLICA COM REATOR DE PARTIDA RAPIDA COM LAMPADA A VAPOR DE MERCURIO 250W - FORNECIMENTO E INSTALACAO</v>
          </cell>
          <cell r="C2958" t="str">
            <v>UN</v>
          </cell>
          <cell r="D2958" t="str">
            <v>ATRIBUÍDO SÃO PAULO</v>
          </cell>
          <cell r="E2958">
            <v>366.27</v>
          </cell>
        </row>
        <row r="2959">
          <cell r="A2959">
            <v>83478</v>
          </cell>
          <cell r="B2959" t="str">
            <v>LUMINARIA FECHADA PARA ILUMINACAO PUBLICA - LAMPADAS DE 250/500W - FORNECIMENTO E INSTALACAO (EXCLUINDO LAMPADAS)</v>
          </cell>
          <cell r="C2959" t="str">
            <v>UN</v>
          </cell>
          <cell r="D2959" t="str">
            <v>ATRIBUÍDO SÃO PAULO</v>
          </cell>
          <cell r="E2959">
            <v>272.70999999999998</v>
          </cell>
        </row>
        <row r="2960">
          <cell r="A2960">
            <v>83479</v>
          </cell>
          <cell r="B2960" t="str">
            <v>LUMINARIA ESTANQUE - PROTECAO CONTRA AGUA, POEIRA OU IMPACTOS - TIPO AQUATIC PIAL OU EQUIVALENTE</v>
          </cell>
          <cell r="C2960" t="str">
            <v>UN</v>
          </cell>
          <cell r="D2960" t="str">
            <v>ATRIBUÍDO SÃO PAULO</v>
          </cell>
          <cell r="E2960">
            <v>111.82</v>
          </cell>
        </row>
        <row r="2961">
          <cell r="A2961">
            <v>83480</v>
          </cell>
          <cell r="B2961" t="str">
            <v>REATOR PARA LAMPADA VAPOR DE MERCURIO 125W  USO EXTERNO</v>
          </cell>
          <cell r="C2961" t="str">
            <v>UN</v>
          </cell>
          <cell r="D2961" t="str">
            <v>ATRIBUÍDO SÃO PAULO</v>
          </cell>
          <cell r="E2961">
            <v>89.16</v>
          </cell>
        </row>
        <row r="2962">
          <cell r="A2962">
            <v>83481</v>
          </cell>
          <cell r="B2962" t="str">
            <v>REATOR PARA LAMPADA VAPOR DE MERCURIO 250W USO EXTERNO</v>
          </cell>
          <cell r="C2962" t="str">
            <v>UN</v>
          </cell>
          <cell r="D2962" t="str">
            <v>ATRIBUÍDO SÃO PAULO</v>
          </cell>
          <cell r="E2962">
            <v>99.67</v>
          </cell>
        </row>
        <row r="2963">
          <cell r="A2963">
            <v>97600</v>
          </cell>
          <cell r="B2963" t="str">
            <v>REFLETOR EM ALUMÍNIO COM SUPORTE E ALÇA, LÂMPADA 125 W - FORNECIMENTO E INSTALAÇÃO. AF_11/2017</v>
          </cell>
          <cell r="C2963" t="str">
            <v>UN</v>
          </cell>
          <cell r="D2963" t="str">
            <v>ATRIBUÍDO SÃO PAULO</v>
          </cell>
          <cell r="E2963">
            <v>190.29</v>
          </cell>
        </row>
        <row r="2964">
          <cell r="A2964">
            <v>97601</v>
          </cell>
          <cell r="B2964" t="str">
            <v>REFLETOR EM ALUMÍNIO COM SUPORTE E ALÇA, LÂMPADA 250 W - FORNECIMENTO E INSTALAÇÃO. AF_11/2017</v>
          </cell>
          <cell r="C2964" t="str">
            <v>UN</v>
          </cell>
          <cell r="D2964" t="str">
            <v>ATRIBUÍDO SÃO PAULO</v>
          </cell>
          <cell r="E2964">
            <v>202.77</v>
          </cell>
        </row>
        <row r="2965">
          <cell r="A2965">
            <v>97605</v>
          </cell>
          <cell r="B2965" t="str">
            <v>LUMINÁRIA ARANDELA TIPO MEIA-LUA, PARA 1 LÂMPADA LED - FORNECIMENTO E INSTALAÇÃO. AF_11/2017</v>
          </cell>
          <cell r="C2965" t="str">
            <v>UN</v>
          </cell>
          <cell r="D2965" t="str">
            <v>ATRIBUÍDO SÃO PAULO</v>
          </cell>
          <cell r="E2965">
            <v>68.489999999999995</v>
          </cell>
        </row>
        <row r="2966">
          <cell r="A2966">
            <v>97606</v>
          </cell>
          <cell r="B2966" t="str">
            <v>LUMINÁRIA ARANDELA TIPO MEIA-LUA, PARA 1 LÂMPADA DE 15 W - FORNECIMENTO E INSTALAÇÃO. AF_11/2017</v>
          </cell>
          <cell r="C2966" t="str">
            <v>UN</v>
          </cell>
          <cell r="D2966" t="str">
            <v>ATRIBUÍDO SÃO PAULO</v>
          </cell>
          <cell r="E2966">
            <v>56.93</v>
          </cell>
        </row>
        <row r="2967">
          <cell r="A2967">
            <v>97607</v>
          </cell>
          <cell r="B2967" t="str">
            <v>LUMINÁRIA ARANDELA TIPO TARTARUGA PARA 1 LÂMPADA LED - FORNECIMENTO E INSTALAÇÃO. AF_11/2017</v>
          </cell>
          <cell r="C2967" t="str">
            <v>UN</v>
          </cell>
          <cell r="D2967" t="str">
            <v>ATRIBUÍDO SÃO PAULO</v>
          </cell>
          <cell r="E2967">
            <v>78.59</v>
          </cell>
        </row>
        <row r="2968">
          <cell r="A2968">
            <v>97608</v>
          </cell>
          <cell r="B2968" t="str">
            <v>LUMINÁRIA ARANDELA TIPO TARTARUGA, COM GRADE, PARA 1 LÂMPADA DE 15 W - FORNECIMENTO E INSTALAÇÃO. AF_11/2017</v>
          </cell>
          <cell r="C2968" t="str">
            <v>UN</v>
          </cell>
          <cell r="D2968" t="str">
            <v>ATRIBUÍDO SÃO PAULO</v>
          </cell>
          <cell r="E2968">
            <v>67.03</v>
          </cell>
        </row>
        <row r="2969">
          <cell r="A2969" t="str">
            <v>73857/1</v>
          </cell>
          <cell r="B2969" t="str">
            <v>TRANSFORMADOR DISTRIBUICAO  75KVA TRIFASICO 60HZ CLASSE 15KV IMERSO EM ÓLEO MINERAL FORNECIMENTO E INSTALACAO</v>
          </cell>
          <cell r="C2969" t="str">
            <v>UN</v>
          </cell>
          <cell r="D2969" t="str">
            <v>ATRIBUÍDO SÃO PAULO</v>
          </cell>
          <cell r="E2969">
            <v>6586.54</v>
          </cell>
        </row>
        <row r="2970">
          <cell r="A2970" t="str">
            <v>73857/2</v>
          </cell>
          <cell r="B2970" t="str">
            <v>TRANSFORMADOR DISTRIBUICAO  112,5KVA TRIFASICO 60HZ CLASSE 15KV IMERSO EM ÓLEO MINERAL FORNECIMENTO E INSTALACAO</v>
          </cell>
          <cell r="C2970" t="str">
            <v>UN</v>
          </cell>
          <cell r="D2970" t="str">
            <v>ATRIBUÍDO SÃO PAULO</v>
          </cell>
          <cell r="E2970">
            <v>8139.66</v>
          </cell>
        </row>
        <row r="2971">
          <cell r="A2971" t="str">
            <v>73857/3</v>
          </cell>
          <cell r="B2971" t="str">
            <v>TRANSFORMADOR DISTRIBUICAO  150KVA TRIFASICO 60HZ CLASSE 15KV IMERSO EM ÓLEO MINERAL FORNECIMENTO E INSTALACAO</v>
          </cell>
          <cell r="C2971" t="str">
            <v>UN</v>
          </cell>
          <cell r="D2971" t="str">
            <v>ATRIBUÍDO SÃO PAULO</v>
          </cell>
          <cell r="E2971">
            <v>10259.89</v>
          </cell>
        </row>
        <row r="2972">
          <cell r="A2972" t="str">
            <v>73857/4</v>
          </cell>
          <cell r="B2972" t="str">
            <v>TRANSFORMADOR DISTRIBUICAO  225KVA TRIFASICO 60HZ CLASSE 15KV IMERSO EM ÓLEO MINERAL FORNECIMENTO E INSTALACAO</v>
          </cell>
          <cell r="C2972" t="str">
            <v>UN</v>
          </cell>
          <cell r="D2972" t="str">
            <v>ATRIBUÍDO SÃO PAULO</v>
          </cell>
          <cell r="E2972">
            <v>14364.58</v>
          </cell>
        </row>
        <row r="2973">
          <cell r="A2973" t="str">
            <v>73857/5</v>
          </cell>
          <cell r="B2973" t="str">
            <v>TRANSFORMADOR DISTRIBUICAO  300KVA TRIFASICO 60HZ CLASSE 15KV IMERSO EM ÓLEO MINERAL FORNECIMENTO E INSTALACAO</v>
          </cell>
          <cell r="C2973" t="str">
            <v>UN</v>
          </cell>
          <cell r="D2973" t="str">
            <v>ATRIBUÍDO SÃO PAULO</v>
          </cell>
          <cell r="E2973">
            <v>16755.330000000002</v>
          </cell>
        </row>
        <row r="2974">
          <cell r="A2974" t="str">
            <v>73857/6</v>
          </cell>
          <cell r="B2974" t="str">
            <v>TRANSFORMADOR DISTRIBUICAO  500KVA TRIFASICO 60HZ CLASSE 15KV IMERSO EM ÓLEO MINERAL FORNECIMENTO E INSTALACAO</v>
          </cell>
          <cell r="C2974" t="str">
            <v>UN</v>
          </cell>
          <cell r="D2974" t="str">
            <v>ATRIBUÍDO SÃO PAULO</v>
          </cell>
          <cell r="E2974">
            <v>27260.39</v>
          </cell>
        </row>
        <row r="2975">
          <cell r="A2975" t="str">
            <v>73857/7</v>
          </cell>
          <cell r="B2975" t="str">
            <v>TRANSFORMADOR DISTRIBUICAO  30KVA TRIFASICO 60HZ CLASSE 15KV IMERSO EM ÓLEO MINERAL FORNECIMENTO E INSTALACAO</v>
          </cell>
          <cell r="C2975" t="str">
            <v>UN</v>
          </cell>
          <cell r="D2975" t="str">
            <v>ATRIBUÍDO SÃO PAULO</v>
          </cell>
          <cell r="E2975">
            <v>4544.42</v>
          </cell>
        </row>
        <row r="2976">
          <cell r="A2976" t="str">
            <v>73857/8</v>
          </cell>
          <cell r="B2976" t="str">
            <v>TRANSFORMADOR DISTRIBUICAO  45KVA TRIFASICO 60HZ CLASSE 15KV IMERSO EM ÓLEO MINERAL FORNECIMENTO E INSTALACAO</v>
          </cell>
          <cell r="C2976" t="str">
            <v>UN</v>
          </cell>
          <cell r="D2976" t="str">
            <v>ATRIBUÍDO SÃO PAULO</v>
          </cell>
          <cell r="E2976">
            <v>5091.3500000000004</v>
          </cell>
        </row>
        <row r="2977">
          <cell r="A2977" t="str">
            <v>73857/9</v>
          </cell>
          <cell r="B2977" t="str">
            <v>TRANSFORMADOR DISTRIBUICAO  750KVA TRIFASICO 60HZ CLASSE 15KV IMERSO EM ÓLEO MINERAL FORNECIMENTO E INSTALACAO</v>
          </cell>
          <cell r="C2977" t="str">
            <v>UN</v>
          </cell>
          <cell r="D2977" t="str">
            <v>ATRIBUÍDO SÃO PAULO</v>
          </cell>
          <cell r="E2977">
            <v>37345.07</v>
          </cell>
        </row>
        <row r="2978">
          <cell r="A2978" t="str">
            <v>73857/10</v>
          </cell>
          <cell r="B2978" t="str">
            <v>TRANSFORMADOR DISTRIBUICAO  1000KVA TRIFASICO 60HZ CLASSE 15KV IMERSO EM ÓLEO MINERAL FORNECIMENTO E INSTALACAO</v>
          </cell>
          <cell r="C2978" t="str">
            <v>UN</v>
          </cell>
          <cell r="D2978" t="str">
            <v>ATRIBUÍDO SÃO PAULO</v>
          </cell>
          <cell r="E2978">
            <v>52227.33</v>
          </cell>
        </row>
        <row r="2979">
          <cell r="A2979">
            <v>93128</v>
          </cell>
          <cell r="B2979" t="str">
            <v>PONTO DE ILUMINAÇÃO RESIDENCIAL INCLUINDO INTERRUPTOR SIMPLES, CAIXA ELÉTRICA, ELETRODUTO, CABO, RASGO, QUEBRA E CHUMBAMENTO (EXCLUINDO LUMINÁRIA E LÂMPADA). AF_01/2016</v>
          </cell>
          <cell r="C2979" t="str">
            <v>UN</v>
          </cell>
          <cell r="D2979" t="str">
            <v>COEFICIENTE DE REPRESENTATIVIDADE</v>
          </cell>
          <cell r="E2979">
            <v>115.43</v>
          </cell>
        </row>
        <row r="2980">
          <cell r="A2980">
            <v>93137</v>
          </cell>
          <cell r="B2980" t="str">
            <v>PONTO DE ILUMINAÇÃO RESIDENCIAL INCLUINDO INTERRUPTOR SIMPLES (2 MÓDULOS), CAIXA ELÉTRICA, ELETRODUTO, CABO, RASGO, QUEBRA E CHUMBAMENTO (EXCLUINDO LUMINÁRIA E LÂMPADA). AF_01/2016</v>
          </cell>
          <cell r="C2980" t="str">
            <v>UN</v>
          </cell>
          <cell r="D2980" t="str">
            <v>COEFICIENTE DE REPRESENTATIVIDADE</v>
          </cell>
          <cell r="E2980">
            <v>136</v>
          </cell>
        </row>
        <row r="2981">
          <cell r="A2981">
            <v>93138</v>
          </cell>
          <cell r="B2981" t="str">
            <v>PONTO DE ILUMINAÇÃO RESIDENCIAL INCLUINDO INTERRUPTOR PARALELO, CAIXA ELÉTRICA, ELETRODUTO, CABO, RASGO, QUEBRA E CHUMBAMENTO (EXCLUINDO LUMINÁRIA E LÂMPADA). AF_01/2016</v>
          </cell>
          <cell r="C2981" t="str">
            <v>UN</v>
          </cell>
          <cell r="D2981" t="str">
            <v>COEFICIENTE DE REPRESENTATIVIDADE</v>
          </cell>
          <cell r="E2981">
            <v>128.43</v>
          </cell>
        </row>
        <row r="2982">
          <cell r="A2982">
            <v>93139</v>
          </cell>
          <cell r="B2982" t="str">
            <v>PONTO DE ILUMINAÇÃO RESIDENCIAL INCLUINDO INTERRUPTOR PARALELO (2 MÓDULOS), CAIXA ELÉTRICA, ELETRODUTO, CABO, RASGO, QUEBRA E CHUMBAMENTO (EXCLUINDO LUMINÁRIA E LÂMPADA). AF_01/2016</v>
          </cell>
          <cell r="C2982" t="str">
            <v>UN</v>
          </cell>
          <cell r="D2982" t="str">
            <v>COEFICIENTE DE REPRESENTATIVIDADE</v>
          </cell>
          <cell r="E2982">
            <v>161.99</v>
          </cell>
        </row>
        <row r="2983">
          <cell r="A2983">
            <v>93140</v>
          </cell>
          <cell r="B2983" t="str">
            <v>PONTO DE ILUMINAÇÃO RESIDENCIAL INCLUINDO INTERRUPTOR SIMPLES CONJUGADO COM PARALELO, CAIXA ELÉTRICA, ELETRODUTO, CABO, RASGO, QUEBRA E CHUMBAMENTO (EXCLUINDO LUMINÁRIA E LÂMPADA). AF_01/2016</v>
          </cell>
          <cell r="C2983" t="str">
            <v>UN</v>
          </cell>
          <cell r="D2983" t="str">
            <v>COEFICIENTE DE REPRESENTATIVIDADE</v>
          </cell>
          <cell r="E2983">
            <v>152.81</v>
          </cell>
        </row>
        <row r="2984">
          <cell r="A2984">
            <v>93141</v>
          </cell>
          <cell r="B2984" t="str">
            <v>PONTO DE TOMADA RESIDENCIAL INCLUINDO TOMADA 10A/250V, CAIXA ELÉTRICA, ELETRODUTO, CABO, RASGO, QUEBRA E CHUMBAMENTO. AF_01/2016</v>
          </cell>
          <cell r="C2984" t="str">
            <v>UN</v>
          </cell>
          <cell r="D2984" t="str">
            <v>COEFICIENTE DE REPRESENTATIVIDADE</v>
          </cell>
          <cell r="E2984">
            <v>136.93</v>
          </cell>
        </row>
        <row r="2985">
          <cell r="A2985">
            <v>93142</v>
          </cell>
          <cell r="B2985" t="str">
            <v>PONTO DE TOMADA RESIDENCIAL INCLUINDO TOMADA (2 MÓDULOS) 10A/250V, CAIXA ELÉTRICA, ELETRODUTO, CABO, RASGO, QUEBRA E CHUMBAMENTO. AF_01/2016</v>
          </cell>
          <cell r="C2985" t="str">
            <v>UN</v>
          </cell>
          <cell r="D2985" t="str">
            <v>COEFICIENTE DE REPRESENTATIVIDADE</v>
          </cell>
          <cell r="E2985">
            <v>154.16</v>
          </cell>
        </row>
        <row r="2986">
          <cell r="A2986">
            <v>93143</v>
          </cell>
          <cell r="B2986" t="str">
            <v>PONTO DE TOMADA RESIDENCIAL INCLUINDO TOMADA 20A/250V, CAIXA ELÉTRICA, ELETRODUTO, CABO, RASGO, QUEBRA E CHUMBAMENTO. AF_01/2016</v>
          </cell>
          <cell r="C2986" t="str">
            <v>UN</v>
          </cell>
          <cell r="D2986" t="str">
            <v>COEFICIENTE DE REPRESENTATIVIDADE</v>
          </cell>
          <cell r="E2986">
            <v>138.76</v>
          </cell>
        </row>
        <row r="2987">
          <cell r="A2987">
            <v>93144</v>
          </cell>
          <cell r="B2987" t="str">
            <v>PONTO DE UTILIZAÇÃO DE EQUIPAMENTOS ELÉTRICOS, RESIDENCIAL, INCLUINDO SUPORTE E PLACA, CAIXA ELÉTRICA, ELETRODUTO, CABO, RASGO, QUEBRA E CHUMBAMENTO. AF_01/2016</v>
          </cell>
          <cell r="C2987" t="str">
            <v>UN</v>
          </cell>
          <cell r="D2987" t="str">
            <v>COEFICIENTE DE REPRESENTATIVIDADE</v>
          </cell>
          <cell r="E2987">
            <v>166.52</v>
          </cell>
        </row>
        <row r="2988">
          <cell r="A2988">
            <v>93145</v>
          </cell>
          <cell r="B2988" t="str">
            <v>PONTO DE ILUMINAÇÃO E TOMADA, RESIDENCIAL, INCLUINDO INTERRUPTOR SIMPLES E TOMADA 10A/250V, CAIXA ELÉTRICA, ELETRODUTO, CABO, RASGO, QUEBRA E CHUMBAMENTO (EXCLUINDO LUMINÁRIA E LÂMPADA). AF_01/2016</v>
          </cell>
          <cell r="C2988" t="str">
            <v>UN</v>
          </cell>
          <cell r="D2988" t="str">
            <v>COEFICIENTE DE REPRESENTATIVIDADE</v>
          </cell>
          <cell r="E2988">
            <v>165.15</v>
          </cell>
        </row>
        <row r="2989">
          <cell r="A2989">
            <v>93146</v>
          </cell>
          <cell r="B2989" t="str">
            <v>PONTO DE ILUMINAÇÃO E TOMADA, RESIDENCIAL, INCLUINDO INTERRUPTOR PARALELO E TOMADA 10A/250V, CAIXA ELÉTRICA, ELETRODUTO, CABO, RASGO, QUEBRA E CHUMBAMENTO (EXCLUINDO LUMINÁRIA E LÂMPADA). AF_01/2016</v>
          </cell>
          <cell r="C2989" t="str">
            <v>UN</v>
          </cell>
          <cell r="D2989" t="str">
            <v>COEFICIENTE DE REPRESENTATIVIDADE</v>
          </cell>
          <cell r="E2989">
            <v>178.16</v>
          </cell>
        </row>
        <row r="2990">
          <cell r="A2990">
            <v>93147</v>
          </cell>
          <cell r="B2990" t="str">
            <v>PONTO DE ILUMINAÇÃO E TOMADA, RESIDENCIAL, INCLUINDO INTERRUPTOR SIMPLES, INTERRUPTOR PARALELO E TOMADA 10A/250V, CAIXA ELÉTRICA, ELETRODUTO, CABO, RASGO, QUEBRA E CHUMBAMENTO (EXCLUINDO LUMINÁRIA E LÂMPADA). AF_01/2016</v>
          </cell>
          <cell r="C2990" t="str">
            <v>UN</v>
          </cell>
          <cell r="D2990" t="str">
            <v>COEFICIENTE DE REPRESENTATIVIDADE</v>
          </cell>
          <cell r="E2990">
            <v>202.58</v>
          </cell>
        </row>
        <row r="2991">
          <cell r="A2991">
            <v>8260</v>
          </cell>
          <cell r="B2991" t="str">
            <v>INSTALACAO PARA-RAIOS P/RESERVATORIO</v>
          </cell>
          <cell r="C2991" t="str">
            <v>UN</v>
          </cell>
          <cell r="D2991" t="str">
            <v>COEFICIENTE DE REPRESENTATIVIDADE</v>
          </cell>
          <cell r="E2991">
            <v>2809.63</v>
          </cell>
        </row>
        <row r="2992">
          <cell r="A2992">
            <v>72315</v>
          </cell>
          <cell r="B2992" t="str">
            <v>TERMINAL AEREO EM ACO GALVANIZADO COM BASE DE FIXACAO H = 30CM</v>
          </cell>
          <cell r="C2992" t="str">
            <v>UN</v>
          </cell>
          <cell r="D2992" t="str">
            <v>COEFICIENTE DE REPRESENTATIVIDADE</v>
          </cell>
          <cell r="E2992">
            <v>27.71</v>
          </cell>
        </row>
        <row r="2993">
          <cell r="A2993">
            <v>96971</v>
          </cell>
          <cell r="B2993" t="str">
            <v>CORDOALHA DE COBRE NU 16 MM², NÃO ENTERRADA, COM ISOLADOR - FORNECIMENTO E INSTALAÇÃO. AF_12/2017</v>
          </cell>
          <cell r="C2993" t="str">
            <v>M</v>
          </cell>
          <cell r="D2993" t="str">
            <v>COEFICIENTE DE REPRESENTATIVIDADE</v>
          </cell>
          <cell r="E2993">
            <v>21.27</v>
          </cell>
        </row>
        <row r="2994">
          <cell r="A2994">
            <v>96972</v>
          </cell>
          <cell r="B2994" t="str">
            <v>CORDOALHA DE COBRE NU 25 MM², NÃO ENTERRADA, COM ISOLADOR - FORNECIMENTO E INSTALAÇÃO. AF_12/2017</v>
          </cell>
          <cell r="C2994" t="str">
            <v>M</v>
          </cell>
          <cell r="D2994" t="str">
            <v>COEFICIENTE DE REPRESENTATIVIDADE</v>
          </cell>
          <cell r="E2994">
            <v>29.32</v>
          </cell>
        </row>
        <row r="2995">
          <cell r="A2995">
            <v>96973</v>
          </cell>
          <cell r="B2995" t="str">
            <v>CORDOALHA DE COBRE NU 35 MM², NÃO ENTERRADA, COM ISOLADOR - FORNECIMENTO E INSTALAÇÃO. AF_12/2017</v>
          </cell>
          <cell r="C2995" t="str">
            <v>M</v>
          </cell>
          <cell r="D2995" t="str">
            <v>COEFICIENTE DE REPRESENTATIVIDADE</v>
          </cell>
          <cell r="E2995">
            <v>36.76</v>
          </cell>
        </row>
        <row r="2996">
          <cell r="A2996">
            <v>96974</v>
          </cell>
          <cell r="B2996" t="str">
            <v>CORDOALHA DE COBRE NU 50 MM², NÃO ENTERRADA, COM ISOLADOR - FORNECIMENTO E INSTALAÇÃO. AF_12/2017</v>
          </cell>
          <cell r="C2996" t="str">
            <v>M</v>
          </cell>
          <cell r="D2996" t="str">
            <v>COEFICIENTE DE REPRESENTATIVIDADE</v>
          </cell>
          <cell r="E2996">
            <v>46.29</v>
          </cell>
        </row>
        <row r="2997">
          <cell r="A2997">
            <v>96975</v>
          </cell>
          <cell r="B2997" t="str">
            <v>CORDOALHA DE COBRE NU 70 MM², NÃO ENTERRADA, COM ISOLADOR - FORNECIMENTO E INSTALAÇÃO. AF_12/2017</v>
          </cell>
          <cell r="C2997" t="str">
            <v>M</v>
          </cell>
          <cell r="D2997" t="str">
            <v>COEFICIENTE DE REPRESENTATIVIDADE</v>
          </cell>
          <cell r="E2997">
            <v>58.52</v>
          </cell>
        </row>
        <row r="2998">
          <cell r="A2998">
            <v>96976</v>
          </cell>
          <cell r="B2998" t="str">
            <v>CORDOALHA DE COBRE NU 95 MM², NÃO ENTERRADA, COM ISOLADOR - FORNECIMENTO E INSTALAÇÃO. AF_12/2017</v>
          </cell>
          <cell r="C2998" t="str">
            <v>M</v>
          </cell>
          <cell r="D2998" t="str">
            <v>COEFICIENTE DE REPRESENTATIVIDADE</v>
          </cell>
          <cell r="E2998">
            <v>74.290000000000006</v>
          </cell>
        </row>
        <row r="2999">
          <cell r="A2999">
            <v>96977</v>
          </cell>
          <cell r="B2999" t="str">
            <v>CORDOALHA DE COBRE NU 50 MM², ENTERRADA, SEM ISOLADOR - FORNECIMENTO E INSTALAÇÃO. AF_12/2017</v>
          </cell>
          <cell r="C2999" t="str">
            <v>M</v>
          </cell>
          <cell r="D2999" t="str">
            <v>COEFICIENTE DE REPRESENTATIVIDADE</v>
          </cell>
          <cell r="E2999">
            <v>25.3</v>
          </cell>
        </row>
        <row r="3000">
          <cell r="A3000">
            <v>96978</v>
          </cell>
          <cell r="B3000" t="str">
            <v>CORDOALHA DE COBRE NU 70 MM², ENTERRADA, SEM ISOLADOR - FORNECIMENTO E INSTALAÇÃO. AF_12/2017</v>
          </cell>
          <cell r="C3000" t="str">
            <v>M</v>
          </cell>
          <cell r="D3000" t="str">
            <v>COEFICIENTE DE REPRESENTATIVIDADE</v>
          </cell>
          <cell r="E3000">
            <v>35.36</v>
          </cell>
        </row>
        <row r="3001">
          <cell r="A3001">
            <v>96979</v>
          </cell>
          <cell r="B3001" t="str">
            <v>CORDOALHA DE COBRE NU 95 MM², ENTERRADA, SEM ISOLADOR - FORNECIMENTO E INSTALAÇÃO. AF_12/2017</v>
          </cell>
          <cell r="C3001" t="str">
            <v>M</v>
          </cell>
          <cell r="D3001" t="str">
            <v>COEFICIENTE DE REPRESENTATIVIDADE</v>
          </cell>
          <cell r="E3001">
            <v>49.37</v>
          </cell>
        </row>
        <row r="3002">
          <cell r="A3002">
            <v>96984</v>
          </cell>
          <cell r="B3002" t="str">
            <v>ELETRODUTO PVC 40MM (1 ¼ ) PARA SPDA - FORNECIMENTO E INSTALAÇÃO. AF_12/2017</v>
          </cell>
          <cell r="C3002" t="str">
            <v>UN</v>
          </cell>
          <cell r="D3002" t="str">
            <v>COEFICIENTE DE REPRESENTATIVIDADE</v>
          </cell>
          <cell r="E3002">
            <v>45.43</v>
          </cell>
        </row>
        <row r="3003">
          <cell r="A3003">
            <v>96985</v>
          </cell>
          <cell r="B3003" t="str">
            <v>HASTE DE ATERRAMENTO 5/8  PARA SPDA - FORNECIMENTO E INSTALAÇÃO. AF_12/2017</v>
          </cell>
          <cell r="C3003" t="str">
            <v>UN</v>
          </cell>
          <cell r="D3003" t="str">
            <v>COEFICIENTE DE REPRESENTATIVIDADE</v>
          </cell>
          <cell r="E3003">
            <v>57.5</v>
          </cell>
        </row>
        <row r="3004">
          <cell r="A3004">
            <v>96986</v>
          </cell>
          <cell r="B3004" t="str">
            <v>HASTE DE ATERRAMENTO 3/4  PARA SPDA - FORNECIMENTO E INSTALAÇÃO. AF_12/2017</v>
          </cell>
          <cell r="C3004" t="str">
            <v>UN</v>
          </cell>
          <cell r="D3004" t="str">
            <v>COEFICIENTE DE REPRESENTATIVIDADE</v>
          </cell>
          <cell r="E3004">
            <v>85.99</v>
          </cell>
        </row>
        <row r="3005">
          <cell r="A3005">
            <v>96987</v>
          </cell>
          <cell r="B3005" t="str">
            <v>BASE METÁLICA PARA MASTRO 1 ½  PARA SPDA - FORNECIMENTO E INSTALAÇÃO. AF_12/2017</v>
          </cell>
          <cell r="C3005" t="str">
            <v>UN</v>
          </cell>
          <cell r="D3005" t="str">
            <v>COEFICIENTE DE REPRESENTATIVIDADE</v>
          </cell>
          <cell r="E3005">
            <v>87.72</v>
          </cell>
        </row>
        <row r="3006">
          <cell r="A3006">
            <v>96988</v>
          </cell>
          <cell r="B3006" t="str">
            <v>MASTRO 1 ½  PARA SPDA - FORNECIMENTO E INSTALAÇÃO. AF_12/2017</v>
          </cell>
          <cell r="C3006" t="str">
            <v>UN</v>
          </cell>
          <cell r="D3006" t="str">
            <v>COEFICIENTE DE REPRESENTATIVIDADE</v>
          </cell>
          <cell r="E3006">
            <v>95.68</v>
          </cell>
        </row>
        <row r="3007">
          <cell r="A3007">
            <v>96989</v>
          </cell>
          <cell r="B3007" t="str">
            <v>CAPTOR TIPO FRANKLIN PARA SPDA - FORNECIMENTO E INSTALAÇÃO. AF_12/2017</v>
          </cell>
          <cell r="C3007" t="str">
            <v>UN</v>
          </cell>
          <cell r="D3007" t="str">
            <v>COEFICIENTE DE REPRESENTATIVIDADE</v>
          </cell>
          <cell r="E3007">
            <v>63.45</v>
          </cell>
        </row>
        <row r="3008">
          <cell r="A3008">
            <v>98463</v>
          </cell>
          <cell r="B3008" t="str">
            <v>SUPORTE ISOLADOR PARA CORDOALHA DE COBRE - FORNECIMENTO E INSTALAÇÃO. AF_12/2017</v>
          </cell>
          <cell r="C3008" t="str">
            <v>UN</v>
          </cell>
          <cell r="D3008" t="str">
            <v>COEFICIENTE DE REPRESENTATIVIDADE</v>
          </cell>
          <cell r="E3008">
            <v>18.97</v>
          </cell>
        </row>
        <row r="3009">
          <cell r="A3009">
            <v>9535</v>
          </cell>
          <cell r="B3009" t="str">
            <v>CHUVEIRO ELETRICO COMUM CORPO PLASTICO TIPO DUCHA, FORNECIMENTO E INSTALACAO</v>
          </cell>
          <cell r="C3009" t="str">
            <v>UN</v>
          </cell>
          <cell r="D3009" t="str">
            <v>COEFICIENTE DE REPRESENTATIVIDADE</v>
          </cell>
          <cell r="E3009">
            <v>75.8</v>
          </cell>
        </row>
        <row r="3010">
          <cell r="A3010">
            <v>88547</v>
          </cell>
          <cell r="B3010" t="str">
            <v>CHAVE DE BOIA AUTOMÁTICA SUPERIOR 10A/250V - FORNECIMENTO E INSTALACAO</v>
          </cell>
          <cell r="C3010" t="str">
            <v>UN</v>
          </cell>
          <cell r="D3010" t="str">
            <v>COEFICIENTE DE REPRESENTATIVIDADE</v>
          </cell>
          <cell r="E3010">
            <v>79.66</v>
          </cell>
        </row>
        <row r="3011">
          <cell r="A3011">
            <v>72283</v>
          </cell>
          <cell r="B3011" t="str">
            <v>ABRIGO PARA HIDRANTE, 75X45X17CM, COM REGISTRO GLOBO ANGULAR 45º 2.1/2", ADAPTADOR STORZ 2.1/2", MANGUEIRA DE INCÊNDIO 15M, REDUÇÃO 2.1/2X1.1/2" E ESGUICHO EM LATÃO 1.1/2" - FORNECIMENTO E INSTALAÇÃO</v>
          </cell>
          <cell r="C3011" t="str">
            <v>UN</v>
          </cell>
          <cell r="D3011" t="str">
            <v>COEFICIENTE DE REPRESENTATIVIDADE</v>
          </cell>
          <cell r="E3011">
            <v>954.63</v>
          </cell>
        </row>
        <row r="3012">
          <cell r="A3012">
            <v>72287</v>
          </cell>
          <cell r="B3012" t="str">
            <v>CAIXA DE INCÊNDIO 45X75X17CM - FORNECIMENTO E INSTALAÇÃO</v>
          </cell>
          <cell r="C3012" t="str">
            <v>UN</v>
          </cell>
          <cell r="D3012" t="str">
            <v>COEFICIENTE DE REPRESENTATIVIDADE</v>
          </cell>
          <cell r="E3012">
            <v>257.45</v>
          </cell>
        </row>
        <row r="3013">
          <cell r="A3013">
            <v>72288</v>
          </cell>
          <cell r="B3013" t="str">
            <v>CAIXA DE INCÊNDIO 60X75X17CM - FORNECIMENTO E INSTALAÇÃO</v>
          </cell>
          <cell r="C3013" t="str">
            <v>UN</v>
          </cell>
          <cell r="D3013" t="str">
            <v>COEFICIENTE DE REPRESENTATIVIDADE</v>
          </cell>
          <cell r="E3013">
            <v>321.08999999999997</v>
          </cell>
        </row>
        <row r="3014">
          <cell r="A3014">
            <v>72553</v>
          </cell>
          <cell r="B3014" t="str">
            <v>EXTINTOR DE PQS 4KG - FORNECIMENTO E INSTALACAO</v>
          </cell>
          <cell r="C3014" t="str">
            <v>UN</v>
          </cell>
          <cell r="D3014" t="str">
            <v>COEFICIENTE DE REPRESENTATIVIDADE</v>
          </cell>
          <cell r="E3014">
            <v>138.13999999999999</v>
          </cell>
        </row>
        <row r="3015">
          <cell r="A3015">
            <v>72554</v>
          </cell>
          <cell r="B3015" t="str">
            <v>EXTINTOR DE CO2 6KG - FORNECIMENTO E INSTALACAO</v>
          </cell>
          <cell r="C3015" t="str">
            <v>UN</v>
          </cell>
          <cell r="D3015" t="str">
            <v>COEFICIENTE DE REPRESENTATIVIDADE</v>
          </cell>
          <cell r="E3015">
            <v>461.22</v>
          </cell>
        </row>
        <row r="3016">
          <cell r="A3016" t="str">
            <v>73775/1</v>
          </cell>
          <cell r="B3016" t="str">
            <v>EXTINTOR INCENDIO TP PO QUIMICO 4KG FORNECIMENTO E COLOCACAO</v>
          </cell>
          <cell r="C3016" t="str">
            <v>UN</v>
          </cell>
          <cell r="D3016" t="str">
            <v>COEFICIENTE DE REPRESENTATIVIDADE</v>
          </cell>
          <cell r="E3016">
            <v>145.97</v>
          </cell>
        </row>
        <row r="3017">
          <cell r="A3017" t="str">
            <v>73775/2</v>
          </cell>
          <cell r="B3017" t="str">
            <v>EXTINTOR INCENDIO AGUA-PRESSURIZADA 10L INCL SUPORTE PAREDE CARGA     COMPLETA FORNECIMENTO E COLOCACAO</v>
          </cell>
          <cell r="C3017" t="str">
            <v>UN</v>
          </cell>
          <cell r="D3017" t="str">
            <v>COEFICIENTE DE REPRESENTATIVIDADE</v>
          </cell>
          <cell r="E3017">
            <v>150.30000000000001</v>
          </cell>
        </row>
        <row r="3018">
          <cell r="A3018">
            <v>83633</v>
          </cell>
          <cell r="B3018" t="str">
            <v>HIDRANTE SUBTERRANEO FERRO FUNDIDO C/ CURVA LONGA E CAIXA DN=75MM</v>
          </cell>
          <cell r="C3018" t="str">
            <v>UN</v>
          </cell>
          <cell r="D3018" t="str">
            <v>ATRIBUÍDO SÃO PAULO</v>
          </cell>
          <cell r="E3018">
            <v>1959.09</v>
          </cell>
        </row>
        <row r="3019">
          <cell r="A3019">
            <v>83634</v>
          </cell>
          <cell r="B3019" t="str">
            <v>EXTINTOR INCENDIO TP GAS CARBONICO 4KG COMPLETO - FORNECIMENTO E INSTALACAO</v>
          </cell>
          <cell r="C3019" t="str">
            <v>UN</v>
          </cell>
          <cell r="D3019" t="str">
            <v>COEFICIENTE DE REPRESENTATIVIDADE</v>
          </cell>
          <cell r="E3019">
            <v>434.43</v>
          </cell>
        </row>
        <row r="3020">
          <cell r="A3020">
            <v>83635</v>
          </cell>
          <cell r="B3020" t="str">
            <v>EXTINTOR INCENDIO TP PO QUIMICO 6KG - FORNECIMENTO E INSTALACAO</v>
          </cell>
          <cell r="C3020" t="str">
            <v>UN</v>
          </cell>
          <cell r="D3020" t="str">
            <v>COLETADO</v>
          </cell>
          <cell r="E3020">
            <v>169.05</v>
          </cell>
        </row>
        <row r="3021">
          <cell r="A3021">
            <v>96765</v>
          </cell>
          <cell r="B3021" t="str">
            <v>ABRIGO PARA HIDRANTE, 90X60X17CM, COM REGISTRO GLOBO ANGULAR 45 GRAUS 2 1/2", ADAPTADOR STORZ 2 1/2", MANGUEIRA DE INCÊNDIO 20M, REDUÇÃO 2 1/2 X 1 1/2" E ESGUICHO EM LATÃO 1 1/2" - FORNECIMENTO E INSTALAÇÃO. AF_08/2017</v>
          </cell>
          <cell r="C3021" t="str">
            <v>UN</v>
          </cell>
          <cell r="D3021" t="str">
            <v>COEFICIENTE DE REPRESENTATIVIDADE</v>
          </cell>
          <cell r="E3021">
            <v>1124.3499999999999</v>
          </cell>
        </row>
        <row r="3022">
          <cell r="A3022" t="str">
            <v>73749/1</v>
          </cell>
          <cell r="B3022" t="str">
            <v>CAIXA ENTERRADA PARA INSTALACOES TELEFONICAS TIPO R1 0,60X0,35X0,50M EM BLOCOS DE CONCRETO ESTRUTURAL</v>
          </cell>
          <cell r="C3022" t="str">
            <v>UN</v>
          </cell>
          <cell r="D3022" t="str">
            <v>ATRIBUÍDO SÃO PAULO</v>
          </cell>
          <cell r="E3022">
            <v>178.79</v>
          </cell>
        </row>
        <row r="3023">
          <cell r="A3023" t="str">
            <v>73749/2</v>
          </cell>
          <cell r="B3023" t="str">
            <v>CAIXA ENTERRADA PARA INSTALACOES TELEFONICAS TIPO R2 1,07X0,52X0,50M EM BLOCOS DE CONCRETO ESTRUTURAL</v>
          </cell>
          <cell r="C3023" t="str">
            <v>UN</v>
          </cell>
          <cell r="D3023" t="str">
            <v>ATRIBUÍDO SÃO PAULO</v>
          </cell>
          <cell r="E3023">
            <v>323.81</v>
          </cell>
        </row>
        <row r="3024">
          <cell r="A3024" t="str">
            <v>73749/3</v>
          </cell>
          <cell r="B3024" t="str">
            <v>CAIXA ENTERRADA PARA INSTALACOES TELEFONICAS TIPO R3 1,30X1,20X1,20M EM BLOCOS DE CONCRETO ESTRUTURAL</v>
          </cell>
          <cell r="C3024" t="str">
            <v>UN</v>
          </cell>
          <cell r="D3024" t="str">
            <v>ATRIBUÍDO SÃO PAULO</v>
          </cell>
          <cell r="E3024">
            <v>1053.71</v>
          </cell>
        </row>
        <row r="3025">
          <cell r="A3025">
            <v>84796</v>
          </cell>
          <cell r="B3025" t="str">
            <v>TAMPAO FOFO P/ CAIXA R2 PADRAO TELEBRAS COMPLETO - FORNECIMENTO E INSTALACAO</v>
          </cell>
          <cell r="C3025" t="str">
            <v>UN</v>
          </cell>
          <cell r="D3025" t="str">
            <v>ATRIBUÍDO SÃO PAULO</v>
          </cell>
          <cell r="E3025">
            <v>478.4</v>
          </cell>
        </row>
        <row r="3026">
          <cell r="A3026">
            <v>84798</v>
          </cell>
          <cell r="B3026" t="str">
            <v>TAMPAO FOFO P/ CAIXA R1 PADRAO TELEBRAS COMPLETO - FORNECIMENTO E INSTALACAO</v>
          </cell>
          <cell r="C3026" t="str">
            <v>UN</v>
          </cell>
          <cell r="D3026" t="str">
            <v>ATRIBUÍDO SÃO PAULO</v>
          </cell>
          <cell r="E3026">
            <v>220.67</v>
          </cell>
        </row>
        <row r="3027">
          <cell r="A3027">
            <v>98261</v>
          </cell>
          <cell r="B3027" t="str">
            <v>CABO TELEFÔNICO CCI-50 1 PAR, INSTALADO EM ENTRADA DE EDIFICAÇÃO - FORNECIMENTO E INSTALAÇÃO. AF_11/2019</v>
          </cell>
          <cell r="C3027" t="str">
            <v>M</v>
          </cell>
          <cell r="D3027" t="str">
            <v>COEFICIENTE DE REPRESENTATIVIDADE</v>
          </cell>
          <cell r="E3027">
            <v>3.04</v>
          </cell>
        </row>
        <row r="3028">
          <cell r="A3028">
            <v>98262</v>
          </cell>
          <cell r="B3028" t="str">
            <v>CABO TELEFÔNICO CCI-50 2 PARES, SEM BLINDAGEM, INSTALADO EM ENTRADA DE EDIFICAÇÃO - FORNECIMENTO E INSTALAÇÃO. AF_11/2019</v>
          </cell>
          <cell r="C3028" t="str">
            <v>M</v>
          </cell>
          <cell r="D3028" t="str">
            <v>COEFICIENTE DE REPRESENTATIVIDADE</v>
          </cell>
          <cell r="E3028">
            <v>3.47</v>
          </cell>
        </row>
        <row r="3029">
          <cell r="A3029">
            <v>98263</v>
          </cell>
          <cell r="B3029" t="str">
            <v>CABO TELEFÔNICO CCI-50 3 PARES, SEM BLINDAGEM, INSTALADO EM ENTRADA DE EDIFICAÇÃO - FORNECIMENTO E INSTALAÇÃO. AF_11/2019</v>
          </cell>
          <cell r="C3029" t="str">
            <v>M</v>
          </cell>
          <cell r="D3029" t="str">
            <v>COEFICIENTE DE REPRESENTATIVIDADE</v>
          </cell>
          <cell r="E3029">
            <v>3.97</v>
          </cell>
        </row>
        <row r="3030">
          <cell r="A3030">
            <v>98264</v>
          </cell>
          <cell r="B3030" t="str">
            <v>CABO TELEFÔNICO CCI-50 4 PARES, SEM BLINDAGEM, INSTALADO EM ENTRADA DE EDIFICAÇÃO - FORNECIMENTO E INSTALAÇÃO. AF_11/2019</v>
          </cell>
          <cell r="C3030" t="str">
            <v>M</v>
          </cell>
          <cell r="D3030" t="str">
            <v>COEFICIENTE DE REPRESENTATIVIDADE</v>
          </cell>
          <cell r="E3030">
            <v>4.3499999999999996</v>
          </cell>
        </row>
        <row r="3031">
          <cell r="A3031">
            <v>98265</v>
          </cell>
          <cell r="B3031" t="str">
            <v>CABO TELEFÔNICO CCI-50 5 PARES, SEM BLINDAGEM, INSTALADO EM ENTRADA DE EDIFICAÇÃO - FORNECIMENTO E INSTALAÇÃO. AF_11/2019</v>
          </cell>
          <cell r="C3031" t="str">
            <v>M</v>
          </cell>
          <cell r="D3031" t="str">
            <v>COEFICIENTE DE REPRESENTATIVIDADE</v>
          </cell>
          <cell r="E3031">
            <v>4.92</v>
          </cell>
        </row>
        <row r="3032">
          <cell r="A3032">
            <v>98266</v>
          </cell>
          <cell r="B3032" t="str">
            <v>CABO TELEFÔNICO CCI-50 6 PARES, SEM BLINDAGEM, INSTALADO EM ENTRADA DE EDIFICAÇÃO - FORNECIMENTO E INSTALAÇÃO. AF_11/2019</v>
          </cell>
          <cell r="C3032" t="str">
            <v>M</v>
          </cell>
          <cell r="D3032" t="str">
            <v>COEFICIENTE DE REPRESENTATIVIDADE</v>
          </cell>
          <cell r="E3032">
            <v>5.24</v>
          </cell>
        </row>
        <row r="3033">
          <cell r="A3033">
            <v>98267</v>
          </cell>
          <cell r="B3033" t="str">
            <v>CABO TELEFÔNICO CI-50 10 PARES INSTALADO EM ENTRADA DE EDIFICAÇÃO - FORNECIMENTO E INSTALAÇÃO. AF_11/2019</v>
          </cell>
          <cell r="C3033" t="str">
            <v>M</v>
          </cell>
          <cell r="D3033" t="str">
            <v>COEFICIENTE DE REPRESENTATIVIDADE</v>
          </cell>
          <cell r="E3033">
            <v>8.23</v>
          </cell>
        </row>
        <row r="3034">
          <cell r="A3034">
            <v>98268</v>
          </cell>
          <cell r="B3034" t="str">
            <v>CABO TELEFÔNICO CI-50 20 PARES INSTALADO EM ENTRADA DE EDIFICAÇÃO - FORNECIMENTO E INSTALAÇÃO. AF_11/2019</v>
          </cell>
          <cell r="C3034" t="str">
            <v>M</v>
          </cell>
          <cell r="D3034" t="str">
            <v>COEFICIENTE DE REPRESENTATIVIDADE</v>
          </cell>
          <cell r="E3034">
            <v>12.74</v>
          </cell>
        </row>
        <row r="3035">
          <cell r="A3035">
            <v>98269</v>
          </cell>
          <cell r="B3035" t="str">
            <v>CABO TELEFÔNICO CI-50 30 PARES INSTALADO EM ENTRADA DE EDIFICAÇÃO - FORNECIMENTO E INSTALAÇÃO. AF_11/2019</v>
          </cell>
          <cell r="C3035" t="str">
            <v>M</v>
          </cell>
          <cell r="D3035" t="str">
            <v>COEFICIENTE DE REPRESENTATIVIDADE</v>
          </cell>
          <cell r="E3035">
            <v>16.170000000000002</v>
          </cell>
        </row>
        <row r="3036">
          <cell r="A3036">
            <v>98270</v>
          </cell>
          <cell r="B3036" t="str">
            <v>CABO TELEFÔNICO CI-50 50 PARES INSTALADO EM ENTRADA DE EDIFICAÇÃO - FORNECIMENTO E INSTALAÇÃO. AF_11/2019</v>
          </cell>
          <cell r="C3036" t="str">
            <v>M</v>
          </cell>
          <cell r="D3036" t="str">
            <v>COEFICIENTE DE REPRESENTATIVIDADE</v>
          </cell>
          <cell r="E3036">
            <v>25.44</v>
          </cell>
        </row>
        <row r="3037">
          <cell r="A3037">
            <v>98271</v>
          </cell>
          <cell r="B3037" t="str">
            <v>CABO TELEFÔNICO CI-50 75 PARES INSTALADO EM ENTRADA DE EDIFICAÇÃO - FORNECIMENTO E INSTALAÇÃO. AF_11/2019</v>
          </cell>
          <cell r="C3037" t="str">
            <v>M</v>
          </cell>
          <cell r="D3037" t="str">
            <v>COEFICIENTE DE REPRESENTATIVIDADE</v>
          </cell>
          <cell r="E3037">
            <v>38.6</v>
          </cell>
        </row>
        <row r="3038">
          <cell r="A3038">
            <v>98272</v>
          </cell>
          <cell r="B3038" t="str">
            <v>CABO TELEFÔNICO CI-50 200 PARES INSTALADO EM ENTRADA DE EDIFICAÇÃO - FORNECIMENTO E INSTALAÇÃO. AF_11/2019</v>
          </cell>
          <cell r="C3038" t="str">
            <v>M</v>
          </cell>
          <cell r="D3038" t="str">
            <v>COEFICIENTE DE REPRESENTATIVIDADE</v>
          </cell>
          <cell r="E3038">
            <v>88.54</v>
          </cell>
        </row>
        <row r="3039">
          <cell r="A3039">
            <v>98273</v>
          </cell>
          <cell r="B3039" t="str">
            <v>CABO TELEFÔNICO CCI-50 4 PARES, SEM BLINDAGEM, INSTALADO EM PRUMADA - FORNECIMENTO E INSTALAÇÃO. AF_11/2019</v>
          </cell>
          <cell r="C3039" t="str">
            <v>M</v>
          </cell>
          <cell r="D3039" t="str">
            <v>COEFICIENTE DE REPRESENTATIVIDADE</v>
          </cell>
          <cell r="E3039">
            <v>1.74</v>
          </cell>
        </row>
        <row r="3040">
          <cell r="A3040">
            <v>98274</v>
          </cell>
          <cell r="B3040" t="str">
            <v>CABO TELEFÔNICO CCI-50 5 PARES, SEM BLINDAGEM, INSTALADO EM PRUMADA - FORNECIMENTO E INSTALAÇÃO. AF_11/2019</v>
          </cell>
          <cell r="C3040" t="str">
            <v>M</v>
          </cell>
          <cell r="D3040" t="str">
            <v>COEFICIENTE DE REPRESENTATIVIDADE</v>
          </cell>
          <cell r="E3040">
            <v>2.31</v>
          </cell>
        </row>
        <row r="3041">
          <cell r="A3041">
            <v>98275</v>
          </cell>
          <cell r="B3041" t="str">
            <v>CABO TELEFÔNICO CCI-50 6 PARES, SEM BLINDAGEM, INSTALADO EM PRUMADA - FORNECIMENTO E INSTALAÇÃO. AF_11/2019</v>
          </cell>
          <cell r="C3041" t="str">
            <v>M</v>
          </cell>
          <cell r="D3041" t="str">
            <v>COEFICIENTE DE REPRESENTATIVIDADE</v>
          </cell>
          <cell r="E3041">
            <v>2.63</v>
          </cell>
        </row>
        <row r="3042">
          <cell r="A3042">
            <v>98276</v>
          </cell>
          <cell r="B3042" t="str">
            <v>CABO TELEFÔNICO CI-50 10 PARES INSTALADO EM PRUMADA - FORNECIMENTO E INSTALAÇÃO. AF_11/2019</v>
          </cell>
          <cell r="C3042" t="str">
            <v>M</v>
          </cell>
          <cell r="D3042" t="str">
            <v>COEFICIENTE DE REPRESENTATIVIDADE</v>
          </cell>
          <cell r="E3042">
            <v>5.62</v>
          </cell>
        </row>
        <row r="3043">
          <cell r="A3043">
            <v>98277</v>
          </cell>
          <cell r="B3043" t="str">
            <v>CABO TELEFÔNICO CI-50 20 PARES INSTALADO EM PRUMADA - FORNECIMENTO E INSTALAÇÃO. AF_11/2019</v>
          </cell>
          <cell r="C3043" t="str">
            <v>M</v>
          </cell>
          <cell r="D3043" t="str">
            <v>COEFICIENTE DE REPRESENTATIVIDADE</v>
          </cell>
          <cell r="E3043">
            <v>10.15</v>
          </cell>
        </row>
        <row r="3044">
          <cell r="A3044">
            <v>98278</v>
          </cell>
          <cell r="B3044" t="str">
            <v>CABO TELEFÔNICO CI-50 30 PARES INSTALADO EM PRUMADA - FORNECIMENTO E INSTALAÇÃO. AF_11/2019</v>
          </cell>
          <cell r="C3044" t="str">
            <v>M</v>
          </cell>
          <cell r="D3044" t="str">
            <v>COEFICIENTE DE REPRESENTATIVIDADE</v>
          </cell>
          <cell r="E3044">
            <v>13.57</v>
          </cell>
        </row>
        <row r="3045">
          <cell r="A3045">
            <v>98279</v>
          </cell>
          <cell r="B3045" t="str">
            <v>CABO TELEFÔNICO CI-50 50 PARES INSTALADO EM PRUMADA - FORNECIMENTO E INSTALAÇÃO. AF_11/2019</v>
          </cell>
          <cell r="C3045" t="str">
            <v>M</v>
          </cell>
          <cell r="D3045" t="str">
            <v>COEFICIENTE DE REPRESENTATIVIDADE</v>
          </cell>
          <cell r="E3045">
            <v>22.83</v>
          </cell>
        </row>
        <row r="3046">
          <cell r="A3046">
            <v>98280</v>
          </cell>
          <cell r="B3046" t="str">
            <v>CABO TELEFÔNICO CCI-50 1 PAR, SEM BLINDAGEM, INSTALADO EM DISTRIBUIÇÃO DE EDIFICAÇÃO RESIDENCIAL - FORNECIMENTO E INSTALAÇÃO. AF_11/2019</v>
          </cell>
          <cell r="C3046" t="str">
            <v>M</v>
          </cell>
          <cell r="D3046" t="str">
            <v>COEFICIENTE DE REPRESENTATIVIDADE</v>
          </cell>
          <cell r="E3046">
            <v>6.38</v>
          </cell>
        </row>
        <row r="3047">
          <cell r="A3047">
            <v>98281</v>
          </cell>
          <cell r="B3047" t="str">
            <v>CABO TELEFÔNICO CCI-50 2 PARES, SEM BLINDAGEM, INSTALADO EM DISTRIBUIÇÃO DE EDIFICAÇÃO RESIDENCIAL - FORNECIMENTO E INSTALAÇÃO. AF_11/2019</v>
          </cell>
          <cell r="C3047" t="str">
            <v>M</v>
          </cell>
          <cell r="D3047" t="str">
            <v>COEFICIENTE DE REPRESENTATIVIDADE</v>
          </cell>
          <cell r="E3047">
            <v>6.82</v>
          </cell>
        </row>
        <row r="3048">
          <cell r="A3048">
            <v>98282</v>
          </cell>
          <cell r="B3048" t="str">
            <v>CABO TELEFÔNICO CCI-50 3 PARES, SEM BLINDAGEM, INSTALADO EM DISTRIBUIÇÃO DE EDIFICAÇÃO RESIDENCIAL - FORNECIMENTO E INSTALAÇÃO. AF_11/2019</v>
          </cell>
          <cell r="C3048" t="str">
            <v>M</v>
          </cell>
          <cell r="D3048" t="str">
            <v>COEFICIENTE DE REPRESENTATIVIDADE</v>
          </cell>
          <cell r="E3048">
            <v>7.31</v>
          </cell>
        </row>
        <row r="3049">
          <cell r="A3049">
            <v>98283</v>
          </cell>
          <cell r="B3049" t="str">
            <v>CABO TELEFÔNICO CCI-50 4 PARES, SEM BLINDAGEM, INSTALADO EM DISTRIBUIÇÃO DE EDIFICAÇÃO RESIDENCIAL - FORNECIMENTO E INSTALAÇÃO. AF_11/2019</v>
          </cell>
          <cell r="C3049" t="str">
            <v>M</v>
          </cell>
          <cell r="D3049" t="str">
            <v>COEFICIENTE DE REPRESENTATIVIDADE</v>
          </cell>
          <cell r="E3049">
            <v>7.69</v>
          </cell>
        </row>
        <row r="3050">
          <cell r="A3050">
            <v>98284</v>
          </cell>
          <cell r="B3050" t="str">
            <v>CABO TELEFÔNICO CCI-50 5 PARES, SEM BLINDAGEM, INSTALADO EM DISTRIBUIÇÃO DE EDIFICAÇÃO RESIDENCIAL - FORNECIMENTO E INSTALAÇÃO. AF_11/2019</v>
          </cell>
          <cell r="C3050" t="str">
            <v>M</v>
          </cell>
          <cell r="D3050" t="str">
            <v>COEFICIENTE DE REPRESENTATIVIDADE</v>
          </cell>
          <cell r="E3050">
            <v>8.26</v>
          </cell>
        </row>
        <row r="3051">
          <cell r="A3051">
            <v>98285</v>
          </cell>
          <cell r="B3051" t="str">
            <v>CABO TELEFÔNICO CCI-50 6 PARES, SEM BLINDAGEM, INSTALADO EM DISTRIBUIÇÃO DE EDIFICAÇÃO RESIDENCIAL - FORNECIMENTO E INSTALAÇÃO. AF_11/2019</v>
          </cell>
          <cell r="C3051" t="str">
            <v>M</v>
          </cell>
          <cell r="D3051" t="str">
            <v>COEFICIENTE DE REPRESENTATIVIDADE</v>
          </cell>
          <cell r="E3051">
            <v>8.58</v>
          </cell>
        </row>
        <row r="3052">
          <cell r="A3052">
            <v>98286</v>
          </cell>
          <cell r="B3052" t="str">
            <v>CABO TELEFÔNICO CI-50 10 PARES INSTALADO EM DISTRIBUIÇÃO DE EDIFICAÇÃO RESIDENCIAL - FORNECIMENTO E INSTALAÇÃO. AF_11/2019</v>
          </cell>
          <cell r="C3052" t="str">
            <v>M</v>
          </cell>
          <cell r="D3052" t="str">
            <v>COEFICIENTE DE REPRESENTATIVIDADE</v>
          </cell>
          <cell r="E3052">
            <v>11.57</v>
          </cell>
        </row>
        <row r="3053">
          <cell r="A3053">
            <v>98287</v>
          </cell>
          <cell r="B3053" t="str">
            <v>CABO TELEFÔNICO CCI-50 1 PAR, SEM BLINDAGEM, INSTALADO EM DISTRIBUIÇÃO DE EDIFICAÇÃO INSTITUCIONAL - FORNECIMENTO E INSTALAÇÃO. AF_11/2019</v>
          </cell>
          <cell r="C3053" t="str">
            <v>M</v>
          </cell>
          <cell r="D3053" t="str">
            <v>COEFICIENTE DE REPRESENTATIVIDADE</v>
          </cell>
          <cell r="E3053">
            <v>1.03</v>
          </cell>
        </row>
        <row r="3054">
          <cell r="A3054">
            <v>98288</v>
          </cell>
          <cell r="B3054" t="str">
            <v>CABO TELEFÔNICO CCI-50 2 PARES, SEM BLINDAGEM, INSTALADO EM DISTRIBUIÇÃO DE EDIFICAÇÃO INSTITUCIONAL - FORNECIMENTO E INSTALAÇÃO. AF_11/2019</v>
          </cell>
          <cell r="C3054" t="str">
            <v>M</v>
          </cell>
          <cell r="D3054" t="str">
            <v>COEFICIENTE DE REPRESENTATIVIDADE</v>
          </cell>
          <cell r="E3054">
            <v>1.46</v>
          </cell>
        </row>
        <row r="3055">
          <cell r="A3055">
            <v>98289</v>
          </cell>
          <cell r="B3055" t="str">
            <v>CABO TELEFÔNICO CCI-50 3 PARES, SEM BLINDAGEM, INSTALADO EM DISTRIBUIÇÃO DE EDIFICAÇÃO INSTITUCIONAL - FORNECIMENTO E INSTALAÇÃO. AF_11/2019</v>
          </cell>
          <cell r="C3055" t="str">
            <v>M</v>
          </cell>
          <cell r="D3055" t="str">
            <v>COEFICIENTE DE REPRESENTATIVIDADE</v>
          </cell>
          <cell r="E3055">
            <v>1.96</v>
          </cell>
        </row>
        <row r="3056">
          <cell r="A3056">
            <v>98290</v>
          </cell>
          <cell r="B3056" t="str">
            <v>CABO TELEFÔNICO CCI-50 4 PARES, SEM BLINDAGEM, INSTALADO EM DISTRIBUIÇÃO DE EDIFICAÇÃO INSTITUCIONAL - FORNECIMENTO E INSTALAÇÃO. AF_11/2019</v>
          </cell>
          <cell r="C3056" t="str">
            <v>M</v>
          </cell>
          <cell r="D3056" t="str">
            <v>COEFICIENTE DE REPRESENTATIVIDADE</v>
          </cell>
          <cell r="E3056">
            <v>2.34</v>
          </cell>
        </row>
        <row r="3057">
          <cell r="A3057">
            <v>98291</v>
          </cell>
          <cell r="B3057" t="str">
            <v>CABO TELEFÔNICO CCI-50 5 PARES, SEM BLINDAGEM, INSTALADO EM DISTRIBUIÇÃO DE EDIFICAÇÃO INSTITUCIONAL - FORNECIMENTO E INSTALAÇÃO. AF_11/2019</v>
          </cell>
          <cell r="C3057" t="str">
            <v>M</v>
          </cell>
          <cell r="D3057" t="str">
            <v>COEFICIENTE DE REPRESENTATIVIDADE</v>
          </cell>
          <cell r="E3057">
            <v>2.91</v>
          </cell>
        </row>
        <row r="3058">
          <cell r="A3058">
            <v>98292</v>
          </cell>
          <cell r="B3058" t="str">
            <v>CABO TELEFÔNICO CCI-50 6 PARES, SEM BLINDAGEM, INSTALADO EM DISTRIBUIÇÃO DE EDIFICAÇÃO INSTITUCIONAL - FORNECIMENTO E INSTALAÇÃO. AF_11/2019</v>
          </cell>
          <cell r="C3058" t="str">
            <v>M</v>
          </cell>
          <cell r="D3058" t="str">
            <v>COEFICIENTE DE REPRESENTATIVIDADE</v>
          </cell>
          <cell r="E3058">
            <v>3.23</v>
          </cell>
        </row>
        <row r="3059">
          <cell r="A3059">
            <v>98293</v>
          </cell>
          <cell r="B3059" t="str">
            <v>CABO TELEFÔNICO CI-50 10 PARES INSTALADO EM DISTRIBUIÇÃO DE EDIFICAÇÃO INSTITUCIONAL - FORNECIMENTO E INSTALAÇÃO. AF_11/2019</v>
          </cell>
          <cell r="C3059" t="str">
            <v>M</v>
          </cell>
          <cell r="D3059" t="str">
            <v>COEFICIENTE DE REPRESENTATIVIDADE</v>
          </cell>
          <cell r="E3059">
            <v>6.22</v>
          </cell>
        </row>
        <row r="3060">
          <cell r="A3060">
            <v>98400</v>
          </cell>
          <cell r="B3060" t="str">
            <v>CABO TELEFÔNICO CTP-APL-50 10 PARES INSTALADO EM ENTRADA DE EDIFICAÇÃO - FORNECIMENTO E INSTALAÇÃO. AF_11/2019</v>
          </cell>
          <cell r="C3060" t="str">
            <v>M</v>
          </cell>
          <cell r="D3060" t="str">
            <v>COEFICIENTE DE REPRESENTATIVIDADE</v>
          </cell>
          <cell r="E3060">
            <v>9.5</v>
          </cell>
        </row>
        <row r="3061">
          <cell r="A3061">
            <v>98401</v>
          </cell>
          <cell r="B3061" t="str">
            <v>CABO TELEFÔNICO CTP-APL-50 20 PARES INSTALADO EM ENTRADA DE EDIFICAÇÃO - FORNECIMENTO E INSTALAÇÃO. AF_11/2019</v>
          </cell>
          <cell r="C3061" t="str">
            <v>M</v>
          </cell>
          <cell r="D3061" t="str">
            <v>COEFICIENTE DE REPRESENTATIVIDADE</v>
          </cell>
          <cell r="E3061">
            <v>14.1</v>
          </cell>
        </row>
        <row r="3062">
          <cell r="A3062">
            <v>98402</v>
          </cell>
          <cell r="B3062" t="str">
            <v>CABO TELEFÔNICO CTP-APL-50 30 PARES INSTALADO EM ENTRADA DE EDIFICAÇÃO - FORNECIMENTO E INSTALAÇÃO. AF_11/2019</v>
          </cell>
          <cell r="C3062" t="str">
            <v>M</v>
          </cell>
          <cell r="D3062" t="str">
            <v>COEFICIENTE DE REPRESENTATIVIDADE</v>
          </cell>
          <cell r="E3062">
            <v>18</v>
          </cell>
        </row>
        <row r="3063">
          <cell r="A3063">
            <v>100556</v>
          </cell>
          <cell r="B3063" t="str">
            <v>CAIXA DE PASSAGEM PARA TELEFONE 15X15X10CM (SOBREPOR), FORNECIMENTO E INSTALACAO. AF_11/2019</v>
          </cell>
          <cell r="C3063" t="str">
            <v>UN</v>
          </cell>
          <cell r="D3063" t="str">
            <v>COEFICIENTE DE REPRESENTATIVIDADE</v>
          </cell>
          <cell r="E3063">
            <v>27.17</v>
          </cell>
        </row>
        <row r="3064">
          <cell r="A3064">
            <v>100557</v>
          </cell>
          <cell r="B3064" t="str">
            <v>CAIXA DE PASSAGEM PARA TELEFONE 80X80X15CM (SOBREPOR) FORNECIMENTO E INSTALACAO. AF_11/2019</v>
          </cell>
          <cell r="C3064" t="str">
            <v>UN</v>
          </cell>
          <cell r="D3064" t="str">
            <v>COEFICIENTE DE REPRESENTATIVIDADE</v>
          </cell>
          <cell r="E3064">
            <v>273.04000000000002</v>
          </cell>
        </row>
        <row r="3065">
          <cell r="A3065">
            <v>100559</v>
          </cell>
          <cell r="B3065" t="str">
            <v>CAIXA DE PASSAGEM PARA TELEFONE 150X150X15CM (SOBREPOR) FORNECIMENTO E INSTALACAO. AF_11/2019</v>
          </cell>
          <cell r="C3065" t="str">
            <v>UN</v>
          </cell>
          <cell r="D3065" t="str">
            <v>COEFICIENTE DE REPRESENTATIVIDADE</v>
          </cell>
          <cell r="E3065">
            <v>79.28</v>
          </cell>
        </row>
        <row r="3066">
          <cell r="A3066">
            <v>100560</v>
          </cell>
          <cell r="B3066" t="str">
            <v>QUADRO DE DISTRIBUIÇÃO PARA TELEFONE N.2, 20X20X12CM EM CHAPA METALICA, DE EMBUTIR, SEM ACESSORIOS, PADRÃO TELEBRAS, FORNECIMENTO E INSTALAÇÃO. AF_11/2019</v>
          </cell>
          <cell r="C3066" t="str">
            <v>UN</v>
          </cell>
          <cell r="D3066" t="str">
            <v>COEFICIENTE DE REPRESENTATIVIDADE</v>
          </cell>
          <cell r="E3066">
            <v>73.040000000000006</v>
          </cell>
        </row>
        <row r="3067">
          <cell r="A3067">
            <v>100561</v>
          </cell>
          <cell r="B3067" t="str">
            <v>QUADRO DE DISTRIBUICAO PARA TELEFONE N.3, 40X40X12CM EM CHAPA METALICA, DE EMBUTIR, SEM ACESSORIOS, PADRAO TELEBRAS, FORNECIMENTO E INSTALAÇÃO. AF_11/2019</v>
          </cell>
          <cell r="C3067" t="str">
            <v>UN</v>
          </cell>
          <cell r="D3067" t="str">
            <v>COEFICIENTE DE REPRESENTATIVIDADE</v>
          </cell>
          <cell r="E3067">
            <v>121.14</v>
          </cell>
        </row>
        <row r="3068">
          <cell r="A3068">
            <v>100562</v>
          </cell>
          <cell r="B3068" t="str">
            <v>QUADRO DE DISTRIBUICAO PARA TELEFONE N.4, 60X60X12CM EM CHAPA METALICA, DE EMBUTIR, SEM ACESSORIOS, PADRAO TELEBRAS, FORNECIMENTO E INSTALAÇÃO. AF_11/2019</v>
          </cell>
          <cell r="C3068" t="str">
            <v>UN</v>
          </cell>
          <cell r="D3068" t="str">
            <v>COEFICIENTE DE REPRESENTATIVIDADE</v>
          </cell>
          <cell r="E3068">
            <v>179.17</v>
          </cell>
        </row>
        <row r="3069">
          <cell r="A3069">
            <v>100563</v>
          </cell>
          <cell r="B3069" t="str">
            <v>QUADRO DE DISTRIBUIÇÃO PARA TELEFONE N.5, 80X80X12CM EM CHAPA METALICA, SEM ACESSORIOS, PADRAO TELEBRAS, FORNECIMENTO E INSTALAÇÃO. AF_11/2019</v>
          </cell>
          <cell r="C3069" t="str">
            <v>UN</v>
          </cell>
          <cell r="D3069" t="str">
            <v>COEFICIENTE DE REPRESENTATIVIDADE</v>
          </cell>
          <cell r="E3069">
            <v>251.22</v>
          </cell>
        </row>
        <row r="3070">
          <cell r="A3070">
            <v>98397</v>
          </cell>
          <cell r="B3070" t="str">
            <v>PINTURA ANTICORROSIVA DE DUTO METÁLICO. AF_04/2018</v>
          </cell>
          <cell r="C3070" t="str">
            <v>M2</v>
          </cell>
          <cell r="D3070" t="str">
            <v>COEFICIENTE DE REPRESENTATIVIDADE</v>
          </cell>
          <cell r="E3070">
            <v>9.08</v>
          </cell>
        </row>
        <row r="3071">
          <cell r="A3071" t="str">
            <v>74003/1</v>
          </cell>
          <cell r="B3071" t="str">
            <v>INSTALACOES GAS CENTRAL P/ EDIFICIO RESIDENCIAL C/ 4 PAVTOS 16 UNID.  UMA CENTRAL POR BLOCO COM 16 PONTOS</v>
          </cell>
          <cell r="C3071" t="str">
            <v>UN</v>
          </cell>
          <cell r="D3071" t="str">
            <v>ATRIBUÍDO SÃO PAULO</v>
          </cell>
          <cell r="E3071">
            <v>6067.3</v>
          </cell>
        </row>
        <row r="3072">
          <cell r="A3072">
            <v>85120</v>
          </cell>
          <cell r="B3072" t="str">
            <v>MANOMETRO 0 A 200 PSI (0 A 14 KGF/CM2), D = 50MM - FORNECIMENTO E COLOCACAO</v>
          </cell>
          <cell r="C3072" t="str">
            <v>UN</v>
          </cell>
          <cell r="D3072" t="str">
            <v>ATRIBUÍDO SÃO PAULO</v>
          </cell>
          <cell r="E3072">
            <v>121.32</v>
          </cell>
        </row>
        <row r="3073">
          <cell r="A3073">
            <v>83486</v>
          </cell>
          <cell r="B3073" t="str">
            <v>BOMBA CENTRIFUGA C/ MOTOR ELETRICO TRIFASICO 1CV</v>
          </cell>
          <cell r="C3073" t="str">
            <v>UN</v>
          </cell>
          <cell r="D3073" t="str">
            <v>COEFICIENTE DE REPRESENTATIVIDADE</v>
          </cell>
          <cell r="E3073">
            <v>1252.1500000000001</v>
          </cell>
        </row>
        <row r="3074">
          <cell r="A3074">
            <v>83643</v>
          </cell>
          <cell r="B3074" t="str">
            <v>BOMBA SUBMERSIVEL ELETRICA, TRIFASICA, POTÊNCIA 3,75 HP, DIAMETRO DO ROTOR 90 MM SEMIABERTO, BOCAL DE SAIDA DIAMETRO DE 2 POLEGADAS, HM/Q = 5 M / 61,2 M3/H A 25,5 M / 3,6 M3/H</v>
          </cell>
          <cell r="C3074" t="str">
            <v>UN</v>
          </cell>
          <cell r="D3074" t="str">
            <v>COEFICIENTE DE REPRESENTATIVIDADE</v>
          </cell>
          <cell r="E3074">
            <v>2833.71</v>
          </cell>
        </row>
        <row r="3075">
          <cell r="A3075">
            <v>83644</v>
          </cell>
          <cell r="B3075" t="str">
            <v>BOMBA RECALQUE D'AGUA TRIFASICA 10,0 HP</v>
          </cell>
          <cell r="C3075" t="str">
            <v>UN</v>
          </cell>
          <cell r="D3075" t="str">
            <v>COEFICIENTE DE REPRESENTATIVIDADE</v>
          </cell>
          <cell r="E3075">
            <v>5395.25</v>
          </cell>
        </row>
        <row r="3076">
          <cell r="A3076">
            <v>83645</v>
          </cell>
          <cell r="B3076" t="str">
            <v>BOMBA RECALQUE D'AGUA TRIFASICA 3,0 HP</v>
          </cell>
          <cell r="C3076" t="str">
            <v>UN</v>
          </cell>
          <cell r="D3076" t="str">
            <v>COEFICIENTE DE REPRESENTATIVIDADE</v>
          </cell>
          <cell r="E3076">
            <v>1757.8</v>
          </cell>
        </row>
        <row r="3077">
          <cell r="A3077">
            <v>83646</v>
          </cell>
          <cell r="B3077" t="str">
            <v>BOMBA RECALQUE D'AGUA DE ESTAGIOS TRIFASICA 2,0 HP</v>
          </cell>
          <cell r="C3077" t="str">
            <v>UN</v>
          </cell>
          <cell r="D3077" t="str">
            <v>COEFICIENTE DE REPRESENTATIVIDADE</v>
          </cell>
          <cell r="E3077">
            <v>2030.32</v>
          </cell>
        </row>
        <row r="3078">
          <cell r="A3078">
            <v>83647</v>
          </cell>
          <cell r="B3078" t="str">
            <v>BOMBA RECALQUE D'AGUA TRIFASICA 1,5HP</v>
          </cell>
          <cell r="C3078" t="str">
            <v>UN</v>
          </cell>
          <cell r="D3078" t="str">
            <v>COEFICIENTE DE REPRESENTATIVIDADE</v>
          </cell>
          <cell r="E3078">
            <v>1349.96</v>
          </cell>
        </row>
        <row r="3079">
          <cell r="A3079">
            <v>83648</v>
          </cell>
          <cell r="B3079" t="str">
            <v>BOMBA RECALQUE D'AGUA TRIFASICA 0,5 HP</v>
          </cell>
          <cell r="C3079" t="str">
            <v>UN</v>
          </cell>
          <cell r="D3079" t="str">
            <v>COEFICIENTE DE REPRESENTATIVIDADE</v>
          </cell>
          <cell r="E3079">
            <v>889.2</v>
          </cell>
        </row>
        <row r="3080">
          <cell r="A3080">
            <v>83649</v>
          </cell>
          <cell r="B3080" t="str">
            <v>BOMBA RECALQUE D'AGUA PREDIO 6 A 10 PAVTOS - 2UD</v>
          </cell>
          <cell r="C3080" t="str">
            <v>UN</v>
          </cell>
          <cell r="D3080" t="str">
            <v>ATRIBUÍDO SÃO PAULO</v>
          </cell>
          <cell r="E3080">
            <v>5142.7299999999996</v>
          </cell>
        </row>
        <row r="3081">
          <cell r="A3081">
            <v>83650</v>
          </cell>
          <cell r="B3081" t="str">
            <v>BOMBA RECALQUE D'AGUA PREDIO 3 A 5 PAVTOS - 2UD</v>
          </cell>
          <cell r="C3081" t="str">
            <v>UN</v>
          </cell>
          <cell r="D3081" t="str">
            <v>ATRIBUÍDO SÃO PAULO</v>
          </cell>
          <cell r="E3081">
            <v>4327.05</v>
          </cell>
        </row>
        <row r="3082">
          <cell r="A3082">
            <v>98294</v>
          </cell>
          <cell r="B3082" t="str">
            <v>CABO ELETRÔNICO CATEGORIA 5E, INSTALADO EM EDIFICAÇÃO RESIDENCIAL - FORNECIMENTO E INSTALAÇÃO. AF_11/2019</v>
          </cell>
          <cell r="C3082" t="str">
            <v>M</v>
          </cell>
          <cell r="D3082" t="str">
            <v>COEFICIENTE DE REPRESENTATIVIDADE</v>
          </cell>
          <cell r="E3082">
            <v>1.93</v>
          </cell>
        </row>
        <row r="3083">
          <cell r="A3083">
            <v>98295</v>
          </cell>
          <cell r="B3083" t="str">
            <v>CABO ELETRÔNICO CATEGORIA 5E, INSTALADO EM EDIFICAÇÃO INSTITUCIONAL - FORNECIMENTO E INSTALAÇÃO. AF_11/2019</v>
          </cell>
          <cell r="C3083" t="str">
            <v>M</v>
          </cell>
          <cell r="D3083" t="str">
            <v>COEFICIENTE DE REPRESENTATIVIDADE</v>
          </cell>
          <cell r="E3083">
            <v>1.32</v>
          </cell>
        </row>
        <row r="3084">
          <cell r="A3084">
            <v>98296</v>
          </cell>
          <cell r="B3084" t="str">
            <v>CABO ELETRÔNICO CATEGORIA 6, INSTALADO EM EDIFICAÇÃO RESIDENCIAL - FORNECIMENTO E INSTALAÇÃO. AF_11/2019</v>
          </cell>
          <cell r="C3084" t="str">
            <v>M</v>
          </cell>
          <cell r="D3084" t="str">
            <v>COEFICIENTE DE REPRESENTATIVIDADE</v>
          </cell>
          <cell r="E3084">
            <v>2.98</v>
          </cell>
        </row>
        <row r="3085">
          <cell r="A3085">
            <v>98297</v>
          </cell>
          <cell r="B3085" t="str">
            <v>CABO ELETRÔNICO CATEGORIA 6, INSTALADO EM EDIFICAÇÃO INSTITUCIONAL - FORNECIMENTO E INSTALAÇÃO. AF_11/2019</v>
          </cell>
          <cell r="C3085" t="str">
            <v>M</v>
          </cell>
          <cell r="D3085" t="str">
            <v>COEFICIENTE DE REPRESENTATIVIDADE</v>
          </cell>
          <cell r="E3085">
            <v>2.02</v>
          </cell>
        </row>
        <row r="3086">
          <cell r="A3086">
            <v>98301</v>
          </cell>
          <cell r="B3086" t="str">
            <v>PATCH PANEL 24 PORTAS, CATEGORIA 5E - FORNECIMENTO E INSTALAÇÃO. AF_11/2019</v>
          </cell>
          <cell r="C3086" t="str">
            <v>UN</v>
          </cell>
          <cell r="D3086" t="str">
            <v>COEFICIENTE DE REPRESENTATIVIDADE</v>
          </cell>
          <cell r="E3086">
            <v>455.82</v>
          </cell>
        </row>
        <row r="3087">
          <cell r="A3087">
            <v>98302</v>
          </cell>
          <cell r="B3087" t="str">
            <v>PATCH PANEL 24 PORTAS, CATEGORIA 6 - FORNECIMENTO E INSTALAÇÃO. AF_11/2019</v>
          </cell>
          <cell r="C3087" t="str">
            <v>UN</v>
          </cell>
          <cell r="D3087" t="str">
            <v>COEFICIENTE DE REPRESENTATIVIDADE</v>
          </cell>
          <cell r="E3087">
            <v>595.38</v>
          </cell>
        </row>
        <row r="3088">
          <cell r="A3088">
            <v>98304</v>
          </cell>
          <cell r="B3088" t="str">
            <v>PATCH PANEL 48 PORTAS, CATEGORIA 6 - FORNECIMENTO E INSTALAÇÃO. AF_11/2019</v>
          </cell>
          <cell r="C3088" t="str">
            <v>UN</v>
          </cell>
          <cell r="D3088" t="str">
            <v>COEFICIENTE DE REPRESENTATIVIDADE</v>
          </cell>
          <cell r="E3088">
            <v>974.13</v>
          </cell>
        </row>
        <row r="3089">
          <cell r="A3089">
            <v>98307</v>
          </cell>
          <cell r="B3089" t="str">
            <v>TOMADA DE REDE RJ45 - FORNECIMENTO E INSTALAÇÃO. AF_11/2019</v>
          </cell>
          <cell r="C3089" t="str">
            <v>UN</v>
          </cell>
          <cell r="D3089" t="str">
            <v>COEFICIENTE DE REPRESENTATIVIDADE</v>
          </cell>
          <cell r="E3089">
            <v>38.85</v>
          </cell>
        </row>
        <row r="3090">
          <cell r="A3090">
            <v>98308</v>
          </cell>
          <cell r="B3090" t="str">
            <v>TOMADA PARA TELEFONE RJ11 - FORNECIMENTO E INSTALAÇÃO. AF_11/2019</v>
          </cell>
          <cell r="C3090" t="str">
            <v>UN</v>
          </cell>
          <cell r="D3090" t="str">
            <v>COEFICIENTE DE REPRESENTATIVIDADE</v>
          </cell>
          <cell r="E3090">
            <v>25.87</v>
          </cell>
        </row>
        <row r="3091">
          <cell r="A3091">
            <v>98593</v>
          </cell>
          <cell r="B3091" t="str">
            <v>PATCH PANEL 48 PORTAS, CATEGORIA 5E - FORNECIMENTO E INSTALAÇÃO. AF_11/2019</v>
          </cell>
          <cell r="C3091" t="str">
            <v>UN</v>
          </cell>
          <cell r="D3091" t="str">
            <v>COEFICIENTE DE REPRESENTATIVIDADE</v>
          </cell>
          <cell r="E3091">
            <v>807.44</v>
          </cell>
        </row>
        <row r="3092">
          <cell r="A3092">
            <v>89355</v>
          </cell>
          <cell r="B3092" t="str">
            <v>TUBO, PVC, SOLDÁVEL, DN 20MM, INSTALADO EM RAMAL OU SUB-RAMAL DE ÁGUA - FORNECIMENTO E INSTALAÇÃO. AF_12/2014</v>
          </cell>
          <cell r="C3092" t="str">
            <v>M</v>
          </cell>
          <cell r="D3092" t="str">
            <v>COEFICIENTE DE REPRESENTATIVIDADE</v>
          </cell>
          <cell r="E3092">
            <v>14.11</v>
          </cell>
        </row>
        <row r="3093">
          <cell r="A3093">
            <v>89356</v>
          </cell>
          <cell r="B3093" t="str">
            <v>TUBO, PVC, SOLDÁVEL, DN 25MM, INSTALADO EM RAMAL OU SUB-RAMAL DE ÁGUA - FORNECIMENTO E INSTALAÇÃO. AF_12/2014</v>
          </cell>
          <cell r="C3093" t="str">
            <v>M</v>
          </cell>
          <cell r="D3093" t="str">
            <v>COEFICIENTE DE REPRESENTATIVIDADE</v>
          </cell>
          <cell r="E3093">
            <v>16.63</v>
          </cell>
        </row>
        <row r="3094">
          <cell r="A3094">
            <v>89357</v>
          </cell>
          <cell r="B3094" t="str">
            <v>TUBO, PVC, SOLDÁVEL, DN 32MM, INSTALADO EM RAMAL OU SUB-RAMAL DE ÁGUA - FORNECIMENTO E INSTALAÇÃO. AF_12/2014</v>
          </cell>
          <cell r="C3094" t="str">
            <v>M</v>
          </cell>
          <cell r="D3094" t="str">
            <v>COEFICIENTE DE REPRESENTATIVIDADE</v>
          </cell>
          <cell r="E3094">
            <v>23.09</v>
          </cell>
        </row>
        <row r="3095">
          <cell r="A3095">
            <v>89401</v>
          </cell>
          <cell r="B3095" t="str">
            <v>TUBO, PVC, SOLDÁVEL, DN 20MM, INSTALADO EM RAMAL DE DISTRIBUIÇÃO DE ÁGUA - FORNECIMENTO E INSTALAÇÃO. AF_12/2014</v>
          </cell>
          <cell r="C3095" t="str">
            <v>M</v>
          </cell>
          <cell r="D3095" t="str">
            <v>COEFICIENTE DE REPRESENTATIVIDADE</v>
          </cell>
          <cell r="E3095">
            <v>5.94</v>
          </cell>
        </row>
        <row r="3096">
          <cell r="A3096">
            <v>89402</v>
          </cell>
          <cell r="B3096" t="str">
            <v>TUBO, PVC, SOLDÁVEL, DN 25MM, INSTALADO EM RAMAL DE DISTRIBUIÇÃO DE ÁGUA - FORNECIMENTO E INSTALAÇÃO. AF_12/2014</v>
          </cell>
          <cell r="C3096" t="str">
            <v>M</v>
          </cell>
          <cell r="D3096" t="str">
            <v>COEFICIENTE DE REPRESENTATIVIDADE</v>
          </cell>
          <cell r="E3096">
            <v>7.22</v>
          </cell>
        </row>
        <row r="3097">
          <cell r="A3097">
            <v>89403</v>
          </cell>
          <cell r="B3097" t="str">
            <v>TUBO, PVC, SOLDÁVEL, DN 32MM, INSTALADO EM RAMAL DE DISTRIBUIÇÃO DE ÁGUA - FORNECIMENTO E INSTALAÇÃO. AF_12/2014</v>
          </cell>
          <cell r="C3097" t="str">
            <v>M</v>
          </cell>
          <cell r="D3097" t="str">
            <v>COEFICIENTE DE REPRESENTATIVIDADE</v>
          </cell>
          <cell r="E3097">
            <v>11.84</v>
          </cell>
        </row>
        <row r="3098">
          <cell r="A3098">
            <v>89446</v>
          </cell>
          <cell r="B3098" t="str">
            <v>TUBO, PVC, SOLDÁVEL, DN 25MM, INSTALADO EM PRUMADA DE ÁGUA - FORNECIMENTO E INSTALAÇÃO. AF_12/2014</v>
          </cell>
          <cell r="C3098" t="str">
            <v>M</v>
          </cell>
          <cell r="D3098" t="str">
            <v>COEFICIENTE DE REPRESENTATIVIDADE</v>
          </cell>
          <cell r="E3098">
            <v>3.66</v>
          </cell>
        </row>
        <row r="3099">
          <cell r="A3099">
            <v>89447</v>
          </cell>
          <cell r="B3099" t="str">
            <v>TUBO, PVC, SOLDÁVEL, DN 32MM, INSTALADO EM PRUMADA DE ÁGUA - FORNECIMENTO E INSTALAÇÃO. AF_12/2014</v>
          </cell>
          <cell r="C3099" t="str">
            <v>M</v>
          </cell>
          <cell r="D3099" t="str">
            <v>COEFICIENTE DE REPRESENTATIVIDADE</v>
          </cell>
          <cell r="E3099">
            <v>7.65</v>
          </cell>
        </row>
        <row r="3100">
          <cell r="A3100">
            <v>89448</v>
          </cell>
          <cell r="B3100" t="str">
            <v>TUBO, PVC, SOLDÁVEL, DN 40MM, INSTALADO EM PRUMADA DE ÁGUA - FORNECIMENTO E INSTALAÇÃO. AF_12/2014</v>
          </cell>
          <cell r="C3100" t="str">
            <v>M</v>
          </cell>
          <cell r="D3100" t="str">
            <v>COEFICIENTE DE REPRESENTATIVIDADE</v>
          </cell>
          <cell r="E3100">
            <v>10.98</v>
          </cell>
        </row>
        <row r="3101">
          <cell r="A3101">
            <v>89449</v>
          </cell>
          <cell r="B3101" t="str">
            <v>TUBO, PVC, SOLDÁVEL, DN 50MM, INSTALADO EM PRUMADA DE ÁGUA - FORNECIMENTO E INSTALAÇÃO. AF_12/2014</v>
          </cell>
          <cell r="C3101" t="str">
            <v>M</v>
          </cell>
          <cell r="D3101" t="str">
            <v>COEFICIENTE DE REPRESENTATIVIDADE</v>
          </cell>
          <cell r="E3101">
            <v>12.64</v>
          </cell>
        </row>
        <row r="3102">
          <cell r="A3102">
            <v>89450</v>
          </cell>
          <cell r="B3102" t="str">
            <v>TUBO, PVC, SOLDÁVEL, DN 60MM, INSTALADO EM PRUMADA DE ÁGUA - FORNECIMENTO E INSTALAÇÃO. AF_12/2014</v>
          </cell>
          <cell r="C3102" t="str">
            <v>M</v>
          </cell>
          <cell r="D3102" t="str">
            <v>COEFICIENTE DE REPRESENTATIVIDADE</v>
          </cell>
          <cell r="E3102">
            <v>20.8</v>
          </cell>
        </row>
        <row r="3103">
          <cell r="A3103">
            <v>89451</v>
          </cell>
          <cell r="B3103" t="str">
            <v>TUBO, PVC, SOLDÁVEL, DN 75MM, INSTALADO EM PRUMADA DE ÁGUA - FORNECIMENTO E INSTALAÇÃO. AF_12/2014</v>
          </cell>
          <cell r="C3103" t="str">
            <v>M</v>
          </cell>
          <cell r="D3103" t="str">
            <v>COEFICIENTE DE REPRESENTATIVIDADE</v>
          </cell>
          <cell r="E3103">
            <v>34.31</v>
          </cell>
        </row>
        <row r="3104">
          <cell r="A3104">
            <v>89452</v>
          </cell>
          <cell r="B3104" t="str">
            <v>TUBO, PVC, SOLDÁVEL, DN 85MM, INSTALADO EM PRUMADA DE ÁGUA - FORNECIMENTO E INSTALAÇÃO. AF_12/2014</v>
          </cell>
          <cell r="C3104" t="str">
            <v>M</v>
          </cell>
          <cell r="D3104" t="str">
            <v>COEFICIENTE DE REPRESENTATIVIDADE</v>
          </cell>
          <cell r="E3104">
            <v>42.67</v>
          </cell>
        </row>
        <row r="3105">
          <cell r="A3105">
            <v>89508</v>
          </cell>
          <cell r="B3105" t="str">
            <v>TUBO PVC, SÉRIE R, ÁGUA PLUVIAL, DN 40 MM, FORNECIDO E INSTALADO EM RAMAL DE ENCAMINHAMENTO. AF_12/2014</v>
          </cell>
          <cell r="C3105" t="str">
            <v>M</v>
          </cell>
          <cell r="D3105" t="str">
            <v>COEFICIENTE DE REPRESENTATIVIDADE</v>
          </cell>
          <cell r="E3105">
            <v>16.579999999999998</v>
          </cell>
        </row>
        <row r="3106">
          <cell r="A3106">
            <v>89509</v>
          </cell>
          <cell r="B3106" t="str">
            <v>TUBO PVC, SÉRIE R, ÁGUA PLUVIAL, DN 50 MM, FORNECIDO E INSTALADO EM RAMAL DE ENCAMINHAMENTO. AF_12/2014</v>
          </cell>
          <cell r="C3106" t="str">
            <v>M</v>
          </cell>
          <cell r="D3106" t="str">
            <v>COEFICIENTE DE REPRESENTATIVIDADE</v>
          </cell>
          <cell r="E3106">
            <v>22.42</v>
          </cell>
        </row>
        <row r="3107">
          <cell r="A3107">
            <v>89511</v>
          </cell>
          <cell r="B3107" t="str">
            <v>TUBO PVC, SÉRIE R, ÁGUA PLUVIAL, DN 75 MM, FORNECIDO E INSTALADO EM RAMAL DE ENCAMINHAMENTO. AF_12/2014</v>
          </cell>
          <cell r="C3107" t="str">
            <v>M</v>
          </cell>
          <cell r="D3107" t="str">
            <v>COEFICIENTE DE REPRESENTATIVIDADE</v>
          </cell>
          <cell r="E3107">
            <v>32.92</v>
          </cell>
        </row>
        <row r="3108">
          <cell r="A3108">
            <v>89512</v>
          </cell>
          <cell r="B3108" t="str">
            <v>TUBO PVC, SÉRIE R, ÁGUA PLUVIAL, DN 100 MM, FORNECIDO E INSTALADO EM RAMAL DE ENCAMINHAMENTO. AF_12/2014</v>
          </cell>
          <cell r="C3108" t="str">
            <v>M</v>
          </cell>
          <cell r="D3108" t="str">
            <v>COEFICIENTE DE REPRESENTATIVIDADE</v>
          </cell>
          <cell r="E3108">
            <v>52.22</v>
          </cell>
        </row>
        <row r="3109">
          <cell r="A3109">
            <v>89576</v>
          </cell>
          <cell r="B3109" t="str">
            <v>TUBO PVC, SÉRIE R, ÁGUA PLUVIAL, DN 75 MM, FORNECIDO E INSTALADO EM CONDUTORES VERTICAIS DE ÁGUAS PLUVIAIS. AF_12/2014</v>
          </cell>
          <cell r="C3109" t="str">
            <v>M</v>
          </cell>
          <cell r="D3109" t="str">
            <v>COEFICIENTE DE REPRESENTATIVIDADE</v>
          </cell>
          <cell r="E3109">
            <v>20.239999999999998</v>
          </cell>
        </row>
        <row r="3110">
          <cell r="A3110">
            <v>89578</v>
          </cell>
          <cell r="B3110" t="str">
            <v>TUBO PVC, SÉRIE R, ÁGUA PLUVIAL, DN 100 MM, FORNECIDO E INSTALADO EM CONDUTORES VERTICAIS DE ÁGUAS PLUVIAIS. AF_12/2014</v>
          </cell>
          <cell r="C3110" t="str">
            <v>M</v>
          </cell>
          <cell r="D3110" t="str">
            <v>COEFICIENTE DE REPRESENTATIVIDADE</v>
          </cell>
          <cell r="E3110">
            <v>34.93</v>
          </cell>
        </row>
        <row r="3111">
          <cell r="A3111">
            <v>89580</v>
          </cell>
          <cell r="B3111" t="str">
            <v>TUBO PVC, SÉRIE R, ÁGUA PLUVIAL, DN 150 MM, FORNECIDO E INSTALADO EM CONDUTORES VERTICAIS DE ÁGUAS PLUVIAIS. AF_12/2014</v>
          </cell>
          <cell r="C3111" t="str">
            <v>M</v>
          </cell>
          <cell r="D3111" t="str">
            <v>COEFICIENTE DE REPRESENTATIVIDADE</v>
          </cell>
          <cell r="E3111">
            <v>68.92</v>
          </cell>
        </row>
        <row r="3112">
          <cell r="A3112">
            <v>89633</v>
          </cell>
          <cell r="B3112" t="str">
            <v>TUBO, CPVC, SOLDÁVEL, DN 15MM, INSTALADO EM RAMAL OU SUB-RAMAL DE ÁGUA - FORNECIMENTO E INSTALAÇÃO. AF_12/2014</v>
          </cell>
          <cell r="C3112" t="str">
            <v>M</v>
          </cell>
          <cell r="D3112" t="str">
            <v>COEFICIENTE DE REPRESENTATIVIDADE</v>
          </cell>
          <cell r="E3112">
            <v>16.91</v>
          </cell>
        </row>
        <row r="3113">
          <cell r="A3113">
            <v>89634</v>
          </cell>
          <cell r="B3113" t="str">
            <v>TUBO, CPVC, SOLDÁVEL, DN 22MM, INSTALADO EM RAMAL OU SUB-RAMAL DE ÁGUA - FORNECIMENTO E INSTALAÇÃO. AF_12/2014</v>
          </cell>
          <cell r="C3113" t="str">
            <v>M</v>
          </cell>
          <cell r="D3113" t="str">
            <v>COEFICIENTE DE REPRESENTATIVIDADE</v>
          </cell>
          <cell r="E3113">
            <v>25.06</v>
          </cell>
        </row>
        <row r="3114">
          <cell r="A3114">
            <v>89635</v>
          </cell>
          <cell r="B3114" t="str">
            <v>TUBO, CPVC, SOLDÁVEL, DN 28MM, INSTALADO EM RAMAL OU SUB-RAMAL DE ÁGUA - FORNECIMENTO E INSTALAÇÃO. AF_12/2014</v>
          </cell>
          <cell r="C3114" t="str">
            <v>M</v>
          </cell>
          <cell r="D3114" t="str">
            <v>COEFICIENTE DE REPRESENTATIVIDADE</v>
          </cell>
          <cell r="E3114">
            <v>35.04</v>
          </cell>
        </row>
        <row r="3115">
          <cell r="A3115">
            <v>89636</v>
          </cell>
          <cell r="B3115" t="str">
            <v>TUBO, CPVC, SOLDÁVEL, DN 35MM, INSTALADO EM RAMAL OU SUB-RAMAL DE ÁGUA  FORNECIMENTO E INSTALAÇÃO. AF_12/2014</v>
          </cell>
          <cell r="C3115" t="str">
            <v>M</v>
          </cell>
          <cell r="D3115" t="str">
            <v>COEFICIENTE DE REPRESENTATIVIDADE</v>
          </cell>
          <cell r="E3115">
            <v>42.5</v>
          </cell>
        </row>
        <row r="3116">
          <cell r="A3116">
            <v>89711</v>
          </cell>
          <cell r="B3116" t="str">
            <v>TUBO PVC, SERIE NORMAL, ESGOTO PREDIAL, DN 40 MM, FORNECIDO E INSTALADO EM RAMAL DE DESCARGA OU RAMAL DE ESGOTO SANITÁRIO. AF_12/2014</v>
          </cell>
          <cell r="C3116" t="str">
            <v>M</v>
          </cell>
          <cell r="D3116" t="str">
            <v>COEFICIENTE DE REPRESENTATIVIDADE</v>
          </cell>
          <cell r="E3116">
            <v>15.47</v>
          </cell>
        </row>
        <row r="3117">
          <cell r="A3117">
            <v>89712</v>
          </cell>
          <cell r="B3117" t="str">
            <v>TUBO PVC, SERIE NORMAL, ESGOTO PREDIAL, DN 50 MM, FORNECIDO E INSTALADO EM RAMAL DE DESCARGA OU RAMAL DE ESGOTO SANITÁRIO. AF_12/2014</v>
          </cell>
          <cell r="C3117" t="str">
            <v>M</v>
          </cell>
          <cell r="D3117" t="str">
            <v>COEFICIENTE DE REPRESENTATIVIDADE</v>
          </cell>
          <cell r="E3117">
            <v>22.88</v>
          </cell>
        </row>
        <row r="3118">
          <cell r="A3118">
            <v>89713</v>
          </cell>
          <cell r="B3118" t="str">
            <v>TUBO PVC, SERIE NORMAL, ESGOTO PREDIAL, DN 75 MM, FORNECIDO E INSTALADO EM RAMAL DE DESCARGA OU RAMAL DE ESGOTO SANITÁRIO. AF_12/2014</v>
          </cell>
          <cell r="C3118" t="str">
            <v>M</v>
          </cell>
          <cell r="D3118" t="str">
            <v>COEFICIENTE DE REPRESENTATIVIDADE</v>
          </cell>
          <cell r="E3118">
            <v>34.67</v>
          </cell>
        </row>
        <row r="3119">
          <cell r="A3119">
            <v>89714</v>
          </cell>
          <cell r="B3119" t="str">
            <v>TUBO PVC, SERIE NORMAL, ESGOTO PREDIAL, DN 100 MM, FORNECIDO E INSTALADO EM RAMAL DE DESCARGA OU RAMAL DE ESGOTO SANITÁRIO. AF_12/2014</v>
          </cell>
          <cell r="C3119" t="str">
            <v>M</v>
          </cell>
          <cell r="D3119" t="str">
            <v>COEFICIENTE DE REPRESENTATIVIDADE</v>
          </cell>
          <cell r="E3119">
            <v>44.31</v>
          </cell>
        </row>
        <row r="3120">
          <cell r="A3120">
            <v>89716</v>
          </cell>
          <cell r="B3120" t="str">
            <v>TUBO, CPVC, SOLDÁVEL, DN 22MM, INSTALADO EM RAMAL DE DISTRIBUIÇÃO DE ÁGUA - FORNECIMENTO E INSTALAÇÃO. AF_12/2014</v>
          </cell>
          <cell r="C3120" t="str">
            <v>M</v>
          </cell>
          <cell r="D3120" t="str">
            <v>COEFICIENTE DE REPRESENTATIVIDADE</v>
          </cell>
          <cell r="E3120">
            <v>16.52</v>
          </cell>
        </row>
        <row r="3121">
          <cell r="A3121">
            <v>89717</v>
          </cell>
          <cell r="B3121" t="str">
            <v>TUBO, CPVC, SOLDÁVEL, DN 28MM, INSTALADO EM RAMAL DE DISTRIBUIÇÃO DE ÁGUA - FORNECIMENTO E INSTALAÇÃO. AF_12/2014</v>
          </cell>
          <cell r="C3121" t="str">
            <v>M</v>
          </cell>
          <cell r="D3121" t="str">
            <v>COEFICIENTE DE REPRESENTATIVIDADE</v>
          </cell>
          <cell r="E3121">
            <v>24.97</v>
          </cell>
        </row>
        <row r="3122">
          <cell r="A3122">
            <v>89770</v>
          </cell>
          <cell r="B3122" t="str">
            <v>TUBO, CPVC, SOLDÁVEL, DN 35MM, INSTALADO EM PRUMADA DE ÁGUA  FORNECIMENTO E INSTALAÇÃO. AF_12/2014</v>
          </cell>
          <cell r="C3122" t="str">
            <v>M</v>
          </cell>
          <cell r="D3122" t="str">
            <v>COEFICIENTE DE REPRESENTATIVIDADE</v>
          </cell>
          <cell r="E3122">
            <v>26.2</v>
          </cell>
        </row>
        <row r="3123">
          <cell r="A3123">
            <v>89771</v>
          </cell>
          <cell r="B3123" t="str">
            <v>TUBO, CPVC, SOLDÁVEL, DN 42MM, INSTALADO EM PRUMADA DE ÁGUA  FORNECIMENTO E INSTALAÇÃO. AF_12/2014</v>
          </cell>
          <cell r="C3123" t="str">
            <v>M</v>
          </cell>
          <cell r="D3123" t="str">
            <v>COEFICIENTE DE REPRESENTATIVIDADE</v>
          </cell>
          <cell r="E3123">
            <v>35.78</v>
          </cell>
        </row>
        <row r="3124">
          <cell r="A3124">
            <v>89773</v>
          </cell>
          <cell r="B3124" t="str">
            <v>TUBO, CPVC, SOLDÁVEL, DN 73MM, INSTALADO EM PRUMADA DE ÁGUA  FORNECIMENTO E INSTALAÇÃO. AF_12/2014</v>
          </cell>
          <cell r="C3124" t="str">
            <v>M</v>
          </cell>
          <cell r="D3124" t="str">
            <v>COEFICIENTE DE REPRESENTATIVIDADE</v>
          </cell>
          <cell r="E3124">
            <v>83.16</v>
          </cell>
        </row>
        <row r="3125">
          <cell r="A3125">
            <v>89775</v>
          </cell>
          <cell r="B3125" t="str">
            <v>TUBO, CPVC, SOLDÁVEL, DN 89MM, INSTALADO EM PRUMADA DE ÁGUA  FORNECIMENTO E INSTALAÇÃO. AF_12/2014</v>
          </cell>
          <cell r="C3125" t="str">
            <v>M</v>
          </cell>
          <cell r="D3125" t="str">
            <v>COEFICIENTE DE REPRESENTATIVIDADE</v>
          </cell>
          <cell r="E3125">
            <v>131.22999999999999</v>
          </cell>
        </row>
        <row r="3126">
          <cell r="A3126">
            <v>89798</v>
          </cell>
          <cell r="B3126" t="str">
            <v>TUBO PVC, SERIE NORMAL, ESGOTO PREDIAL, DN 50 MM, FORNECIDO E INSTALADO EM PRUMADA DE ESGOTO SANITÁRIO OU VENTILAÇÃO. AF_12/2014</v>
          </cell>
          <cell r="C3126" t="str">
            <v>M</v>
          </cell>
          <cell r="D3126" t="str">
            <v>COEFICIENTE DE REPRESENTATIVIDADE</v>
          </cell>
          <cell r="E3126">
            <v>9.83</v>
          </cell>
        </row>
        <row r="3127">
          <cell r="A3127">
            <v>89799</v>
          </cell>
          <cell r="B3127" t="str">
            <v>TUBO PVC, SERIE NORMAL, ESGOTO PREDIAL, DN 75 MM, FORNECIDO E INSTALADO EM PRUMADA DE ESGOTO SANITÁRIO OU VENTILAÇÃO. AF_12/2014</v>
          </cell>
          <cell r="C3127" t="str">
            <v>M</v>
          </cell>
          <cell r="D3127" t="str">
            <v>COEFICIENTE DE REPRESENTATIVIDADE</v>
          </cell>
          <cell r="E3127">
            <v>16.010000000000002</v>
          </cell>
        </row>
        <row r="3128">
          <cell r="A3128">
            <v>89800</v>
          </cell>
          <cell r="B3128" t="str">
            <v>TUBO PVC, SERIE NORMAL, ESGOTO PREDIAL, DN 100 MM, FORNECIDO E INSTALADO EM PRUMADA DE ESGOTO SANITÁRIO OU VENTILAÇÃO. AF_12/2014</v>
          </cell>
          <cell r="C3128" t="str">
            <v>M</v>
          </cell>
          <cell r="D3128" t="str">
            <v>COEFICIENTE DE REPRESENTATIVIDADE</v>
          </cell>
          <cell r="E3128">
            <v>19.77</v>
          </cell>
        </row>
        <row r="3129">
          <cell r="A3129">
            <v>89848</v>
          </cell>
          <cell r="B3129" t="str">
            <v>TUBO PVC, SERIE NORMAL, ESGOTO PREDIAL, DN 100 MM, FORNECIDO E INSTALADO EM SUBCOLETOR AÉREO DE ESGOTO SANITÁRIO. AF_12/2014</v>
          </cell>
          <cell r="C3129" t="str">
            <v>M</v>
          </cell>
          <cell r="D3129" t="str">
            <v>COEFICIENTE DE REPRESENTATIVIDADE</v>
          </cell>
          <cell r="E3129">
            <v>24.08</v>
          </cell>
        </row>
        <row r="3130">
          <cell r="A3130">
            <v>89849</v>
          </cell>
          <cell r="B3130" t="str">
            <v>TUBO PVC, SERIE NORMAL, ESGOTO PREDIAL, DN 150 MM, FORNECIDO E INSTALADO EM SUBCOLETOR AÉREO DE ESGOTO SANITÁRIO. AF_12/2014</v>
          </cell>
          <cell r="C3130" t="str">
            <v>M</v>
          </cell>
          <cell r="D3130" t="str">
            <v>COEFICIENTE DE REPRESENTATIVIDADE</v>
          </cell>
          <cell r="E3130">
            <v>47.5</v>
          </cell>
        </row>
        <row r="3131">
          <cell r="A3131">
            <v>89865</v>
          </cell>
          <cell r="B3131" t="str">
            <v>TUBO, PVC, SOLDÁVEL, DN 25MM, INSTALADO EM DRENO DE AR-CONDICIONADO - FORNECIMENTO E INSTALAÇÃO. AF_12/2014</v>
          </cell>
          <cell r="C3131" t="str">
            <v>M</v>
          </cell>
          <cell r="D3131" t="str">
            <v>COEFICIENTE DE REPRESENTATIVIDADE</v>
          </cell>
          <cell r="E3131">
            <v>10.02</v>
          </cell>
        </row>
        <row r="3132">
          <cell r="A3132">
            <v>91784</v>
          </cell>
          <cell r="B3132" t="str">
            <v>(COMPOSIÇÃO REPRESENTATIVA) DO SERVIÇO DE INSTALAÇÃO DE TUBOS DE PVC, SOLDÁVEL, ÁGUA FRIA, DN 20 MM (INSTALADO EM RAMAL, SUB-RAMAL OU RAMAL DE DISTRIBUIÇÃO), INCLUSIVE CONEXÕES, CORTES E FIXAÇÕES, PARA PRÉDIOS. AF_10/2015</v>
          </cell>
          <cell r="C3132" t="str">
            <v>M</v>
          </cell>
          <cell r="D3132" t="str">
            <v>COEFICIENTE DE REPRESENTATIVIDADE</v>
          </cell>
          <cell r="E3132">
            <v>33.32</v>
          </cell>
        </row>
        <row r="3133">
          <cell r="A3133">
            <v>91785</v>
          </cell>
          <cell r="B3133" t="str">
            <v>(COMPOSIÇÃO REPRESENTATIVA) DO SERVIÇO DE INSTALAÇÃO DE TUBOS DE PVC, SOLDÁVEL, ÁGUA FRIA, DN 25 MM (INSTALADO EM RAMAL, SUB-RAMAL, RAMAL DE DISTRIBUIÇÃO OU PRUMADA), INCLUSIVE CONEXÕES, CORTES E FIXAÇÕES, PARA PRÉDIOS. AF_10/2015</v>
          </cell>
          <cell r="C3133" t="str">
            <v>M</v>
          </cell>
          <cell r="D3133" t="str">
            <v>ATRIBUÍDO SÃO PAULO</v>
          </cell>
          <cell r="E3133">
            <v>32.92</v>
          </cell>
        </row>
        <row r="3134">
          <cell r="A3134">
            <v>91786</v>
          </cell>
          <cell r="B3134" t="str">
            <v>(COMPOSIÇÃO REPRESENTATIVA) DO SERVIÇO DE INSTALAÇÃO TUBOS DE PVC, SOLDÁVEL, ÁGUA FRIA, DN 32 MM (INSTALADO EM RAMAL, SUB-RAMAL, RAMAL DE DISTRIBUIÇÃO OU PRUMADA), INCLUSIVE CONEXÕES, CORTES E FIXAÇÕES, PARA PRÉDIOS. AF_10/2015</v>
          </cell>
          <cell r="C3134" t="str">
            <v>M</v>
          </cell>
          <cell r="D3134" t="str">
            <v>COEFICIENTE DE REPRESENTATIVIDADE</v>
          </cell>
          <cell r="E3134">
            <v>21.73</v>
          </cell>
        </row>
        <row r="3135">
          <cell r="A3135">
            <v>91787</v>
          </cell>
          <cell r="B3135" t="str">
            <v>(COMPOSIÇÃO REPRESENTATIVA) DO SERVIÇO DE INSTALAÇÃO DE TUBOS DE PVC, SOLDÁVEL, ÁGUA FRIA, DN 40 MM (INSTALADO EM PRUMADA), INCLUSIVE CONEXÕES, CORTES E FIXAÇÕES, PARA PRÉDIOS. AF_10/2015</v>
          </cell>
          <cell r="C3135" t="str">
            <v>M</v>
          </cell>
          <cell r="D3135" t="str">
            <v>ATRIBUÍDO SÃO PAULO</v>
          </cell>
          <cell r="E3135">
            <v>23.71</v>
          </cell>
        </row>
        <row r="3136">
          <cell r="A3136">
            <v>91788</v>
          </cell>
          <cell r="B3136" t="str">
            <v>(COMPOSIÇÃO REPRESENTATIVA) DO SERVIÇO DE INSTALAÇÃO DE TUBOS DE PVC, SOLDÁVEL, ÁGUA FRIA, DN 50 MM (INSTALADO EM PRUMADA), INCLUSIVE CONEXÕES, CORTES E FIXAÇÕES, PARA PRÉDIOS. AF_10/2015</v>
          </cell>
          <cell r="C3136" t="str">
            <v>M</v>
          </cell>
          <cell r="D3136" t="str">
            <v>ATRIBUÍDO SÃO PAULO</v>
          </cell>
          <cell r="E3136">
            <v>30.53</v>
          </cell>
        </row>
        <row r="3137">
          <cell r="A3137">
            <v>91789</v>
          </cell>
          <cell r="B3137" t="str">
            <v>(COMPOSIÇÃO REPRESENTATIVA) DO SERVIÇO DE INSTALAÇÃO DE TUBOS DE PVC, SÉRIE R, ÁGUA PLUVIAL, DN 75 MM (INSTALADO EM RAMAL DE ENCAMINHAMENTO, OU CONDUTORES VERTICAIS), INCLUSIVE CONEXÕES, CORTE E FIXAÇÕES, PARA PRÉDIOS. AF_10/2015</v>
          </cell>
          <cell r="C3137" t="str">
            <v>M</v>
          </cell>
          <cell r="D3137" t="str">
            <v>COEFICIENTE DE REPRESENTATIVIDADE</v>
          </cell>
          <cell r="E3137">
            <v>35.81</v>
          </cell>
        </row>
        <row r="3138">
          <cell r="A3138">
            <v>91790</v>
          </cell>
          <cell r="B3138" t="str">
            <v>(COMPOSIÇÃO REPRESENTATIVA) DO SERVIÇO DE INSTALAÇÃO DE TUBOS DE PVC, SÉRIE R, ÁGUA PLUVIAL, DN 100 MM (INSTALADO EM RAMAL DE ENCAMINHAMENTO, OU CONDUTORES VERTICAIS), INCLUSIVE CONEXÕES, CORTES E FIXAÇÕES, PARA PRÉDIOS. AF_10/2015</v>
          </cell>
          <cell r="C3138" t="str">
            <v>M</v>
          </cell>
          <cell r="D3138" t="str">
            <v>ATRIBUÍDO SÃO PAULO</v>
          </cell>
          <cell r="E3138">
            <v>54.54</v>
          </cell>
        </row>
        <row r="3139">
          <cell r="A3139">
            <v>91791</v>
          </cell>
          <cell r="B3139" t="str">
            <v>(COMPOSIÇÃO REPRESENTATIVA) DO SERVIÇO DE INSTALAÇÃO DE TUBOS DE PVC, SÉRIE R, ÁGUA PLUVIAL, DN 150 MM (INSTALADO EM CONDUTORES VERTICAIS), INCLUSIVE CONEXÕES, CORTES E FIXAÇÕES, PARA PRÉDIOS. AF_10/2015</v>
          </cell>
          <cell r="C3139" t="str">
            <v>M</v>
          </cell>
          <cell r="D3139" t="str">
            <v>ATRIBUÍDO SÃO PAULO</v>
          </cell>
          <cell r="E3139">
            <v>73.16</v>
          </cell>
        </row>
        <row r="3140">
          <cell r="A3140">
            <v>91792</v>
          </cell>
          <cell r="B3140" t="str">
            <v>(COMPOSIÇÃO REPRESENTATIVA) DO SERVIÇO DE INSTALAÇÃO DE TUBO DE PVC, SÉRIE NORMAL, ESGOTO PREDIAL, DN 40 MM (INSTALADO EM RAMAL DE DESCARGA OU RAMAL DE ESGOTO SANITÁRIO), INCLUSIVE CONEXÕES, CORTES E FIXAÇÕES, PARA PRÉDIOS. AF_10/2015</v>
          </cell>
          <cell r="C3140" t="str">
            <v>M</v>
          </cell>
          <cell r="D3140" t="str">
            <v>ATRIBUÍDO SÃO PAULO</v>
          </cell>
          <cell r="E3140">
            <v>44.97</v>
          </cell>
        </row>
        <row r="3141">
          <cell r="A3141">
            <v>91793</v>
          </cell>
          <cell r="B3141" t="str">
            <v>(COMPOSIÇÃO REPRESENTATIVA) DO SERVIÇO DE INSTALAÇÃO DE TUBO DE PVC, SÉRIE NORMAL, ESGOTO PREDIAL, DN 50 MM (INSTALADO EM RAMAL DE DESCARGA OU RAMAL DE ESGOTO SANITÁRIO), INCLUSIVE CONEXÕES, CORTES E FIXAÇÕES PARA, PRÉDIOS. AF_10/2015</v>
          </cell>
          <cell r="C3141" t="str">
            <v>M</v>
          </cell>
          <cell r="D3141" t="str">
            <v>ATRIBUÍDO SÃO PAULO</v>
          </cell>
          <cell r="E3141">
            <v>66.95</v>
          </cell>
        </row>
        <row r="3142">
          <cell r="A3142">
            <v>91794</v>
          </cell>
          <cell r="B3142" t="str">
            <v>(COMPOSIÇÃO REPRESENTATIVA) DO SERVIÇO DE INST. TUBO PVC, SÉRIE N, ESGOTO PREDIAL, DN 75 MM, (INST. EM RAMAL DE DESCARGA, RAMAL DE ESG. SANITÁRIO, PRUMADA DE ESG. SANITÁRIO OU VENTILAÇÃO), INCL. CONEXÕES, CORTES E FIXAÇÕES, P/ PRÉDIOS. AF_10/2015</v>
          </cell>
          <cell r="C3142" t="str">
            <v>M</v>
          </cell>
          <cell r="D3142" t="str">
            <v>ATRIBUÍDO SÃO PAULO</v>
          </cell>
          <cell r="E3142">
            <v>31.82</v>
          </cell>
        </row>
        <row r="3143">
          <cell r="A3143">
            <v>91795</v>
          </cell>
          <cell r="B3143" t="str">
            <v>(COMPOSIÇÃO REPRESENTATIVA) DO SERVIÇO DE INST. TUBO PVC, SÉRIE N, ESGOTO PREDIAL, 100 MM (INST. RAMAL DESCARGA, RAMAL DE ESG. SANIT., PRUMADA ESG. SANIT., VENTILAÇÃO OU SUB-COLETOR AÉREO), INCL. CONEXÕES E CORTES, FIXAÇÕES, P/ PRÉDIOS. AF_10/2015</v>
          </cell>
          <cell r="C3143" t="str">
            <v>M</v>
          </cell>
          <cell r="D3143" t="str">
            <v>ATRIBUÍDO SÃO PAULO</v>
          </cell>
          <cell r="E3143">
            <v>53.34</v>
          </cell>
        </row>
        <row r="3144">
          <cell r="A3144">
            <v>91796</v>
          </cell>
          <cell r="B3144" t="str">
            <v>(COMPOSIÇÃO REPRESENTATIVA) DO SERVIÇO DE INSTALAÇÃO DE TUBO DE PVC, SÉRIE NORMAL, ESGOTO PREDIAL, DN 150 MM (INSTALADO EM SUB-COLETOR AÉREO), INCLUSIVE CONEXÕES, CORTES E FIXAÇÕES, PARA PRÉDIOS. AF_10/2015</v>
          </cell>
          <cell r="C3144" t="str">
            <v>M</v>
          </cell>
          <cell r="D3144" t="str">
            <v>COEFICIENTE DE REPRESENTATIVIDADE</v>
          </cell>
          <cell r="E3144">
            <v>57.78</v>
          </cell>
        </row>
        <row r="3145">
          <cell r="A3145">
            <v>92275</v>
          </cell>
          <cell r="B3145" t="str">
            <v>TUBO EM COBRE RÍGIDO, DN 22 MM, CLASSE E, SEM ISOLAMENTO, INSTALADO EM PRUMADA  FORNECIMENTO E INSTALAÇÃO. AF_12/2015</v>
          </cell>
          <cell r="C3145" t="str">
            <v>M</v>
          </cell>
          <cell r="D3145" t="str">
            <v>ATRIBUÍDO SÃO PAULO</v>
          </cell>
          <cell r="E3145">
            <v>32.9</v>
          </cell>
        </row>
        <row r="3146">
          <cell r="A3146">
            <v>92276</v>
          </cell>
          <cell r="B3146" t="str">
            <v>TUBO EM COBRE RÍGIDO, DN 28 MM, CLASSE E, SEM ISOLAMENTO, INSTALADO EM PRUMADA  FORNECIMENTO E INSTALAÇÃO. AF_12/2015</v>
          </cell>
          <cell r="C3146" t="str">
            <v>M</v>
          </cell>
          <cell r="D3146" t="str">
            <v>ATRIBUÍDO SÃO PAULO</v>
          </cell>
          <cell r="E3146">
            <v>41.62</v>
          </cell>
        </row>
        <row r="3147">
          <cell r="A3147">
            <v>92277</v>
          </cell>
          <cell r="B3147" t="str">
            <v>TUBO EM COBRE RÍGIDO, DN 35 MM, CLASSE E, SEM ISOLAMENTO, INSTALADO EM PRUMADA  FORNECIMENTO E INSTALAÇÃO. AF_12/2015</v>
          </cell>
          <cell r="C3147" t="str">
            <v>M</v>
          </cell>
          <cell r="D3147" t="str">
            <v>ATRIBUÍDO SÃO PAULO</v>
          </cell>
          <cell r="E3147">
            <v>59.9</v>
          </cell>
        </row>
        <row r="3148">
          <cell r="A3148">
            <v>92278</v>
          </cell>
          <cell r="B3148" t="str">
            <v>TUBO EM COBRE RÍGIDO, DN 42 MM, CLASSE E, SEM ISOLAMENTO, INSTALADO EM PRUMADA  FORNECIMENTO E INSTALAÇÃO. AF_12/2015</v>
          </cell>
          <cell r="C3148" t="str">
            <v>M</v>
          </cell>
          <cell r="D3148" t="str">
            <v>ATRIBUÍDO SÃO PAULO</v>
          </cell>
          <cell r="E3148">
            <v>80.430000000000007</v>
          </cell>
        </row>
        <row r="3149">
          <cell r="A3149">
            <v>92279</v>
          </cell>
          <cell r="B3149" t="str">
            <v>TUBO EM COBRE RÍGIDO, DN 54 MM, CLASSE E, SEM ISOLAMENTO, INSTALADO EM PRUMADA  FORNECIMENTO E INSTALAÇÃO. AF_12/2015</v>
          </cell>
          <cell r="C3149" t="str">
            <v>M</v>
          </cell>
          <cell r="D3149" t="str">
            <v>ATRIBUÍDO SÃO PAULO</v>
          </cell>
          <cell r="E3149">
            <v>116.04</v>
          </cell>
        </row>
        <row r="3150">
          <cell r="A3150">
            <v>92280</v>
          </cell>
          <cell r="B3150" t="str">
            <v>TUBO EM COBRE RÍGIDO, DN 66 MM, CLASSE E, SEM ISOLAMENTO, INSTALADO EM PRUMADA  FORNECIMENTO E INSTALAÇÃO. AF_12/2015</v>
          </cell>
          <cell r="C3150" t="str">
            <v>M</v>
          </cell>
          <cell r="D3150" t="str">
            <v>ATRIBUÍDO SÃO PAULO</v>
          </cell>
          <cell r="E3150">
            <v>162.71</v>
          </cell>
        </row>
        <row r="3151">
          <cell r="A3151">
            <v>92281</v>
          </cell>
          <cell r="B3151" t="str">
            <v>TUBO EM COBRE RÍGIDO, DN 22 MM, CLASSE E, COM ISOLAMENTO, INSTALADO EM PRUMADA  FORNECIMENTO E INSTALAÇÃO. AF_12/2015</v>
          </cell>
          <cell r="C3151" t="str">
            <v>M</v>
          </cell>
          <cell r="D3151" t="str">
            <v>ATRIBUÍDO SÃO PAULO</v>
          </cell>
          <cell r="E3151">
            <v>84.89</v>
          </cell>
        </row>
        <row r="3152">
          <cell r="A3152">
            <v>92282</v>
          </cell>
          <cell r="B3152" t="str">
            <v>TUBO EM COBRE RÍGIDO, DN 28 MM, CLASSE E, COM ISOLAMENTO, INSTALADO EM PRUMADA  FORNECIMENTO E INSTALAÇÃO. AF_12/2015</v>
          </cell>
          <cell r="C3152" t="str">
            <v>M</v>
          </cell>
          <cell r="D3152" t="str">
            <v>ATRIBUÍDO SÃO PAULO</v>
          </cell>
          <cell r="E3152">
            <v>95.7</v>
          </cell>
        </row>
        <row r="3153">
          <cell r="A3153">
            <v>92283</v>
          </cell>
          <cell r="B3153" t="str">
            <v>TUBO EM COBRE RÍGIDO, DN 35 MM, CLASSE E, COM ISOLAMENTO, INSTALADO EM PRUMADA  FORNECIMENTO E INSTALAÇÃO. AF_12/2015</v>
          </cell>
          <cell r="C3153" t="str">
            <v>M</v>
          </cell>
          <cell r="D3153" t="str">
            <v>ATRIBUÍDO SÃO PAULO</v>
          </cell>
          <cell r="E3153">
            <v>128.21</v>
          </cell>
        </row>
        <row r="3154">
          <cell r="A3154">
            <v>92284</v>
          </cell>
          <cell r="B3154" t="str">
            <v>TUBO EM COBRE RÍGIDO, DN 42 MM, CLASSE E, COM ISOLAMENTO, INSTALADO EM PRUMADA  FORNECIMENTO E INSTALAÇÃO. AF_12/2015</v>
          </cell>
          <cell r="C3154" t="str">
            <v>M</v>
          </cell>
          <cell r="D3154" t="str">
            <v>ATRIBUÍDO SÃO PAULO</v>
          </cell>
          <cell r="E3154">
            <v>158.32</v>
          </cell>
        </row>
        <row r="3155">
          <cell r="A3155">
            <v>92285</v>
          </cell>
          <cell r="B3155" t="str">
            <v>TUBO EM COBRE RÍGIDO, DN 54 MM, CLASSE E, COM ISOLAMENTO, INSTALADO EM PRUMADA  FORNECIMENTO E INSTALAÇÃO. AF_12/2015</v>
          </cell>
          <cell r="C3155" t="str">
            <v>M</v>
          </cell>
          <cell r="D3155" t="str">
            <v>ATRIBUÍDO SÃO PAULO</v>
          </cell>
          <cell r="E3155">
            <v>209.06</v>
          </cell>
        </row>
        <row r="3156">
          <cell r="A3156">
            <v>92286</v>
          </cell>
          <cell r="B3156" t="str">
            <v>TUBO EM COBRE RÍGIDO, DN 66 MM, CLASSE E, COM ISOLAMENTO, INSTALADO EM PRUMADA  FORNECIMENTO E INSTALAÇÃO. AF_12/2015</v>
          </cell>
          <cell r="C3156" t="str">
            <v>M</v>
          </cell>
          <cell r="D3156" t="str">
            <v>ATRIBUÍDO SÃO PAULO</v>
          </cell>
          <cell r="E3156">
            <v>257.04000000000002</v>
          </cell>
        </row>
        <row r="3157">
          <cell r="A3157">
            <v>92305</v>
          </cell>
          <cell r="B3157" t="str">
            <v>TUBO EM COBRE RÍGIDO, DN 15 MM, CLASSE E, SEM ISOLAMENTO, INSTALADO EM RAMAL DE DISTRIBUIÇÃO  FORNECIMENTO E INSTALAÇÃO. AF_12/2015</v>
          </cell>
          <cell r="C3157" t="str">
            <v>M</v>
          </cell>
          <cell r="D3157" t="str">
            <v>ATRIBUÍDO SÃO PAULO</v>
          </cell>
          <cell r="E3157">
            <v>22.66</v>
          </cell>
        </row>
        <row r="3158">
          <cell r="A3158">
            <v>92306</v>
          </cell>
          <cell r="B3158" t="str">
            <v>TUBO EM COBRE RÍGIDO, DN 22 MM, CLASSE E, SEM ISOLAMENTO, INSTALADO EM RAMAL DE DISTRIBUIÇÃO  FORNECIMENTO E INSTALAÇÃO. AF_12/2015</v>
          </cell>
          <cell r="C3158" t="str">
            <v>M</v>
          </cell>
          <cell r="D3158" t="str">
            <v>ATRIBUÍDO SÃO PAULO</v>
          </cell>
          <cell r="E3158">
            <v>36.409999999999997</v>
          </cell>
        </row>
        <row r="3159">
          <cell r="A3159">
            <v>92307</v>
          </cell>
          <cell r="B3159" t="str">
            <v>TUBO EM COBRE RÍGIDO, DN 28 MM, CLASSE E, SEM ISOLAMENTO, INSTALADO EM RAMAL DE DISTRIBUIÇÃO  FORNECIMENTO E INSTALAÇÃO. AF_12/2015</v>
          </cell>
          <cell r="C3159" t="str">
            <v>M</v>
          </cell>
          <cell r="D3159" t="str">
            <v>ATRIBUÍDO SÃO PAULO</v>
          </cell>
          <cell r="E3159">
            <v>45.38</v>
          </cell>
        </row>
        <row r="3160">
          <cell r="A3160">
            <v>92308</v>
          </cell>
          <cell r="B3160" t="str">
            <v>TUBO EM COBRE RÍGIDO, DN 15 MM, CLASSE E, COM ISOLAMENTO, INSTALADO EM RAMAL DE DISTRIBUIÇÃO  FORNECIMENTO E INSTALAÇÃO. AF_12/2015</v>
          </cell>
          <cell r="C3160" t="str">
            <v>M</v>
          </cell>
          <cell r="D3160" t="str">
            <v>ATRIBUÍDO SÃO PAULO</v>
          </cell>
          <cell r="E3160">
            <v>35.549999999999997</v>
          </cell>
        </row>
        <row r="3161">
          <cell r="A3161">
            <v>92309</v>
          </cell>
          <cell r="B3161" t="str">
            <v>TUBO EM COBRE RÍGIDO, DN 22 MM, CLASSE E, COM ISOLAMENTO, INSTALADO EM RAMAL DE DISTRIBUIÇÃO  FORNECIMENTO E INSTALAÇÃO. AF_12/2015</v>
          </cell>
          <cell r="C3161" t="str">
            <v>M</v>
          </cell>
          <cell r="D3161" t="str">
            <v>ATRIBUÍDO SÃO PAULO</v>
          </cell>
          <cell r="E3161">
            <v>90.17</v>
          </cell>
        </row>
        <row r="3162">
          <cell r="A3162">
            <v>92310</v>
          </cell>
          <cell r="B3162" t="str">
            <v>TUBO EM COBRE RÍGIDO, DN 28 MM, CLASSE E, COM ISOLAMENTO, INSTALADO EM RAMAL DE DISTRIBUIÇÃO  FORNECIMENTO E INSTALAÇÃO. AF_12/2015</v>
          </cell>
          <cell r="C3162" t="str">
            <v>M</v>
          </cell>
          <cell r="D3162" t="str">
            <v>ATRIBUÍDO SÃO PAULO</v>
          </cell>
          <cell r="E3162">
            <v>101.28</v>
          </cell>
        </row>
        <row r="3163">
          <cell r="A3163">
            <v>92320</v>
          </cell>
          <cell r="B3163" t="str">
            <v>TUBO EM COBRE RÍGIDO, DN 15 MM, CLASSE E, SEM ISOLAMENTO, INSTALADO EM RAMAL E SUB-RAMAL  FORNECIMENTO E INSTALAÇÃO. AF_12/2015</v>
          </cell>
          <cell r="C3163" t="str">
            <v>M</v>
          </cell>
          <cell r="D3163" t="str">
            <v>ATRIBUÍDO SÃO PAULO</v>
          </cell>
          <cell r="E3163">
            <v>30.37</v>
          </cell>
        </row>
        <row r="3164">
          <cell r="A3164">
            <v>92321</v>
          </cell>
          <cell r="B3164" t="str">
            <v>TUBO EM COBRE RÍGIDO, DN 22 MM, CLASSE E, SEM ISOLAMENTO, INSTALADO EM RAMAL E SUB-RAMAL  FORNECIMENTO E INSTALAÇÃO. AF_12/2015</v>
          </cell>
          <cell r="C3164" t="str">
            <v>M</v>
          </cell>
          <cell r="D3164" t="str">
            <v>ATRIBUÍDO SÃO PAULO</v>
          </cell>
          <cell r="E3164">
            <v>49.67</v>
          </cell>
        </row>
        <row r="3165">
          <cell r="A3165">
            <v>92322</v>
          </cell>
          <cell r="B3165" t="str">
            <v>TUBO EM COBRE RÍGIDO, DN 28 MM, CLASSE E, SEM ISOLAMENTO, INSTALADO EM RAMAL E SUB-RAMAL  FORNECIMENTO E INSTALAÇÃO. AF_12/2015</v>
          </cell>
          <cell r="C3165" t="str">
            <v>M</v>
          </cell>
          <cell r="D3165" t="str">
            <v>ATRIBUÍDO SÃO PAULO</v>
          </cell>
          <cell r="E3165">
            <v>63.46</v>
          </cell>
        </row>
        <row r="3166">
          <cell r="A3166">
            <v>92323</v>
          </cell>
          <cell r="B3166" t="str">
            <v>TUBO EM COBRE RÍGIDO, DN 15 MM, CLASSE E, COM ISOLAMENTO, INSTALADO EM RAMAL E SUB-RAMAL  FORNECIMENTO E INSTALAÇÃO. AF_12/2015</v>
          </cell>
          <cell r="C3166" t="str">
            <v>M</v>
          </cell>
          <cell r="D3166" t="str">
            <v>ATRIBUÍDO SÃO PAULO</v>
          </cell>
          <cell r="E3166">
            <v>41.42</v>
          </cell>
        </row>
        <row r="3167">
          <cell r="A3167">
            <v>92324</v>
          </cell>
          <cell r="B3167" t="str">
            <v>TUBO EM COBRE RÍGIDO, DN 22 MM, CLASSE E, COM ISOLAMENTO, INSTALADO EM RAMAL E SUB-RAMAL  FORNECIMENTO E INSTALAÇÃO. AF_12/2015</v>
          </cell>
          <cell r="C3167" t="str">
            <v>M</v>
          </cell>
          <cell r="D3167" t="str">
            <v>ATRIBUÍDO SÃO PAULO</v>
          </cell>
          <cell r="E3167">
            <v>101.58</v>
          </cell>
        </row>
        <row r="3168">
          <cell r="A3168">
            <v>92325</v>
          </cell>
          <cell r="B3168" t="str">
            <v>TUBO EM COBRE RÍGIDO, DN 28 MM, CLASSE E, COM ISOLAMENTO, INSTALADO EM RAMAL E SUB-RAMAL  FORNECIMENTO E INSTALAÇÃO. AF_12/2015</v>
          </cell>
          <cell r="C3168" t="str">
            <v>M</v>
          </cell>
          <cell r="D3168" t="str">
            <v>ATRIBUÍDO SÃO PAULO</v>
          </cell>
          <cell r="E3168">
            <v>117.46</v>
          </cell>
        </row>
        <row r="3169">
          <cell r="A3169">
            <v>92335</v>
          </cell>
          <cell r="B3169" t="str">
            <v>TUBO DE AÇO GALVANIZADO COM COSTURA, CLASSE MÉDIA, CONEXÃO RANHURADA, DN 50 (2"), INSTALADO EM PRUMADAS - FORNECIMENTO E INSTALAÇÃO. AF_12/2015</v>
          </cell>
          <cell r="C3169" t="str">
            <v>M</v>
          </cell>
          <cell r="D3169" t="str">
            <v>COEFICIENTE DE REPRESENTATIVIDADE</v>
          </cell>
          <cell r="E3169">
            <v>66.290000000000006</v>
          </cell>
        </row>
        <row r="3170">
          <cell r="A3170">
            <v>92336</v>
          </cell>
          <cell r="B3170" t="str">
            <v>TUBO DE AÇO GALVANIZADO COM COSTURA, CLASSE MÉDIA, CONEXÃO RANHURADA, DN 65 (2 1/2"), INSTALADO EM PRUMADAS - FORNECIMENTO E INSTALAÇÃO. AF_12/2015</v>
          </cell>
          <cell r="C3170" t="str">
            <v>M</v>
          </cell>
          <cell r="D3170" t="str">
            <v>COEFICIENTE DE REPRESENTATIVIDADE</v>
          </cell>
          <cell r="E3170">
            <v>81.45</v>
          </cell>
        </row>
        <row r="3171">
          <cell r="A3171">
            <v>92337</v>
          </cell>
          <cell r="B3171" t="str">
            <v>TUBO DE AÇO GALVANIZADO COM COSTURA, CLASSE MÉDIA, CONEXÃO RANHURADA, DN 80 (3"), INSTALADO EM PRUMADAS - FORNECIMENTO E INSTALAÇÃO. AF_12/2015</v>
          </cell>
          <cell r="C3171" t="str">
            <v>M</v>
          </cell>
          <cell r="D3171" t="str">
            <v>COEFICIENTE DE REPRESENTATIVIDADE</v>
          </cell>
          <cell r="E3171">
            <v>107.24</v>
          </cell>
        </row>
        <row r="3172">
          <cell r="A3172">
            <v>92338</v>
          </cell>
          <cell r="B3172" t="str">
            <v>TUBO DE AÇO PRETO SEM COSTURA, CONEXÃO SOLDADA, DN 50 (2"), INSTALADO EM PRUMADAS - FORNECIMENTO E INSTALAÇÃO. AF_12/2015</v>
          </cell>
          <cell r="C3172" t="str">
            <v>M</v>
          </cell>
          <cell r="D3172" t="str">
            <v>COEFICIENTE DE REPRESENTATIVIDADE</v>
          </cell>
          <cell r="E3172">
            <v>87.51</v>
          </cell>
        </row>
        <row r="3173">
          <cell r="A3173">
            <v>92339</v>
          </cell>
          <cell r="B3173" t="str">
            <v>TUBO DE AÇO PRETO SEM COSTURA, CONEXÃO SOLDADA, DN 65 (2 1/2"), INSTALADO EM PRUMADAS - FORNECIMENTO E INSTALAÇÃO. AF_12/2015</v>
          </cell>
          <cell r="C3173" t="str">
            <v>M</v>
          </cell>
          <cell r="D3173" t="str">
            <v>COEFICIENTE DE REPRESENTATIVIDADE</v>
          </cell>
          <cell r="E3173">
            <v>129.97999999999999</v>
          </cell>
        </row>
        <row r="3174">
          <cell r="A3174">
            <v>92341</v>
          </cell>
          <cell r="B3174" t="str">
            <v>TUBO DE AÇO GALVANIZADO COM COSTURA, CLASSE MÉDIA, DN 50 (2"), CONEXÃO ROSQUEADA, INSTALADO EM PRUMADAS - FORNECIMENTO E INSTALAÇÃO. AF_12/2015</v>
          </cell>
          <cell r="C3174" t="str">
            <v>M</v>
          </cell>
          <cell r="D3174" t="str">
            <v>COEFICIENTE DE REPRESENTATIVIDADE</v>
          </cell>
          <cell r="E3174">
            <v>74.010000000000005</v>
          </cell>
        </row>
        <row r="3175">
          <cell r="A3175">
            <v>92342</v>
          </cell>
          <cell r="B3175" t="str">
            <v>TUBO DE AÇO GALVANIZADO COM COSTURA, CLASSE MÉDIA, DN 65 (2 1/2"), CONEXÃO ROSQUEADA, INSTALADO EM PRUMADAS - FORNECIMENTO E INSTALAÇÃO. AF_12/2015</v>
          </cell>
          <cell r="C3175" t="str">
            <v>M</v>
          </cell>
          <cell r="D3175" t="str">
            <v>COEFICIENTE DE REPRESENTATIVIDADE</v>
          </cell>
          <cell r="E3175">
            <v>89.21</v>
          </cell>
        </row>
        <row r="3176">
          <cell r="A3176">
            <v>92343</v>
          </cell>
          <cell r="B3176" t="str">
            <v>TUBO DE AÇO GALVANIZADO COM COSTURA, CLASSE MÉDIA, DN 80 (3"), CONEXÃO ROSQUEADA, INSTALADO EM PRUMADAS - FORNECIMENTO E INSTALAÇÃO. AF_12/2015</v>
          </cell>
          <cell r="C3176" t="str">
            <v>M</v>
          </cell>
          <cell r="D3176" t="str">
            <v>COEFICIENTE DE REPRESENTATIVIDADE</v>
          </cell>
          <cell r="E3176">
            <v>115.06</v>
          </cell>
        </row>
        <row r="3177">
          <cell r="A3177">
            <v>92361</v>
          </cell>
          <cell r="B3177" t="str">
            <v>TUBO DE AÇO PRETO SEM COSTURA, CONEXÃO SOLDADA, DN 50 (2"), INSTALADO EM REDE DE ALIMENTAÇÃO PARA HIDRANTE - FORNECIMENTO E INSTALAÇÃO. AF_12/2015</v>
          </cell>
          <cell r="C3177" t="str">
            <v>M</v>
          </cell>
          <cell r="D3177" t="str">
            <v>COEFICIENTE DE REPRESENTATIVIDADE</v>
          </cell>
          <cell r="E3177">
            <v>70.55</v>
          </cell>
        </row>
        <row r="3178">
          <cell r="A3178">
            <v>92362</v>
          </cell>
          <cell r="B3178" t="str">
            <v>TUBO DE AÇO PRETO SEM COSTURA, CONEXÃO SOLDADA, DN 65 (2 1/2"), INSTALADO EM REDE DE ALIMENTAÇÃO PARA HIDRANTE - FORNECIMENTO E INSTALAÇÃO. AF_12/2015</v>
          </cell>
          <cell r="C3178" t="str">
            <v>M</v>
          </cell>
          <cell r="D3178" t="str">
            <v>COEFICIENTE DE REPRESENTATIVIDADE</v>
          </cell>
          <cell r="E3178">
            <v>112.34</v>
          </cell>
        </row>
        <row r="3179">
          <cell r="A3179">
            <v>92364</v>
          </cell>
          <cell r="B3179" t="str">
            <v>TUBO DE AÇO GALVANIZADO COM COSTURA, CLASSE MÉDIA, DN 32 (1 1/4"), CONEXÃO ROSQUEADA, INSTALADO EM REDE DE ALIMENTAÇÃO PARA HIDRANTE - FORNECIMENTO E INSTALAÇÃO. AF_12/2015</v>
          </cell>
          <cell r="C3179" t="str">
            <v>M</v>
          </cell>
          <cell r="D3179" t="str">
            <v>COEFICIENTE DE REPRESENTATIVIDADE</v>
          </cell>
          <cell r="E3179">
            <v>40.29</v>
          </cell>
        </row>
        <row r="3180">
          <cell r="A3180">
            <v>92365</v>
          </cell>
          <cell r="B3180" t="str">
            <v>TUBO DE AÇO GALVANIZADO COM COSTURA, CLASSE MÉDIA, DN 40 (1 1/2"), CONEXÃO ROSQUEADA, INSTALADO EM REDE DE ALIMENTAÇÃO PARA HIDRANTE - FORNECIMENTO E INSTALAÇÃO. AF_12/2015</v>
          </cell>
          <cell r="C3180" t="str">
            <v>M</v>
          </cell>
          <cell r="D3180" t="str">
            <v>COEFICIENTE DE REPRESENTATIVIDADE</v>
          </cell>
          <cell r="E3180">
            <v>46.33</v>
          </cell>
        </row>
        <row r="3181">
          <cell r="A3181">
            <v>92366</v>
          </cell>
          <cell r="B3181" t="str">
            <v>TUBO DE AÇO GALVANIZADO COM COSTURA, CLASSE MÉDIA, DN 50 (2"), CONEXÃO ROSQUEADA, INSTALADO EM REDE DE ALIMENTAÇÃO PARA HIDRANTE - FORNECIMENTO E INSTALAÇÃO. AF_12/2015</v>
          </cell>
          <cell r="C3181" t="str">
            <v>M</v>
          </cell>
          <cell r="D3181" t="str">
            <v>COEFICIENTE DE REPRESENTATIVIDADE</v>
          </cell>
          <cell r="E3181">
            <v>64.48</v>
          </cell>
        </row>
        <row r="3182">
          <cell r="A3182">
            <v>92367</v>
          </cell>
          <cell r="B3182" t="str">
            <v>TUBO DE AÇO GALVANIZADO COM COSTURA, CLASSE MÉDIA, DN 65 (2 1/2"), CONEXÃO ROSQUEADA, INSTALADO EM REDE DE ALIMENTAÇÃO PARA HIDRANTE - FORNECIMENTO E INSTALAÇÃO. AF_12/2015</v>
          </cell>
          <cell r="C3182" t="str">
            <v>M</v>
          </cell>
          <cell r="D3182" t="str">
            <v>COEFICIENTE DE REPRESENTATIVIDADE</v>
          </cell>
          <cell r="E3182">
            <v>79.25</v>
          </cell>
        </row>
        <row r="3183">
          <cell r="A3183">
            <v>92368</v>
          </cell>
          <cell r="B3183" t="str">
            <v>TUBO DE AÇO GALVANIZADO COM COSTURA, CLASSE MÉDIA, DN 80 (3"), CONEXÃO ROSQUEADA, INSTALADO EM REDE DE ALIMENTAÇÃO PARA HIDRANTE - FORNECIMENTO E INSTALAÇÃO. AF_12/2015</v>
          </cell>
          <cell r="C3183" t="str">
            <v>M</v>
          </cell>
          <cell r="D3183" t="str">
            <v>COEFICIENTE DE REPRESENTATIVIDADE</v>
          </cell>
          <cell r="E3183">
            <v>104.7</v>
          </cell>
        </row>
        <row r="3184">
          <cell r="A3184">
            <v>92648</v>
          </cell>
          <cell r="B3184" t="str">
            <v>TUBO DE AÇO PRETO SEM COSTURA, CONEXÃO SOLDADA, DN 40 (1 1/2"), INSTALADO EM REDE DE ALIMENTAÇÃO PARA SPRINKLER - FORNECIMENTO E INSTALAÇÃO. AF_12/2015</v>
          </cell>
          <cell r="C3184" t="str">
            <v>M</v>
          </cell>
          <cell r="D3184" t="str">
            <v>COEFICIENTE DE REPRESENTATIVIDADE</v>
          </cell>
          <cell r="E3184">
            <v>60.44</v>
          </cell>
        </row>
        <row r="3185">
          <cell r="A3185">
            <v>92649</v>
          </cell>
          <cell r="B3185" t="str">
            <v>TUBO DE AÇO PRETO SEM COSTURA, CONEXÃO SOLDADA, DN 50 (2"), INSTALADO EM REDE DE ALIMENTAÇÃO PARA SPRINKLER - FORNECIMENTO E INSTALAÇÃO. AF_12/2015</v>
          </cell>
          <cell r="C3185" t="str">
            <v>M</v>
          </cell>
          <cell r="D3185" t="str">
            <v>COEFICIENTE DE REPRESENTATIVIDADE</v>
          </cell>
          <cell r="E3185">
            <v>73.599999999999994</v>
          </cell>
        </row>
        <row r="3186">
          <cell r="A3186">
            <v>92650</v>
          </cell>
          <cell r="B3186" t="str">
            <v>TUBO DE AÇO PRETO SEM COSTURA, CONEXÃO SOLDADA, DN 65 (2 1/2"), INSTALADO EM REDE DE ALIMENTAÇÃO PARA SPRINKLER - FORNECIMENTO E INSTALAÇÃO. AF_12/2015</v>
          </cell>
          <cell r="C3186" t="str">
            <v>M</v>
          </cell>
          <cell r="D3186" t="str">
            <v>COEFICIENTE DE REPRESENTATIVIDADE</v>
          </cell>
          <cell r="E3186">
            <v>115.39</v>
          </cell>
        </row>
        <row r="3187">
          <cell r="A3187">
            <v>92652</v>
          </cell>
          <cell r="B3187" t="str">
            <v>TUBO DE AÇO GALVANIZADO COM COSTURA, CLASSE MÉDIA, CONEXÃO ROSQUEADA, DN 32 (1 1/4"), INSTALADO EM REDE DE ALIMENTAÇÃO PARA SPRINKLER - FORNECIMENTO E INSTALAÇÃO. AF_12/2015</v>
          </cell>
          <cell r="C3187" t="str">
            <v>M</v>
          </cell>
          <cell r="D3187" t="str">
            <v>COEFICIENTE DE REPRESENTATIVIDADE</v>
          </cell>
          <cell r="E3187">
            <v>43.8</v>
          </cell>
        </row>
        <row r="3188">
          <cell r="A3188">
            <v>92653</v>
          </cell>
          <cell r="B3188" t="str">
            <v>TUBO DE AÇO GALVANIZADO COM COSTURA, CLASSE MÉDIA, CONEXÃO ROSQUEADA, DN 40 (1 1/2"), INSTALADO EM REDE DE ALIMENTAÇÃO PARA SPRINKLER - FORNECIMENTO E INSTALAÇÃO. AF_12/2015</v>
          </cell>
          <cell r="C3188" t="str">
            <v>M</v>
          </cell>
          <cell r="D3188" t="str">
            <v>COEFICIENTE DE REPRESENTATIVIDADE</v>
          </cell>
          <cell r="E3188">
            <v>49.88</v>
          </cell>
        </row>
        <row r="3189">
          <cell r="A3189">
            <v>92654</v>
          </cell>
          <cell r="B3189" t="str">
            <v>TUBO DE AÇO GALVANIZADO COM COSTURA, CLASSE MÉDIA, CONEXÃO ROSQUEADA, DN 50 (2"), INSTALADO EM REDE DE ALIMENTAÇÃO PARA SPRINKLER - FORNECIMENTO E INSTALAÇÃO. AF_12/2015</v>
          </cell>
          <cell r="C3189" t="str">
            <v>M</v>
          </cell>
          <cell r="D3189" t="str">
            <v>COEFICIENTE DE REPRESENTATIVIDADE</v>
          </cell>
          <cell r="E3189">
            <v>68.03</v>
          </cell>
        </row>
        <row r="3190">
          <cell r="A3190">
            <v>92655</v>
          </cell>
          <cell r="B3190" t="str">
            <v>TUBO DE AÇO GALVANIZADO COM COSTURA, CLASSE MÉDIA, CONEXÃO ROSQUEADA, DN 65 (2 1/2"), INSTALADO EM REDE DE ALIMENTAÇÃO PARA SPRINKLER - FORNECIMENTO E INSTALAÇÃO. AF_12/2015</v>
          </cell>
          <cell r="C3190" t="str">
            <v>M</v>
          </cell>
          <cell r="D3190" t="str">
            <v>COEFICIENTE DE REPRESENTATIVIDADE</v>
          </cell>
          <cell r="E3190">
            <v>82.87</v>
          </cell>
        </row>
        <row r="3191">
          <cell r="A3191">
            <v>92656</v>
          </cell>
          <cell r="B3191" t="str">
            <v>TUBO DE AÇO GALVANIZADO COM COSTURA, CLASSE MÉDIA, CONEXÃO ROSQUEADA, DN 80 (3"), INSTALADO EM REDE DE ALIMENTAÇÃO PARA SPRINKLER - FORNECIMENTO E INSTALAÇÃO. AF_12/2015</v>
          </cell>
          <cell r="C3191" t="str">
            <v>M</v>
          </cell>
          <cell r="D3191" t="str">
            <v>COEFICIENTE DE REPRESENTATIVIDADE</v>
          </cell>
          <cell r="E3191">
            <v>108.32</v>
          </cell>
        </row>
        <row r="3192">
          <cell r="A3192">
            <v>92687</v>
          </cell>
          <cell r="B3192" t="str">
            <v>TUBO DE AÇO GALVANIZADO COM COSTURA, CLASSE MÉDIA, CONEXÃO ROSQUEADA, DN 15 (1/2"), INSTALADO EM RAMAIS E SUB-RAMAIS DE GÁS - FORNECIMENTO E INSTALAÇÃO. AF_12/2015</v>
          </cell>
          <cell r="C3192" t="str">
            <v>M</v>
          </cell>
          <cell r="D3192" t="str">
            <v>COEFICIENTE DE REPRESENTATIVIDADE</v>
          </cell>
          <cell r="E3192">
            <v>20.56</v>
          </cell>
        </row>
        <row r="3193">
          <cell r="A3193">
            <v>92688</v>
          </cell>
          <cell r="B3193" t="str">
            <v>TUBO DE AÇO GALVANIZADO COM COSTURA, CLASSE MÉDIA, CONEXÃO ROSQUEADA, DN 20 (3/4"), INSTALADO EM RAMAIS E SUB-RAMAIS DE GÁS - FORNECIMENTO E INSTALAÇÃO. AF_12/2015</v>
          </cell>
          <cell r="C3193" t="str">
            <v>M</v>
          </cell>
          <cell r="D3193" t="str">
            <v>COEFICIENTE DE REPRESENTATIVIDADE</v>
          </cell>
          <cell r="E3193">
            <v>28.83</v>
          </cell>
        </row>
        <row r="3194">
          <cell r="A3194">
            <v>92689</v>
          </cell>
          <cell r="B3194" t="str">
            <v>TUBO DE AÇO PRETO SEM COSTURA, CLASSE MÉDIA, CONEXÃO SOLDADA, DN 15 (1/2"), INSTALADO EM RAMAIS E SUB-RAMAIS DE GÁS - FORNECIMENTO E INSTALAÇÃO. AF_12/2015</v>
          </cell>
          <cell r="C3194" t="str">
            <v>M</v>
          </cell>
          <cell r="D3194" t="str">
            <v>COEFICIENTE DE REPRESENTATIVIDADE</v>
          </cell>
          <cell r="E3194">
            <v>30.36</v>
          </cell>
        </row>
        <row r="3195">
          <cell r="A3195">
            <v>92690</v>
          </cell>
          <cell r="B3195" t="str">
            <v>TUBO DE AÇO PRETO SEM COSTURA, CLASSE MÉDIA, CONEXÃO SOLDADA, DN 20 (3/4"), INSTALADO EM RAMAIS E SUB-RAMAIS DE GÁS - FORNECIMENTO E INSTALAÇÃO. AF_12/2015</v>
          </cell>
          <cell r="C3195" t="str">
            <v>M</v>
          </cell>
          <cell r="D3195" t="str">
            <v>COEFICIENTE DE REPRESENTATIVIDADE</v>
          </cell>
          <cell r="E3195">
            <v>43.9</v>
          </cell>
        </row>
        <row r="3196">
          <cell r="A3196">
            <v>94462</v>
          </cell>
          <cell r="B3196" t="str">
            <v>TUBO DE AÇO GALVANIZADO COM COSTURA, CLASSE MÉDIA, DN 50 (2), CONEXÃO ROSQUEADA, INSTALADO EM RESERVAÇÃO DE ÁGUA DE EDIFICAÇÃO QUE POSSUA RESERVATÓRIO DE FIBRA/FIBROCIMENTO  FORNECIMENTO E INSTALAÇÃO. AF_06/2016</v>
          </cell>
          <cell r="C3196" t="str">
            <v>M</v>
          </cell>
          <cell r="D3196" t="str">
            <v>COEFICIENTE DE REPRESENTATIVIDADE</v>
          </cell>
          <cell r="E3196">
            <v>73.28</v>
          </cell>
        </row>
        <row r="3197">
          <cell r="A3197">
            <v>94463</v>
          </cell>
          <cell r="B3197" t="str">
            <v>TUBO DE AÇO GALVANIZADO COM COSTURA, CLASSE MÉDIA, DN 65 (2 1/2), CONEXÃO ROSQUEADA, INSTALADO EM RESERVAÇÃO DE ÁGUA DE EDIFICAÇÃO QUE POSSUA RESERVATÓRIO DE FIBRA/FIBROCIMENTO  FORNECIMENTO E INSTALAÇÃO. AF_06/2016</v>
          </cell>
          <cell r="C3197" t="str">
            <v>M</v>
          </cell>
          <cell r="D3197" t="str">
            <v>COEFICIENTE DE REPRESENTATIVIDADE</v>
          </cell>
          <cell r="E3197">
            <v>85.88</v>
          </cell>
        </row>
        <row r="3198">
          <cell r="A3198">
            <v>94464</v>
          </cell>
          <cell r="B3198" t="str">
            <v>TUBO DE AÇO GALVANIZADO COM COSTURA, CLASSE MÉDIA, DN 80 (3), CONEXÃO ROSQUEADA, INSTALADO EM RESERVAÇÃO DE ÁGUA DE EDIFICAÇÃO QUE POSSUA RESERVATÓRIO DE FIBRA/FIBROCIMENTO  FORNECIMENTO E INSTALAÇÃO. AF_06/2016</v>
          </cell>
          <cell r="C3198" t="str">
            <v>M</v>
          </cell>
          <cell r="D3198" t="str">
            <v>COEFICIENTE DE REPRESENTATIVIDADE</v>
          </cell>
          <cell r="E3198">
            <v>120.96</v>
          </cell>
        </row>
        <row r="3199">
          <cell r="A3199">
            <v>94602</v>
          </cell>
          <cell r="B3199" t="str">
            <v>TUBO EM COBRE RÍGIDO, DN 54 MM, CLASSE E, SEM ISOLAMENTO, INSTALADO EM RESERVAÇÃO DE ÁGUA DE EDIFICAÇÃO QUE POSSUA RESERVATÓRIO DE FIBRA/FIBROCIMENTO  FORNECIMENTO E INSTALAÇÃO. AF_06/2016</v>
          </cell>
          <cell r="C3199" t="str">
            <v>M</v>
          </cell>
          <cell r="D3199" t="str">
            <v>ATRIBUÍDO SÃO PAULO</v>
          </cell>
          <cell r="E3199">
            <v>129.72</v>
          </cell>
        </row>
        <row r="3200">
          <cell r="A3200">
            <v>94603</v>
          </cell>
          <cell r="B3200" t="str">
            <v>TUBO EM COBRE RÍGIDO, DN 66 MM, CLASSE E, SEM ISOLAMENTO, INSTALADO EM RESERVAÇÃO DE ÁGUA DE EDIFICAÇÃO QUE POSSUA RESERVATÓRIO DE FIBRA/FIBROCIMENTO  FORNECIMENTO E INSTALAÇÃO. AF_06/2016</v>
          </cell>
          <cell r="C3200" t="str">
            <v>M</v>
          </cell>
          <cell r="D3200" t="str">
            <v>ATRIBUÍDO SÃO PAULO</v>
          </cell>
          <cell r="E3200">
            <v>172.65</v>
          </cell>
        </row>
        <row r="3201">
          <cell r="A3201">
            <v>94604</v>
          </cell>
          <cell r="B3201" t="str">
            <v>TUBO EM COBRE RÍGIDO, DN 79 MM, CLASSE E, SEM ISOLAMENTO, INSTALADO EM RESERVAÇÃO DE ÁGUA DE EDIFICAÇÃO QUE POSSUA RESERVATÓRIO DE FIBRA/FIBROCIMENTO  FORNECIMENTO E INSTALAÇÃO. AF_06/2016</v>
          </cell>
          <cell r="C3201" t="str">
            <v>M</v>
          </cell>
          <cell r="D3201" t="str">
            <v>ATRIBUÍDO SÃO PAULO</v>
          </cell>
          <cell r="E3201">
            <v>234.57</v>
          </cell>
        </row>
        <row r="3202">
          <cell r="A3202">
            <v>94605</v>
          </cell>
          <cell r="B3202" t="str">
            <v>TUBO EM COBRE RÍGIDO, DN 104 MM, CLASSE E, SEM ISOLAMENTO, INSTALADO EM RESERVAÇÃO DE ÁGUA DE EDIFICAÇÃO QUE POSSUA RESERVATÓRIO DE FIBRA/FIBROCIMENTO  FORNECIMENTO E INSTALAÇÃO. AF_06/2016</v>
          </cell>
          <cell r="C3202" t="str">
            <v>M</v>
          </cell>
          <cell r="D3202" t="str">
            <v>ATRIBUÍDO SÃO PAULO</v>
          </cell>
          <cell r="E3202">
            <v>333.13</v>
          </cell>
        </row>
        <row r="3203">
          <cell r="A3203">
            <v>94648</v>
          </cell>
          <cell r="B3203" t="str">
            <v>TUBO, PVC, SOLDÁVEL, DN  25 MM, INSTALADO EM RESERVAÇÃO DE ÁGUA DE EDIFICAÇÃO QUE POSSUA RESERVATÓRIO DE FIBRA/FIBROCIMENTO   FORNECIMENTO E INSTALAÇÃO. AF_06/2016</v>
          </cell>
          <cell r="C3203" t="str">
            <v>M</v>
          </cell>
          <cell r="D3203" t="str">
            <v>COEFICIENTE DE REPRESENTATIVIDADE</v>
          </cell>
          <cell r="E3203">
            <v>7.85</v>
          </cell>
        </row>
        <row r="3204">
          <cell r="A3204">
            <v>94649</v>
          </cell>
          <cell r="B3204" t="str">
            <v>TUBO, PVC, SOLDÁVEL, DN 32 MM, INSTALADO EM RESERVAÇÃO DE ÁGUA DE EDIFICAÇÃO QUE POSSUA RESERVATÓRIO DE FIBRA/FIBROCIMENTO   FORNECIMENTO E INSTALAÇÃO. AF_06/2016</v>
          </cell>
          <cell r="C3204" t="str">
            <v>M</v>
          </cell>
          <cell r="D3204" t="str">
            <v>COEFICIENTE DE REPRESENTATIVIDADE</v>
          </cell>
          <cell r="E3204">
            <v>11.64</v>
          </cell>
        </row>
        <row r="3205">
          <cell r="A3205">
            <v>94650</v>
          </cell>
          <cell r="B3205" t="str">
            <v>TUBO, PVC, SOLDÁVEL, DN 40 MM, INSTALADO EM RESERVAÇÃO DE ÁGUA DE EDIFICAÇÃO QUE POSSUA RESERVATÓRIO DE FIBRA/FIBROCIMENTO   FORNECIMENTO E INSTALAÇÃO. AF_06/2016</v>
          </cell>
          <cell r="C3205" t="str">
            <v>M</v>
          </cell>
          <cell r="D3205" t="str">
            <v>COEFICIENTE DE REPRESENTATIVIDADE</v>
          </cell>
          <cell r="E3205">
            <v>16.63</v>
          </cell>
        </row>
        <row r="3206">
          <cell r="A3206">
            <v>94651</v>
          </cell>
          <cell r="B3206" t="str">
            <v>TUBO, PVC, SOLDÁVEL, DN 50 MM, INSTALADO EM RESERVAÇÃO DE ÁGUA DE EDIFICAÇÃO QUE POSSUA RESERVATÓRIO DE FIBRA/FIBROCIMENTO   FORNECIMENTO E INSTALAÇÃO. AF_06/2016</v>
          </cell>
          <cell r="C3206" t="str">
            <v>M</v>
          </cell>
          <cell r="D3206" t="str">
            <v>COEFICIENTE DE REPRESENTATIVIDADE</v>
          </cell>
          <cell r="E3206">
            <v>18.059999999999999</v>
          </cell>
        </row>
        <row r="3207">
          <cell r="A3207">
            <v>94652</v>
          </cell>
          <cell r="B3207" t="str">
            <v>TUBO, PVC, SOLDÁVEL, DN 60 MM, INSTALADO EM RESERVAÇÃO DE ÁGUA DE EDIFICAÇÃO QUE POSSUA RESERVATÓRIO DE FIBRA/FIBROCIMENTO   FORNECIMENTO E INSTALAÇÃO. AF_06/2016</v>
          </cell>
          <cell r="C3207" t="str">
            <v>M</v>
          </cell>
          <cell r="D3207" t="str">
            <v>COEFICIENTE DE REPRESENTATIVIDADE</v>
          </cell>
          <cell r="E3207">
            <v>29.41</v>
          </cell>
        </row>
        <row r="3208">
          <cell r="A3208">
            <v>94653</v>
          </cell>
          <cell r="B3208" t="str">
            <v>TUBO, PVC, SOLDÁVEL, DN 75 MM, INSTALADO EM RESERVAÇÃO DE ÁGUA DE EDIFICAÇÃO QUE POSSUA RESERVATÓRIO DE FIBRA/FIBROCIMENTO   FORNECIMENTO E INSTALAÇÃO. AF_06/2016</v>
          </cell>
          <cell r="C3208" t="str">
            <v>M</v>
          </cell>
          <cell r="D3208" t="str">
            <v>COEFICIENTE DE REPRESENTATIVIDADE</v>
          </cell>
          <cell r="E3208">
            <v>41.75</v>
          </cell>
        </row>
        <row r="3209">
          <cell r="A3209">
            <v>94654</v>
          </cell>
          <cell r="B3209" t="str">
            <v>TUBO, PVC, SOLDÁVEL, DN 85 MM, INSTALADO EM RESERVAÇÃO DE ÁGUA DE EDIFICAÇÃO QUE POSSUA RESERVATÓRIO DE FIBRA/FIBROCIMENTO   FORNECIMENTO E INSTALAÇÃO. AF_06/2016</v>
          </cell>
          <cell r="C3209" t="str">
            <v>M</v>
          </cell>
          <cell r="D3209" t="str">
            <v>COEFICIENTE DE REPRESENTATIVIDADE</v>
          </cell>
          <cell r="E3209">
            <v>55.89</v>
          </cell>
        </row>
        <row r="3210">
          <cell r="A3210">
            <v>94655</v>
          </cell>
          <cell r="B3210" t="str">
            <v>TUBO, PVC, SOLDÁVEL, DN 110 MM, INSTALADO EM RESERVAÇÃO DE ÁGUA DE EDIFICAÇÃO QUE POSSUA RESERVATÓRIO DE FIBRA/FIBROCIMENTO   FORNECIMENTO E INSTALAÇÃO. AF_06/2016</v>
          </cell>
          <cell r="C3210" t="str">
            <v>M</v>
          </cell>
          <cell r="D3210" t="str">
            <v>COEFICIENTE DE REPRESENTATIVIDADE</v>
          </cell>
          <cell r="E3210">
            <v>77.87</v>
          </cell>
        </row>
        <row r="3211">
          <cell r="A3211">
            <v>94716</v>
          </cell>
          <cell r="B3211" t="str">
            <v>TUBO, CPVC, SOLDÁVEL, DN 22 MM, INSTALADO EM RESERVAÇÃO DE ÁGUA DE EDIFICAÇÃO QUE POSSUA RESERVATÓRIO DE FIBRA/FIBROCIMENTO  FORNECIMENTO E INSTALAÇÃO. AF_06/2016</v>
          </cell>
          <cell r="C3211" t="str">
            <v>M</v>
          </cell>
          <cell r="D3211" t="str">
            <v>COEFICIENTE DE REPRESENTATIVIDADE</v>
          </cell>
          <cell r="E3211">
            <v>16.88</v>
          </cell>
        </row>
        <row r="3212">
          <cell r="A3212">
            <v>94717</v>
          </cell>
          <cell r="B3212" t="str">
            <v>TUBO, CPVC, SOLDÁVEL, DN 28 MM, INSTALADO EM RESERVAÇÃO DE ÁGUA DE EDIFICAÇÃO QUE POSSUA RESERVATÓRIO DE FIBRA/FIBROCIMENTO  FORNECIMENTO E INSTALAÇÃO. AF_06/2016</v>
          </cell>
          <cell r="C3212" t="str">
            <v>M</v>
          </cell>
          <cell r="D3212" t="str">
            <v>COEFICIENTE DE REPRESENTATIVIDADE</v>
          </cell>
          <cell r="E3212">
            <v>24.39</v>
          </cell>
        </row>
        <row r="3213">
          <cell r="A3213">
            <v>94718</v>
          </cell>
          <cell r="B3213" t="str">
            <v>TUBO, CPVC, SOLDÁVEL, DN 35 MM, INSTALADO EM RESERVAÇÃO DE ÁGUA DE EDIFICAÇÃO QUE POSSUA RESERVATÓRIO DE FIBRA/FIBROCIMENTO  FORNECIMENTO E INSTALAÇÃO. AF_06/2016</v>
          </cell>
          <cell r="C3213" t="str">
            <v>M</v>
          </cell>
          <cell r="D3213" t="str">
            <v>COEFICIENTE DE REPRESENTATIVIDADE</v>
          </cell>
          <cell r="E3213">
            <v>30.23</v>
          </cell>
        </row>
        <row r="3214">
          <cell r="A3214">
            <v>94719</v>
          </cell>
          <cell r="B3214" t="str">
            <v>TUBO, CPVC, SOLDÁVEL, DN 42 MM, INSTALADO EM RESERVAÇÃO DE ÁGUA DE EDIFICAÇÃO QUE POSSUA RESERVATÓRIO DE FIBRA/FIBROCIMENTO  FORNECIMENTO E INSTALAÇÃO. AF_06/2016</v>
          </cell>
          <cell r="C3214" t="str">
            <v>M</v>
          </cell>
          <cell r="D3214" t="str">
            <v>COEFICIENTE DE REPRESENTATIVIDADE</v>
          </cell>
          <cell r="E3214">
            <v>39.229999999999997</v>
          </cell>
        </row>
        <row r="3215">
          <cell r="A3215">
            <v>94720</v>
          </cell>
          <cell r="B3215" t="str">
            <v>TUBO, CPVC, SOLDÁVEL, DN 54 MM, INSTALADO EM RESERVAÇÃO DE ÁGUA DE EDIFICAÇÃO QUE POSSUA RESERVATÓRIO DE FIBRA/FIBROCIMENTO  FORNECIMENTO E INSTALAÇÃO. AF_06/2016</v>
          </cell>
          <cell r="C3215" t="str">
            <v>M</v>
          </cell>
          <cell r="D3215" t="str">
            <v>COEFICIENTE DE REPRESENTATIVIDADE</v>
          </cell>
          <cell r="E3215">
            <v>59.5</v>
          </cell>
        </row>
        <row r="3216">
          <cell r="A3216">
            <v>94721</v>
          </cell>
          <cell r="B3216" t="str">
            <v>TUBO, CPVC, SOLDÁVEL, DN 73 MM, INSTALADO EM RESERVAÇÃO DE ÁGUA DE EDIFICAÇÃO QUE POSSUA RESERVATÓRIO DE FIBRA/FIBROCIMENTO  FORNECIMENTO E INSTALAÇÃO. AF_06/2016</v>
          </cell>
          <cell r="C3216" t="str">
            <v>M</v>
          </cell>
          <cell r="D3216" t="str">
            <v>COEFICIENTE DE REPRESENTATIVIDADE</v>
          </cell>
          <cell r="E3216">
            <v>85.89</v>
          </cell>
        </row>
        <row r="3217">
          <cell r="A3217">
            <v>94722</v>
          </cell>
          <cell r="B3217" t="str">
            <v>TUBO, CPVC, SOLDÁVEL, DN 89 MM, INSTALADO EM RESERVAÇÃO DE ÁGUA DE EDIFICAÇÃO QUE POSSUA RESERVATÓRIO DE FIBRA/FIBROCIMENTO  FORNECIMENTO E INSTALAÇÃO. AF_06/2016</v>
          </cell>
          <cell r="C3217" t="str">
            <v>M</v>
          </cell>
          <cell r="D3217" t="str">
            <v>COEFICIENTE DE REPRESENTATIVIDADE</v>
          </cell>
          <cell r="E3217">
            <v>150.28</v>
          </cell>
        </row>
        <row r="3218">
          <cell r="A3218">
            <v>95697</v>
          </cell>
          <cell r="B3218" t="str">
            <v>TUBO DE AÇO PRETO SEM COSTURA, CONEXÃO SOLDADA, DN 40 (1 1/2"), INSTALADO EM REDE DE ALIMENTAÇÃO PARA HIDRANTE - FORNECIMENTO E INSTALAÇÃO. AF_12/2015</v>
          </cell>
          <cell r="C3218" t="str">
            <v>M</v>
          </cell>
          <cell r="D3218" t="str">
            <v>COEFICIENTE DE REPRESENTATIVIDADE</v>
          </cell>
          <cell r="E3218">
            <v>57.39</v>
          </cell>
        </row>
        <row r="3219">
          <cell r="A3219">
            <v>96635</v>
          </cell>
          <cell r="B3219" t="str">
            <v>TUBO, PPR, DN 25, CLASSE PN 20,  INSTALADO EM RAMAL OU SUB-RAMAL DE ÁGUA  FORNECIMENTO E INSTALAÇÃO. AF_06/2015</v>
          </cell>
          <cell r="C3219" t="str">
            <v>M</v>
          </cell>
          <cell r="D3219" t="str">
            <v>ATRIBUÍDO SÃO PAULO</v>
          </cell>
          <cell r="E3219">
            <v>22.34</v>
          </cell>
        </row>
        <row r="3220">
          <cell r="A3220">
            <v>96636</v>
          </cell>
          <cell r="B3220" t="str">
            <v>TUBO, PPR, DN 25, CLASSE PN 25 INSTALADO EM RAMAL OU SUB-RAMAL DE ÁGUA  FORNECIMENTO E INSTALAÇÃO. AF_06/2015</v>
          </cell>
          <cell r="C3220" t="str">
            <v>M</v>
          </cell>
          <cell r="D3220" t="str">
            <v>ATRIBUÍDO SÃO PAULO</v>
          </cell>
          <cell r="E3220">
            <v>23.65</v>
          </cell>
        </row>
        <row r="3221">
          <cell r="A3221">
            <v>96644</v>
          </cell>
          <cell r="B3221" t="str">
            <v>TUBO, PPR, DN 25, CLASSE PN 20,  INSTALADO EM RAMAL DE DISTRIBUIÇÃO DE ÁGUA  FORNECIMENTO E INSTALAÇÃO. AF_06/2015</v>
          </cell>
          <cell r="C3221" t="str">
            <v>M</v>
          </cell>
          <cell r="D3221" t="str">
            <v>ATRIBUÍDO SÃO PAULO</v>
          </cell>
          <cell r="E3221">
            <v>14.34</v>
          </cell>
        </row>
        <row r="3222">
          <cell r="A3222">
            <v>96645</v>
          </cell>
          <cell r="B3222" t="str">
            <v>TUBO, PPR, DN 32, CLASSE PN 12,  INSTALADO EM RAMAL DE DISTRIBUIÇÃO DE ÁGUA  FORNECIMENTO E INSTALAÇÃO. AF_06/2015</v>
          </cell>
          <cell r="C3222" t="str">
            <v>M</v>
          </cell>
          <cell r="D3222" t="str">
            <v>ATRIBUÍDO SÃO PAULO</v>
          </cell>
          <cell r="E3222">
            <v>18.600000000000001</v>
          </cell>
        </row>
        <row r="3223">
          <cell r="A3223">
            <v>96646</v>
          </cell>
          <cell r="B3223" t="str">
            <v>TUBO, PPR, DN 40, CLASSE PN 12,  INSTALADO EM RAMAL DE DISTRIBUIÇÃO DE ÁGUA  FORNECIMENTO E INSTALAÇÃO. AF_06/2015</v>
          </cell>
          <cell r="C3223" t="str">
            <v>M</v>
          </cell>
          <cell r="D3223" t="str">
            <v>ATRIBUÍDO SÃO PAULO</v>
          </cell>
          <cell r="E3223">
            <v>28.87</v>
          </cell>
        </row>
        <row r="3224">
          <cell r="A3224">
            <v>96647</v>
          </cell>
          <cell r="B3224" t="str">
            <v>TUBO, PPR, DN 25, CLASSE PN 25,  INSTALADO EM RAMAL DE DISTRIBUIÇÃO DE ÁGUA  FORNECIMENTO E INSTALAÇÃO. AF_06/2015</v>
          </cell>
          <cell r="C3224" t="str">
            <v>M</v>
          </cell>
          <cell r="D3224" t="str">
            <v>ATRIBUÍDO SÃO PAULO</v>
          </cell>
          <cell r="E3224">
            <v>12.89</v>
          </cell>
        </row>
        <row r="3225">
          <cell r="A3225">
            <v>96648</v>
          </cell>
          <cell r="B3225" t="str">
            <v>TUBO, PPR, DN 32, CLASSE PN 25,  INSTALADO EM RAMAL DE DISTRIBUIÇÃO DE ÁGUA  FORNECIMENTO E INSTALAÇÃO. AF_06/2015</v>
          </cell>
          <cell r="C3225" t="str">
            <v>M</v>
          </cell>
          <cell r="D3225" t="str">
            <v>ATRIBUÍDO SÃO PAULO</v>
          </cell>
          <cell r="E3225">
            <v>23.59</v>
          </cell>
        </row>
        <row r="3226">
          <cell r="A3226">
            <v>96649</v>
          </cell>
          <cell r="B3226" t="str">
            <v>TUBO, PPR, DN 40, CLASSE PN 25,  INSTALADO EM RAMAL DE DISTRIBUIÇÃO DE ÁGUA  FORNECIMENTO E INSTALAÇÃO. AF_06/2015</v>
          </cell>
          <cell r="C3226" t="str">
            <v>M</v>
          </cell>
          <cell r="D3226" t="str">
            <v>ATRIBUÍDO SÃO PAULO</v>
          </cell>
          <cell r="E3226">
            <v>34.840000000000003</v>
          </cell>
        </row>
        <row r="3227">
          <cell r="A3227">
            <v>96668</v>
          </cell>
          <cell r="B3227" t="str">
            <v>TUBO, PPR, DN 25, CLASSE PN 20,  INSTALADO EM PRUMADA DE ÁGUA  FORNECIMENTO E INSTALAÇÃO. AF_06/2015</v>
          </cell>
          <cell r="C3227" t="str">
            <v>M</v>
          </cell>
          <cell r="D3227" t="str">
            <v>ATRIBUÍDO SÃO PAULO</v>
          </cell>
          <cell r="E3227">
            <v>8.77</v>
          </cell>
        </row>
        <row r="3228">
          <cell r="A3228">
            <v>96669</v>
          </cell>
          <cell r="B3228" t="str">
            <v>TUBO, PPR, DN 32, CLASSE PN 12,  INSTALADO EM PRUMADA DE ÁGUA  FORNECIMENTO E INSTALAÇÃO. AF_06/2015</v>
          </cell>
          <cell r="C3228" t="str">
            <v>M</v>
          </cell>
          <cell r="D3228" t="str">
            <v>ATRIBUÍDO SÃO PAULO</v>
          </cell>
          <cell r="E3228">
            <v>10.88</v>
          </cell>
        </row>
        <row r="3229">
          <cell r="A3229">
            <v>96670</v>
          </cell>
          <cell r="B3229" t="str">
            <v>TUBO, PPR, DN 40, CLASSE PN 12,  INSTALADO EM PRUMADA DE ÁGUA  FORNECIMENTO E INSTALAÇÃO. AF_06/2015</v>
          </cell>
          <cell r="C3229" t="str">
            <v>M</v>
          </cell>
          <cell r="D3229" t="str">
            <v>ATRIBUÍDO SÃO PAULO</v>
          </cell>
          <cell r="E3229">
            <v>16.52</v>
          </cell>
        </row>
        <row r="3230">
          <cell r="A3230">
            <v>96671</v>
          </cell>
          <cell r="B3230" t="str">
            <v>TUBO, PPR, DN 50, CLASSE PN 12,  INSTALADO EM PRUMADA DE ÁGUA  FORNECIMENTO E INSTALAÇÃO. AF_06/2015</v>
          </cell>
          <cell r="C3230" t="str">
            <v>M</v>
          </cell>
          <cell r="D3230" t="str">
            <v>ATRIBUÍDO SÃO PAULO</v>
          </cell>
          <cell r="E3230">
            <v>22.16</v>
          </cell>
        </row>
        <row r="3231">
          <cell r="A3231">
            <v>96672</v>
          </cell>
          <cell r="B3231" t="str">
            <v>TUBO, PPR, DN 63, CLASSE PN 12,  INSTALADO EM PRUMADA DE ÁGUA  FORNECIMENTO E INSTALAÇÃO. AF_06/2015</v>
          </cell>
          <cell r="C3231" t="str">
            <v>M</v>
          </cell>
          <cell r="D3231" t="str">
            <v>ATRIBUÍDO SÃO PAULO</v>
          </cell>
          <cell r="E3231">
            <v>32.53</v>
          </cell>
        </row>
        <row r="3232">
          <cell r="A3232">
            <v>96673</v>
          </cell>
          <cell r="B3232" t="str">
            <v>TUBO, PPR, DN 75, CLASSE PN 12,  INSTALADO EM PRUMADA DE ÁGUA  FORNECIMENTO E INSTALAÇÃO. AF_06/2015</v>
          </cell>
          <cell r="C3232" t="str">
            <v>M</v>
          </cell>
          <cell r="D3232" t="str">
            <v>ATRIBUÍDO SÃO PAULO</v>
          </cell>
          <cell r="E3232">
            <v>53.03</v>
          </cell>
        </row>
        <row r="3233">
          <cell r="A3233">
            <v>96674</v>
          </cell>
          <cell r="B3233" t="str">
            <v>TUBO, PPR, DN 90, CLASSE PN 12,  INSTALADO EM PRUMADA DE ÁGUA  FORNECIMENTO E INSTALAÇÃO. AF_06/2015</v>
          </cell>
          <cell r="C3233" t="str">
            <v>M</v>
          </cell>
          <cell r="D3233" t="str">
            <v>ATRIBUÍDO SÃO PAULO</v>
          </cell>
          <cell r="E3233">
            <v>74.52</v>
          </cell>
        </row>
        <row r="3234">
          <cell r="A3234">
            <v>96675</v>
          </cell>
          <cell r="B3234" t="str">
            <v>TUBO, PPR, DN 110, CLASSE PN 12,  INSTALADO EM PRUMADA DE ÁGUA  FORNECIMENTO E INSTALAÇÃO. AF_06/2015</v>
          </cell>
          <cell r="C3234" t="str">
            <v>M</v>
          </cell>
          <cell r="D3234" t="str">
            <v>ATRIBUÍDO SÃO PAULO</v>
          </cell>
          <cell r="E3234">
            <v>129.26</v>
          </cell>
        </row>
        <row r="3235">
          <cell r="A3235">
            <v>96676</v>
          </cell>
          <cell r="B3235" t="str">
            <v>TUBO, PPR, DN 25, CLASSE PN 25,  INSTALADO EM PRUMADA DE ÁGUA  FORNECIMENTO E INSTALAÇÃO. AF_06/2015</v>
          </cell>
          <cell r="C3235" t="str">
            <v>M</v>
          </cell>
          <cell r="D3235" t="str">
            <v>ATRIBUÍDO SÃO PAULO</v>
          </cell>
          <cell r="E3235">
            <v>8.73</v>
          </cell>
        </row>
        <row r="3236">
          <cell r="A3236">
            <v>96677</v>
          </cell>
          <cell r="B3236" t="str">
            <v>TUBO, PPR, DN 32, CLASSE PN 25,  INSTALADO EM PRUMADA DE ÁGUA  FORNECIMENTO E INSTALAÇÃO. AF_06/2015</v>
          </cell>
          <cell r="C3236" t="str">
            <v>M</v>
          </cell>
          <cell r="D3236" t="str">
            <v>ATRIBUÍDO SÃO PAULO</v>
          </cell>
          <cell r="E3236">
            <v>14.38</v>
          </cell>
        </row>
        <row r="3237">
          <cell r="A3237">
            <v>96678</v>
          </cell>
          <cell r="B3237" t="str">
            <v>TUBO, PPR, DN 40, CLASSE PN 25,  INSTALADO EM PRUMADA DE ÁGUA  FORNECIMENTO E INSTALAÇÃO. AF_06/2015</v>
          </cell>
          <cell r="C3237" t="str">
            <v>M</v>
          </cell>
          <cell r="D3237" t="str">
            <v>ATRIBUÍDO SÃO PAULO</v>
          </cell>
          <cell r="E3237">
            <v>19.989999999999998</v>
          </cell>
        </row>
        <row r="3238">
          <cell r="A3238">
            <v>96679</v>
          </cell>
          <cell r="B3238" t="str">
            <v>TUBO, PPR, DN 50, CLASSE PN 25,  INSTALADO EM PRUMADA DE ÁGUA  FORNECIMENTO E INSTALAÇÃO. AF_06/2015</v>
          </cell>
          <cell r="C3238" t="str">
            <v>M</v>
          </cell>
          <cell r="D3238" t="str">
            <v>ATRIBUÍDO SÃO PAULO</v>
          </cell>
          <cell r="E3238">
            <v>29.18</v>
          </cell>
        </row>
        <row r="3239">
          <cell r="A3239">
            <v>96680</v>
          </cell>
          <cell r="B3239" t="str">
            <v>TUBO, PPR, DN 63, CLASSE PN 25,  INSTALADO EM PRUMADA DE ÁGUA  FORNECIMENTO E INSTALAÇÃO. AF_06/2015</v>
          </cell>
          <cell r="C3239" t="str">
            <v>M</v>
          </cell>
          <cell r="D3239" t="str">
            <v>ATRIBUÍDO SÃO PAULO</v>
          </cell>
          <cell r="E3239">
            <v>39.39</v>
          </cell>
        </row>
        <row r="3240">
          <cell r="A3240">
            <v>96681</v>
          </cell>
          <cell r="B3240" t="str">
            <v>TUBO, PPR, DN 75, CLASSE PN 25,  INSTALADO EM PRUMADA DE ÁGUA  FORNECIMENTO E INSTALAÇÃO. AF_06/2015</v>
          </cell>
          <cell r="C3240" t="str">
            <v>M</v>
          </cell>
          <cell r="D3240" t="str">
            <v>ATRIBUÍDO SÃO PAULO</v>
          </cell>
          <cell r="E3240">
            <v>73.22</v>
          </cell>
        </row>
        <row r="3241">
          <cell r="A3241">
            <v>96682</v>
          </cell>
          <cell r="B3241" t="str">
            <v>TUBO, PPR, DN 90, CLASSE PN 25,  INSTALADO EM PRUMADA DE ÁGUA  FORNECIMENTO E INSTALAÇÃO. AF_06/2015</v>
          </cell>
          <cell r="C3241" t="str">
            <v>M</v>
          </cell>
          <cell r="D3241" t="str">
            <v>ATRIBUÍDO SÃO PAULO</v>
          </cell>
          <cell r="E3241">
            <v>107.94</v>
          </cell>
        </row>
        <row r="3242">
          <cell r="A3242">
            <v>96683</v>
          </cell>
          <cell r="B3242" t="str">
            <v>TUBO, PPR, DN 110, CLASSE PN 25,  INSTALADO EM PRUMADA DE ÁGUA  FORNECIMENTO E INSTALAÇÃO. AF_06/2015</v>
          </cell>
          <cell r="C3242" t="str">
            <v>M</v>
          </cell>
          <cell r="D3242" t="str">
            <v>ATRIBUÍDO SÃO PAULO</v>
          </cell>
          <cell r="E3242">
            <v>147.91999999999999</v>
          </cell>
        </row>
        <row r="3243">
          <cell r="A3243">
            <v>96718</v>
          </cell>
          <cell r="B3243" t="str">
            <v>TUBO, PPR, DN 20, CLASSE PN 20,  INSTALADO EM RESERVAÇÃO DE ÁGUA DE EDIFICAÇÃO QUE POSSUA RESERVATÓRIO DE FIBRA/FIBROCIMENTO  FORNECIMENTO E INSTALAÇÃO. AF_06/2016</v>
          </cell>
          <cell r="C3243" t="str">
            <v>M</v>
          </cell>
          <cell r="D3243" t="str">
            <v>ATRIBUÍDO SÃO PAULO</v>
          </cell>
          <cell r="E3243">
            <v>5.69</v>
          </cell>
        </row>
        <row r="3244">
          <cell r="A3244">
            <v>96719</v>
          </cell>
          <cell r="B3244" t="str">
            <v>TUBO, PPR, DN 25, CLASSE PN 20,  INSTALADO EM RESERVAÇÃO DE ÁGUA DE EDIFICAÇÃO QUE POSSUA RESERVATÓRIO DE FIBRA/FIBROCIMENTO  FORNECIMENTO E INSTALAÇÃO. AF_06/2016</v>
          </cell>
          <cell r="C3244" t="str">
            <v>M</v>
          </cell>
          <cell r="D3244" t="str">
            <v>ATRIBUÍDO SÃO PAULO</v>
          </cell>
          <cell r="E3244">
            <v>12.13</v>
          </cell>
        </row>
        <row r="3245">
          <cell r="A3245">
            <v>96720</v>
          </cell>
          <cell r="B3245" t="str">
            <v>TUBO, PPR, DN 32, CLASSE PN 12,  INSTALADO EM RESERVAÇÃO DE ÁGUA DE EDIFICAÇÃO QUE POSSUA RESERVATÓRIO DE FIBRA/FIBROCIMENTO  FORNECIMENTO E INSTALAÇÃO. AF_06/2016</v>
          </cell>
          <cell r="C3245" t="str">
            <v>M</v>
          </cell>
          <cell r="D3245" t="str">
            <v>ATRIBUÍDO SÃO PAULO</v>
          </cell>
          <cell r="E3245">
            <v>14.7</v>
          </cell>
        </row>
        <row r="3246">
          <cell r="A3246">
            <v>96721</v>
          </cell>
          <cell r="B3246" t="str">
            <v>TUBO, PPR, DN 40, CLASSE PN 12,  INSTALADO EM RESERVAÇÃO DE ÁGUA DE EDIFICAÇÃO QUE POSSUA RESERVATÓRIO DE FIBRA/FIBROCIMENTO  FORNECIMENTO E INSTALAÇÃO. AF_06/2016</v>
          </cell>
          <cell r="C3246" t="str">
            <v>M</v>
          </cell>
          <cell r="D3246" t="str">
            <v>ATRIBUÍDO SÃO PAULO</v>
          </cell>
          <cell r="E3246">
            <v>19.489999999999998</v>
          </cell>
        </row>
        <row r="3247">
          <cell r="A3247">
            <v>96722</v>
          </cell>
          <cell r="B3247" t="str">
            <v>TUBO, PPR, DN 50, CLASSE PN 12,  INSTALADO EM RESERVAÇÃO DE ÁGUA DE EDIFICAÇÃO QUE POSSUA RESERVATÓRIO DE FIBRA/FIBROCIMENTO  FORNECIMENTO E INSTALAÇÃO. AF_06/2016</v>
          </cell>
          <cell r="C3247" t="str">
            <v>M</v>
          </cell>
          <cell r="D3247" t="str">
            <v>ATRIBUÍDO SÃO PAULO</v>
          </cell>
          <cell r="E3247">
            <v>26.75</v>
          </cell>
        </row>
        <row r="3248">
          <cell r="A3248">
            <v>96723</v>
          </cell>
          <cell r="B3248" t="str">
            <v>TUBO, PPR, DN 63, CLASSE PN 12,  INSTALADO EM RESERVAÇÃO DE ÁGUA DE EDIFICAÇÃO QUE POSSUA RESERVATÓRIO DE FIBRA/FIBROCIMENTO  FORNECIMENTO E INSTALAÇÃO. AF_06/2016</v>
          </cell>
          <cell r="C3248" t="str">
            <v>M</v>
          </cell>
          <cell r="D3248" t="str">
            <v>ATRIBUÍDO SÃO PAULO</v>
          </cell>
          <cell r="E3248">
            <v>35.14</v>
          </cell>
        </row>
        <row r="3249">
          <cell r="A3249">
            <v>96724</v>
          </cell>
          <cell r="B3249" t="str">
            <v>TUBO, PPR, DN 75, CLASSE PN 12,  INSTALADO EM RESERVAÇÃO DE ÁGUA DE EDIFICAÇÃO QUE POSSUA RESERVATÓRIO DE FIBRA/FIBROCIMENTO  FORNECIMENTO E INSTALAÇÃO. AF_06/2016</v>
          </cell>
          <cell r="C3249" t="str">
            <v>M</v>
          </cell>
          <cell r="D3249" t="str">
            <v>ATRIBUÍDO SÃO PAULO</v>
          </cell>
          <cell r="E3249">
            <v>57.41</v>
          </cell>
        </row>
        <row r="3250">
          <cell r="A3250">
            <v>96725</v>
          </cell>
          <cell r="B3250" t="str">
            <v>TUBO, PPR, DN 90, CLASSE PN 12,  INSTALADO EM RESERVAÇÃO DE ÁGUA DE EDIFICAÇÃO QUE POSSUA RESERVATÓRIO DE FIBRA/FIBROCIMENTO  FORNECIMENTO E INSTALAÇÃO. AF_06/2016</v>
          </cell>
          <cell r="C3250" t="str">
            <v>M</v>
          </cell>
          <cell r="D3250" t="str">
            <v>ATRIBUÍDO SÃO PAULO</v>
          </cell>
          <cell r="E3250">
            <v>74.92</v>
          </cell>
        </row>
        <row r="3251">
          <cell r="A3251">
            <v>96726</v>
          </cell>
          <cell r="B3251" t="str">
            <v>TUBO, PPR, DN 110, CLASSE PN 12,  INSTALADO EM RESERVAÇÃO DE ÁGUA DE EDIFICAÇÃO QUE POSSUA RESERVATÓRIO DE FIBRA/FIBROCIMENTO  FORNECIMENTO E INSTALAÇÃO. AF_06/2016</v>
          </cell>
          <cell r="C3251" t="str">
            <v>M</v>
          </cell>
          <cell r="D3251" t="str">
            <v>ATRIBUÍDO SÃO PAULO</v>
          </cell>
          <cell r="E3251">
            <v>122.04</v>
          </cell>
        </row>
        <row r="3252">
          <cell r="A3252">
            <v>96727</v>
          </cell>
          <cell r="B3252" t="str">
            <v>TUBO, PPR, DN 20, CLASSE PN 25,  INSTALADO EM RESERVAÇÃO DE ÁGUA DE EDIFICAÇÃO QUE POSSUA RESERVATÓRIO DE FIBRA/FIBROCIMENTO  FORNECIMENTO E INSTALAÇÃO. AF_06/2016</v>
          </cell>
          <cell r="C3252" t="str">
            <v>M</v>
          </cell>
          <cell r="D3252" t="str">
            <v>ATRIBUÍDO SÃO PAULO</v>
          </cell>
          <cell r="E3252">
            <v>10.61</v>
          </cell>
        </row>
        <row r="3253">
          <cell r="A3253">
            <v>96728</v>
          </cell>
          <cell r="B3253" t="str">
            <v>TUBO, PPR, DN 25, CLASSE PN 25,  INSTALADO EM RESERVAÇÃO DE ÁGUA DE EDIFICAÇÃO QUE POSSUA RESERVATÓRIO DE FIBRA/FIBROCIMENTO  FORNECIMENTO E INSTALAÇÃO. AF_06/2016</v>
          </cell>
          <cell r="C3253" t="str">
            <v>M</v>
          </cell>
          <cell r="D3253" t="str">
            <v>ATRIBUÍDO SÃO PAULO</v>
          </cell>
          <cell r="E3253">
            <v>12.56</v>
          </cell>
        </row>
        <row r="3254">
          <cell r="A3254">
            <v>96729</v>
          </cell>
          <cell r="B3254" t="str">
            <v>TUBO, PPR, DN 32, CLASSE PN 25,  INSTALADO EM RESERVAÇÃO DE ÁGUA DE EDIFICAÇÃO QUE POSSUA RESERVATÓRIO DE FIBRA/FIBROCIMENTO  FORNECIMENTO E INSTALAÇÃO. AF_06/2016</v>
          </cell>
          <cell r="C3254" t="str">
            <v>M</v>
          </cell>
          <cell r="D3254" t="str">
            <v>ATRIBUÍDO SÃO PAULO</v>
          </cell>
          <cell r="E3254">
            <v>18.850000000000001</v>
          </cell>
        </row>
        <row r="3255">
          <cell r="A3255">
            <v>96730</v>
          </cell>
          <cell r="B3255" t="str">
            <v>TUBO, PPR, DN 40, CLASSE PN 25,  INSTALADO EM RESERVAÇÃO DE ÁGUA DE EDIFICAÇÃO QUE POSSUA RESERVATÓRIO DE FIBRA/FIBROCIMENTO  FORNECIMENTO E INSTALAÇÃO. AF_06/2016</v>
          </cell>
          <cell r="C3255" t="str">
            <v>M</v>
          </cell>
          <cell r="D3255" t="str">
            <v>ATRIBUÍDO SÃO PAULO</v>
          </cell>
          <cell r="E3255">
            <v>23.55</v>
          </cell>
        </row>
        <row r="3256">
          <cell r="A3256">
            <v>96731</v>
          </cell>
          <cell r="B3256" t="str">
            <v>TUBO, PPR, DN 50, CLASSE PN 25,  INSTALADO EM RESERVAÇÃO DE ÁGUA DE EDIFICAÇÃO QUE POSSUA RESERVATÓRIO DE FIBRA/FIBROCIMENTO  FORNECIMENTO E INSTALAÇÃO. AF_06/2016</v>
          </cell>
          <cell r="C3256" t="str">
            <v>M</v>
          </cell>
          <cell r="D3256" t="str">
            <v>ATRIBUÍDO SÃO PAULO</v>
          </cell>
          <cell r="E3256">
            <v>34.53</v>
          </cell>
        </row>
        <row r="3257">
          <cell r="A3257">
            <v>96732</v>
          </cell>
          <cell r="B3257" t="str">
            <v>TUBO, PPR, DN 63, CLASSE PN 25,  INSTALADO EM RESERVAÇÃO DE ÁGUA DE EDIFICAÇÃO QUE POSSUA RESERVATÓRIO DE FIBRA/FIBROCIMENTO  FORNECIMENTO E INSTALAÇÃO. AF_06/2016</v>
          </cell>
          <cell r="C3257" t="str">
            <v>M</v>
          </cell>
          <cell r="D3257" t="str">
            <v>ATRIBUÍDO SÃO PAULO</v>
          </cell>
          <cell r="E3257">
            <v>42.49</v>
          </cell>
        </row>
        <row r="3258">
          <cell r="A3258">
            <v>96733</v>
          </cell>
          <cell r="B3258" t="str">
            <v>TUBO, PPR, DN 75, CLASSE PN 25,  INSTALADO EM RESERVAÇÃO DE ÁGUA DE EDIFICAÇÃO QUE POSSUA RESERVATÓRIO DE FIBRA/FIBROCIMENTO  FORNECIMENTO E INSTALAÇÃO. AF_06/2016</v>
          </cell>
          <cell r="C3258" t="str">
            <v>M</v>
          </cell>
          <cell r="D3258" t="str">
            <v>ATRIBUÍDO SÃO PAULO</v>
          </cell>
          <cell r="E3258">
            <v>77.739999999999995</v>
          </cell>
        </row>
        <row r="3259">
          <cell r="A3259">
            <v>96734</v>
          </cell>
          <cell r="B3259" t="str">
            <v>TUBO, PPR, DN 90, CLASSE PN 25,  INSTALADO EM RESERVAÇÃO DE ÁGUA DE EDIFICAÇÃO QUE POSSUA RESERVATÓRIO DE FIBRA/FIBROCIMENTO  FORNECIMENTO E INSTALAÇÃO. AF_06/2016</v>
          </cell>
          <cell r="C3259" t="str">
            <v>M</v>
          </cell>
          <cell r="D3259" t="str">
            <v>ATRIBUÍDO SÃO PAULO</v>
          </cell>
          <cell r="E3259">
            <v>107.07</v>
          </cell>
        </row>
        <row r="3260">
          <cell r="A3260">
            <v>96735</v>
          </cell>
          <cell r="B3260" t="str">
            <v>TUBO, PPR, DN 110, CLASSE PN 25,  INSTALADO EM RESERVAÇÃO DE ÁGUA DE EDIFICAÇÃO QUE POSSUA RESERVATÓRIO DE FIBRA/FIBROCIMENTO  FORNECIMENTO E INSTALAÇÃO. AF_06/2016</v>
          </cell>
          <cell r="C3260" t="str">
            <v>M</v>
          </cell>
          <cell r="D3260" t="str">
            <v>ATRIBUÍDO SÃO PAULO</v>
          </cell>
          <cell r="E3260">
            <v>140.26</v>
          </cell>
        </row>
        <row r="3261">
          <cell r="A3261">
            <v>96794</v>
          </cell>
          <cell r="B3261" t="str">
            <v>TUBO, PEX, MONOCAMADA, DN 16, INSTALADO EM RAMAL OU SUB-RAMAL DE ÁGUA  FORNECIMENTO E INSTALAÇÃO. AF_06/2015</v>
          </cell>
          <cell r="C3261" t="str">
            <v>M</v>
          </cell>
          <cell r="D3261" t="str">
            <v>ATRIBUÍDO SÃO PAULO</v>
          </cell>
          <cell r="E3261">
            <v>6.49</v>
          </cell>
        </row>
        <row r="3262">
          <cell r="A3262">
            <v>96795</v>
          </cell>
          <cell r="B3262" t="str">
            <v>TUBO, PEX, MONOCAMADA, DN 20, INSTALADO EM RAMAL OU SUB-RAMAL DE ÁGUA  FORNECIMENTO E INSTALAÇÃO. AF_06/2015</v>
          </cell>
          <cell r="C3262" t="str">
            <v>M</v>
          </cell>
          <cell r="D3262" t="str">
            <v>ATRIBUÍDO SÃO PAULO</v>
          </cell>
          <cell r="E3262">
            <v>8.23</v>
          </cell>
        </row>
        <row r="3263">
          <cell r="A3263">
            <v>96796</v>
          </cell>
          <cell r="B3263" t="str">
            <v>TUBO, PEX, MONOCAMADA, DN 25, INSTALADO EM RAMAL OU SUB-RAMAL DE ÁGUA  FORNECIMENTO E INSTALAÇÃO. AF_06/2015</v>
          </cell>
          <cell r="C3263" t="str">
            <v>M</v>
          </cell>
          <cell r="D3263" t="str">
            <v>ATRIBUÍDO SÃO PAULO</v>
          </cell>
          <cell r="E3263">
            <v>11.46</v>
          </cell>
        </row>
        <row r="3264">
          <cell r="A3264">
            <v>96797</v>
          </cell>
          <cell r="B3264" t="str">
            <v>TUBO, PEX, MONOCAMADA, DN 32, INSTALADO EM RAMAL OU SUB-RAMAL DE ÁGUA  FORNECIMENTO E INSTALAÇÃO. AF_06/2015</v>
          </cell>
          <cell r="C3264" t="str">
            <v>M</v>
          </cell>
          <cell r="D3264" t="str">
            <v>ATRIBUÍDO SÃO PAULO</v>
          </cell>
          <cell r="E3264">
            <v>17.18</v>
          </cell>
        </row>
        <row r="3265">
          <cell r="A3265">
            <v>96798</v>
          </cell>
          <cell r="B3265" t="str">
            <v>TUBO, PEX, MONOCAMADA, DN 16, INSTALADO EM RAMAL DE DISTRIBUIÇÃO DE ÁGUA  FORNECIMENTO E INSTALAÇÃO. AF_06/2015</v>
          </cell>
          <cell r="C3265" t="str">
            <v>M</v>
          </cell>
          <cell r="D3265" t="str">
            <v>ATRIBUÍDO SÃO PAULO</v>
          </cell>
          <cell r="E3265">
            <v>6.61</v>
          </cell>
        </row>
        <row r="3266">
          <cell r="A3266">
            <v>96799</v>
          </cell>
          <cell r="B3266" t="str">
            <v>TUBO, PEX, MONOCAMADA, DN 20, INSTALADO EM RAMAL DE DISTRIBUIÇÃO DE ÁGUA  FORNECIMENTO E INSTALAÇÃO. AF_06/2015</v>
          </cell>
          <cell r="C3266" t="str">
            <v>M</v>
          </cell>
          <cell r="D3266" t="str">
            <v>ATRIBUÍDO SÃO PAULO</v>
          </cell>
          <cell r="E3266">
            <v>8.86</v>
          </cell>
        </row>
        <row r="3267">
          <cell r="A3267">
            <v>96800</v>
          </cell>
          <cell r="B3267" t="str">
            <v>TUBO, PEX, MONOCAMADA, DN 25, INSTALADO EM RAMAL DE DISTRIBUIÇÃO DE ÁGUA  FORNECIMENTO E INSTALAÇÃO. AF_06/2015</v>
          </cell>
          <cell r="C3267" t="str">
            <v>M</v>
          </cell>
          <cell r="D3267" t="str">
            <v>ATRIBUÍDO SÃO PAULO</v>
          </cell>
          <cell r="E3267">
            <v>12.77</v>
          </cell>
        </row>
        <row r="3268">
          <cell r="A3268">
            <v>96801</v>
          </cell>
          <cell r="B3268" t="str">
            <v>TUBO, PEX, MONOCAMADA, DN 32, INSTALADO EM RAMAL DE DISTRIBUIÇÃO DE ÁGUA  FORNECIMENTO E INSTALAÇÃO. AF_06/2015</v>
          </cell>
          <cell r="C3268" t="str">
            <v>M</v>
          </cell>
          <cell r="D3268" t="str">
            <v>ATRIBUÍDO SÃO PAULO</v>
          </cell>
          <cell r="E3268">
            <v>19.43</v>
          </cell>
        </row>
        <row r="3269">
          <cell r="A3269">
            <v>97327</v>
          </cell>
          <cell r="B3269" t="str">
            <v>TUBO EM COBRE FLEXÍVEL, DN 1/4, COM ISOLAMENTO, INSTALADO EM RAMAL DE ALIMENTAÇÃO DE AR CONDICIONADO COM CONDENSADORA INDIVIDUAL   FORNECIMENTO E INSTALAÇÃO. AF_12/2015</v>
          </cell>
          <cell r="C3269" t="str">
            <v>M</v>
          </cell>
          <cell r="D3269" t="str">
            <v>ATRIBUÍDO SÃO PAULO</v>
          </cell>
          <cell r="E3269">
            <v>17.07</v>
          </cell>
        </row>
        <row r="3270">
          <cell r="A3270">
            <v>97328</v>
          </cell>
          <cell r="B3270" t="str">
            <v>TUBO EM COBRE FLEXÍVEL, DN 3/8", COM ISOLAMENTO, INSTALADO EM RAMAL DE ALIMENTAÇÃO DE AR CONDICIONADO COM CONDENSADORA INDIVIDUAL  FORNECIMENTO E INSTALAÇÃO. AF_12/2015</v>
          </cell>
          <cell r="C3270" t="str">
            <v>M</v>
          </cell>
          <cell r="D3270" t="str">
            <v>ATRIBUÍDO SÃO PAULO</v>
          </cell>
          <cell r="E3270">
            <v>29.11</v>
          </cell>
        </row>
        <row r="3271">
          <cell r="A3271">
            <v>97329</v>
          </cell>
          <cell r="B3271" t="str">
            <v>TUBO EM COBRE FLEXÍVEL, DN 1/2", COM ISOLAMENTO, INSTALADO EM RAMAL DE ALIMENTAÇÃO DE AR CONDICIONADO COM CONDENSADORA INDIVIDUAL  FORNECIMENTO E INSTALAÇÃO. AF_12/2015</v>
          </cell>
          <cell r="C3271" t="str">
            <v>M</v>
          </cell>
          <cell r="D3271" t="str">
            <v>ATRIBUÍDO SÃO PAULO</v>
          </cell>
          <cell r="E3271">
            <v>36.46</v>
          </cell>
        </row>
        <row r="3272">
          <cell r="A3272">
            <v>97330</v>
          </cell>
          <cell r="B3272" t="str">
            <v>TUBO EM COBRE FLEXÍVEL, DN 5/8", COM ISOLAMENTO, INSTALADO EM RAMAL DE ALIMENTAÇÃO DE AR CONDICIONADO COM CONDENSADORA INDIVIDUAL  FORNECIMENTO E INSTALAÇÃO. AF_12/2015</v>
          </cell>
          <cell r="C3272" t="str">
            <v>M</v>
          </cell>
          <cell r="D3272" t="str">
            <v>ATRIBUÍDO SÃO PAULO</v>
          </cell>
          <cell r="E3272">
            <v>44.42</v>
          </cell>
        </row>
        <row r="3273">
          <cell r="A3273">
            <v>97331</v>
          </cell>
          <cell r="B3273" t="str">
            <v>TUBO EM COBRE FLEXÍVEL, DN 1/4", COM ISOLAMENTO, INSTALADO EM RAMAL DE ALIMENTAÇÃO DE AR CONDICIONADO COM CONDENSADORA CENTRAL  FORNECIMENTO E INSTALAÇÃO. AF_12/2015</v>
          </cell>
          <cell r="C3273" t="str">
            <v>M</v>
          </cell>
          <cell r="D3273" t="str">
            <v>ATRIBUÍDO SÃO PAULO</v>
          </cell>
          <cell r="E3273">
            <v>17.32</v>
          </cell>
        </row>
        <row r="3274">
          <cell r="A3274">
            <v>97332</v>
          </cell>
          <cell r="B3274" t="str">
            <v>TUBO EM COBRE FLEXÍVEL, DN 3/8", COM ISOLAMENTO, INSTALADO EM RAMAL DE ALIMENTAÇÃO DE AR CONDICIONADO COM CONDENSADORA CENTRAL  FORNECIMENTO E INSTALAÇÃO. AF_12/2015</v>
          </cell>
          <cell r="C3274" t="str">
            <v>M</v>
          </cell>
          <cell r="D3274" t="str">
            <v>ATRIBUÍDO SÃO PAULO</v>
          </cell>
          <cell r="E3274">
            <v>29.39</v>
          </cell>
        </row>
        <row r="3275">
          <cell r="A3275">
            <v>97333</v>
          </cell>
          <cell r="B3275" t="str">
            <v>TUBO EM COBRE FLEXÍVEL, DN 1/2", COM ISOLAMENTO, INSTALADO EM RAMAL DE ALIMENTAÇÃO DE AR CONDICIONADO COM CONDENSADORA CENTRAL  FORNECIMENTO E INSTALAÇÃO. AF_12/2015</v>
          </cell>
          <cell r="C3275" t="str">
            <v>M</v>
          </cell>
          <cell r="D3275" t="str">
            <v>ATRIBUÍDO SÃO PAULO</v>
          </cell>
          <cell r="E3275">
            <v>36.82</v>
          </cell>
        </row>
        <row r="3276">
          <cell r="A3276">
            <v>97334</v>
          </cell>
          <cell r="B3276" t="str">
            <v>TUBO EM COBRE FLEXÍVEL, DN 5/8, COM ISOLAMENTO, INSTALADO EM RAMAL DE ALIMENTAÇÃO DE AR CONDICIONADO COM CONDENSADORA CENTRAL   FORNECIMENTO E INSTALAÇÃO. AF_12/2015</v>
          </cell>
          <cell r="C3276" t="str">
            <v>M</v>
          </cell>
          <cell r="D3276" t="str">
            <v>ATRIBUÍDO SÃO PAULO</v>
          </cell>
          <cell r="E3276">
            <v>44.82</v>
          </cell>
        </row>
        <row r="3277">
          <cell r="A3277">
            <v>97335</v>
          </cell>
          <cell r="B3277" t="str">
            <v>TUBO EM COBRE RÍGIDO, DN 22 MM, CLASSE A, SEM ISOLAMENTO, INSTALADO EM PRUMADA  FORNECIMENTO E INSTALAÇÃO. AF_12/2015</v>
          </cell>
          <cell r="C3277" t="str">
            <v>M</v>
          </cell>
          <cell r="D3277" t="str">
            <v>ATRIBUÍDO SÃO PAULO</v>
          </cell>
          <cell r="E3277">
            <v>47.13</v>
          </cell>
        </row>
        <row r="3278">
          <cell r="A3278">
            <v>97336</v>
          </cell>
          <cell r="B3278" t="str">
            <v>TUBO EM COBRE RÍGIDO, DN 28 MM, CLASSE A, SEM ISOLAMENTO, INSTALADO EM PRUMADA  FORNECIMENTO E INSTALAÇÃO. AF_12/2015</v>
          </cell>
          <cell r="C3278" t="str">
            <v>M</v>
          </cell>
          <cell r="D3278" t="str">
            <v>ATRIBUÍDO SÃO PAULO</v>
          </cell>
          <cell r="E3278">
            <v>59.84</v>
          </cell>
        </row>
        <row r="3279">
          <cell r="A3279">
            <v>97337</v>
          </cell>
          <cell r="B3279" t="str">
            <v>TUBO EM COBRE RÍGIDO, DN 35 MM, CLASSE A, SEM ISOLAMENTO, INSTALADO EM PRUMADA  FORNECIMENTO E INSTALAÇÃO. AF_12/2015</v>
          </cell>
          <cell r="C3279" t="str">
            <v>M</v>
          </cell>
          <cell r="D3279" t="str">
            <v>ATRIBUÍDO SÃO PAULO</v>
          </cell>
          <cell r="E3279">
            <v>89.71</v>
          </cell>
        </row>
        <row r="3280">
          <cell r="A3280">
            <v>97338</v>
          </cell>
          <cell r="B3280" t="str">
            <v>TUBO EM COBRE RÍGIDO, DN 42 MM, CLASSE A, SEM ISOLAMENTO, INSTALADO EM PRUMADA  FORNECIMENTO E INSTALAÇÃO. AF_12/2015</v>
          </cell>
          <cell r="C3280" t="str">
            <v>M</v>
          </cell>
          <cell r="D3280" t="str">
            <v>ATRIBUÍDO SÃO PAULO</v>
          </cell>
          <cell r="E3280">
            <v>107.82</v>
          </cell>
        </row>
        <row r="3281">
          <cell r="A3281">
            <v>97339</v>
          </cell>
          <cell r="B3281" t="str">
            <v>TUBO EM COBRE RÍGIDO, DN 54 MM, CLASSE A, SEM ISOLAMENTO, INSTALADO EM PRUMADA  FORNECIMENTO E INSTALAÇÃO. AF_12/2015</v>
          </cell>
          <cell r="C3281" t="str">
            <v>M</v>
          </cell>
          <cell r="D3281" t="str">
            <v>ATRIBUÍDO SÃO PAULO</v>
          </cell>
          <cell r="E3281">
            <v>116.04</v>
          </cell>
        </row>
        <row r="3282">
          <cell r="A3282">
            <v>97340</v>
          </cell>
          <cell r="B3282" t="str">
            <v>TUBO EM COBRE RÍGIDO, DN 66 MM, CLASSE A, SEM ISOLAMENTO, INSTALADO EM PRUMADA  FORNECIMENTO E INSTALAÇÃO. AF_12/2015</v>
          </cell>
          <cell r="C3282" t="str">
            <v>M</v>
          </cell>
          <cell r="D3282" t="str">
            <v>ATRIBUÍDO SÃO PAULO</v>
          </cell>
          <cell r="E3282">
            <v>116.66</v>
          </cell>
        </row>
        <row r="3283">
          <cell r="A3283">
            <v>97341</v>
          </cell>
          <cell r="B3283" t="str">
            <v>TUBO EM COBRE RÍGIDO, DN 15 MM, CLASSE A, SEM ISOLAMENTO, INSTALADO EM RAMAL DE DISTRIBUIÇÃO  FORNECIMENTO E INSTALAÇÃO. AF_12/2015</v>
          </cell>
          <cell r="C3283" t="str">
            <v>M</v>
          </cell>
          <cell r="D3283" t="str">
            <v>ATRIBUÍDO SÃO PAULO</v>
          </cell>
          <cell r="E3283">
            <v>32.61</v>
          </cell>
        </row>
        <row r="3284">
          <cell r="A3284">
            <v>97342</v>
          </cell>
          <cell r="B3284" t="str">
            <v>TUBO EM COBRE RÍGIDO, DN 22 MM, CLASSE A, SEM ISOLAMENTO, INSTALADO EM RAMAL DE DISTRIBUIÇÃO FORNECIMENTO E INSTALAÇÃO. AF_12/2015</v>
          </cell>
          <cell r="C3284" t="str">
            <v>M</v>
          </cell>
          <cell r="D3284" t="str">
            <v>ATRIBUÍDO SÃO PAULO</v>
          </cell>
          <cell r="E3284">
            <v>50.64</v>
          </cell>
        </row>
        <row r="3285">
          <cell r="A3285">
            <v>97343</v>
          </cell>
          <cell r="B3285" t="str">
            <v>TUBO EM COBRE RÍGIDO, DN 28 MM, CLASSE A, SEM ISOLAMENTO, INSTALADO EM RAMAL DE DISTRIBUIÇÃO FORNECIMENTO E INSTALAÇÃO. AF_12/2015</v>
          </cell>
          <cell r="C3285" t="str">
            <v>M</v>
          </cell>
          <cell r="D3285" t="str">
            <v>ATRIBUÍDO SÃO PAULO</v>
          </cell>
          <cell r="E3285">
            <v>63.6</v>
          </cell>
        </row>
        <row r="3286">
          <cell r="A3286">
            <v>97344</v>
          </cell>
          <cell r="B3286" t="str">
            <v>TUBO EM COBRE RÍGIDO, DN 15 MM, CLASSE A, SEM ISOLAMENTO, INSTALADO EM RAMAL E SUB-RAMAL  FORNECIMENTO E INSTALAÇÃO. AF_12/2015</v>
          </cell>
          <cell r="C3286" t="str">
            <v>M</v>
          </cell>
          <cell r="D3286" t="str">
            <v>ATRIBUÍDO SÃO PAULO</v>
          </cell>
          <cell r="E3286">
            <v>40.32</v>
          </cell>
        </row>
        <row r="3287">
          <cell r="A3287">
            <v>97345</v>
          </cell>
          <cell r="B3287" t="str">
            <v>TUBO EM COBRE RÍGIDO, DN 22 MM, CLASSE A, SEM ISOLAMENTO, INSTALADO EM RAMAL E SUB-RAMAL  FORNECIMENTO E INSTALAÇÃO. AF_12/2015</v>
          </cell>
          <cell r="C3287" t="str">
            <v>M</v>
          </cell>
          <cell r="D3287" t="str">
            <v>ATRIBUÍDO SÃO PAULO</v>
          </cell>
          <cell r="E3287">
            <v>63.9</v>
          </cell>
        </row>
        <row r="3288">
          <cell r="A3288">
            <v>97346</v>
          </cell>
          <cell r="B3288" t="str">
            <v>TUBO EM COBRE RÍGIDO, DN 28 MM, CLASSE A, SEM ISOLAMENTO, INSTALADO EM RAMAL E SUB-RAMAL  FORNECIMENTO E INSTALAÇÃO. AF_12/2015</v>
          </cell>
          <cell r="C3288" t="str">
            <v>M</v>
          </cell>
          <cell r="D3288" t="str">
            <v>ATRIBUÍDO SÃO PAULO</v>
          </cell>
          <cell r="E3288">
            <v>81.680000000000007</v>
          </cell>
        </row>
        <row r="3289">
          <cell r="A3289">
            <v>97347</v>
          </cell>
          <cell r="B3289" t="str">
            <v>TUBO EM COBRE RÍGIDO, DN 22 MM, CLASSE I, SEM ISOLAMENTO, INSTALADO EM PRUMADA  FORNECIMENTO E INSTALAÇÃO. AF_12/2015</v>
          </cell>
          <cell r="C3289" t="str">
            <v>M</v>
          </cell>
          <cell r="D3289" t="str">
            <v>ATRIBUÍDO SÃO PAULO</v>
          </cell>
          <cell r="E3289">
            <v>56.69</v>
          </cell>
        </row>
        <row r="3290">
          <cell r="A3290">
            <v>97348</v>
          </cell>
          <cell r="B3290" t="str">
            <v>TUBO EM COBRE RÍGIDO, DN 28 MM, CLASSE I, SEM ISOLAMENTO, INSTALADO EM PRUMADA  FORNECIMENTO E INSTALAÇÃO. AF_12/2015</v>
          </cell>
          <cell r="C3290" t="str">
            <v>M</v>
          </cell>
          <cell r="D3290" t="str">
            <v>ATRIBUÍDO SÃO PAULO</v>
          </cell>
          <cell r="E3290">
            <v>78.22</v>
          </cell>
        </row>
        <row r="3291">
          <cell r="A3291">
            <v>97349</v>
          </cell>
          <cell r="B3291" t="str">
            <v>TUBO EM COBRE RÍGIDO, DN 35 MM, CLASSE I, SEM ISOLAMENTO, INSTALADO EM PRUMADA  FORNECIMENTO E INSTALAÇÃO. AF_12/2015</v>
          </cell>
          <cell r="C3291" t="str">
            <v>M</v>
          </cell>
          <cell r="D3291" t="str">
            <v>ATRIBUÍDO SÃO PAULO</v>
          </cell>
          <cell r="E3291">
            <v>112.59</v>
          </cell>
        </row>
        <row r="3292">
          <cell r="A3292">
            <v>97350</v>
          </cell>
          <cell r="B3292" t="str">
            <v>TUBO EM COBRE RÍGIDO, DN 42 MM, CLASSE I, SEM ISOLAMENTO, INSTALADO EM PRUMADA  FORNECIMENTO E INSTALAÇÃO. AF_12/2015</v>
          </cell>
          <cell r="C3292" t="str">
            <v>M</v>
          </cell>
          <cell r="D3292" t="str">
            <v>ATRIBUÍDO SÃO PAULO</v>
          </cell>
          <cell r="E3292">
            <v>136.68</v>
          </cell>
        </row>
        <row r="3293">
          <cell r="A3293">
            <v>97351</v>
          </cell>
          <cell r="B3293" t="str">
            <v>TUBO EM COBRE RÍGIDO, DN 54 MM, CLASSE I, SEM ISOLAMENTO, INSTALADO EM PRUMADA  FORNECIMENTO E INSTALAÇÃO. AF_12/2015</v>
          </cell>
          <cell r="C3293" t="str">
            <v>M</v>
          </cell>
          <cell r="D3293" t="str">
            <v>ATRIBUÍDO SÃO PAULO</v>
          </cell>
          <cell r="E3293">
            <v>188.86</v>
          </cell>
        </row>
        <row r="3294">
          <cell r="A3294">
            <v>97352</v>
          </cell>
          <cell r="B3294" t="str">
            <v>TUBO EM COBRE RÍGIDO, DN 66 MM, CLASSE I, SEM ISOLAMENTO, INSTALADO EM PRUMADA  FORNECIMENTO E INSTALAÇÃO. AF_12/2015</v>
          </cell>
          <cell r="C3294" t="str">
            <v>M</v>
          </cell>
          <cell r="D3294" t="str">
            <v>ATRIBUÍDO SÃO PAULO</v>
          </cell>
          <cell r="E3294">
            <v>244.66</v>
          </cell>
        </row>
        <row r="3295">
          <cell r="A3295">
            <v>97353</v>
          </cell>
          <cell r="B3295" t="str">
            <v>TUBO EM COBRE RÍGIDO, DN 15 MM, CLASSE I, SEM ISOLAMENTO, INSTALADO EM RAMAL DE DISTRIBUIÇÃO  FORNECIMENTO E INSTALAÇÃO. AF_12/2015</v>
          </cell>
          <cell r="C3295" t="str">
            <v>M</v>
          </cell>
          <cell r="D3295" t="str">
            <v>ATRIBUÍDO SÃO PAULO</v>
          </cell>
          <cell r="E3295">
            <v>38.26</v>
          </cell>
        </row>
        <row r="3296">
          <cell r="A3296">
            <v>97354</v>
          </cell>
          <cell r="B3296" t="str">
            <v>TUBO EM COBRE RÍGIDO, DN 22 MM, CLASSE I, SEM ISOLAMENTO, INSTALADO EM RAMAL DE DISTRIBUIÇÃO FORNECIMENTO E INSTALAÇÃO. AF_12/2015</v>
          </cell>
          <cell r="C3296" t="str">
            <v>M</v>
          </cell>
          <cell r="D3296" t="str">
            <v>ATRIBUÍDO SÃO PAULO</v>
          </cell>
          <cell r="E3296">
            <v>60.2</v>
          </cell>
        </row>
        <row r="3297">
          <cell r="A3297">
            <v>97355</v>
          </cell>
          <cell r="B3297" t="str">
            <v>TUBO EM COBRE RÍGIDO, DN 28 MM, CLASSE I, SEM ISOLAMENTO, INSTALADO EM RAMAL DE DISTRIBUIÇÃO FORNECIMENTO E INSTALAÇÃO. AF_12/2015</v>
          </cell>
          <cell r="C3297" t="str">
            <v>M</v>
          </cell>
          <cell r="D3297" t="str">
            <v>ATRIBUÍDO SÃO PAULO</v>
          </cell>
          <cell r="E3297">
            <v>81.98</v>
          </cell>
        </row>
        <row r="3298">
          <cell r="A3298">
            <v>97356</v>
          </cell>
          <cell r="B3298" t="str">
            <v>TUBO EM COBRE RÍGIDO, DN 15 MM, CLASSE I, SEM ISOLAMENTO, INSTALADO EM RAMAL E SUB-RAMAL  FORNECIMENTO E INSTALAÇÃO. AF_12/2015</v>
          </cell>
          <cell r="C3298" t="str">
            <v>M</v>
          </cell>
          <cell r="D3298" t="str">
            <v>ATRIBUÍDO SÃO PAULO</v>
          </cell>
          <cell r="E3298">
            <v>45.97</v>
          </cell>
        </row>
        <row r="3299">
          <cell r="A3299">
            <v>97357</v>
          </cell>
          <cell r="B3299" t="str">
            <v>TUBO EM COBRE RÍGIDO, DN 22 MM, CLASSE I, SEM ISOLAMENTO, INSTALADO EM RAMAL E SUB-RAMAL  FORNECIMENTO E INSTALAÇÃO. AF_12/2015</v>
          </cell>
          <cell r="C3299" t="str">
            <v>M</v>
          </cell>
          <cell r="D3299" t="str">
            <v>ATRIBUÍDO SÃO PAULO</v>
          </cell>
          <cell r="E3299">
            <v>73.459999999999994</v>
          </cell>
        </row>
        <row r="3300">
          <cell r="A3300">
            <v>97358</v>
          </cell>
          <cell r="B3300" t="str">
            <v>TUBO EM COBRE RÍGIDO, DN 28 MM, CLASSE I, SEM ISOLAMENTO, INSTALADO EM RAMAL E SUB-RAMAL  FORNECIMENTO E INSTALAÇÃO. AF_12/2015</v>
          </cell>
          <cell r="C3300" t="str">
            <v>M</v>
          </cell>
          <cell r="D3300" t="str">
            <v>ATRIBUÍDO SÃO PAULO</v>
          </cell>
          <cell r="E3300">
            <v>100.06</v>
          </cell>
        </row>
        <row r="3301">
          <cell r="A3301">
            <v>97498</v>
          </cell>
          <cell r="B3301" t="str">
            <v>TUBO DE AÇO GALVANIZADO COM COSTURA, CLASSE MÉDIA, DN 25 (1"), CONEXÃO ROSQUEADA, INSTALADO EM REDE DE ALIMENTAÇÃO PARA HIDRANTE - FORNECIMENTO E INSTALAÇÃO. AF_12/2015</v>
          </cell>
          <cell r="C3301" t="str">
            <v>M</v>
          </cell>
          <cell r="D3301" t="str">
            <v>COEFICIENTE DE REPRESENTATIVIDADE</v>
          </cell>
          <cell r="E3301">
            <v>32.729999999999997</v>
          </cell>
        </row>
        <row r="3302">
          <cell r="A3302">
            <v>97535</v>
          </cell>
          <cell r="B3302" t="str">
            <v>TUBO DE AÇO GALVANIZADO COM COSTURA, CLASSE MÉDIA, CONEXÃO ROSQUEADA, DN 25 (1"), INSTALADO EM REDE DE ALIMENTAÇÃO PARA SPRINKLER - FORNECIMENTO E INSTALAÇÃO. AF_12/2015</v>
          </cell>
          <cell r="C3302" t="str">
            <v>M</v>
          </cell>
          <cell r="D3302" t="str">
            <v>COEFICIENTE DE REPRESENTATIVIDADE</v>
          </cell>
          <cell r="E3302">
            <v>36.25</v>
          </cell>
        </row>
        <row r="3303">
          <cell r="A3303">
            <v>97536</v>
          </cell>
          <cell r="B3303" t="str">
            <v>TUBO DE AÇO GALVANIZADO COM COSTURA, CLASSE MÉDIA, CONEXÃO ROSQUEADA, DN 25 (1"), INSTALADO EM RAMAIS  E SUB-RAMAIS DE GÁS - FORNECIMENTO E INSTALAÇÃO. AF_12/2015</v>
          </cell>
          <cell r="C3303" t="str">
            <v>M</v>
          </cell>
          <cell r="D3303" t="str">
            <v>COEFICIENTE DE REPRESENTATIVIDADE</v>
          </cell>
          <cell r="E3303">
            <v>44.32</v>
          </cell>
        </row>
        <row r="3304">
          <cell r="A3304">
            <v>72293</v>
          </cell>
          <cell r="B3304" t="str">
            <v>CAP PVC ESGOTO 50MM (TAMPÃO) - FORNECIMENTO E INSTALAÇÃO</v>
          </cell>
          <cell r="C3304" t="str">
            <v>UN</v>
          </cell>
          <cell r="D3304" t="str">
            <v>COEFICIENTE DE REPRESENTATIVIDADE</v>
          </cell>
          <cell r="E3304">
            <v>6.25</v>
          </cell>
        </row>
        <row r="3305">
          <cell r="A3305">
            <v>72306</v>
          </cell>
          <cell r="B3305" t="str">
            <v>COTOVELO DE AÇO GALVANIZADO 4" - FORNECIMENTO E INSTALAÇÃO</v>
          </cell>
          <cell r="C3305" t="str">
            <v>UN</v>
          </cell>
          <cell r="D3305" t="str">
            <v>COEFICIENTE DE REPRESENTATIVIDADE</v>
          </cell>
          <cell r="E3305">
            <v>216.95</v>
          </cell>
        </row>
        <row r="3306">
          <cell r="A3306">
            <v>72307</v>
          </cell>
          <cell r="B3306" t="str">
            <v>COTOVELO DE AÇO GALVANIZADO 5" - FORNECIMENTO E INSTALAÇÃO</v>
          </cell>
          <cell r="C3306" t="str">
            <v>UN</v>
          </cell>
          <cell r="D3306" t="str">
            <v>COEFICIENTE DE REPRESENTATIVIDADE</v>
          </cell>
          <cell r="E3306">
            <v>306.2</v>
          </cell>
        </row>
        <row r="3307">
          <cell r="A3307">
            <v>72313</v>
          </cell>
          <cell r="B3307" t="str">
            <v>COTOVELO DE AÇO GALVANIZADO 6" - FORNECIMENTO E INSTALAÇÃO</v>
          </cell>
          <cell r="C3307" t="str">
            <v>UN</v>
          </cell>
          <cell r="D3307" t="str">
            <v>COEFICIENTE DE REPRESENTATIVIDADE</v>
          </cell>
          <cell r="E3307">
            <v>726.15</v>
          </cell>
        </row>
        <row r="3308">
          <cell r="A3308">
            <v>72482</v>
          </cell>
          <cell r="B3308" t="str">
            <v>UNIAO DE ACO GALVANIZADO 4" - FORNECIMENTO E INSTALACAO</v>
          </cell>
          <cell r="C3308" t="str">
            <v>UN</v>
          </cell>
          <cell r="D3308" t="str">
            <v>COEFICIENTE DE REPRESENTATIVIDADE</v>
          </cell>
          <cell r="E3308">
            <v>308.33999999999997</v>
          </cell>
        </row>
        <row r="3309">
          <cell r="A3309">
            <v>72619</v>
          </cell>
          <cell r="B3309" t="str">
            <v>LUVA DE ACO GALVANIZADO 4" - FORNECIMENTO E INSTALACAO</v>
          </cell>
          <cell r="C3309" t="str">
            <v>UN</v>
          </cell>
          <cell r="D3309" t="str">
            <v>COEFICIENTE DE REPRESENTATIVIDADE</v>
          </cell>
          <cell r="E3309">
            <v>128.72999999999999</v>
          </cell>
        </row>
        <row r="3310">
          <cell r="A3310">
            <v>72620</v>
          </cell>
          <cell r="B3310" t="str">
            <v>LUVA DE ACO GALVANIZADO 5" - FORNECIMENTO E INSTALACAO</v>
          </cell>
          <cell r="C3310" t="str">
            <v>UN</v>
          </cell>
          <cell r="D3310" t="str">
            <v>COEFICIENTE DE REPRESENTATIVIDADE</v>
          </cell>
          <cell r="E3310">
            <v>226.25</v>
          </cell>
        </row>
        <row r="3311">
          <cell r="A3311">
            <v>72621</v>
          </cell>
          <cell r="B3311" t="str">
            <v>LUVA DE ACO GALVANIZADO 6" - FORNECIMENTO E INSTALACAO</v>
          </cell>
          <cell r="C3311" t="str">
            <v>UN</v>
          </cell>
          <cell r="D3311" t="str">
            <v>COEFICIENTE DE REPRESENTATIVIDADE</v>
          </cell>
          <cell r="E3311">
            <v>365.03</v>
          </cell>
        </row>
        <row r="3312">
          <cell r="A3312">
            <v>72667</v>
          </cell>
          <cell r="B3312" t="str">
            <v>LUVA REDUCAO ACO GALVANIZADO 4X2.1/2" - FORNECIMENTO E INSTALACAO</v>
          </cell>
          <cell r="C3312" t="str">
            <v>UN</v>
          </cell>
          <cell r="D3312" t="str">
            <v>COEFICIENTE DE REPRESENTATIVIDADE</v>
          </cell>
          <cell r="E3312">
            <v>172.59</v>
          </cell>
        </row>
        <row r="3313">
          <cell r="A3313">
            <v>72668</v>
          </cell>
          <cell r="B3313" t="str">
            <v>LUVA REDUCAO ACO GALVANIZADO 4X2" - FORNECIMENTO E INSTALACAO</v>
          </cell>
          <cell r="C3313" t="str">
            <v>UN</v>
          </cell>
          <cell r="D3313" t="str">
            <v>COEFICIENTE DE REPRESENTATIVIDADE</v>
          </cell>
          <cell r="E3313">
            <v>171.83</v>
          </cell>
        </row>
        <row r="3314">
          <cell r="A3314">
            <v>72669</v>
          </cell>
          <cell r="B3314" t="str">
            <v>LUVA REDUCAO ACO GALVANIZADO 4X3" - FORNECIMENTO E INSTALACAO</v>
          </cell>
          <cell r="C3314" t="str">
            <v>UN</v>
          </cell>
          <cell r="D3314" t="str">
            <v>COEFICIENTE DE REPRESENTATIVIDADE</v>
          </cell>
          <cell r="E3314">
            <v>176.28</v>
          </cell>
        </row>
        <row r="3315">
          <cell r="A3315">
            <v>72681</v>
          </cell>
          <cell r="B3315" t="str">
            <v>NIPLE DE ACO GALVANIZADO 4" - FORNECIMENTO E INSTALACAO</v>
          </cell>
          <cell r="C3315" t="str">
            <v>UN</v>
          </cell>
          <cell r="D3315" t="str">
            <v>COEFICIENTE DE REPRESENTATIVIDADE</v>
          </cell>
          <cell r="E3315">
            <v>123.7</v>
          </cell>
        </row>
        <row r="3316">
          <cell r="A3316">
            <v>72682</v>
          </cell>
          <cell r="B3316" t="str">
            <v>NIPLE DE ACO GALVANIZADO 5" - FORNECIMENTO E INSTALACAO</v>
          </cell>
          <cell r="C3316" t="str">
            <v>UN</v>
          </cell>
          <cell r="D3316" t="str">
            <v>COEFICIENTE DE REPRESENTATIVIDADE</v>
          </cell>
          <cell r="E3316">
            <v>253.02</v>
          </cell>
        </row>
        <row r="3317">
          <cell r="A3317">
            <v>72683</v>
          </cell>
          <cell r="B3317" t="str">
            <v>NIPLE DE ACO GALVANIZADO 6" - FORNECIMENTO E INSTALACAO</v>
          </cell>
          <cell r="C3317" t="str">
            <v>UN</v>
          </cell>
          <cell r="D3317" t="str">
            <v>COEFICIENTE DE REPRESENTATIVIDADE</v>
          </cell>
          <cell r="E3317">
            <v>409.06</v>
          </cell>
        </row>
        <row r="3318">
          <cell r="A3318">
            <v>72719</v>
          </cell>
          <cell r="B3318" t="str">
            <v>TE DE ACO GALVANIZADO 4" - FORNECIMENTO E INSTALACAO</v>
          </cell>
          <cell r="C3318" t="str">
            <v>UN</v>
          </cell>
          <cell r="D3318" t="str">
            <v>COEFICIENTE DE REPRESENTATIVIDADE</v>
          </cell>
          <cell r="E3318">
            <v>272.94</v>
          </cell>
        </row>
        <row r="3319">
          <cell r="A3319">
            <v>72720</v>
          </cell>
          <cell r="B3319" t="str">
            <v>TE DE ACO GALVANIZADO 5" - FORNECIMENTO E INSTALACAO</v>
          </cell>
          <cell r="C3319" t="str">
            <v>UN</v>
          </cell>
          <cell r="D3319" t="str">
            <v>COEFICIENTE DE REPRESENTATIVIDADE</v>
          </cell>
          <cell r="E3319">
            <v>378.26</v>
          </cell>
        </row>
        <row r="3320">
          <cell r="A3320">
            <v>72721</v>
          </cell>
          <cell r="B3320" t="str">
            <v>TE DE ACO GALVANIZADO 6" - FORNECIMENTO E INSTALACAO</v>
          </cell>
          <cell r="C3320" t="str">
            <v>UN</v>
          </cell>
          <cell r="D3320" t="str">
            <v>COEFICIENTE DE REPRESENTATIVIDADE</v>
          </cell>
          <cell r="E3320">
            <v>831.24</v>
          </cell>
        </row>
        <row r="3321">
          <cell r="A3321">
            <v>89358</v>
          </cell>
          <cell r="B3321" t="str">
            <v>JOELHO 90 GRAUS, PVC, SOLDÁVEL, DN 20MM, INSTALADO EM RAMAL OU SUB-RAMAL DE ÁGUA - FORNECIMENTO E INSTALAÇÃO. AF_12/2014</v>
          </cell>
          <cell r="C3321" t="str">
            <v>UN</v>
          </cell>
          <cell r="D3321" t="str">
            <v>COEFICIENTE DE REPRESENTATIVIDADE</v>
          </cell>
          <cell r="E3321">
            <v>5.73</v>
          </cell>
        </row>
        <row r="3322">
          <cell r="A3322">
            <v>89359</v>
          </cell>
          <cell r="B3322" t="str">
            <v>JOELHO 45 GRAUS, PVC, SOLDÁVEL, DN 20MM, INSTALADO EM RAMAL OU SUB-RAMAL DE ÁGUA - FORNECIMENTO E INSTALAÇÃO. AF_12/2014</v>
          </cell>
          <cell r="C3322" t="str">
            <v>UN</v>
          </cell>
          <cell r="D3322" t="str">
            <v>COEFICIENTE DE REPRESENTATIVIDADE</v>
          </cell>
          <cell r="E3322">
            <v>6.02</v>
          </cell>
        </row>
        <row r="3323">
          <cell r="A3323">
            <v>89360</v>
          </cell>
          <cell r="B3323" t="str">
            <v>CURVA 90 GRAUS, PVC, SOLDÁVEL, DN 20MM, INSTALADO EM RAMAL OU SUB-RAMAL DE ÁGUA - FORNECIMENTO E INSTALAÇÃO. AF_12/2014</v>
          </cell>
          <cell r="C3323" t="str">
            <v>UN</v>
          </cell>
          <cell r="D3323" t="str">
            <v>COEFICIENTE DE REPRESENTATIVIDADE</v>
          </cell>
          <cell r="E3323">
            <v>7.19</v>
          </cell>
        </row>
        <row r="3324">
          <cell r="A3324">
            <v>89361</v>
          </cell>
          <cell r="B3324" t="str">
            <v>CURVA 45 GRAUS, PVC, SOLDÁVEL, DN 20MM, INSTALADO EM RAMAL OU SUB-RAMAL DE ÁGUA - FORNECIMENTO E INSTALAÇÃO. AF_12/2014</v>
          </cell>
          <cell r="C3324" t="str">
            <v>UN</v>
          </cell>
          <cell r="D3324" t="str">
            <v>COEFICIENTE DE REPRESENTATIVIDADE</v>
          </cell>
          <cell r="E3324">
            <v>6.73</v>
          </cell>
        </row>
        <row r="3325">
          <cell r="A3325">
            <v>89362</v>
          </cell>
          <cell r="B3325" t="str">
            <v>JOELHO 90 GRAUS, PVC, SOLDÁVEL, DN 25MM, INSTALADO EM RAMAL OU SUB-RAMAL DE ÁGUA - FORNECIMENTO E INSTALAÇÃO. AF_12/2014</v>
          </cell>
          <cell r="C3325" t="str">
            <v>UN</v>
          </cell>
          <cell r="D3325" t="str">
            <v>COEFICIENTE DE REPRESENTATIVIDADE</v>
          </cell>
          <cell r="E3325">
            <v>6.81</v>
          </cell>
        </row>
        <row r="3326">
          <cell r="A3326">
            <v>89363</v>
          </cell>
          <cell r="B3326" t="str">
            <v>JOELHO 45 GRAUS, PVC, SOLDÁVEL, DN 25MM, INSTALADO EM RAMAL OU SUB-RAMAL DE ÁGUA - FORNECIMENTO E INSTALAÇÃO. AF_12/2014</v>
          </cell>
          <cell r="C3326" t="str">
            <v>UN</v>
          </cell>
          <cell r="D3326" t="str">
            <v>COEFICIENTE DE REPRESENTATIVIDADE</v>
          </cell>
          <cell r="E3326">
            <v>7.41</v>
          </cell>
        </row>
        <row r="3327">
          <cell r="A3327">
            <v>89364</v>
          </cell>
          <cell r="B3327" t="str">
            <v>CURVA 90 GRAUS, PVC, SOLDÁVEL, DN 25MM, INSTALADO EM RAMAL OU SUB-RAMAL DE ÁGUA - FORNECIMENTO E INSTALAÇÃO. AF_12/2014</v>
          </cell>
          <cell r="C3327" t="str">
            <v>UN</v>
          </cell>
          <cell r="D3327" t="str">
            <v>COEFICIENTE DE REPRESENTATIVIDADE</v>
          </cell>
          <cell r="E3327">
            <v>8.65</v>
          </cell>
        </row>
        <row r="3328">
          <cell r="A3328">
            <v>89365</v>
          </cell>
          <cell r="B3328" t="str">
            <v>CURVA 45 GRAUS, PVC, SOLDÁVEL, DN 25MM, INSTALADO EM RAMAL OU SUB-RAMAL DE ÁGUA - FORNECIMENTO E INSTALAÇÃO. AF_12/2014</v>
          </cell>
          <cell r="C3328" t="str">
            <v>UN</v>
          </cell>
          <cell r="D3328" t="str">
            <v>COEFICIENTE DE REPRESENTATIVIDADE</v>
          </cell>
          <cell r="E3328">
            <v>8.1</v>
          </cell>
        </row>
        <row r="3329">
          <cell r="A3329">
            <v>89366</v>
          </cell>
          <cell r="B3329" t="str">
            <v>JOELHO 90 GRAUS COM BUCHA DE LATÃO, PVC, SOLDÁVEL, DN 25MM, X 3/4 INSTALADO EM RAMAL OU SUB-RAMAL DE ÁGUA - FORNECIMENTO E INSTALAÇÃO. AF_12/2014</v>
          </cell>
          <cell r="C3329" t="str">
            <v>UN</v>
          </cell>
          <cell r="D3329" t="str">
            <v>COEFICIENTE DE REPRESENTATIVIDADE</v>
          </cell>
          <cell r="E3329">
            <v>11.94</v>
          </cell>
        </row>
        <row r="3330">
          <cell r="A3330">
            <v>89367</v>
          </cell>
          <cell r="B3330" t="str">
            <v>JOELHO 90 GRAUS, PVC, SOLDÁVEL, DN 32MM, INSTALADO EM RAMAL OU SUB-RAMAL DE ÁGUA - FORNECIMENTO E INSTALAÇÃO. AF_12/2014</v>
          </cell>
          <cell r="C3330" t="str">
            <v>UN</v>
          </cell>
          <cell r="D3330" t="str">
            <v>COEFICIENTE DE REPRESENTATIVIDADE</v>
          </cell>
          <cell r="E3330">
            <v>9.27</v>
          </cell>
        </row>
        <row r="3331">
          <cell r="A3331">
            <v>89368</v>
          </cell>
          <cell r="B3331" t="str">
            <v>JOELHO 45 GRAUS, PVC, SOLDÁVEL, DN 32MM, INSTALADO EM RAMAL OU SUB-RAMAL DE ÁGUA - FORNECIMENTO E INSTALAÇÃO. AF_12/2014</v>
          </cell>
          <cell r="C3331" t="str">
            <v>UN</v>
          </cell>
          <cell r="D3331" t="str">
            <v>COEFICIENTE DE REPRESENTATIVIDADE</v>
          </cell>
          <cell r="E3331">
            <v>10.95</v>
          </cell>
        </row>
        <row r="3332">
          <cell r="A3332">
            <v>89369</v>
          </cell>
          <cell r="B3332" t="str">
            <v>CURVA 90 GRAUS, PVC, SOLDÁVEL, DN 32MM, INSTALADO EM RAMAL OU SUB-RAMAL DE ÁGUA - FORNECIMENTO E INSTALAÇÃO. AF_12/2014</v>
          </cell>
          <cell r="C3332" t="str">
            <v>UN</v>
          </cell>
          <cell r="D3332" t="str">
            <v>COEFICIENTE DE REPRESENTATIVIDADE</v>
          </cell>
          <cell r="E3332">
            <v>13.04</v>
          </cell>
        </row>
        <row r="3333">
          <cell r="A3333">
            <v>89370</v>
          </cell>
          <cell r="B3333" t="str">
            <v>CURVA 45 GRAUS, PVC, SOLDÁVEL, DN 32MM, INSTALADO EM RAMAL OU SUB-RAMAL DE ÁGUA - FORNECIMENTO E INSTALAÇÃO. AF_12/2014</v>
          </cell>
          <cell r="C3333" t="str">
            <v>UN</v>
          </cell>
          <cell r="D3333" t="str">
            <v>COEFICIENTE DE REPRESENTATIVIDADE</v>
          </cell>
          <cell r="E3333">
            <v>10.6</v>
          </cell>
        </row>
        <row r="3334">
          <cell r="A3334">
            <v>89371</v>
          </cell>
          <cell r="B3334" t="str">
            <v>LUVA, PVC, SOLDÁVEL, DN 20MM, INSTALADO EM RAMAL OU SUB-RAMAL DE ÁGUA - FORNECIMENTO E INSTALAÇÃO. AF_12/2014</v>
          </cell>
          <cell r="C3334" t="str">
            <v>UN</v>
          </cell>
          <cell r="D3334" t="str">
            <v>COEFICIENTE DE REPRESENTATIVIDADE</v>
          </cell>
          <cell r="E3334">
            <v>4.26</v>
          </cell>
        </row>
        <row r="3335">
          <cell r="A3335">
            <v>89372</v>
          </cell>
          <cell r="B3335" t="str">
            <v>LUVA DE CORRER, PVC, SOLDÁVEL, DN 20MM, INSTALADO EM RAMAL OU SUB-RAMAL DE ÁGUA - FORNECIMENTO E INSTALAÇÃO. AF_12/2014</v>
          </cell>
          <cell r="C3335" t="str">
            <v>UN</v>
          </cell>
          <cell r="D3335" t="str">
            <v>COEFICIENTE DE REPRESENTATIVIDADE</v>
          </cell>
          <cell r="E3335">
            <v>9.82</v>
          </cell>
        </row>
        <row r="3336">
          <cell r="A3336">
            <v>89373</v>
          </cell>
          <cell r="B3336" t="str">
            <v>LUVA DE REDUÇÃO, PVC, SOLDÁVEL, DN 25MM X 20MM, INSTALADO EM RAMAL OU SUB-RAMAL DE ÁGUA - FORNECIMENTO E INSTALAÇÃO. AF_12/2014</v>
          </cell>
          <cell r="C3336" t="str">
            <v>UN</v>
          </cell>
          <cell r="D3336" t="str">
            <v>COEFICIENTE DE REPRESENTATIVIDADE</v>
          </cell>
          <cell r="E3336">
            <v>4.7699999999999996</v>
          </cell>
        </row>
        <row r="3337">
          <cell r="A3337">
            <v>89374</v>
          </cell>
          <cell r="B3337" t="str">
            <v>LUVA COM BUCHA DE LATÃO, PVC, SOLDÁVEL, DN 20MM X 1/2, INSTALADO EM RAMAL OU SUB-RAMAL DE ÁGUA - FORNECIMENTO E INSTALAÇÃO. AF_12/2014</v>
          </cell>
          <cell r="C3337" t="str">
            <v>UN</v>
          </cell>
          <cell r="D3337" t="str">
            <v>COEFICIENTE DE REPRESENTATIVIDADE</v>
          </cell>
          <cell r="E3337">
            <v>7.78</v>
          </cell>
        </row>
        <row r="3338">
          <cell r="A3338">
            <v>89375</v>
          </cell>
          <cell r="B3338" t="str">
            <v>UNIÃO, PVC, SOLDÁVEL, DN 20MM, INSTALADO EM RAMAL OU SUB-RAMAL DE ÁGUA - FORNECIMENTO E INSTALAÇÃO. AF_12/2014</v>
          </cell>
          <cell r="C3338" t="str">
            <v>UN</v>
          </cell>
          <cell r="D3338" t="str">
            <v>COEFICIENTE DE REPRESENTATIVIDADE</v>
          </cell>
          <cell r="E3338">
            <v>9.6</v>
          </cell>
        </row>
        <row r="3339">
          <cell r="A3339">
            <v>89376</v>
          </cell>
          <cell r="B3339" t="str">
            <v>ADAPTADOR CURTO COM BOLSA E ROSCA PARA REGISTRO, PVC, SOLDÁVEL, DN 20MM X 1/2, INSTALADO EM RAMAL OU SUB-RAMAL DE ÁGUA - FORNECIMENTO E INSTALAÇÃO. AF_12/2014</v>
          </cell>
          <cell r="C3339" t="str">
            <v>UN</v>
          </cell>
          <cell r="D3339" t="str">
            <v>COEFICIENTE DE REPRESENTATIVIDADE</v>
          </cell>
          <cell r="E3339">
            <v>4.32</v>
          </cell>
        </row>
        <row r="3340">
          <cell r="A3340">
            <v>89377</v>
          </cell>
          <cell r="B3340" t="str">
            <v>CURVA DE TRANSPOSIÇÃO, PVC, SOLDÁVEL, DN 20MM, INSTALADO EM RAMAL OU SUB-RAMAL DE ÁGUA - FORNECIMENTO E INSTALAÇÃO. AF_12/2014</v>
          </cell>
          <cell r="C3340" t="str">
            <v>UN</v>
          </cell>
          <cell r="D3340" t="str">
            <v>COEFICIENTE DE REPRESENTATIVIDADE</v>
          </cell>
          <cell r="E3340">
            <v>7.01</v>
          </cell>
        </row>
        <row r="3341">
          <cell r="A3341">
            <v>89378</v>
          </cell>
          <cell r="B3341" t="str">
            <v>LUVA, PVC, SOLDÁVEL, DN 25MM, INSTALADO EM RAMAL OU SUB-RAMAL DE ÁGUA - FORNECIMENTO E INSTALAÇÃO. AF_12/2014</v>
          </cell>
          <cell r="C3341" t="str">
            <v>UN</v>
          </cell>
          <cell r="D3341" t="str">
            <v>COEFICIENTE DE REPRESENTATIVIDADE</v>
          </cell>
          <cell r="E3341">
            <v>5.04</v>
          </cell>
        </row>
        <row r="3342">
          <cell r="A3342">
            <v>89379</v>
          </cell>
          <cell r="B3342" t="str">
            <v>LUVA DE CORRER, PVC, SOLDÁVEL, DN 25MM, INSTALADO EM RAMAL OU SUB-RAMAL DE ÁGUA - FORNECIMENTO E INSTALAÇÃO. AF_12/2014</v>
          </cell>
          <cell r="C3342" t="str">
            <v>UN</v>
          </cell>
          <cell r="D3342" t="str">
            <v>COEFICIENTE DE REPRESENTATIVIDADE</v>
          </cell>
          <cell r="E3342">
            <v>12.46</v>
          </cell>
        </row>
        <row r="3343">
          <cell r="A3343">
            <v>89380</v>
          </cell>
          <cell r="B3343" t="str">
            <v>LUVA DE REDUÇÃO, PVC, SOLDÁVEL, DN 32MM X 25MM, INSTALADO EM RAMAL OU SUB-RAMAL DE ÁGUA - FORNECIMENTO E INSTALAÇÃO. AF_12/2014</v>
          </cell>
          <cell r="C3343" t="str">
            <v>UN</v>
          </cell>
          <cell r="D3343" t="str">
            <v>COEFICIENTE DE REPRESENTATIVIDADE</v>
          </cell>
          <cell r="E3343">
            <v>7.32</v>
          </cell>
        </row>
        <row r="3344">
          <cell r="A3344">
            <v>89381</v>
          </cell>
          <cell r="B3344" t="str">
            <v>LUVA COM BUCHA DE LATÃO, PVC, SOLDÁVEL, DN 25MM X 3/4, INSTALADO EM RAMAL OU SUB-RAMAL DE ÁGUA - FORNECIMENTO E INSTALAÇÃO. AF_12/2014</v>
          </cell>
          <cell r="C3344" t="str">
            <v>UN</v>
          </cell>
          <cell r="D3344" t="str">
            <v>COEFICIENTE DE REPRESENTATIVIDADE</v>
          </cell>
          <cell r="E3344">
            <v>9.73</v>
          </cell>
        </row>
        <row r="3345">
          <cell r="A3345">
            <v>89382</v>
          </cell>
          <cell r="B3345" t="str">
            <v>UNIÃO, PVC, SOLDÁVEL, DN 25MM, INSTALADO EM RAMAL OU SUB-RAMAL DE ÁGUA - FORNECIMENTO E INSTALAÇÃO. AF_12/2014</v>
          </cell>
          <cell r="C3345" t="str">
            <v>UN</v>
          </cell>
          <cell r="D3345" t="str">
            <v>COEFICIENTE DE REPRESENTATIVIDADE</v>
          </cell>
          <cell r="E3345">
            <v>11.43</v>
          </cell>
        </row>
        <row r="3346">
          <cell r="A3346">
            <v>89383</v>
          </cell>
          <cell r="B3346" t="str">
            <v>ADAPTADOR CURTO COM BOLSA E ROSCA PARA REGISTRO, PVC, SOLDÁVEL, DN 25MM X 3/4, INSTALADO EM RAMAL OU SUB-RAMAL DE ÁGUA - FORNECIMENTO E INSTALAÇÃO. AF_12/2014</v>
          </cell>
          <cell r="C3346" t="str">
            <v>UN</v>
          </cell>
          <cell r="D3346" t="str">
            <v>COEFICIENTE DE REPRESENTATIVIDADE</v>
          </cell>
          <cell r="E3346">
            <v>5.12</v>
          </cell>
        </row>
        <row r="3347">
          <cell r="A3347">
            <v>89384</v>
          </cell>
          <cell r="B3347" t="str">
            <v>CURVA DE TRANSPOSIÇÃO, PVC, SOLDÁVEL, DN 25MM, INSTALADO EM RAMAL OU SUB-RAMAL DE ÁGUA   FORNECIMENTO E INSTALAÇÃO. AF_12/2014</v>
          </cell>
          <cell r="C3347" t="str">
            <v>UN</v>
          </cell>
          <cell r="D3347" t="str">
            <v>COEFICIENTE DE REPRESENTATIVIDADE</v>
          </cell>
          <cell r="E3347">
            <v>9.86</v>
          </cell>
        </row>
        <row r="3348">
          <cell r="A3348">
            <v>89385</v>
          </cell>
          <cell r="B3348" t="str">
            <v>LUVA SOLDÁVEL E COM ROSCA, PVC, SOLDÁVEL, DN 25MM X 3/4, INSTALADO EM RAMAL OU SUB-RAMAL DE ÁGUA - FORNECIMENTO E INSTALAÇÃO. AF_12/2014</v>
          </cell>
          <cell r="C3348" t="str">
            <v>UN</v>
          </cell>
          <cell r="D3348" t="str">
            <v>COEFICIENTE DE REPRESENTATIVIDADE</v>
          </cell>
          <cell r="E3348">
            <v>5.71</v>
          </cell>
        </row>
        <row r="3349">
          <cell r="A3349">
            <v>89386</v>
          </cell>
          <cell r="B3349" t="str">
            <v>LUVA, PVC, SOLDÁVEL, DN 32MM, INSTALADO EM RAMAL OU SUB-RAMAL DE ÁGUA - FORNECIMENTO E INSTALAÇÃO. AF_12/2014</v>
          </cell>
          <cell r="C3349" t="str">
            <v>UN</v>
          </cell>
          <cell r="D3349" t="str">
            <v>COEFICIENTE DE REPRESENTATIVIDADE</v>
          </cell>
          <cell r="E3349">
            <v>6.89</v>
          </cell>
        </row>
        <row r="3350">
          <cell r="A3350">
            <v>89387</v>
          </cell>
          <cell r="B3350" t="str">
            <v>LUVA DE CORRER, PVC, SOLDÁVEL, DN 32MM, INSTALADO EM RAMAL OU SUB-RAMAL DE ÁGUA   FORNECIMENTO E INSTALAÇÃO. AF_12/2014</v>
          </cell>
          <cell r="C3350" t="str">
            <v>UN</v>
          </cell>
          <cell r="D3350" t="str">
            <v>COEFICIENTE DE REPRESENTATIVIDADE</v>
          </cell>
          <cell r="E3350">
            <v>24.58</v>
          </cell>
        </row>
        <row r="3351">
          <cell r="A3351">
            <v>89388</v>
          </cell>
          <cell r="B3351" t="str">
            <v>LUVA DE REDUÇÃO, PVC, SOLDÁVEL, DN 40MM X 32MM, INSTALADO EM RAMAL OU SUB-RAMAL DE ÁGUA - FORNECIMENTO E INSTALAÇÃO. AF_12/2014</v>
          </cell>
          <cell r="C3351" t="str">
            <v>UN</v>
          </cell>
          <cell r="D3351" t="str">
            <v>COEFICIENTE DE REPRESENTATIVIDADE</v>
          </cell>
          <cell r="E3351">
            <v>8.89</v>
          </cell>
        </row>
        <row r="3352">
          <cell r="A3352">
            <v>89389</v>
          </cell>
          <cell r="B3352" t="str">
            <v>LUVA SOLDÁVEL E COM ROSCA, PVC, SOLDÁVEL, DN 32MM X 1, INSTALADO EM RAMAL OU SUB-RAMAL DE ÁGUA - FORNECIMENTO E INSTALAÇÃO. AF_12/2014</v>
          </cell>
          <cell r="C3352" t="str">
            <v>UN</v>
          </cell>
          <cell r="D3352" t="str">
            <v>COEFICIENTE DE REPRESENTATIVIDADE</v>
          </cell>
          <cell r="E3352">
            <v>9.58</v>
          </cell>
        </row>
        <row r="3353">
          <cell r="A3353">
            <v>89390</v>
          </cell>
          <cell r="B3353" t="str">
            <v>UNIÃO, PVC, SOLDÁVEL, DN 32MM, INSTALADO EM RAMAL OU SUB-RAMAL DE ÁGUA - FORNECIMENTO E INSTALAÇÃO. AF_12/2014</v>
          </cell>
          <cell r="C3353" t="str">
            <v>UN</v>
          </cell>
          <cell r="D3353" t="str">
            <v>COEFICIENTE DE REPRESENTATIVIDADE</v>
          </cell>
          <cell r="E3353">
            <v>16.87</v>
          </cell>
        </row>
        <row r="3354">
          <cell r="A3354">
            <v>89391</v>
          </cell>
          <cell r="B3354" t="str">
            <v>ADAPTADOR CURTO COM BOLSA E ROSCA PARA REGISTRO, PVC, SOLDÁVEL, DN 32MM X 1, INSTALADO EM RAMAL OU SUB-RAMAL DE ÁGUA - FORNECIMENTO E INSTALAÇÃO. AF_12/2014</v>
          </cell>
          <cell r="C3354" t="str">
            <v>UN</v>
          </cell>
          <cell r="D3354" t="str">
            <v>COEFICIENTE DE REPRESENTATIVIDADE</v>
          </cell>
          <cell r="E3354">
            <v>6.81</v>
          </cell>
        </row>
        <row r="3355">
          <cell r="A3355">
            <v>89392</v>
          </cell>
          <cell r="B3355" t="str">
            <v>CURVA DE TRANSPOSIÇÃO, PVC, SOLDÁVEL, DN 32MM, INSTALADO EM RAMAL OU SUB-RAMAL DE ÁGUA   FORNECIMENTO E INSTALAÇÃO. AF_12/2014</v>
          </cell>
          <cell r="C3355" t="str">
            <v>UN</v>
          </cell>
          <cell r="D3355" t="str">
            <v>COEFICIENTE DE REPRESENTATIVIDADE</v>
          </cell>
          <cell r="E3355">
            <v>19.91</v>
          </cell>
        </row>
        <row r="3356">
          <cell r="A3356">
            <v>89393</v>
          </cell>
          <cell r="B3356" t="str">
            <v>TE, PVC, SOLDÁVEL, DN 20MM, INSTALADO EM RAMAL OU SUB-RAMAL DE ÁGUA - FORNECIMENTO E INSTALAÇÃO. AF_12/2014</v>
          </cell>
          <cell r="C3356" t="str">
            <v>UN</v>
          </cell>
          <cell r="D3356" t="str">
            <v>COEFICIENTE DE REPRESENTATIVIDADE</v>
          </cell>
          <cell r="E3356">
            <v>7.96</v>
          </cell>
        </row>
        <row r="3357">
          <cell r="A3357">
            <v>89394</v>
          </cell>
          <cell r="B3357" t="str">
            <v>TÊ COM BUCHA DE LATÃO NA BOLSA CENTRAL, PVC, SOLDÁVEL, DN 20MM X 1/2, INSTALADO EM RAMAL OU SUB-RAMAL DE ÁGUA - FORNECIMENTO E INSTALAÇÃO. AF_12/2014</v>
          </cell>
          <cell r="C3357" t="str">
            <v>UN</v>
          </cell>
          <cell r="D3357" t="str">
            <v>COEFICIENTE DE REPRESENTATIVIDADE</v>
          </cell>
          <cell r="E3357">
            <v>14.9</v>
          </cell>
        </row>
        <row r="3358">
          <cell r="A3358">
            <v>89395</v>
          </cell>
          <cell r="B3358" t="str">
            <v>TE, PVC, SOLDÁVEL, DN 25MM, INSTALADO EM RAMAL OU SUB-RAMAL DE ÁGUA - FORNECIMENTO E INSTALAÇÃO. AF_12/2014</v>
          </cell>
          <cell r="C3358" t="str">
            <v>UN</v>
          </cell>
          <cell r="D3358" t="str">
            <v>COEFICIENTE DE REPRESENTATIVIDADE</v>
          </cell>
          <cell r="E3358">
            <v>9.4700000000000006</v>
          </cell>
        </row>
        <row r="3359">
          <cell r="A3359">
            <v>89396</v>
          </cell>
          <cell r="B3359" t="str">
            <v>TÊ COM BUCHA DE LATÃO NA BOLSA CENTRAL, PVC, SOLDÁVEL, DN 25MM X 1/2, INSTALADO EM RAMAL OU SUB-RAMAL DE ÁGUA - FORNECIMENTO E INSTALAÇÃO. AF_12/2014</v>
          </cell>
          <cell r="C3359" t="str">
            <v>UN</v>
          </cell>
          <cell r="D3359" t="str">
            <v>COEFICIENTE DE REPRESENTATIVIDADE</v>
          </cell>
          <cell r="E3359">
            <v>15.42</v>
          </cell>
        </row>
        <row r="3360">
          <cell r="A3360">
            <v>89397</v>
          </cell>
          <cell r="B3360" t="str">
            <v>TÊ DE REDUÇÃO, PVC, SOLDÁVEL, DN 25MM X 20MM, INSTALADO EM RAMAL OU SUB-RAMAL DE ÁGUA - FORNECIMENTO E INSTALAÇÃO. AF_12/2014</v>
          </cell>
          <cell r="C3360" t="str">
            <v>UN</v>
          </cell>
          <cell r="D3360" t="str">
            <v>COEFICIENTE DE REPRESENTATIVIDADE</v>
          </cell>
          <cell r="E3360">
            <v>11.06</v>
          </cell>
        </row>
        <row r="3361">
          <cell r="A3361">
            <v>89398</v>
          </cell>
          <cell r="B3361" t="str">
            <v>TE, PVC, SOLDÁVEL, DN 32MM, INSTALADO EM RAMAL OU SUB-RAMAL DE ÁGUA - FORNECIMENTO E INSTALAÇÃO. AF_12/2014</v>
          </cell>
          <cell r="C3361" t="str">
            <v>UN</v>
          </cell>
          <cell r="D3361" t="str">
            <v>COEFICIENTE DE REPRESENTATIVIDADE</v>
          </cell>
          <cell r="E3361">
            <v>13.54</v>
          </cell>
        </row>
        <row r="3362">
          <cell r="A3362">
            <v>89399</v>
          </cell>
          <cell r="B3362" t="str">
            <v>TÊ COM BUCHA DE LATÃO NA BOLSA CENTRAL, PVC, SOLDÁVEL, DN 32MM X 3/4, INSTALADO EM RAMAL OU SUB-RAMAL DE ÁGUA - FORNECIMENTO E INSTALAÇÃO. AF_12/2014</v>
          </cell>
          <cell r="C3362" t="str">
            <v>UN</v>
          </cell>
          <cell r="D3362" t="str">
            <v>COEFICIENTE DE REPRESENTATIVIDADE</v>
          </cell>
          <cell r="E3362">
            <v>23.62</v>
          </cell>
        </row>
        <row r="3363">
          <cell r="A3363">
            <v>89400</v>
          </cell>
          <cell r="B3363" t="str">
            <v>TÊ DE REDUÇÃO, PVC, SOLDÁVEL, DN 32MM X 25MM, INSTALADO EM RAMAL OU SUB-RAMAL DE ÁGUA - FORNECIMENTO E INSTALAÇÃO. AF_12/2014</v>
          </cell>
          <cell r="C3363" t="str">
            <v>UN</v>
          </cell>
          <cell r="D3363" t="str">
            <v>COEFICIENTE DE REPRESENTATIVIDADE</v>
          </cell>
          <cell r="E3363">
            <v>15.11</v>
          </cell>
        </row>
        <row r="3364">
          <cell r="A3364">
            <v>89404</v>
          </cell>
          <cell r="B3364" t="str">
            <v>JOELHO 90 GRAUS, PVC, SOLDÁVEL, DN 20MM, INSTALADO EM RAMAL DE DISTRIBUIÇÃO DE ÁGUA - FORNECIMENTO E INSTALAÇÃO. AF_12/2014</v>
          </cell>
          <cell r="C3364" t="str">
            <v>UN</v>
          </cell>
          <cell r="D3364" t="str">
            <v>COEFICIENTE DE REPRESENTATIVIDADE</v>
          </cell>
          <cell r="E3364">
            <v>3.83</v>
          </cell>
        </row>
        <row r="3365">
          <cell r="A3365">
            <v>89405</v>
          </cell>
          <cell r="B3365" t="str">
            <v>JOELHO 45 GRAUS, PVC, SOLDÁVEL, DN 20MM, INSTALADO EM RAMAL DE DISTRIBUIÇÃO DE ÁGUA - FORNECIMENTO E INSTALAÇÃO. AF_12/2014</v>
          </cell>
          <cell r="C3365" t="str">
            <v>UN</v>
          </cell>
          <cell r="D3365" t="str">
            <v>COEFICIENTE DE REPRESENTATIVIDADE</v>
          </cell>
          <cell r="E3365">
            <v>4.12</v>
          </cell>
        </row>
        <row r="3366">
          <cell r="A3366">
            <v>89406</v>
          </cell>
          <cell r="B3366" t="str">
            <v>CURVA 90 GRAUS, PVC, SOLDÁVEL, DN 20MM, INSTALADO EM RAMAL DE DISTRIBUIÇÃO DE ÁGUA - FORNECIMENTO E INSTALAÇÃO. AF_12/2014</v>
          </cell>
          <cell r="C3366" t="str">
            <v>UN</v>
          </cell>
          <cell r="D3366" t="str">
            <v>COEFICIENTE DE REPRESENTATIVIDADE</v>
          </cell>
          <cell r="E3366">
            <v>5.29</v>
          </cell>
        </row>
        <row r="3367">
          <cell r="A3367">
            <v>89407</v>
          </cell>
          <cell r="B3367" t="str">
            <v>CURVA 45 GRAUS, PVC, SOLDÁVEL, DN 20MM, INSTALADO EM RAMAL DE DISTRIBUIÇÃO DE ÁGUA - FORNECIMENTO E INSTALAÇÃO. AF_12/2014</v>
          </cell>
          <cell r="C3367" t="str">
            <v>UN</v>
          </cell>
          <cell r="D3367" t="str">
            <v>COEFICIENTE DE REPRESENTATIVIDADE</v>
          </cell>
          <cell r="E3367">
            <v>4.83</v>
          </cell>
        </row>
        <row r="3368">
          <cell r="A3368">
            <v>89408</v>
          </cell>
          <cell r="B3368" t="str">
            <v>JOELHO 90 GRAUS, PVC, SOLDÁVEL, DN 25MM, INSTALADO EM RAMAL DE DISTRIBUIÇÃO DE ÁGUA - FORNECIMENTO E INSTALAÇÃO. AF_12/2014</v>
          </cell>
          <cell r="C3368" t="str">
            <v>UN</v>
          </cell>
          <cell r="D3368" t="str">
            <v>COEFICIENTE DE REPRESENTATIVIDADE</v>
          </cell>
          <cell r="E3368">
            <v>4.5999999999999996</v>
          </cell>
        </row>
        <row r="3369">
          <cell r="A3369">
            <v>89409</v>
          </cell>
          <cell r="B3369" t="str">
            <v>JOELHO 45 GRAUS, PVC, SOLDÁVEL, DN 25MM, INSTALADO EM RAMAL DE DISTRIBUIÇÃO DE ÁGUA - FORNECIMENTO E INSTALAÇÃO. AF_12/2014</v>
          </cell>
          <cell r="C3369" t="str">
            <v>UN</v>
          </cell>
          <cell r="D3369" t="str">
            <v>COEFICIENTE DE REPRESENTATIVIDADE</v>
          </cell>
          <cell r="E3369">
            <v>5.2</v>
          </cell>
        </row>
        <row r="3370">
          <cell r="A3370">
            <v>89410</v>
          </cell>
          <cell r="B3370" t="str">
            <v>CURVA 90 GRAUS, PVC, SOLDÁVEL, DN 25MM, INSTALADO EM RAMAL DE DISTRIBUIÇÃO DE ÁGUA - FORNECIMENTO E INSTALAÇÃO. AF_12/2014</v>
          </cell>
          <cell r="C3370" t="str">
            <v>UN</v>
          </cell>
          <cell r="D3370" t="str">
            <v>COEFICIENTE DE REPRESENTATIVIDADE</v>
          </cell>
          <cell r="E3370">
            <v>6.44</v>
          </cell>
        </row>
        <row r="3371">
          <cell r="A3371">
            <v>89411</v>
          </cell>
          <cell r="B3371" t="str">
            <v>CURVA 45 GRAUS, PVC, SOLDÁVEL, DN 25MM, INSTALADO EM RAMAL DE DISTRIBUIÇÃO DE ÁGUA - FORNECIMENTO E INSTALAÇÃO. AF_12/2014</v>
          </cell>
          <cell r="C3371" t="str">
            <v>UN</v>
          </cell>
          <cell r="D3371" t="str">
            <v>COEFICIENTE DE REPRESENTATIVIDADE</v>
          </cell>
          <cell r="E3371">
            <v>5.89</v>
          </cell>
        </row>
        <row r="3372">
          <cell r="A3372">
            <v>89412</v>
          </cell>
          <cell r="B3372" t="str">
            <v>JOELHO 90 GRAUS, PVC, SOLDÁVEL, DN 25MM, X 3/4 INSTALADO EM RAMAL DE DISTRIBUIÇÃO DE ÁGUA - FORNECIMENTO E INSTALAÇÃO. AF_12/2014</v>
          </cell>
          <cell r="C3372" t="str">
            <v>UN</v>
          </cell>
          <cell r="D3372" t="str">
            <v>COEFICIENTE DE REPRESENTATIVIDADE</v>
          </cell>
          <cell r="E3372">
            <v>6.65</v>
          </cell>
        </row>
        <row r="3373">
          <cell r="A3373">
            <v>89413</v>
          </cell>
          <cell r="B3373" t="str">
            <v>JOELHO 90 GRAUS, PVC, SOLDÁVEL, DN 32MM, INSTALADO EM RAMAL DE DISTRIBUIÇÃO DE ÁGUA - FORNECIMENTO E INSTALAÇÃO. AF_12/2014</v>
          </cell>
          <cell r="C3373" t="str">
            <v>UN</v>
          </cell>
          <cell r="D3373" t="str">
            <v>COEFICIENTE DE REPRESENTATIVIDADE</v>
          </cell>
          <cell r="E3373">
            <v>6.63</v>
          </cell>
        </row>
        <row r="3374">
          <cell r="A3374">
            <v>89414</v>
          </cell>
          <cell r="B3374" t="str">
            <v>JOELHO 45 GRAUS, PVC, SOLDÁVEL, DN 32MM, INSTALADO EM RAMAL DE DISTRIBUIÇÃO DE ÁGUA - FORNECIMENTO E INSTALAÇÃO. AF_12/2014</v>
          </cell>
          <cell r="C3374" t="str">
            <v>UN</v>
          </cell>
          <cell r="D3374" t="str">
            <v>COEFICIENTE DE REPRESENTATIVIDADE</v>
          </cell>
          <cell r="E3374">
            <v>8.31</v>
          </cell>
        </row>
        <row r="3375">
          <cell r="A3375">
            <v>89415</v>
          </cell>
          <cell r="B3375" t="str">
            <v>CURVA 90 GRAUS, PVC, SOLDÁVEL, DN 32MM, INSTALADO EM RAMAL DE DISTRIBUIÇÃO DE ÁGUA - FORNECIMENTO E INSTALAÇÃO. AF_12/2014</v>
          </cell>
          <cell r="C3375" t="str">
            <v>UN</v>
          </cell>
          <cell r="D3375" t="str">
            <v>COEFICIENTE DE REPRESENTATIVIDADE</v>
          </cell>
          <cell r="E3375">
            <v>10.4</v>
          </cell>
        </row>
        <row r="3376">
          <cell r="A3376">
            <v>89416</v>
          </cell>
          <cell r="B3376" t="str">
            <v>CURVA 45 GRAUS, PVC, SOLDÁVEL, DN 32MM, INSTALADO EM RAMAL DE DISTRIBUIÇÃO DE ÁGUA - FORNECIMENTO E INSTALAÇÃO. AF_12/2014</v>
          </cell>
          <cell r="C3376" t="str">
            <v>UN</v>
          </cell>
          <cell r="D3376" t="str">
            <v>COEFICIENTE DE REPRESENTATIVIDADE</v>
          </cell>
          <cell r="E3376">
            <v>7.96</v>
          </cell>
        </row>
        <row r="3377">
          <cell r="A3377">
            <v>89417</v>
          </cell>
          <cell r="B3377" t="str">
            <v>LUVA, PVC, SOLDÁVEL, DN 20MM, INSTALADO EM RAMAL DE DISTRIBUIÇÃO DE ÁGUA - FORNECIMENTO E INSTALAÇÃO. AF_12/2014</v>
          </cell>
          <cell r="C3377" t="str">
            <v>UN</v>
          </cell>
          <cell r="D3377" t="str">
            <v>COEFICIENTE DE REPRESENTATIVIDADE</v>
          </cell>
          <cell r="E3377">
            <v>3.02</v>
          </cell>
        </row>
        <row r="3378">
          <cell r="A3378">
            <v>89418</v>
          </cell>
          <cell r="B3378" t="str">
            <v>LUVA DE CORRER, PVC, SOLDÁVEL, DN 20MM, INSTALADO EM RAMAL DE DISTRIBUIÇÃO DE ÁGUA - FORNECIMENTO E INSTALAÇÃO. AF_12/2014</v>
          </cell>
          <cell r="C3378" t="str">
            <v>UN</v>
          </cell>
          <cell r="D3378" t="str">
            <v>COEFICIENTE DE REPRESENTATIVIDADE</v>
          </cell>
          <cell r="E3378">
            <v>8.58</v>
          </cell>
        </row>
        <row r="3379">
          <cell r="A3379">
            <v>89419</v>
          </cell>
          <cell r="B3379" t="str">
            <v>LUVA DE REDUÇÃO, PVC, SOLDÁVEL, DN 25MM X 20MM, INSTALADO EM RAMAL DE DISTRIBUIÇÃO DE ÁGUA - FORNECIMENTO E INSTALAÇÃO. AF_12/2014</v>
          </cell>
          <cell r="C3379" t="str">
            <v>UN</v>
          </cell>
          <cell r="D3379" t="str">
            <v>COEFICIENTE DE REPRESENTATIVIDADE</v>
          </cell>
          <cell r="E3379">
            <v>3.53</v>
          </cell>
        </row>
        <row r="3380">
          <cell r="A3380">
            <v>89420</v>
          </cell>
          <cell r="B3380" t="str">
            <v>LUVA COM BUCHA DE LATÃO, PVC, SOLDÁVEL, DN 20MM X 1/2, INSTALADO EM RAMAL DE DISTRIBUIÇÃO DE ÁGUA - FORNECIMENTO E INSTALAÇÃO. AF_12/2014</v>
          </cell>
          <cell r="C3380" t="str">
            <v>UN</v>
          </cell>
          <cell r="D3380" t="str">
            <v>COEFICIENTE DE REPRESENTATIVIDADE</v>
          </cell>
          <cell r="E3380">
            <v>6.54</v>
          </cell>
        </row>
        <row r="3381">
          <cell r="A3381">
            <v>89421</v>
          </cell>
          <cell r="B3381" t="str">
            <v>UNIÃO, PVC, SOLDÁVEL, DN 20MM, INSTALADO EM RAMAL DE DISTRIBUIÇÃO DE ÁGUA - FORNECIMENTO E INSTALAÇÃO. AF_12/2014</v>
          </cell>
          <cell r="C3381" t="str">
            <v>UN</v>
          </cell>
          <cell r="D3381" t="str">
            <v>COEFICIENTE DE REPRESENTATIVIDADE</v>
          </cell>
          <cell r="E3381">
            <v>8.36</v>
          </cell>
        </row>
        <row r="3382">
          <cell r="A3382">
            <v>89422</v>
          </cell>
          <cell r="B3382" t="str">
            <v>ADAPTADOR CURTO COM BOLSA E ROSCA PARA REGISTRO, PVC, SOLDÁVEL, DN 20MM X 1/2, INSTALADO EM RAMAL DE DISTRIBUIÇÃO DE ÁGUA - FORNECIMENTO E INSTALAÇÃO. AF_12/2014</v>
          </cell>
          <cell r="C3382" t="str">
            <v>UN</v>
          </cell>
          <cell r="D3382" t="str">
            <v>COEFICIENTE DE REPRESENTATIVIDADE</v>
          </cell>
          <cell r="E3382">
            <v>3.08</v>
          </cell>
        </row>
        <row r="3383">
          <cell r="A3383">
            <v>89423</v>
          </cell>
          <cell r="B3383" t="str">
            <v>CURVA DE TRANSPOSIÇÃO, PVC, SOLDÁVEL, DN 20MM, INSTALADO EM RAMAL DE DISTRIBUIÇÃO DE ÁGUA   FORNECIMENTO E INSTALAÇÃO. AF_12/2014</v>
          </cell>
          <cell r="C3383" t="str">
            <v>UN</v>
          </cell>
          <cell r="D3383" t="str">
            <v>COEFICIENTE DE REPRESENTATIVIDADE</v>
          </cell>
          <cell r="E3383">
            <v>6.13</v>
          </cell>
        </row>
        <row r="3384">
          <cell r="A3384">
            <v>89424</v>
          </cell>
          <cell r="B3384" t="str">
            <v>LUVA, PVC, SOLDÁVEL, DN 25MM, INSTALADO EM RAMAL DE DISTRIBUIÇÃO DE ÁGUA - FORNECIMENTO E INSTALAÇÃO. AF_12/2014</v>
          </cell>
          <cell r="C3384" t="str">
            <v>UN</v>
          </cell>
          <cell r="D3384" t="str">
            <v>COEFICIENTE DE REPRESENTATIVIDADE</v>
          </cell>
          <cell r="E3384">
            <v>3.55</v>
          </cell>
        </row>
        <row r="3385">
          <cell r="A3385">
            <v>89425</v>
          </cell>
          <cell r="B3385" t="str">
            <v>LUVA DE CORRER, PVC, SOLDÁVEL, DN 25MM, INSTALADO EM RAMAL DE DISTRIBUIÇÃO DE ÁGUA - FORNECIMENTO E INSTALAÇÃO. AF_12/2014</v>
          </cell>
          <cell r="C3385" t="str">
            <v>UN</v>
          </cell>
          <cell r="D3385" t="str">
            <v>COEFICIENTE DE REPRESENTATIVIDADE</v>
          </cell>
          <cell r="E3385">
            <v>10.97</v>
          </cell>
        </row>
        <row r="3386">
          <cell r="A3386">
            <v>89426</v>
          </cell>
          <cell r="B3386" t="str">
            <v>LUVA DE REDUÇÃO, PVC, SOLDÁVEL, DN 32MM X 25MM, INSTALADO EM RAMAL DE DISTRIBUIÇÃO DE ÁGUA - FORNECIMENTO E INSTALAÇÃO. AF_12/2014</v>
          </cell>
          <cell r="C3386" t="str">
            <v>UN</v>
          </cell>
          <cell r="D3386" t="str">
            <v>COEFICIENTE DE REPRESENTATIVIDADE</v>
          </cell>
          <cell r="E3386">
            <v>5.83</v>
          </cell>
        </row>
        <row r="3387">
          <cell r="A3387">
            <v>89427</v>
          </cell>
          <cell r="B3387" t="str">
            <v>LUVA COM BUCHA DE LATÃO, PVC, SOLDÁVEL, DN 25MM X 3/4, INSTALADO EM RAMAL DE DISTRIBUIÇÃO DE ÁGUA - FORNECIMENTO E INSTALAÇÃO. AF_12/2014</v>
          </cell>
          <cell r="C3387" t="str">
            <v>UN</v>
          </cell>
          <cell r="D3387" t="str">
            <v>COEFICIENTE DE REPRESENTATIVIDADE</v>
          </cell>
          <cell r="E3387">
            <v>8.24</v>
          </cell>
        </row>
        <row r="3388">
          <cell r="A3388">
            <v>89428</v>
          </cell>
          <cell r="B3388" t="str">
            <v>UNIÃO, PVC, SOLDÁVEL, DN 25MM, INSTALADO EM RAMAL DE DISTRIBUIÇÃO DE ÁGUA - FORNECIMENTO E INSTALAÇÃO. AF_12/2014</v>
          </cell>
          <cell r="C3388" t="str">
            <v>UN</v>
          </cell>
          <cell r="D3388" t="str">
            <v>COEFICIENTE DE REPRESENTATIVIDADE</v>
          </cell>
          <cell r="E3388">
            <v>9.94</v>
          </cell>
        </row>
        <row r="3389">
          <cell r="A3389">
            <v>89429</v>
          </cell>
          <cell r="B3389" t="str">
            <v>ADAPTADOR CURTO COM BOLSA E ROSCA PARA REGISTRO, PVC, SOLDÁVEL, DN 25MM X 3/4, INSTALADO EM RAMAL DE DISTRIBUIÇÃO DE ÁGUA - FORNECIMENTO E INSTALAÇÃO. AF_12/2014</v>
          </cell>
          <cell r="C3389" t="str">
            <v>UN</v>
          </cell>
          <cell r="D3389" t="str">
            <v>COEFICIENTE DE REPRESENTATIVIDADE</v>
          </cell>
          <cell r="E3389">
            <v>3.63</v>
          </cell>
        </row>
        <row r="3390">
          <cell r="A3390">
            <v>89430</v>
          </cell>
          <cell r="B3390" t="str">
            <v>CURVA DE TRANSPOSIÇÃO, PVC, SOLDÁVEL, DN 25MM, INSTALADO EM RAMAL DE DISTRIBUIÇÃO DE ÁGUA   FORNECIMENTO E INSTALAÇÃO. AF_12/2014</v>
          </cell>
          <cell r="C3390" t="str">
            <v>UN</v>
          </cell>
          <cell r="D3390" t="str">
            <v>COEFICIENTE DE REPRESENTATIVIDADE</v>
          </cell>
          <cell r="E3390">
            <v>8.3699999999999992</v>
          </cell>
        </row>
        <row r="3391">
          <cell r="A3391">
            <v>89431</v>
          </cell>
          <cell r="B3391" t="str">
            <v>LUVA, PVC, SOLDÁVEL, DN 32MM, INSTALADO EM RAMAL DE DISTRIBUIÇÃO DE ÁGUA - FORNECIMENTO E INSTALAÇÃO. AF_12/2014</v>
          </cell>
          <cell r="C3391" t="str">
            <v>UN</v>
          </cell>
          <cell r="D3391" t="str">
            <v>COEFICIENTE DE REPRESENTATIVIDADE</v>
          </cell>
          <cell r="E3391">
            <v>5.1100000000000003</v>
          </cell>
        </row>
        <row r="3392">
          <cell r="A3392">
            <v>89432</v>
          </cell>
          <cell r="B3392" t="str">
            <v>LUVA DE CORRER, PVC, SOLDÁVEL, DN 32MM, INSTALADO EM RAMAL DE DISTRIBUIÇÃO DE ÁGUA   FORNECIMENTO E INSTALAÇÃO. AF_12/2014</v>
          </cell>
          <cell r="C3392" t="str">
            <v>UN</v>
          </cell>
          <cell r="D3392" t="str">
            <v>COEFICIENTE DE REPRESENTATIVIDADE</v>
          </cell>
          <cell r="E3392">
            <v>22.8</v>
          </cell>
        </row>
        <row r="3393">
          <cell r="A3393">
            <v>89433</v>
          </cell>
          <cell r="B3393" t="str">
            <v>LUVA DE REDUÇÃO, PVC, SOLDÁVEL, DN 40MM X 32MM, INSTALADO EM RAMAL DE DISTRIBUIÇÃO DE ÁGUA - FORNECIMENTO E INSTALAÇÃO. AF_12/2014</v>
          </cell>
          <cell r="C3393" t="str">
            <v>UN</v>
          </cell>
          <cell r="D3393" t="str">
            <v>COEFICIENTE DE REPRESENTATIVIDADE</v>
          </cell>
          <cell r="E3393">
            <v>7.11</v>
          </cell>
        </row>
        <row r="3394">
          <cell r="A3394">
            <v>89434</v>
          </cell>
          <cell r="B3394" t="str">
            <v>LUVA SOLDÁVEL E COM ROSCA, PVC, SOLDÁVEL, DN 32MM X 1, INSTALADO EM RAMAL DE DISTRIBUIÇÃO DE ÁGUA - FORNECIMENTO E INSTALAÇÃO. AF_12/2014</v>
          </cell>
          <cell r="C3394" t="str">
            <v>UN</v>
          </cell>
          <cell r="D3394" t="str">
            <v>COEFICIENTE DE REPRESENTATIVIDADE</v>
          </cell>
          <cell r="E3394">
            <v>7.8</v>
          </cell>
        </row>
        <row r="3395">
          <cell r="A3395">
            <v>89435</v>
          </cell>
          <cell r="B3395" t="str">
            <v>UNIÃO, PVC, SOLDÁVEL, DN 32MM, INSTALADO EM RAMAL DE DISTRIBUIÇÃO DE ÁGUA - FORNECIMENTO E INSTALAÇÃO. AF_12/2014</v>
          </cell>
          <cell r="C3395" t="str">
            <v>UN</v>
          </cell>
          <cell r="D3395" t="str">
            <v>COEFICIENTE DE REPRESENTATIVIDADE</v>
          </cell>
          <cell r="E3395">
            <v>15.09</v>
          </cell>
        </row>
        <row r="3396">
          <cell r="A3396">
            <v>89436</v>
          </cell>
          <cell r="B3396" t="str">
            <v>ADAPTADOR CURTO COM BOLSA E ROSCA PARA REGISTRO, PVC, SOLDÁVEL, DN 32MM X 1, INSTALADO EM RAMAL DE DISTRIBUIÇÃO DE ÁGUA - FORNECIMENTO E INSTALAÇÃO. AF_12/2014</v>
          </cell>
          <cell r="C3396" t="str">
            <v>UN</v>
          </cell>
          <cell r="D3396" t="str">
            <v>COEFICIENTE DE REPRESENTATIVIDADE</v>
          </cell>
          <cell r="E3396">
            <v>5.03</v>
          </cell>
        </row>
        <row r="3397">
          <cell r="A3397">
            <v>89437</v>
          </cell>
          <cell r="B3397" t="str">
            <v>CURVA DE TRANSPOSIÇÃO, PVC, SOLDÁVEL, DN 32MM, INSTALADO EM RAMAL DE DISTRIBUIÇÃO DE ÁGUA   FORNECIMENTO E INSTALAÇÃO. AF_12/2014</v>
          </cell>
          <cell r="C3397" t="str">
            <v>UN</v>
          </cell>
          <cell r="D3397" t="str">
            <v>COEFICIENTE DE REPRESENTATIVIDADE</v>
          </cell>
          <cell r="E3397">
            <v>18.13</v>
          </cell>
        </row>
        <row r="3398">
          <cell r="A3398">
            <v>89438</v>
          </cell>
          <cell r="B3398" t="str">
            <v>TE, PVC, SOLDÁVEL, DN 20MM, INSTALADO EM RAMAL DE DISTRIBUIÇÃO DE ÁGUA - FORNECIMENTO E INSTALAÇÃO. AF_12/2014</v>
          </cell>
          <cell r="C3398" t="str">
            <v>UN</v>
          </cell>
          <cell r="D3398" t="str">
            <v>COEFICIENTE DE REPRESENTATIVIDADE</v>
          </cell>
          <cell r="E3398">
            <v>5.42</v>
          </cell>
        </row>
        <row r="3399">
          <cell r="A3399">
            <v>89439</v>
          </cell>
          <cell r="B3399" t="str">
            <v>TÊ SOLDÁVEL E COM ROSCA NA BOLSA CENTRAL, PVC, SOLDÁVEL, DN 20MM X 1/2, INSTALADO EM RAMAL DE DISTRIBUIÇÃO DE ÁGUA - FORNECIMENTO E INSTALAÇÃO. AF_12/2014</v>
          </cell>
          <cell r="C3399" t="str">
            <v>UN</v>
          </cell>
          <cell r="D3399" t="str">
            <v>COEFICIENTE DE REPRESENTATIVIDADE</v>
          </cell>
          <cell r="E3399">
            <v>7.01</v>
          </cell>
        </row>
        <row r="3400">
          <cell r="A3400">
            <v>89440</v>
          </cell>
          <cell r="B3400" t="str">
            <v>TE, PVC, SOLDÁVEL, DN 25MM, INSTALADO EM RAMAL DE DISTRIBUIÇÃO DE ÁGUA - FORNECIMENTO E INSTALAÇÃO. AF_12/2014</v>
          </cell>
          <cell r="C3400" t="str">
            <v>UN</v>
          </cell>
          <cell r="D3400" t="str">
            <v>COEFICIENTE DE REPRESENTATIVIDADE</v>
          </cell>
          <cell r="E3400">
            <v>6.51</v>
          </cell>
        </row>
        <row r="3401">
          <cell r="A3401">
            <v>89441</v>
          </cell>
          <cell r="B3401" t="str">
            <v>TÊ COM BUCHA DE LATÃO NA BOLSA CENTRAL, PVC, SOLDÁVEL, DN 25MM X 1/2, INSTALADO EM RAMAL DE DISTRIBUIÇÃO DE ÁGUA - FORNECIMENTO E INSTALAÇÃO. AF_12/2014</v>
          </cell>
          <cell r="C3401" t="str">
            <v>UN</v>
          </cell>
          <cell r="D3401" t="str">
            <v>COEFICIENTE DE REPRESENTATIVIDADE</v>
          </cell>
          <cell r="E3401">
            <v>12.46</v>
          </cell>
        </row>
        <row r="3402">
          <cell r="A3402">
            <v>89442</v>
          </cell>
          <cell r="B3402" t="str">
            <v>TÊ DE REDUÇÃO, PVC, SOLDÁVEL, DN 25MM X 20MM, INSTALADO EM RAMAL DE DISTRIBUIÇÃO DE ÁGUA - FORNECIMENTO E INSTALAÇÃO. AF_12/2014</v>
          </cell>
          <cell r="C3402" t="str">
            <v>UN</v>
          </cell>
          <cell r="D3402" t="str">
            <v>COEFICIENTE DE REPRESENTATIVIDADE</v>
          </cell>
          <cell r="E3402">
            <v>8.1</v>
          </cell>
        </row>
        <row r="3403">
          <cell r="A3403">
            <v>89443</v>
          </cell>
          <cell r="B3403" t="str">
            <v>TE, PVC, SOLDÁVEL, DN 32MM, INSTALADO EM RAMAL DE DISTRIBUIÇÃO DE ÁGUA - FORNECIMENTO E INSTALAÇÃO. AF_12/2014</v>
          </cell>
          <cell r="C3403" t="str">
            <v>UN</v>
          </cell>
          <cell r="D3403" t="str">
            <v>COEFICIENTE DE REPRESENTATIVIDADE</v>
          </cell>
          <cell r="E3403">
            <v>10.050000000000001</v>
          </cell>
        </row>
        <row r="3404">
          <cell r="A3404">
            <v>89444</v>
          </cell>
          <cell r="B3404" t="str">
            <v>TÊ COM BUCHA DE LATÃO NA BOLSA CENTRAL, PVC, SOLDÁVEL, DN 32MM X 3/4, INSTALADO EM RAMAL DE DISTRIBUIÇÃO DE ÁGUA - FORNECIMENTO E INSTALAÇÃO. AF_12/2014</v>
          </cell>
          <cell r="C3404" t="str">
            <v>UN</v>
          </cell>
          <cell r="D3404" t="str">
            <v>COEFICIENTE DE REPRESENTATIVIDADE</v>
          </cell>
          <cell r="E3404">
            <v>20.13</v>
          </cell>
        </row>
        <row r="3405">
          <cell r="A3405">
            <v>89445</v>
          </cell>
          <cell r="B3405" t="str">
            <v>TÊ DE REDUÇÃO, PVC, SOLDÁVEL, DN 32MM X 25MM, INSTALADO EM RAMAL DE DISTRIBUIÇÃO DE ÁGUA - FORNECIMENTO E INSTALAÇÃO. AF_12/2014</v>
          </cell>
          <cell r="C3405" t="str">
            <v>UN</v>
          </cell>
          <cell r="D3405" t="str">
            <v>COEFICIENTE DE REPRESENTATIVIDADE</v>
          </cell>
          <cell r="E3405">
            <v>11.62</v>
          </cell>
        </row>
        <row r="3406">
          <cell r="A3406">
            <v>89481</v>
          </cell>
          <cell r="B3406" t="str">
            <v>JOELHO 90 GRAUS, PVC, SOLDÁVEL, DN 25MM, INSTALADO EM PRUMADA DE ÁGUA - FORNECIMENTO E INSTALAÇÃO. AF_12/2014</v>
          </cell>
          <cell r="C3406" t="str">
            <v>UN</v>
          </cell>
          <cell r="D3406" t="str">
            <v>COEFICIENTE DE REPRESENTATIVIDADE</v>
          </cell>
          <cell r="E3406">
            <v>3.49</v>
          </cell>
        </row>
        <row r="3407">
          <cell r="A3407">
            <v>89485</v>
          </cell>
          <cell r="B3407" t="str">
            <v>JOELHO 45 GRAUS, PVC, SOLDÁVEL, DN 25MM, INSTALADO EM PRUMADA DE ÁGUA - FORNECIMENTO E INSTALAÇÃO. AF_12/2014</v>
          </cell>
          <cell r="C3407" t="str">
            <v>UN</v>
          </cell>
          <cell r="D3407" t="str">
            <v>COEFICIENTE DE REPRESENTATIVIDADE</v>
          </cell>
          <cell r="E3407">
            <v>4.09</v>
          </cell>
        </row>
        <row r="3408">
          <cell r="A3408">
            <v>89489</v>
          </cell>
          <cell r="B3408" t="str">
            <v>CURVA 90 GRAUS, PVC, SOLDÁVEL, DN 25MM, INSTALADO EM PRUMADA DE ÁGUA - FORNECIMENTO E INSTALAÇÃO. AF_12/2014</v>
          </cell>
          <cell r="C3408" t="str">
            <v>UN</v>
          </cell>
          <cell r="D3408" t="str">
            <v>COEFICIENTE DE REPRESENTATIVIDADE</v>
          </cell>
          <cell r="E3408">
            <v>5.33</v>
          </cell>
        </row>
        <row r="3409">
          <cell r="A3409">
            <v>89490</v>
          </cell>
          <cell r="B3409" t="str">
            <v>CURVA 45 GRAUS, PVC, SOLDÁVEL, DN 25MM, INSTALADO EM PRUMADA DE ÁGUA - FORNECIMENTO E INSTALAÇÃO. AF_12/2014</v>
          </cell>
          <cell r="C3409" t="str">
            <v>UN</v>
          </cell>
          <cell r="D3409" t="str">
            <v>COEFICIENTE DE REPRESENTATIVIDADE</v>
          </cell>
          <cell r="E3409">
            <v>4.78</v>
          </cell>
        </row>
        <row r="3410">
          <cell r="A3410">
            <v>89492</v>
          </cell>
          <cell r="B3410" t="str">
            <v>JOELHO 90 GRAUS, PVC, SOLDÁVEL, DN 32MM, INSTALADO EM PRUMADA DE ÁGUA - FORNECIMENTO E INSTALAÇÃO. AF_12/2014</v>
          </cell>
          <cell r="C3410" t="str">
            <v>UN</v>
          </cell>
          <cell r="D3410" t="str">
            <v>COEFICIENTE DE REPRESENTATIVIDADE</v>
          </cell>
          <cell r="E3410">
            <v>5.36</v>
          </cell>
        </row>
        <row r="3411">
          <cell r="A3411">
            <v>89493</v>
          </cell>
          <cell r="B3411" t="str">
            <v>JOELHO 45 GRAUS, PVC, SOLDÁVEL, DN 32MM, INSTALADO EM PRUMADA DE ÁGUA - FORNECIMENTO E INSTALAÇÃO. AF_12/2014</v>
          </cell>
          <cell r="C3411" t="str">
            <v>UN</v>
          </cell>
          <cell r="D3411" t="str">
            <v>COEFICIENTE DE REPRESENTATIVIDADE</v>
          </cell>
          <cell r="E3411">
            <v>7.04</v>
          </cell>
        </row>
        <row r="3412">
          <cell r="A3412">
            <v>89494</v>
          </cell>
          <cell r="B3412" t="str">
            <v>CURVA 90 GRAUS, PVC, SOLDÁVEL, DN 32MM, INSTALADO EM PRUMADA DE ÁGUA - FORNECIMENTO E INSTALAÇÃO. AF_12/2014</v>
          </cell>
          <cell r="C3412" t="str">
            <v>UN</v>
          </cell>
          <cell r="D3412" t="str">
            <v>COEFICIENTE DE REPRESENTATIVIDADE</v>
          </cell>
          <cell r="E3412">
            <v>9.1300000000000008</v>
          </cell>
        </row>
        <row r="3413">
          <cell r="A3413">
            <v>89496</v>
          </cell>
          <cell r="B3413" t="str">
            <v>CURVA 45 GRAUS, PVC, SOLDÁVEL, DN 32MM, INSTALADO EM PRUMADA DE ÁGUA - FORNECIMENTO E INSTALAÇÃO. AF_12/2014</v>
          </cell>
          <cell r="C3413" t="str">
            <v>UN</v>
          </cell>
          <cell r="D3413" t="str">
            <v>COEFICIENTE DE REPRESENTATIVIDADE</v>
          </cell>
          <cell r="E3413">
            <v>6.69</v>
          </cell>
        </row>
        <row r="3414">
          <cell r="A3414">
            <v>89497</v>
          </cell>
          <cell r="B3414" t="str">
            <v>JOELHO 90 GRAUS, PVC, SOLDÁVEL, DN 40MM, INSTALADO EM PRUMADA DE ÁGUA - FORNECIMENTO E INSTALAÇÃO. AF_12/2014</v>
          </cell>
          <cell r="C3414" t="str">
            <v>UN</v>
          </cell>
          <cell r="D3414" t="str">
            <v>COEFICIENTE DE REPRESENTATIVIDADE</v>
          </cell>
          <cell r="E3414">
            <v>8.6199999999999992</v>
          </cell>
        </row>
        <row r="3415">
          <cell r="A3415">
            <v>89498</v>
          </cell>
          <cell r="B3415" t="str">
            <v>JOELHO 45 GRAUS, PVC, SOLDÁVEL, DN 40MM, INSTALADO EM PRUMADA DE ÁGUA - FORNECIMENTO E INSTALAÇÃO. AF_12/2014</v>
          </cell>
          <cell r="C3415" t="str">
            <v>UN</v>
          </cell>
          <cell r="D3415" t="str">
            <v>COEFICIENTE DE REPRESENTATIVIDADE</v>
          </cell>
          <cell r="E3415">
            <v>9.3800000000000008</v>
          </cell>
        </row>
        <row r="3416">
          <cell r="A3416">
            <v>89499</v>
          </cell>
          <cell r="B3416" t="str">
            <v>CURVA 90 GRAUS, PVC, SOLDÁVEL, DN 40MM, INSTALADO EM PRUMADA DE ÁGUA - FORNECIMENTO E INSTALAÇÃO. AF_12/2014</v>
          </cell>
          <cell r="C3416" t="str">
            <v>UN</v>
          </cell>
          <cell r="D3416" t="str">
            <v>COEFICIENTE DE REPRESENTATIVIDADE</v>
          </cell>
          <cell r="E3416">
            <v>14.29</v>
          </cell>
        </row>
        <row r="3417">
          <cell r="A3417">
            <v>89500</v>
          </cell>
          <cell r="B3417" t="str">
            <v>CURVA 45 GRAUS, PVC, SOLDÁVEL, DN 40MM, INSTALADO EM PRUMADA DE ÁGUA - FORNECIMENTO E INSTALAÇÃO. AF_12/2014</v>
          </cell>
          <cell r="C3417" t="str">
            <v>UN</v>
          </cell>
          <cell r="D3417" t="str">
            <v>COEFICIENTE DE REPRESENTATIVIDADE</v>
          </cell>
          <cell r="E3417">
            <v>9.5299999999999994</v>
          </cell>
        </row>
        <row r="3418">
          <cell r="A3418">
            <v>89501</v>
          </cell>
          <cell r="B3418" t="str">
            <v>JOELHO 90 GRAUS, PVC, SOLDÁVEL, DN 50MM, INSTALADO EM PRUMADA DE ÁGUA - FORNECIMENTO E INSTALAÇÃO. AF_12/2014</v>
          </cell>
          <cell r="C3418" t="str">
            <v>UN</v>
          </cell>
          <cell r="D3418" t="str">
            <v>COEFICIENTE DE REPRESENTATIVIDADE</v>
          </cell>
          <cell r="E3418">
            <v>10.34</v>
          </cell>
        </row>
        <row r="3419">
          <cell r="A3419">
            <v>89502</v>
          </cell>
          <cell r="B3419" t="str">
            <v>JOELHO 45 GRAUS, PVC, SOLDÁVEL, DN 50MM, INSTALADO EM PRUMADA DE ÁGUA - FORNECIMENTO E INSTALAÇÃO. AF_12/2014</v>
          </cell>
          <cell r="C3419" t="str">
            <v>UN</v>
          </cell>
          <cell r="D3419" t="str">
            <v>COEFICIENTE DE REPRESENTATIVIDADE</v>
          </cell>
          <cell r="E3419">
            <v>11.73</v>
          </cell>
        </row>
        <row r="3420">
          <cell r="A3420">
            <v>89503</v>
          </cell>
          <cell r="B3420" t="str">
            <v>CURVA 90 GRAUS, PVC, SOLDÁVEL, DN 50MM, INSTALADO EM PRUMADA DE ÁGUA - FORNECIMENTO E INSTALAÇÃO. AF_12/2014</v>
          </cell>
          <cell r="C3420" t="str">
            <v>UN</v>
          </cell>
          <cell r="D3420" t="str">
            <v>COEFICIENTE DE REPRESENTATIVIDADE</v>
          </cell>
          <cell r="E3420">
            <v>17.82</v>
          </cell>
        </row>
        <row r="3421">
          <cell r="A3421">
            <v>89504</v>
          </cell>
          <cell r="B3421" t="str">
            <v>CURVA 45 GRAUS, PVC, SOLDÁVEL, DN 50MM, INSTALADO EM PRUMADA DE ÁGUA - FORNECIMENTO E INSTALAÇÃO. AF_12/2014</v>
          </cell>
          <cell r="C3421" t="str">
            <v>UN</v>
          </cell>
          <cell r="D3421" t="str">
            <v>COEFICIENTE DE REPRESENTATIVIDADE</v>
          </cell>
          <cell r="E3421">
            <v>15.62</v>
          </cell>
        </row>
        <row r="3422">
          <cell r="A3422">
            <v>89505</v>
          </cell>
          <cell r="B3422" t="str">
            <v>JOELHO 90 GRAUS, PVC, SOLDÁVEL, DN 60MM, INSTALADO EM PRUMADA DE ÁGUA - FORNECIMENTO E INSTALAÇÃO. AF_12/2014</v>
          </cell>
          <cell r="C3422" t="str">
            <v>UN</v>
          </cell>
          <cell r="D3422" t="str">
            <v>COEFICIENTE DE REPRESENTATIVIDADE</v>
          </cell>
          <cell r="E3422">
            <v>26.53</v>
          </cell>
        </row>
        <row r="3423">
          <cell r="A3423">
            <v>89506</v>
          </cell>
          <cell r="B3423" t="str">
            <v>JOELHO 45 GRAUS, PVC, SOLDÁVEL, DN 60MM, INSTALADO EM PRUMADA DE ÁGUA - FORNECIMENTO E INSTALAÇÃO. AF_12/2014</v>
          </cell>
          <cell r="C3423" t="str">
            <v>UN</v>
          </cell>
          <cell r="D3423" t="str">
            <v>COEFICIENTE DE REPRESENTATIVIDADE</v>
          </cell>
          <cell r="E3423">
            <v>29.85</v>
          </cell>
        </row>
        <row r="3424">
          <cell r="A3424">
            <v>89507</v>
          </cell>
          <cell r="B3424" t="str">
            <v>CURVA 90 GRAUS, PVC, SOLDÁVEL, DN 60MM, INSTALADO EM PRUMADA DE ÁGUA - FORNECIMENTO E INSTALAÇÃO. AF_12/2014</v>
          </cell>
          <cell r="C3424" t="str">
            <v>UN</v>
          </cell>
          <cell r="D3424" t="str">
            <v>COEFICIENTE DE REPRESENTATIVIDADE</v>
          </cell>
          <cell r="E3424">
            <v>36.78</v>
          </cell>
        </row>
        <row r="3425">
          <cell r="A3425">
            <v>89510</v>
          </cell>
          <cell r="B3425" t="str">
            <v>CURVA 45 GRAUS, PVC, SOLDÁVEL, DN 60MM, INSTALADO EM PRUMADA DE ÁGUA - FORNECIMENTO E INSTALAÇÃO. AF_12/2014</v>
          </cell>
          <cell r="C3425" t="str">
            <v>UN</v>
          </cell>
          <cell r="D3425" t="str">
            <v>COEFICIENTE DE REPRESENTATIVIDADE</v>
          </cell>
          <cell r="E3425">
            <v>24.07</v>
          </cell>
        </row>
        <row r="3426">
          <cell r="A3426">
            <v>89513</v>
          </cell>
          <cell r="B3426" t="str">
            <v>JOELHO 90 GRAUS, PVC, SOLDÁVEL, DN 75MM, INSTALADO EM PRUMADA DE ÁGUA - FORNECIMENTO E INSTALAÇÃO. AF_12/2014</v>
          </cell>
          <cell r="C3426" t="str">
            <v>UN</v>
          </cell>
          <cell r="D3426" t="str">
            <v>COEFICIENTE DE REPRESENTATIVIDADE</v>
          </cell>
          <cell r="E3426">
            <v>82.22</v>
          </cell>
        </row>
        <row r="3427">
          <cell r="A3427">
            <v>89514</v>
          </cell>
          <cell r="B3427" t="str">
            <v>JOELHO 90 GRAUS, PVC, SERIE R, ÁGUA PLUVIAL, DN 40 MM, JUNTA SOLDÁVEL, FORNECIDO E INSTALADO EM RAMAL DE ENCAMINHAMENTO. AF_12/2014</v>
          </cell>
          <cell r="C3427" t="str">
            <v>UN</v>
          </cell>
          <cell r="D3427" t="str">
            <v>COEFICIENTE DE REPRESENTATIVIDADE</v>
          </cell>
          <cell r="E3427">
            <v>7.83</v>
          </cell>
        </row>
        <row r="3428">
          <cell r="A3428">
            <v>89515</v>
          </cell>
          <cell r="B3428" t="str">
            <v>JOELHO 45 GRAUS, PVC, SOLDÁVEL, DN 75MM, INSTALADO EM PRUMADA DE ÁGUA - FORNECIMENTO E INSTALAÇÃO. AF_12/2014</v>
          </cell>
          <cell r="C3428" t="str">
            <v>UN</v>
          </cell>
          <cell r="D3428" t="str">
            <v>COEFICIENTE DE REPRESENTATIVIDADE</v>
          </cell>
          <cell r="E3428">
            <v>61.97</v>
          </cell>
        </row>
        <row r="3429">
          <cell r="A3429">
            <v>89516</v>
          </cell>
          <cell r="B3429" t="str">
            <v>JOELHO 45 GRAUS, PVC, SERIE R, ÁGUA PLUVIAL, DN 40 MM, JUNTA SOLDÁVEL, FORNECIDO E INSTALADO EM RAMAL DE ENCAMINHAMENTO. AF_12/2014</v>
          </cell>
          <cell r="C3429" t="str">
            <v>UN</v>
          </cell>
          <cell r="D3429" t="str">
            <v>COEFICIENTE DE REPRESENTATIVIDADE</v>
          </cell>
          <cell r="E3429">
            <v>6.77</v>
          </cell>
        </row>
        <row r="3430">
          <cell r="A3430">
            <v>89517</v>
          </cell>
          <cell r="B3430" t="str">
            <v>CURVA 90 GRAUS, PVC, SOLDÁVEL, DN 75MM, INSTALADO EM PRUMADA DE ÁGUA - FORNECIMENTO E INSTALAÇÃO. AF_12/2014</v>
          </cell>
          <cell r="C3430" t="str">
            <v>UN</v>
          </cell>
          <cell r="D3430" t="str">
            <v>COEFICIENTE DE REPRESENTATIVIDADE</v>
          </cell>
          <cell r="E3430">
            <v>52.13</v>
          </cell>
        </row>
        <row r="3431">
          <cell r="A3431">
            <v>89518</v>
          </cell>
          <cell r="B3431" t="str">
            <v>JOELHO 90 GRAUS, PVC, SERIE R, ÁGUA PLUVIAL, DN 50 MM, JUNTA ELÁSTICA, FORNECIDO E INSTALADO EM RAMAL DE ENCAMINHAMENTO. AF_12/2014</v>
          </cell>
          <cell r="C3431" t="str">
            <v>UN</v>
          </cell>
          <cell r="D3431" t="str">
            <v>COEFICIENTE DE REPRESENTATIVIDADE</v>
          </cell>
          <cell r="E3431">
            <v>11.02</v>
          </cell>
        </row>
        <row r="3432">
          <cell r="A3432">
            <v>89519</v>
          </cell>
          <cell r="B3432" t="str">
            <v>CURVA 45 GRAUS, PVC, SOLDÁVEL, DN 75MM, INSTALADO EM PRUMADA DE ÁGUA - FORNECIMENTO E INSTALAÇÃO. AF_12/2014</v>
          </cell>
          <cell r="C3432" t="str">
            <v>UN</v>
          </cell>
          <cell r="D3432" t="str">
            <v>COEFICIENTE DE REPRESENTATIVIDADE</v>
          </cell>
          <cell r="E3432">
            <v>35.130000000000003</v>
          </cell>
        </row>
        <row r="3433">
          <cell r="A3433">
            <v>89520</v>
          </cell>
          <cell r="B3433" t="str">
            <v>JOELHO 45 GRAUS, PVC, SERIE R, ÁGUA PLUVIAL, DN 50 MM, JUNTA ELÁSTICA, FORNECIDO E INSTALADO EM RAMAL DE ENCAMINHAMENTO. AF_12/2014</v>
          </cell>
          <cell r="C3433" t="str">
            <v>UN</v>
          </cell>
          <cell r="D3433" t="str">
            <v>COEFICIENTE DE REPRESENTATIVIDADE</v>
          </cell>
          <cell r="E3433">
            <v>9.6300000000000008</v>
          </cell>
        </row>
        <row r="3434">
          <cell r="A3434">
            <v>89521</v>
          </cell>
          <cell r="B3434" t="str">
            <v>JOELHO 90 GRAUS, PVC, SOLDÁVEL, DN 85MM, INSTALADO EM PRUMADA DE ÁGUA - FORNECIMENTO E INSTALAÇÃO. AF_12/2014</v>
          </cell>
          <cell r="C3434" t="str">
            <v>UN</v>
          </cell>
          <cell r="D3434" t="str">
            <v>COEFICIENTE DE REPRESENTATIVIDADE</v>
          </cell>
          <cell r="E3434">
            <v>96.9</v>
          </cell>
        </row>
        <row r="3435">
          <cell r="A3435">
            <v>89522</v>
          </cell>
          <cell r="B3435" t="str">
            <v>JOELHO 90 GRAUS, PVC, SERIE R, ÁGUA PLUVIAL, DN 75 MM, JUNTA ELÁSTICA, FORNECIDO E INSTALADO EM RAMAL DE ENCAMINHAMENTO. AF_12/2014</v>
          </cell>
          <cell r="C3435" t="str">
            <v>UN</v>
          </cell>
          <cell r="D3435" t="str">
            <v>COEFICIENTE DE REPRESENTATIVIDADE</v>
          </cell>
          <cell r="E3435">
            <v>22.36</v>
          </cell>
        </row>
        <row r="3436">
          <cell r="A3436">
            <v>89523</v>
          </cell>
          <cell r="B3436" t="str">
            <v>JOELHO 45 GRAUS, PVC, SOLDÁVEL, DN 85MM, INSTALADO EM PRUMADA DE ÁGUA - FORNECIMENTO E INSTALAÇÃO. AF_12/2014</v>
          </cell>
          <cell r="C3436" t="str">
            <v>UN</v>
          </cell>
          <cell r="D3436" t="str">
            <v>COEFICIENTE DE REPRESENTATIVIDADE</v>
          </cell>
          <cell r="E3436">
            <v>73.06</v>
          </cell>
        </row>
        <row r="3437">
          <cell r="A3437">
            <v>89524</v>
          </cell>
          <cell r="B3437" t="str">
            <v>JOELHO 45 GRAUS, PVC, SERIE R, ÁGUA PLUVIAL, DN 75 MM, JUNTA ELÁSTICA, FORNECIDO E INSTALADO EM RAMAL DE ENCAMINHAMENTO. AF_12/2014</v>
          </cell>
          <cell r="C3437" t="str">
            <v>UN</v>
          </cell>
          <cell r="D3437" t="str">
            <v>COEFICIENTE DE REPRESENTATIVIDADE</v>
          </cell>
          <cell r="E3437">
            <v>19.690000000000001</v>
          </cell>
        </row>
        <row r="3438">
          <cell r="A3438">
            <v>89525</v>
          </cell>
          <cell r="B3438" t="str">
            <v>CURVA 90 GRAUS, PVC, SOLDÁVEL, DN 85MM, INSTALADO EM PRUMADA DE ÁGUA - FORNECIMENTO E INSTALAÇÃO. AF_12/2014</v>
          </cell>
          <cell r="C3438" t="str">
            <v>UN</v>
          </cell>
          <cell r="D3438" t="str">
            <v>COEFICIENTE DE REPRESENTATIVIDADE</v>
          </cell>
          <cell r="E3438">
            <v>71.849999999999994</v>
          </cell>
        </row>
        <row r="3439">
          <cell r="A3439">
            <v>89526</v>
          </cell>
          <cell r="B3439" t="str">
            <v>CURVA 87 GRAUS E 30 MINUTOS, PVC, SERIE R, ÁGUA PLUVIAL, DN 75 MM, JUNTA ELÁSTICA, FORNECIDO E INSTALADO EM RAMAL DE ENCAMINHAMENTO. AF_12/2014</v>
          </cell>
          <cell r="C3439" t="str">
            <v>UN</v>
          </cell>
          <cell r="D3439" t="str">
            <v>COEFICIENTE DE REPRESENTATIVIDADE</v>
          </cell>
          <cell r="E3439">
            <v>29.43</v>
          </cell>
        </row>
        <row r="3440">
          <cell r="A3440">
            <v>89527</v>
          </cell>
          <cell r="B3440" t="str">
            <v>CURVA 45 GRAUS, PVC, SOLDÁVEL, DN 85MM, INSTALADO EM PRUMADA DE ÁGUA - FORNECIMENTO E INSTALAÇÃO. AF_12/2014</v>
          </cell>
          <cell r="C3440" t="str">
            <v>UN</v>
          </cell>
          <cell r="D3440" t="str">
            <v>COEFICIENTE DE REPRESENTATIVIDADE</v>
          </cell>
          <cell r="E3440">
            <v>55.12</v>
          </cell>
        </row>
        <row r="3441">
          <cell r="A3441">
            <v>89528</v>
          </cell>
          <cell r="B3441" t="str">
            <v>LUVA, PVC, SOLDÁVEL, DN 25MM, INSTALADO EM PRUMADA DE ÁGUA - FORNECIMENTO E INSTALAÇÃO. AF_12/2014</v>
          </cell>
          <cell r="C3441" t="str">
            <v>UN</v>
          </cell>
          <cell r="D3441" t="str">
            <v>COEFICIENTE DE REPRESENTATIVIDADE</v>
          </cell>
          <cell r="E3441">
            <v>2.81</v>
          </cell>
        </row>
        <row r="3442">
          <cell r="A3442">
            <v>89529</v>
          </cell>
          <cell r="B3442" t="str">
            <v>JOELHO 90 GRAUS, PVC, SERIE R, ÁGUA PLUVIAL, DN 100 MM, JUNTA ELÁSTICA, FORNECIDO E INSTALADO EM RAMAL DE ENCAMINHAMENTO. AF_12/2014</v>
          </cell>
          <cell r="C3442" t="str">
            <v>UN</v>
          </cell>
          <cell r="D3442" t="str">
            <v>COEFICIENTE DE REPRESENTATIVIDADE</v>
          </cell>
          <cell r="E3442">
            <v>33.4</v>
          </cell>
        </row>
        <row r="3443">
          <cell r="A3443">
            <v>89530</v>
          </cell>
          <cell r="B3443" t="str">
            <v>LUVA DE CORRER, PVC, SOLDÁVEL, DN 25MM, INSTALADO EM PRUMADA DE ÁGUA - FORNECIMENTO E INSTALAÇÃO. AF_12/2014</v>
          </cell>
          <cell r="C3443" t="str">
            <v>UN</v>
          </cell>
          <cell r="D3443" t="str">
            <v>COEFICIENTE DE REPRESENTATIVIDADE</v>
          </cell>
          <cell r="E3443">
            <v>10.23</v>
          </cell>
        </row>
        <row r="3444">
          <cell r="A3444">
            <v>89531</v>
          </cell>
          <cell r="B3444" t="str">
            <v>JOELHO 45 GRAUS, PVC, SERIE R, ÁGUA PLUVIAL, DN 100 MM, JUNTA ELÁSTICA, FORNECIDO E INSTALADO EM RAMAL DE ENCAMINHAMENTO. AF_12/2014</v>
          </cell>
          <cell r="C3444" t="str">
            <v>UN</v>
          </cell>
          <cell r="D3444" t="str">
            <v>COEFICIENTE DE REPRESENTATIVIDADE</v>
          </cell>
          <cell r="E3444">
            <v>26.9</v>
          </cell>
        </row>
        <row r="3445">
          <cell r="A3445">
            <v>89532</v>
          </cell>
          <cell r="B3445" t="str">
            <v>LUVA DE REDUÇÃO, PVC, SOLDÁVEL, DN 32MM X 25MM, INSTALADO EM PRUMADA DE ÁGUA - FORNECIMENTO E INSTALAÇÃO. AF_12/2014</v>
          </cell>
          <cell r="C3445" t="str">
            <v>UN</v>
          </cell>
          <cell r="D3445" t="str">
            <v>COEFICIENTE DE REPRESENTATIVIDADE</v>
          </cell>
          <cell r="E3445">
            <v>5.09</v>
          </cell>
        </row>
        <row r="3446">
          <cell r="A3446">
            <v>89533</v>
          </cell>
          <cell r="B3446" t="str">
            <v>JOELHO 45 GRAUS PARA PÉ DE COLUNA, PVC, SERIE R, ÁGUA PLUVIAL, DN 100 MM, JUNTA ELÁSTICA, FORNECIDO E INSTALADO EM RAMAL DE ENCAMINHAMENTO. AF_12/2014</v>
          </cell>
          <cell r="C3446" t="str">
            <v>UN</v>
          </cell>
          <cell r="D3446" t="str">
            <v>COEFICIENTE DE REPRESENTATIVIDADE</v>
          </cell>
          <cell r="E3446">
            <v>26.9</v>
          </cell>
        </row>
        <row r="3447">
          <cell r="A3447">
            <v>89534</v>
          </cell>
          <cell r="B3447" t="str">
            <v>LUVA SOLDÁVEL E COM ROSCA, PVC, SOLDÁVEL, DN 25MM X 3/4, INSTALADO EM PRUMADA DE ÁGUA - FORNECIMENTO E INSTALAÇÃO. AF_12/2014</v>
          </cell>
          <cell r="C3447" t="str">
            <v>UN</v>
          </cell>
          <cell r="D3447" t="str">
            <v>COEFICIENTE DE REPRESENTATIVIDADE</v>
          </cell>
          <cell r="E3447">
            <v>3.48</v>
          </cell>
        </row>
        <row r="3448">
          <cell r="A3448">
            <v>89535</v>
          </cell>
          <cell r="B3448" t="str">
            <v>CURVA 87 GRAUS E 30 MINUTOS, PVC, SERIE R, ÁGUA PLUVIAL, DN 100 MM, JUNTA ELÁSTICA, FORNECIDO E INSTALADO EM RAMAL DE ENCAMINHAMENTO. AF_12/2014</v>
          </cell>
          <cell r="C3448" t="str">
            <v>UN</v>
          </cell>
          <cell r="D3448" t="str">
            <v>COEFICIENTE DE REPRESENTATIVIDADE</v>
          </cell>
          <cell r="E3448">
            <v>43.59</v>
          </cell>
        </row>
        <row r="3449">
          <cell r="A3449">
            <v>89536</v>
          </cell>
          <cell r="B3449" t="str">
            <v>UNIÃO, PVC, SOLDÁVEL, DN 25MM, INSTALADO EM PRUMADA DE ÁGUA - FORNECIMENTO E INSTALAÇÃO. AF_12/2014</v>
          </cell>
          <cell r="C3449" t="str">
            <v>UN</v>
          </cell>
          <cell r="D3449" t="str">
            <v>COEFICIENTE DE REPRESENTATIVIDADE</v>
          </cell>
          <cell r="E3449">
            <v>9.1999999999999993</v>
          </cell>
        </row>
        <row r="3450">
          <cell r="A3450">
            <v>89538</v>
          </cell>
          <cell r="B3450" t="str">
            <v>ADAPTADOR CURTO COM BOLSA E ROSCA PARA REGISTRO, PVC, SOLDÁVEL, DN 25MM X 3/4, INSTALADO EM PRUMADA DE ÁGUA - FORNECIMENTO E INSTALAÇÃO. AF_12/2014</v>
          </cell>
          <cell r="C3450" t="str">
            <v>UN</v>
          </cell>
          <cell r="D3450" t="str">
            <v>COEFICIENTE DE REPRESENTATIVIDADE</v>
          </cell>
          <cell r="E3450">
            <v>2.89</v>
          </cell>
        </row>
        <row r="3451">
          <cell r="A3451">
            <v>89540</v>
          </cell>
          <cell r="B3451" t="str">
            <v>CURVA DE TRANSPOSIÇÃO, PVC, SOLDÁVEL, DN 25MM, INSTALADO EM PRUMADA DE ÁGUA  - FORNECIMENTO E INSTALAÇÃO. AF_12/2014</v>
          </cell>
          <cell r="C3451" t="str">
            <v>UN</v>
          </cell>
          <cell r="D3451" t="str">
            <v>COEFICIENTE DE REPRESENTATIVIDADE</v>
          </cell>
          <cell r="E3451">
            <v>7.63</v>
          </cell>
        </row>
        <row r="3452">
          <cell r="A3452">
            <v>89541</v>
          </cell>
          <cell r="B3452" t="str">
            <v>LUVA, PVC, SOLDÁVEL, DN 32MM, INSTALADO EM PRUMADA DE ÁGUA - FORNECIMENTO E INSTALAÇÃO. AF_12/2014</v>
          </cell>
          <cell r="C3452" t="str">
            <v>UN</v>
          </cell>
          <cell r="D3452" t="str">
            <v>COEFICIENTE DE REPRESENTATIVIDADE</v>
          </cell>
          <cell r="E3452">
            <v>4.29</v>
          </cell>
        </row>
        <row r="3453">
          <cell r="A3453">
            <v>89542</v>
          </cell>
          <cell r="B3453" t="str">
            <v>LUVA DE CORRER, PVC, SOLDÁVEL, DN 32MM, INSTALADO EM PRUMADA DE ÁGUA - FORNECIMENTO E INSTALAÇÃO. AF_12/2014</v>
          </cell>
          <cell r="C3453" t="str">
            <v>UN</v>
          </cell>
          <cell r="D3453" t="str">
            <v>COEFICIENTE DE REPRESENTATIVIDADE</v>
          </cell>
          <cell r="E3453">
            <v>21.98</v>
          </cell>
        </row>
        <row r="3454">
          <cell r="A3454">
            <v>89544</v>
          </cell>
          <cell r="B3454" t="str">
            <v>LUVA SIMPLES, PVC, SERIE R, ÁGUA PLUVIAL, DN 40 MM, JUNTA SOLDÁVEL, FORNECIDO E INSTALADO EM RAMAL DE ENCAMINHAMENTO. AF_12/2014</v>
          </cell>
          <cell r="C3454" t="str">
            <v>UN</v>
          </cell>
          <cell r="D3454" t="str">
            <v>COEFICIENTE DE REPRESENTATIVIDADE</v>
          </cell>
          <cell r="E3454">
            <v>6.87</v>
          </cell>
        </row>
        <row r="3455">
          <cell r="A3455">
            <v>89545</v>
          </cell>
          <cell r="B3455" t="str">
            <v>LUVA SIMPLES, PVC, SERIE R, ÁGUA PLUVIAL, DN 50 MM, JUNTA ELÁSTICA, FORNECIDO E INSTALADO EM RAMAL DE ENCAMINHAMENTO. AF_12/2014</v>
          </cell>
          <cell r="C3455" t="str">
            <v>UN</v>
          </cell>
          <cell r="D3455" t="str">
            <v>COEFICIENTE DE REPRESENTATIVIDADE</v>
          </cell>
          <cell r="E3455">
            <v>10</v>
          </cell>
        </row>
        <row r="3456">
          <cell r="A3456">
            <v>89546</v>
          </cell>
          <cell r="B3456" t="str">
            <v>BUCHA DE REDUÇÃO LONGA, PVC, SERIE R, ÁGUA PLUVIAL, DN 50 X 40 MM, JUNTA ELÁSTICA, FORNECIDO E INSTALADO EM RAMAL DE ENCAMINHAMENTO. AF_12/2014</v>
          </cell>
          <cell r="C3456" t="str">
            <v>UN</v>
          </cell>
          <cell r="D3456" t="str">
            <v>COEFICIENTE DE REPRESENTATIVIDADE</v>
          </cell>
          <cell r="E3456">
            <v>8.59</v>
          </cell>
        </row>
        <row r="3457">
          <cell r="A3457">
            <v>89547</v>
          </cell>
          <cell r="B3457" t="str">
            <v>LUVA SIMPLES, PVC, SERIE R, ÁGUA PLUVIAL, DN 75 MM, JUNTA ELÁSTICA, FORNECIDO E INSTALADO EM RAMAL DE ENCAMINHAMENTO. AF_12/2014</v>
          </cell>
          <cell r="C3457" t="str">
            <v>UN</v>
          </cell>
          <cell r="D3457" t="str">
            <v>COEFICIENTE DE REPRESENTATIVIDADE</v>
          </cell>
          <cell r="E3457">
            <v>14.89</v>
          </cell>
        </row>
        <row r="3458">
          <cell r="A3458">
            <v>89548</v>
          </cell>
          <cell r="B3458" t="str">
            <v>LUVA DE CORRER, PVC, SERIE R, ÁGUA PLUVIAL, DN 75 MM, JUNTA ELÁSTICA, FORNECIDO E INSTALADO EM RAMAL DE ENCAMINHAMENTO. AF_12/2014</v>
          </cell>
          <cell r="C3458" t="str">
            <v>UN</v>
          </cell>
          <cell r="D3458" t="str">
            <v>COEFICIENTE DE REPRESENTATIVIDADE</v>
          </cell>
          <cell r="E3458">
            <v>16.22</v>
          </cell>
        </row>
        <row r="3459">
          <cell r="A3459">
            <v>89549</v>
          </cell>
          <cell r="B3459" t="str">
            <v>REDUÇÃO EXCÊNTRICA, PVC, SERIE R, ÁGUA PLUVIAL, DN 75 X 50 MM, JUNTA ELÁSTICA, FORNECIDO E INSTALADO EM RAMAL DE ENCAMINHAMENTO. AF_12/2014</v>
          </cell>
          <cell r="C3459" t="str">
            <v>UN</v>
          </cell>
          <cell r="D3459" t="str">
            <v>COEFICIENTE DE REPRESENTATIVIDADE</v>
          </cell>
          <cell r="E3459">
            <v>11.33</v>
          </cell>
        </row>
        <row r="3460">
          <cell r="A3460">
            <v>89550</v>
          </cell>
          <cell r="B3460" t="str">
            <v>TÊ DE INSPEÇÃO, PVC, SERIE R, ÁGUA PLUVIAL, DN 75 MM, JUNTA ELÁSTICA, FORNECIDO E INSTALADO EM RAMAL DE ENCAMINHAMENTO. AF_12/2014</v>
          </cell>
          <cell r="C3460" t="str">
            <v>UN</v>
          </cell>
          <cell r="D3460" t="str">
            <v>COEFICIENTE DE REPRESENTATIVIDADE</v>
          </cell>
          <cell r="E3460">
            <v>29.48</v>
          </cell>
        </row>
        <row r="3461">
          <cell r="A3461">
            <v>89551</v>
          </cell>
          <cell r="B3461" t="str">
            <v>LUVA SOLDÁVEL E COM ROSCA, PVC, SOLDÁVEL, DN 32MM X 1, INSTALADO EM PRUMADA DE ÁGUA - FORNECIMENTO E INSTALAÇÃO. AF_12/2014</v>
          </cell>
          <cell r="C3461" t="str">
            <v>UN</v>
          </cell>
          <cell r="D3461" t="str">
            <v>COEFICIENTE DE REPRESENTATIVIDADE</v>
          </cell>
          <cell r="E3461">
            <v>6.98</v>
          </cell>
        </row>
        <row r="3462">
          <cell r="A3462">
            <v>89552</v>
          </cell>
          <cell r="B3462" t="str">
            <v>UNIÃO, PVC, SOLDÁVEL, DN 32MM, INSTALADO EM PRUMADA DE ÁGUA - FORNECIMENTO E INSTALAÇÃO. AF_12/2014</v>
          </cell>
          <cell r="C3462" t="str">
            <v>UN</v>
          </cell>
          <cell r="D3462" t="str">
            <v>COEFICIENTE DE REPRESENTATIVIDADE</v>
          </cell>
          <cell r="E3462">
            <v>14.27</v>
          </cell>
        </row>
        <row r="3463">
          <cell r="A3463">
            <v>89553</v>
          </cell>
          <cell r="B3463" t="str">
            <v>ADAPTADOR CURTO COM BOLSA E ROSCA PARA REGISTRO, PVC, SOLDÁVEL, DN 32MM X 1, INSTALADO EM PRUMADA DE ÁGUA - FORNECIMENTO E INSTALAÇÃO. AF_12/2014</v>
          </cell>
          <cell r="C3463" t="str">
            <v>UN</v>
          </cell>
          <cell r="D3463" t="str">
            <v>COEFICIENTE DE REPRESENTATIVIDADE</v>
          </cell>
          <cell r="E3463">
            <v>4.21</v>
          </cell>
        </row>
        <row r="3464">
          <cell r="A3464">
            <v>89554</v>
          </cell>
          <cell r="B3464" t="str">
            <v>LUVA SIMPLES, PVC, SERIE R, ÁGUA PLUVIAL, DN 100 MM, JUNTA ELÁSTICA, FORNECIDO E INSTALADO EM RAMAL DE ENCAMINHAMENTO. AF_12/2014</v>
          </cell>
          <cell r="C3464" t="str">
            <v>UN</v>
          </cell>
          <cell r="D3464" t="str">
            <v>COEFICIENTE DE REPRESENTATIVIDADE</v>
          </cell>
          <cell r="E3464">
            <v>18.37</v>
          </cell>
        </row>
        <row r="3465">
          <cell r="A3465">
            <v>89555</v>
          </cell>
          <cell r="B3465" t="str">
            <v>CURVA DE TRANSPOSIÇÃO, PVC, SOLDÁVEL, DN 32MM, INSTALADO EM PRUMADA DE ÁGUA   FORNECIMENTO E INSTALAÇÃO. AF_12/2014</v>
          </cell>
          <cell r="C3465" t="str">
            <v>UN</v>
          </cell>
          <cell r="D3465" t="str">
            <v>COEFICIENTE DE REPRESENTATIVIDADE</v>
          </cell>
          <cell r="E3465">
            <v>17.309999999999999</v>
          </cell>
        </row>
        <row r="3466">
          <cell r="A3466">
            <v>89556</v>
          </cell>
          <cell r="B3466" t="str">
            <v>LUVA DE CORRER, PVC, SERIE R, ÁGUA PLUVIAL, DN 100 MM, JUNTA ELÁSTICA, FORNECIDO E INSTALADO EM RAMAL DE ENCAMINHAMENTO. AF_12/2014</v>
          </cell>
          <cell r="C3466" t="str">
            <v>UN</v>
          </cell>
          <cell r="D3466" t="str">
            <v>COEFICIENTE DE REPRESENTATIVIDADE</v>
          </cell>
          <cell r="E3466">
            <v>27.47</v>
          </cell>
        </row>
        <row r="3467">
          <cell r="A3467">
            <v>89557</v>
          </cell>
          <cell r="B3467" t="str">
            <v>REDUÇÃO EXCÊNTRICA, PVC, SERIE R, ÁGUA PLUVIAL, DN 100 X 75 MM, JUNTA ELÁSTICA, FORNECIDO E INSTALADO EM RAMAL DE ENCAMINHAMENTO. AF_12/2014</v>
          </cell>
          <cell r="C3467" t="str">
            <v>UN</v>
          </cell>
          <cell r="D3467" t="str">
            <v>COEFICIENTE DE REPRESENTATIVIDADE</v>
          </cell>
          <cell r="E3467">
            <v>21.49</v>
          </cell>
        </row>
        <row r="3468">
          <cell r="A3468">
            <v>89558</v>
          </cell>
          <cell r="B3468" t="str">
            <v>LUVA, PVC, SOLDÁVEL, DN 40MM, INSTALADO EM PRUMADA DE ÁGUA - FORNECIMENTO E INSTALAÇÃO. AF_12/2014</v>
          </cell>
          <cell r="C3468" t="str">
            <v>UN</v>
          </cell>
          <cell r="D3468" t="str">
            <v>COEFICIENTE DE REPRESENTATIVIDADE</v>
          </cell>
          <cell r="E3468">
            <v>6.54</v>
          </cell>
        </row>
        <row r="3469">
          <cell r="A3469">
            <v>89559</v>
          </cell>
          <cell r="B3469" t="str">
            <v>TÊ DE INSPEÇÃO, PVC, SERIE R, ÁGUA PLUVIAL, DN 100 MM, JUNTA ELÁSTICA, FORNECIDO E INSTALADO EM RAMAL DE ENCAMINHAMENTO. AF_12/2014</v>
          </cell>
          <cell r="C3469" t="str">
            <v>UN</v>
          </cell>
          <cell r="D3469" t="str">
            <v>COEFICIENTE DE REPRESENTATIVIDADE</v>
          </cell>
          <cell r="E3469">
            <v>49.14</v>
          </cell>
        </row>
        <row r="3470">
          <cell r="A3470">
            <v>89561</v>
          </cell>
          <cell r="B3470" t="str">
            <v>JUNÇÃO SIMPLES, PVC, SERIE R, ÁGUA PLUVIAL, DN 40 MM, JUNTA SOLDÁVEL, FORNECIDO E INSTALADO EM RAMAL DE ENCAMINHAMENTO. AF_12/2014</v>
          </cell>
          <cell r="C3470" t="str">
            <v>UN</v>
          </cell>
          <cell r="D3470" t="str">
            <v>COEFICIENTE DE REPRESENTATIVIDADE</v>
          </cell>
          <cell r="E3470">
            <v>10.050000000000001</v>
          </cell>
        </row>
        <row r="3471">
          <cell r="A3471">
            <v>89562</v>
          </cell>
          <cell r="B3471" t="str">
            <v>LUVA DE REDUÇÃO, PVC, SOLDÁVEL, DN 40MM X 32MM, INSTALADO EM PRUMADA DE ÁGUA - FORNECIMENTO E INSTALAÇÃO. AF_12/2014</v>
          </cell>
          <cell r="C3471" t="str">
            <v>UN</v>
          </cell>
          <cell r="D3471" t="str">
            <v>COEFICIENTE DE REPRESENTATIVIDADE</v>
          </cell>
          <cell r="E3471">
            <v>6.97</v>
          </cell>
        </row>
        <row r="3472">
          <cell r="A3472">
            <v>89563</v>
          </cell>
          <cell r="B3472" t="str">
            <v>JUNÇÃO SIMPLES, PVC, SERIE R, ÁGUA PLUVIAL, DN 50 MM, JUNTA ELÁSTICA, FORNECIDO E INSTALADO EM RAMAL DE ENCAMINHAMENTO. AF_12/2014</v>
          </cell>
          <cell r="C3472" t="str">
            <v>UN</v>
          </cell>
          <cell r="D3472" t="str">
            <v>COEFICIENTE DE REPRESENTATIVIDADE</v>
          </cell>
          <cell r="E3472">
            <v>16.260000000000002</v>
          </cell>
        </row>
        <row r="3473">
          <cell r="A3473">
            <v>89564</v>
          </cell>
          <cell r="B3473" t="str">
            <v>LUVA COM ROSCA, PVC, SOLDÁVEL, DN 40MM X 1.1/4, INSTALADO EM PRUMADA DE ÁGUA - FORNECIMENTO E INSTALAÇÃO. AF_12/2014</v>
          </cell>
          <cell r="C3473" t="str">
            <v>UN</v>
          </cell>
          <cell r="D3473" t="str">
            <v>COEFICIENTE DE REPRESENTATIVIDADE</v>
          </cell>
          <cell r="E3473">
            <v>12.75</v>
          </cell>
        </row>
        <row r="3474">
          <cell r="A3474">
            <v>89565</v>
          </cell>
          <cell r="B3474" t="str">
            <v>JUNÇÃO SIMPLES, PVC, SERIE R, ÁGUA PLUVIAL, DN 75 X 75 MM, JUNTA ELÁSTICA, FORNECIDO E INSTALADO EM RAMAL DE ENCAMINHAMENTO. AF_12/2014</v>
          </cell>
          <cell r="C3474" t="str">
            <v>UN</v>
          </cell>
          <cell r="D3474" t="str">
            <v>COEFICIENTE DE REPRESENTATIVIDADE</v>
          </cell>
          <cell r="E3474">
            <v>40.549999999999997</v>
          </cell>
        </row>
        <row r="3475">
          <cell r="A3475">
            <v>89566</v>
          </cell>
          <cell r="B3475" t="str">
            <v>TÊ, PVC, SERIE R, ÁGUA PLUVIAL, DN 75 MM, JUNTA ELÁSTICA, FORNECIDO E INSTALADO EM RAMAL DE ENCAMINHAMENTO. AF_12/2014</v>
          </cell>
          <cell r="C3475" t="str">
            <v>UN</v>
          </cell>
          <cell r="D3475" t="str">
            <v>COEFICIENTE DE REPRESENTATIVIDADE</v>
          </cell>
          <cell r="E3475">
            <v>34.79</v>
          </cell>
        </row>
        <row r="3476">
          <cell r="A3476">
            <v>89567</v>
          </cell>
          <cell r="B3476" t="str">
            <v>JUNÇÃO SIMPLES, PVC, SERIE R, ÁGUA PLUVIAL, DN 100 X 100 MM, JUNTA ELÁSTICA, FORNECIDO E INSTALADO EM RAMAL DE ENCAMINHAMENTO. AF_12/2014</v>
          </cell>
          <cell r="C3476" t="str">
            <v>UN</v>
          </cell>
          <cell r="D3476" t="str">
            <v>COEFICIENTE DE REPRESENTATIVIDADE</v>
          </cell>
          <cell r="E3476">
            <v>60.47</v>
          </cell>
        </row>
        <row r="3477">
          <cell r="A3477">
            <v>89568</v>
          </cell>
          <cell r="B3477" t="str">
            <v>UNIÃO, PVC, SOLDÁVEL, DN 40MM, INSTALADO EM PRUMADA DE ÁGUA - FORNECIMENTO E INSTALAÇÃO. AF_12/2014</v>
          </cell>
          <cell r="C3477" t="str">
            <v>UN</v>
          </cell>
          <cell r="D3477" t="str">
            <v>COEFICIENTE DE REPRESENTATIVIDADE</v>
          </cell>
          <cell r="E3477">
            <v>25.84</v>
          </cell>
        </row>
        <row r="3478">
          <cell r="A3478">
            <v>89569</v>
          </cell>
          <cell r="B3478" t="str">
            <v>JUNÇÃO SIMPLES, PVC, SERIE R, ÁGUA PLUVIAL, DN 100 X 75 MM, JUNTA ELÁSTICA, FORNECIDO E INSTALADO EM RAMAL DE ENCAMINHAMENTO. AF_12/2014</v>
          </cell>
          <cell r="C3478" t="str">
            <v>UN</v>
          </cell>
          <cell r="D3478" t="str">
            <v>COEFICIENTE DE REPRESENTATIVIDADE</v>
          </cell>
          <cell r="E3478">
            <v>57.14</v>
          </cell>
        </row>
        <row r="3479">
          <cell r="A3479">
            <v>89570</v>
          </cell>
          <cell r="B3479" t="str">
            <v>ADAPTADOR CURTO COM BOLSA E ROSCA PARA REGISTRO, PVC, SOLDÁVEL, DN 40MM X 1.1/2, INSTALADO EM PRUMADA DE ÁGUA - FORNECIMENTO E INSTALAÇÃO. AF_12/2014</v>
          </cell>
          <cell r="C3479" t="str">
            <v>UN</v>
          </cell>
          <cell r="D3479" t="str">
            <v>COEFICIENTE DE REPRESENTATIVIDADE</v>
          </cell>
          <cell r="E3479">
            <v>8.99</v>
          </cell>
        </row>
        <row r="3480">
          <cell r="A3480">
            <v>89571</v>
          </cell>
          <cell r="B3480" t="str">
            <v>TÊ, PVC, SERIE R, ÁGUA PLUVIAL, DN 100 X 100 MM, JUNTA ELÁSTICA, FORNECIDO E INSTALADO EM RAMAL DE ENCAMINHAMENTO. AF_12/2014</v>
          </cell>
          <cell r="C3480" t="str">
            <v>UN</v>
          </cell>
          <cell r="D3480" t="str">
            <v>COEFICIENTE DE REPRESENTATIVIDADE</v>
          </cell>
          <cell r="E3480">
            <v>55.41</v>
          </cell>
        </row>
        <row r="3481">
          <cell r="A3481">
            <v>89572</v>
          </cell>
          <cell r="B3481" t="str">
            <v>ADAPTADOR CURTO COM BOLSA E ROSCA PARA REGISTRO, PVC, SOLDÁVEL, DN 40MM X 1.1/4, INSTALADO EM PRUMADA DE ÁGUA - FORNECIMENTO E INSTALAÇÃO. AF_12/2014</v>
          </cell>
          <cell r="C3481" t="str">
            <v>UN</v>
          </cell>
          <cell r="D3481" t="str">
            <v>COEFICIENTE DE REPRESENTATIVIDADE</v>
          </cell>
          <cell r="E3481">
            <v>6.19</v>
          </cell>
        </row>
        <row r="3482">
          <cell r="A3482">
            <v>89573</v>
          </cell>
          <cell r="B3482" t="str">
            <v>TÊ, PVC, SERIE R, ÁGUA PLUVIAL, DN 100 X 75 MM, JUNTA ELÁSTICA, FORNECIDO E INSTALADO EM RAMAL DE ENCAMINHAMENTO. AF_12/2014</v>
          </cell>
          <cell r="C3482" t="str">
            <v>UN</v>
          </cell>
          <cell r="D3482" t="str">
            <v>COEFICIENTE DE REPRESENTATIVIDADE</v>
          </cell>
          <cell r="E3482">
            <v>50.3</v>
          </cell>
        </row>
        <row r="3483">
          <cell r="A3483">
            <v>89574</v>
          </cell>
          <cell r="B3483" t="str">
            <v>JUNÇÃO DUPLA, PVC, SERIE R, ÁGUA PLUVIAL, DN 100 X 100 X 100 MM, JUNTA ELÁSTICA, FORNECIDO E INSTALADO EM RAMAL DE ENCAMINHAMENTO. AF_12/2014</v>
          </cell>
          <cell r="C3483" t="str">
            <v>UN</v>
          </cell>
          <cell r="D3483" t="str">
            <v>COEFICIENTE DE REPRESENTATIVIDADE</v>
          </cell>
          <cell r="E3483">
            <v>99.29</v>
          </cell>
        </row>
        <row r="3484">
          <cell r="A3484">
            <v>89575</v>
          </cell>
          <cell r="B3484" t="str">
            <v>LUVA, PVC, SOLDÁVEL, DN 50MM, INSTALADO EM PRUMADA DE ÁGUA - FORNECIMENTO E INSTALAÇÃO. AF_12/2014</v>
          </cell>
          <cell r="C3484" t="str">
            <v>UN</v>
          </cell>
          <cell r="D3484" t="str">
            <v>COEFICIENTE DE REPRESENTATIVIDADE</v>
          </cell>
          <cell r="E3484">
            <v>8.23</v>
          </cell>
        </row>
        <row r="3485">
          <cell r="A3485">
            <v>89577</v>
          </cell>
          <cell r="B3485" t="str">
            <v>LUVA DE CORRER, PVC, SOLDÁVEL, DN 50MM, INSTALADO EM PRUMADA DE ÁGUA - FORNECIMENTO E INSTALAÇÃO. AF_12/2014</v>
          </cell>
          <cell r="C3485" t="str">
            <v>UN</v>
          </cell>
          <cell r="D3485" t="str">
            <v>COEFICIENTE DE REPRESENTATIVIDADE</v>
          </cell>
          <cell r="E3485">
            <v>26.42</v>
          </cell>
        </row>
        <row r="3486">
          <cell r="A3486">
            <v>89579</v>
          </cell>
          <cell r="B3486" t="str">
            <v>LUVA DE REDUÇÃO, PVC, SOLDÁVEL, DN 50MM X 25MM, INSTALADO EM PRUMADA DE ÁGUA   FORNECIMENTO E INSTALAÇÃO. AF_12/2014</v>
          </cell>
          <cell r="C3486" t="str">
            <v>UN</v>
          </cell>
          <cell r="D3486" t="str">
            <v>COEFICIENTE DE REPRESENTATIVIDADE</v>
          </cell>
          <cell r="E3486">
            <v>8.44</v>
          </cell>
        </row>
        <row r="3487">
          <cell r="A3487">
            <v>89581</v>
          </cell>
          <cell r="B3487" t="str">
            <v>JOELHO 90 GRAUS, PVC, SERIE R, ÁGUA PLUVIAL, DN 75 MM, JUNTA ELÁSTICA, FORNECIDO E INSTALADO EM CONDUTORES VERTICAIS DE ÁGUAS PLUVIAIS. AF_12/2014</v>
          </cell>
          <cell r="C3487" t="str">
            <v>UN</v>
          </cell>
          <cell r="D3487" t="str">
            <v>COEFICIENTE DE REPRESENTATIVIDADE</v>
          </cell>
          <cell r="E3487">
            <v>20.9</v>
          </cell>
        </row>
        <row r="3488">
          <cell r="A3488">
            <v>89582</v>
          </cell>
          <cell r="B3488" t="str">
            <v>JOELHO 45 GRAUS, PVC, SERIE R, ÁGUA PLUVIAL, DN 75 MM, JUNTA ELÁSTICA, FORNECIDO E INSTALADO EM CONDUTORES VERTICAIS DE ÁGUAS PLUVIAIS. AF_12/2014</v>
          </cell>
          <cell r="C3488" t="str">
            <v>UN</v>
          </cell>
          <cell r="D3488" t="str">
            <v>COEFICIENTE DE REPRESENTATIVIDADE</v>
          </cell>
          <cell r="E3488">
            <v>18.23</v>
          </cell>
        </row>
        <row r="3489">
          <cell r="A3489">
            <v>89583</v>
          </cell>
          <cell r="B3489" t="str">
            <v>CURVA 87 GRAUS E 30 MINUTOS, PVC, SERIE R, ÁGUA PLUVIAL, DN 75 MM, JUNTA ELÁSTICA, FORNECIDO E INSTALADO EM CONDUTORES VERTICAIS DE ÁGUAS PLUVIAIS. AF_12/2014</v>
          </cell>
          <cell r="C3489" t="str">
            <v>UN</v>
          </cell>
          <cell r="D3489" t="str">
            <v>COEFICIENTE DE REPRESENTATIVIDADE</v>
          </cell>
          <cell r="E3489">
            <v>27.97</v>
          </cell>
        </row>
        <row r="3490">
          <cell r="A3490">
            <v>89584</v>
          </cell>
          <cell r="B3490" t="str">
            <v>JOELHO 90 GRAUS, PVC, SERIE R, ÁGUA PLUVIAL, DN 100 MM, JUNTA ELÁSTICA, FORNECIDO E INSTALADO EM CONDUTORES VERTICAIS DE ÁGUAS PLUVIAIS. AF_12/2014</v>
          </cell>
          <cell r="C3490" t="str">
            <v>UN</v>
          </cell>
          <cell r="D3490" t="str">
            <v>COEFICIENTE DE REPRESENTATIVIDADE</v>
          </cell>
          <cell r="E3490">
            <v>31.96</v>
          </cell>
        </row>
        <row r="3491">
          <cell r="A3491">
            <v>89585</v>
          </cell>
          <cell r="B3491" t="str">
            <v>JOELHO 45 GRAUS, PVC, SERIE R, ÁGUA PLUVIAL, DN 100 MM, JUNTA ELÁSTICA, FORNECIDO E INSTALADO EM CONDUTORES VERTICAIS DE ÁGUAS PLUVIAIS. AF_12/2014</v>
          </cell>
          <cell r="C3491" t="str">
            <v>UN</v>
          </cell>
          <cell r="D3491" t="str">
            <v>COEFICIENTE DE REPRESENTATIVIDADE</v>
          </cell>
          <cell r="E3491">
            <v>25.46</v>
          </cell>
        </row>
        <row r="3492">
          <cell r="A3492">
            <v>89586</v>
          </cell>
          <cell r="B3492" t="str">
            <v>JOELHO 45 GRAUS PARA PÉ DE COLUNA, PVC, SERIE R, ÁGUA PLUVIAL, DN 100 MM, JUNTA ELÁSTICA, FORNECIDO E INSTALADO EM CONDUTORES VERTICAIS DE ÁGUAS PLUVIAIS. AF_12/2014</v>
          </cell>
          <cell r="C3492" t="str">
            <v>UN</v>
          </cell>
          <cell r="D3492" t="str">
            <v>COEFICIENTE DE REPRESENTATIVIDADE</v>
          </cell>
          <cell r="E3492">
            <v>25.46</v>
          </cell>
        </row>
        <row r="3493">
          <cell r="A3493">
            <v>89587</v>
          </cell>
          <cell r="B3493" t="str">
            <v>CURVA 87 GRAUS E 30 MINUTOS, PVC, SERIE R, ÁGUA PLUVIAL, DN 100 MM, JUNTA ELÁSTICA, FORNECIDO E INSTALADO EM CONDUTORES VERTICAIS DE ÁGUAS PLUVIAIS. AF_12/2014</v>
          </cell>
          <cell r="C3493" t="str">
            <v>UN</v>
          </cell>
          <cell r="D3493" t="str">
            <v>COEFICIENTE DE REPRESENTATIVIDADE</v>
          </cell>
          <cell r="E3493">
            <v>42.15</v>
          </cell>
        </row>
        <row r="3494">
          <cell r="A3494">
            <v>89590</v>
          </cell>
          <cell r="B3494" t="str">
            <v>JOELHO 90 GRAUS, PVC, SERIE R, ÁGUA PLUVIAL, DN 150 MM, JUNTA ELÁSTICA, FORNECIDO E INSTALADO EM CONDUTORES VERTICAIS DE ÁGUAS PLUVIAIS. AF_12/2014</v>
          </cell>
          <cell r="C3494" t="str">
            <v>UN</v>
          </cell>
          <cell r="D3494" t="str">
            <v>COEFICIENTE DE REPRESENTATIVIDADE</v>
          </cell>
          <cell r="E3494">
            <v>100.69</v>
          </cell>
        </row>
        <row r="3495">
          <cell r="A3495">
            <v>89591</v>
          </cell>
          <cell r="B3495" t="str">
            <v>JOELHO 45 GRAUS, PVC, SERIE R, ÁGUA PLUVIAL, DN 150 MM, JUNTA ELÁSTICA, FORNECIDO E INSTALADO EM CONDUTORES VERTICAIS DE ÁGUAS PLUVIAIS. AF_12/2014</v>
          </cell>
          <cell r="C3495" t="str">
            <v>UN</v>
          </cell>
          <cell r="D3495" t="str">
            <v>COEFICIENTE DE REPRESENTATIVIDADE</v>
          </cell>
          <cell r="E3495">
            <v>82.02</v>
          </cell>
        </row>
        <row r="3496">
          <cell r="A3496">
            <v>89592</v>
          </cell>
          <cell r="B3496" t="str">
            <v>CURVA 87 GRAUS E 30 MINUTOS, PVC, SERIE R, ÁGUA PLUVIAL, DN 150 MM, JUNTA ELÁSTICA, FORNECIDO E INSTALADO EM CONDUTORES VERTICAIS DE ÁGUAS PLUVIAIS. AF_12/2014</v>
          </cell>
          <cell r="C3496" t="str">
            <v>UN</v>
          </cell>
          <cell r="D3496" t="str">
            <v>COEFICIENTE DE REPRESENTATIVIDADE</v>
          </cell>
          <cell r="E3496">
            <v>136.30000000000001</v>
          </cell>
        </row>
        <row r="3497">
          <cell r="A3497">
            <v>89593</v>
          </cell>
          <cell r="B3497" t="str">
            <v>LUVA COM ROSCA, PVC, SOLDÁVEL, DN 50MM X 1.1/2, INSTALADO EM PRUMADA DE ÁGUA - FORNECIMENTO E INSTALAÇÃO. AF_12/2014</v>
          </cell>
          <cell r="C3497" t="str">
            <v>UN</v>
          </cell>
          <cell r="D3497" t="str">
            <v>COEFICIENTE DE REPRESENTATIVIDADE</v>
          </cell>
          <cell r="E3497">
            <v>23.9</v>
          </cell>
        </row>
        <row r="3498">
          <cell r="A3498">
            <v>89594</v>
          </cell>
          <cell r="B3498" t="str">
            <v>UNIÃO, PVC, SOLDÁVEL, DN 50MM, INSTALADO EM PRUMADA DE ÁGUA - FORNECIMENTO E INSTALAÇÃO. AF_12/2014</v>
          </cell>
          <cell r="C3498" t="str">
            <v>UN</v>
          </cell>
          <cell r="D3498" t="str">
            <v>COEFICIENTE DE REPRESENTATIVIDADE</v>
          </cell>
          <cell r="E3498">
            <v>28.86</v>
          </cell>
        </row>
        <row r="3499">
          <cell r="A3499">
            <v>89595</v>
          </cell>
          <cell r="B3499" t="str">
            <v>ADAPTADOR CURTO COM BOLSA E ROSCA PARA REGISTRO, PVC, SOLDÁVEL, DN 50MM X 1.1/4, INSTALADO EM PRUMADA DE ÁGUA - FORNECIMENTO E INSTALAÇÃO. AF_12/2014</v>
          </cell>
          <cell r="C3499" t="str">
            <v>UN</v>
          </cell>
          <cell r="D3499" t="str">
            <v>COEFICIENTE DE REPRESENTATIVIDADE</v>
          </cell>
          <cell r="E3499">
            <v>11</v>
          </cell>
        </row>
        <row r="3500">
          <cell r="A3500">
            <v>89596</v>
          </cell>
          <cell r="B3500" t="str">
            <v>ADAPTADOR CURTO COM BOLSA E ROSCA PARA REGISTRO, PVC, SOLDÁVEL, DN 50MM X 1.1/2, INSTALADO EM PRUMADA DE ÁGUA - FORNECIMENTO E INSTALAÇÃO. AF_12/2014</v>
          </cell>
          <cell r="C3500" t="str">
            <v>UN</v>
          </cell>
          <cell r="D3500" t="str">
            <v>COEFICIENTE DE REPRESENTATIVIDADE</v>
          </cell>
          <cell r="E3500">
            <v>8.09</v>
          </cell>
        </row>
        <row r="3501">
          <cell r="A3501">
            <v>89597</v>
          </cell>
          <cell r="B3501" t="str">
            <v>LUVA, PVC, SOLDÁVEL, DN 60MM, INSTALADO EM PRUMADA DE ÁGUA - FORNECIMENTO E INSTALAÇÃO. AF_12/2014</v>
          </cell>
          <cell r="C3501" t="str">
            <v>UN</v>
          </cell>
          <cell r="D3501" t="str">
            <v>COEFICIENTE DE REPRESENTATIVIDADE</v>
          </cell>
          <cell r="E3501">
            <v>15.24</v>
          </cell>
        </row>
        <row r="3502">
          <cell r="A3502">
            <v>89598</v>
          </cell>
          <cell r="B3502" t="str">
            <v>LUVA DE CORRER, PVC, SOLDÁVEL, DN 60MM, INSTALADO EM PRUMADA DE ÁGUA   FORNECIMENTO E INSTALAÇÃO. AF_12/2014</v>
          </cell>
          <cell r="C3502" t="str">
            <v>UN</v>
          </cell>
          <cell r="D3502" t="str">
            <v>COEFICIENTE DE REPRESENTATIVIDADE</v>
          </cell>
          <cell r="E3502">
            <v>39.869999999999997</v>
          </cell>
        </row>
        <row r="3503">
          <cell r="A3503">
            <v>89599</v>
          </cell>
          <cell r="B3503" t="str">
            <v>LUVA SIMPLES, PVC, SERIE R, ÁGUA PLUVIAL, DN 75 MM, JUNTA ELÁSTICA, FORNECIDO E INSTALADO EM CONDUTORES VERTICAIS DE ÁGUAS PLUVIAIS. AF_12/2014</v>
          </cell>
          <cell r="C3503" t="str">
            <v>UN</v>
          </cell>
          <cell r="D3503" t="str">
            <v>COEFICIENTE DE REPRESENTATIVIDADE</v>
          </cell>
          <cell r="E3503">
            <v>13.81</v>
          </cell>
        </row>
        <row r="3504">
          <cell r="A3504">
            <v>89600</v>
          </cell>
          <cell r="B3504" t="str">
            <v>LUVA DE CORRER, PVC, SERIE R, ÁGUA PLUVIAL, DN 75 MM, JUNTA ELÁSTICA, FORNECIDO E INSTALADO EM CONDUTORES VERTICAIS DE ÁGUAS PLUVIAIS. AF_12/2014</v>
          </cell>
          <cell r="C3504" t="str">
            <v>UN</v>
          </cell>
          <cell r="D3504" t="str">
            <v>COEFICIENTE DE REPRESENTATIVIDADE</v>
          </cell>
          <cell r="E3504">
            <v>15.14</v>
          </cell>
        </row>
        <row r="3505">
          <cell r="A3505">
            <v>89605</v>
          </cell>
          <cell r="B3505" t="str">
            <v>LUVA DE REDUÇÃO, PVC, SOLDÁVEL, DN 60MM X 50MM, INSTALADO EM PRUMADA DE ÁGUA - FORNECIMENTO E INSTALAÇÃO. AF_12/2014</v>
          </cell>
          <cell r="C3505" t="str">
            <v>UN</v>
          </cell>
          <cell r="D3505" t="str">
            <v>COEFICIENTE DE REPRESENTATIVIDADE</v>
          </cell>
          <cell r="E3505">
            <v>14.87</v>
          </cell>
        </row>
        <row r="3506">
          <cell r="A3506">
            <v>89609</v>
          </cell>
          <cell r="B3506" t="str">
            <v>UNIÃO, PVC, SOLDÁVEL, DN 60MM, INSTALADO EM PRUMADA DE ÁGUA - FORNECIMENTO E INSTALAÇÃO. AF_12/2014</v>
          </cell>
          <cell r="C3506" t="str">
            <v>UN</v>
          </cell>
          <cell r="D3506" t="str">
            <v>COEFICIENTE DE REPRESENTATIVIDADE</v>
          </cell>
          <cell r="E3506">
            <v>66.83</v>
          </cell>
        </row>
        <row r="3507">
          <cell r="A3507">
            <v>89610</v>
          </cell>
          <cell r="B3507" t="str">
            <v>ADAPTADOR CURTO COM BOLSA E ROSCA PARA REGISTRO, PVC, SOLDÁVEL, DN 60MM X 2, INSTALADO EM PRUMADA DE ÁGUA - FORNECIMENTO E INSTALAÇÃO. AF_12/2014</v>
          </cell>
          <cell r="C3507" t="str">
            <v>UN</v>
          </cell>
          <cell r="D3507" t="str">
            <v>COEFICIENTE DE REPRESENTATIVIDADE</v>
          </cell>
          <cell r="E3507">
            <v>15.25</v>
          </cell>
        </row>
        <row r="3508">
          <cell r="A3508">
            <v>89611</v>
          </cell>
          <cell r="B3508" t="str">
            <v>LUVA, PVC, SOLDÁVEL, DN 75MM, INSTALADO EM PRUMADA DE ÁGUA - FORNECIMENTO E INSTALAÇÃO. AF_12/2014</v>
          </cell>
          <cell r="C3508" t="str">
            <v>UN</v>
          </cell>
          <cell r="D3508" t="str">
            <v>COEFICIENTE DE REPRESENTATIVIDADE</v>
          </cell>
          <cell r="E3508">
            <v>24.79</v>
          </cell>
        </row>
        <row r="3509">
          <cell r="A3509">
            <v>89612</v>
          </cell>
          <cell r="B3509" t="str">
            <v>UNIÃO, PVC, SOLDÁVEL, DN 75MM, INSTALADO EM PRUMADA DE ÁGUA - FORNECIMENTO E INSTALAÇÃO. AF_12/2014</v>
          </cell>
          <cell r="C3509" t="str">
            <v>UN</v>
          </cell>
          <cell r="D3509" t="str">
            <v>COEFICIENTE DE REPRESENTATIVIDADE</v>
          </cell>
          <cell r="E3509">
            <v>131.52000000000001</v>
          </cell>
        </row>
        <row r="3510">
          <cell r="A3510">
            <v>89613</v>
          </cell>
          <cell r="B3510" t="str">
            <v>ADAPTADOR CURTO COM BOLSA E ROSCA PARA REGISTRO, PVC, SOLDÁVEL, DN 75MM X 2.1/2, INSTALADO EM PRUMADA DE ÁGUA - FORNECIMENTO E INSTALAÇÃO. AF_12/2014</v>
          </cell>
          <cell r="C3510" t="str">
            <v>UN</v>
          </cell>
          <cell r="D3510" t="str">
            <v>COEFICIENTE DE REPRESENTATIVIDADE</v>
          </cell>
          <cell r="E3510">
            <v>22.12</v>
          </cell>
        </row>
        <row r="3511">
          <cell r="A3511">
            <v>89614</v>
          </cell>
          <cell r="B3511" t="str">
            <v>LUVA, PVC, SOLDÁVEL, DN 85MM, INSTALADO EM PRUMADA DE ÁGUA - FORNECIMENTO E INSTALAÇÃO. AF_12/2014</v>
          </cell>
          <cell r="C3511" t="str">
            <v>UN</v>
          </cell>
          <cell r="D3511" t="str">
            <v>COEFICIENTE DE REPRESENTATIVIDADE</v>
          </cell>
          <cell r="E3511">
            <v>47.13</v>
          </cell>
        </row>
        <row r="3512">
          <cell r="A3512">
            <v>89615</v>
          </cell>
          <cell r="B3512" t="str">
            <v>UNIÃO, PVC, SOLDÁVEL, DN 85MM, INSTALADO EM PRUMADA DE ÁGUA - FORNECIMENTO E INSTALAÇÃO. AF_12/2014</v>
          </cell>
          <cell r="C3512" t="str">
            <v>UN</v>
          </cell>
          <cell r="D3512" t="str">
            <v>COEFICIENTE DE REPRESENTATIVIDADE</v>
          </cell>
          <cell r="E3512">
            <v>198.93</v>
          </cell>
        </row>
        <row r="3513">
          <cell r="A3513">
            <v>89616</v>
          </cell>
          <cell r="B3513" t="str">
            <v>ADAPTADOR CURTO COM BOLSA E ROSCA PARA REGISTRO, PVC, SOLDÁVEL, DN 85MM X 3, INSTALADO EM PRUMADA DE ÁGUA - FORNECIMENTO E INSTALAÇÃO. AF_12/2014</v>
          </cell>
          <cell r="C3513" t="str">
            <v>UN</v>
          </cell>
          <cell r="D3513" t="str">
            <v>COEFICIENTE DE REPRESENTATIVIDADE</v>
          </cell>
          <cell r="E3513">
            <v>32.15</v>
          </cell>
        </row>
        <row r="3514">
          <cell r="A3514">
            <v>89617</v>
          </cell>
          <cell r="B3514" t="str">
            <v>TE, PVC, SOLDÁVEL, DN 25MM, INSTALADO EM PRUMADA DE ÁGUA - FORNECIMENTO E INSTALAÇÃO. AF_12/2014</v>
          </cell>
          <cell r="C3514" t="str">
            <v>UN</v>
          </cell>
          <cell r="D3514" t="str">
            <v>COEFICIENTE DE REPRESENTATIVIDADE</v>
          </cell>
          <cell r="E3514">
            <v>5.04</v>
          </cell>
        </row>
        <row r="3515">
          <cell r="A3515">
            <v>89618</v>
          </cell>
          <cell r="B3515" t="str">
            <v>TÊ COM BUCHA DE LATÃO NA BOLSA CENTRAL, PVC, SOLDÁVEL, DN 25MM X 1/2, INSTALADO EM PRUMADA DE ÁGUA - FORNECIMENTO E INSTALAÇÃO. AF_12/2014</v>
          </cell>
          <cell r="C3515" t="str">
            <v>UN</v>
          </cell>
          <cell r="D3515" t="str">
            <v>COEFICIENTE DE REPRESENTATIVIDADE</v>
          </cell>
          <cell r="E3515">
            <v>10.99</v>
          </cell>
        </row>
        <row r="3516">
          <cell r="A3516">
            <v>89619</v>
          </cell>
          <cell r="B3516" t="str">
            <v>TÊ DE REDUÇÃO, PVC, SOLDÁVEL, DN 25MM X 20MM, INSTALADO EM PRUMADA DE ÁGUA - FORNECIMENTO E INSTALAÇÃO. AF_12/2014</v>
          </cell>
          <cell r="C3516" t="str">
            <v>UN</v>
          </cell>
          <cell r="D3516" t="str">
            <v>COEFICIENTE DE REPRESENTATIVIDADE</v>
          </cell>
          <cell r="E3516">
            <v>6.63</v>
          </cell>
        </row>
        <row r="3517">
          <cell r="A3517">
            <v>89620</v>
          </cell>
          <cell r="B3517" t="str">
            <v>TE, PVC, SOLDÁVEL, DN 32MM, INSTALADO EM PRUMADA DE ÁGUA - FORNECIMENTO E INSTALAÇÃO. AF_12/2014</v>
          </cell>
          <cell r="C3517" t="str">
            <v>UN</v>
          </cell>
          <cell r="D3517" t="str">
            <v>COEFICIENTE DE REPRESENTATIVIDADE</v>
          </cell>
          <cell r="E3517">
            <v>8.3699999999999992</v>
          </cell>
        </row>
        <row r="3518">
          <cell r="A3518">
            <v>89621</v>
          </cell>
          <cell r="B3518" t="str">
            <v>TÊ COM BUCHA DE LATÃO NA BOLSA CENTRAL, PVC, SOLDÁVEL, DN 32MM X 3/4, INSTALADO EM PRUMADA DE ÁGUA - FORNECIMENTO E INSTALAÇÃO. AF_12/2014</v>
          </cell>
          <cell r="C3518" t="str">
            <v>UN</v>
          </cell>
          <cell r="D3518" t="str">
            <v>COEFICIENTE DE REPRESENTATIVIDADE</v>
          </cell>
          <cell r="E3518">
            <v>18.45</v>
          </cell>
        </row>
        <row r="3519">
          <cell r="A3519">
            <v>89622</v>
          </cell>
          <cell r="B3519" t="str">
            <v>TÊ DE REDUÇÃO, PVC, SOLDÁVEL, DN 32MM X 25MM, INSTALADO EM PRUMADA DE ÁGUA - FORNECIMENTO E INSTALAÇÃO. AF_12/2014</v>
          </cell>
          <cell r="C3519" t="str">
            <v>UN</v>
          </cell>
          <cell r="D3519" t="str">
            <v>COEFICIENTE DE REPRESENTATIVIDADE</v>
          </cell>
          <cell r="E3519">
            <v>9.94</v>
          </cell>
        </row>
        <row r="3520">
          <cell r="A3520">
            <v>89623</v>
          </cell>
          <cell r="B3520" t="str">
            <v>TE, PVC, SOLDÁVEL, DN 40MM, INSTALADO EM PRUMADA DE ÁGUA - FORNECIMENTO E INSTALAÇÃO. AF_12/2014</v>
          </cell>
          <cell r="C3520" t="str">
            <v>UN</v>
          </cell>
          <cell r="D3520" t="str">
            <v>COEFICIENTE DE REPRESENTATIVIDADE</v>
          </cell>
          <cell r="E3520">
            <v>13.39</v>
          </cell>
        </row>
        <row r="3521">
          <cell r="A3521">
            <v>89624</v>
          </cell>
          <cell r="B3521" t="str">
            <v>TÊ DE REDUÇÃO, PVC, SOLDÁVEL, DN 40MM X 32MM, INSTALADO EM PRUMADA DE ÁGUA - FORNECIMENTO E INSTALAÇÃO. AF_12/2014</v>
          </cell>
          <cell r="C3521" t="str">
            <v>UN</v>
          </cell>
          <cell r="D3521" t="str">
            <v>COEFICIENTE DE REPRESENTATIVIDADE</v>
          </cell>
          <cell r="E3521">
            <v>14.19</v>
          </cell>
        </row>
        <row r="3522">
          <cell r="A3522">
            <v>89625</v>
          </cell>
          <cell r="B3522" t="str">
            <v>TE, PVC, SOLDÁVEL, DN 50MM, INSTALADO EM PRUMADA DE ÁGUA - FORNECIMENTO E INSTALAÇÃO. AF_12/2014</v>
          </cell>
          <cell r="C3522" t="str">
            <v>UN</v>
          </cell>
          <cell r="D3522" t="str">
            <v>COEFICIENTE DE REPRESENTATIVIDADE</v>
          </cell>
          <cell r="E3522">
            <v>16.14</v>
          </cell>
        </row>
        <row r="3523">
          <cell r="A3523">
            <v>89626</v>
          </cell>
          <cell r="B3523" t="str">
            <v>TÊ DE REDUÇÃO, PVC, SOLDÁVEL, DN 50MM X 40MM, INSTALADO EM PRUMADA DE ÁGUA - FORNECIMENTO E INSTALAÇÃO. AF_12/2014</v>
          </cell>
          <cell r="C3523" t="str">
            <v>UN</v>
          </cell>
          <cell r="D3523" t="str">
            <v>COEFICIENTE DE REPRESENTATIVIDADE</v>
          </cell>
          <cell r="E3523">
            <v>22.26</v>
          </cell>
        </row>
        <row r="3524">
          <cell r="A3524">
            <v>89627</v>
          </cell>
          <cell r="B3524" t="str">
            <v>TÊ DE REDUÇÃO, PVC, SOLDÁVEL, DN 50MM X 25MM, INSTALADO EM PRUMADA DE ÁGUA - FORNECIMENTO E INSTALAÇÃO. AF_12/2014</v>
          </cell>
          <cell r="C3524" t="str">
            <v>UN</v>
          </cell>
          <cell r="D3524" t="str">
            <v>COEFICIENTE DE REPRESENTATIVIDADE</v>
          </cell>
          <cell r="E3524">
            <v>15.23</v>
          </cell>
        </row>
        <row r="3525">
          <cell r="A3525">
            <v>89628</v>
          </cell>
          <cell r="B3525" t="str">
            <v>TE, PVC, SOLDÁVEL, DN 60MM, INSTALADO EM PRUMADA DE ÁGUA - FORNECIMENTO E INSTALAÇÃO. AF_12/2014</v>
          </cell>
          <cell r="C3525" t="str">
            <v>UN</v>
          </cell>
          <cell r="D3525" t="str">
            <v>COEFICIENTE DE REPRESENTATIVIDADE</v>
          </cell>
          <cell r="E3525">
            <v>33.869999999999997</v>
          </cell>
        </row>
        <row r="3526">
          <cell r="A3526">
            <v>89629</v>
          </cell>
          <cell r="B3526" t="str">
            <v>TE, PVC, SOLDÁVEL, DN 75MM, INSTALADO EM PRUMADA DE ÁGUA - FORNECIMENTO E INSTALAÇÃO. AF_12/2014</v>
          </cell>
          <cell r="C3526" t="str">
            <v>UN</v>
          </cell>
          <cell r="D3526" t="str">
            <v>COEFICIENTE DE REPRESENTATIVIDADE</v>
          </cell>
          <cell r="E3526">
            <v>61.92</v>
          </cell>
        </row>
        <row r="3527">
          <cell r="A3527">
            <v>89630</v>
          </cell>
          <cell r="B3527" t="str">
            <v>TE DE REDUÇÃO, PVC, SOLDÁVEL, DN 75MM X 50MM, INSTALADO EM PRUMADA DE ÁGUA - FORNECIMENTO E INSTALAÇÃO. AF_12/2014</v>
          </cell>
          <cell r="C3527" t="str">
            <v>UN</v>
          </cell>
          <cell r="D3527" t="str">
            <v>COEFICIENTE DE REPRESENTATIVIDADE</v>
          </cell>
          <cell r="E3527">
            <v>53.59</v>
          </cell>
        </row>
        <row r="3528">
          <cell r="A3528">
            <v>89631</v>
          </cell>
          <cell r="B3528" t="str">
            <v>TE, PVC, SOLDÁVEL, DN 85MM, INSTALADO EM PRUMADA DE ÁGUA - FORNECIMENTO E INSTALAÇÃO. AF_12/2014</v>
          </cell>
          <cell r="C3528" t="str">
            <v>UN</v>
          </cell>
          <cell r="D3528" t="str">
            <v>COEFICIENTE DE REPRESENTATIVIDADE</v>
          </cell>
          <cell r="E3528">
            <v>94.33</v>
          </cell>
        </row>
        <row r="3529">
          <cell r="A3529">
            <v>89632</v>
          </cell>
          <cell r="B3529" t="str">
            <v>TE DE REDUÇÃO, PVC, SOLDÁVEL, DN 85MM X 60MM, INSTALADO EM PRUMADA DE ÁGUA - FORNECIMENTO E INSTALAÇÃO. AF_12/2014</v>
          </cell>
          <cell r="C3529" t="str">
            <v>UN</v>
          </cell>
          <cell r="D3529" t="str">
            <v>COEFICIENTE DE REPRESENTATIVIDADE</v>
          </cell>
          <cell r="E3529">
            <v>77.290000000000006</v>
          </cell>
        </row>
        <row r="3530">
          <cell r="A3530">
            <v>89637</v>
          </cell>
          <cell r="B3530" t="str">
            <v>JOELHO 90 GRAUS, CPVC, SOLDÁVEL, DN 15MM, INSTALADO EM RAMAL OU SUB-RAMAL DE ÁGUA - FORNECIMENTO E INSTALAÇÃO. AF_12/2014</v>
          </cell>
          <cell r="C3530" t="str">
            <v>UN</v>
          </cell>
          <cell r="D3530" t="str">
            <v>COEFICIENTE DE REPRESENTATIVIDADE</v>
          </cell>
          <cell r="E3530">
            <v>6.29</v>
          </cell>
        </row>
        <row r="3531">
          <cell r="A3531">
            <v>89638</v>
          </cell>
          <cell r="B3531" t="str">
            <v>JOELHO 45 GRAUS, CPVC, SOLDÁVEL, DN 15MM, INSTALADO EM RAMAL OU SUB-RAMAL DE ÁGUA - FORNECIMENTO E INSTALAÇÃO. AF_12/2014</v>
          </cell>
          <cell r="C3531" t="str">
            <v>UN</v>
          </cell>
          <cell r="D3531" t="str">
            <v>COEFICIENTE DE REPRESENTATIVIDADE</v>
          </cell>
          <cell r="E3531">
            <v>6.79</v>
          </cell>
        </row>
        <row r="3532">
          <cell r="A3532">
            <v>89639</v>
          </cell>
          <cell r="B3532" t="str">
            <v>CURVA 90 GRAUS, CPVC, SOLDÁVEL, DN 15MM, INSTALADO EM RAMAL OU SUB-RAMAL DE ÁGUA - FORNECIMENTO E INSTALAÇÃO. AF_12/2014</v>
          </cell>
          <cell r="C3532" t="str">
            <v>UN</v>
          </cell>
          <cell r="D3532" t="str">
            <v>COEFICIENTE DE REPRESENTATIVIDADE</v>
          </cell>
          <cell r="E3532">
            <v>6.98</v>
          </cell>
        </row>
        <row r="3533">
          <cell r="A3533">
            <v>89640</v>
          </cell>
          <cell r="B3533" t="str">
            <v>JOELHO DE TRANSIÇÃO, 90 GRAUS, CPVC, SOLDÁVEL, DN 15MM X 1/2", INSTALADO EM RAMAL OU SUB-RAMAL DE ÁGUA - FORNECIMENTO E INSTALAÇÃO. AF_12/2014</v>
          </cell>
          <cell r="C3533" t="str">
            <v>UN</v>
          </cell>
          <cell r="D3533" t="str">
            <v>COEFICIENTE DE REPRESENTATIVIDADE</v>
          </cell>
          <cell r="E3533">
            <v>9.9700000000000006</v>
          </cell>
        </row>
        <row r="3534">
          <cell r="A3534">
            <v>89641</v>
          </cell>
          <cell r="B3534" t="str">
            <v>JOELHO 90 GRAUS, CPVC, SOLDÁVEL, DN 22MM, INSTALADO EM RAMAL OU SUB-RAMAL DE ÁGUA - FORNECIMENTO E INSTALAÇÃO. AF_12/2014</v>
          </cell>
          <cell r="C3534" t="str">
            <v>UN</v>
          </cell>
          <cell r="D3534" t="str">
            <v>COEFICIENTE DE REPRESENTATIVIDADE</v>
          </cell>
          <cell r="E3534">
            <v>8.65</v>
          </cell>
        </row>
        <row r="3535">
          <cell r="A3535">
            <v>89642</v>
          </cell>
          <cell r="B3535" t="str">
            <v>JOELHO 45 GRAUS, CPVC, SOLDÁVEL, DN 22MM, INSTALADO EM RAMAL OU SUB-RAMAL DE ÁGUA - FORNECIMENTO E INSTALAÇÃO. AF_12/2014</v>
          </cell>
          <cell r="C3535" t="str">
            <v>UN</v>
          </cell>
          <cell r="D3535" t="str">
            <v>COEFICIENTE DE REPRESENTATIVIDADE</v>
          </cell>
          <cell r="E3535">
            <v>9.6199999999999992</v>
          </cell>
        </row>
        <row r="3536">
          <cell r="A3536">
            <v>89643</v>
          </cell>
          <cell r="B3536" t="str">
            <v>CURVA 90 GRAUS, CPVC, SOLDÁVEL, DN 22MM, INSTALADO EM RAMAL OU SUB-RAMAL DE ÁGUA - FORNECIMENTO E INSTALAÇÃO. AF_12/2014</v>
          </cell>
          <cell r="C3536" t="str">
            <v>UN</v>
          </cell>
          <cell r="D3536" t="str">
            <v>COEFICIENTE DE REPRESENTATIVIDADE</v>
          </cell>
          <cell r="E3536">
            <v>9.94</v>
          </cell>
        </row>
        <row r="3537">
          <cell r="A3537">
            <v>89644</v>
          </cell>
          <cell r="B3537" t="str">
            <v>JOELHO DE TRANSIÇÃO, 90 GRAUS, CPVC, SOLDÁVEL, DN 22MM X 1/2", INSTALADO EM RAMAL OU SUB-RAMAL DE ÁGUA - FORNECIMENTO E INSTALAÇÃO. AF_12/2014</v>
          </cell>
          <cell r="C3537" t="str">
            <v>UN</v>
          </cell>
          <cell r="D3537" t="str">
            <v>COEFICIENTE DE REPRESENTATIVIDADE</v>
          </cell>
          <cell r="E3537">
            <v>14.49</v>
          </cell>
        </row>
        <row r="3538">
          <cell r="A3538">
            <v>89645</v>
          </cell>
          <cell r="B3538" t="str">
            <v>JOELHO DE TRANSIÇÃO, 90 GRAUS, CPVC, SOLDÁVEL, DN 22MM X 3/4", INSTALADO EM RAMAL OU SUB-RAMAL DE ÁGUA - FORNECIMENTO E INSTALAÇÃO. AF_12/2014</v>
          </cell>
          <cell r="C3538" t="str">
            <v>UN</v>
          </cell>
          <cell r="D3538" t="str">
            <v>COEFICIENTE DE REPRESENTATIVIDADE</v>
          </cell>
          <cell r="E3538">
            <v>15.33</v>
          </cell>
        </row>
        <row r="3539">
          <cell r="A3539">
            <v>89646</v>
          </cell>
          <cell r="B3539" t="str">
            <v>JOELHO 90 GRAUS, CPVC, SOLDÁVEL, DN 28MM, INSTALADO EM RAMAL OU SUB-RAMAL DE ÁGUA - FORNECIMENTO E INSTALAÇÃO. AF_12/2014</v>
          </cell>
          <cell r="C3539" t="str">
            <v>UN</v>
          </cell>
          <cell r="D3539" t="str">
            <v>COEFICIENTE DE REPRESENTATIVIDADE</v>
          </cell>
          <cell r="E3539">
            <v>12.66</v>
          </cell>
        </row>
        <row r="3540">
          <cell r="A3540">
            <v>89647</v>
          </cell>
          <cell r="B3540" t="str">
            <v>JOELHO 45 GRAUS, CPVC, SOLDÁVEL, DN 28MM, INSTALADO EM RAMAL OU SUB-RAMAL DE ÁGUA  FORNECIMENTO E INSTALAÇÃO. AF_12/2014</v>
          </cell>
          <cell r="C3540" t="str">
            <v>UN</v>
          </cell>
          <cell r="D3540" t="str">
            <v>COEFICIENTE DE REPRESENTATIVIDADE</v>
          </cell>
          <cell r="E3540">
            <v>12.43</v>
          </cell>
        </row>
        <row r="3541">
          <cell r="A3541">
            <v>89648</v>
          </cell>
          <cell r="B3541" t="str">
            <v>CURVA 90 GRAUS, CPVC, SOLDÁVEL, DN 28MM, INSTALADO EM RAMAL OU SUB-RAMAL DE ÁGUA  FORNECIMENTO E INSTALAÇÃO. AF_12/2014</v>
          </cell>
          <cell r="C3541" t="str">
            <v>UN</v>
          </cell>
          <cell r="D3541" t="str">
            <v>COEFICIENTE DE REPRESENTATIVIDADE</v>
          </cell>
          <cell r="E3541">
            <v>13.47</v>
          </cell>
        </row>
        <row r="3542">
          <cell r="A3542">
            <v>89649</v>
          </cell>
          <cell r="B3542" t="str">
            <v>JOELHO 90 GRAUS, CPVC, SOLDÁVEL, DN 35MM, INSTALADO EM RAMAL OU SUB-RAMAL DE ÁGUA  FORNECIMENTO E INSTALAÇÃO. AF_12/2014</v>
          </cell>
          <cell r="C3542" t="str">
            <v>UN</v>
          </cell>
          <cell r="D3542" t="str">
            <v>COEFICIENTE DE REPRESENTATIVIDADE</v>
          </cell>
          <cell r="E3542">
            <v>17.89</v>
          </cell>
        </row>
        <row r="3543">
          <cell r="A3543">
            <v>89650</v>
          </cell>
          <cell r="B3543" t="str">
            <v>JOELHO 45 GRAUS, CPVC, SOLDÁVEL, DN 35MM, INSTALADO EM RAMAL OU SUB-RAMAL DE ÁGUA  FORNECIMENTO E INSTALAÇÃO. AF_12/2014</v>
          </cell>
          <cell r="C3543" t="str">
            <v>UN</v>
          </cell>
          <cell r="D3543" t="str">
            <v>COEFICIENTE DE REPRESENTATIVIDADE</v>
          </cell>
          <cell r="E3543">
            <v>17.89</v>
          </cell>
        </row>
        <row r="3544">
          <cell r="A3544">
            <v>89651</v>
          </cell>
          <cell r="B3544" t="str">
            <v>LUVA, CPVC, SOLDÁVEL, DN 15MM, INSTALADO EM RAMAL OU SUB-RAMAL DE ÁGUA - FORNECIMENTO E INSTALAÇÃO. AF_12/2014</v>
          </cell>
          <cell r="C3544" t="str">
            <v>UN</v>
          </cell>
          <cell r="D3544" t="str">
            <v>COEFICIENTE DE REPRESENTATIVIDADE</v>
          </cell>
          <cell r="E3544">
            <v>4.3499999999999996</v>
          </cell>
        </row>
        <row r="3545">
          <cell r="A3545">
            <v>89652</v>
          </cell>
          <cell r="B3545" t="str">
            <v>LUVA DE CORRER, CPVC, SOLDÁVEL, DN 15MM, INSTALADO EM RAMAL OU SUB-RAMAL DE ÁGUA  FORNECIMENTO E INSTALAÇÃO. AF_12/2014</v>
          </cell>
          <cell r="C3545" t="str">
            <v>UN</v>
          </cell>
          <cell r="D3545" t="str">
            <v>COEFICIENTE DE REPRESENTATIVIDADE</v>
          </cell>
          <cell r="E3545">
            <v>6.55</v>
          </cell>
        </row>
        <row r="3546">
          <cell r="A3546">
            <v>89653</v>
          </cell>
          <cell r="B3546" t="str">
            <v>LUVA DE TRANSIÇÃO, CPVC, SOLDÁVEL, DN15MM X 1/2", INSTALADO EM RAMAL OU SUB-RAMAL DE ÁGUA - FORNECIMENTO E INSTALAÇÃO. AF_12/2014</v>
          </cell>
          <cell r="C3546" t="str">
            <v>UN</v>
          </cell>
          <cell r="D3546" t="str">
            <v>COEFICIENTE DE REPRESENTATIVIDADE</v>
          </cell>
          <cell r="E3546">
            <v>9.9499999999999993</v>
          </cell>
        </row>
        <row r="3547">
          <cell r="A3547">
            <v>89654</v>
          </cell>
          <cell r="B3547" t="str">
            <v>UNIÃO, CPVC, SOLDÁVEL, DN15MM, INSTALADO EM RAMAL OU SUB-RAMAL DE ÁGUA  FORNECIMENTO E INSTALAÇÃO. AF_12/2014</v>
          </cell>
          <cell r="C3547" t="str">
            <v>UN</v>
          </cell>
          <cell r="D3547" t="str">
            <v>COEFICIENTE DE REPRESENTATIVIDADE</v>
          </cell>
          <cell r="E3547">
            <v>9.7200000000000006</v>
          </cell>
        </row>
        <row r="3548">
          <cell r="A3548">
            <v>89655</v>
          </cell>
          <cell r="B3548" t="str">
            <v>CONECTOR, CPVC, SOLDÁVEL, DN 15MM X 1/2, INSTALADO EM RAMAL OU SUB-RAMAL DE ÁGUA  FORNECIMENTO E INSTALAÇÃO. AF_12/2014</v>
          </cell>
          <cell r="C3548" t="str">
            <v>UN</v>
          </cell>
          <cell r="D3548" t="str">
            <v>COEFICIENTE DE REPRESENTATIVIDADE</v>
          </cell>
          <cell r="E3548">
            <v>13.87</v>
          </cell>
        </row>
        <row r="3549">
          <cell r="A3549">
            <v>89656</v>
          </cell>
          <cell r="B3549" t="str">
            <v>ADAPTADOR, CPVC, SOLDÁVEL, DN15MM, INSTALADO EM RAMAL OU SUB-RAMAL DE ÁGUA  FORNECIMENTO E INSTALAÇÃO. AF_12/2014</v>
          </cell>
          <cell r="C3549" t="str">
            <v>UN</v>
          </cell>
          <cell r="D3549" t="str">
            <v>COEFICIENTE DE REPRESENTATIVIDADE</v>
          </cell>
          <cell r="E3549">
            <v>6.9</v>
          </cell>
        </row>
        <row r="3550">
          <cell r="A3550">
            <v>89657</v>
          </cell>
          <cell r="B3550" t="str">
            <v>CURVA DE TRANSPOSIÇÃO, CPVC, SOLDÁVEL, DN15MM, INSTALADO EM RAMAL OU SUB-RAMAL DE ÁGUA  FORNECIMENTO E INSTALAÇÃO. AF_12/2014</v>
          </cell>
          <cell r="C3550" t="str">
            <v>UN</v>
          </cell>
          <cell r="D3550" t="str">
            <v>COEFICIENTE DE REPRESENTATIVIDADE</v>
          </cell>
          <cell r="E3550">
            <v>7.01</v>
          </cell>
        </row>
        <row r="3551">
          <cell r="A3551">
            <v>89658</v>
          </cell>
          <cell r="B3551" t="str">
            <v>LUVA, CPVC, SOLDÁVEL, DN 22MM, INSTALADO EM RAMAL OU SUB-RAMAL DE ÁGUA  FORNECIMENTO E INSTALAÇÃO. AF_12/2014</v>
          </cell>
          <cell r="C3551" t="str">
            <v>UN</v>
          </cell>
          <cell r="D3551" t="str">
            <v>COEFICIENTE DE REPRESENTATIVIDADE</v>
          </cell>
          <cell r="E3551">
            <v>5.89</v>
          </cell>
        </row>
        <row r="3552">
          <cell r="A3552">
            <v>89659</v>
          </cell>
          <cell r="B3552" t="str">
            <v>LUVA DE CORRER, CPVC, SOLDÁVEL, DN 22MM, INSTALADO EM RAMAL OU SUB-RAMAL DE ÁGUA  FORNECIMENTO E INSTALAÇÃO. AF_12/2014</v>
          </cell>
          <cell r="C3552" t="str">
            <v>UN</v>
          </cell>
          <cell r="D3552" t="str">
            <v>COEFICIENTE DE REPRESENTATIVIDADE</v>
          </cell>
          <cell r="E3552">
            <v>9.27</v>
          </cell>
        </row>
        <row r="3553">
          <cell r="A3553">
            <v>89660</v>
          </cell>
          <cell r="B3553" t="str">
            <v>LUVA DE TRANSIÇÃO, CPVC, SOLDÁVEL, DN22MM X 25MM, INSTALADO EM RAMAL OU SUB-RAMAL DE ÁGUA - FORNECIMENTO E INSTALAÇÃO. AF_12/2014</v>
          </cell>
          <cell r="C3553" t="str">
            <v>UN</v>
          </cell>
          <cell r="D3553" t="str">
            <v>COEFICIENTE DE REPRESENTATIVIDADE</v>
          </cell>
          <cell r="E3553">
            <v>5.6</v>
          </cell>
        </row>
        <row r="3554">
          <cell r="A3554">
            <v>89661</v>
          </cell>
          <cell r="B3554" t="str">
            <v>UNIÃO, CPVC, SOLDÁVEL, DN22MM, INSTALADO EM RAMAL OU SUB-RAMAL DE ÁGUA  FORNECIMENTO E INSTALAÇÃO. AF_12/2014</v>
          </cell>
          <cell r="C3554" t="str">
            <v>UN</v>
          </cell>
          <cell r="D3554" t="str">
            <v>COEFICIENTE DE REPRESENTATIVIDADE</v>
          </cell>
          <cell r="E3554">
            <v>11.84</v>
          </cell>
        </row>
        <row r="3555">
          <cell r="A3555">
            <v>89662</v>
          </cell>
          <cell r="B3555" t="str">
            <v>CONECTOR, CPVC, SOLDÁVEL, DN 22MM X 1/2, INSTALADO EM RAMAL OU SUB-RAMAL DE ÁGUA  FORNECIMENTO E INSTALAÇÃO. AF_12/2014</v>
          </cell>
          <cell r="C3555" t="str">
            <v>UN</v>
          </cell>
          <cell r="D3555" t="str">
            <v>COEFICIENTE DE REPRESENTATIVIDADE</v>
          </cell>
          <cell r="E3555">
            <v>17.34</v>
          </cell>
        </row>
        <row r="3556">
          <cell r="A3556">
            <v>89663</v>
          </cell>
          <cell r="B3556" t="str">
            <v>ADAPTADOR, CPVC, SOLDÁVEL, DN22MM, INSTALADO EM RAMAL OU SUB-RAMAL DE ÁGUA  FORNECIMENTO E INSTALAÇÃO. AF_12/2014</v>
          </cell>
          <cell r="C3556" t="str">
            <v>UN</v>
          </cell>
          <cell r="D3556" t="str">
            <v>COEFICIENTE DE REPRESENTATIVIDADE</v>
          </cell>
          <cell r="E3556">
            <v>8.1300000000000008</v>
          </cell>
        </row>
        <row r="3557">
          <cell r="A3557">
            <v>89664</v>
          </cell>
          <cell r="B3557" t="str">
            <v>CURVA DE TRANSPOSIÇÃO, CPVC, SOLDÁVEL, DN22MM, INSTALADO EM RAMAL OU SUB-RAMAL DE ÁGUA  FORNECIMENTO E INSTALAÇÃO. AF_12/2014</v>
          </cell>
          <cell r="C3557" t="str">
            <v>UN</v>
          </cell>
          <cell r="D3557" t="str">
            <v>COEFICIENTE DE REPRESENTATIVIDADE</v>
          </cell>
          <cell r="E3557">
            <v>9.27</v>
          </cell>
        </row>
        <row r="3558">
          <cell r="A3558">
            <v>89665</v>
          </cell>
          <cell r="B3558" t="str">
            <v>REDUÇÃO EXCÊNTRICA, PVC, SERIE R, ÁGUA PLUVIAL, DN 75 X 50 MM, JUNTA ELÁSTICA, FORNECIDO E INSTALADO EM CONDUTORES VERTICAIS DE ÁGUAS PLUVIAIS. AF_12/2014</v>
          </cell>
          <cell r="C3558" t="str">
            <v>UN</v>
          </cell>
          <cell r="D3558" t="str">
            <v>COEFICIENTE DE REPRESENTATIVIDADE</v>
          </cell>
          <cell r="E3558">
            <v>10.25</v>
          </cell>
        </row>
        <row r="3559">
          <cell r="A3559">
            <v>89666</v>
          </cell>
          <cell r="B3559" t="str">
            <v>BUCHA DE REDUÇÃO, CPVC, SOLDÁVEL, DN22MM X 15MM, INSTALADO EM RAMAL OU SUB-RAMAL DE ÁGUA  FORNECIMENTO E INSTALAÇÃO. AF_12/2014</v>
          </cell>
          <cell r="C3559" t="str">
            <v>UN</v>
          </cell>
          <cell r="D3559" t="str">
            <v>COEFICIENTE DE REPRESENTATIVIDADE</v>
          </cell>
          <cell r="E3559">
            <v>5.0999999999999996</v>
          </cell>
        </row>
        <row r="3560">
          <cell r="A3560">
            <v>89667</v>
          </cell>
          <cell r="B3560" t="str">
            <v>TÊ DE INSPEÇÃO, PVC, SERIE R, ÁGUA PLUVIAL, DN 75 MM, JUNTA ELÁSTICA, FORNECIDO E INSTALADO EM CONDUTORES VERTICAIS DE ÁGUAS PLUVIAIS. AF_12/2014</v>
          </cell>
          <cell r="C3560" t="str">
            <v>UN</v>
          </cell>
          <cell r="D3560" t="str">
            <v>COEFICIENTE DE REPRESENTATIVIDADE</v>
          </cell>
          <cell r="E3560">
            <v>28.4</v>
          </cell>
        </row>
        <row r="3561">
          <cell r="A3561">
            <v>89668</v>
          </cell>
          <cell r="B3561" t="str">
            <v>CONECTOR, CPVC, SOLDÁVEL, DN22MM X 3/4", INSTALADO EM RAMAL OU SUB-RAMAL DE ÁGUA - FORNECIMENTO E INSTALAÇÃO. AF_12/2014</v>
          </cell>
          <cell r="C3561" t="str">
            <v>UN</v>
          </cell>
          <cell r="D3561" t="str">
            <v>COEFICIENTE DE REPRESENTATIVIDADE</v>
          </cell>
          <cell r="E3561">
            <v>16.53</v>
          </cell>
        </row>
        <row r="3562">
          <cell r="A3562">
            <v>89669</v>
          </cell>
          <cell r="B3562" t="str">
            <v>LUVA SIMPLES, PVC, SERIE R, ÁGUA PLUVIAL, DN 100 MM, JUNTA ELÁSTICA, FORNECIDO E INSTALADO EM CONDUTORES VERTICAIS DE ÁGUAS PLUVIAIS. AF_12/2014</v>
          </cell>
          <cell r="C3562" t="str">
            <v>UN</v>
          </cell>
          <cell r="D3562" t="str">
            <v>COEFICIENTE DE REPRESENTATIVIDADE</v>
          </cell>
          <cell r="E3562">
            <v>17.46</v>
          </cell>
        </row>
        <row r="3563">
          <cell r="A3563">
            <v>89670</v>
          </cell>
          <cell r="B3563" t="str">
            <v>LUVA, CPVC, SOLDÁVEL, DN 28MM, INSTALADO EM RAMAL OU SUB-RAMAL DE ÁGUA  FORNECIMENTO E INSTALAÇÃO. AF_12/2014</v>
          </cell>
          <cell r="C3563" t="str">
            <v>UN</v>
          </cell>
          <cell r="D3563" t="str">
            <v>COEFICIENTE DE REPRESENTATIVIDADE</v>
          </cell>
          <cell r="E3563">
            <v>8.2899999999999991</v>
          </cell>
        </row>
        <row r="3564">
          <cell r="A3564">
            <v>89671</v>
          </cell>
          <cell r="B3564" t="str">
            <v>LUVA DE CORRER, PVC, SERIE R, ÁGUA PLUVIAL, DN 100 MM, JUNTA ELÁSTICA, FORNECIDO E INSTALADO EM CONDUTORES VERTICAIS DE ÁGUAS PLUVIAIS. AF_12/2014</v>
          </cell>
          <cell r="C3564" t="str">
            <v>UN</v>
          </cell>
          <cell r="D3564" t="str">
            <v>COEFICIENTE DE REPRESENTATIVIDADE</v>
          </cell>
          <cell r="E3564">
            <v>26.56</v>
          </cell>
        </row>
        <row r="3565">
          <cell r="A3565">
            <v>89672</v>
          </cell>
          <cell r="B3565" t="str">
            <v>LUVA DE CORRER, CPVC, SOLDÁVEL, DN 28MM, INSTALADO EM RAMAL OU SUB-RAMAL DE ÁGUA  FORNECIMENTO E INSTALAÇÃO. AF_12/2014</v>
          </cell>
          <cell r="C3565" t="str">
            <v>UN</v>
          </cell>
          <cell r="D3565" t="str">
            <v>COEFICIENTE DE REPRESENTATIVIDADE</v>
          </cell>
          <cell r="E3565">
            <v>12.16</v>
          </cell>
        </row>
        <row r="3566">
          <cell r="A3566">
            <v>89673</v>
          </cell>
          <cell r="B3566" t="str">
            <v>REDUÇÃO EXCÊNTRICA, PVC, SERIE R, ÁGUA PLUVIAL, DN 100 X 75 MM, JUNTA ELÁSTICA, FORNECIDO E INSTALADO EM CONDUTORES VERTICAIS DE ÁGUAS PLUVIAIS. AF_12/2014</v>
          </cell>
          <cell r="C3566" t="str">
            <v>UN</v>
          </cell>
          <cell r="D3566" t="str">
            <v>COEFICIENTE DE REPRESENTATIVIDADE</v>
          </cell>
          <cell r="E3566">
            <v>20.58</v>
          </cell>
        </row>
        <row r="3567">
          <cell r="A3567">
            <v>89674</v>
          </cell>
          <cell r="B3567" t="str">
            <v>UNIÃO, CPVC, SOLDÁVEL, DN28MM, INSTALADO EM RAMAL OU SUB-RAMAL DE ÁGUA  FORNECIMENTO E INSTALAÇÃO. AF_12/2014</v>
          </cell>
          <cell r="C3567" t="str">
            <v>UN</v>
          </cell>
          <cell r="D3567" t="str">
            <v>COEFICIENTE DE REPRESENTATIVIDADE</v>
          </cell>
          <cell r="E3567">
            <v>17.09</v>
          </cell>
        </row>
        <row r="3568">
          <cell r="A3568">
            <v>89675</v>
          </cell>
          <cell r="B3568" t="str">
            <v>TÊ DE INSPEÇÃO, PVC, SERIE R, ÁGUA PLUVIAL, DN 100 MM, JUNTA ELÁSTICA, FORNECIDO E INSTALADO EM CONDUTORES VERTICAIS DE ÁGUAS PLUVIAIS. AF_12/2014</v>
          </cell>
          <cell r="C3568" t="str">
            <v>UN</v>
          </cell>
          <cell r="D3568" t="str">
            <v>COEFICIENTE DE REPRESENTATIVIDADE</v>
          </cell>
          <cell r="E3568">
            <v>48.23</v>
          </cell>
        </row>
        <row r="3569">
          <cell r="A3569">
            <v>89676</v>
          </cell>
          <cell r="B3569" t="str">
            <v>CONECTOR, CPVC, SOLDÁVEL, DN 28MM X 1, INSTALADO EM RAMAL OU SUB-RAMAL DE ÁGUA  FORNECIMENTO E INSTALAÇÃO. AF_12/2014</v>
          </cell>
          <cell r="C3569" t="str">
            <v>UN</v>
          </cell>
          <cell r="D3569" t="str">
            <v>COEFICIENTE DE REPRESENTATIVIDADE</v>
          </cell>
          <cell r="E3569">
            <v>25.13</v>
          </cell>
        </row>
        <row r="3570">
          <cell r="A3570">
            <v>89677</v>
          </cell>
          <cell r="B3570" t="str">
            <v>LUVA SIMPLES, PVC, SERIE R, ÁGUA PLUVIAL, DN 150 MM, JUNTA ELÁSTICA, FORNECIDO E INSTALADO EM CONDUTORES VERTICAIS DE ÁGUAS PLUVIAIS. AF_12/2014</v>
          </cell>
          <cell r="C3570" t="str">
            <v>UN</v>
          </cell>
          <cell r="D3570" t="str">
            <v>COEFICIENTE DE REPRESENTATIVIDADE</v>
          </cell>
          <cell r="E3570">
            <v>49.88</v>
          </cell>
        </row>
        <row r="3571">
          <cell r="A3571">
            <v>89678</v>
          </cell>
          <cell r="B3571" t="str">
            <v>BUCHA DE REDUÇÃO, CPVC, SOLDÁVEL, DN28MM X 22MM, INSTALADO EM RAMAL OU SUB-RAMAL DE ÁGUA  FORNECIMENTO E INSTALAÇÃO. AF_12/2014</v>
          </cell>
          <cell r="C3571" t="str">
            <v>UN</v>
          </cell>
          <cell r="D3571" t="str">
            <v>COEFICIENTE DE REPRESENTATIVIDADE</v>
          </cell>
          <cell r="E3571">
            <v>6.58</v>
          </cell>
        </row>
        <row r="3572">
          <cell r="A3572">
            <v>89679</v>
          </cell>
          <cell r="B3572" t="str">
            <v>LUVA DE CORRER, PVC, SERIE R, ÁGUA PLUVIAL, DN 150 MM, JUNTA ELÁSTICA, FORNECIDO E INSTALADO EM CONDUTORES VERTICAIS DE ÁGUAS PLUVIAIS. AF_12/2014</v>
          </cell>
          <cell r="C3572" t="str">
            <v>UN</v>
          </cell>
          <cell r="D3572" t="str">
            <v>COEFICIENTE DE REPRESENTATIVIDADE</v>
          </cell>
          <cell r="E3572">
            <v>82.33</v>
          </cell>
        </row>
        <row r="3573">
          <cell r="A3573">
            <v>89680</v>
          </cell>
          <cell r="B3573" t="str">
            <v>LUVA, CPVC, SOLDÁVEL, DN 35MM, INSTALADO EM RAMAL OU SUB-RAMAL DE ÁGUA  FORNECIMENTO E INSTALAÇÃO. AF_12/2014</v>
          </cell>
          <cell r="C3573" t="str">
            <v>UN</v>
          </cell>
          <cell r="D3573" t="str">
            <v>COEFICIENTE DE REPRESENTATIVIDADE</v>
          </cell>
          <cell r="E3573">
            <v>12.3</v>
          </cell>
        </row>
        <row r="3574">
          <cell r="A3574">
            <v>89681</v>
          </cell>
          <cell r="B3574" t="str">
            <v>REDUÇÃO EXCÊNTRICA, PVC, SERIE R, ÁGUA PLUVIAL, DN 150 X 100 MM, JUNTA ELÁSTICA, FORNECIDO E INSTALADO EM CONDUTORES VERTICAIS DE ÁGUAS PLUVIAIS. AF_12/2014</v>
          </cell>
          <cell r="C3574" t="str">
            <v>UN</v>
          </cell>
          <cell r="D3574" t="str">
            <v>COEFICIENTE DE REPRESENTATIVIDADE</v>
          </cell>
          <cell r="E3574">
            <v>55.62</v>
          </cell>
        </row>
        <row r="3575">
          <cell r="A3575">
            <v>89682</v>
          </cell>
          <cell r="B3575" t="str">
            <v>LUVA DE CORRER, CPVC, SOLDÁVEL, DN 35MM, INSTALADO EM RAMAL OU SUB-RAMAL DE ÁGUA  FORNECIMENTO E INSTALAÇÃO. AF_12/2014</v>
          </cell>
          <cell r="C3575" t="str">
            <v>UN</v>
          </cell>
          <cell r="D3575" t="str">
            <v>COEFICIENTE DE REPRESENTATIVIDADE</v>
          </cell>
          <cell r="E3575">
            <v>18.079999999999998</v>
          </cell>
        </row>
        <row r="3576">
          <cell r="A3576">
            <v>89684</v>
          </cell>
          <cell r="B3576" t="str">
            <v>UNIÃO, CPVC, SOLDÁVEL, DN35MM, INSTALADO EM RAMAL OU SUB-RAMAL DE ÁGUA  FORNECIMENTO E INSTALAÇÃO. AF_12/2014</v>
          </cell>
          <cell r="C3576" t="str">
            <v>UN</v>
          </cell>
          <cell r="D3576" t="str">
            <v>COEFICIENTE DE REPRESENTATIVIDADE</v>
          </cell>
          <cell r="E3576">
            <v>24.28</v>
          </cell>
        </row>
        <row r="3577">
          <cell r="A3577">
            <v>89685</v>
          </cell>
          <cell r="B3577" t="str">
            <v>JUNÇÃO SIMPLES, PVC, SERIE R, ÁGUA PLUVIAL, DN 75 X 75 MM, JUNTA ELÁSTICA, FORNECIDO E INSTALADO EM CONDUTORES VERTICAIS DE ÁGUAS PLUVIAIS. AF_12/2014</v>
          </cell>
          <cell r="C3577" t="str">
            <v>UN</v>
          </cell>
          <cell r="D3577" t="str">
            <v>COEFICIENTE DE REPRESENTATIVIDADE</v>
          </cell>
          <cell r="E3577">
            <v>38.56</v>
          </cell>
        </row>
        <row r="3578">
          <cell r="A3578">
            <v>89686</v>
          </cell>
          <cell r="B3578" t="str">
            <v>CONECTOR, CPVC, SOLDÁVEL, DN 35MM X 1 1/4, INSTALADO EM RAMAL OU SUB-RAMAL DE ÁGUA  FORNECIMENTO E INSTALAÇÃO. AF_12/2014</v>
          </cell>
          <cell r="C3578" t="str">
            <v>UN</v>
          </cell>
          <cell r="D3578" t="str">
            <v>COEFICIENTE DE REPRESENTATIVIDADE</v>
          </cell>
          <cell r="E3578">
            <v>85.61</v>
          </cell>
        </row>
        <row r="3579">
          <cell r="A3579">
            <v>89687</v>
          </cell>
          <cell r="B3579" t="str">
            <v>TÊ, PVC, SERIE R, ÁGUA PLUVIAL, DN 75 X 75 MM, JUNTA ELÁSTICA, FORNECIDO E INSTALADO EM CONDUTORES VERTICAIS DE ÁGUAS PLUVIAIS. AF_12/2014</v>
          </cell>
          <cell r="C3579" t="str">
            <v>UN</v>
          </cell>
          <cell r="D3579" t="str">
            <v>COEFICIENTE DE REPRESENTATIVIDADE</v>
          </cell>
          <cell r="E3579">
            <v>32.799999999999997</v>
          </cell>
        </row>
        <row r="3580">
          <cell r="A3580">
            <v>89689</v>
          </cell>
          <cell r="B3580" t="str">
            <v>BUCHA DE REDUÇÃO, CPVC, SOLDÁVEL, DN35MM X 28MM, INSTALADO EM RAMAL OU SUB-RAMAL DE ÁGUA  FORNECIMENTO E INSTALAÇÃO. AF_12/2014</v>
          </cell>
          <cell r="C3580" t="str">
            <v>UN</v>
          </cell>
          <cell r="D3580" t="str">
            <v>COEFICIENTE DE REPRESENTATIVIDADE</v>
          </cell>
          <cell r="E3580">
            <v>19.329999999999998</v>
          </cell>
        </row>
        <row r="3581">
          <cell r="A3581">
            <v>89690</v>
          </cell>
          <cell r="B3581" t="str">
            <v>JUNÇÃO SIMPLES, PVC, SERIE R, ÁGUA PLUVIAL, DN 100 X 100 MM, JUNTA ELÁSTICA, FORNECIDO E INSTALADO EM CONDUTORES VERTICAIS DE ÁGUAS PLUVIAIS. AF_12/2014</v>
          </cell>
          <cell r="C3581" t="str">
            <v>UN</v>
          </cell>
          <cell r="D3581" t="str">
            <v>COEFICIENTE DE REPRESENTATIVIDADE</v>
          </cell>
          <cell r="E3581">
            <v>58.48</v>
          </cell>
        </row>
        <row r="3582">
          <cell r="A3582">
            <v>89691</v>
          </cell>
          <cell r="B3582" t="str">
            <v>TE, CPVC, SOLDÁVEL, DN 15MM, INSTALADO EM RAMAL OU SUB-RAMAL DE ÁGUA - FORNECIMENTO E INSTALAÇÃO. AF_12/2014</v>
          </cell>
          <cell r="C3582" t="str">
            <v>UN</v>
          </cell>
          <cell r="D3582" t="str">
            <v>COEFICIENTE DE REPRESENTATIVIDADE</v>
          </cell>
          <cell r="E3582">
            <v>8.1999999999999993</v>
          </cell>
        </row>
        <row r="3583">
          <cell r="A3583">
            <v>89692</v>
          </cell>
          <cell r="B3583" t="str">
            <v>JUNÇÃO SIMPLES, PVC, SERIE R, ÁGUA PLUVIAL, DN 100 X 75 MM, JUNTA ELÁSTICA, FORNECIDO E INSTALADO EM CONDUTORES VERTICAIS DE ÁGUAS PLUVIAIS. AF_12/2014</v>
          </cell>
          <cell r="C3583" t="str">
            <v>UN</v>
          </cell>
          <cell r="D3583" t="str">
            <v>COEFICIENTE DE REPRESENTATIVIDADE</v>
          </cell>
          <cell r="E3583">
            <v>55.15</v>
          </cell>
        </row>
        <row r="3584">
          <cell r="A3584">
            <v>89693</v>
          </cell>
          <cell r="B3584" t="str">
            <v>TÊ, PVC, SERIE R, ÁGUA PLUVIAL, DN 100 X 100 MM, JUNTA ELÁSTICA, FORNECIDO E INSTALADO EM CONDUTORES VERTICAIS DE ÁGUAS PLUVIAIS. AF_12/2014</v>
          </cell>
          <cell r="C3584" t="str">
            <v>UN</v>
          </cell>
          <cell r="D3584" t="str">
            <v>COEFICIENTE DE REPRESENTATIVIDADE</v>
          </cell>
          <cell r="E3584">
            <v>53.42</v>
          </cell>
        </row>
        <row r="3585">
          <cell r="A3585">
            <v>89694</v>
          </cell>
          <cell r="B3585" t="str">
            <v>TE DE TRANSIÇÃO, CPVC, SOLDÁVEL, DN 15MM X 1/2, INSTALADO EM RAMAL OU SUB-RAMAL DE ÁGUA  FORNECIMENTO E INSTALAÇÃO. AF_12/2014</v>
          </cell>
          <cell r="C3585" t="str">
            <v>UN</v>
          </cell>
          <cell r="D3585" t="str">
            <v>COEFICIENTE DE REPRESENTATIVIDADE</v>
          </cell>
          <cell r="E3585">
            <v>11.99</v>
          </cell>
        </row>
        <row r="3586">
          <cell r="A3586">
            <v>89695</v>
          </cell>
          <cell r="B3586" t="str">
            <v>TÊ MISTURADOR, CPVC, SOLDÁVEL, DN15MM, INSTALADO EM RAMAL OU SUB-RAMAL DE ÁGUA  FORNECIMENTO E INSTALAÇÃO. AF_12/2014</v>
          </cell>
          <cell r="C3586" t="str">
            <v>UN</v>
          </cell>
          <cell r="D3586" t="str">
            <v>COEFICIENTE DE REPRESENTATIVIDADE</v>
          </cell>
          <cell r="E3586">
            <v>11.28</v>
          </cell>
        </row>
        <row r="3587">
          <cell r="A3587">
            <v>89696</v>
          </cell>
          <cell r="B3587" t="str">
            <v>TÊ, PVC, SERIE R, ÁGUA PLUVIAL, DN 100 X 75 MM, JUNTA ELÁSTICA, FORNECIDO E INSTALADO EM CONDUTORES VERTICAIS DE ÁGUAS PLUVIAIS. AF_12/2014</v>
          </cell>
          <cell r="C3587" t="str">
            <v>UN</v>
          </cell>
          <cell r="D3587" t="str">
            <v>COEFICIENTE DE REPRESENTATIVIDADE</v>
          </cell>
          <cell r="E3587">
            <v>48.31</v>
          </cell>
        </row>
        <row r="3588">
          <cell r="A3588">
            <v>89697</v>
          </cell>
          <cell r="B3588" t="str">
            <v>TE, CPVC, SOLDÁVEL, DN 22MM, INSTALADO EM RAMAL OU SUB-RAMAL DE ÁGUA - FORNECIMENTO E INSTALAÇÃO. AF_12/2014</v>
          </cell>
          <cell r="C3588" t="str">
            <v>UN</v>
          </cell>
          <cell r="D3588" t="str">
            <v>COEFICIENTE DE REPRESENTATIVIDADE</v>
          </cell>
          <cell r="E3588">
            <v>9.67</v>
          </cell>
        </row>
        <row r="3589">
          <cell r="A3589">
            <v>89698</v>
          </cell>
          <cell r="B3589" t="str">
            <v>JUNÇÃO SIMPLES, PVC, SERIE R, ÁGUA PLUVIAL, DN 150 X 150 MM, JUNTA ELÁSTICA, FORNECIDO E INSTALADO EM CONDUTORES VERTICAIS DE ÁGUAS PLUVIAIS. AF_12/2014</v>
          </cell>
          <cell r="C3589" t="str">
            <v>UN</v>
          </cell>
          <cell r="D3589" t="str">
            <v>COEFICIENTE DE REPRESENTATIVIDADE</v>
          </cell>
          <cell r="E3589">
            <v>171.99</v>
          </cell>
        </row>
        <row r="3590">
          <cell r="A3590">
            <v>89699</v>
          </cell>
          <cell r="B3590" t="str">
            <v>JUNÇÃO SIMPLES, PVC, SERIE R, ÁGUA PLUVIAL, DN 150 X 100 MM, JUNTA ELÁSTICA, FORNECIDO E INSTALADO EM CONDUTORES VERTICAIS DE ÁGUAS PLUVIAIS. AF_12/2014</v>
          </cell>
          <cell r="C3590" t="str">
            <v>UN</v>
          </cell>
          <cell r="D3590" t="str">
            <v>COEFICIENTE DE REPRESENTATIVIDADE</v>
          </cell>
          <cell r="E3590">
            <v>148.56</v>
          </cell>
        </row>
        <row r="3591">
          <cell r="A3591">
            <v>89700</v>
          </cell>
          <cell r="B3591" t="str">
            <v>TE DE TRANSIÇÃO, CPVC, SOLDÁVEL, DN 22MM X 1/2, INSTALADO EM RAMAL OU SUB-RAMAL DE ÁGUA  FORNECIMENTO E INSTALAÇÃO. AF_12/2014</v>
          </cell>
          <cell r="C3591" t="str">
            <v>UN</v>
          </cell>
          <cell r="D3591" t="str">
            <v>COEFICIENTE DE REPRESENTATIVIDADE</v>
          </cell>
          <cell r="E3591">
            <v>12.91</v>
          </cell>
        </row>
        <row r="3592">
          <cell r="A3592">
            <v>89701</v>
          </cell>
          <cell r="B3592" t="str">
            <v>TÊ, PVC, SERIE R, ÁGUA PLUVIAL, DN 150 X 150 MM, JUNTA ELÁSTICA, FORNECIDO E INSTALADO EM CONDUTORES VERTICAIS DE ÁGUAS PLUVIAIS. AF_12/2014</v>
          </cell>
          <cell r="C3592" t="str">
            <v>UN</v>
          </cell>
          <cell r="D3592" t="str">
            <v>COEFICIENTE DE REPRESENTATIVIDADE</v>
          </cell>
          <cell r="E3592">
            <v>117.55</v>
          </cell>
        </row>
        <row r="3593">
          <cell r="A3593">
            <v>89702</v>
          </cell>
          <cell r="B3593" t="str">
            <v>TÊ MISTURADOR, CPVC, SOLDÁVEL, DN22MM, INSTALADO EM RAMAL OU SUB-RAMAL DE ÁGUA  FORNECIMENTO E INSTALAÇÃO. AF_12/2014</v>
          </cell>
          <cell r="C3593" t="str">
            <v>UN</v>
          </cell>
          <cell r="D3593" t="str">
            <v>COEFICIENTE DE REPRESENTATIVIDADE</v>
          </cell>
          <cell r="E3593">
            <v>12.91</v>
          </cell>
        </row>
        <row r="3594">
          <cell r="A3594">
            <v>89703</v>
          </cell>
          <cell r="B3594" t="str">
            <v>TE MISTURADOR DE TRANSIÇÃO, CPVC, SOLDÁVEL, DN 22MM X 3/4", INSTALADO EM RAMAL OU SUB-RAMAL DE ÁGUA - FORNECIMENTO E INSTALAÇÃO. AF_12/2014</v>
          </cell>
          <cell r="C3594" t="str">
            <v>UN</v>
          </cell>
          <cell r="D3594" t="str">
            <v>COEFICIENTE DE REPRESENTATIVIDADE</v>
          </cell>
          <cell r="E3594">
            <v>26.07</v>
          </cell>
        </row>
        <row r="3595">
          <cell r="A3595">
            <v>89704</v>
          </cell>
          <cell r="B3595" t="str">
            <v>TÊ, PVC, SERIE R, ÁGUA PLUVIAL, DN 150 X 100 MM, JUNTA ELÁSTICA, FORNECIDO E INSTALADO EM CONDUTORES VERTICAIS DE ÁGUAS PLUVIAIS. AF_12/2014</v>
          </cell>
          <cell r="C3595" t="str">
            <v>UN</v>
          </cell>
          <cell r="D3595" t="str">
            <v>COEFICIENTE DE REPRESENTATIVIDADE</v>
          </cell>
          <cell r="E3595">
            <v>91.78</v>
          </cell>
        </row>
        <row r="3596">
          <cell r="A3596">
            <v>89705</v>
          </cell>
          <cell r="B3596" t="str">
            <v>TÊ, CPVC, SOLDÁVEL, DN28MM, INSTALADO EM RAMAL OU SUB-RAMAL DE ÁGUA   FORNECIMENTO E INSTALAÇÃO. AF_12/2014</v>
          </cell>
          <cell r="C3596" t="str">
            <v>UN</v>
          </cell>
          <cell r="D3596" t="str">
            <v>COEFICIENTE DE REPRESENTATIVIDADE</v>
          </cell>
          <cell r="E3596">
            <v>15.54</v>
          </cell>
        </row>
        <row r="3597">
          <cell r="A3597">
            <v>89706</v>
          </cell>
          <cell r="B3597" t="str">
            <v>TÊ, CPVC, SOLDÁVEL, DN35MM, INSTALADO EM RAMAL OU SUB-RAMAL DE ÁGUA  FORNECIMENTO E INSTALAÇÃO. AF_12/2014</v>
          </cell>
          <cell r="C3597" t="str">
            <v>UN</v>
          </cell>
          <cell r="D3597" t="str">
            <v>COEFICIENTE DE REPRESENTATIVIDADE</v>
          </cell>
          <cell r="E3597">
            <v>30.39</v>
          </cell>
        </row>
        <row r="3598">
          <cell r="A3598">
            <v>89718</v>
          </cell>
          <cell r="B3598" t="str">
            <v>TUBO, CPVC, SOLDÁVEL, DN 35MM, INSTALADO EM RAMAL DE DISTRIBUIÇÃO DE ÁGUA   FORNECIMENTO E INSTALAÇÃO. AF_12/2014</v>
          </cell>
          <cell r="C3598" t="str">
            <v>M</v>
          </cell>
          <cell r="D3598" t="str">
            <v>COEFICIENTE DE REPRESENTATIVIDADE</v>
          </cell>
          <cell r="E3598">
            <v>30.65</v>
          </cell>
        </row>
        <row r="3599">
          <cell r="A3599">
            <v>89719</v>
          </cell>
          <cell r="B3599" t="str">
            <v>JOELHO 90 GRAUS, CPVC, SOLDÁVEL, DN 22MM, INSTALADO EM RAMAL DE DISTRIBUIÇÃO DE ÁGUA   FORNECIMENTO E INSTALAÇÃO. AF_12/2014</v>
          </cell>
          <cell r="C3599" t="str">
            <v>UN</v>
          </cell>
          <cell r="D3599" t="str">
            <v>COEFICIENTE DE REPRESENTATIVIDADE</v>
          </cell>
          <cell r="E3599">
            <v>6.62</v>
          </cell>
        </row>
        <row r="3600">
          <cell r="A3600">
            <v>89720</v>
          </cell>
          <cell r="B3600" t="str">
            <v>JOELHO 45 GRAUS, CPVC, SOLDÁVEL, DN 22MM, INSTALADO EM RAMAL DE DISTRIBUIÇÃO DE ÁGUA   FORNECIMENTO E INSTALAÇÃO. AF_12/2014</v>
          </cell>
          <cell r="C3600" t="str">
            <v>UN</v>
          </cell>
          <cell r="D3600" t="str">
            <v>COEFICIENTE DE REPRESENTATIVIDADE</v>
          </cell>
          <cell r="E3600">
            <v>7.59</v>
          </cell>
        </row>
        <row r="3601">
          <cell r="A3601">
            <v>89721</v>
          </cell>
          <cell r="B3601" t="str">
            <v>CURVA 90 GRAUS, CPVC, SOLDÁVEL, DN 22MM, INSTALADO EM RAMAL DE DISTRIBUIÇÃO DE ÁGUA - FORNECIMENTO E INSTALAÇÃO. AF_12/2014</v>
          </cell>
          <cell r="C3601" t="str">
            <v>UN</v>
          </cell>
          <cell r="D3601" t="str">
            <v>COEFICIENTE DE REPRESENTATIVIDADE</v>
          </cell>
          <cell r="E3601">
            <v>7.91</v>
          </cell>
        </row>
        <row r="3602">
          <cell r="A3602">
            <v>89722</v>
          </cell>
          <cell r="B3602" t="str">
            <v>JOELHO DE TRANSIÇÃO, 90 GRAUS, CPVC, SOLDÁVEL, DN 22MM X 1/2", INSTALADO EM RAMAL DE ALIMENTAÇAÕ DE ÁGUA - FORNECIMENTO E INSTALAÇÃO. AF_12/2014</v>
          </cell>
          <cell r="C3602" t="str">
            <v>UN</v>
          </cell>
          <cell r="D3602" t="str">
            <v>COEFICIENTE DE REPRESENTATIVIDADE</v>
          </cell>
          <cell r="E3602">
            <v>12.46</v>
          </cell>
        </row>
        <row r="3603">
          <cell r="A3603">
            <v>89723</v>
          </cell>
          <cell r="B3603" t="str">
            <v>JOELHO 90 GRAUS, CPVC, SOLDÁVEL, DN 28MM, INSTALADO EM RAMAL DE DISTRIBUIÇÃO DE ÁGUA   FORNECIMENTO E INSTALAÇÃO. AF_12/2014</v>
          </cell>
          <cell r="C3603" t="str">
            <v>UN</v>
          </cell>
          <cell r="D3603" t="str">
            <v>COEFICIENTE DE REPRESENTATIVIDADE</v>
          </cell>
          <cell r="E3603">
            <v>10.3</v>
          </cell>
        </row>
        <row r="3604">
          <cell r="A3604">
            <v>89724</v>
          </cell>
          <cell r="B3604" t="str">
            <v>JOELHO 90 GRAUS, PVC, SERIE NORMAL, ESGOTO PREDIAL, DN 40 MM, JUNTA SOLDÁVEL, FORNECIDO E INSTALADO EM RAMAL DE DESCARGA OU RAMAL DE ESGOTO SANITÁRIO. AF_12/2014</v>
          </cell>
          <cell r="C3604" t="str">
            <v>UN</v>
          </cell>
          <cell r="D3604" t="str">
            <v>COEFICIENTE DE REPRESENTATIVIDADE</v>
          </cell>
          <cell r="E3604">
            <v>7.83</v>
          </cell>
        </row>
        <row r="3605">
          <cell r="A3605">
            <v>89725</v>
          </cell>
          <cell r="B3605" t="str">
            <v>JOELHO 45 GRAUS, CPVC, SOLDÁVEL, DN 28MM, INSTALADO EM RAMAL DE DISTRIBUIÇÃO DE ÁGUA   FORNECIMENTO E INSTALAÇÃO. AF_12/2014</v>
          </cell>
          <cell r="C3605" t="str">
            <v>UN</v>
          </cell>
          <cell r="D3605" t="str">
            <v>COEFICIENTE DE REPRESENTATIVIDADE</v>
          </cell>
          <cell r="E3605">
            <v>10.07</v>
          </cell>
        </row>
        <row r="3606">
          <cell r="A3606">
            <v>89726</v>
          </cell>
          <cell r="B3606" t="str">
            <v>JOELHO 45 GRAUS, PVC, SERIE NORMAL, ESGOTO PREDIAL, DN 40 MM, JUNTA SOLDÁVEL, FORNECIDO E INSTALADO EM RAMAL DE DESCARGA OU RAMAL DE ESGOTO SANITÁRIO. AF_12/2014</v>
          </cell>
          <cell r="C3606" t="str">
            <v>UN</v>
          </cell>
          <cell r="D3606" t="str">
            <v>COEFICIENTE DE REPRESENTATIVIDADE</v>
          </cell>
          <cell r="E3606">
            <v>5.72</v>
          </cell>
        </row>
        <row r="3607">
          <cell r="A3607">
            <v>89727</v>
          </cell>
          <cell r="B3607" t="str">
            <v>CURVA 90 GRAUS, CPVC, SOLDÁVEL, DN 28MM, INSTALADO EM RAMAL DE DISTRIBUIÇÃO DE ÁGUA   FORNECIMENTO E INSTALAÇÃO. AF_12/2014</v>
          </cell>
          <cell r="C3607" t="str">
            <v>UN</v>
          </cell>
          <cell r="D3607" t="str">
            <v>COEFICIENTE DE REPRESENTATIVIDADE</v>
          </cell>
          <cell r="E3607">
            <v>11.11</v>
          </cell>
        </row>
        <row r="3608">
          <cell r="A3608">
            <v>89728</v>
          </cell>
          <cell r="B3608" t="str">
            <v>CURVA CURTA 90 GRAUS, PVC, SERIE NORMAL, ESGOTO PREDIAL, DN 40 MM, JUNTA SOLDÁVEL, FORNECIDO E INSTALADO EM RAMAL DE DESCARGA OU RAMAL DE ESGOTO SANITÁRIO. AF_12/2014</v>
          </cell>
          <cell r="C3608" t="str">
            <v>UN</v>
          </cell>
          <cell r="D3608" t="str">
            <v>COEFICIENTE DE REPRESENTATIVIDADE</v>
          </cell>
          <cell r="E3608">
            <v>8.35</v>
          </cell>
        </row>
        <row r="3609">
          <cell r="A3609">
            <v>89729</v>
          </cell>
          <cell r="B3609" t="str">
            <v>JOELHO 90 GRAUS, CPVC, SOLDÁVEL, DN 35MM, INSTALADO EM RAMAL DE DISTRIBUIÇÃO DE ÁGUA   FORNECIMENTO E INSTALAÇÃO. AF_12/2014</v>
          </cell>
          <cell r="C3609" t="str">
            <v>UN</v>
          </cell>
          <cell r="D3609" t="str">
            <v>COEFICIENTE DE REPRESENTATIVIDADE</v>
          </cell>
          <cell r="E3609">
            <v>15.11</v>
          </cell>
        </row>
        <row r="3610">
          <cell r="A3610">
            <v>89730</v>
          </cell>
          <cell r="B3610" t="str">
            <v>CURVA LONGA 90 GRAUS, PVC, SERIE NORMAL, ESGOTO PREDIAL, DN 40 MM, JUNTA SOLDÁVEL, FORNECIDO E INSTALADO EM RAMAL DE DESCARGA OU RAMAL DE ESGOTO SANITÁRIO. AF_12/2014</v>
          </cell>
          <cell r="C3610" t="str">
            <v>UN</v>
          </cell>
          <cell r="D3610" t="str">
            <v>COEFICIENTE DE REPRESENTATIVIDADE</v>
          </cell>
          <cell r="E3610">
            <v>9.0399999999999991</v>
          </cell>
        </row>
        <row r="3611">
          <cell r="A3611">
            <v>89731</v>
          </cell>
          <cell r="B3611" t="str">
            <v>JOELHO 90 GRAUS, PVC, SERIE NORMAL, ESGOTO PREDIAL, DN 50 MM, JUNTA ELÁSTICA, FORNECIDO E INSTALADO EM RAMAL DE DESCARGA OU RAMAL DE ESGOTO SANITÁRIO. AF_12/2014</v>
          </cell>
          <cell r="C3611" t="str">
            <v>UN</v>
          </cell>
          <cell r="D3611" t="str">
            <v>COEFICIENTE DE REPRESENTATIVIDADE</v>
          </cell>
          <cell r="E3611">
            <v>8.43</v>
          </cell>
        </row>
        <row r="3612">
          <cell r="A3612">
            <v>89732</v>
          </cell>
          <cell r="B3612" t="str">
            <v>JOELHO 45 GRAUS, PVC, SERIE NORMAL, ESGOTO PREDIAL, DN 50 MM, JUNTA ELÁSTICA, FORNECIDO E INSTALADO EM RAMAL DE DESCARGA OU RAMAL DE ESGOTO SANITÁRIO. AF_12/2014</v>
          </cell>
          <cell r="C3612" t="str">
            <v>UN</v>
          </cell>
          <cell r="D3612" t="str">
            <v>COEFICIENTE DE REPRESENTATIVIDADE</v>
          </cell>
          <cell r="E3612">
            <v>8.93</v>
          </cell>
        </row>
        <row r="3613">
          <cell r="A3613">
            <v>89733</v>
          </cell>
          <cell r="B3613" t="str">
            <v>CURVA CURTA 90 GRAUS, PVC, SERIE NORMAL, ESGOTO PREDIAL, DN 50 MM, JUNTA ELÁSTICA, FORNECIDO E INSTALADO EM RAMAL DE DESCARGA OU RAMAL DE ESGOTO SANITÁRIO. AF_12/2014</v>
          </cell>
          <cell r="C3613" t="str">
            <v>UN</v>
          </cell>
          <cell r="D3613" t="str">
            <v>COEFICIENTE DE REPRESENTATIVIDADE</v>
          </cell>
          <cell r="E3613">
            <v>14.29</v>
          </cell>
        </row>
        <row r="3614">
          <cell r="A3614">
            <v>89734</v>
          </cell>
          <cell r="B3614" t="str">
            <v>JOELHO 45 GRAUS, CPVC, SOLDÁVEL, DN 35MM, INSTALADO EM RAMAL DE DISTRIBUIÇÃO DE ÁGUA   FORNECIMENTO E INSTALAÇÃO. AF_12/2014</v>
          </cell>
          <cell r="C3614" t="str">
            <v>UN</v>
          </cell>
          <cell r="D3614" t="str">
            <v>COEFICIENTE DE REPRESENTATIVIDADE</v>
          </cell>
          <cell r="E3614">
            <v>15.11</v>
          </cell>
        </row>
        <row r="3615">
          <cell r="A3615">
            <v>89735</v>
          </cell>
          <cell r="B3615" t="str">
            <v>CURVA LONGA 90 GRAUS, PVC, SERIE NORMAL, ESGOTO PREDIAL, DN 50 MM, JUNTA ELÁSTICA, FORNECIDO E INSTALADO EM RAMAL DE DESCARGA OU RAMAL DE ESGOTO SANITÁRIO. AF_12/2014</v>
          </cell>
          <cell r="C3615" t="str">
            <v>UN</v>
          </cell>
          <cell r="D3615" t="str">
            <v>COEFICIENTE DE REPRESENTATIVIDADE</v>
          </cell>
          <cell r="E3615">
            <v>15.11</v>
          </cell>
        </row>
        <row r="3616">
          <cell r="A3616">
            <v>89736</v>
          </cell>
          <cell r="B3616" t="str">
            <v>LUVA, CPVC, SOLDÁVEL, DN 22MM, INSTALADO EM RAMAL DE DISTRIBUIÇÃO DE ÁGUA   FORNECIMENTO E INSTALAÇÃO. AF_12/2014</v>
          </cell>
          <cell r="C3616" t="str">
            <v>UN</v>
          </cell>
          <cell r="D3616" t="str">
            <v>COEFICIENTE DE REPRESENTATIVIDADE</v>
          </cell>
          <cell r="E3616">
            <v>4.55</v>
          </cell>
        </row>
        <row r="3617">
          <cell r="A3617">
            <v>89737</v>
          </cell>
          <cell r="B3617" t="str">
            <v>JOELHO 90 GRAUS, PVC, SERIE NORMAL, ESGOTO PREDIAL, DN 75 MM, JUNTA ELÁSTICA, FORNECIDO E INSTALADO EM RAMAL DE DESCARGA OU RAMAL DE ESGOTO SANITÁRIO. AF_12/2014</v>
          </cell>
          <cell r="C3617" t="str">
            <v>UN</v>
          </cell>
          <cell r="D3617" t="str">
            <v>COEFICIENTE DE REPRESENTATIVIDADE</v>
          </cell>
          <cell r="E3617">
            <v>14.58</v>
          </cell>
        </row>
        <row r="3618">
          <cell r="A3618">
            <v>89738</v>
          </cell>
          <cell r="B3618" t="str">
            <v>LUVA DE CORRER, CPVC, SOLDÁVEL, DN 22MM, INSTALADO EM RAMAL DE DISTRIBUIÇÃO DE ÁGUA   FORNECIMENTO E INSTALAÇÃO. AF_12/2014</v>
          </cell>
          <cell r="C3618" t="str">
            <v>UN</v>
          </cell>
          <cell r="D3618" t="str">
            <v>COEFICIENTE DE REPRESENTATIVIDADE</v>
          </cell>
          <cell r="E3618">
            <v>7.93</v>
          </cell>
        </row>
        <row r="3619">
          <cell r="A3619">
            <v>89739</v>
          </cell>
          <cell r="B3619" t="str">
            <v>JOELHO 45 GRAUS, PVC, SERIE NORMAL, ESGOTO PREDIAL, DN 75 MM, JUNTA ELÁSTICA, FORNECIDO E INSTALADO EM RAMAL DE DESCARGA OU RAMAL DE ESGOTO SANITÁRIO. AF_12/2014</v>
          </cell>
          <cell r="C3619" t="str">
            <v>UN</v>
          </cell>
          <cell r="D3619" t="str">
            <v>COEFICIENTE DE REPRESENTATIVIDADE</v>
          </cell>
          <cell r="E3619">
            <v>15.29</v>
          </cell>
        </row>
        <row r="3620">
          <cell r="A3620">
            <v>89740</v>
          </cell>
          <cell r="B3620" t="str">
            <v>LUVA DE TRANSIÇÃO, CPVC, SOLDÁVEL, DN 22MM X 25MM, INSTALADO EM RAMAL DE DISTRIBUIÇÃO DE ÁGUA   FORNECIMENTO E INSTALAÇÃO. AF_12/2014</v>
          </cell>
          <cell r="C3620" t="str">
            <v>UN</v>
          </cell>
          <cell r="D3620" t="str">
            <v>COEFICIENTE DE REPRESENTATIVIDADE</v>
          </cell>
          <cell r="E3620">
            <v>4.26</v>
          </cell>
        </row>
        <row r="3621">
          <cell r="A3621">
            <v>89741</v>
          </cell>
          <cell r="B3621" t="str">
            <v>UNIÃO, CPVC, SOLDÁVEL, DN 22MM, INSTALADO EM RAMAL DE DISTRIBUIÇÃO DE ÁGUA   FORNECIMENTO E INSTALAÇÃO. AF_12/2014</v>
          </cell>
          <cell r="C3621" t="str">
            <v>UN</v>
          </cell>
          <cell r="D3621" t="str">
            <v>COEFICIENTE DE REPRESENTATIVIDADE</v>
          </cell>
          <cell r="E3621">
            <v>10.5</v>
          </cell>
        </row>
        <row r="3622">
          <cell r="A3622">
            <v>89742</v>
          </cell>
          <cell r="B3622" t="str">
            <v>CURVA CURTA 90 GRAUS, PVC, SERIE NORMAL, ESGOTO PREDIAL, DN 75 MM, JUNTA ELÁSTICA, FORNECIDO E INSTALADO EM RAMAL DE DESCARGA OU RAMAL DE ESGOTO SANITÁRIO. AF_12/2014</v>
          </cell>
          <cell r="C3622" t="str">
            <v>UN</v>
          </cell>
          <cell r="D3622" t="str">
            <v>COEFICIENTE DE REPRESENTATIVIDADE</v>
          </cell>
          <cell r="E3622">
            <v>24.75</v>
          </cell>
        </row>
        <row r="3623">
          <cell r="A3623">
            <v>89743</v>
          </cell>
          <cell r="B3623" t="str">
            <v>CURVA LONGA 90 GRAUS, PVC, SERIE NORMAL, ESGOTO PREDIAL, DN 75 MM, JUNTA ELÁSTICA, FORNECIDO E INSTALADO EM RAMAL DE DESCARGA OU RAMAL DE ESGOTO SANITÁRIO. AF_12/2014</v>
          </cell>
          <cell r="C3623" t="str">
            <v>UN</v>
          </cell>
          <cell r="D3623" t="str">
            <v>COEFICIENTE DE REPRESENTATIVIDADE</v>
          </cell>
          <cell r="E3623">
            <v>34.94</v>
          </cell>
        </row>
        <row r="3624">
          <cell r="A3624">
            <v>89744</v>
          </cell>
          <cell r="B3624" t="str">
            <v>JOELHO 90 GRAUS, PVC, SERIE NORMAL, ESGOTO PREDIAL, DN 100 MM, JUNTA ELÁSTICA, FORNECIDO E INSTALADO EM RAMAL DE DESCARGA OU RAMAL DE ESGOTO SANITÁRIO. AF_12/2014</v>
          </cell>
          <cell r="C3624" t="str">
            <v>UN</v>
          </cell>
          <cell r="D3624" t="str">
            <v>COEFICIENTE DE REPRESENTATIVIDADE</v>
          </cell>
          <cell r="E3624">
            <v>18.989999999999998</v>
          </cell>
        </row>
        <row r="3625">
          <cell r="A3625">
            <v>89745</v>
          </cell>
          <cell r="B3625" t="str">
            <v>CONECTOR, CPVC, SOLDÁVEL, DN 22MM X 1/2 , INSTALADO EM RAMAL DE DISTRIBUIÇÃO DE ÁGUA   FORNECIMENTO E INSTALAÇÃO. AF_12/2014</v>
          </cell>
          <cell r="C3625" t="str">
            <v>UN</v>
          </cell>
          <cell r="D3625" t="str">
            <v>COEFICIENTE DE REPRESENTATIVIDADE</v>
          </cell>
          <cell r="E3625">
            <v>16</v>
          </cell>
        </row>
        <row r="3626">
          <cell r="A3626">
            <v>89746</v>
          </cell>
          <cell r="B3626" t="str">
            <v>JOELHO 45 GRAUS, PVC, SERIE NORMAL, ESGOTO PREDIAL, DN 100 MM, JUNTA ELÁSTICA, FORNECIDO E INSTALADO EM RAMAL DE DESCARGA OU RAMAL DE ESGOTO SANITÁRIO. AF_12/2014</v>
          </cell>
          <cell r="C3626" t="str">
            <v>UN</v>
          </cell>
          <cell r="D3626" t="str">
            <v>COEFICIENTE DE REPRESENTATIVIDADE</v>
          </cell>
          <cell r="E3626">
            <v>18.940000000000001</v>
          </cell>
        </row>
        <row r="3627">
          <cell r="A3627">
            <v>89747</v>
          </cell>
          <cell r="B3627" t="str">
            <v>ADAPTADOR, CPVC, SOLDÁVEL, DN 22MM, INSTALADO EM RAMAL DE DISTRIBUIÇÃO DE ÁGUA   FORNECIMENTO E INSTALAÇÃO. AF_12/2014</v>
          </cell>
          <cell r="C3627" t="str">
            <v>UN</v>
          </cell>
          <cell r="D3627" t="str">
            <v>COEFICIENTE DE REPRESENTATIVIDADE</v>
          </cell>
          <cell r="E3627">
            <v>6.79</v>
          </cell>
        </row>
        <row r="3628">
          <cell r="A3628">
            <v>89748</v>
          </cell>
          <cell r="B3628" t="str">
            <v>CURVA CURTA 90 GRAUS, PVC, SERIE NORMAL, ESGOTO PREDIAL, DN 100 MM, JUNTA ELÁSTICA, FORNECIDO E INSTALADO EM RAMAL DE DESCARGA OU RAMAL DE ESGOTO SANITÁRIO. AF_12/2014</v>
          </cell>
          <cell r="C3628" t="str">
            <v>UN</v>
          </cell>
          <cell r="D3628" t="str">
            <v>COEFICIENTE DE REPRESENTATIVIDADE</v>
          </cell>
          <cell r="E3628">
            <v>30.04</v>
          </cell>
        </row>
        <row r="3629">
          <cell r="A3629">
            <v>89749</v>
          </cell>
          <cell r="B3629" t="str">
            <v>CURVA DE TRANSPOSIÇÃO, CPVC, SOLDÁVEL, DN 22MM, INSTALADO EM RAMAL DE DISTRIBUIÇÃO DE ÁGUA   FORNECIMENTO E INSTALAÇÃO. AF_12/2014</v>
          </cell>
          <cell r="C3629" t="str">
            <v>UN</v>
          </cell>
          <cell r="D3629" t="str">
            <v>COEFICIENTE DE REPRESENTATIVIDADE</v>
          </cell>
          <cell r="E3629">
            <v>7.93</v>
          </cell>
        </row>
        <row r="3630">
          <cell r="A3630">
            <v>89750</v>
          </cell>
          <cell r="B3630" t="str">
            <v>CURVA LONGA 90 GRAUS, PVC, SERIE NORMAL, ESGOTO PREDIAL, DN 100 MM, JUNTA ELÁSTICA, FORNECIDO E INSTALADO EM RAMAL DE DESCARGA OU RAMAL DE ESGOTO SANITÁRIO. AF_12/2014</v>
          </cell>
          <cell r="C3630" t="str">
            <v>UN</v>
          </cell>
          <cell r="D3630" t="str">
            <v>COEFICIENTE DE REPRESENTATIVIDADE</v>
          </cell>
          <cell r="E3630">
            <v>49.65</v>
          </cell>
        </row>
        <row r="3631">
          <cell r="A3631">
            <v>89751</v>
          </cell>
          <cell r="B3631" t="str">
            <v>BUCHA DE REDUÇÃO, CPVC, SOLDÁVEL, DN 22MM X 15MM, INSTALADO EM RAMAL DE DISTRIBUIÇÃO DE ÁGUA   FORNECIMENTO E INSTALAÇÃO. AF_12/2014</v>
          </cell>
          <cell r="C3631" t="str">
            <v>UN</v>
          </cell>
          <cell r="D3631" t="str">
            <v>COEFICIENTE DE REPRESENTATIVIDADE</v>
          </cell>
          <cell r="E3631">
            <v>3.76</v>
          </cell>
        </row>
        <row r="3632">
          <cell r="A3632">
            <v>89752</v>
          </cell>
          <cell r="B3632" t="str">
            <v>LUVA SIMPLES, PVC, SERIE NORMAL, ESGOTO PREDIAL, DN 40 MM, JUNTA SOLDÁVEL, FORNECIDO E INSTALADO EM RAMAL DE DESCARGA OU RAMAL DE ESGOTO SANITÁRIO. AF_12/2014</v>
          </cell>
          <cell r="C3632" t="str">
            <v>UN</v>
          </cell>
          <cell r="D3632" t="str">
            <v>COEFICIENTE DE REPRESENTATIVIDADE</v>
          </cell>
          <cell r="E3632">
            <v>4.82</v>
          </cell>
        </row>
        <row r="3633">
          <cell r="A3633">
            <v>89753</v>
          </cell>
          <cell r="B3633" t="str">
            <v>LUVA SIMPLES, PVC, SERIE NORMAL, ESGOTO PREDIAL, DN 50 MM, JUNTA ELÁSTICA, FORNECIDO E INSTALADO EM RAMAL DE DESCARGA OU RAMAL DE ESGOTO SANITÁRIO. AF_12/2014</v>
          </cell>
          <cell r="C3633" t="str">
            <v>UN</v>
          </cell>
          <cell r="D3633" t="str">
            <v>COEFICIENTE DE REPRESENTATIVIDADE</v>
          </cell>
          <cell r="E3633">
            <v>6.92</v>
          </cell>
        </row>
        <row r="3634">
          <cell r="A3634">
            <v>89754</v>
          </cell>
          <cell r="B3634" t="str">
            <v>LUVA DE CORRER, PVC, SERIE NORMAL, ESGOTO PREDIAL, DN 50 MM, JUNTA ELÁSTICA, FORNECIDO E INSTALADO EM RAMAL DE DESCARGA OU RAMAL DE ESGOTO SANITÁRIO. AF_12/2014</v>
          </cell>
          <cell r="C3634" t="str">
            <v>UN</v>
          </cell>
          <cell r="D3634" t="str">
            <v>COEFICIENTE DE REPRESENTATIVIDADE</v>
          </cell>
          <cell r="E3634">
            <v>12.87</v>
          </cell>
        </row>
        <row r="3635">
          <cell r="A3635">
            <v>89755</v>
          </cell>
          <cell r="B3635" t="str">
            <v>LUVA, CPVC, SOLDÁVEL, DN 28MM, INSTALADO EM RAMAL DE DISTRIBUIÇÃO DE ÁGUA   FORNECIMENTO E INSTALAÇÃO. AF_12/2014</v>
          </cell>
          <cell r="C3635" t="str">
            <v>UN</v>
          </cell>
          <cell r="D3635" t="str">
            <v>COEFICIENTE DE REPRESENTATIVIDADE</v>
          </cell>
          <cell r="E3635">
            <v>6.73</v>
          </cell>
        </row>
        <row r="3636">
          <cell r="A3636">
            <v>89756</v>
          </cell>
          <cell r="B3636" t="str">
            <v>LUVA DE CORRER, CPVC, SOLDÁVEL, DN 28MM, INSTALADO EM RAMAL DE DISTRIBUIÇÃO DE ÁGUA   FORNECIMENTO E INSTALAÇÃO. AF_12/2014</v>
          </cell>
          <cell r="C3636" t="str">
            <v>UN</v>
          </cell>
          <cell r="D3636" t="str">
            <v>COEFICIENTE DE REPRESENTATIVIDADE</v>
          </cell>
          <cell r="E3636">
            <v>10.6</v>
          </cell>
        </row>
        <row r="3637">
          <cell r="A3637">
            <v>89757</v>
          </cell>
          <cell r="B3637" t="str">
            <v>UNIÃO, CPVC, SOLDÁVEL, DN 28MM, INSTALADO EM RAMAL DE DISTRIBUIÇÃO DE ÁGUA   FORNECIMENTO E INSTALAÇÃO. AF_12/2014</v>
          </cell>
          <cell r="C3637" t="str">
            <v>UN</v>
          </cell>
          <cell r="D3637" t="str">
            <v>COEFICIENTE DE REPRESENTATIVIDADE</v>
          </cell>
          <cell r="E3637">
            <v>15.53</v>
          </cell>
        </row>
        <row r="3638">
          <cell r="A3638">
            <v>89758</v>
          </cell>
          <cell r="B3638" t="str">
            <v>CONECTOR, CPVC, SOLDÁVEL, DN 28MM X 1 , INSTALADO EM RAMAL DE DISTRIBUIÇÃO DE ÁGUA   FORNECIMENTO E INSTALAÇÃO. AF_12/2014</v>
          </cell>
          <cell r="C3638" t="str">
            <v>UN</v>
          </cell>
          <cell r="D3638" t="str">
            <v>COEFICIENTE DE REPRESENTATIVIDADE</v>
          </cell>
          <cell r="E3638">
            <v>23.57</v>
          </cell>
        </row>
        <row r="3639">
          <cell r="A3639">
            <v>89759</v>
          </cell>
          <cell r="B3639" t="str">
            <v>BUCHA DE REDUÇÃO, CPVC, SOLDÁVEL, DN 28MM X 22MM, INSTALADO EM RAMAL DE DISTRIBUIÇÃO DE ÁGUA - FORNECIMENTO E INSTALAÇÃO. AF_12/2014</v>
          </cell>
          <cell r="C3639" t="str">
            <v>UN</v>
          </cell>
          <cell r="D3639" t="str">
            <v>COEFICIENTE DE REPRESENTATIVIDADE</v>
          </cell>
          <cell r="E3639">
            <v>5.0199999999999996</v>
          </cell>
        </row>
        <row r="3640">
          <cell r="A3640">
            <v>89760</v>
          </cell>
          <cell r="B3640" t="str">
            <v>LUVA, CPVC, SOLDÁVEL, DN 35MM, INSTALADO EM RAMAL DE DISTRIBUIÇÃO DE ÁGUA - FORNECIMENTO E INSTALAÇÃO. AF_12/2014</v>
          </cell>
          <cell r="C3640" t="str">
            <v>UN</v>
          </cell>
          <cell r="D3640" t="str">
            <v>COEFICIENTE DE REPRESENTATIVIDADE</v>
          </cell>
          <cell r="E3640">
            <v>10.46</v>
          </cell>
        </row>
        <row r="3641">
          <cell r="A3641">
            <v>89761</v>
          </cell>
          <cell r="B3641" t="str">
            <v>LUVA DE CORRER, CPVC, SOLDÁVEL, DN 35MM, INSTALADO EM RAMAL DE DISTRIBUIÇÃO DE ÁGUA - FORNECIMENTO E INSTALAÇÃO. AF_12/2014</v>
          </cell>
          <cell r="C3641" t="str">
            <v>UN</v>
          </cell>
          <cell r="D3641" t="str">
            <v>COEFICIENTE DE REPRESENTATIVIDADE</v>
          </cell>
          <cell r="E3641">
            <v>16.239999999999998</v>
          </cell>
        </row>
        <row r="3642">
          <cell r="A3642">
            <v>89762</v>
          </cell>
          <cell r="B3642" t="str">
            <v>UNIÃO, CPVC, SOLDÁVEL, DN35MM, INSTALADO EM RAMAL DE DISTRIBUIÇÃO DE ÁGUA - FORNECIMENTO E INSTALAÇÃO. AF_12/2014</v>
          </cell>
          <cell r="C3642" t="str">
            <v>UN</v>
          </cell>
          <cell r="D3642" t="str">
            <v>COEFICIENTE DE REPRESENTATIVIDADE</v>
          </cell>
          <cell r="E3642">
            <v>22.44</v>
          </cell>
        </row>
        <row r="3643">
          <cell r="A3643">
            <v>89763</v>
          </cell>
          <cell r="B3643" t="str">
            <v>CONECTOR, CPVC, SOLDÁVEL, DN 35MM X 1 1/4 , INSTALADO EM RAMAL DE DISTRIBUIÇÃO DE ÁGUA - FORNECIMENTO E INSTALAÇÃO. AF_12/2014</v>
          </cell>
          <cell r="C3643" t="str">
            <v>UN</v>
          </cell>
          <cell r="D3643" t="str">
            <v>COEFICIENTE DE REPRESENTATIVIDADE</v>
          </cell>
          <cell r="E3643">
            <v>83.77</v>
          </cell>
        </row>
        <row r="3644">
          <cell r="A3644">
            <v>89764</v>
          </cell>
          <cell r="B3644" t="str">
            <v>BUCHA DE REDUÇÃO, CPVC, SOLDÁVEL, DN35MM X 28MM, INSTALADO EM RAMAL DE DISTRIBUIÇÃO DE ÁGUA - FORNECIMENTO E INSTALAÇÃO. AF_12/2014</v>
          </cell>
          <cell r="C3644" t="str">
            <v>UN</v>
          </cell>
          <cell r="D3644" t="str">
            <v>COEFICIENTE DE REPRESENTATIVIDADE</v>
          </cell>
          <cell r="E3644">
            <v>17.489999999999998</v>
          </cell>
        </row>
        <row r="3645">
          <cell r="A3645">
            <v>89765</v>
          </cell>
          <cell r="B3645" t="str">
            <v>TE, CPVC, SOLDÁVEL, DN 22MM, INSTALADO EM RAMAL DE DISTRIBUIÇÃO DE ÁGUA - FORNECIMENTO E INSTALAÇÃO. AF_12/2014</v>
          </cell>
          <cell r="C3645" t="str">
            <v>UN</v>
          </cell>
          <cell r="D3645" t="str">
            <v>COEFICIENTE DE REPRESENTATIVIDADE</v>
          </cell>
          <cell r="E3645">
            <v>8.66</v>
          </cell>
        </row>
        <row r="3646">
          <cell r="A3646">
            <v>89766</v>
          </cell>
          <cell r="B3646" t="str">
            <v>TE DE TRANSIÇÃO, CPVC, SOLDÁVEL, DN 22MM X 1/2 , INSTALADO EM RAMAL DE DISTRIBUIÇÃO DE ÁGUA   FORNECIMENTO E INSTALAÇÃO. AF_12/2014</v>
          </cell>
          <cell r="C3646" t="str">
            <v>UN</v>
          </cell>
          <cell r="D3646" t="str">
            <v>COEFICIENTE DE REPRESENTATIVIDADE</v>
          </cell>
          <cell r="E3646">
            <v>11.9</v>
          </cell>
        </row>
        <row r="3647">
          <cell r="A3647">
            <v>89767</v>
          </cell>
          <cell r="B3647" t="str">
            <v>TÊ MISTURADOR, CPVC, SOLDÁVEL, DN 22MM, INSTALADO EM RAMAL DE DISTRIBUIÇÃO DE ÁGUA - FORNECIMENTO E INSTALAÇÃO. AF_12/2014</v>
          </cell>
          <cell r="C3647" t="str">
            <v>UN</v>
          </cell>
          <cell r="D3647" t="str">
            <v>COEFICIENTE DE REPRESENTATIVIDADE</v>
          </cell>
          <cell r="E3647">
            <v>11.9</v>
          </cell>
        </row>
        <row r="3648">
          <cell r="A3648">
            <v>89768</v>
          </cell>
          <cell r="B3648" t="str">
            <v>TÊ, CPVC, SOLDÁVEL, DN 28MM, INSTALADO EM RAMAL DE DISTRIBUIÇÃO DE ÁGUA - FORNECIMENTO E INSTALAÇÃO. AF_12/2014</v>
          </cell>
          <cell r="C3648" t="str">
            <v>UN</v>
          </cell>
          <cell r="D3648" t="str">
            <v>COEFICIENTE DE REPRESENTATIVIDADE</v>
          </cell>
          <cell r="E3648">
            <v>12.39</v>
          </cell>
        </row>
        <row r="3649">
          <cell r="A3649">
            <v>89769</v>
          </cell>
          <cell r="B3649" t="str">
            <v>TÊ, CPVC, SOLDÁVEL, DN35MM, INSTALADO EM RAMAL DE DISTRIBUIÇÃO DE ÁGUA - FORNECIMENTO E INSTALAÇÃO. AF_12/2014</v>
          </cell>
          <cell r="C3649" t="str">
            <v>UN</v>
          </cell>
          <cell r="D3649" t="str">
            <v>COEFICIENTE DE REPRESENTATIVIDADE</v>
          </cell>
          <cell r="E3649">
            <v>26.66</v>
          </cell>
        </row>
        <row r="3650">
          <cell r="A3650">
            <v>89772</v>
          </cell>
          <cell r="B3650" t="str">
            <v>TUBO, CPVC, SOLDÁVEL, DN 54MM, INSTALADO EM PRUMADA DE ÁGUA  FORNECIMENTO E INSTALAÇÃO. AF_12/2014</v>
          </cell>
          <cell r="C3650" t="str">
            <v>M</v>
          </cell>
          <cell r="D3650" t="str">
            <v>COEFICIENTE DE REPRESENTATIVIDADE</v>
          </cell>
          <cell r="E3650">
            <v>54.3</v>
          </cell>
        </row>
        <row r="3651">
          <cell r="A3651">
            <v>89774</v>
          </cell>
          <cell r="B3651" t="str">
            <v>LUVA SIMPLES, PVC, SERIE NORMAL, ESGOTO PREDIAL, DN 75 MM, JUNTA ELÁSTICA, FORNECIDO E INSTALADO EM RAMAL DE DESCARGA OU RAMAL DE ESGOTO SANITÁRIO. AF_12/2014</v>
          </cell>
          <cell r="C3651" t="str">
            <v>UN</v>
          </cell>
          <cell r="D3651" t="str">
            <v>COEFICIENTE DE REPRESENTATIVIDADE</v>
          </cell>
          <cell r="E3651">
            <v>11.55</v>
          </cell>
        </row>
        <row r="3652">
          <cell r="A3652">
            <v>89776</v>
          </cell>
          <cell r="B3652" t="str">
            <v>LUVA DE CORRER, PVC, SERIE NORMAL, ESGOTO PREDIAL, DN 75 MM, JUNTA ELÁSTICA, FORNECIDO E INSTALADO EM RAMAL DE DESCARGA OU RAMAL DE ESGOTO SANITÁRIO. AF_12/2014</v>
          </cell>
          <cell r="C3652" t="str">
            <v>UN</v>
          </cell>
          <cell r="D3652" t="str">
            <v>COEFICIENTE DE REPRESENTATIVIDADE</v>
          </cell>
          <cell r="E3652">
            <v>16.149999999999999</v>
          </cell>
        </row>
        <row r="3653">
          <cell r="A3653">
            <v>89777</v>
          </cell>
          <cell r="B3653" t="str">
            <v>JOELHO 90 GRAUS, CPVC, SOLDÁVEL, DN 35MM, INSTALADO EM PRUMADA DE ÁGUA  FORNECIMENTO E INSTALAÇÃO. AF_12/2014</v>
          </cell>
          <cell r="C3653" t="str">
            <v>UN</v>
          </cell>
          <cell r="D3653" t="str">
            <v>COEFICIENTE DE REPRESENTATIVIDADE</v>
          </cell>
          <cell r="E3653">
            <v>13.84</v>
          </cell>
        </row>
        <row r="3654">
          <cell r="A3654">
            <v>89778</v>
          </cell>
          <cell r="B3654" t="str">
            <v>LUVA SIMPLES, PVC, SERIE NORMAL, ESGOTO PREDIAL, DN 100 MM, JUNTA ELÁSTICA, FORNECIDO E INSTALADO EM RAMAL DE DESCARGA OU RAMAL DE ESGOTO SANITÁRIO. AF_12/2014</v>
          </cell>
          <cell r="C3654" t="str">
            <v>UN</v>
          </cell>
          <cell r="D3654" t="str">
            <v>COEFICIENTE DE REPRESENTATIVIDADE</v>
          </cell>
          <cell r="E3654">
            <v>14.48</v>
          </cell>
        </row>
        <row r="3655">
          <cell r="A3655">
            <v>89779</v>
          </cell>
          <cell r="B3655" t="str">
            <v>LUVA DE CORRER, PVC, SERIE NORMAL, ESGOTO PREDIAL, DN 100 MM, JUNTA ELÁSTICA, FORNECIDO E INSTALADO EM RAMAL DE DESCARGA OU RAMAL DE ESGOTO SANITÁRIO. AF_12/2014</v>
          </cell>
          <cell r="C3655" t="str">
            <v>UN</v>
          </cell>
          <cell r="D3655" t="str">
            <v>COEFICIENTE DE REPRESENTATIVIDADE</v>
          </cell>
          <cell r="E3655">
            <v>23.01</v>
          </cell>
        </row>
        <row r="3656">
          <cell r="A3656">
            <v>89780</v>
          </cell>
          <cell r="B3656" t="str">
            <v>JOELHO 45 GRAUS, CPVC, SOLDÁVEL, DN 35MM, INSTALADO EM PRUMADA DE ÁGUA - FORNECIMENTO E INSTALAÇÃO. AF_12/2014</v>
          </cell>
          <cell r="C3656" t="str">
            <v>UN</v>
          </cell>
          <cell r="D3656" t="str">
            <v>COEFICIENTE DE REPRESENTATIVIDADE</v>
          </cell>
          <cell r="E3656">
            <v>13.84</v>
          </cell>
        </row>
        <row r="3657">
          <cell r="A3657">
            <v>89781</v>
          </cell>
          <cell r="B3657" t="str">
            <v>JOELHO 90 GRAUS, CPVC, SOLDÁVEL, DN 42MM, INSTALADO EM PRUMADA DE ÁGUA  FORNECIMENTO E INSTALAÇÃO. AF_12/2014</v>
          </cell>
          <cell r="C3657" t="str">
            <v>UN</v>
          </cell>
          <cell r="D3657" t="str">
            <v>COEFICIENTE DE REPRESENTATIVIDADE</v>
          </cell>
          <cell r="E3657">
            <v>20.18</v>
          </cell>
        </row>
        <row r="3658">
          <cell r="A3658">
            <v>89782</v>
          </cell>
          <cell r="B3658" t="str">
            <v>TE, PVC, SERIE NORMAL, ESGOTO PREDIAL, DN 40 X 40 MM, JUNTA SOLDÁVEL, FORNECIDO E INSTALADO EM RAMAL DE DESCARGA OU RAMAL DE ESGOTO SANITÁRIO. AF_12/2014</v>
          </cell>
          <cell r="C3658" t="str">
            <v>UN</v>
          </cell>
          <cell r="D3658" t="str">
            <v>COEFICIENTE DE REPRESENTATIVIDADE</v>
          </cell>
          <cell r="E3658">
            <v>9.36</v>
          </cell>
        </row>
        <row r="3659">
          <cell r="A3659">
            <v>89783</v>
          </cell>
          <cell r="B3659" t="str">
            <v>JUNÇÃO SIMPLES, PVC, SERIE NORMAL, ESGOTO PREDIAL, DN 40 MM, JUNTA SOLDÁVEL, FORNECIDO E INSTALADO EM RAMAL DE DESCARGA OU RAMAL DE ESGOTO SANITÁRIO. AF_12/2014</v>
          </cell>
          <cell r="C3659" t="str">
            <v>UN</v>
          </cell>
          <cell r="D3659" t="str">
            <v>COEFICIENTE DE REPRESENTATIVIDADE</v>
          </cell>
          <cell r="E3659">
            <v>9.58</v>
          </cell>
        </row>
        <row r="3660">
          <cell r="A3660">
            <v>89784</v>
          </cell>
          <cell r="B3660" t="str">
            <v>TE, PVC, SERIE NORMAL, ESGOTO PREDIAL, DN 50 X 50 MM, JUNTA ELÁSTICA, FORNECIDO E INSTALADO EM RAMAL DE DESCARGA OU RAMAL DE ESGOTO SANITÁRIO. AF_12/2014</v>
          </cell>
          <cell r="C3660" t="str">
            <v>UN</v>
          </cell>
          <cell r="D3660" t="str">
            <v>COEFICIENTE DE REPRESENTATIVIDADE</v>
          </cell>
          <cell r="E3660">
            <v>15.27</v>
          </cell>
        </row>
        <row r="3661">
          <cell r="A3661">
            <v>89785</v>
          </cell>
          <cell r="B3661" t="str">
            <v>JUNÇÃO SIMPLES, PVC, SERIE NORMAL, ESGOTO PREDIAL, DN 50 X 50 MM, JUNTA ELÁSTICA, FORNECIDO E INSTALADO EM RAMAL DE DESCARGA OU RAMAL DE ESGOTO SANITÁRIO. AF_12/2014</v>
          </cell>
          <cell r="C3661" t="str">
            <v>UN</v>
          </cell>
          <cell r="D3661" t="str">
            <v>COEFICIENTE DE REPRESENTATIVIDADE</v>
          </cell>
          <cell r="E3661">
            <v>16.690000000000001</v>
          </cell>
        </row>
        <row r="3662">
          <cell r="A3662">
            <v>89786</v>
          </cell>
          <cell r="B3662" t="str">
            <v>TE, PVC, SERIE NORMAL, ESGOTO PREDIAL, DN 75 X 75 MM, JUNTA ELÁSTICA, FORNECIDO E INSTALADO EM RAMAL DE DESCARGA OU RAMAL DE ESGOTO SANITÁRIO. AF_12/2014</v>
          </cell>
          <cell r="C3662" t="str">
            <v>UN</v>
          </cell>
          <cell r="D3662" t="str">
            <v>COEFICIENTE DE REPRESENTATIVIDADE</v>
          </cell>
          <cell r="E3662">
            <v>25.37</v>
          </cell>
        </row>
        <row r="3663">
          <cell r="A3663">
            <v>89787</v>
          </cell>
          <cell r="B3663" t="str">
            <v>JOELHO 45 GRAUS, CPVC, SOLDÁVEL, DN 42MM, INSTALADO EM PRUMADA DE ÁGUA  FORNECIMENTO E INSTALAÇÃO. AF_12/2014</v>
          </cell>
          <cell r="C3663" t="str">
            <v>UN</v>
          </cell>
          <cell r="D3663" t="str">
            <v>COEFICIENTE DE REPRESENTATIVIDADE</v>
          </cell>
          <cell r="E3663">
            <v>20.18</v>
          </cell>
        </row>
        <row r="3664">
          <cell r="A3664">
            <v>89788</v>
          </cell>
          <cell r="B3664" t="str">
            <v>JOELHO 90 GRAUS, CPVC, SOLDÁVEL, DN 54MM, INSTALADO EM PRUMADA DE ÁGUA  FORNECIMENTO E INSTALAÇÃO. AF_12/2014</v>
          </cell>
          <cell r="C3664" t="str">
            <v>UN</v>
          </cell>
          <cell r="D3664" t="str">
            <v>COEFICIENTE DE REPRESENTATIVIDADE</v>
          </cell>
          <cell r="E3664">
            <v>38.229999999999997</v>
          </cell>
        </row>
        <row r="3665">
          <cell r="A3665">
            <v>89789</v>
          </cell>
          <cell r="B3665" t="str">
            <v>JOELHO 45 GRAUS, CPVC, SOLDÁVEL, DN 54MM, INSTALADO EM PRUMADA DE ÁGUA  FORNECIMENTO E INSTALAÇÃO. AF_12/2014</v>
          </cell>
          <cell r="C3665" t="str">
            <v>UN</v>
          </cell>
          <cell r="D3665" t="str">
            <v>COEFICIENTE DE REPRESENTATIVIDADE</v>
          </cell>
          <cell r="E3665">
            <v>38.799999999999997</v>
          </cell>
        </row>
        <row r="3666">
          <cell r="A3666">
            <v>89790</v>
          </cell>
          <cell r="B3666" t="str">
            <v>JOELHO 90 GRAUS, CPVC, SOLDÁVEL, DN 73MM, INSTALADO EM PRUMADA DE ÁGUA  FORNECIMENTO E INSTALAÇÃO. AF_12/2014</v>
          </cell>
          <cell r="C3666" t="str">
            <v>UN</v>
          </cell>
          <cell r="D3666" t="str">
            <v>COEFICIENTE DE REPRESENTATIVIDADE</v>
          </cell>
          <cell r="E3666">
            <v>92.22</v>
          </cell>
        </row>
        <row r="3667">
          <cell r="A3667">
            <v>89791</v>
          </cell>
          <cell r="B3667" t="str">
            <v>JOELHO 45 GRAUS, CPVC, SOLDÁVEL, DN 73MM, INSTALADO EM PRUMADA DE ÁGUA  FORNECIMENTO E INSTALAÇÃO. AF_12/2014</v>
          </cell>
          <cell r="C3667" t="str">
            <v>UN</v>
          </cell>
          <cell r="D3667" t="str">
            <v>COEFICIENTE DE REPRESENTATIVIDADE</v>
          </cell>
          <cell r="E3667">
            <v>94.32</v>
          </cell>
        </row>
        <row r="3668">
          <cell r="A3668">
            <v>89792</v>
          </cell>
          <cell r="B3668" t="str">
            <v>JOELHO 90 GRAUS, CPVC, SOLDÁVEL, DN 89MM, INSTALADO EM PRUMADA DE ÁGUA  FORNECIMENTO E INSTALAÇÃO. AF_12/2014</v>
          </cell>
          <cell r="C3668" t="str">
            <v>UN</v>
          </cell>
          <cell r="D3668" t="str">
            <v>COEFICIENTE DE REPRESENTATIVIDADE</v>
          </cell>
          <cell r="E3668">
            <v>108.7</v>
          </cell>
        </row>
        <row r="3669">
          <cell r="A3669">
            <v>89793</v>
          </cell>
          <cell r="B3669" t="str">
            <v>JOELHO 45 GRAUS, CPVC, SOLDÁVEL, DN 89MM, INSTALADO EM PRUMADA DE ÁGUA  FORNECIMENTO E INSTALAÇÃO. AF_12/2014</v>
          </cell>
          <cell r="C3669" t="str">
            <v>UN</v>
          </cell>
          <cell r="D3669" t="str">
            <v>COEFICIENTE DE REPRESENTATIVIDADE</v>
          </cell>
          <cell r="E3669">
            <v>111.53</v>
          </cell>
        </row>
        <row r="3670">
          <cell r="A3670">
            <v>89794</v>
          </cell>
          <cell r="B3670" t="str">
            <v>LUVA, CPVC, SOLDÁVEL, DN 35MM, INSTALADO EM PRUMADA DE ÁGUA  FORNECIMENTO E INSTALAÇÃO. AF_12/2014</v>
          </cell>
          <cell r="C3670" t="str">
            <v>UN</v>
          </cell>
          <cell r="D3670" t="str">
            <v>COEFICIENTE DE REPRESENTATIVIDADE</v>
          </cell>
          <cell r="E3670">
            <v>9.6199999999999992</v>
          </cell>
        </row>
        <row r="3671">
          <cell r="A3671">
            <v>89795</v>
          </cell>
          <cell r="B3671" t="str">
            <v>JUNÇÃO SIMPLES, PVC, SERIE NORMAL, ESGOTO PREDIAL, DN 75 X 75 MM, JUNTA ELÁSTICA, FORNECIDO E INSTALADO EM RAMAL DE DESCARGA OU RAMAL DE ESGOTO SANITÁRIO. AF_12/2014</v>
          </cell>
          <cell r="C3671" t="str">
            <v>UN</v>
          </cell>
          <cell r="D3671" t="str">
            <v>COEFICIENTE DE REPRESENTATIVIDADE</v>
          </cell>
          <cell r="E3671">
            <v>27.31</v>
          </cell>
        </row>
        <row r="3672">
          <cell r="A3672">
            <v>89796</v>
          </cell>
          <cell r="B3672" t="str">
            <v>TE, PVC, SERIE NORMAL, ESGOTO PREDIAL, DN 100 X 100 MM, JUNTA ELÁSTICA, FORNECIDO E INSTALADO EM RAMAL DE DESCARGA OU RAMAL DE ESGOTO SANITÁRIO. AF_12/2014</v>
          </cell>
          <cell r="C3672" t="str">
            <v>UN</v>
          </cell>
          <cell r="D3672" t="str">
            <v>COEFICIENTE DE REPRESENTATIVIDADE</v>
          </cell>
          <cell r="E3672">
            <v>31.28</v>
          </cell>
        </row>
        <row r="3673">
          <cell r="A3673">
            <v>89797</v>
          </cell>
          <cell r="B3673" t="str">
            <v>JUNÇÃO SIMPLES, PVC, SERIE NORMAL, ESGOTO PREDIAL, DN 100 X 100 MM, JUNTA ELÁSTICA, FORNECIDO E INSTALADO EM RAMAL DE DESCARGA OU RAMAL DE ESGOTO SANITÁRIO. AF_12/2014</v>
          </cell>
          <cell r="C3673" t="str">
            <v>UN</v>
          </cell>
          <cell r="D3673" t="str">
            <v>COEFICIENTE DE REPRESENTATIVIDADE</v>
          </cell>
          <cell r="E3673">
            <v>35.85</v>
          </cell>
        </row>
        <row r="3674">
          <cell r="A3674">
            <v>89801</v>
          </cell>
          <cell r="B3674" t="str">
            <v>JOELHO 90 GRAUS, PVC, SERIE NORMAL, ESGOTO PREDIAL, DN 50 MM, JUNTA ELÁSTICA, FORNECIDO E INSTALADO EM PRUMADA DE ESGOTO SANITÁRIO OU VENTILAÇÃO. AF_12/2014</v>
          </cell>
          <cell r="C3674" t="str">
            <v>UN</v>
          </cell>
          <cell r="D3674" t="str">
            <v>COEFICIENTE DE REPRESENTATIVIDADE</v>
          </cell>
          <cell r="E3674">
            <v>5.17</v>
          </cell>
        </row>
        <row r="3675">
          <cell r="A3675">
            <v>89802</v>
          </cell>
          <cell r="B3675" t="str">
            <v>JOELHO 45 GRAUS, PVC, SERIE NORMAL, ESGOTO PREDIAL, DN 50 MM, JUNTA ELÁSTICA, FORNECIDO E INSTALADO EM PRUMADA DE ESGOTO SANITÁRIO OU VENTILAÇÃO. AF_12/2014</v>
          </cell>
          <cell r="C3675" t="str">
            <v>UN</v>
          </cell>
          <cell r="D3675" t="str">
            <v>COEFICIENTE DE REPRESENTATIVIDADE</v>
          </cell>
          <cell r="E3675">
            <v>5.67</v>
          </cell>
        </row>
        <row r="3676">
          <cell r="A3676">
            <v>89803</v>
          </cell>
          <cell r="B3676" t="str">
            <v>CURVA CURTA 90 GRAUS, PVC, SERIE NORMAL, ESGOTO PREDIAL, DN 50 MM, JUNTA ELÁSTICA, FORNECIDO E INSTALADO EM PRUMADA DE ESGOTO SANITÁRIO OU VENTILAÇÃO. AF_12/2014</v>
          </cell>
          <cell r="C3676" t="str">
            <v>UN</v>
          </cell>
          <cell r="D3676" t="str">
            <v>COEFICIENTE DE REPRESENTATIVIDADE</v>
          </cell>
          <cell r="E3676">
            <v>11.03</v>
          </cell>
        </row>
        <row r="3677">
          <cell r="A3677">
            <v>89804</v>
          </cell>
          <cell r="B3677" t="str">
            <v>CURVA LONGA 90 GRAUS, PVC, SERIE NORMAL, ESGOTO PREDIAL, DN 50 MM, JUNTA ELÁSTICA, FORNECIDO E INSTALADO EM PRUMADA DE ESGOTO SANITÁRIO OU VENTILAÇÃO. AF_12/2014</v>
          </cell>
          <cell r="C3677" t="str">
            <v>UN</v>
          </cell>
          <cell r="D3677" t="str">
            <v>COEFICIENTE DE REPRESENTATIVIDADE</v>
          </cell>
          <cell r="E3677">
            <v>11.85</v>
          </cell>
        </row>
        <row r="3678">
          <cell r="A3678">
            <v>89805</v>
          </cell>
          <cell r="B3678" t="str">
            <v>JOELHO 90 GRAUS, PVC, SERIE NORMAL, ESGOTO PREDIAL, DN 75 MM, JUNTA ELÁSTICA, FORNECIDO E INSTALADO EM PRUMADA DE ESGOTO SANITÁRIO OU VENTILAÇÃO. AF_12/2014</v>
          </cell>
          <cell r="C3678" t="str">
            <v>UN</v>
          </cell>
          <cell r="D3678" t="str">
            <v>COEFICIENTE DE REPRESENTATIVIDADE</v>
          </cell>
          <cell r="E3678">
            <v>10.6</v>
          </cell>
        </row>
        <row r="3679">
          <cell r="A3679">
            <v>89806</v>
          </cell>
          <cell r="B3679" t="str">
            <v>JOELHO 45 GRAUS, PVC, SERIE NORMAL, ESGOTO PREDIAL, DN 75 MM, JUNTA ELÁSTICA, FORNECIDO E INSTALADO EM PRUMADA DE ESGOTO SANITÁRIO OU VENTILAÇÃO. AF_12/2014</v>
          </cell>
          <cell r="C3679" t="str">
            <v>UN</v>
          </cell>
          <cell r="D3679" t="str">
            <v>COEFICIENTE DE REPRESENTATIVIDADE</v>
          </cell>
          <cell r="E3679">
            <v>11.31</v>
          </cell>
        </row>
        <row r="3680">
          <cell r="A3680">
            <v>89807</v>
          </cell>
          <cell r="B3680" t="str">
            <v>CURVA CURTA 90 GRAUS, PVC, SERIE NORMAL, ESGOTO PREDIAL, DN 75 MM, JUNTA ELÁSTICA, FORNECIDO E INSTALADO EM PRUMADA DE ESGOTO SANITÁRIO OU VENTILAÇÃO. AF_12/2014</v>
          </cell>
          <cell r="C3680" t="str">
            <v>UN</v>
          </cell>
          <cell r="D3680" t="str">
            <v>COEFICIENTE DE REPRESENTATIVIDADE</v>
          </cell>
          <cell r="E3680">
            <v>20.77</v>
          </cell>
        </row>
        <row r="3681">
          <cell r="A3681">
            <v>89808</v>
          </cell>
          <cell r="B3681" t="str">
            <v>CURVA LONGA 90 GRAUS, PVC, SERIE NORMAL, ESGOTO PREDIAL, DN 75 MM, JUNTA ELÁSTICA, FORNECIDO E INSTALADO EM PRUMADA DE ESGOTO SANITÁRIO OU VENTILAÇÃO. AF_12/2014</v>
          </cell>
          <cell r="C3681" t="str">
            <v>UN</v>
          </cell>
          <cell r="D3681" t="str">
            <v>COEFICIENTE DE REPRESENTATIVIDADE</v>
          </cell>
          <cell r="E3681">
            <v>30.96</v>
          </cell>
        </row>
        <row r="3682">
          <cell r="A3682">
            <v>89809</v>
          </cell>
          <cell r="B3682" t="str">
            <v>JOELHO 90 GRAUS, PVC, SERIE NORMAL, ESGOTO PREDIAL, DN 100 MM, JUNTA ELÁSTICA, FORNECIDO E INSTALADO EM PRUMADA DE ESGOTO SANITÁRIO OU VENTILAÇÃO. AF_12/2014</v>
          </cell>
          <cell r="C3682" t="str">
            <v>UN</v>
          </cell>
          <cell r="D3682" t="str">
            <v>COEFICIENTE DE REPRESENTATIVIDADE</v>
          </cell>
          <cell r="E3682">
            <v>14.27</v>
          </cell>
        </row>
        <row r="3683">
          <cell r="A3683">
            <v>89810</v>
          </cell>
          <cell r="B3683" t="str">
            <v>JOELHO 45 GRAUS, PVC, SERIE NORMAL, ESGOTO PREDIAL, DN 100 MM, JUNTA ELÁSTICA, FORNECIDO E INSTALADO EM PRUMADA DE ESGOTO SANITÁRIO OU VENTILAÇÃO. AF_12/2014</v>
          </cell>
          <cell r="C3683" t="str">
            <v>UN</v>
          </cell>
          <cell r="D3683" t="str">
            <v>COEFICIENTE DE REPRESENTATIVIDADE</v>
          </cell>
          <cell r="E3683">
            <v>14.22</v>
          </cell>
        </row>
        <row r="3684">
          <cell r="A3684">
            <v>89811</v>
          </cell>
          <cell r="B3684" t="str">
            <v>CURVA CURTA 90 GRAUS, PVC, SERIE NORMAL, ESGOTO PREDIAL, DN 100 MM, JUNTA ELÁSTICA, FORNECIDO E INSTALADO EM PRUMADA DE ESGOTO SANITÁRIO OU VENTILAÇÃO. AF_12/2014</v>
          </cell>
          <cell r="C3684" t="str">
            <v>UN</v>
          </cell>
          <cell r="D3684" t="str">
            <v>COEFICIENTE DE REPRESENTATIVIDADE</v>
          </cell>
          <cell r="E3684">
            <v>25.32</v>
          </cell>
        </row>
        <row r="3685">
          <cell r="A3685">
            <v>89812</v>
          </cell>
          <cell r="B3685" t="str">
            <v>CURVA LONGA 90 GRAUS, PVC, SERIE NORMAL, ESGOTO PREDIAL, DN 100 MM, JUNTA ELÁSTICA, FORNECIDO E INSTALADO EM PRUMADA DE ESGOTO SANITÁRIO OU VENTILAÇÃO. AF_12/2014</v>
          </cell>
          <cell r="C3685" t="str">
            <v>UN</v>
          </cell>
          <cell r="D3685" t="str">
            <v>COEFICIENTE DE REPRESENTATIVIDADE</v>
          </cell>
          <cell r="E3685">
            <v>44.93</v>
          </cell>
        </row>
        <row r="3686">
          <cell r="A3686">
            <v>89813</v>
          </cell>
          <cell r="B3686" t="str">
            <v>LUVA SIMPLES, PVC, SERIE NORMAL, ESGOTO PREDIAL, DN 50 MM, JUNTA ELÁSTICA, FORNECIDO E INSTALADO EM PRUMADA DE ESGOTO SANITÁRIO OU VENTILAÇÃO. AF_12/2014</v>
          </cell>
          <cell r="C3686" t="str">
            <v>UN</v>
          </cell>
          <cell r="D3686" t="str">
            <v>COEFICIENTE DE REPRESENTATIVIDADE</v>
          </cell>
          <cell r="E3686">
            <v>5.1100000000000003</v>
          </cell>
        </row>
        <row r="3687">
          <cell r="A3687">
            <v>89814</v>
          </cell>
          <cell r="B3687" t="str">
            <v>LUVA DE CORRER, PVC, SERIE NORMAL, ESGOTO PREDIAL, DN 50 MM, JUNTA ELÁSTICA, FORNECIDO E INSTALADO EM PRUMADA DE ESGOTO SANITÁRIO OU VENTILAÇÃO. AF_12/2014</v>
          </cell>
          <cell r="C3687" t="str">
            <v>UN</v>
          </cell>
          <cell r="D3687" t="str">
            <v>COEFICIENTE DE REPRESENTATIVIDADE</v>
          </cell>
          <cell r="E3687">
            <v>11.06</v>
          </cell>
        </row>
        <row r="3688">
          <cell r="A3688">
            <v>89815</v>
          </cell>
          <cell r="B3688" t="str">
            <v>LUVA DE CORRER, CPVC, SOLDÁVEL, DN 35MM, INSTALADO EM PRUMADA DE ÁGUA  FORNECIMENTO E INSTALAÇÃO. AF_12/2014</v>
          </cell>
          <cell r="C3688" t="str">
            <v>UN</v>
          </cell>
          <cell r="D3688" t="str">
            <v>COEFICIENTE DE REPRESENTATIVIDADE</v>
          </cell>
          <cell r="E3688">
            <v>15.4</v>
          </cell>
        </row>
        <row r="3689">
          <cell r="A3689">
            <v>89816</v>
          </cell>
          <cell r="B3689" t="str">
            <v>UNIÃO, CPVC, SOLDÁVEL, DN35MM, INSTALADO EM PRUMADA DE ÁGUA  FORNECIMENTO E INSTALAÇÃO. AF_12/2014</v>
          </cell>
          <cell r="C3689" t="str">
            <v>UN</v>
          </cell>
          <cell r="D3689" t="str">
            <v>COEFICIENTE DE REPRESENTATIVIDADE</v>
          </cell>
          <cell r="E3689">
            <v>21.6</v>
          </cell>
        </row>
        <row r="3690">
          <cell r="A3690">
            <v>89817</v>
          </cell>
          <cell r="B3690" t="str">
            <v>LUVA SIMPLES, PVC, SERIE NORMAL, ESGOTO PREDIAL, DN 75 MM, JUNTA ELÁSTICA, FORNECIDO E INSTALADO EM PRUMADA DE ESGOTO SANITÁRIO OU VENTILAÇÃO. AF_12/2014</v>
          </cell>
          <cell r="C3690" t="str">
            <v>UN</v>
          </cell>
          <cell r="D3690" t="str">
            <v>COEFICIENTE DE REPRESENTATIVIDADE</v>
          </cell>
          <cell r="E3690">
            <v>9.01</v>
          </cell>
        </row>
        <row r="3691">
          <cell r="A3691">
            <v>89818</v>
          </cell>
          <cell r="B3691" t="str">
            <v>CONECTOR, CPVC, SOLDÁVEL, DN 35MM X 1 1/4, INSTALADO EM PRUMADA DE ÁGUA  FORNECIMENTO E INSTALAÇÃO. AF_12/2014</v>
          </cell>
          <cell r="C3691" t="str">
            <v>UN</v>
          </cell>
          <cell r="D3691" t="str">
            <v>COEFICIENTE DE REPRESENTATIVIDADE</v>
          </cell>
          <cell r="E3691">
            <v>82.93</v>
          </cell>
        </row>
        <row r="3692">
          <cell r="A3692">
            <v>89819</v>
          </cell>
          <cell r="B3692" t="str">
            <v>LUVA DE CORRER, PVC, SERIE NORMAL, ESGOTO PREDIAL, DN 75 MM, JUNTA ELÁSTICA, FORNECIDO E INSTALADO EM PRUMADA DE ESGOTO SANITÁRIO OU VENTILAÇÃO. AF_12/2014</v>
          </cell>
          <cell r="C3692" t="str">
            <v>UN</v>
          </cell>
          <cell r="D3692" t="str">
            <v>COEFICIENTE DE REPRESENTATIVIDADE</v>
          </cell>
          <cell r="E3692">
            <v>13.61</v>
          </cell>
        </row>
        <row r="3693">
          <cell r="A3693">
            <v>89820</v>
          </cell>
          <cell r="B3693" t="str">
            <v>BUCHA DE REDUÇÃO, CPVC, SOLDÁVEL, DN35MM X 28MM, INSTALADO EM PRUMADA DE ÁGUA  FORNECIMENTO E INSTALAÇÃO. AF_12/2014</v>
          </cell>
          <cell r="C3693" t="str">
            <v>UN</v>
          </cell>
          <cell r="D3693" t="str">
            <v>COEFICIENTE DE REPRESENTATIVIDADE</v>
          </cell>
          <cell r="E3693">
            <v>16.649999999999999</v>
          </cell>
        </row>
        <row r="3694">
          <cell r="A3694">
            <v>89821</v>
          </cell>
          <cell r="B3694" t="str">
            <v>LUVA SIMPLES, PVC, SERIE NORMAL, ESGOTO PREDIAL, DN 100 MM, JUNTA ELÁSTICA, FORNECIDO E INSTALADO EM PRUMADA DE ESGOTO SANITÁRIO OU VENTILAÇÃO. AF_12/2014</v>
          </cell>
          <cell r="C3694" t="str">
            <v>UN</v>
          </cell>
          <cell r="D3694" t="str">
            <v>COEFICIENTE DE REPRESENTATIVIDADE</v>
          </cell>
          <cell r="E3694">
            <v>11.23</v>
          </cell>
        </row>
        <row r="3695">
          <cell r="A3695">
            <v>89822</v>
          </cell>
          <cell r="B3695" t="str">
            <v>LUVA, CPVC, SOLDÁVEL, DN 42MM, INSTALADO EM PRUMADA DE ÁGUA  FORNECIMENTO E INSTALAÇÃO. AF_12/2014</v>
          </cell>
          <cell r="C3695" t="str">
            <v>UN</v>
          </cell>
          <cell r="D3695" t="str">
            <v>COEFICIENTE DE REPRESENTATIVIDADE</v>
          </cell>
          <cell r="E3695">
            <v>12.5</v>
          </cell>
        </row>
        <row r="3696">
          <cell r="A3696">
            <v>89823</v>
          </cell>
          <cell r="B3696" t="str">
            <v>LUVA DE CORRER, PVC, SERIE NORMAL, ESGOTO PREDIAL, DN 100 MM, JUNTA ELÁSTICA, FORNECIDO E INSTALADO EM PRUMADA DE ESGOTO SANITÁRIO OU VENTILAÇÃO. AF_12/2014</v>
          </cell>
          <cell r="C3696" t="str">
            <v>UN</v>
          </cell>
          <cell r="D3696" t="str">
            <v>COEFICIENTE DE REPRESENTATIVIDADE</v>
          </cell>
          <cell r="E3696">
            <v>19.760000000000002</v>
          </cell>
        </row>
        <row r="3697">
          <cell r="A3697">
            <v>89824</v>
          </cell>
          <cell r="B3697" t="str">
            <v>LUVA DE CORRER, CPVC, SOLDÁVEL, DN 42MM, INSTALADO EM PRUMADA DE ÁGUA  FORNECIMENTO E INSTALAÇÃO. AF_12/2014</v>
          </cell>
          <cell r="C3697" t="str">
            <v>UN</v>
          </cell>
          <cell r="D3697" t="str">
            <v>COEFICIENTE DE REPRESENTATIVIDADE</v>
          </cell>
          <cell r="E3697">
            <v>20.74</v>
          </cell>
        </row>
        <row r="3698">
          <cell r="A3698">
            <v>89825</v>
          </cell>
          <cell r="B3698" t="str">
            <v>TE, PVC, SERIE NORMAL, ESGOTO PREDIAL, DN 50 X 50 MM, JUNTA ELÁSTICA, FORNECIDO E INSTALADO EM PRUMADA DE ESGOTO SANITÁRIO OU VENTILAÇÃO. AF_12/2014</v>
          </cell>
          <cell r="C3698" t="str">
            <v>UN</v>
          </cell>
          <cell r="D3698" t="str">
            <v>COEFICIENTE DE REPRESENTATIVIDADE</v>
          </cell>
          <cell r="E3698">
            <v>11.29</v>
          </cell>
        </row>
        <row r="3699">
          <cell r="A3699">
            <v>89826</v>
          </cell>
          <cell r="B3699" t="str">
            <v>LUVA DE TRANSIÇÃO, CPVC, SOLDÁVEL, DN42MM X 1.1/2, INSTALADO EM PRUMADA DE ÁGUA  FORNECIMENTO E INSTALAÇÃO. AF_12/2014</v>
          </cell>
          <cell r="C3699" t="str">
            <v>UN</v>
          </cell>
          <cell r="D3699" t="str">
            <v>COEFICIENTE DE REPRESENTATIVIDADE</v>
          </cell>
          <cell r="E3699">
            <v>84.87</v>
          </cell>
        </row>
        <row r="3700">
          <cell r="A3700">
            <v>89827</v>
          </cell>
          <cell r="B3700" t="str">
            <v>JUNÇÃO SIMPLES, PVC, SERIE NORMAL, ESGOTO PREDIAL, DN 50 X 50 MM, JUNTA ELÁSTICA, FORNECIDO E INSTALADO EM PRUMADA DE ESGOTO SANITÁRIO OU VENTILAÇÃO. AF_12/2014</v>
          </cell>
          <cell r="C3700" t="str">
            <v>UN</v>
          </cell>
          <cell r="D3700" t="str">
            <v>COEFICIENTE DE REPRESENTATIVIDADE</v>
          </cell>
          <cell r="E3700">
            <v>12.71</v>
          </cell>
        </row>
        <row r="3701">
          <cell r="A3701">
            <v>89828</v>
          </cell>
          <cell r="B3701" t="str">
            <v>UNIÃO, CPVC, SOLDÁVEL, DN42MM, INSTALADO EM PRUMADA DE ÁGUA  FORNECIMENTO E INSTALAÇÃO. AF_12/2014</v>
          </cell>
          <cell r="C3701" t="str">
            <v>UN</v>
          </cell>
          <cell r="D3701" t="str">
            <v>COEFICIENTE DE REPRESENTATIVIDADE</v>
          </cell>
          <cell r="E3701">
            <v>30.9</v>
          </cell>
        </row>
        <row r="3702">
          <cell r="A3702">
            <v>89829</v>
          </cell>
          <cell r="B3702" t="str">
            <v>TE, PVC, SERIE NORMAL, ESGOTO PREDIAL, DN 75 X 75 MM, JUNTA ELÁSTICA, FORNECIDO E INSTALADO EM PRUMADA DE ESGOTO SANITÁRIO OU VENTILAÇÃO. AF_12/2014</v>
          </cell>
          <cell r="C3702" t="str">
            <v>UN</v>
          </cell>
          <cell r="D3702" t="str">
            <v>COEFICIENTE DE REPRESENTATIVIDADE</v>
          </cell>
          <cell r="E3702">
            <v>20.29</v>
          </cell>
        </row>
        <row r="3703">
          <cell r="A3703">
            <v>89830</v>
          </cell>
          <cell r="B3703" t="str">
            <v>JUNÇÃO SIMPLES, PVC, SERIE NORMAL, ESGOTO PREDIAL, DN 75 X 75 MM, JUNTA ELÁSTICA, FORNECIDO E INSTALADO EM PRUMADA DE ESGOTO SANITÁRIO OU VENTILAÇÃO. AF_12/2014</v>
          </cell>
          <cell r="C3703" t="str">
            <v>UN</v>
          </cell>
          <cell r="D3703" t="str">
            <v>COEFICIENTE DE REPRESENTATIVIDADE</v>
          </cell>
          <cell r="E3703">
            <v>22.23</v>
          </cell>
        </row>
        <row r="3704">
          <cell r="A3704">
            <v>89831</v>
          </cell>
          <cell r="B3704" t="str">
            <v>CONECTOR, CPVC, SOLDÁVEL, DN 42MM X 1.1/2, INSTALADO EM PRUMADA DE ÁGUA  FORNECIMENTO E INSTALAÇÃO. AF_12/2014</v>
          </cell>
          <cell r="C3704" t="str">
            <v>UN</v>
          </cell>
          <cell r="D3704" t="str">
            <v>COEFICIENTE DE REPRESENTATIVIDADE</v>
          </cell>
          <cell r="E3704">
            <v>101.23</v>
          </cell>
        </row>
        <row r="3705">
          <cell r="A3705">
            <v>89832</v>
          </cell>
          <cell r="B3705" t="str">
            <v>BUCHA DE REDUÇÃO, CPVC, SOLDÁVEL, DN 42MM X 22MM, INSTALADO EM RAMAL DE DISTRIBUIÇÃO DE ÁGUA - FORNECIMENTO E INSTALAÇÃO. AF_12/2014</v>
          </cell>
          <cell r="C3705" t="str">
            <v>UN</v>
          </cell>
          <cell r="D3705" t="str">
            <v>COEFICIENTE DE REPRESENTATIVIDADE</v>
          </cell>
          <cell r="E3705">
            <v>21.67</v>
          </cell>
        </row>
        <row r="3706">
          <cell r="A3706">
            <v>89833</v>
          </cell>
          <cell r="B3706" t="str">
            <v>TE, PVC, SERIE NORMAL, ESGOTO PREDIAL, DN 100 X 100 MM, JUNTA ELÁSTICA, FORNECIDO E INSTALADO EM PRUMADA DE ESGOTO SANITÁRIO OU VENTILAÇÃO. AF_12/2014</v>
          </cell>
          <cell r="C3706" t="str">
            <v>UN</v>
          </cell>
          <cell r="D3706" t="str">
            <v>COEFICIENTE DE REPRESENTATIVIDADE</v>
          </cell>
          <cell r="E3706">
            <v>25.12</v>
          </cell>
        </row>
        <row r="3707">
          <cell r="A3707">
            <v>89834</v>
          </cell>
          <cell r="B3707" t="str">
            <v>JUNÇÃO SIMPLES, PVC, SERIE NORMAL, ESGOTO PREDIAL, DN 100 X 100 MM, JUNTA ELÁSTICA, FORNECIDO E INSTALADO EM PRUMADA DE ESGOTO SANITÁRIO OU VENTILAÇÃO. AF_12/2014</v>
          </cell>
          <cell r="C3707" t="str">
            <v>UN</v>
          </cell>
          <cell r="D3707" t="str">
            <v>COEFICIENTE DE REPRESENTATIVIDADE</v>
          </cell>
          <cell r="E3707">
            <v>29.69</v>
          </cell>
        </row>
        <row r="3708">
          <cell r="A3708">
            <v>89835</v>
          </cell>
          <cell r="B3708" t="str">
            <v>LUVA, CPVC, SOLDÁVEL, DN 54MM, INSTALADO EM PRUMADA DE ÁGUA  FORNECIMENTO E INSTALAÇÃO. AF_12/2014</v>
          </cell>
          <cell r="C3708" t="str">
            <v>UN</v>
          </cell>
          <cell r="D3708" t="str">
            <v>COEFICIENTE DE REPRESENTATIVIDADE</v>
          </cell>
          <cell r="E3708">
            <v>21.69</v>
          </cell>
        </row>
        <row r="3709">
          <cell r="A3709">
            <v>89836</v>
          </cell>
          <cell r="B3709" t="str">
            <v>LUVA DE TRANSIÇÃO, CPVC, SOLDÁVEL, DN 54MM X 2, INSTALADO EM PRUMADA DE ÁGUA  FORNECIMENTO E INSTALAÇÃO. AF_12/2014</v>
          </cell>
          <cell r="C3709" t="str">
            <v>UN</v>
          </cell>
          <cell r="D3709" t="str">
            <v>COEFICIENTE DE REPRESENTATIVIDADE</v>
          </cell>
          <cell r="E3709">
            <v>136.63999999999999</v>
          </cell>
        </row>
        <row r="3710">
          <cell r="A3710">
            <v>89837</v>
          </cell>
          <cell r="B3710" t="str">
            <v>UNIÃO, CPVC, SOLDÁVEL, DN 54MM, INSTALADO EM PRUMADA DE ÁGUA  FORNECIMENTO E INSTALAÇÃO. AF_12/2014</v>
          </cell>
          <cell r="C3710" t="str">
            <v>UN</v>
          </cell>
          <cell r="D3710" t="str">
            <v>COEFICIENTE DE REPRESENTATIVIDADE</v>
          </cell>
          <cell r="E3710">
            <v>68.86</v>
          </cell>
        </row>
        <row r="3711">
          <cell r="A3711">
            <v>89838</v>
          </cell>
          <cell r="B3711" t="str">
            <v>LUVA, CPVC, SOLDÁVEL, DN 73MM, INSTALADO EM PRUMADA DE ÁGUA  FORNECIMENTO E INSTALAÇÃO. AF_12/2014</v>
          </cell>
          <cell r="C3711" t="str">
            <v>UN</v>
          </cell>
          <cell r="D3711" t="str">
            <v>COEFICIENTE DE REPRESENTATIVIDADE</v>
          </cell>
          <cell r="E3711">
            <v>75.53</v>
          </cell>
        </row>
        <row r="3712">
          <cell r="A3712">
            <v>89839</v>
          </cell>
          <cell r="B3712" t="str">
            <v>UNIÃO, CPVC, SOLDÁVEL, DN 73MM, INSTALADO EM PRUMADA DE ÁGUA  FORNECIMENTO E INSTALAÇÃO. AF_12/2014</v>
          </cell>
          <cell r="C3712" t="str">
            <v>UN</v>
          </cell>
          <cell r="D3712" t="str">
            <v>COEFICIENTE DE REPRESENTATIVIDADE</v>
          </cell>
          <cell r="E3712">
            <v>99.64</v>
          </cell>
        </row>
        <row r="3713">
          <cell r="A3713">
            <v>89840</v>
          </cell>
          <cell r="B3713" t="str">
            <v>LUVA, CPVC, SOLDÁVEL, DN 89MM, INSTALADO EM PRUMADA DE ÁGUA  FORNECIMENTO E INSTALAÇÃO. AF_12/2014</v>
          </cell>
          <cell r="C3713" t="str">
            <v>UN</v>
          </cell>
          <cell r="D3713" t="str">
            <v>COEFICIENTE DE REPRESENTATIVIDADE</v>
          </cell>
          <cell r="E3713">
            <v>87.58</v>
          </cell>
        </row>
        <row r="3714">
          <cell r="A3714">
            <v>89841</v>
          </cell>
          <cell r="B3714" t="str">
            <v>UNIÃO, CPVC, SOLDÁVEL, DN 89MM, INSTALADO EM PRUMADA DE ÁGUA  FORNECIMENTO E INSTALAÇÃO. AF_12/2014</v>
          </cell>
          <cell r="C3714" t="str">
            <v>UN</v>
          </cell>
          <cell r="D3714" t="str">
            <v>COEFICIENTE DE REPRESENTATIVIDADE</v>
          </cell>
          <cell r="E3714">
            <v>145.85</v>
          </cell>
        </row>
        <row r="3715">
          <cell r="A3715">
            <v>89842</v>
          </cell>
          <cell r="B3715" t="str">
            <v>TÊ, CPVC, SOLDÁVEL, DN 35MM, INSTALADO EM PRUMADA DE ÁGUA  FORNECIMENTO E INSTALAÇÃO. AF_12/2014</v>
          </cell>
          <cell r="C3715" t="str">
            <v>UN</v>
          </cell>
          <cell r="D3715" t="str">
            <v>COEFICIENTE DE REPRESENTATIVIDADE</v>
          </cell>
          <cell r="E3715">
            <v>24.99</v>
          </cell>
        </row>
        <row r="3716">
          <cell r="A3716">
            <v>89844</v>
          </cell>
          <cell r="B3716" t="str">
            <v>TE, CPVC, SOLDÁVEL, DN  42MM, INSTALADO EM PRUMADA DE ÁGUA  FORNECIMENTO E INSTALAÇÃO. AF_12/2014</v>
          </cell>
          <cell r="C3716" t="str">
            <v>UN</v>
          </cell>
          <cell r="D3716" t="str">
            <v>COEFICIENTE DE REPRESENTATIVIDADE</v>
          </cell>
          <cell r="E3716">
            <v>31.65</v>
          </cell>
        </row>
        <row r="3717">
          <cell r="A3717">
            <v>89845</v>
          </cell>
          <cell r="B3717" t="str">
            <v>TÊ, CPVC, SOLDÁVEL, DN 54 MM, INSTALADO EM PRUMADA DE ÁGUA  FORNECIMENTO E INSTALAÇÃO. AF_12/2014</v>
          </cell>
          <cell r="C3717" t="str">
            <v>UN</v>
          </cell>
          <cell r="D3717" t="str">
            <v>COEFICIENTE DE REPRESENTATIVIDADE</v>
          </cell>
          <cell r="E3717">
            <v>48.45</v>
          </cell>
        </row>
        <row r="3718">
          <cell r="A3718">
            <v>89846</v>
          </cell>
          <cell r="B3718" t="str">
            <v>TÊ, CPVC, SOLDÁVEL, DN 73MM, INSTALADO EM PRUMADA DE ÁGUA  FORNECIMENTO E INSTALAÇÃO. AF_12/2014</v>
          </cell>
          <cell r="C3718" t="str">
            <v>UN</v>
          </cell>
          <cell r="D3718" t="str">
            <v>COEFICIENTE DE REPRESENTATIVIDADE</v>
          </cell>
          <cell r="E3718">
            <v>106.51</v>
          </cell>
        </row>
        <row r="3719">
          <cell r="A3719">
            <v>89847</v>
          </cell>
          <cell r="B3719" t="str">
            <v>TÊ, CPVC, SOLDÁVEL, DN 89MM, INSTALADO EM PRUMADA DE ÁGUA  FORNECIMENTO E INSTALAÇÃO. AF_12/2014</v>
          </cell>
          <cell r="C3719" t="str">
            <v>UN</v>
          </cell>
          <cell r="D3719" t="str">
            <v>COEFICIENTE DE REPRESENTATIVIDADE</v>
          </cell>
          <cell r="E3719">
            <v>131.08000000000001</v>
          </cell>
        </row>
        <row r="3720">
          <cell r="A3720">
            <v>89850</v>
          </cell>
          <cell r="B3720" t="str">
            <v>JOELHO 90 GRAUS, PVC, SERIE NORMAL, ESGOTO PREDIAL, DN 100 MM, JUNTA ELÁSTICA, FORNECIDO E INSTALADO EM SUBCOLETOR AÉREO DE ESGOTO SANITÁRIO. AF_12/2014</v>
          </cell>
          <cell r="C3720" t="str">
            <v>UN</v>
          </cell>
          <cell r="D3720" t="str">
            <v>COEFICIENTE DE REPRESENTATIVIDADE</v>
          </cell>
          <cell r="E3720">
            <v>18.62</v>
          </cell>
        </row>
        <row r="3721">
          <cell r="A3721">
            <v>89851</v>
          </cell>
          <cell r="B3721" t="str">
            <v>JOELHO 45 GRAUS, PVC, SERIE NORMAL, ESGOTO PREDIAL, DN 100 MM, JUNTA ELÁSTICA, FORNECIDO E INSTALADO EM SUBCOLETOR AÉREO DE ESGOTO SANITÁRIO. AF_12/2014</v>
          </cell>
          <cell r="C3721" t="str">
            <v>UN</v>
          </cell>
          <cell r="D3721" t="str">
            <v>COEFICIENTE DE REPRESENTATIVIDADE</v>
          </cell>
          <cell r="E3721">
            <v>18.57</v>
          </cell>
        </row>
        <row r="3722">
          <cell r="A3722">
            <v>89852</v>
          </cell>
          <cell r="B3722" t="str">
            <v>CURVA CURTA 90 GRAUS, PVC, SERIE NORMAL, ESGOTO PREDIAL, DN 100 MM, JUNTA ELÁSTICA, FORNECIDO E INSTALADO EM SUBCOLETOR AÉREO DE ESGOTO SANITÁRIO. AF_12/2014</v>
          </cell>
          <cell r="C3722" t="str">
            <v>UN</v>
          </cell>
          <cell r="D3722" t="str">
            <v>COEFICIENTE DE REPRESENTATIVIDADE</v>
          </cell>
          <cell r="E3722">
            <v>29.67</v>
          </cell>
        </row>
        <row r="3723">
          <cell r="A3723">
            <v>89853</v>
          </cell>
          <cell r="B3723" t="str">
            <v>CURVA LONGA 90 GRAUS, PVC, SERIE NORMAL, ESGOTO PREDIAL, DN 100 MM, JUNTA ELÁSTICA, FORNECIDO E INSTALADO EM SUBCOLETOR AÉREO DE ESGOTO SANITÁRIO. AF_12/2014</v>
          </cell>
          <cell r="C3723" t="str">
            <v>UN</v>
          </cell>
          <cell r="D3723" t="str">
            <v>COEFICIENTE DE REPRESENTATIVIDADE</v>
          </cell>
          <cell r="E3723">
            <v>49.28</v>
          </cell>
        </row>
        <row r="3724">
          <cell r="A3724">
            <v>89854</v>
          </cell>
          <cell r="B3724" t="str">
            <v>JOELHO 90 GRAUS, PVC, SERIE NORMAL, ESGOTO PREDIAL, DN 150 MM, JUNTA ELÁSTICA, FORNECIDO E INSTALADO EM SUBCOLETOR AÉREO DE ESGOTO SANITÁRIO. AF_12/2014</v>
          </cell>
          <cell r="C3724" t="str">
            <v>UN</v>
          </cell>
          <cell r="D3724" t="str">
            <v>COEFICIENTE DE REPRESENTATIVIDADE</v>
          </cell>
          <cell r="E3724">
            <v>62.89</v>
          </cell>
        </row>
        <row r="3725">
          <cell r="A3725">
            <v>89855</v>
          </cell>
          <cell r="B3725" t="str">
            <v>JOELHO 45 GRAUS, PVC, SERIE NORMAL, ESGOTO PREDIAL, DN 150 MM, JUNTA ELÁSTICA, FORNECIDO E INSTALADO EM SUBCOLETOR AÉREO DE ESGOTO SANITÁRIO. AF_12/2014</v>
          </cell>
          <cell r="C3725" t="str">
            <v>UN</v>
          </cell>
          <cell r="D3725" t="str">
            <v>COEFICIENTE DE REPRESENTATIVIDADE</v>
          </cell>
          <cell r="E3725">
            <v>66.84</v>
          </cell>
        </row>
        <row r="3726">
          <cell r="A3726">
            <v>89856</v>
          </cell>
          <cell r="B3726" t="str">
            <v>LUVA SIMPLES, PVC, SERIE NORMAL, ESGOTO PREDIAL, DN 100 MM, JUNTA ELÁSTICA, FORNECIDO E INSTALADO EM SUBCOLETOR AÉREO DE ESGOTO SANITÁRIO. AF_12/2014</v>
          </cell>
          <cell r="C3726" t="str">
            <v>UN</v>
          </cell>
          <cell r="D3726" t="str">
            <v>COEFICIENTE DE REPRESENTATIVIDADE</v>
          </cell>
          <cell r="E3726">
            <v>14.12</v>
          </cell>
        </row>
        <row r="3727">
          <cell r="A3727">
            <v>89857</v>
          </cell>
          <cell r="B3727" t="str">
            <v>LUVA DE CORRER, PVC, SERIE NORMAL, ESGOTO PREDIAL, DN 100 MM, JUNTA ELÁSTICA, FORNECIDO E INSTALADO EM SUBCOLETOR AÉREO DE ESGOTO SANITÁRIO. AF_12/2014</v>
          </cell>
          <cell r="C3727" t="str">
            <v>UN</v>
          </cell>
          <cell r="D3727" t="str">
            <v>COEFICIENTE DE REPRESENTATIVIDADE</v>
          </cell>
          <cell r="E3727">
            <v>22.65</v>
          </cell>
        </row>
        <row r="3728">
          <cell r="A3728">
            <v>89859</v>
          </cell>
          <cell r="B3728" t="str">
            <v>LUVA DE CORRER, PVC, SERIE NORMAL, ESGOTO PREDIAL, DN 150 MM, JUNTA ELÁSTICA, FORNECIDO E INSTALADO EM SUBCOLETOR AÉREO DE ESGOTO SANITÁRIO. AF_12/2014</v>
          </cell>
          <cell r="C3728" t="str">
            <v>UN</v>
          </cell>
          <cell r="D3728" t="str">
            <v>ATRIBUÍDO SÃO PAULO</v>
          </cell>
          <cell r="E3728">
            <v>57.53</v>
          </cell>
        </row>
        <row r="3729">
          <cell r="A3729">
            <v>89860</v>
          </cell>
          <cell r="B3729" t="str">
            <v>TE, PVC, SERIE NORMAL, ESGOTO PREDIAL, DN 100 X 100 MM, JUNTA ELÁSTICA, FORNECIDO E INSTALADO EM SUBCOLETOR AÉREO DE ESGOTO SANITÁRIO. AF_12/2014</v>
          </cell>
          <cell r="C3729" t="str">
            <v>UN</v>
          </cell>
          <cell r="D3729" t="str">
            <v>COEFICIENTE DE REPRESENTATIVIDADE</v>
          </cell>
          <cell r="E3729">
            <v>30.92</v>
          </cell>
        </row>
        <row r="3730">
          <cell r="A3730">
            <v>89861</v>
          </cell>
          <cell r="B3730" t="str">
            <v>JUNÇÃO SIMPLES, PVC, SERIE NORMAL, ESGOTO PREDIAL, DN 100 X 100 MM, JUNTA ELÁSTICA, FORNECIDO E INSTALADO EM SUBCOLETOR AÉREO DE ESGOTO SANITÁRIO. AF_12/2014</v>
          </cell>
          <cell r="C3730" t="str">
            <v>UN</v>
          </cell>
          <cell r="D3730" t="str">
            <v>COEFICIENTE DE REPRESENTATIVIDADE</v>
          </cell>
          <cell r="E3730">
            <v>35.49</v>
          </cell>
        </row>
        <row r="3731">
          <cell r="A3731">
            <v>89862</v>
          </cell>
          <cell r="B3731" t="str">
            <v>TE, PVC, SERIE NORMAL, ESGOTO PREDIAL, DN 150 X 150 MM, JUNTA ELÁSTICA, FORNECIDO E INSTALADO EM SUBCOLETOR AÉREO DE ESGOTO SANITÁRIO. AF_12/2014</v>
          </cell>
          <cell r="C3731" t="str">
            <v>UN</v>
          </cell>
          <cell r="D3731" t="str">
            <v>COEFICIENTE DE REPRESENTATIVIDADE</v>
          </cell>
          <cell r="E3731">
            <v>66.569999999999993</v>
          </cell>
        </row>
        <row r="3732">
          <cell r="A3732">
            <v>89863</v>
          </cell>
          <cell r="B3732" t="str">
            <v>JUNÇÃO SIMPLES, PVC, SERIE NORMAL, ESGOTO PREDIAL, DN 150 X 150 MM, JUNTA ELÁSTICA, FORNECIDO E INSTALADO EM SUBCOLETOR AÉREO DE ESGOTO SANITÁRIO. AF_12/2014</v>
          </cell>
          <cell r="C3732" t="str">
            <v>UN</v>
          </cell>
          <cell r="D3732" t="str">
            <v>COEFICIENTE DE REPRESENTATIVIDADE</v>
          </cell>
          <cell r="E3732">
            <v>142.9</v>
          </cell>
        </row>
        <row r="3733">
          <cell r="A3733">
            <v>89866</v>
          </cell>
          <cell r="B3733" t="str">
            <v>JOELHO 90 GRAUS, PVC, SOLDÁVEL, DN 25MM, INSTALADO EM DRENO DE AR-CONDICIONADO - FORNECIMENTO E INSTALAÇÃO. AF_12/2014</v>
          </cell>
          <cell r="C3733" t="str">
            <v>UN</v>
          </cell>
          <cell r="D3733" t="str">
            <v>COEFICIENTE DE REPRESENTATIVIDADE</v>
          </cell>
          <cell r="E3733">
            <v>3.87</v>
          </cell>
        </row>
        <row r="3734">
          <cell r="A3734">
            <v>89867</v>
          </cell>
          <cell r="B3734" t="str">
            <v>JOELHO 45 GRAUS, PVC, SOLDÁVEL, DN 25MM, INSTALADO EM DRENO DE AR-CONDICIONADO - FORNECIMENTO E INSTALAÇÃO. AF_12/2014</v>
          </cell>
          <cell r="C3734" t="str">
            <v>UN</v>
          </cell>
          <cell r="D3734" t="str">
            <v>COEFICIENTE DE REPRESENTATIVIDADE</v>
          </cell>
          <cell r="E3734">
            <v>4.47</v>
          </cell>
        </row>
        <row r="3735">
          <cell r="A3735">
            <v>89868</v>
          </cell>
          <cell r="B3735" t="str">
            <v>LUVA, PVC, SOLDÁVEL, DN 25MM, INSTALADO EM DRENO DE AR-CONDICIONADO - FORNECIMENTO E INSTALAÇÃO. AF_12/2014</v>
          </cell>
          <cell r="C3735" t="str">
            <v>UN</v>
          </cell>
          <cell r="D3735" t="str">
            <v>COEFICIENTE DE REPRESENTATIVIDADE</v>
          </cell>
          <cell r="E3735">
            <v>2.83</v>
          </cell>
        </row>
        <row r="3736">
          <cell r="A3736">
            <v>89869</v>
          </cell>
          <cell r="B3736" t="str">
            <v>TE, PVC, SOLDÁVEL, DN 25MM, INSTALADO EM DRENO DE AR-CONDICIONADO - FORNECIMENTO E INSTALAÇÃO. AF_12/2014</v>
          </cell>
          <cell r="C3736" t="str">
            <v>UN</v>
          </cell>
          <cell r="D3736" t="str">
            <v>COEFICIENTE DE REPRESENTATIVIDADE</v>
          </cell>
          <cell r="E3736">
            <v>6.11</v>
          </cell>
        </row>
        <row r="3737">
          <cell r="A3737">
            <v>89979</v>
          </cell>
          <cell r="B3737" t="str">
            <v>LUVA COM BUCHA DE LATÃO, PVC, SOLDÁVEL, DN 32MM X 1 , INSTALADO EM RAMAL OU SUB-RAMAL DE ÁGUA   FORNECIMENTO E INSTALAÇÃO. AF_12/2014</v>
          </cell>
          <cell r="C3737" t="str">
            <v>UN</v>
          </cell>
          <cell r="D3737" t="str">
            <v>COEFICIENTE DE REPRESENTATIVIDADE</v>
          </cell>
          <cell r="E3737">
            <v>19.82</v>
          </cell>
        </row>
        <row r="3738">
          <cell r="A3738">
            <v>89980</v>
          </cell>
          <cell r="B3738" t="str">
            <v>LUVA COM BUCHA DE LATÃO, PVC, SOLDÁVEL, DN 25MM X 3/4, INSTALADO EM PRUMADA DE ÁGUA - FORNECIMENTO E INSTALAÇÃO. AF_12/2014</v>
          </cell>
          <cell r="C3738" t="str">
            <v>UN</v>
          </cell>
          <cell r="D3738" t="str">
            <v>COEFICIENTE DE REPRESENTATIVIDADE</v>
          </cell>
          <cell r="E3738">
            <v>7.5</v>
          </cell>
        </row>
        <row r="3739">
          <cell r="A3739">
            <v>89981</v>
          </cell>
          <cell r="B3739" t="str">
            <v>LUVA SOLDÁVEL E COM BUCHA DE LATÃO, PVC, SOLDÁVEL, DN 32MM X 1 , INSTALADO EM PRUMADA DE ÁGUA   FORNECIMENTO E INSTALAÇÃO. AF_12/2014</v>
          </cell>
          <cell r="C3739" t="str">
            <v>UN</v>
          </cell>
          <cell r="D3739" t="str">
            <v>COEFICIENTE DE REPRESENTATIVIDADE</v>
          </cell>
          <cell r="E3739">
            <v>17.22</v>
          </cell>
        </row>
        <row r="3740">
          <cell r="A3740">
            <v>90373</v>
          </cell>
          <cell r="B3740" t="str">
            <v>JOELHO 90 GRAUS COM BUCHA DE LATÃO, PVC, SOLDÁVEL, DN 25MM, X 1/2 INSTALADO EM RAMAL OU SUB-RAMAL DE ÁGUA - FORNECIMENTO E INSTALAÇÃO. AF_12/2014</v>
          </cell>
          <cell r="C3740" t="str">
            <v>UN</v>
          </cell>
          <cell r="D3740" t="str">
            <v>COEFICIENTE DE REPRESENTATIVIDADE</v>
          </cell>
          <cell r="E3740">
            <v>11.05</v>
          </cell>
        </row>
        <row r="3741">
          <cell r="A3741">
            <v>90374</v>
          </cell>
          <cell r="B3741" t="str">
            <v>TÊ COM BUCHA DE LATÃO NA BOLSA CENTRAL, PVC, SOLDÁVEL, DN 25MM X 3/4, INSTALADO EM RAMAL OU SUB-RAMAL DE ÁGUA - FORNECIMENTO E INSTALAÇÃO. AF_03/2015</v>
          </cell>
          <cell r="C3741" t="str">
            <v>UN</v>
          </cell>
          <cell r="D3741" t="str">
            <v>COEFICIENTE DE REPRESENTATIVIDADE</v>
          </cell>
          <cell r="E3741">
            <v>17.14</v>
          </cell>
        </row>
        <row r="3742">
          <cell r="A3742">
            <v>90375</v>
          </cell>
          <cell r="B3742" t="str">
            <v>BUCHA DE REDUÇÃO, PVC, SOLDÁVEL, DN 40MM X 32MM, INSTALADO EM RAMAL OU SUB-RAMAL DE ÁGUA - FORNECIMENTO E INSTALAÇÃO. AF_03/2015</v>
          </cell>
          <cell r="C3742" t="str">
            <v>UN</v>
          </cell>
          <cell r="D3742" t="str">
            <v>COEFICIENTE DE REPRESENTATIVIDADE</v>
          </cell>
          <cell r="E3742">
            <v>6.92</v>
          </cell>
        </row>
        <row r="3743">
          <cell r="A3743">
            <v>92287</v>
          </cell>
          <cell r="B3743" t="str">
            <v>COTOVELO EM COBRE, DN 22 MM, 90 GRAUS, SEM ANEL DE SOLDA, INSTALADO EM PRUMADA   FORNECIMENTO E INSTALAÇÃO. AF_12/2015</v>
          </cell>
          <cell r="C3743" t="str">
            <v>UN</v>
          </cell>
          <cell r="D3743" t="str">
            <v>ATRIBUÍDO SÃO PAULO</v>
          </cell>
          <cell r="E3743">
            <v>11.24</v>
          </cell>
        </row>
        <row r="3744">
          <cell r="A3744">
            <v>92288</v>
          </cell>
          <cell r="B3744" t="str">
            <v>COTOVELO EM COBRE, DN 28 MM, 90 GRAUS, SEM ANEL DE SOLDA, INSTALADO EM PRUMADA  FORNECIMENTO E INSTALAÇÃO. AF_12/2015</v>
          </cell>
          <cell r="C3744" t="str">
            <v>UN</v>
          </cell>
          <cell r="D3744" t="str">
            <v>ATRIBUÍDO SÃO PAULO</v>
          </cell>
          <cell r="E3744">
            <v>17.079999999999998</v>
          </cell>
        </row>
        <row r="3745">
          <cell r="A3745">
            <v>92289</v>
          </cell>
          <cell r="B3745" t="str">
            <v>COTOVELO EM COBRE, DN 35 MM, 90 GRAUS, SEM ANEL DE SOLDA, INSTALADO EM PRUMADA  FORNECIMENTO E INSTALAÇÃO. AF_12/2015</v>
          </cell>
          <cell r="C3745" t="str">
            <v>UN</v>
          </cell>
          <cell r="D3745" t="str">
            <v>ATRIBUÍDO SÃO PAULO</v>
          </cell>
          <cell r="E3745">
            <v>29.41</v>
          </cell>
        </row>
        <row r="3746">
          <cell r="A3746">
            <v>92290</v>
          </cell>
          <cell r="B3746" t="str">
            <v>COTOVELO EM COBRE, DN 42 MM, 90 GRAUS, SEM ANEL DE SOLDA, INSTALADO EM PRUMADA  FORNECIMENTO E INSTALAÇÃO. AF_12/2015</v>
          </cell>
          <cell r="C3746" t="str">
            <v>UN</v>
          </cell>
          <cell r="D3746" t="str">
            <v>ATRIBUÍDO SÃO PAULO</v>
          </cell>
          <cell r="E3746">
            <v>44.26</v>
          </cell>
        </row>
        <row r="3747">
          <cell r="A3747">
            <v>92291</v>
          </cell>
          <cell r="B3747" t="str">
            <v>COTOVELO EM COBRE, DN 54 MM, 90 GRAUS, SEM ANEL DE SOLDA, INSTALADO EM PRUMADA  FORNECIMENTO E INSTALAÇÃO. AF_12/2015</v>
          </cell>
          <cell r="C3747" t="str">
            <v>UN</v>
          </cell>
          <cell r="D3747" t="str">
            <v>ATRIBUÍDO SÃO PAULO</v>
          </cell>
          <cell r="E3747">
            <v>67.400000000000006</v>
          </cell>
        </row>
        <row r="3748">
          <cell r="A3748">
            <v>92292</v>
          </cell>
          <cell r="B3748" t="str">
            <v>COTOVELO EM COBRE, DN 66 MM, 90 GRAUS, SEM ANEL DE SOLDA, INSTALADO EM PRUMADA  FORNECIMENTO E INSTALAÇÃO. AF_12/2015</v>
          </cell>
          <cell r="C3748" t="str">
            <v>UN</v>
          </cell>
          <cell r="D3748" t="str">
            <v>ATRIBUÍDO SÃO PAULO</v>
          </cell>
          <cell r="E3748">
            <v>207.37</v>
          </cell>
        </row>
        <row r="3749">
          <cell r="A3749">
            <v>92293</v>
          </cell>
          <cell r="B3749" t="str">
            <v>LUVA EM COBRE, DN 22 MM, SEM ANEL DE SOLDA, INSTALADO EM PRUMADA  FORNECIMENTO E INSTALAÇÃO. AF_12/2015</v>
          </cell>
          <cell r="C3749" t="str">
            <v>UN</v>
          </cell>
          <cell r="D3749" t="str">
            <v>ATRIBUÍDO SÃO PAULO</v>
          </cell>
          <cell r="E3749">
            <v>6.55</v>
          </cell>
        </row>
        <row r="3750">
          <cell r="A3750">
            <v>92294</v>
          </cell>
          <cell r="B3750" t="str">
            <v>LUVA EM COBRE, DN 28 MM, SEM ANEL DE SOLDA, INSTALADO EM PRUMADA  FORNECIMENTO E INSTALAÇÃO. AF_12/2015</v>
          </cell>
          <cell r="C3750" t="str">
            <v>UN</v>
          </cell>
          <cell r="D3750" t="str">
            <v>ATRIBUÍDO SÃO PAULO</v>
          </cell>
          <cell r="E3750">
            <v>10.54</v>
          </cell>
        </row>
        <row r="3751">
          <cell r="A3751">
            <v>92295</v>
          </cell>
          <cell r="B3751" t="str">
            <v>LUVA EM COBRE, DN 35 MM, SEM ANEL DE SOLDA, INSTALADO EM PRUMADA  FORNECIMENTO E INSTALAÇÃO. AF_12/2015</v>
          </cell>
          <cell r="C3751" t="str">
            <v>UN</v>
          </cell>
          <cell r="D3751" t="str">
            <v>ATRIBUÍDO SÃO PAULO</v>
          </cell>
          <cell r="E3751">
            <v>19.170000000000002</v>
          </cell>
        </row>
        <row r="3752">
          <cell r="A3752">
            <v>92296</v>
          </cell>
          <cell r="B3752" t="str">
            <v>LUVA EM COBRE, DN 42 MM, SEM ANEL DE SOLDA, INSTALADO EM PRUMADA  FORNECIMENTO E INSTALAÇÃO. AF_12/2015</v>
          </cell>
          <cell r="C3752" t="str">
            <v>UN</v>
          </cell>
          <cell r="D3752" t="str">
            <v>ATRIBUÍDO SÃO PAULO</v>
          </cell>
          <cell r="E3752">
            <v>25.39</v>
          </cell>
        </row>
        <row r="3753">
          <cell r="A3753">
            <v>92297</v>
          </cell>
          <cell r="B3753" t="str">
            <v>LUVA EM COBRE, DN 54 MM, SEM ANEL DE SOLDA, INSTALADO EM PRUMADA  FORNECIMENTO E INSTALAÇÃO. AF_12/2015</v>
          </cell>
          <cell r="C3753" t="str">
            <v>UN</v>
          </cell>
          <cell r="D3753" t="str">
            <v>ATRIBUÍDO SÃO PAULO</v>
          </cell>
          <cell r="E3753">
            <v>38.979999999999997</v>
          </cell>
        </row>
        <row r="3754">
          <cell r="A3754">
            <v>92298</v>
          </cell>
          <cell r="B3754" t="str">
            <v>LUVA EM COBRE, DN 66 MM, SEM ANEL DE SOLDA, INSTALADO EM PRUMADA  FORNECIMENTO E INSTALAÇÃO. AF_12/2015</v>
          </cell>
          <cell r="C3754" t="str">
            <v>UN</v>
          </cell>
          <cell r="D3754" t="str">
            <v>ATRIBUÍDO SÃO PAULO</v>
          </cell>
          <cell r="E3754">
            <v>107.64</v>
          </cell>
        </row>
        <row r="3755">
          <cell r="A3755">
            <v>92299</v>
          </cell>
          <cell r="B3755" t="str">
            <v>TE EM COBRE, DN 22 MM, SEM ANEL DE SOLDA, INSTALADO EM PRUMADA  FORNECIMENTO E INSTALAÇÃO. AF_12/2015</v>
          </cell>
          <cell r="C3755" t="str">
            <v>UN</v>
          </cell>
          <cell r="D3755" t="str">
            <v>ATRIBUÍDO SÃO PAULO</v>
          </cell>
          <cell r="E3755">
            <v>14.85</v>
          </cell>
        </row>
        <row r="3756">
          <cell r="A3756">
            <v>92300</v>
          </cell>
          <cell r="B3756" t="str">
            <v>TE EM COBRE, DN 28 MM, SEM ANEL DE SOLDA, INSTALADO EM PRUMADA  FORNECIMENTO E INSTALAÇÃO. AF_12/2015</v>
          </cell>
          <cell r="C3756" t="str">
            <v>UN</v>
          </cell>
          <cell r="D3756" t="str">
            <v>ATRIBUÍDO SÃO PAULO</v>
          </cell>
          <cell r="E3756">
            <v>21.83</v>
          </cell>
        </row>
        <row r="3757">
          <cell r="A3757">
            <v>92301</v>
          </cell>
          <cell r="B3757" t="str">
            <v>TE EM COBRE, DN 35 MM, SEM ANEL DE SOLDA, INSTALADO EM PRUMADA  FORNECIMENTO E INSTALAÇÃO. AF_12/2015</v>
          </cell>
          <cell r="C3757" t="str">
            <v>UN</v>
          </cell>
          <cell r="D3757" t="str">
            <v>ATRIBUÍDO SÃO PAULO</v>
          </cell>
          <cell r="E3757">
            <v>41.74</v>
          </cell>
        </row>
        <row r="3758">
          <cell r="A3758">
            <v>92302</v>
          </cell>
          <cell r="B3758" t="str">
            <v>TE EM COBRE, DN 42 MM, SEM ANEL DE SOLDA, INSTALADO EM PRUMADA  FORNECIMENTO E INSTALAÇÃO. AF_12/2015</v>
          </cell>
          <cell r="C3758" t="str">
            <v>UN</v>
          </cell>
          <cell r="D3758" t="str">
            <v>ATRIBUÍDO SÃO PAULO</v>
          </cell>
          <cell r="E3758">
            <v>55</v>
          </cell>
        </row>
        <row r="3759">
          <cell r="A3759">
            <v>92303</v>
          </cell>
          <cell r="B3759" t="str">
            <v>TE EM COBRE, DN 54 MM, SEM ANEL DE SOLDA, INSTALADO EM PRUMADA  FORNECIMENTO E INSTALAÇÃO. AF_12/2015</v>
          </cell>
          <cell r="C3759" t="str">
            <v>UN</v>
          </cell>
          <cell r="D3759" t="str">
            <v>ATRIBUÍDO SÃO PAULO</v>
          </cell>
          <cell r="E3759">
            <v>99.66</v>
          </cell>
        </row>
        <row r="3760">
          <cell r="A3760">
            <v>92304</v>
          </cell>
          <cell r="B3760" t="str">
            <v>TE EM COBRE, DN 66 MM, SEM ANEL DE SOLDA, INSTALADO EM PRUMADA  FORNECIMENTO E INSTALAÇÃO. AF_12/2015</v>
          </cell>
          <cell r="C3760" t="str">
            <v>UN</v>
          </cell>
          <cell r="D3760" t="str">
            <v>ATRIBUÍDO SÃO PAULO</v>
          </cell>
          <cell r="E3760">
            <v>256.11</v>
          </cell>
        </row>
        <row r="3761">
          <cell r="A3761">
            <v>92311</v>
          </cell>
          <cell r="B3761" t="str">
            <v>COTOVELO EM COBRE, DN 15 MM, 90 GRAUS, SEM ANEL DE SOLDA, INSTALADO EM RAMAL DE DISTRIBUIÇÃO  FORNECIMENTO E INSTALAÇÃO. AF_12/2015</v>
          </cell>
          <cell r="C3761" t="str">
            <v>UN</v>
          </cell>
          <cell r="D3761" t="str">
            <v>ATRIBUÍDO SÃO PAULO</v>
          </cell>
          <cell r="E3761">
            <v>8.58</v>
          </cell>
        </row>
        <row r="3762">
          <cell r="A3762">
            <v>92312</v>
          </cell>
          <cell r="B3762" t="str">
            <v>COTOVELO EM COBRE, DN 22 MM, 90 GRAUS, SEM ANEL DE SOLDA, INSTALADO EM RAMAL DE DISTRIBUIÇÃO  FORNECIMENTO E INSTALAÇÃO. AF_12/2015</v>
          </cell>
          <cell r="C3762" t="str">
            <v>UN</v>
          </cell>
          <cell r="D3762" t="str">
            <v>ATRIBUÍDO SÃO PAULO</v>
          </cell>
          <cell r="E3762">
            <v>13.51</v>
          </cell>
        </row>
        <row r="3763">
          <cell r="A3763">
            <v>92313</v>
          </cell>
          <cell r="B3763" t="str">
            <v>COTOVELO EM COBRE, DN 28 MM, 90 GRAUS, SEM ANEL DE SOLDA, INSTALADO EM RAMAL DE DISTRIBUIÇÃO  FORNECIMENTO E INSTALAÇÃO. AF_12/2015</v>
          </cell>
          <cell r="C3763" t="str">
            <v>UN</v>
          </cell>
          <cell r="D3763" t="str">
            <v>ATRIBUÍDO SÃO PAULO</v>
          </cell>
          <cell r="E3763">
            <v>19.350000000000001</v>
          </cell>
        </row>
        <row r="3764">
          <cell r="A3764">
            <v>92314</v>
          </cell>
          <cell r="B3764" t="str">
            <v>LUVA EM COBRE, DN 15 MM, SEM ANEL DE SOLDA, INSTALADO EM RAMAL DE DISTRIBUIÇÃO  FORNECIMENTO E INSTALAÇÃO. AF_12/2015</v>
          </cell>
          <cell r="C3764" t="str">
            <v>UN</v>
          </cell>
          <cell r="D3764" t="str">
            <v>ATRIBUÍDO SÃO PAULO</v>
          </cell>
          <cell r="E3764">
            <v>5.59</v>
          </cell>
        </row>
        <row r="3765">
          <cell r="A3765">
            <v>92315</v>
          </cell>
          <cell r="B3765" t="str">
            <v>LUVA EM COBRE, DN 22 MM, SEM ANEL DE SOLDA, INSTALADO EM RAMAL DE DISTRIBUIÇÃO  FORNECIMENTO E INSTALAÇÃO. AF_12/2015</v>
          </cell>
          <cell r="C3765" t="str">
            <v>UN</v>
          </cell>
          <cell r="D3765" t="str">
            <v>ATRIBUÍDO SÃO PAULO</v>
          </cell>
          <cell r="E3765">
            <v>8.09</v>
          </cell>
        </row>
        <row r="3766">
          <cell r="A3766">
            <v>92316</v>
          </cell>
          <cell r="B3766" t="str">
            <v>LUVA EM COBRE, DN 28 MM, SEM ANEL DE SOLDA, INSTALADO EM RAMAL DE DISTRIBUIÇÃO  FORNECIMENTO E INSTALAÇÃO. AF_12/2015</v>
          </cell>
          <cell r="C3766" t="str">
            <v>UN</v>
          </cell>
          <cell r="D3766" t="str">
            <v>ATRIBUÍDO SÃO PAULO</v>
          </cell>
          <cell r="E3766">
            <v>12.07</v>
          </cell>
        </row>
        <row r="3767">
          <cell r="A3767">
            <v>92317</v>
          </cell>
          <cell r="B3767" t="str">
            <v>TE EM COBRE, DN 15 MM, SEM ANEL DE SOLDA, INSTALADO EM RAMAL DE DISTRIBUIÇÃO  FORNECIMENTO E INSTALAÇÃO. AF_12/2015</v>
          </cell>
          <cell r="C3767" t="str">
            <v>UN</v>
          </cell>
          <cell r="D3767" t="str">
            <v>ATRIBUÍDO SÃO PAULO</v>
          </cell>
          <cell r="E3767">
            <v>11.65</v>
          </cell>
        </row>
        <row r="3768">
          <cell r="A3768">
            <v>92318</v>
          </cell>
          <cell r="B3768" t="str">
            <v>TE EM COBRE, DN 22 MM, SEM ANEL DE SOLDA, INSTALADO EM RAMAL DE DISTRIBUIÇÃO  FORNECIMENTO E INSTALAÇÃO. AF_12/2015</v>
          </cell>
          <cell r="C3768" t="str">
            <v>UN</v>
          </cell>
          <cell r="D3768" t="str">
            <v>ATRIBUÍDO SÃO PAULO</v>
          </cell>
          <cell r="E3768">
            <v>17.88</v>
          </cell>
        </row>
        <row r="3769">
          <cell r="A3769">
            <v>92319</v>
          </cell>
          <cell r="B3769" t="str">
            <v>TE EM COBRE, DN 28 MM, SEM ANEL DE SOLDA, INSTALADO EM RAMAL DE DISTRIBUIÇÃO  FORNECIMENTO E INSTALAÇÃO. AF_12/2015</v>
          </cell>
          <cell r="C3769" t="str">
            <v>UN</v>
          </cell>
          <cell r="D3769" t="str">
            <v>ATRIBUÍDO SÃO PAULO</v>
          </cell>
          <cell r="E3769">
            <v>24.85</v>
          </cell>
        </row>
        <row r="3770">
          <cell r="A3770">
            <v>92326</v>
          </cell>
          <cell r="B3770" t="str">
            <v>COTOVELO EM COBRE, DN 15 MM, 90 GRAUS, SEM ANEL DE SOLDA, INSTALADO EM RAMAL E SUB-RAMAL  FORNECIMENTO E INSTALAÇÃO. AF_12/2015</v>
          </cell>
          <cell r="C3770" t="str">
            <v>UN</v>
          </cell>
          <cell r="D3770" t="str">
            <v>ATRIBUÍDO SÃO PAULO</v>
          </cell>
          <cell r="E3770">
            <v>9.57</v>
          </cell>
        </row>
        <row r="3771">
          <cell r="A3771">
            <v>92327</v>
          </cell>
          <cell r="B3771" t="str">
            <v>COTOVELO EM COBRE, DN 22 MM, 90 GRAUS, SEM ANEL DE SOLDA, INSTALADO EM RAMAL E SUB-RAMAL  FORNECIMENTO E INSTALAÇÃO. AF_12/2015</v>
          </cell>
          <cell r="C3771" t="str">
            <v>UN</v>
          </cell>
          <cell r="D3771" t="str">
            <v>ATRIBUÍDO SÃO PAULO</v>
          </cell>
          <cell r="E3771">
            <v>15.6</v>
          </cell>
        </row>
        <row r="3772">
          <cell r="A3772">
            <v>92328</v>
          </cell>
          <cell r="B3772" t="str">
            <v>COTOVELO EM COBRE, DN 28 MM, 90 GRAUS, SEM ANEL DE SOLDA, INSTALADO EM RAMAL E SUB-RAMAL  FORNECIMENTO E INSTALAÇÃO. AF_12/2015</v>
          </cell>
          <cell r="C3772" t="str">
            <v>UN</v>
          </cell>
          <cell r="D3772" t="str">
            <v>ATRIBUÍDO SÃO PAULO</v>
          </cell>
          <cell r="E3772">
            <v>23.05</v>
          </cell>
        </row>
        <row r="3773">
          <cell r="A3773">
            <v>92329</v>
          </cell>
          <cell r="B3773" t="str">
            <v>LUVA EM COBRE, DN 15 MM, SEM ANEL DE SOLDA, INSTALADO EM RAMAL E SUB-RAMAL  FORNECIMENTO E INSTALAÇÃO. AF_12/2015</v>
          </cell>
          <cell r="C3773" t="str">
            <v>UN</v>
          </cell>
          <cell r="D3773" t="str">
            <v>ATRIBUÍDO SÃO PAULO</v>
          </cell>
          <cell r="E3773">
            <v>5.74</v>
          </cell>
        </row>
        <row r="3774">
          <cell r="A3774">
            <v>92330</v>
          </cell>
          <cell r="B3774" t="str">
            <v>LUVA EM COBRE, DN 22 MM, SEM ANEL DE SOLDA, INSTALADO EM RAMAL E SUB-RAMAL  FORNECIMENTO E INSTALAÇÃO. AF_12/2015</v>
          </cell>
          <cell r="C3774" t="str">
            <v>UN</v>
          </cell>
          <cell r="D3774" t="str">
            <v>ATRIBUÍDO SÃO PAULO</v>
          </cell>
          <cell r="E3774">
            <v>9.4600000000000009</v>
          </cell>
        </row>
        <row r="3775">
          <cell r="A3775">
            <v>92331</v>
          </cell>
          <cell r="B3775" t="str">
            <v>LUVA EM COBRE, DN 28 MM, SEM ANEL DE SOLDA, INSTALADO EM RAMAL E SUB-RAMAL  FORNECIMENTO E INSTALAÇÃO. AF_12/2015</v>
          </cell>
          <cell r="C3775" t="str">
            <v>UN</v>
          </cell>
          <cell r="D3775" t="str">
            <v>ATRIBUÍDO SÃO PAULO</v>
          </cell>
          <cell r="E3775">
            <v>14.55</v>
          </cell>
        </row>
        <row r="3776">
          <cell r="A3776">
            <v>92332</v>
          </cell>
          <cell r="B3776" t="str">
            <v>TE EM COBRE, DN 15 MM, SEM ANEL DE SOLDA, INSTALADO EM RAMAL E SUB-RAMAL  FORNECIMENTO E INSTALAÇÃO. AF_12/2015</v>
          </cell>
          <cell r="C3776" t="str">
            <v>UN</v>
          </cell>
          <cell r="D3776" t="str">
            <v>ATRIBUÍDO SÃO PAULO</v>
          </cell>
          <cell r="E3776">
            <v>11.86</v>
          </cell>
        </row>
        <row r="3777">
          <cell r="A3777">
            <v>92333</v>
          </cell>
          <cell r="B3777" t="str">
            <v>TE EM COBRE, DN 22 MM, SEM ANEL DE SOLDA, INSTALADO EM RAMAL E SUB-RAMAL  FORNECIMENTO E INSTALAÇÃO. AF_12/2015</v>
          </cell>
          <cell r="C3777" t="str">
            <v>UN</v>
          </cell>
          <cell r="D3777" t="str">
            <v>ATRIBUÍDO SÃO PAULO</v>
          </cell>
          <cell r="E3777">
            <v>20.64</v>
          </cell>
        </row>
        <row r="3778">
          <cell r="A3778">
            <v>92334</v>
          </cell>
          <cell r="B3778" t="str">
            <v>TE EM COBRE, DN 28 MM, SEM ANEL DE SOLDA, INSTALADO EM RAMAL E SUB-RAMAL  FORNECIMENTO E INSTALAÇÃO. AF_12/2015</v>
          </cell>
          <cell r="C3778" t="str">
            <v>UN</v>
          </cell>
          <cell r="D3778" t="str">
            <v>ATRIBUÍDO SÃO PAULO</v>
          </cell>
          <cell r="E3778">
            <v>29.79</v>
          </cell>
        </row>
        <row r="3779">
          <cell r="A3779">
            <v>92344</v>
          </cell>
          <cell r="B3779" t="str">
            <v>NIPLE, EM FERRO GALVANIZADO, DN 50 (2"), CONEXÃO ROSQUEADA, INSTALADO EM PRUMADAS - FORNECIMENTO E INSTALAÇÃO. AF_12/2015</v>
          </cell>
          <cell r="C3779" t="str">
            <v>UN</v>
          </cell>
          <cell r="D3779" t="str">
            <v>COEFICIENTE DE REPRESENTATIVIDADE</v>
          </cell>
          <cell r="E3779">
            <v>50.2</v>
          </cell>
        </row>
        <row r="3780">
          <cell r="A3780">
            <v>92345</v>
          </cell>
          <cell r="B3780" t="str">
            <v>LUVA, EM FERRO GALVANIZADO, DN 50 (2"), CONEXÃO ROSQUEADA, INSTALADO EM PRUMADAS - FORNECIMENTO E INSTALAÇÃO. AF_12/2015</v>
          </cell>
          <cell r="C3780" t="str">
            <v>UN</v>
          </cell>
          <cell r="D3780" t="str">
            <v>COEFICIENTE DE REPRESENTATIVIDADE</v>
          </cell>
          <cell r="E3780">
            <v>50.18</v>
          </cell>
        </row>
        <row r="3781">
          <cell r="A3781">
            <v>92346</v>
          </cell>
          <cell r="B3781" t="str">
            <v>NIPLE, EM FERRO GALVANIZADO, DN 65 (2 1/2"), CONEXÃO ROSQUEADA, INSTALADO EM PRUMADAS - FORNECIMENTO E INSTALAÇÃO. AF_12/2015</v>
          </cell>
          <cell r="C3781" t="str">
            <v>UN</v>
          </cell>
          <cell r="D3781" t="str">
            <v>COEFICIENTE DE REPRESENTATIVIDADE</v>
          </cell>
          <cell r="E3781">
            <v>66.349999999999994</v>
          </cell>
        </row>
        <row r="3782">
          <cell r="A3782">
            <v>92347</v>
          </cell>
          <cell r="B3782" t="str">
            <v>LUVA, EM FERRO GALVANIZADO, DN 65 (2 1/2"), CONEXÃO ROSQUEADA, INSTALADO EM PRUMADAS - FORNECIMENTO E INSTALAÇÃO. AF_12/2015</v>
          </cell>
          <cell r="C3782" t="str">
            <v>UN</v>
          </cell>
          <cell r="D3782" t="str">
            <v>COEFICIENTE DE REPRESENTATIVIDADE</v>
          </cell>
          <cell r="E3782">
            <v>74.05</v>
          </cell>
        </row>
        <row r="3783">
          <cell r="A3783">
            <v>92348</v>
          </cell>
          <cell r="B3783" t="str">
            <v>NIPLE, EM FERRO GALVANIZADO, DN 80 (3"), CONEXÃO ROSQUEADA, INSTALADO EM PRUMADAS - FORNECIMENTO E INSTALAÇÃO. AF_12/2015</v>
          </cell>
          <cell r="C3783" t="str">
            <v>UN</v>
          </cell>
          <cell r="D3783" t="str">
            <v>COEFICIENTE DE REPRESENTATIVIDADE</v>
          </cell>
          <cell r="E3783">
            <v>93.76</v>
          </cell>
        </row>
        <row r="3784">
          <cell r="A3784">
            <v>92349</v>
          </cell>
          <cell r="B3784" t="str">
            <v>LUVA, EM FERRO GALVANIZADO, DN 80 (3"), CONEXÃO ROSQUEADA, INSTALADO EM PRUMADAS - FORNECIMENTO E INSTALAÇÃO. AF_12/2015</v>
          </cell>
          <cell r="C3784" t="str">
            <v>UN</v>
          </cell>
          <cell r="D3784" t="str">
            <v>COEFICIENTE DE REPRESENTATIVIDADE</v>
          </cell>
          <cell r="E3784">
            <v>100.61</v>
          </cell>
        </row>
        <row r="3785">
          <cell r="A3785">
            <v>92350</v>
          </cell>
          <cell r="B3785" t="str">
            <v>JOELHO 45 GRAUS, EM FERRO GALVANIZADO, DN 50 (2"), CONEXÃO ROSQUEADA, INSTALADO EM PRUMADAS - FORNECIMENTO E INSTALAÇÃO. AF_12/2015</v>
          </cell>
          <cell r="C3785" t="str">
            <v>UN</v>
          </cell>
          <cell r="D3785" t="str">
            <v>COEFICIENTE DE REPRESENTATIVIDADE</v>
          </cell>
          <cell r="E3785">
            <v>74.62</v>
          </cell>
        </row>
        <row r="3786">
          <cell r="A3786">
            <v>92351</v>
          </cell>
          <cell r="B3786" t="str">
            <v>JOELHO 90 GRAUS, EM FERRO GALVANIZADO, DN 50 (2"), CONEXÃO ROSQUEADA, INSTALADO EM PRUMADAS - FORNECIMENTO E INSTALAÇÃO. AF_12/2015</v>
          </cell>
          <cell r="C3786" t="str">
            <v>UN</v>
          </cell>
          <cell r="D3786" t="str">
            <v>COEFICIENTE DE REPRESENTATIVIDADE</v>
          </cell>
          <cell r="E3786">
            <v>72.91</v>
          </cell>
        </row>
        <row r="3787">
          <cell r="A3787">
            <v>92352</v>
          </cell>
          <cell r="B3787" t="str">
            <v>JOELHO 45 GRAUS, EM FERRO GALVANIZADO, DN 65 (2 1/2"), CONEXÃO ROSQUEADA, INSTALADO EM PRUMADAS - FORNECIMENTO E INSTALAÇÃO. AF_12/2015</v>
          </cell>
          <cell r="C3787" t="str">
            <v>UN</v>
          </cell>
          <cell r="D3787" t="str">
            <v>COEFICIENTE DE REPRESENTATIVIDADE</v>
          </cell>
          <cell r="E3787">
            <v>114.31</v>
          </cell>
        </row>
        <row r="3788">
          <cell r="A3788">
            <v>92353</v>
          </cell>
          <cell r="B3788" t="str">
            <v>JOELHO 90 GRAUS, EM FERRO GALVANIZADO, DN 65 (2 1/2"), CONEXÃO ROSQUEADA, INSTALADO EM PRUMADAS - FORNECIMENTO E INSTALAÇÃO. AF_12/2015</v>
          </cell>
          <cell r="C3788" t="str">
            <v>UN</v>
          </cell>
          <cell r="D3788" t="str">
            <v>COEFICIENTE DE REPRESENTATIVIDADE</v>
          </cell>
          <cell r="E3788">
            <v>106.77</v>
          </cell>
        </row>
        <row r="3789">
          <cell r="A3789">
            <v>92354</v>
          </cell>
          <cell r="B3789" t="str">
            <v>JOELHO 45 GRAUS, EM FERRO GALVANIZADO, DN 80 (3"), CONEXÃO ROSQUEADA, INSTALADO EM PRUMADAS - FORNECIMENTO E INSTALAÇÃO. AF_12/2015</v>
          </cell>
          <cell r="C3789" t="str">
            <v>UN</v>
          </cell>
          <cell r="D3789" t="str">
            <v>COEFICIENTE DE REPRESENTATIVIDADE</v>
          </cell>
          <cell r="E3789">
            <v>152.41</v>
          </cell>
        </row>
        <row r="3790">
          <cell r="A3790">
            <v>92355</v>
          </cell>
          <cell r="B3790" t="str">
            <v>JOELHO 90 GRAUS, EM FERRO GALVANIZADO, DN 80 (3"), CONEXÃO ROSQUEADA, INSTALADO EM PRUMADAS - FORNECIMENTO E INSTALAÇÃO. AF_12/2015</v>
          </cell>
          <cell r="C3790" t="str">
            <v>UN</v>
          </cell>
          <cell r="D3790" t="str">
            <v>COEFICIENTE DE REPRESENTATIVIDADE</v>
          </cell>
          <cell r="E3790">
            <v>137.88</v>
          </cell>
        </row>
        <row r="3791">
          <cell r="A3791">
            <v>92356</v>
          </cell>
          <cell r="B3791" t="str">
            <v>TÊ, EM FERRO GALVANIZADO, DN 50 (2"), CONEXÃO ROSQUEADA, INSTALADO EM PRUMADAS - FORNECIMENTO E INSTALAÇÃO. AF_12/2015</v>
          </cell>
          <cell r="C3791" t="str">
            <v>UN</v>
          </cell>
          <cell r="D3791" t="str">
            <v>COEFICIENTE DE REPRESENTATIVIDADE</v>
          </cell>
          <cell r="E3791">
            <v>97.18</v>
          </cell>
        </row>
        <row r="3792">
          <cell r="A3792">
            <v>92357</v>
          </cell>
          <cell r="B3792" t="str">
            <v>TÊ, EM FERRO GALVANIZADO, DN 65 (2 1/2"), CONEXÃO ROSQUEADA, INSTALADO EM PRUMADAS - FORNECIMENTO E INSTALAÇÃO. AF_12/2015</v>
          </cell>
          <cell r="C3792" t="str">
            <v>UN</v>
          </cell>
          <cell r="D3792" t="str">
            <v>COEFICIENTE DE REPRESENTATIVIDADE</v>
          </cell>
          <cell r="E3792">
            <v>146.15</v>
          </cell>
        </row>
        <row r="3793">
          <cell r="A3793">
            <v>92358</v>
          </cell>
          <cell r="B3793" t="str">
            <v>TÊ, EM FERRO GALVANIZADO, DN 80 (3"), CONEXÃO ROSQUEADA, INSTALADO EM PRUMADAS - FORNECIMENTO E INSTALAÇÃO. AF_12/2015</v>
          </cell>
          <cell r="C3793" t="str">
            <v>UN</v>
          </cell>
          <cell r="D3793" t="str">
            <v>COEFICIENTE DE REPRESENTATIVIDADE</v>
          </cell>
          <cell r="E3793">
            <v>182.46</v>
          </cell>
        </row>
        <row r="3794">
          <cell r="A3794">
            <v>92369</v>
          </cell>
          <cell r="B3794" t="str">
            <v>NIPLE, EM FERRO GALVANIZADO, DN 25 (1"), CONEXÃO ROSQUEADA, INSTALADO EM REDE DE ALIMENTAÇÃO PARA HIDRANTE - FORNECIMENTO E INSTALAÇÃO. AF_12/2015</v>
          </cell>
          <cell r="C3794" t="str">
            <v>UN</v>
          </cell>
          <cell r="D3794" t="str">
            <v>COEFICIENTE DE REPRESENTATIVIDADE</v>
          </cell>
          <cell r="E3794">
            <v>26.66</v>
          </cell>
        </row>
        <row r="3795">
          <cell r="A3795">
            <v>92370</v>
          </cell>
          <cell r="B3795" t="str">
            <v>LUVA, EM FERRO GALVANIZADO, DN 25 (1"), CONEXÃO ROSQUEADA, INSTALADO EM REDE DE ALIMENTAÇÃO PARA HIDRANTE - FORNECIMENTO E INSTALAÇÃO. AF_12/2015</v>
          </cell>
          <cell r="C3795" t="str">
            <v>UN</v>
          </cell>
          <cell r="D3795" t="str">
            <v>COEFICIENTE DE REPRESENTATIVIDADE</v>
          </cell>
          <cell r="E3795">
            <v>28.05</v>
          </cell>
        </row>
        <row r="3796">
          <cell r="A3796">
            <v>92371</v>
          </cell>
          <cell r="B3796" t="str">
            <v>NIPLE, EM FERRO GALVANIZADO, DN 32 (1 1/4"), CONEXÃO ROSQUEADA, INSTALADO EM REDE DE ALIMENTAÇÃO PARA HIDRANTE - FORNECIMENTO E INSTALAÇÃO. AF_12/2015</v>
          </cell>
          <cell r="C3796" t="str">
            <v>UN</v>
          </cell>
          <cell r="D3796" t="str">
            <v>COEFICIENTE DE REPRESENTATIVIDADE</v>
          </cell>
          <cell r="E3796">
            <v>32.380000000000003</v>
          </cell>
        </row>
        <row r="3797">
          <cell r="A3797">
            <v>92372</v>
          </cell>
          <cell r="B3797" t="str">
            <v>LUVA, EM FERRO GALVANIZADO, DN 32 (1 1/4"), CONEXÃO ROSQUEADA, INSTALADO EM REDE DE ALIMENTAÇÃO PARA HIDRANTE - FORNECIMENTO E INSTALAÇÃO. AF_12/2015</v>
          </cell>
          <cell r="C3797" t="str">
            <v>UN</v>
          </cell>
          <cell r="D3797" t="str">
            <v>COEFICIENTE DE REPRESENTATIVIDADE</v>
          </cell>
          <cell r="E3797">
            <v>33.67</v>
          </cell>
        </row>
        <row r="3798">
          <cell r="A3798">
            <v>92373</v>
          </cell>
          <cell r="B3798" t="str">
            <v>NIPLE, EM FERRO GALVANIZADO, DN 40 (1 1/2"), CONEXÃO ROSQUEADA, INSTALADO EM REDE DE ALIMENTAÇÃO PARA HIDRANTE - FORNECIMENTO E INSTALAÇÃO. AF_12/2015</v>
          </cell>
          <cell r="C3798" t="str">
            <v>UN</v>
          </cell>
          <cell r="D3798" t="str">
            <v>COEFICIENTE DE REPRESENTATIVIDADE</v>
          </cell>
          <cell r="E3798">
            <v>38.409999999999997</v>
          </cell>
        </row>
        <row r="3799">
          <cell r="A3799">
            <v>92374</v>
          </cell>
          <cell r="B3799" t="str">
            <v>LUVA, EM FERRO GALVANIZADO, DN 40 (1 1/2"), CONEXÃO ROSQUEADA, INSTALADO EM REDE DE ALIMENTAÇÃO PARA HIDRANTE - FORNECIMENTO E INSTALAÇÃO. AF_12/2015</v>
          </cell>
          <cell r="C3799" t="str">
            <v>UN</v>
          </cell>
          <cell r="D3799" t="str">
            <v>COEFICIENTE DE REPRESENTATIVIDADE</v>
          </cell>
          <cell r="E3799">
            <v>38.659999999999997</v>
          </cell>
        </row>
        <row r="3800">
          <cell r="A3800">
            <v>92375</v>
          </cell>
          <cell r="B3800" t="str">
            <v>NIPLE, EM FERRO GALVANIZADO, DN 50 (2"), CONEXÃO ROSQUEADA, INSTALADO EM REDE DE ALIMENTAÇÃO PARA HIDRANTE - FORNECIMENTO E INSTALAÇÃO. AF_12/2015</v>
          </cell>
          <cell r="C3800" t="str">
            <v>UN</v>
          </cell>
          <cell r="D3800" t="str">
            <v>COEFICIENTE DE REPRESENTATIVIDADE</v>
          </cell>
          <cell r="E3800">
            <v>50.17</v>
          </cell>
        </row>
        <row r="3801">
          <cell r="A3801">
            <v>92376</v>
          </cell>
          <cell r="B3801" t="str">
            <v>LUVA, EM FERRO GALVANIZADO, DN 50 (2"), CONEXÃO ROSQUEADA, INSTALADO EM REDE DE ALIMENTAÇÃO PARA HIDRANTE - FORNECIMENTO E INSTALAÇÃO. AF_12/2015</v>
          </cell>
          <cell r="C3801" t="str">
            <v>UN</v>
          </cell>
          <cell r="D3801" t="str">
            <v>COEFICIENTE DE REPRESENTATIVIDADE</v>
          </cell>
          <cell r="E3801">
            <v>50.15</v>
          </cell>
        </row>
        <row r="3802">
          <cell r="A3802">
            <v>92377</v>
          </cell>
          <cell r="B3802" t="str">
            <v>NIPLE, EM FERRO GALVANIZADO, DN 65 (2 1/2"), CONEXÃO ROSQUEADA, INSTALADO EM REDE DE ALIMENTAÇÃO PARA HIDRANTE - FORNECIMENTO E INSTALAÇÃO. AF_12/2015</v>
          </cell>
          <cell r="C3802" t="str">
            <v>UN</v>
          </cell>
          <cell r="D3802" t="str">
            <v>COEFICIENTE DE REPRESENTATIVIDADE</v>
          </cell>
          <cell r="E3802">
            <v>67.59</v>
          </cell>
        </row>
        <row r="3803">
          <cell r="A3803">
            <v>92378</v>
          </cell>
          <cell r="B3803" t="str">
            <v>LUVA, EM FERRO GALVANIZADO, DN 65 (2 1/2"), CONEXÃO ROSQUEADA, INSTALADO EM REDE DE ALIMENTAÇÃO PARA HIDRANTE - FORNECIMENTO E INSTALAÇÃO. AF_12/2015</v>
          </cell>
          <cell r="C3803" t="str">
            <v>UN</v>
          </cell>
          <cell r="D3803" t="str">
            <v>COEFICIENTE DE REPRESENTATIVIDADE</v>
          </cell>
          <cell r="E3803">
            <v>75.290000000000006</v>
          </cell>
        </row>
        <row r="3804">
          <cell r="A3804">
            <v>92379</v>
          </cell>
          <cell r="B3804" t="str">
            <v>NIPLE, EM FERRO GALVANIZADO, DN 80 (3"), CONEXÃO ROSQUEADA, INSTALADO EM REDE DE ALIMENTAÇÃO PARA HIDRANTE - FORNECIMENTO E INSTALAÇÃO. AF_12/2015</v>
          </cell>
          <cell r="C3804" t="str">
            <v>UN</v>
          </cell>
          <cell r="D3804" t="str">
            <v>COEFICIENTE DE REPRESENTATIVIDADE</v>
          </cell>
          <cell r="E3804">
            <v>96.29</v>
          </cell>
        </row>
        <row r="3805">
          <cell r="A3805">
            <v>92380</v>
          </cell>
          <cell r="B3805" t="str">
            <v>LUVA, EM FERRO GALVANIZADO, DN 80 (3"), CONEXÃO ROSQUEADA, INSTALADO EM REDE DE ALIMENTAÇÃO PARA HIDRANTE - FORNECIMENTO E INSTALAÇÃO. AF_12/2015</v>
          </cell>
          <cell r="C3805" t="str">
            <v>UN</v>
          </cell>
          <cell r="D3805" t="str">
            <v>COEFICIENTE DE REPRESENTATIVIDADE</v>
          </cell>
          <cell r="E3805">
            <v>103.14</v>
          </cell>
        </row>
        <row r="3806">
          <cell r="A3806">
            <v>92381</v>
          </cell>
          <cell r="B3806" t="str">
            <v>JOELHO 45 GRAUS, EM FERRO GALVANIZADO, DN 25 (1"), CONEXÃO ROSQUEADA, INSTALADO EM REDE DE ALIMENTAÇÃO PARA HIDRANTE - FORNECIMENTO E INSTALAÇÃO. AF_12/2015</v>
          </cell>
          <cell r="C3806" t="str">
            <v>UN</v>
          </cell>
          <cell r="D3806" t="str">
            <v>COEFICIENTE DE REPRESENTATIVIDADE</v>
          </cell>
          <cell r="E3806">
            <v>40.39</v>
          </cell>
        </row>
        <row r="3807">
          <cell r="A3807">
            <v>92382</v>
          </cell>
          <cell r="B3807" t="str">
            <v>JOELHO 90 GRAUS, EM FERRO GALVANIZADO, DN 25 (1"), CONEXÃO ROSQUEADA, INSTALADO EM REDE DE ALIMENTAÇÃO PARA HIDRANTE - FORNECIMENTO E INSTALAÇÃO. AF_12/2015</v>
          </cell>
          <cell r="C3807" t="str">
            <v>UN</v>
          </cell>
          <cell r="D3807" t="str">
            <v>COEFICIENTE DE REPRESENTATIVIDADE</v>
          </cell>
          <cell r="E3807">
            <v>38.549999999999997</v>
          </cell>
        </row>
        <row r="3808">
          <cell r="A3808">
            <v>92383</v>
          </cell>
          <cell r="B3808" t="str">
            <v>JOELHO 45 GRAUS, EM FERRO GALVANIZADO, DN 32 (1 1/4"), CONEXÃO ROSQUEADA, INSTALADO EM REDE DE ALIMENTAÇÃO PARA HIDRANTE - FORNECIMENTO E INSTALAÇÃO. AF_12/2015</v>
          </cell>
          <cell r="C3808" t="str">
            <v>UN</v>
          </cell>
          <cell r="D3808" t="str">
            <v>COEFICIENTE DE REPRESENTATIVIDADE</v>
          </cell>
          <cell r="E3808">
            <v>51.23</v>
          </cell>
        </row>
        <row r="3809">
          <cell r="A3809">
            <v>92384</v>
          </cell>
          <cell r="B3809" t="str">
            <v>JOELHO 90 GRAUS, EM FERRO GALVANIZADO, DN 32 (1 1/4"), CONEXÃO ROSQUEADA, INSTALADO EM REDE DE ALIMENTAÇÃO PARA HIDRANTE - FORNECIMENTO E INSTALAÇÃO. AF_12/2015</v>
          </cell>
          <cell r="C3809" t="str">
            <v>UN</v>
          </cell>
          <cell r="D3809" t="str">
            <v>COEFICIENTE DE REPRESENTATIVIDADE</v>
          </cell>
          <cell r="E3809">
            <v>47.57</v>
          </cell>
        </row>
        <row r="3810">
          <cell r="A3810">
            <v>92385</v>
          </cell>
          <cell r="B3810" t="str">
            <v>JOELHO 45 GRAUS, EM FERRO GALVANIZADO, DN 40 (1 1/2"), CONEXÃO ROSQUEADA, INSTALADO EM REDE DE ALIMENTAÇÃO PARA HIDRANTE - FORNECIMENTO E INSTALAÇÃO. AF_12/2015</v>
          </cell>
          <cell r="C3810" t="str">
            <v>UN</v>
          </cell>
          <cell r="D3810" t="str">
            <v>COEFICIENTE DE REPRESENTATIVIDADE</v>
          </cell>
          <cell r="E3810">
            <v>58.84</v>
          </cell>
        </row>
        <row r="3811">
          <cell r="A3811">
            <v>92386</v>
          </cell>
          <cell r="B3811" t="str">
            <v>JOELHO 90 GRAUS, EM FERRO GALVANIZADO, DN 40 (1 1/2"), CONEXÃO ROSQUEADA, INSTALADO EM REDE DE ALIMENTAÇÃO PARA HIDRANTE - FORNECIMENTO E INSTALAÇÃO. AF_12/2015</v>
          </cell>
          <cell r="C3811" t="str">
            <v>UN</v>
          </cell>
          <cell r="D3811" t="str">
            <v>COEFICIENTE DE REPRESENTATIVIDADE</v>
          </cell>
          <cell r="E3811">
            <v>56.32</v>
          </cell>
        </row>
        <row r="3812">
          <cell r="A3812">
            <v>92387</v>
          </cell>
          <cell r="B3812" t="str">
            <v>JOELHO 45 GRAUS, EM FERRO GALVANIZADO, DN 50 (2"), CONEXÃO ROSQUEADA, INSTALADO EM REDE DE ALIMENTAÇÃO PARA HIDRANTE - FORNECIMENTO E INSTALAÇÃO. AF_12/2015</v>
          </cell>
          <cell r="C3812" t="str">
            <v>UN</v>
          </cell>
          <cell r="D3812" t="str">
            <v>COEFICIENTE DE REPRESENTATIVIDADE</v>
          </cell>
          <cell r="E3812">
            <v>74.55</v>
          </cell>
        </row>
        <row r="3813">
          <cell r="A3813">
            <v>92388</v>
          </cell>
          <cell r="B3813" t="str">
            <v>JOELHO 90 GRAUS, EM FERRO GALVANIZADO, DN 50 (2"), CONEXÃO ROSQUEADA, INSTALADO EM REDE DE ALIMENTAÇÃO PARA HIDRANTE - FORNECIMENTO E INSTALAÇÃO. AF_12/2015</v>
          </cell>
          <cell r="C3813" t="str">
            <v>UN</v>
          </cell>
          <cell r="D3813" t="str">
            <v>COEFICIENTE DE REPRESENTATIVIDADE</v>
          </cell>
          <cell r="E3813">
            <v>72.84</v>
          </cell>
        </row>
        <row r="3814">
          <cell r="A3814">
            <v>92389</v>
          </cell>
          <cell r="B3814" t="str">
            <v>JOELHO 45 GRAUS, EM FERRO GALVANIZADO, DN 65 (2 1/2"), CONEXÃO ROSQUEADA, INSTALADO EM REDE DE ALIMENTAÇÃO PARA HIDRANTE - FORNECIMENTO E INSTALAÇÃO. AF_12/2015</v>
          </cell>
          <cell r="C3814" t="str">
            <v>UN</v>
          </cell>
          <cell r="D3814" t="str">
            <v>COEFICIENTE DE REPRESENTATIVIDADE</v>
          </cell>
          <cell r="E3814">
            <v>116.19</v>
          </cell>
        </row>
        <row r="3815">
          <cell r="A3815">
            <v>92390</v>
          </cell>
          <cell r="B3815" t="str">
            <v>JOELHO 90 GRAUS, EM FERRO GALVANIZADO, DN 65 (2 1/2"), CONEXÃO ROSQUEADA, INSTALADO EM REDE DE ALIMENTAÇÃO PARA HIDRANTE - FORNECIMENTO E INSTALAÇÃO. AF_12/2015</v>
          </cell>
          <cell r="C3815" t="str">
            <v>UN</v>
          </cell>
          <cell r="D3815" t="str">
            <v>COEFICIENTE DE REPRESENTATIVIDADE</v>
          </cell>
          <cell r="E3815">
            <v>108.65</v>
          </cell>
        </row>
        <row r="3816">
          <cell r="A3816">
            <v>92635</v>
          </cell>
          <cell r="B3816" t="str">
            <v>JOELHO 45 GRAUS, EM FERRO GALVANIZADO, CONEXÃO ROSQUEADA, DN 80 (3"), INSTALADO EM REDE DE ALIMENTAÇÃO PARA HIDRANTE - FORNECIMENTO E INSTALAÇÃO. AF_12/2015</v>
          </cell>
          <cell r="C3816" t="str">
            <v>UN</v>
          </cell>
          <cell r="D3816" t="str">
            <v>COEFICIENTE DE REPRESENTATIVIDADE</v>
          </cell>
          <cell r="E3816">
            <v>156.21</v>
          </cell>
        </row>
        <row r="3817">
          <cell r="A3817">
            <v>92636</v>
          </cell>
          <cell r="B3817" t="str">
            <v>JOELHO 90 GRAUS, EM FERRO GALVANIZADO, CONEXÃO ROSQUEADA, DN 80 (3"), INSTALADO EM REDE DE ALIMENTAÇÃO PARA HIDRANTE - FORNECIMENTO E INSTALAÇÃO. AF_12/2015</v>
          </cell>
          <cell r="C3817" t="str">
            <v>UN</v>
          </cell>
          <cell r="D3817" t="str">
            <v>COEFICIENTE DE REPRESENTATIVIDADE</v>
          </cell>
          <cell r="E3817">
            <v>141.68</v>
          </cell>
        </row>
        <row r="3818">
          <cell r="A3818">
            <v>92637</v>
          </cell>
          <cell r="B3818" t="str">
            <v>TÊ, EM FERRO GALVANIZADO, CONEXÃO ROSQUEADA, DN 25 (1"), INSTALADO EM REDE DE ALIMENTAÇÃO PARA HIDRANTE - FORNECIMENTO E INSTALAÇÃO. AF_12/2015</v>
          </cell>
          <cell r="C3818" t="str">
            <v>UN</v>
          </cell>
          <cell r="D3818" t="str">
            <v>COEFICIENTE DE REPRESENTATIVIDADE</v>
          </cell>
          <cell r="E3818">
            <v>52.1</v>
          </cell>
        </row>
        <row r="3819">
          <cell r="A3819">
            <v>92638</v>
          </cell>
          <cell r="B3819" t="str">
            <v>TÊ, EM FERRO GALVANIZADO, CONEXÃO ROSQUEADA, DN 32 (1 1/4"), INSTALADO EM REDE DE ALIMENTAÇÃO PARA HIDRANTE - FORNECIMENTO E INSTALAÇÃO. AF_12/2015</v>
          </cell>
          <cell r="C3819" t="str">
            <v>UN</v>
          </cell>
          <cell r="D3819" t="str">
            <v>COEFICIENTE DE REPRESENTATIVIDADE</v>
          </cell>
          <cell r="E3819">
            <v>63.89</v>
          </cell>
        </row>
        <row r="3820">
          <cell r="A3820">
            <v>92639</v>
          </cell>
          <cell r="B3820" t="str">
            <v>TÊ, EM FERRO GALVANIZADO, CONEXÃO ROSQUEADA, DN 40 (1 1/2"), INSTALADO EM REDE DE ALIMENTAÇÃO PARA HIDRANTE - FORNECIMENTO E INSTALAÇÃO. AF_12/2015</v>
          </cell>
          <cell r="C3820" t="str">
            <v>UN</v>
          </cell>
          <cell r="D3820" t="str">
            <v>COEFICIENTE DE REPRESENTATIVIDADE</v>
          </cell>
          <cell r="E3820">
            <v>74.13</v>
          </cell>
        </row>
        <row r="3821">
          <cell r="A3821">
            <v>92640</v>
          </cell>
          <cell r="B3821" t="str">
            <v>TÊ, EM FERRO GALVANIZADO, CONEXÃO ROSQUEADA, DN 50 (2"), INSTALADO EM REDE DE ALIMENTAÇÃO PARA HIDRANTE - FORNECIMENTO E INSTALAÇÃO. AF_12/2015</v>
          </cell>
          <cell r="C3821" t="str">
            <v>UN</v>
          </cell>
          <cell r="D3821" t="str">
            <v>COEFICIENTE DE REPRESENTATIVIDADE</v>
          </cell>
          <cell r="E3821">
            <v>97.07</v>
          </cell>
        </row>
        <row r="3822">
          <cell r="A3822">
            <v>92642</v>
          </cell>
          <cell r="B3822" t="str">
            <v>TÊ, EM FERRO GALVANIZADO, CONEXÃO ROSQUEADA, DN 65 (2 1/2"), INSTALADO EM REDE DE ALIMENTAÇÃO PARA HIDRANTE - FORNECIMENTO E INSTALAÇÃO. AF_12/2015</v>
          </cell>
          <cell r="C3822" t="str">
            <v>UN</v>
          </cell>
          <cell r="D3822" t="str">
            <v>COEFICIENTE DE REPRESENTATIVIDADE</v>
          </cell>
          <cell r="E3822">
            <v>148.61000000000001</v>
          </cell>
        </row>
        <row r="3823">
          <cell r="A3823">
            <v>92644</v>
          </cell>
          <cell r="B3823" t="str">
            <v>TÊ, EM FERRO GALVANIZADO, CONEXÃO ROSQUEADA, DN 80 (3"), INSTALADO EM REDE DE ALIMENTAÇÃO PARA HIDRANTE - FORNECIMENTO E INSTALAÇÃO. AF_12/2015</v>
          </cell>
          <cell r="C3823" t="str">
            <v>UN</v>
          </cell>
          <cell r="D3823" t="str">
            <v>COEFICIENTE DE REPRESENTATIVIDADE</v>
          </cell>
          <cell r="E3823">
            <v>187.53</v>
          </cell>
        </row>
        <row r="3824">
          <cell r="A3824">
            <v>92657</v>
          </cell>
          <cell r="B3824" t="str">
            <v>NIPLE, EM FERRO GALVANIZADO, CONEXÃO ROSQUEADA, DN 25 (1"), INSTALADO EM REDE DE ALIMENTAÇÃO PARA SPRINKLER - FORNECIMENTO E INSTALAÇÃO. AF_12/2015</v>
          </cell>
          <cell r="C3824" t="str">
            <v>UN</v>
          </cell>
          <cell r="D3824" t="str">
            <v>COEFICIENTE DE REPRESENTATIVIDADE</v>
          </cell>
          <cell r="E3824">
            <v>19.809999999999999</v>
          </cell>
        </row>
        <row r="3825">
          <cell r="A3825">
            <v>92658</v>
          </cell>
          <cell r="B3825" t="str">
            <v>LUVA, EM FERRO GALVANIZADO, CONEXÃO ROSQUEADA, DN 25 (1"), INSTALADO EM REDE DE ALIMENTAÇÃO PARA SPRINKLER - FORNECIMENTO E INSTALAÇÃO. AF_12/2015</v>
          </cell>
          <cell r="C3825" t="str">
            <v>UN</v>
          </cell>
          <cell r="D3825" t="str">
            <v>COEFICIENTE DE REPRESENTATIVIDADE</v>
          </cell>
          <cell r="E3825">
            <v>21.2</v>
          </cell>
        </row>
        <row r="3826">
          <cell r="A3826">
            <v>92659</v>
          </cell>
          <cell r="B3826" t="str">
            <v>NIPLE, EM FERRO GALVANIZADO, CONEXÃO ROSQUEADA, DN 32 (1 1/4"), INSTALADO EM REDE DE ALIMENTAÇÃO PARA SPRINKLER - FORNECIMENTO E INSTALAÇÃO. AF_12/2015</v>
          </cell>
          <cell r="C3826" t="str">
            <v>UN</v>
          </cell>
          <cell r="D3826" t="str">
            <v>COEFICIENTE DE REPRESENTATIVIDADE</v>
          </cell>
          <cell r="E3826">
            <v>24.6</v>
          </cell>
        </row>
        <row r="3827">
          <cell r="A3827">
            <v>92660</v>
          </cell>
          <cell r="B3827" t="str">
            <v>LUVA, EM FERRO GALVANIZADO, CONEXÃO ROSQUEADA, DN 32 (1 1/4"), INSTALADO EM REDE DE ALIMENTAÇÃO PARA SPRINKLER - FORNECIMENTO E INSTALAÇÃO. AF_12/2015</v>
          </cell>
          <cell r="C3827" t="str">
            <v>UN</v>
          </cell>
          <cell r="D3827" t="str">
            <v>COEFICIENTE DE REPRESENTATIVIDADE</v>
          </cell>
          <cell r="E3827">
            <v>25.89</v>
          </cell>
        </row>
        <row r="3828">
          <cell r="A3828">
            <v>92661</v>
          </cell>
          <cell r="B3828" t="str">
            <v>NIPLE, EM FERRO GALVANIZADO, CONEXÃO ROSQUEADA, DN 40 (1 1/2"), INSTALADO EM REDE DE ALIMENTAÇÃO PARA SPRINKLER - FORNECIMENTO E INSTALAÇÃO. AF_12/2015</v>
          </cell>
          <cell r="C3828" t="str">
            <v>UN</v>
          </cell>
          <cell r="D3828" t="str">
            <v>COEFICIENTE DE REPRESENTATIVIDADE</v>
          </cell>
          <cell r="E3828">
            <v>29.53</v>
          </cell>
        </row>
        <row r="3829">
          <cell r="A3829">
            <v>92662</v>
          </cell>
          <cell r="B3829" t="str">
            <v>LUVA, EM FERRO GALVANIZADO, CONEXÃO ROSQUEADA, DN 40 (1 1/2"), INSTALADO EM REDE DE ALIMENTAÇÃO PARA SPRINKLER - FORNECIMENTO E INSTALAÇÃO. AF_12/2015</v>
          </cell>
          <cell r="C3829" t="str">
            <v>UN</v>
          </cell>
          <cell r="D3829" t="str">
            <v>COEFICIENTE DE REPRESENTATIVIDADE</v>
          </cell>
          <cell r="E3829">
            <v>29.78</v>
          </cell>
        </row>
        <row r="3830">
          <cell r="A3830">
            <v>92663</v>
          </cell>
          <cell r="B3830" t="str">
            <v>NIPLE, EM FERRO GALVANIZADO, CONEXÃO ROSQUEADA, DN 50 (2"), INSTALADO EM REDE DE ALIMENTAÇÃO PARA SPRINKLER - FORNECIMENTO E INSTALAÇÃO. AF_12/2015</v>
          </cell>
          <cell r="C3830" t="str">
            <v>UN</v>
          </cell>
          <cell r="D3830" t="str">
            <v>COEFICIENTE DE REPRESENTATIVIDADE</v>
          </cell>
          <cell r="E3830">
            <v>39.950000000000003</v>
          </cell>
        </row>
        <row r="3831">
          <cell r="A3831">
            <v>92664</v>
          </cell>
          <cell r="B3831" t="str">
            <v>LUVA, EM FERRO GALVANIZADO, CONEXÃO ROSQUEADA, DN 50 (2"), INSTALADO EM REDE DE ALIMENTAÇÃO PARA SPRINKLER - FORNECIMENTO E INSTALAÇÃO. AF_12/2015</v>
          </cell>
          <cell r="C3831" t="str">
            <v>UN</v>
          </cell>
          <cell r="D3831" t="str">
            <v>COEFICIENTE DE REPRESENTATIVIDADE</v>
          </cell>
          <cell r="E3831">
            <v>39.93</v>
          </cell>
        </row>
        <row r="3832">
          <cell r="A3832">
            <v>92665</v>
          </cell>
          <cell r="B3832" t="str">
            <v>NIPLE, EM FERRO GALVANIZADO, CONEXÃO ROSQUEADA, DN 65 (2 1/2"), INSTALADO EM REDE DE ALIMENTAÇÃO PARA SPRINKLER - FORNECIMENTO E INSTALAÇÃO. AF_12/2015</v>
          </cell>
          <cell r="C3832" t="str">
            <v>UN</v>
          </cell>
          <cell r="D3832" t="str">
            <v>COEFICIENTE DE REPRESENTATIVIDADE</v>
          </cell>
          <cell r="E3832">
            <v>55.35</v>
          </cell>
        </row>
        <row r="3833">
          <cell r="A3833">
            <v>92666</v>
          </cell>
          <cell r="B3833" t="str">
            <v>LUVA, EM FERRO GALVANIZADO, CONEXÃO ROSQUEADA, DN 65 (2 1/2"), INSTALADO EM REDE DE ALIMENTAÇÃO PARA SPRINKLER - FORNECIMENTO E INSTALAÇÃO. AF_12/2015</v>
          </cell>
          <cell r="C3833" t="str">
            <v>UN</v>
          </cell>
          <cell r="D3833" t="str">
            <v>COEFICIENTE DE REPRESENTATIVIDADE</v>
          </cell>
          <cell r="E3833">
            <v>63.05</v>
          </cell>
        </row>
        <row r="3834">
          <cell r="A3834">
            <v>92667</v>
          </cell>
          <cell r="B3834" t="str">
            <v>NIPLE, EM FERRO GALVANIZADO, CONEXÃO ROSQUEADA, DN 80 (3"), INSTALADO EM REDE DE ALIMENTAÇÃO PARA SPRINKLER - FORNECIMENTO E INSTALAÇÃO. AF_12/2015</v>
          </cell>
          <cell r="C3834" t="str">
            <v>UN</v>
          </cell>
          <cell r="D3834" t="str">
            <v>COEFICIENTE DE REPRESENTATIVIDADE</v>
          </cell>
          <cell r="E3834">
            <v>82.05</v>
          </cell>
        </row>
        <row r="3835">
          <cell r="A3835">
            <v>92668</v>
          </cell>
          <cell r="B3835" t="str">
            <v>LUVA, EM FERRO GALVANIZADO, CONEXÃO ROSQUEADA, DN 80 (3"), INSTALADO EM REDE DE ALIMENTAÇÃO PARA SPRINKLER - FORNECIMENTO E INSTALAÇÃO. AF_12/2015</v>
          </cell>
          <cell r="C3835" t="str">
            <v>UN</v>
          </cell>
          <cell r="D3835" t="str">
            <v>COEFICIENTE DE REPRESENTATIVIDADE</v>
          </cell>
          <cell r="E3835">
            <v>88.9</v>
          </cell>
        </row>
        <row r="3836">
          <cell r="A3836">
            <v>92669</v>
          </cell>
          <cell r="B3836" t="str">
            <v>JOELHO 45 GRAUS, EM FERRO GALVANIZADO, CONEXÃO ROSQUEADA, DN 25 (1"), INSTALADO EM REDE DE ALIMENTAÇÃO PARA SPRINKLER - FORNECIMENTO E INSTALAÇÃO. AF_12/2015</v>
          </cell>
          <cell r="C3836" t="str">
            <v>UN</v>
          </cell>
          <cell r="D3836" t="str">
            <v>COEFICIENTE DE REPRESENTATIVIDADE</v>
          </cell>
          <cell r="E3836">
            <v>30.1</v>
          </cell>
        </row>
        <row r="3837">
          <cell r="A3837">
            <v>92670</v>
          </cell>
          <cell r="B3837" t="str">
            <v>JOELHO 90 GRAUS, EM FERRO GALVANIZADO, CONEXÃO ROSQUEADA, DN 25 (1"), INSTALADO EM REDE DE ALIMENTAÇÃO PARA SPRINKLER - FORNECIMENTO E INSTALAÇÃO. AF_12/2015</v>
          </cell>
          <cell r="C3837" t="str">
            <v>UN</v>
          </cell>
          <cell r="D3837" t="str">
            <v>COEFICIENTE DE REPRESENTATIVIDADE</v>
          </cell>
          <cell r="E3837">
            <v>28.26</v>
          </cell>
        </row>
        <row r="3838">
          <cell r="A3838">
            <v>92671</v>
          </cell>
          <cell r="B3838" t="str">
            <v>JOELHO 45 GRAUS, EM FERRO GALVANIZADO, CONEXÃO ROSQUEADA, DN 32 (1 1/4"), INSTALADO EM REDE DE ALIMENTAÇÃO PARA SPRINKLER - FORNECIMENTO E INSTALAÇÃO. AF_12/2015</v>
          </cell>
          <cell r="C3838" t="str">
            <v>UN</v>
          </cell>
          <cell r="D3838" t="str">
            <v>COEFICIENTE DE REPRESENTATIVIDADE</v>
          </cell>
          <cell r="E3838">
            <v>39.57</v>
          </cell>
        </row>
        <row r="3839">
          <cell r="A3839">
            <v>92672</v>
          </cell>
          <cell r="B3839" t="str">
            <v>JOELHO 90 GRAUS, EM FERRO GALVANIZADO, CONEXÃO ROSQUEADA, DN 32 (1 1/4"), INSTALADO EM REDE DE ALIMENTAÇÃO PARA SPRINKLER - FORNECIMENTO E INSTALAÇÃO. AF_12/2015</v>
          </cell>
          <cell r="C3839" t="str">
            <v>UN</v>
          </cell>
          <cell r="D3839" t="str">
            <v>COEFICIENTE DE REPRESENTATIVIDADE</v>
          </cell>
          <cell r="E3839">
            <v>35.909999999999997</v>
          </cell>
        </row>
        <row r="3840">
          <cell r="A3840">
            <v>92673</v>
          </cell>
          <cell r="B3840" t="str">
            <v>JOELHO 45 GRAUS, EM FERRO GALVANIZADO, CONEXÃO ROSQUEADA, DN 40 (1 1/2"), INSTALADO EM REDE DE ALIMENTAÇÃO PARA SPRINKLER - FORNECIMENTO E INSTALAÇÃO. AF_12/2015</v>
          </cell>
          <cell r="C3840" t="str">
            <v>UN</v>
          </cell>
          <cell r="D3840" t="str">
            <v>COEFICIENTE DE REPRESENTATIVIDADE</v>
          </cell>
          <cell r="E3840">
            <v>45.54</v>
          </cell>
        </row>
        <row r="3841">
          <cell r="A3841">
            <v>92674</v>
          </cell>
          <cell r="B3841" t="str">
            <v>JOELHO 90 GRAUS, EM FERRO GALVANIZADO, CONEXÃO ROSQUEADA, DN 40 (1 1/2"), INSTALADO EM REDE DE ALIMENTAÇÃO PARA SPRINKLER - FORNECIMENTO E INSTALAÇÃO. AF_12/2015</v>
          </cell>
          <cell r="C3841" t="str">
            <v>UN</v>
          </cell>
          <cell r="D3841" t="str">
            <v>COEFICIENTE DE REPRESENTATIVIDADE</v>
          </cell>
          <cell r="E3841">
            <v>43.02</v>
          </cell>
        </row>
        <row r="3842">
          <cell r="A3842">
            <v>92675</v>
          </cell>
          <cell r="B3842" t="str">
            <v>JOELHO 45 GRAUS, EM FERRO GALVANIZADO, CONEXÃO ROSQUEADA, DN 50 (2"), INSTALADO EM REDE DE ALIMENTAÇÃO PARA SPRINKLER - FORNECIMENTO E INSTALAÇÃO. AF_12/2015</v>
          </cell>
          <cell r="C3842" t="str">
            <v>UN</v>
          </cell>
          <cell r="D3842" t="str">
            <v>COEFICIENTE DE REPRESENTATIVIDADE</v>
          </cell>
          <cell r="E3842">
            <v>59.27</v>
          </cell>
        </row>
        <row r="3843">
          <cell r="A3843">
            <v>92676</v>
          </cell>
          <cell r="B3843" t="str">
            <v>JOELHO 90 GRAUS, EM FERRO GALVANIZADO, CONEXÃO ROSQUEADA, DN 50 (2"), INSTALADO EM REDE DE ALIMENTAÇÃO PARA SPRINKLER - FORNECIMENTO E INSTALAÇÃO. AF_12/2015</v>
          </cell>
          <cell r="C3843" t="str">
            <v>UN</v>
          </cell>
          <cell r="D3843" t="str">
            <v>COEFICIENTE DE REPRESENTATIVIDADE</v>
          </cell>
          <cell r="E3843">
            <v>57.56</v>
          </cell>
        </row>
        <row r="3844">
          <cell r="A3844">
            <v>92677</v>
          </cell>
          <cell r="B3844" t="str">
            <v>JOELHO 45 GRAUS, EM FERRO GALVANIZADO, CONEXÃO ROSQUEADA, DN 65 (2 1/2"), INSTALADO EM REDE DE ALIMENTAÇÃO PARA SPRINKLER - FORNECIMENTO E INSTALAÇÃO. AF_12/2015</v>
          </cell>
          <cell r="C3844" t="str">
            <v>UN</v>
          </cell>
          <cell r="D3844" t="str">
            <v>COEFICIENTE DE REPRESENTATIVIDADE</v>
          </cell>
          <cell r="E3844">
            <v>97.86</v>
          </cell>
        </row>
        <row r="3845">
          <cell r="A3845">
            <v>92678</v>
          </cell>
          <cell r="B3845" t="str">
            <v>JOELHO 90 GRAUS, EM FERRO GALVANIZADO, CONEXÃO ROSQUEADA, DN 65 (2 1/2"), INSTALADO EM REDE DE ALIMENTAÇÃO PARA SPRINKLER - FORNECIMENTO E INSTALAÇÃO. AF_12/2015</v>
          </cell>
          <cell r="C3845" t="str">
            <v>UN</v>
          </cell>
          <cell r="D3845" t="str">
            <v>COEFICIENTE DE REPRESENTATIVIDADE</v>
          </cell>
          <cell r="E3845">
            <v>90.32</v>
          </cell>
        </row>
        <row r="3846">
          <cell r="A3846">
            <v>92679</v>
          </cell>
          <cell r="B3846" t="str">
            <v>JOELHO 45 GRAUS, EM FERRO GALVANIZADO, CONEXÃO ROSQUEADA, DN 80 (3"), INSTALADO EM REDE DE ALIMENTAÇÃO PARA SPRINKLER - FORNECIMENTO E INSTALAÇÃO. AF_12/2015</v>
          </cell>
          <cell r="C3846" t="str">
            <v>UN</v>
          </cell>
          <cell r="D3846" t="str">
            <v>COEFICIENTE DE REPRESENTATIVIDADE</v>
          </cell>
          <cell r="E3846">
            <v>134.88</v>
          </cell>
        </row>
        <row r="3847">
          <cell r="A3847">
            <v>92680</v>
          </cell>
          <cell r="B3847" t="str">
            <v>JOELHO 90 GRAUS, EM FERRO GALVANIZADO, CONEXÃO ROSQUEADA, DN 80 (3"), INSTALADO EM REDE DE ALIMENTAÇÃO PARA SPRINKLER - FORNECIMENTO E INSTALAÇÃO. AF_12/2015</v>
          </cell>
          <cell r="C3847" t="str">
            <v>UN</v>
          </cell>
          <cell r="D3847" t="str">
            <v>COEFICIENTE DE REPRESENTATIVIDADE</v>
          </cell>
          <cell r="E3847">
            <v>120.35</v>
          </cell>
        </row>
        <row r="3848">
          <cell r="A3848">
            <v>92681</v>
          </cell>
          <cell r="B3848" t="str">
            <v>TÊ, EM FERRO GALVANIZADO, CONEXÃO ROSQUEADA, DN 25 (1"), INSTALADO EM REDE DE ALIMENTAÇÃO PARA SPRINKLER - FORNECIMENTO E INSTALAÇÃO. AF_12/2015</v>
          </cell>
          <cell r="C3848" t="str">
            <v>UN</v>
          </cell>
          <cell r="D3848" t="str">
            <v>COEFICIENTE DE REPRESENTATIVIDADE</v>
          </cell>
          <cell r="E3848">
            <v>38.369999999999997</v>
          </cell>
        </row>
        <row r="3849">
          <cell r="A3849">
            <v>92682</v>
          </cell>
          <cell r="B3849" t="str">
            <v>TÊ, EM FERRO GALVANIZADO, CONEXÃO ROSQUEADA, DN 32 (1 1/4"), INSTALADO EM REDE DE ALIMENTAÇÃO PARA SPRINKLER - FORNECIMENTO E INSTALAÇÃO. AF_12/2015</v>
          </cell>
          <cell r="C3849" t="str">
            <v>UN</v>
          </cell>
          <cell r="D3849" t="str">
            <v>COEFICIENTE DE REPRESENTATIVIDADE</v>
          </cell>
          <cell r="E3849">
            <v>48.28</v>
          </cell>
        </row>
        <row r="3850">
          <cell r="A3850">
            <v>92683</v>
          </cell>
          <cell r="B3850" t="str">
            <v>TÊ, EM FERRO GALVANIZADO, CONEXÃO ROSQUEADA, DN 40 (1 1/2"), INSTALADO EM REDE DE ALIMENTAÇÃO PARA SPRINKLER - FORNECIMENTO E INSTALAÇÃO. AF_12/2015</v>
          </cell>
          <cell r="C3850" t="str">
            <v>UN</v>
          </cell>
          <cell r="D3850" t="str">
            <v>COEFICIENTE DE REPRESENTATIVIDADE</v>
          </cell>
          <cell r="E3850">
            <v>56.42</v>
          </cell>
        </row>
        <row r="3851">
          <cell r="A3851">
            <v>92684</v>
          </cell>
          <cell r="B3851" t="str">
            <v>TÊ, EM FERRO GALVANIZADO, CONEXÃO ROSQUEADA, DN 50 (2"), INSTALADO EM REDE DE ALIMENTAÇÃO PARA SPRINKLER - FORNECIMENTO E INSTALAÇÃO. AF_12/2015</v>
          </cell>
          <cell r="C3851" t="str">
            <v>UN</v>
          </cell>
          <cell r="D3851" t="str">
            <v>COEFICIENTE DE REPRESENTATIVIDADE</v>
          </cell>
          <cell r="E3851">
            <v>76.680000000000007</v>
          </cell>
        </row>
        <row r="3852">
          <cell r="A3852">
            <v>92685</v>
          </cell>
          <cell r="B3852" t="str">
            <v>TÊ, EM FERRO GALVANIZADO, CONEXÃO ROSQUEADA, DN 65 (2 1/2"), INSTALADO EM REDE DE ALIMENTAÇÃO PARA SPRINKLER - FORNECIMENTO E INSTALAÇÃO. AF_12/2015</v>
          </cell>
          <cell r="C3852" t="str">
            <v>UN</v>
          </cell>
          <cell r="D3852" t="str">
            <v>COEFICIENTE DE REPRESENTATIVIDADE</v>
          </cell>
          <cell r="E3852">
            <v>124.2</v>
          </cell>
        </row>
        <row r="3853">
          <cell r="A3853">
            <v>92686</v>
          </cell>
          <cell r="B3853" t="str">
            <v>TÊ, EM FERRO GALVANIZADO, CONEXÃO ROSQUEADA, DN 80 (3"), INSTALADO EM REDE DE ALIMENTAÇÃO PARA SPRINKLER - FORNECIMENTO E INSTALAÇÃO. AF_12/2015</v>
          </cell>
          <cell r="C3853" t="str">
            <v>UN</v>
          </cell>
          <cell r="D3853" t="str">
            <v>COEFICIENTE DE REPRESENTATIVIDADE</v>
          </cell>
          <cell r="E3853">
            <v>159.06</v>
          </cell>
        </row>
        <row r="3854">
          <cell r="A3854">
            <v>92692</v>
          </cell>
          <cell r="B3854" t="str">
            <v>NIPLE, EM FERRO GALVANIZADO, CONEXÃO ROSQUEADA, DN 15 (1/2"), INSTALADO EM RAMAIS E SUB-RAMAIS DE GÁS - FORNECIMENTO E INSTALAÇÃO. AF_12/2015</v>
          </cell>
          <cell r="C3854" t="str">
            <v>UN</v>
          </cell>
          <cell r="D3854" t="str">
            <v>COEFICIENTE DE REPRESENTATIVIDADE</v>
          </cell>
          <cell r="E3854">
            <v>10.65</v>
          </cell>
        </row>
        <row r="3855">
          <cell r="A3855">
            <v>92693</v>
          </cell>
          <cell r="B3855" t="str">
            <v>LUVA, EM FERRO GALVANIZADO, CONEXÃO ROSQUEADA, DN 15 (1/2"), INSTALADO EM RAMAIS E SUB-RAMAIS DE GÁS - FORNECIMENTO E INSTALAÇÃO. AF_12/2015</v>
          </cell>
          <cell r="C3855" t="str">
            <v>UN</v>
          </cell>
          <cell r="D3855" t="str">
            <v>COEFICIENTE DE REPRESENTATIVIDADE</v>
          </cell>
          <cell r="E3855">
            <v>10.96</v>
          </cell>
        </row>
        <row r="3856">
          <cell r="A3856">
            <v>92694</v>
          </cell>
          <cell r="B3856" t="str">
            <v>NIPLE, EM FERRO GALVANIZADO, CONEXÃO ROSQUEADA, DN 20 (3/4"), INSTALADO EM RAMAIS E SUB-RAMAIS DE GÁS - FORNECIMENTO E INSTALAÇÃO. AF_12/2015</v>
          </cell>
          <cell r="C3856" t="str">
            <v>UN</v>
          </cell>
          <cell r="D3856" t="str">
            <v>COEFICIENTE DE REPRESENTATIVIDADE</v>
          </cell>
          <cell r="E3856">
            <v>16.850000000000001</v>
          </cell>
        </row>
        <row r="3857">
          <cell r="A3857">
            <v>92695</v>
          </cell>
          <cell r="B3857" t="str">
            <v>LUVA, EM FERRO GALVANIZADO, CONEXÃO ROSQUEADA, DN 20 (3/4"), INSTALADO EM RAMAIS E SUB-RAMAIS DE GÁS - FORNECIMENTO E INSTALAÇÃO. AF_12/2015</v>
          </cell>
          <cell r="C3857" t="str">
            <v>UN</v>
          </cell>
          <cell r="D3857" t="str">
            <v>COEFICIENTE DE REPRESENTATIVIDADE</v>
          </cell>
          <cell r="E3857">
            <v>17.16</v>
          </cell>
        </row>
        <row r="3858">
          <cell r="A3858">
            <v>92696</v>
          </cell>
          <cell r="B3858" t="str">
            <v>NIPLE, EM FERRO GALVANIZADO, CONEXÃO ROSQUEADA, DN 25 (1"), INSTALADO EM RAMAIS E SUB-RAMAIS DE GÁS - FORNECIMENTO E INSTALAÇÃO. AF_12/2015</v>
          </cell>
          <cell r="C3858" t="str">
            <v>UN</v>
          </cell>
          <cell r="D3858" t="str">
            <v>COEFICIENTE DE REPRESENTATIVIDADE</v>
          </cell>
          <cell r="E3858">
            <v>26.37</v>
          </cell>
        </row>
        <row r="3859">
          <cell r="A3859">
            <v>92697</v>
          </cell>
          <cell r="B3859" t="str">
            <v>LUVA, EM FERRO GALVANIZADO, CONEXÃO ROSQUEADA, DN 25 (1"), INSTALADO EM RAMAIS E SUB-RAMAIS DE GÁS - FORNECIMENTO E INSTALAÇÃO. AF_12/2015</v>
          </cell>
          <cell r="C3859" t="str">
            <v>UN</v>
          </cell>
          <cell r="D3859" t="str">
            <v>COEFICIENTE DE REPRESENTATIVIDADE</v>
          </cell>
          <cell r="E3859">
            <v>27.76</v>
          </cell>
        </row>
        <row r="3860">
          <cell r="A3860">
            <v>92698</v>
          </cell>
          <cell r="B3860" t="str">
            <v>JOELHO 45 GRAUS, EM FERRO GALVANIZADO, CONEXÃO ROSQUEADA, DN 15 (1/2"), INSTALADO EM RAMAIS E SUB-RAMAIS DE GÁS - FORNECIMENTO E INSTALAÇÃO. AF_12/2015</v>
          </cell>
          <cell r="C3860" t="str">
            <v>UN</v>
          </cell>
          <cell r="D3860" t="str">
            <v>COEFICIENTE DE REPRESENTATIVIDADE</v>
          </cell>
          <cell r="E3860">
            <v>15.73</v>
          </cell>
        </row>
        <row r="3861">
          <cell r="A3861">
            <v>92699</v>
          </cell>
          <cell r="B3861" t="str">
            <v>JOELHO 90 GRAUS, EM FERRO GALVANIZADO, CONEXÃO ROSQUEADA, DN 15 (1/2"), INSTALADO EM RAMAIS E SUB-RAMAIS DE GÁS - FORNECIMENTO E INSTALAÇÃO. AF_12/2015</v>
          </cell>
          <cell r="C3861" t="str">
            <v>UN</v>
          </cell>
          <cell r="D3861" t="str">
            <v>COEFICIENTE DE REPRESENTATIVIDADE</v>
          </cell>
          <cell r="E3861">
            <v>14.72</v>
          </cell>
        </row>
        <row r="3862">
          <cell r="A3862">
            <v>92700</v>
          </cell>
          <cell r="B3862" t="str">
            <v>JOELHO 45 GRAUS, EM FERRO GALVANIZADO, CONEXÃO ROSQUEADA, DN 20 (3/4"), INSTALADO EM RAMAIS E SUB-RAMAIS DE GÁS - FORNECIMENTO E INSTALAÇÃO. AF_12/2015</v>
          </cell>
          <cell r="C3862" t="str">
            <v>UN</v>
          </cell>
          <cell r="D3862" t="str">
            <v>COEFICIENTE DE REPRESENTATIVIDADE</v>
          </cell>
          <cell r="E3862">
            <v>25.61</v>
          </cell>
        </row>
        <row r="3863">
          <cell r="A3863">
            <v>92701</v>
          </cell>
          <cell r="B3863" t="str">
            <v>JOELHO 90 GRAUS, EM FERRO GALVANIZADO, CONEXÃO ROSQUEADA, DN 20 (3/4"), INSTALADO EM RAMAIS E SUB-RAMAIS DE GÁS - FORNECIMENTO E INSTALAÇÃO. AF_12/2015</v>
          </cell>
          <cell r="C3863" t="str">
            <v>UN</v>
          </cell>
          <cell r="D3863" t="str">
            <v>COEFICIENTE DE REPRESENTATIVIDADE</v>
          </cell>
          <cell r="E3863">
            <v>24.11</v>
          </cell>
        </row>
        <row r="3864">
          <cell r="A3864">
            <v>92702</v>
          </cell>
          <cell r="B3864" t="str">
            <v>JOELHO 45 GRAUS, EM FERRO GALVANIZADO, CONEXÃO ROSQUEADA, DN 25 (1"), INSTALADO EM RAMAIS E SUB-RAMAIS DE GÁS - FORNECIMENTO E INSTALAÇÃO. AF_12/2015</v>
          </cell>
          <cell r="C3864" t="str">
            <v>UN</v>
          </cell>
          <cell r="D3864" t="str">
            <v>COEFICIENTE DE REPRESENTATIVIDADE</v>
          </cell>
          <cell r="E3864">
            <v>39.979999999999997</v>
          </cell>
        </row>
        <row r="3865">
          <cell r="A3865">
            <v>92703</v>
          </cell>
          <cell r="B3865" t="str">
            <v>JOELHO 90 GRAUS, EM FERRO GALVANIZADO, CONEXÃO ROSQUEADA, DN 25 (1"), INSTALADO EM RAMAIS E SUB-RAMAIS DE GÁS - FORNECIMENTO E INSTALAÇÃO. AF_12/2015</v>
          </cell>
          <cell r="C3865" t="str">
            <v>UN</v>
          </cell>
          <cell r="D3865" t="str">
            <v>COEFICIENTE DE REPRESENTATIVIDADE</v>
          </cell>
          <cell r="E3865">
            <v>38.14</v>
          </cell>
        </row>
        <row r="3866">
          <cell r="A3866">
            <v>92704</v>
          </cell>
          <cell r="B3866" t="str">
            <v>TÊ, EM FERRO GALVANIZADO, CONEXÃO ROSQUEADA, DN 15 (1/2"), INSTALADO EM RAMAIS E SUB-RAMAIS DE GÁS - FORNECIMENTO E INSTALAÇÃO. AF_12/2015</v>
          </cell>
          <cell r="C3866" t="str">
            <v>UN</v>
          </cell>
          <cell r="D3866" t="str">
            <v>COEFICIENTE DE REPRESENTATIVIDADE</v>
          </cell>
          <cell r="E3866">
            <v>19.850000000000001</v>
          </cell>
        </row>
        <row r="3867">
          <cell r="A3867">
            <v>92705</v>
          </cell>
          <cell r="B3867" t="str">
            <v>TÊ, EM FERRO GALVANIZADO, CONEXÃO ROSQUEADA, DN 20 (3/4"), INSTALADO EM RAMAIS E SUB-RAMAIS DE GÁS - FORNECIMENTO E INSTALAÇÃO. AF_12/2015</v>
          </cell>
          <cell r="C3867" t="str">
            <v>UN</v>
          </cell>
          <cell r="D3867" t="str">
            <v>COEFICIENTE DE REPRESENTATIVIDADE</v>
          </cell>
          <cell r="E3867">
            <v>31.86</v>
          </cell>
        </row>
        <row r="3868">
          <cell r="A3868">
            <v>92706</v>
          </cell>
          <cell r="B3868" t="str">
            <v>TÊ, EM FERRO GALVANIZADO, CONEXÃO ROSQUEADA, DN 25 (1"), INSTALADO EM RAMAIS E SUB-RAMAIS DE GÁS - FORNECIMENTO E INSTALAÇÃO. AF_12/2015</v>
          </cell>
          <cell r="C3868" t="str">
            <v>UN</v>
          </cell>
          <cell r="D3868" t="str">
            <v>COEFICIENTE DE REPRESENTATIVIDADE</v>
          </cell>
          <cell r="E3868">
            <v>51.55</v>
          </cell>
        </row>
        <row r="3869">
          <cell r="A3869">
            <v>92889</v>
          </cell>
          <cell r="B3869" t="str">
            <v>UNIÃO, EM FERRO GALVANIZADO, DN 50 (2"), CONEXÃO ROSQUEADA, INSTALADO EM PRUMADAS - FORNECIMENTO E INSTALAÇÃO. AF_12/2015</v>
          </cell>
          <cell r="C3869" t="str">
            <v>UN</v>
          </cell>
          <cell r="D3869" t="str">
            <v>COEFICIENTE DE REPRESENTATIVIDADE</v>
          </cell>
          <cell r="E3869">
            <v>100.19</v>
          </cell>
        </row>
        <row r="3870">
          <cell r="A3870">
            <v>92890</v>
          </cell>
          <cell r="B3870" t="str">
            <v>UNIÃO, EM FERRO GALVANIZADO, DN 65 (2 1/2"), CONEXÃO ROSQUEADA, INSTALADO EM PRUMADAS - FORNECIMENTO E INSTALAÇÃO. AF_12/2015</v>
          </cell>
          <cell r="C3870" t="str">
            <v>UN</v>
          </cell>
          <cell r="D3870" t="str">
            <v>COEFICIENTE DE REPRESENTATIVIDADE</v>
          </cell>
          <cell r="E3870">
            <v>152.33000000000001</v>
          </cell>
        </row>
        <row r="3871">
          <cell r="A3871">
            <v>92891</v>
          </cell>
          <cell r="B3871" t="str">
            <v>UNIÃO, EM FERRO GALVANIZADO, DN 80 (3"), CONEXÃO ROSQUEADA, INSTALADO EM PRUMADAS - FORNECIMENTO E INSTALAÇÃO. AF_12/2015</v>
          </cell>
          <cell r="C3871" t="str">
            <v>UN</v>
          </cell>
          <cell r="D3871" t="str">
            <v>COEFICIENTE DE REPRESENTATIVIDADE</v>
          </cell>
          <cell r="E3871">
            <v>223.85</v>
          </cell>
        </row>
        <row r="3872">
          <cell r="A3872">
            <v>92892</v>
          </cell>
          <cell r="B3872" t="str">
            <v>UNIÃO, EM FERRO GALVANIZADO, DN 25 (1"), CONEXÃO ROSQUEADA, INSTALADO EM REDE DE ALIMENTAÇÃO PARA HIDRANTE - FORNECIMENTO E INSTALAÇÃO. AF_12/2015</v>
          </cell>
          <cell r="C3872" t="str">
            <v>UN</v>
          </cell>
          <cell r="D3872" t="str">
            <v>COEFICIENTE DE REPRESENTATIVIDADE</v>
          </cell>
          <cell r="E3872">
            <v>42.93</v>
          </cell>
        </row>
        <row r="3873">
          <cell r="A3873">
            <v>92893</v>
          </cell>
          <cell r="B3873" t="str">
            <v>UNIÃO, EM FERRO GALVANIZADO, DN 32 (1 1/4"), CONEXÃO ROSQUEADA, INSTALADO EM REDE DE ALIMENTAÇÃO PARA HIDRANTE - FORNECIMENTO E INSTALAÇÃO. AF_12/2015</v>
          </cell>
          <cell r="C3873" t="str">
            <v>UN</v>
          </cell>
          <cell r="D3873" t="str">
            <v>COEFICIENTE DE REPRESENTATIVIDADE</v>
          </cell>
          <cell r="E3873">
            <v>61.34</v>
          </cell>
        </row>
        <row r="3874">
          <cell r="A3874">
            <v>92894</v>
          </cell>
          <cell r="B3874" t="str">
            <v>UNIÃO, EM FERRO GALVANIZADO, DN 40 (1 1/2"), CONEXÃO ROSQUEADA, INSTALADO EM REDE DE ALIMENTAÇÃO PARA HIDRANTE - FORNECIMENTO E INSTALAÇÃO. AF_12/2015</v>
          </cell>
          <cell r="C3874" t="str">
            <v>UN</v>
          </cell>
          <cell r="D3874" t="str">
            <v>COEFICIENTE DE REPRESENTATIVIDADE</v>
          </cell>
          <cell r="E3874">
            <v>73.39</v>
          </cell>
        </row>
        <row r="3875">
          <cell r="A3875">
            <v>92895</v>
          </cell>
          <cell r="B3875" t="str">
            <v>UNIÃO, EM FERRO GALVANIZADO, DN 50 (2"), CONEXÃO ROSQUEADA, INSTALADO EM REDE DE ALIMENTAÇÃO PARA HIDRANTE - FORNECIMENTO E INSTALAÇÃO. AF_12/2015</v>
          </cell>
          <cell r="C3875" t="str">
            <v>UN</v>
          </cell>
          <cell r="D3875" t="str">
            <v>COEFICIENTE DE REPRESENTATIVIDADE</v>
          </cell>
          <cell r="E3875">
            <v>100.16</v>
          </cell>
        </row>
        <row r="3876">
          <cell r="A3876">
            <v>92896</v>
          </cell>
          <cell r="B3876" t="str">
            <v>UNIÃO, EM FERRO GALVANIZADO, DN 65 (2 1/2"), CONEXÃO ROSQUEADA, INSTALADO EM REDE DE ALIMENTAÇÃO PARA HIDRANTE - FORNECIMENTO E INSTALAÇÃO. AF_12/2015</v>
          </cell>
          <cell r="C3876" t="str">
            <v>UN</v>
          </cell>
          <cell r="D3876" t="str">
            <v>COEFICIENTE DE REPRESENTATIVIDADE</v>
          </cell>
          <cell r="E3876">
            <v>153.57</v>
          </cell>
        </row>
        <row r="3877">
          <cell r="A3877">
            <v>92897</v>
          </cell>
          <cell r="B3877" t="str">
            <v>UNIÃO, EM FERRO GALVANIZADO, DN 80 (3"), CONEXÃO ROSQUEADA, INSTALADO EM REDE DE ALIMENTAÇÃO PARA HIDRANTE - FORNECIMENTO E INSTALAÇÃO. AF_12/2015</v>
          </cell>
          <cell r="C3877" t="str">
            <v>UN</v>
          </cell>
          <cell r="D3877" t="str">
            <v>COEFICIENTE DE REPRESENTATIVIDADE</v>
          </cell>
          <cell r="E3877">
            <v>226.38</v>
          </cell>
        </row>
        <row r="3878">
          <cell r="A3878">
            <v>92898</v>
          </cell>
          <cell r="B3878" t="str">
            <v>UNIÃO, EM FERRO GALVANIZADO, CONEXÃO ROSQUEADA, DN 25 (1"), INSTALADO EM REDE DE ALIMENTAÇÃO PARA SPRINKLER - FORNECIMENTO E INSTALAÇÃO. AF_12/2015</v>
          </cell>
          <cell r="C3878" t="str">
            <v>UN</v>
          </cell>
          <cell r="D3878" t="str">
            <v>COEFICIENTE DE REPRESENTATIVIDADE</v>
          </cell>
          <cell r="E3878">
            <v>36.08</v>
          </cell>
        </row>
        <row r="3879">
          <cell r="A3879">
            <v>92899</v>
          </cell>
          <cell r="B3879" t="str">
            <v>UNIÃO, EM FERRO GALVANIZADO, CONEXÃO ROSQUEADA, DN 32 (1 1/4"), INSTALADO EM REDE DE ALIMENTAÇÃO PARA SPRINKLER - FORNECIMENTO E INSTALAÇÃO. AF_12/2015</v>
          </cell>
          <cell r="C3879" t="str">
            <v>UN</v>
          </cell>
          <cell r="D3879" t="str">
            <v>COEFICIENTE DE REPRESENTATIVIDADE</v>
          </cell>
          <cell r="E3879">
            <v>53.56</v>
          </cell>
        </row>
        <row r="3880">
          <cell r="A3880">
            <v>92900</v>
          </cell>
          <cell r="B3880" t="str">
            <v>UNIÃO, EM FERRO GALVANIZADO, CONEXÃO ROSQUEADA, DN 40 (1 1/2"), INSTALADO EM REDE DE ALIMENTAÇÃO PARA SPRINKLER - FORNECIMENTO E INSTALAÇÃO. AF_12/2015</v>
          </cell>
          <cell r="C3880" t="str">
            <v>UN</v>
          </cell>
          <cell r="D3880" t="str">
            <v>COEFICIENTE DE REPRESENTATIVIDADE</v>
          </cell>
          <cell r="E3880">
            <v>64.510000000000005</v>
          </cell>
        </row>
        <row r="3881">
          <cell r="A3881">
            <v>92901</v>
          </cell>
          <cell r="B3881" t="str">
            <v>UNIÃO, EM FERRO GALVANIZADO, CONEXÃO ROSQUEADA, DN 50 (2"), INSTALADO EM REDE DE ALIMENTAÇÃO PARA SPRINKLER - FORNECIMENTO E INSTALAÇÃO. AF_12/2015</v>
          </cell>
          <cell r="C3881" t="str">
            <v>UN</v>
          </cell>
          <cell r="D3881" t="str">
            <v>COEFICIENTE DE REPRESENTATIVIDADE</v>
          </cell>
          <cell r="E3881">
            <v>89.94</v>
          </cell>
        </row>
        <row r="3882">
          <cell r="A3882">
            <v>92902</v>
          </cell>
          <cell r="B3882" t="str">
            <v>UNIÃO, EM FERRO GALVANIZADO, CONEXÃO ROSQUEADA, DN 65 (2 1/2"), INSTALADO EM REDE DE ALIMENTAÇÃO PARA SPRINKLER - FORNECIMENTO E INSTALAÇÃO. AF_12/2015</v>
          </cell>
          <cell r="C3882" t="str">
            <v>UN</v>
          </cell>
          <cell r="D3882" t="str">
            <v>COEFICIENTE DE REPRESENTATIVIDADE</v>
          </cell>
          <cell r="E3882">
            <v>141.33000000000001</v>
          </cell>
        </row>
        <row r="3883">
          <cell r="A3883">
            <v>92903</v>
          </cell>
          <cell r="B3883" t="str">
            <v>UNIÃO, EM FERRO GALVANIZADO, CONEXÃO ROSQUEADA, DN 80 (3"), INSTALADO EM REDE DE ALIMENTAÇÃO PARA SPRINKLER - FORNECIMENTO E INSTALAÇÃO. AF_12/2015</v>
          </cell>
          <cell r="C3883" t="str">
            <v>UN</v>
          </cell>
          <cell r="D3883" t="str">
            <v>COEFICIENTE DE REPRESENTATIVIDADE</v>
          </cell>
          <cell r="E3883">
            <v>212.14</v>
          </cell>
        </row>
        <row r="3884">
          <cell r="A3884">
            <v>92904</v>
          </cell>
          <cell r="B3884" t="str">
            <v>UNIÃO, EM FERRO GALVANIZADO, CONEXÃO ROSQUEADA, DN 15 (1/2"), INSTALADO EM RAMAIS E SUB-RAMAIS DE GÁS - FORNECIMENTO E INSTALAÇÃO. AF_12/2015</v>
          </cell>
          <cell r="C3884" t="str">
            <v>UN</v>
          </cell>
          <cell r="D3884" t="str">
            <v>COEFICIENTE DE REPRESENTATIVIDADE</v>
          </cell>
          <cell r="E3884">
            <v>24.62</v>
          </cell>
        </row>
        <row r="3885">
          <cell r="A3885">
            <v>92905</v>
          </cell>
          <cell r="B3885" t="str">
            <v>UNIÃO, EM FERRO GALVANIZADO, CONEXÃO ROSQUEADA, DN 20 (3/4"), INSTALADO EM RAMAIS E SUB-RAMAIS DE GÁS - FORNECIMENTO E INSTALAÇÃO. AF_12/2015</v>
          </cell>
          <cell r="C3885" t="str">
            <v>UN</v>
          </cell>
          <cell r="D3885" t="str">
            <v>COEFICIENTE DE REPRESENTATIVIDADE</v>
          </cell>
          <cell r="E3885">
            <v>35.08</v>
          </cell>
        </row>
        <row r="3886">
          <cell r="A3886">
            <v>92906</v>
          </cell>
          <cell r="B3886" t="str">
            <v>UNIÃO, EM FERRO GALVANIZADO, CONEXÃO ROSQUEADA, DN 25 (1"), INSTALADO EM RAMAIS E SUB-RAMAIS DE GÁS - FORNECIMENTO E INSTALAÇÃO. AF_12/2015</v>
          </cell>
          <cell r="C3886" t="str">
            <v>UN</v>
          </cell>
          <cell r="D3886" t="str">
            <v>COEFICIENTE DE REPRESENTATIVIDADE</v>
          </cell>
          <cell r="E3886">
            <v>42.64</v>
          </cell>
        </row>
        <row r="3887">
          <cell r="A3887">
            <v>92907</v>
          </cell>
          <cell r="B3887" t="str">
            <v>LUVA DE REDUÇÃO, EM FERRO GALVANIZADO, 2" X 1 1/2", CONEXÃO ROSQUEADA, INSTALADO EM PRUMADAS - FORNECIMENTO E INSTALAÇÃO. AF_12/2015</v>
          </cell>
          <cell r="C3887" t="str">
            <v>UN</v>
          </cell>
          <cell r="D3887" t="str">
            <v>COEFICIENTE DE REPRESENTATIVIDADE</v>
          </cell>
          <cell r="E3887">
            <v>53.08</v>
          </cell>
        </row>
        <row r="3888">
          <cell r="A3888">
            <v>92908</v>
          </cell>
          <cell r="B3888" t="str">
            <v>LUVA DE REDUÇÃO, EM FERRO GALVANIZADO, 2" X 1 1/4", CONEXÃO ROSQUEADA, INSTALADO EM PRUMADAS - FORNECIMENTO E INSTALAÇÃO. AF_12/2015</v>
          </cell>
          <cell r="C3888" t="str">
            <v>UN</v>
          </cell>
          <cell r="D3888" t="str">
            <v>COEFICIENTE DE REPRESENTATIVIDADE</v>
          </cell>
          <cell r="E3888">
            <v>53.08</v>
          </cell>
        </row>
        <row r="3889">
          <cell r="A3889">
            <v>92909</v>
          </cell>
          <cell r="B3889" t="str">
            <v>LUVA DE REDUÇÃO, EM FERRO GALVANIZADO, 2" X 1", CONEXÃO ROSQUEADA, INSTALADO EM PRUMADAS - FORNECIMENTO E INSTALAÇÃO. AF_12/2015</v>
          </cell>
          <cell r="C3889" t="str">
            <v>UN</v>
          </cell>
          <cell r="D3889" t="str">
            <v>COEFICIENTE DE REPRESENTATIVIDADE</v>
          </cell>
          <cell r="E3889">
            <v>53.08</v>
          </cell>
        </row>
        <row r="3890">
          <cell r="A3890">
            <v>92910</v>
          </cell>
          <cell r="B3890" t="str">
            <v>LUVA DE REDUÇÃO, EM FERRO GALVANIZADO, 2 1/2" X 1 1/2", CONEXÃO ROSQUEADA, INSTALADO EM PRUMADAS - FORNECIMENTO E INSTALAÇÃO. AF_12/2015</v>
          </cell>
          <cell r="C3890" t="str">
            <v>UN</v>
          </cell>
          <cell r="D3890" t="str">
            <v>COEFICIENTE DE REPRESENTATIVIDADE</v>
          </cell>
          <cell r="E3890">
            <v>77.3</v>
          </cell>
        </row>
        <row r="3891">
          <cell r="A3891">
            <v>92911</v>
          </cell>
          <cell r="B3891" t="str">
            <v>LUVA DE REDUÇÃO, EM FERRO GALVANIZADO, 2 1/2" X 2", CONEXÃO ROSQUEADA, INSTALADO EM PRUMADAS - FORNECIMENTO E INSTALAÇÃO. AF_12/2015</v>
          </cell>
          <cell r="C3891" t="str">
            <v>UN</v>
          </cell>
          <cell r="D3891" t="str">
            <v>COEFICIENTE DE REPRESENTATIVIDADE</v>
          </cell>
          <cell r="E3891">
            <v>77.3</v>
          </cell>
        </row>
        <row r="3892">
          <cell r="A3892">
            <v>92912</v>
          </cell>
          <cell r="B3892" t="str">
            <v>LUVA DE REDUÇÃO, EM FERRO GALVANIZADO, 3" X 1 1/2", CONEXÃO ROSQUEADA, INSTALADO EM PRUMADAS - FORNECIMENTO E INSTALAÇÃO. AF_12/2015</v>
          </cell>
          <cell r="C3892" t="str">
            <v>UN</v>
          </cell>
          <cell r="D3892" t="str">
            <v>COEFICIENTE DE REPRESENTATIVIDADE</v>
          </cell>
          <cell r="E3892">
            <v>104.15</v>
          </cell>
        </row>
        <row r="3893">
          <cell r="A3893">
            <v>92913</v>
          </cell>
          <cell r="B3893" t="str">
            <v>LUVA DE REDUÇÃO, EM FERRO GALVANIZADO, 3" X 2 1/2", CONEXÃO ROSQUEADA, INSTALADO EM PRUMADAS - FORNECIMENTO E INSTALAÇÃO. AF_12/2015</v>
          </cell>
          <cell r="C3893" t="str">
            <v>UN</v>
          </cell>
          <cell r="D3893" t="str">
            <v>COEFICIENTE DE REPRESENTATIVIDADE</v>
          </cell>
          <cell r="E3893">
            <v>106.29</v>
          </cell>
        </row>
        <row r="3894">
          <cell r="A3894">
            <v>92914</v>
          </cell>
          <cell r="B3894" t="str">
            <v>LUVA DE REDUÇÃO, EM FERRO GALVANIZADO, 3" X 2", CONEXÃO ROSQUEADA, INSTALADO EM PRUMADAS - FORNECIMENTO E INSTALAÇÃO. AF_12/2015</v>
          </cell>
          <cell r="C3894" t="str">
            <v>UN</v>
          </cell>
          <cell r="D3894" t="str">
            <v>COEFICIENTE DE REPRESENTATIVIDADE</v>
          </cell>
          <cell r="E3894">
            <v>106.29</v>
          </cell>
        </row>
        <row r="3895">
          <cell r="A3895">
            <v>92918</v>
          </cell>
          <cell r="B3895" t="str">
            <v>LUVA DE REDUÇÃO, EM FERRO GALVANIZADO, 1" X 1/2", CONEXÃO ROSQUEADA, INSTALADO EM REDE DE ALIMENTAÇÃO PARA HIDRANTE - FORNECIMENTO E INSTALAÇÃO. AF_12/2015</v>
          </cell>
          <cell r="C3895" t="str">
            <v>UN</v>
          </cell>
          <cell r="D3895" t="str">
            <v>COEFICIENTE DE REPRESENTATIVIDADE</v>
          </cell>
          <cell r="E3895">
            <v>27.93</v>
          </cell>
        </row>
        <row r="3896">
          <cell r="A3896">
            <v>92920</v>
          </cell>
          <cell r="B3896" t="str">
            <v>LUVA DE REDUÇÃO, EM FERRO GALVANIZADO, 1" X 3/4", CONEXÃO ROSQUEADA, INSTALADO EM REDE DE ALIMENTAÇÃO PARA HIDRANTE - FORNECIMENTO E INSTALAÇÃO. AF_12/2015</v>
          </cell>
          <cell r="C3896" t="str">
            <v>UN</v>
          </cell>
          <cell r="D3896" t="str">
            <v>COEFICIENTE DE REPRESENTATIVIDADE</v>
          </cell>
          <cell r="E3896">
            <v>28.12</v>
          </cell>
        </row>
        <row r="3897">
          <cell r="A3897">
            <v>92925</v>
          </cell>
          <cell r="B3897" t="str">
            <v>LUVA DE REDUÇÃO, EM FERRO GALVANIZADO, 1 1/4" X 1", CONEXÃO ROSQUEADA, INSTALADO EM REDE DE ALIMENTAÇÃO PARA HIDRANTE - FORNECIMENTO E INSTALAÇÃO. AF_12/2015</v>
          </cell>
          <cell r="C3897" t="str">
            <v>UN</v>
          </cell>
          <cell r="D3897" t="str">
            <v>COEFICIENTE DE REPRESENTATIVIDADE</v>
          </cell>
          <cell r="E3897">
            <v>34.700000000000003</v>
          </cell>
        </row>
        <row r="3898">
          <cell r="A3898">
            <v>92926</v>
          </cell>
          <cell r="B3898" t="str">
            <v>LUVA DE REDUÇÃO, EM FERRO GALVANIZADO, 1 1/4" X 1/2", CONEXÃO ROSQUEADA, INSTALADO EM REDE DE ALIMENTAÇÃO PARA HIDRANTE - FORNECIMENTO E INSTALAÇÃO. AF_12/2015</v>
          </cell>
          <cell r="C3898" t="str">
            <v>UN</v>
          </cell>
          <cell r="D3898" t="str">
            <v>COEFICIENTE DE REPRESENTATIVIDADE</v>
          </cell>
          <cell r="E3898">
            <v>34.69</v>
          </cell>
        </row>
        <row r="3899">
          <cell r="A3899">
            <v>92927</v>
          </cell>
          <cell r="B3899" t="str">
            <v>LUVA DE REDUÇÃO, EM FERRO GALVANIZADO, 1 1/4" X 3/4", CONEXÃO ROSQUEADA, INSTALADO EM REDE DE ALIMENTAÇÃO PARA HIDRANTE - FORNECIMENTO E INSTALAÇÃO. AF_12/2015</v>
          </cell>
          <cell r="C3899" t="str">
            <v>UN</v>
          </cell>
          <cell r="D3899" t="str">
            <v>COEFICIENTE DE REPRESENTATIVIDADE</v>
          </cell>
          <cell r="E3899">
            <v>34.69</v>
          </cell>
        </row>
        <row r="3900">
          <cell r="A3900">
            <v>92928</v>
          </cell>
          <cell r="B3900" t="str">
            <v>LUVA DE REDUÇÃO, EM FERRO GALVANIZADO, 1 1/2" X 1 1/4", CONEXÃO ROSQUEADA, INSTALADO EM REDE DE ALIMENTAÇÃO PARA HIDRANTE - FORNECIMENTO E INSTALAÇÃO. AF_12/2015</v>
          </cell>
          <cell r="C3900" t="str">
            <v>UN</v>
          </cell>
          <cell r="D3900" t="str">
            <v>COEFICIENTE DE REPRESENTATIVIDADE</v>
          </cell>
          <cell r="E3900">
            <v>39.729999999999997</v>
          </cell>
        </row>
        <row r="3901">
          <cell r="A3901">
            <v>92929</v>
          </cell>
          <cell r="B3901" t="str">
            <v>LUVA DE REDUÇÃO, EM FERRO GALVANIZADO, 1 1/2" X 1", CONEXÃO ROSQUEADA, INSTALADO EM REDE DE ALIMENTAÇÃO PARA HIDRANTE - FORNECIMENTO E INSTALAÇÃO. AF_12/2015</v>
          </cell>
          <cell r="C3901" t="str">
            <v>UN</v>
          </cell>
          <cell r="D3901" t="str">
            <v>COEFICIENTE DE REPRESENTATIVIDADE</v>
          </cell>
          <cell r="E3901">
            <v>39.729999999999997</v>
          </cell>
        </row>
        <row r="3902">
          <cell r="A3902">
            <v>92930</v>
          </cell>
          <cell r="B3902" t="str">
            <v>LUVA DE REDUÇÃO, EM FERRO GALVANIZADO, 1 1/2" X 3/4", CONEXÃO ROSQUEADA, INSTALADO EM REDE DE ALIMENTAÇÃO PARA HIDRANTE - FORNECIMENTO E INSTALAÇÃO. AF_12/2015</v>
          </cell>
          <cell r="C3902" t="str">
            <v>UN</v>
          </cell>
          <cell r="D3902" t="str">
            <v>COEFICIENTE DE REPRESENTATIVIDADE</v>
          </cell>
          <cell r="E3902">
            <v>39.729999999999997</v>
          </cell>
        </row>
        <row r="3903">
          <cell r="A3903">
            <v>92931</v>
          </cell>
          <cell r="B3903" t="str">
            <v>LUVA DE REDUÇÃO, EM FERRO GALVANIZADO, 2" X 1 1/2", CONEXÃO ROSQUEADA, INSTALADO EM REDE DE ALIMENTAÇÃO PARA HIDRANTE - FORNECIMENTO E INSTALAÇÃO. AF_12/2015</v>
          </cell>
          <cell r="C3903" t="str">
            <v>UN</v>
          </cell>
          <cell r="D3903" t="str">
            <v>COEFICIENTE DE REPRESENTATIVIDADE</v>
          </cell>
          <cell r="E3903">
            <v>53.05</v>
          </cell>
        </row>
        <row r="3904">
          <cell r="A3904">
            <v>92932</v>
          </cell>
          <cell r="B3904" t="str">
            <v>LUVA DE REDUÇÃO, EM FERRO GALVANIZADO, 2" X 1 1/4", CONEXÃO ROSQUEADA, INSTALADO EM REDE DE ALIMENTAÇÃO PARA HIDRANTE - FORNECIMENTO E INSTALAÇÃO. AF_12/2015</v>
          </cell>
          <cell r="C3904" t="str">
            <v>UN</v>
          </cell>
          <cell r="D3904" t="str">
            <v>COEFICIENTE DE REPRESENTATIVIDADE</v>
          </cell>
          <cell r="E3904">
            <v>53.05</v>
          </cell>
        </row>
        <row r="3905">
          <cell r="A3905">
            <v>92933</v>
          </cell>
          <cell r="B3905" t="str">
            <v>LUVA DE REDUÇÃO, EM FERRO GALVANIZADO, 2" X 1", CONEXÃO ROSQUEADA, INSTALADO EM REDE DE ALIMENTAÇÃO PARA HIDRANTE - FORNECIMENTO E INSTALAÇÃO. AF_12/2015</v>
          </cell>
          <cell r="C3905" t="str">
            <v>UN</v>
          </cell>
          <cell r="D3905" t="str">
            <v>COEFICIENTE DE REPRESENTATIVIDADE</v>
          </cell>
          <cell r="E3905">
            <v>53.05</v>
          </cell>
        </row>
        <row r="3906">
          <cell r="A3906">
            <v>92934</v>
          </cell>
          <cell r="B3906" t="str">
            <v>LUVA DE REDUÇÃO, EM FERRO GALVANIZADO, 2 1/2" X 1 1/2", CONEXÃO ROSQUEADA, INSTALADO EM REDE DE ALIMENTAÇÃO PARA HIDRANTE - FORNECIMENTO E INSTALAÇÃO. AF_12/2015</v>
          </cell>
          <cell r="C3906" t="str">
            <v>UN</v>
          </cell>
          <cell r="D3906" t="str">
            <v>COEFICIENTE DE REPRESENTATIVIDADE</v>
          </cell>
          <cell r="E3906">
            <v>78.540000000000006</v>
          </cell>
        </row>
        <row r="3907">
          <cell r="A3907">
            <v>92935</v>
          </cell>
          <cell r="B3907" t="str">
            <v>LUVA DE REDUÇÃO, EM FERRO GALVANIZADO, 2 1/2" X 2", CONEXÃO ROSQUEADA, INSTALADO EM REDE DE ALIMENTAÇÃO PARA HIDRANTE - FORNECIMENTO E INSTALAÇÃO. AF_12/2015</v>
          </cell>
          <cell r="C3907" t="str">
            <v>UN</v>
          </cell>
          <cell r="D3907" t="str">
            <v>COEFICIENTE DE REPRESENTATIVIDADE</v>
          </cell>
          <cell r="E3907">
            <v>78.540000000000006</v>
          </cell>
        </row>
        <row r="3908">
          <cell r="A3908">
            <v>92936</v>
          </cell>
          <cell r="B3908" t="str">
            <v>LUVA DE REDUÇÃO, EM FERRO GALVANIZADO, 3" X 2 1/2", CONEXÃO ROSQUEADA, INSTALADO EM REDE DE ALIMENTAÇÃO PARA HIDRANTE - FORNECIMENTO E INSTALAÇÃO. AF_12/2015</v>
          </cell>
          <cell r="C3908" t="str">
            <v>UN</v>
          </cell>
          <cell r="D3908" t="str">
            <v>COEFICIENTE DE REPRESENTATIVIDADE</v>
          </cell>
          <cell r="E3908">
            <v>108.82</v>
          </cell>
        </row>
        <row r="3909">
          <cell r="A3909">
            <v>92937</v>
          </cell>
          <cell r="B3909" t="str">
            <v>LUVA DE REDUÇÃO, EM FERRO GALVANIZADO, 3" X 2", CONEXÃO ROSQUEADA, INSTALADO EM REDE DE ALIMENTAÇÃO PARA HIDRANTE - FORNECIMENTO E INSTALAÇÃO. AF_12/2015</v>
          </cell>
          <cell r="C3909" t="str">
            <v>UN</v>
          </cell>
          <cell r="D3909" t="str">
            <v>COEFICIENTE DE REPRESENTATIVIDADE</v>
          </cell>
          <cell r="E3909">
            <v>108.82</v>
          </cell>
        </row>
        <row r="3910">
          <cell r="A3910">
            <v>92938</v>
          </cell>
          <cell r="B3910" t="str">
            <v>LUVA DE REDUÇÃO, EM FERRO GALVANIZADO, 1" X 1/2", CONEXÃO ROSQUEADA, INSTALADO EM REDE DE ALIMENTAÇÃO PARA SPRINKLER - FORNECIMENTO E INSTALAÇÃO. AF_12/2015</v>
          </cell>
          <cell r="C3910" t="str">
            <v>UN</v>
          </cell>
          <cell r="D3910" t="str">
            <v>COEFICIENTE DE REPRESENTATIVIDADE</v>
          </cell>
          <cell r="E3910">
            <v>21.08</v>
          </cell>
        </row>
        <row r="3911">
          <cell r="A3911">
            <v>92939</v>
          </cell>
          <cell r="B3911" t="str">
            <v>LUVA DE REDUÇÃO, EM FERRO GALVANIZADO, 1" X 3/4", CONEXÃO ROSQUEADA, INSTALADO EM REDE DE ALIMENTAÇÃO PARA SPRINKLER - FORNECIMENTO E INSTALAÇÃO. AF_12/2015</v>
          </cell>
          <cell r="C3911" t="str">
            <v>UN</v>
          </cell>
          <cell r="D3911" t="str">
            <v>COEFICIENTE DE REPRESENTATIVIDADE</v>
          </cell>
          <cell r="E3911">
            <v>21.27</v>
          </cell>
        </row>
        <row r="3912">
          <cell r="A3912">
            <v>92940</v>
          </cell>
          <cell r="B3912" t="str">
            <v>LUVA DE REDUÇÃO, EM FERRO GALVANIZADO, 1 1/4" X 1", CONEXÃO ROSQUEADA, INSTALADO EM REDE DE ALIMENTAÇÃO PARA SPRINKLER - FORNECIMENTO E INSTALAÇÃO. AF_12/2015</v>
          </cell>
          <cell r="C3912" t="str">
            <v>UN</v>
          </cell>
          <cell r="D3912" t="str">
            <v>COEFICIENTE DE REPRESENTATIVIDADE</v>
          </cell>
          <cell r="E3912">
            <v>26.92</v>
          </cell>
        </row>
        <row r="3913">
          <cell r="A3913">
            <v>92941</v>
          </cell>
          <cell r="B3913" t="str">
            <v>LUVA DE REDUÇÃO, EM FERRO GALVANIZADO, 1 1/4" X 1/2", CONEXÃO ROSQUEADA, INSTALADO EM REDE DE ALIMENTAÇÃO PARA SPRINKLER - FORNECIMENTO E INSTALAÇÃO. AF_12/2015</v>
          </cell>
          <cell r="C3913" t="str">
            <v>UN</v>
          </cell>
          <cell r="D3913" t="str">
            <v>COEFICIENTE DE REPRESENTATIVIDADE</v>
          </cell>
          <cell r="E3913">
            <v>26.91</v>
          </cell>
        </row>
        <row r="3914">
          <cell r="A3914">
            <v>92942</v>
          </cell>
          <cell r="B3914" t="str">
            <v>LUVA DE REDUÇÃO, EM FERRO GALVANIZADO, 1 1/4" X 3/4", CONEXÃO ROSQUEADA, INSTALADO EM REDE DE ALIMENTAÇÃO PARA SPRINKLER - FORNECIMENTO E INSTALAÇÃO. AF_12/2015</v>
          </cell>
          <cell r="C3914" t="str">
            <v>UN</v>
          </cell>
          <cell r="D3914" t="str">
            <v>COEFICIENTE DE REPRESENTATIVIDADE</v>
          </cell>
          <cell r="E3914">
            <v>26.91</v>
          </cell>
        </row>
        <row r="3915">
          <cell r="A3915">
            <v>92943</v>
          </cell>
          <cell r="B3915" t="str">
            <v>LUVA DE REDUÇÃO, EM FERRO GALVANIZADO, 1 1/2" X 1 1/4", CONEXÃO ROSQUEADA, INSTALADO EM REDE DE ALIMENTAÇÃO PARA SPRINKLER - FORNECIMENTO E INSTALAÇÃO. AF_12/2015</v>
          </cell>
          <cell r="C3915" t="str">
            <v>UN</v>
          </cell>
          <cell r="D3915" t="str">
            <v>COEFICIENTE DE REPRESENTATIVIDADE</v>
          </cell>
          <cell r="E3915">
            <v>30.85</v>
          </cell>
        </row>
        <row r="3916">
          <cell r="A3916">
            <v>92944</v>
          </cell>
          <cell r="B3916" t="str">
            <v>LUVA DE REDUÇÃO, EM FERRO GALVANIZADO, 1 1/2" X 1", CONEXÃO ROSQUEADA, INSTALADO EM REDE DE ALIMENTAÇÃO PARA SPRINKLER - FORNECIMENTO E INSTALAÇÃO. AF_12/2015</v>
          </cell>
          <cell r="C3916" t="str">
            <v>UN</v>
          </cell>
          <cell r="D3916" t="str">
            <v>COEFICIENTE DE REPRESENTATIVIDADE</v>
          </cell>
          <cell r="E3916">
            <v>30.85</v>
          </cell>
        </row>
        <row r="3917">
          <cell r="A3917">
            <v>92945</v>
          </cell>
          <cell r="B3917" t="str">
            <v>LUVA DE REDUÇÃO, EM FERRO GALVANIZADO, 1 1/2" X 3/4", CONEXÃO ROSQUEADA, INSTALADO EM REDE DE ALIMENTAÇÃO PARA SPRINKLER - FORNECIMENTO E INSTALAÇÃO. AF_12/2015</v>
          </cell>
          <cell r="C3917" t="str">
            <v>UN</v>
          </cell>
          <cell r="D3917" t="str">
            <v>COEFICIENTE DE REPRESENTATIVIDADE</v>
          </cell>
          <cell r="E3917">
            <v>30.85</v>
          </cell>
        </row>
        <row r="3918">
          <cell r="A3918">
            <v>92946</v>
          </cell>
          <cell r="B3918" t="str">
            <v>LUVA DE REDUÇÃO, EM FERRO GALVANIZADO, 2" X 1 1/2", CONEXÃO ROSQUEADA, INSTALADO EM REDE DE ALIMENTAÇÃO PARA SPRINKLER - FORNECIMENTO E INSTALAÇÃO. AF_12/2015</v>
          </cell>
          <cell r="C3918" t="str">
            <v>UN</v>
          </cell>
          <cell r="D3918" t="str">
            <v>COEFICIENTE DE REPRESENTATIVIDADE</v>
          </cell>
          <cell r="E3918">
            <v>42.83</v>
          </cell>
        </row>
        <row r="3919">
          <cell r="A3919">
            <v>92947</v>
          </cell>
          <cell r="B3919" t="str">
            <v>LUVA DE REDUÇÃO, EM FERRO GALVANIZADO, 2" X 1 1/4", CONEXÃO ROSQUEADA, INSTALADO EM REDE DE ALIMENTAÇÃO PARA SPRINKLER - FORNECIMENTO E INSTALAÇÃO. AF_12/2015</v>
          </cell>
          <cell r="C3919" t="str">
            <v>UN</v>
          </cell>
          <cell r="D3919" t="str">
            <v>COEFICIENTE DE REPRESENTATIVIDADE</v>
          </cell>
          <cell r="E3919">
            <v>42.83</v>
          </cell>
        </row>
        <row r="3920">
          <cell r="A3920">
            <v>92948</v>
          </cell>
          <cell r="B3920" t="str">
            <v>LUVA DE REDUÇÃO, EM FERRO GALVANIZADO, 2" X 1", CONEXÃO ROSQUEADA, INSTALADO EM REDE DE ALIMENTAÇÃO PARA SPRINKLER - FORNECIMENTO E INSTALAÇÃO. AF_12/2015</v>
          </cell>
          <cell r="C3920" t="str">
            <v>UN</v>
          </cell>
          <cell r="D3920" t="str">
            <v>COEFICIENTE DE REPRESENTATIVIDADE</v>
          </cell>
          <cell r="E3920">
            <v>42.83</v>
          </cell>
        </row>
        <row r="3921">
          <cell r="A3921">
            <v>92949</v>
          </cell>
          <cell r="B3921" t="str">
            <v>LUVA DE REDUÇÃO, EM FERRO GALVANIZADO, 2 1/2" X 1 1/2", CONEXÃO ROSQUEADA, INSTALADO EM REDE DE ALIMENTAÇÃO PARA SPRINKLER - FORNECIMENTO E INSTALAÇÃO. AF_12/2015</v>
          </cell>
          <cell r="C3921" t="str">
            <v>UN</v>
          </cell>
          <cell r="D3921" t="str">
            <v>COEFICIENTE DE REPRESENTATIVIDADE</v>
          </cell>
          <cell r="E3921">
            <v>66.3</v>
          </cell>
        </row>
        <row r="3922">
          <cell r="A3922">
            <v>92950</v>
          </cell>
          <cell r="B3922" t="str">
            <v>LUVA DE REDUÇÃO, EM FERRO GALVANIZADO, 2 1/2" X 2", CONEXÃO ROSQUEADA, INSTALADO EM REDE DE ALIMENTAÇÃO PARA SPRINKLER - FORNECIMENTO E INSTALAÇÃO. AF_12/2015</v>
          </cell>
          <cell r="C3922" t="str">
            <v>UN</v>
          </cell>
          <cell r="D3922" t="str">
            <v>COEFICIENTE DE REPRESENTATIVIDADE</v>
          </cell>
          <cell r="E3922">
            <v>66.3</v>
          </cell>
        </row>
        <row r="3923">
          <cell r="A3923">
            <v>92951</v>
          </cell>
          <cell r="B3923" t="str">
            <v>LUVA DE REDUÇÃO, EM FERRO GALVANIZADO, 3" X 2 1/2", CONEXÃO ROSQUEADA, INSTALADO EM REDE DE ALIMENTAÇÃO PARA SPRINKLER - FORNECIMENTO E INSTALAÇÃO. AF_12/2015</v>
          </cell>
          <cell r="C3923" t="str">
            <v>UN</v>
          </cell>
          <cell r="D3923" t="str">
            <v>COEFICIENTE DE REPRESENTATIVIDADE</v>
          </cell>
          <cell r="E3923">
            <v>94.58</v>
          </cell>
        </row>
        <row r="3924">
          <cell r="A3924">
            <v>92952</v>
          </cell>
          <cell r="B3924" t="str">
            <v>LUVA DE REDUÇÃO, EM FERRO GALVANIZADO, 3" X 2", CONEXÃO ROSQUEADA, INSTALADO EM REDE DE ALIMENTAÇÃO PARA SPRINKLER - FORNECIMENTO E INSTALAÇÃO. AF_12/2015</v>
          </cell>
          <cell r="C3924" t="str">
            <v>UN</v>
          </cell>
          <cell r="D3924" t="str">
            <v>COEFICIENTE DE REPRESENTATIVIDADE</v>
          </cell>
          <cell r="E3924">
            <v>94.58</v>
          </cell>
        </row>
        <row r="3925">
          <cell r="A3925">
            <v>92953</v>
          </cell>
          <cell r="B3925" t="str">
            <v>LUVA DE REDUÇÃO, EM FERRO GALVANIZADO, 3/4" X 1/2", CONEXÃO ROSQUEADA, INSTALADO EM RAMAIS E SUB-RAMAIS DE GÁS - FORNECIMENTO E INSTALAÇÃO. AF_12/2015</v>
          </cell>
          <cell r="C3925" t="str">
            <v>UN</v>
          </cell>
          <cell r="D3925" t="str">
            <v>COEFICIENTE DE REPRESENTATIVIDADE</v>
          </cell>
          <cell r="E3925">
            <v>18.16</v>
          </cell>
        </row>
        <row r="3926">
          <cell r="A3926">
            <v>93050</v>
          </cell>
          <cell r="B3926" t="str">
            <v>LUVA PASSANTE EM COBRE, DN 22 MM, SEM ANEL DE SOLDA, INSTALADO EM PRUMADA  FORNECIMENTO E INSTALAÇÃO. AF_01/2016</v>
          </cell>
          <cell r="C3926" t="str">
            <v>UN</v>
          </cell>
          <cell r="D3926" t="str">
            <v>ATRIBUÍDO SÃO PAULO</v>
          </cell>
          <cell r="E3926">
            <v>7.31</v>
          </cell>
        </row>
        <row r="3927">
          <cell r="A3927">
            <v>93051</v>
          </cell>
          <cell r="B3927" t="str">
            <v>BUCHA DE REDUÇÃO EM COBRE, DN 22 MM X 15 MM, SEM ANEL DE SOLDA, BOLSA X BOLSA, INSTALADO EM PRUMADA  FORNECIMENTO E INSTALAÇÃO. AF_01/2016</v>
          </cell>
          <cell r="C3927" t="str">
            <v>UN</v>
          </cell>
          <cell r="D3927" t="str">
            <v>ATRIBUÍDO SÃO PAULO</v>
          </cell>
          <cell r="E3927">
            <v>6.79</v>
          </cell>
        </row>
        <row r="3928">
          <cell r="A3928">
            <v>93052</v>
          </cell>
          <cell r="B3928" t="str">
            <v>JUNTA DE EXPANSÃO EM COBRE, DN 22 MM, PONTA X PONTA, INSTALADO EM PRUMADA  FORNECIMENTO E INSTALAÇÃO. AF_01/2016</v>
          </cell>
          <cell r="C3928" t="str">
            <v>UN</v>
          </cell>
          <cell r="D3928" t="str">
            <v>ATRIBUÍDO SÃO PAULO</v>
          </cell>
          <cell r="E3928">
            <v>301.88</v>
          </cell>
        </row>
        <row r="3929">
          <cell r="A3929">
            <v>93054</v>
          </cell>
          <cell r="B3929" t="str">
            <v>CONECTOR EM BRONZE/LATÃO, DN 22 MM X 3/4", SEM ANEL DE SOLDA, BOLSA X ROSCA F, INSTALADO EM PRUMADA  FORNECIMENTO E INSTALAÇÃO. AF_01/2016</v>
          </cell>
          <cell r="C3929" t="str">
            <v>UN</v>
          </cell>
          <cell r="D3929" t="str">
            <v>ATRIBUÍDO SÃO PAULO</v>
          </cell>
          <cell r="E3929">
            <v>13.45</v>
          </cell>
        </row>
        <row r="3930">
          <cell r="A3930">
            <v>93055</v>
          </cell>
          <cell r="B3930" t="str">
            <v>CURVA DE TRANSPOSIÇÃO EM BRONZE/LATÃO, DN 22 MM, SEM ANEL DE SOLDA, BOLSA X BOLSA, INSTALADO EM PRUMADA  FORNECIMENTO E INSTALAÇÃO. AF_01/2016</v>
          </cell>
          <cell r="C3930" t="str">
            <v>UN</v>
          </cell>
          <cell r="D3930" t="str">
            <v>ATRIBUÍDO SÃO PAULO</v>
          </cell>
          <cell r="E3930">
            <v>26.82</v>
          </cell>
        </row>
        <row r="3931">
          <cell r="A3931">
            <v>93056</v>
          </cell>
          <cell r="B3931" t="str">
            <v>LUVA PASSANTE EM COBRE, DN 28 MM, SEM ANEL DE SOLDA, INSTALADO EM PRUMADA  FORNECIMENTO E INSTALAÇÃO. AF_01/2016</v>
          </cell>
          <cell r="C3931" t="str">
            <v>UN</v>
          </cell>
          <cell r="D3931" t="str">
            <v>ATRIBUÍDO SÃO PAULO</v>
          </cell>
          <cell r="E3931">
            <v>10.54</v>
          </cell>
        </row>
        <row r="3932">
          <cell r="A3932">
            <v>93057</v>
          </cell>
          <cell r="B3932" t="str">
            <v>BUCHA DE REDUÇÃO EM COBRE, DN 28 MM X 22 MM, SEM ANEL DE SOLDA, PONTA X BOLSA, INSTALADO EM PRUMADA  FORNECIMENTO E INSTALAÇÃO. AF_01/2016</v>
          </cell>
          <cell r="C3932" t="str">
            <v>UN</v>
          </cell>
          <cell r="D3932" t="str">
            <v>ATRIBUÍDO SÃO PAULO</v>
          </cell>
          <cell r="E3932">
            <v>9.2899999999999991</v>
          </cell>
        </row>
        <row r="3933">
          <cell r="A3933">
            <v>93058</v>
          </cell>
          <cell r="B3933" t="str">
            <v>JUNTA DE EXPANSÃO EM COBRE, DN 28 MM, PONTA X PONTA, INSTALADO EM PRUMADA  FORNECIMENTO E INSTALAÇÃO. AF_01/2016</v>
          </cell>
          <cell r="C3933" t="str">
            <v>UN</v>
          </cell>
          <cell r="D3933" t="str">
            <v>ATRIBUÍDO SÃO PAULO</v>
          </cell>
          <cell r="E3933">
            <v>332.03</v>
          </cell>
        </row>
        <row r="3934">
          <cell r="A3934">
            <v>93059</v>
          </cell>
          <cell r="B3934" t="str">
            <v>CONECTOR EM BRONZE/LATÃO, DN 28 MM X 1/2", SEM ANEL DE SOLDA, BOLSA X ROSCA F, INSTALADO EM PRUMADA  FORNECIMENTO E INSTALAÇÃO. AF_01/2016</v>
          </cell>
          <cell r="C3934" t="str">
            <v>UN</v>
          </cell>
          <cell r="D3934" t="str">
            <v>ATRIBUÍDO SÃO PAULO</v>
          </cell>
          <cell r="E3934">
            <v>18.37</v>
          </cell>
        </row>
        <row r="3935">
          <cell r="A3935">
            <v>93060</v>
          </cell>
          <cell r="B3935" t="str">
            <v>CURVA DE TRANSPOSIÇÃO EM BRONZE/LATÃO, DN 28 MM, SEM ANEL DE SOLDA, BOLSA X BOLSA, INSTALADO EM PRUMADA  FORNECIMENTO E INSTALAÇÃO. AF_01/2016</v>
          </cell>
          <cell r="C3935" t="str">
            <v>UN</v>
          </cell>
          <cell r="D3935" t="str">
            <v>ATRIBUÍDO SÃO PAULO</v>
          </cell>
          <cell r="E3935">
            <v>46.41</v>
          </cell>
        </row>
        <row r="3936">
          <cell r="A3936">
            <v>93061</v>
          </cell>
          <cell r="B3936" t="str">
            <v>LUVA PASSANTE EM COBRE, DN 35 MM, SEM ANEL DE SOLDA, INSTALADO EM PRUMADA  FORNECIMENTO E INSTALAÇÃO. AF_01/2016</v>
          </cell>
          <cell r="C3936" t="str">
            <v>UN</v>
          </cell>
          <cell r="D3936" t="str">
            <v>ATRIBUÍDO SÃO PAULO</v>
          </cell>
          <cell r="E3936">
            <v>19.239999999999998</v>
          </cell>
        </row>
        <row r="3937">
          <cell r="A3937">
            <v>93062</v>
          </cell>
          <cell r="B3937" t="str">
            <v>BUCHA DE REDUÇÃO EM COBRE, DN 35 MM X 28 MM, SEM ANEL DE SOLDA, PONTA X BOLSA, INSTALADO EM PRUMADA  FORNECIMENTO E INSTALAÇÃO. AF_01/2016</v>
          </cell>
          <cell r="C3937" t="str">
            <v>UN</v>
          </cell>
          <cell r="D3937" t="str">
            <v>ATRIBUÍDO SÃO PAULO</v>
          </cell>
          <cell r="E3937">
            <v>16.809999999999999</v>
          </cell>
        </row>
        <row r="3938">
          <cell r="A3938">
            <v>93063</v>
          </cell>
          <cell r="B3938" t="str">
            <v>JUNTA DE EXPANSÃO EM BRONZE/LATÃO, DN 35 MM, PONTA X PONTA, INSTALADO EM PRUMADA  FORNECIMENTO E INSTALAÇÃO. AF_01/2016</v>
          </cell>
          <cell r="C3938" t="str">
            <v>UN</v>
          </cell>
          <cell r="D3938" t="str">
            <v>ATRIBUÍDO SÃO PAULO</v>
          </cell>
          <cell r="E3938">
            <v>380.33</v>
          </cell>
        </row>
        <row r="3939">
          <cell r="A3939">
            <v>93064</v>
          </cell>
          <cell r="B3939" t="str">
            <v>LUVA PASSANTE EM COBRE, DN 42 MM, SEM ANEL DE SOLDA, INSTALADO EM PRUMADA  FORNECIMENTO E INSTALAÇÃO. AF_01/2016</v>
          </cell>
          <cell r="C3939" t="str">
            <v>UN</v>
          </cell>
          <cell r="D3939" t="str">
            <v>ATRIBUÍDO SÃO PAULO</v>
          </cell>
          <cell r="E3939">
            <v>29.36</v>
          </cell>
        </row>
        <row r="3940">
          <cell r="A3940">
            <v>93065</v>
          </cell>
          <cell r="B3940" t="str">
            <v>BUCHA DE REDUÇÃO EM COBRE, DN 42 MM X 35 MM, SEM ANEL DE SOLDA, PONTA X BOLSA, INSTALADO EM PRUMADA  FORNECIMENTO E INSTALAÇÃO. AF_01/2016</v>
          </cell>
          <cell r="C3940" t="str">
            <v>UN</v>
          </cell>
          <cell r="D3940" t="str">
            <v>ATRIBUÍDO SÃO PAULO</v>
          </cell>
          <cell r="E3940">
            <v>27.57</v>
          </cell>
        </row>
        <row r="3941">
          <cell r="A3941">
            <v>93066</v>
          </cell>
          <cell r="B3941" t="str">
            <v>JUNTA DE EXPANSÃO EM BRONZE/LATÃO, DN 42 MM, PONTA X PONTA, INSTALADO EM PRUMADA  FORNECIMENTO E INSTALAÇÃO. AF_01/2016</v>
          </cell>
          <cell r="C3941" t="str">
            <v>UN</v>
          </cell>
          <cell r="D3941" t="str">
            <v>ATRIBUÍDO SÃO PAULO</v>
          </cell>
          <cell r="E3941">
            <v>477.33</v>
          </cell>
        </row>
        <row r="3942">
          <cell r="A3942">
            <v>93067</v>
          </cell>
          <cell r="B3942" t="str">
            <v>LUVA PASSANTE EM COBRE, DN 54 MM, SEM ANEL DE SOLDA, INSTALADO EM PRUMADA  FORNECIMENTO E INSTALAÇÃO. AF_01/2016</v>
          </cell>
          <cell r="C3942" t="str">
            <v>UN</v>
          </cell>
          <cell r="D3942" t="str">
            <v>ATRIBUÍDO SÃO PAULO</v>
          </cell>
          <cell r="E3942">
            <v>43.31</v>
          </cell>
        </row>
        <row r="3943">
          <cell r="A3943">
            <v>93068</v>
          </cell>
          <cell r="B3943" t="str">
            <v>BUCHA DE REDUÇÃO EM COBRE, DN 54 MM X 42 MM, SEM ANEL DE SOLDA, PONTA X BOLSA, INSTALADO EM PRUMADA  FORNECIMENTO E INSTALAÇÃO. AF_01/2016</v>
          </cell>
          <cell r="C3943" t="str">
            <v>UN</v>
          </cell>
          <cell r="D3943" t="str">
            <v>ATRIBUÍDO SÃO PAULO</v>
          </cell>
          <cell r="E3943">
            <v>38.049999999999997</v>
          </cell>
        </row>
        <row r="3944">
          <cell r="A3944">
            <v>93069</v>
          </cell>
          <cell r="B3944" t="str">
            <v>JUNTA DE EXPANSÃO EM BRONZE/LATÃO, DN 54 MM, PONTA X PONTA, INSTALADO EM PRUMADA  FORNECIMENTO E INSTALAÇÃO. AF_01/2016</v>
          </cell>
          <cell r="C3944" t="str">
            <v>UN</v>
          </cell>
          <cell r="D3944" t="str">
            <v>ATRIBUÍDO SÃO PAULO</v>
          </cell>
          <cell r="E3944">
            <v>661.38</v>
          </cell>
        </row>
        <row r="3945">
          <cell r="A3945">
            <v>93070</v>
          </cell>
          <cell r="B3945" t="str">
            <v>LUVA PASSANTE EM COBRE, DN 66 MM, SEM ANEL DE SOLDA, INSTALADO EM PRUMADA  FORNECIMENTO E INSTALAÇÃO. AF_01/2016</v>
          </cell>
          <cell r="C3945" t="str">
            <v>UN</v>
          </cell>
          <cell r="D3945" t="str">
            <v>ATRIBUÍDO SÃO PAULO</v>
          </cell>
          <cell r="E3945">
            <v>107.64</v>
          </cell>
        </row>
        <row r="3946">
          <cell r="A3946">
            <v>93071</v>
          </cell>
          <cell r="B3946" t="str">
            <v>BUCHA DE REDUÇÃO EM COBRE, DN 66 MM X 54 MM, SEM ANEL DE SOLDA, PONTA X BOLSA, INSTALADO EM PRUMADA  FORNECIMENTO E INSTALAÇÃO. AF_01/2016</v>
          </cell>
          <cell r="C3946" t="str">
            <v>UN</v>
          </cell>
          <cell r="D3946" t="str">
            <v>ATRIBUÍDO SÃO PAULO</v>
          </cell>
          <cell r="E3946">
            <v>100.06</v>
          </cell>
        </row>
        <row r="3947">
          <cell r="A3947">
            <v>93072</v>
          </cell>
          <cell r="B3947" t="str">
            <v>JUNTA DE EXPANSÃO EM BRONZE/LATÃO, DN 66 MM, PONTA X PONTA, INSTALADO EM PRUMADA  FORNECIMENTO E INSTALAÇÃO. AF_01/2016</v>
          </cell>
          <cell r="C3947" t="str">
            <v>UN</v>
          </cell>
          <cell r="D3947" t="str">
            <v>ATRIBUÍDO SÃO PAULO</v>
          </cell>
          <cell r="E3947">
            <v>872.46</v>
          </cell>
        </row>
        <row r="3948">
          <cell r="A3948">
            <v>93073</v>
          </cell>
          <cell r="B3948" t="str">
            <v>TE DUPLA CURVA EM BRONZE/LATÃO, DN 3/4" X 22 MM X 3/4", SEM ANEL DE SOLDA, ROSCA F X BOLSA X ROSCA F, INSTALADO EM PRUMADA  FORNECIMENTO E INSTALAÇÃO. AF_01/2016</v>
          </cell>
          <cell r="C3948" t="str">
            <v>UN</v>
          </cell>
          <cell r="D3948" t="str">
            <v>ATRIBUÍDO SÃO PAULO</v>
          </cell>
          <cell r="E3948">
            <v>49.15</v>
          </cell>
        </row>
        <row r="3949">
          <cell r="A3949">
            <v>93074</v>
          </cell>
          <cell r="B3949" t="str">
            <v>CURVA EM COBRE, DN 15 MM, 45 GRAUS, SEM ANEL DE SOLDA, BOLSA X BOLSA, INSTALADO EM RAMAL DE DISTRIBUIÇÃO  FORNECIMENTO E INSTALAÇÃO. AF_01/2016</v>
          </cell>
          <cell r="C3949" t="str">
            <v>UN</v>
          </cell>
          <cell r="D3949" t="str">
            <v>ATRIBUÍDO SÃO PAULO</v>
          </cell>
          <cell r="E3949">
            <v>8.56</v>
          </cell>
        </row>
        <row r="3950">
          <cell r="A3950">
            <v>93075</v>
          </cell>
          <cell r="B3950" t="str">
            <v>COTOVELO EM BRONZE/LATÃO, DN 15 MM X 1/2", 90 GRAUS, SEM ANEL DE SOLDA, BOLSA X ROSCA F, INSTALADO EM RAMAL DE DISTRIBUIÇÃO  FORNECIMENTO E INSTALAÇÃO. AF_01/2016</v>
          </cell>
          <cell r="C3950" t="str">
            <v>UN</v>
          </cell>
          <cell r="D3950" t="str">
            <v>ATRIBUÍDO SÃO PAULO</v>
          </cell>
          <cell r="E3950">
            <v>13.57</v>
          </cell>
        </row>
        <row r="3951">
          <cell r="A3951">
            <v>93076</v>
          </cell>
          <cell r="B3951" t="str">
            <v>CURVA EM COBRE, DN 22 MM, 45 GRAUS, SEM ANEL DE SOLDA, BOLSA X BOLSA, INSTALADO EM RAMAL DE DISTRIBUIÇÃO  FORNECIMENTO E INSTALAÇÃO. AF_01/2016</v>
          </cell>
          <cell r="C3951" t="str">
            <v>UN</v>
          </cell>
          <cell r="D3951" t="str">
            <v>ATRIBUÍDO SÃO PAULO</v>
          </cell>
          <cell r="E3951">
            <v>13.35</v>
          </cell>
        </row>
        <row r="3952">
          <cell r="A3952">
            <v>93077</v>
          </cell>
          <cell r="B3952" t="str">
            <v>COTOVELO EM BRONZE/LATÃO, DN 22 MM X 1/2", 90 GRAUS, SEM ANEL DE SOLDA, BOLSA X ROSCA F, INSTALADO EM RAMAL DE DISTRIBUIÇÃO  FORNECIMENTO E INSTALAÇÃO. AF_01/2016</v>
          </cell>
          <cell r="C3952" t="str">
            <v>UN</v>
          </cell>
          <cell r="D3952" t="str">
            <v>ATRIBUÍDO SÃO PAULO</v>
          </cell>
          <cell r="E3952">
            <v>18.97</v>
          </cell>
        </row>
        <row r="3953">
          <cell r="A3953">
            <v>93078</v>
          </cell>
          <cell r="B3953" t="str">
            <v>COTOVELO EM BRONZE/LATÃO, DN 22 MM X 3/4", 90 GRAUS, SEM ANEL DE SOLDA, BOLSA X ROSCA F, INSTALADO EM RAMAL DE DISTRIBUIÇÃO  FORNECIMENTO E INSTALAÇÃO. AF_01/2016</v>
          </cell>
          <cell r="C3953" t="str">
            <v>UN</v>
          </cell>
          <cell r="D3953" t="str">
            <v>ATRIBUÍDO SÃO PAULO</v>
          </cell>
          <cell r="E3953">
            <v>20.440000000000001</v>
          </cell>
        </row>
        <row r="3954">
          <cell r="A3954">
            <v>93079</v>
          </cell>
          <cell r="B3954" t="str">
            <v>CURVA EM COBRE, DN 28 MM, 45 GRAUS, SEM ANEL DE SOLDA, BOLSA X BOLSA, INSTALADO EM RAMAL DE DISTRIBUIÇÃO  FORNECIMENTO E INSTALAÇÃO. AF_01/2016</v>
          </cell>
          <cell r="C3954" t="str">
            <v>UN</v>
          </cell>
          <cell r="D3954" t="str">
            <v>ATRIBUÍDO SÃO PAULO</v>
          </cell>
          <cell r="E3954">
            <v>18.32</v>
          </cell>
        </row>
        <row r="3955">
          <cell r="A3955">
            <v>93080</v>
          </cell>
          <cell r="B3955" t="str">
            <v>LUVA PASSANTE EM COBRE, DN 15 MM, SEM ANEL DE SOLDA, INSTALADO EM RAMAL DE DISTRIBUIÇÃO  FORNECIMENTO E INSTALAÇÃO. AF_01/2016</v>
          </cell>
          <cell r="C3955" t="str">
            <v>UN</v>
          </cell>
          <cell r="D3955" t="str">
            <v>ATRIBUÍDO SÃO PAULO</v>
          </cell>
          <cell r="E3955">
            <v>5.61</v>
          </cell>
        </row>
        <row r="3956">
          <cell r="A3956">
            <v>93081</v>
          </cell>
          <cell r="B3956" t="str">
            <v>CONECTOR EM BRONZE/LATÃO, DN 15 MM X 1/2", SEM ANEL DE SOLDA, BOLSA X ROSCA F, INSTALADO EM RAMAL DE DISTRIBUIÇÃO  FORNECIMENTO E INSTALAÇÃO. AF_01/2016</v>
          </cell>
          <cell r="C3956" t="str">
            <v>UN</v>
          </cell>
          <cell r="D3956" t="str">
            <v>ATRIBUÍDO SÃO PAULO</v>
          </cell>
          <cell r="E3956">
            <v>11.95</v>
          </cell>
        </row>
        <row r="3957">
          <cell r="A3957">
            <v>93082</v>
          </cell>
          <cell r="B3957" t="str">
            <v>CURVA DE TRANSPOSIÇÃO EM BRONZE/LATÃO, DN 15 MM, SEM ANEL DE SOLDA, BOLSA X BOLSA, INSTALADO EM RAMAL DE DISTRIBUIÇÃO  FORNECIMENTO E INSTALAÇÃO. AF_01/2016</v>
          </cell>
          <cell r="C3957" t="str">
            <v>UN</v>
          </cell>
          <cell r="D3957" t="str">
            <v>ATRIBUÍDO SÃO PAULO</v>
          </cell>
          <cell r="E3957">
            <v>14.48</v>
          </cell>
        </row>
        <row r="3958">
          <cell r="A3958">
            <v>93083</v>
          </cell>
          <cell r="B3958" t="str">
            <v>JUNTA DE EXPANSÃO EM COBRE, DN 15 MM, PONTA X PONTA, INSTALADO EM RAMAL DE DISTRIBUIÇÃO  FORNECIMENTO E INSTALAÇÃO. AF_01/2016</v>
          </cell>
          <cell r="C3958" t="str">
            <v>UN</v>
          </cell>
          <cell r="D3958" t="str">
            <v>ATRIBUÍDO SÃO PAULO</v>
          </cell>
          <cell r="E3958">
            <v>261.29000000000002</v>
          </cell>
        </row>
        <row r="3959">
          <cell r="A3959">
            <v>93084</v>
          </cell>
          <cell r="B3959" t="str">
            <v>LUVA PASSANTE EM COBRE, DN 22 MM, SEM ANEL DE SOLDA, INSTALADO EM RAMAL DE DISTRIBUIÇÃO  FORNECIMENTO E INSTALAÇÃO. AF_01/2016</v>
          </cell>
          <cell r="C3959" t="str">
            <v>UN</v>
          </cell>
          <cell r="D3959" t="str">
            <v>ATRIBUÍDO SÃO PAULO</v>
          </cell>
          <cell r="E3959">
            <v>8.85</v>
          </cell>
        </row>
        <row r="3960">
          <cell r="A3960">
            <v>93085</v>
          </cell>
          <cell r="B3960" t="str">
            <v>BUCHA DE REDUÇÃO EM COBRE, DN 22 MM X 15 MM, SEM ANEL DE SOLDA, PONTA X BOLSA, INSTALADO EM RAMAL DE DISTRIBUIÇÃO  FORNECIMENTO E INSTALAÇÃO. AF_01/2016</v>
          </cell>
          <cell r="C3960" t="str">
            <v>UN</v>
          </cell>
          <cell r="D3960" t="str">
            <v>ATRIBUÍDO SÃO PAULO</v>
          </cell>
          <cell r="E3960">
            <v>8.33</v>
          </cell>
        </row>
        <row r="3961">
          <cell r="A3961">
            <v>93086</v>
          </cell>
          <cell r="B3961" t="str">
            <v>JUNTA DE EXPANSÃO EM COBRE, DN 22 MM, PONTA X PONTA, INSTALADO EM RAMAL DE DISTRIBUIÇÃO  FORNECIMENTO E INSTALAÇÃO. AF_01/2016</v>
          </cell>
          <cell r="C3961" t="str">
            <v>UN</v>
          </cell>
          <cell r="D3961" t="str">
            <v>ATRIBUÍDO SÃO PAULO</v>
          </cell>
          <cell r="E3961">
            <v>303.42</v>
          </cell>
        </row>
        <row r="3962">
          <cell r="A3962">
            <v>93087</v>
          </cell>
          <cell r="B3962" t="str">
            <v>CONECTOR EM BRONZE/LATÃO, DN 22 MM X 1/2", SEM ANEL DE SOLDA, BOLSA X ROSCA F, INSTALADO EM RAMAL DE DISTRIBUIÇÃO  FORNECIMENTO E INSTALAÇÃO. AF_01/2016</v>
          </cell>
          <cell r="C3962" t="str">
            <v>UN</v>
          </cell>
          <cell r="D3962" t="str">
            <v>ATRIBUÍDO SÃO PAULO</v>
          </cell>
          <cell r="E3962">
            <v>13.03</v>
          </cell>
        </row>
        <row r="3963">
          <cell r="A3963">
            <v>93088</v>
          </cell>
          <cell r="B3963" t="str">
            <v>CONECTOR EM BRONZE/LATÃO, DN 22 MM X 3/4", SEM ANEL DE SOLDA, BOLSA X ROSCA F, INSTALADO EM RAMAL DE DISTRIBUIÇÃO  FORNECIMENTO E INSTALAÇÃO. AF_01/2016</v>
          </cell>
          <cell r="C3963" t="str">
            <v>UN</v>
          </cell>
          <cell r="D3963" t="str">
            <v>ATRIBUÍDO SÃO PAULO</v>
          </cell>
          <cell r="E3963">
            <v>15.11</v>
          </cell>
        </row>
        <row r="3964">
          <cell r="A3964">
            <v>93089</v>
          </cell>
          <cell r="B3964" t="str">
            <v>CURVA DE TRANSPOSIÇÃO EM BRONZE/LATÃO, DN 22 MM, SEM ANEL DE SOLDA, BOLSA X BOLSA, INSTALADO EM RAMAL DE DISTRIBUIÇÃO  FORNECIMENTO E INSTALAÇÃO. AF_01/2016</v>
          </cell>
          <cell r="C3964" t="str">
            <v>UN</v>
          </cell>
          <cell r="D3964" t="str">
            <v>ATRIBUÍDO SÃO PAULO</v>
          </cell>
          <cell r="E3964">
            <v>28.36</v>
          </cell>
        </row>
        <row r="3965">
          <cell r="A3965">
            <v>93090</v>
          </cell>
          <cell r="B3965" t="str">
            <v>LUVA PASSANTE EM COBRE, DN 28 MM, SEM ANEL DE SOLDA, INSTALADO EM RAMAL DE DISTRIBUIÇÃO  FORNECIMENTO E INSTALAÇÃO. AF_01/2016</v>
          </cell>
          <cell r="C3965" t="str">
            <v>UN</v>
          </cell>
          <cell r="D3965" t="str">
            <v>ATRIBUÍDO SÃO PAULO</v>
          </cell>
          <cell r="E3965">
            <v>12.07</v>
          </cell>
        </row>
        <row r="3966">
          <cell r="A3966">
            <v>93091</v>
          </cell>
          <cell r="B3966" t="str">
            <v>BUCHA DE REDUÇÃO EM COBRE, DN 28 MM X 22 MM, SEM ANEL DE SOLDA, INSTALADO EM RAMAL DE DISTRIBUIÇÃO  FORNECIMENTO E INSTALAÇÃO. AF_01/2016</v>
          </cell>
          <cell r="C3966" t="str">
            <v>UN</v>
          </cell>
          <cell r="D3966" t="str">
            <v>ATRIBUÍDO SÃO PAULO</v>
          </cell>
          <cell r="E3966">
            <v>10.82</v>
          </cell>
        </row>
        <row r="3967">
          <cell r="A3967">
            <v>93092</v>
          </cell>
          <cell r="B3967" t="str">
            <v>JUNTA DE EXPANSÃO EM COBRE, DN 28 MM, PONTA X PONTA, INSTALADO EM RAMAL DE DISTRIBUIÇÃO  FORNECIMENTO E INSTALAÇÃO. AF_01/2016</v>
          </cell>
          <cell r="C3967" t="str">
            <v>UN</v>
          </cell>
          <cell r="D3967" t="str">
            <v>ATRIBUÍDO SÃO PAULO</v>
          </cell>
          <cell r="E3967">
            <v>333.56</v>
          </cell>
        </row>
        <row r="3968">
          <cell r="A3968">
            <v>93093</v>
          </cell>
          <cell r="B3968" t="str">
            <v>CONECTOR EM BRONZE/LATÃO, DN 28 MM X 1/2", SEM ANEL DE SOLDA, BOLSA X ROSCA F, INSTALADO EM RAMAL DE DISTRIBUIÇÃO  FORNECIMENTO E INSTALAÇÃO. AF_01/2016</v>
          </cell>
          <cell r="C3968" t="str">
            <v>UN</v>
          </cell>
          <cell r="D3968" t="str">
            <v>ATRIBUÍDO SÃO PAULO</v>
          </cell>
          <cell r="E3968">
            <v>19.899999999999999</v>
          </cell>
        </row>
        <row r="3969">
          <cell r="A3969">
            <v>93094</v>
          </cell>
          <cell r="B3969" t="str">
            <v>CURVA DE TRANSPOSIÇÃO EM BRONZE/LATÃO, DN 28 MM, SEM ANEL DE SOLDA, BOLSA X BOLSA, INSTALADO EM RAMAL DE DISTRIBUIÇÃO  FORNECIMENTO E INSTALAÇÃO. AF_01/2016</v>
          </cell>
          <cell r="C3969" t="str">
            <v>UN</v>
          </cell>
          <cell r="D3969" t="str">
            <v>ATRIBUÍDO SÃO PAULO</v>
          </cell>
          <cell r="E3969">
            <v>47.94</v>
          </cell>
        </row>
        <row r="3970">
          <cell r="A3970">
            <v>93095</v>
          </cell>
          <cell r="B3970" t="str">
            <v>TE DUPLA CURVA EM BRONZE/LATÃO, DN 1/2" X 15 MM X 1/2", SEM ANEL DE SOLDA, ROSCA F X BOLSA X ROSCA F, INSTALADO EM RAMAL DE DISTRIBUIÇÃO  FORNECIMENTO E INSTALAÇÃO. AF_01/2016</v>
          </cell>
          <cell r="C3970" t="str">
            <v>UN</v>
          </cell>
          <cell r="D3970" t="str">
            <v>ATRIBUÍDO SÃO PAULO</v>
          </cell>
          <cell r="E3970">
            <v>36.89</v>
          </cell>
        </row>
        <row r="3971">
          <cell r="A3971">
            <v>93096</v>
          </cell>
          <cell r="B3971" t="str">
            <v>TE DUPLA CURVA EM BRONZE/LATÃO, DN 3/4" X 22 MM X 3/4", SEM ANEL DE SOLDA, ROSCA F X BOLSA X ROSCA F, INSTALADO EM RAMAL DE DISTRIBUIÇÃO  FORNECIMENTO E INSTALAÇÃO. AF_01/2016</v>
          </cell>
          <cell r="C3971" t="str">
            <v>UN</v>
          </cell>
          <cell r="D3971" t="str">
            <v>ATRIBUÍDO SÃO PAULO</v>
          </cell>
          <cell r="E3971">
            <v>52.18</v>
          </cell>
        </row>
        <row r="3972">
          <cell r="A3972">
            <v>93097</v>
          </cell>
          <cell r="B3972" t="str">
            <v>CURVA EM COBRE, DN 15 MM, 45 GRAUS, SEM ANEL DE SOLDA, BOLSA X BOLSA, INSTALADO EM RAMAL E SUB-RAMAL  FORNECIMENTO E INSTALAÇÃO. AF_01/2016</v>
          </cell>
          <cell r="C3972" t="str">
            <v>UN</v>
          </cell>
          <cell r="D3972" t="str">
            <v>ATRIBUÍDO SÃO PAULO</v>
          </cell>
          <cell r="E3972">
            <v>8.74</v>
          </cell>
        </row>
        <row r="3973">
          <cell r="A3973">
            <v>93098</v>
          </cell>
          <cell r="B3973" t="str">
            <v>COTOVELO EM BRONZE/LATÃO, DN 15 MM X 1/2", 90 GRAUS, SEM ANEL DE SOLDA, BOLSA X ROSCA F, INSTALADO EM RAMAL E SUB-RAMAL  FORNECIMENTO E INSTALAÇÃO. AF_01/2016</v>
          </cell>
          <cell r="C3973" t="str">
            <v>UN</v>
          </cell>
          <cell r="D3973" t="str">
            <v>ATRIBUÍDO SÃO PAULO</v>
          </cell>
          <cell r="E3973">
            <v>13.75</v>
          </cell>
        </row>
        <row r="3974">
          <cell r="A3974">
            <v>93099</v>
          </cell>
          <cell r="B3974" t="str">
            <v>CURVA EM COBRE, DN 22 MM, 45 GRAUS, SEM ANEL DE SOLDA, BOLSA X BOLSA, INSTALADO EM RAMAL E SUB-RAMAL  FORNECIMENTO E INSTALAÇÃO. AF_01/2016</v>
          </cell>
          <cell r="C3974" t="str">
            <v>UN</v>
          </cell>
          <cell r="D3974" t="str">
            <v>ATRIBUÍDO SÃO PAULO</v>
          </cell>
          <cell r="E3974">
            <v>15.44</v>
          </cell>
        </row>
        <row r="3975">
          <cell r="A3975">
            <v>93100</v>
          </cell>
          <cell r="B3975" t="str">
            <v>COTOVELO EM BRONZE/LATÃO, DN 22 MM X 1/2", 90 GRAUS, SEM ANEL DE SOLDA, BOLSA X ROSCA F, INSTALADO EM RAMAL E SUB-RAMAL  FORNECIMENTO E INSTALAÇÃO. AF_01/2016</v>
          </cell>
          <cell r="C3975" t="str">
            <v>UN</v>
          </cell>
          <cell r="D3975" t="str">
            <v>ATRIBUÍDO SÃO PAULO</v>
          </cell>
          <cell r="E3975">
            <v>21.06</v>
          </cell>
        </row>
        <row r="3976">
          <cell r="A3976">
            <v>93101</v>
          </cell>
          <cell r="B3976" t="str">
            <v>COTOVELO EM BRONZE/LATÃO, DN 22 MM X 3/4", 90 GRAUS, SEM ANEL DE SOLDA, BOLSA X ROSCA F, INSTALADO EM RAMAL E SUB-RAMAL  FORNECIMENTO E INSTALAÇÃO. AF_01/2016</v>
          </cell>
          <cell r="C3976" t="str">
            <v>UN</v>
          </cell>
          <cell r="D3976" t="str">
            <v>ATRIBUÍDO SÃO PAULO</v>
          </cell>
          <cell r="E3976">
            <v>22.53</v>
          </cell>
        </row>
        <row r="3977">
          <cell r="A3977">
            <v>93102</v>
          </cell>
          <cell r="B3977" t="str">
            <v>CURVA EM COBRE, DN 28 MM, 45 GRAUS, SEM ANEL DE SOLDA, BOLSA X BOLSA, INSTALADO EM RAMAL E SUB-RAMAL  FORNECIMENTO E INSTALAÇÃO. AF_01/2016</v>
          </cell>
          <cell r="C3977" t="str">
            <v>UN</v>
          </cell>
          <cell r="D3977" t="str">
            <v>ATRIBUÍDO SÃO PAULO</v>
          </cell>
          <cell r="E3977">
            <v>20.21</v>
          </cell>
        </row>
        <row r="3978">
          <cell r="A3978">
            <v>93103</v>
          </cell>
          <cell r="B3978" t="str">
            <v>LUVA PASSANTE EM COBRE, DN 15 MM, SEM ANEL DE SOLDA, INSTALADO EM RAMAL E SUB-RAMAL  FORNECIMENTO E INSTALAÇÃO. AF_01/2016</v>
          </cell>
          <cell r="C3978" t="str">
            <v>UN</v>
          </cell>
          <cell r="D3978" t="str">
            <v>ATRIBUÍDO SÃO PAULO</v>
          </cell>
          <cell r="E3978">
            <v>5.76</v>
          </cell>
        </row>
        <row r="3979">
          <cell r="A3979">
            <v>93104</v>
          </cell>
          <cell r="B3979" t="str">
            <v>CONECTOR EM BRONZE/LATÃO, DN 15 MM X 1/2", SEM ANEL DE SOLDA, BOLSA X ROSCA F, INSTALADO EM RAMAL E SUB-RAMAL  FORNECIMENTO E INSTALAÇÃO. AF_01/2016</v>
          </cell>
          <cell r="C3979" t="str">
            <v>UN</v>
          </cell>
          <cell r="D3979" t="str">
            <v>ATRIBUÍDO SÃO PAULO</v>
          </cell>
          <cell r="E3979">
            <v>12.1</v>
          </cell>
        </row>
        <row r="3980">
          <cell r="A3980">
            <v>93105</v>
          </cell>
          <cell r="B3980" t="str">
            <v>CURVA DE TRANSPOSIÇÃO EM BRONZE/LATÃO, DN 15 MM, SEM ANEL DE SOLDA, BOLSA X BOLSA, INSTALADO EM RAMAL E SUB-RAMAL  FORNECIMENTO E INSTALAÇÃO. AF_01/2016</v>
          </cell>
          <cell r="C3980" t="str">
            <v>UN</v>
          </cell>
          <cell r="D3980" t="str">
            <v>ATRIBUÍDO SÃO PAULO</v>
          </cell>
          <cell r="E3980">
            <v>14.63</v>
          </cell>
        </row>
        <row r="3981">
          <cell r="A3981">
            <v>93106</v>
          </cell>
          <cell r="B3981" t="str">
            <v>JUNTA DE EXPANSÃO EM COBRE, DN 15 MM, PONTA X PONTA, INSTALADO EM RAMAL E SUB-RAMAL  FORNECIMENTO E INSTALAÇÃO. AF_01/2016</v>
          </cell>
          <cell r="C3981" t="str">
            <v>UN</v>
          </cell>
          <cell r="D3981" t="str">
            <v>ATRIBUÍDO SÃO PAULO</v>
          </cell>
          <cell r="E3981">
            <v>261.44</v>
          </cell>
        </row>
        <row r="3982">
          <cell r="A3982">
            <v>93107</v>
          </cell>
          <cell r="B3982" t="str">
            <v>LUVA PASSANTE EM COBRE, DN 22 MM, SEM ANEL DE SOLDA, INSTALADO EM RAMAL E SUB-RAMAL  FORNECIMENTO E INSTALAÇÃO. AF_01/2016</v>
          </cell>
          <cell r="C3982" t="str">
            <v>UN</v>
          </cell>
          <cell r="D3982" t="str">
            <v>ATRIBUÍDO SÃO PAULO</v>
          </cell>
          <cell r="E3982">
            <v>10.220000000000001</v>
          </cell>
        </row>
        <row r="3983">
          <cell r="A3983">
            <v>93108</v>
          </cell>
          <cell r="B3983" t="str">
            <v>BUCHA DE REDUÇÃO EM COBRE, DN 22 MM X 15 MM, SEM ANEL DE SOLDA, PONTA X BOLSA, INSTALADO EM RAMAL E SUB-RAMAL  FORNECIMENTO E INSTALAÇÃO. AF_01/2016</v>
          </cell>
          <cell r="C3983" t="str">
            <v>UN</v>
          </cell>
          <cell r="D3983" t="str">
            <v>ATRIBUÍDO SÃO PAULO</v>
          </cell>
          <cell r="E3983">
            <v>9.6999999999999993</v>
          </cell>
        </row>
        <row r="3984">
          <cell r="A3984">
            <v>93109</v>
          </cell>
          <cell r="B3984" t="str">
            <v>JUNTA DE EXPANSÃO EM COBRE, DN 22 MM, PONTA X PONTA, INSTALADO EM RAMAL E SUB-RAMAL  FORNECIMENTO E INSTALAÇÃO. AF_01/2016</v>
          </cell>
          <cell r="C3984" t="str">
            <v>UN</v>
          </cell>
          <cell r="D3984" t="str">
            <v>ATRIBUÍDO SÃO PAULO</v>
          </cell>
          <cell r="E3984">
            <v>304.79000000000002</v>
          </cell>
        </row>
        <row r="3985">
          <cell r="A3985">
            <v>93110</v>
          </cell>
          <cell r="B3985" t="str">
            <v>CONECTOR EM BRONZE/LATÃO, DN 22 MM X 1/2", SEM ANEL DE SOLDA, BOLSA X ROSCA F, INSTALADO EM RAMAL E SUB-RAMAL  FORNECIMENTO E INSTALAÇÃO. AF_01/2016</v>
          </cell>
          <cell r="C3985" t="str">
            <v>UN</v>
          </cell>
          <cell r="D3985" t="str">
            <v>ATRIBUÍDO SÃO PAULO</v>
          </cell>
          <cell r="E3985">
            <v>14.4</v>
          </cell>
        </row>
        <row r="3986">
          <cell r="A3986">
            <v>93111</v>
          </cell>
          <cell r="B3986" t="str">
            <v>CONECTOR EM BRONZE/LATÃO, DN 22 MM X 3/4", SEM ANEL DE SOLDA, BOLSA X ROSCA F, INSTALADO EM RAMAL E SUB-RAMAL  FORNECIMENTO E INSTALAÇÃO. AF_01/2016</v>
          </cell>
          <cell r="C3986" t="str">
            <v>UN</v>
          </cell>
          <cell r="D3986" t="str">
            <v>ATRIBUÍDO SÃO PAULO</v>
          </cell>
          <cell r="E3986">
            <v>16.36</v>
          </cell>
        </row>
        <row r="3987">
          <cell r="A3987">
            <v>93112</v>
          </cell>
          <cell r="B3987" t="str">
            <v>CURVA DE TRANSPOSIÇÃO EM BRONZE/LATÃO, DN 22 MM, SEM ANEL DE SOLDA, BOLSA X BOLSA, INSTALADO EM RAMAL E SUB-RAMAL  FORNECIMENTO E INSTALAÇÃO. AF_01/2016</v>
          </cell>
          <cell r="C3987" t="str">
            <v>UN</v>
          </cell>
          <cell r="D3987" t="str">
            <v>ATRIBUÍDO SÃO PAULO</v>
          </cell>
          <cell r="E3987">
            <v>29.73</v>
          </cell>
        </row>
        <row r="3988">
          <cell r="A3988">
            <v>93113</v>
          </cell>
          <cell r="B3988" t="str">
            <v>LUVA PASSANTE EM COBRE, DN 28 MM, SEM ANEL DE SOLDA, INSTALADO EM RAMAL E SUB-RAMAL  FORNECIMENTO E INSTALAÇÃO. AF_01/2016</v>
          </cell>
          <cell r="C3988" t="str">
            <v>UN</v>
          </cell>
          <cell r="D3988" t="str">
            <v>ATRIBUÍDO SÃO PAULO</v>
          </cell>
          <cell r="E3988">
            <v>14.55</v>
          </cell>
        </row>
        <row r="3989">
          <cell r="A3989">
            <v>93114</v>
          </cell>
          <cell r="B3989" t="str">
            <v>CONECTOR EM BRONZE/LATÃO, DN 28 MM X 1/2", SEM ANEL DE SOLDA, BOLSA X ROSCA F, INSTALADO EM RAMAL E SUB-RAMAL  FORNECIMENTO E INSTALAÇÃO. AF_01/2016</v>
          </cell>
          <cell r="C3989" t="str">
            <v>UN</v>
          </cell>
          <cell r="D3989" t="str">
            <v>ATRIBUÍDO SÃO PAULO</v>
          </cell>
          <cell r="E3989">
            <v>22.38</v>
          </cell>
        </row>
        <row r="3990">
          <cell r="A3990">
            <v>93115</v>
          </cell>
          <cell r="B3990" t="str">
            <v>CURVA DE TRANSPOSIÇÃO EM BRONZE/LATÃO, DN 28 MM, SEM ANEL DE SOLDA, BOLSA X BOLSA, INSTALADO EM RAMAL E SUB-RAMAL  FORNECIMENTO E INSTALAÇÃO. AF_01/2016</v>
          </cell>
          <cell r="C3990" t="str">
            <v>UN</v>
          </cell>
          <cell r="D3990" t="str">
            <v>ATRIBUÍDO SÃO PAULO</v>
          </cell>
          <cell r="E3990">
            <v>50.42</v>
          </cell>
        </row>
        <row r="3991">
          <cell r="A3991">
            <v>93116</v>
          </cell>
          <cell r="B3991" t="str">
            <v>JUNTA DE EXPANSÃO EM COBRE, DN 28 MM, PONTA X PONTA, INSTALADO EM RAMAL E SUB-RAMAL  FORNECIMENTO E INSTALAÇÃO. AF_01/2016</v>
          </cell>
          <cell r="C3991" t="str">
            <v>UN</v>
          </cell>
          <cell r="D3991" t="str">
            <v>ATRIBUÍDO SÃO PAULO</v>
          </cell>
          <cell r="E3991">
            <v>336.04</v>
          </cell>
        </row>
        <row r="3992">
          <cell r="A3992">
            <v>93117</v>
          </cell>
          <cell r="B3992" t="str">
            <v>TE DUPLA CURVA EM BRONZE/LATÃO, DN 1/2" X 15 MM X 1/2", SEM ANEL DE SOLDA, ROSCA F X BOLSA X ROSCA F, INSTALADO EM RAMAL E SUB-RAMAL  FORNECIMENTO E INSTALAÇÃO. AF_01/2016</v>
          </cell>
          <cell r="C3992" t="str">
            <v>UN</v>
          </cell>
          <cell r="D3992" t="str">
            <v>ATRIBUÍDO SÃO PAULO</v>
          </cell>
          <cell r="E3992">
            <v>37.1</v>
          </cell>
        </row>
        <row r="3993">
          <cell r="A3993">
            <v>93118</v>
          </cell>
          <cell r="B3993" t="str">
            <v>TE DUPLA CURVA EM BRONZE/LATÃO, DN 3/4" X 22 MM X 3/4", SEM ANEL DE SOLDA, ROSCA F X BOLSA X ROSCA F, INSTALADO EM RAMAL E SUB-RAMAL  FORNECIMENTO E INSTALAÇÃO. AF_01/2016</v>
          </cell>
          <cell r="C3993" t="str">
            <v>UN</v>
          </cell>
          <cell r="D3993" t="str">
            <v>ATRIBUÍDO SÃO PAULO</v>
          </cell>
          <cell r="E3993">
            <v>54.94</v>
          </cell>
        </row>
        <row r="3994">
          <cell r="A3994">
            <v>93119</v>
          </cell>
          <cell r="B3994" t="str">
            <v>CURVA EM COBRE, DN 22 MM, 45 GRAUS, SEM ANEL DE SOLDA, BOLSA X BOLSA, INSTALADO EM PRUMADA  FORNECIMENTO E INSTALAÇÃO. AF_01/2016</v>
          </cell>
          <cell r="C3994" t="str">
            <v>UN</v>
          </cell>
          <cell r="D3994" t="str">
            <v>ATRIBUÍDO SÃO PAULO</v>
          </cell>
          <cell r="E3994">
            <v>11.08</v>
          </cell>
        </row>
        <row r="3995">
          <cell r="A3995">
            <v>93120</v>
          </cell>
          <cell r="B3995" t="str">
            <v>COTOVELO EM BRONZE/LATÃO, DN 22 MM X 1/2", 90 GRAUS, SEM ANEL DE SOLDA, BOLSA X ROSCA F, INSTALADO EM PRUMADA  FORNECIMENTO E INSTALAÇÃO. AF_01/2016</v>
          </cell>
          <cell r="C3995" t="str">
            <v>UN</v>
          </cell>
          <cell r="D3995" t="str">
            <v>ATRIBUÍDO SÃO PAULO</v>
          </cell>
          <cell r="E3995">
            <v>16.7</v>
          </cell>
        </row>
        <row r="3996">
          <cell r="A3996">
            <v>93121</v>
          </cell>
          <cell r="B3996" t="str">
            <v>COTOVELO EM BRONZE/LATÃO, DN 22 MM X 3/4", 90 GRAUS, SEM ANEL DE SOLDA, BOLSA X ROSCA F, INSTALADO EM PRUMADA  FORNECIMENTO E INSTALAÇÃO. AF_01/2016</v>
          </cell>
          <cell r="C3996" t="str">
            <v>UN</v>
          </cell>
          <cell r="D3996" t="str">
            <v>ATRIBUÍDO SÃO PAULO</v>
          </cell>
          <cell r="E3996">
            <v>18.170000000000002</v>
          </cell>
        </row>
        <row r="3997">
          <cell r="A3997">
            <v>93122</v>
          </cell>
          <cell r="B3997" t="str">
            <v>CURVA EM COBRE, DN 28 MM, 45 GRAUS, SEM ANEL DE SOLDA, BOLSA X BOLSA, INSTALADO EM PRUMADA  FORNECIMENTO E INSTALAÇÃO. AF_01/2016</v>
          </cell>
          <cell r="C3997" t="str">
            <v>UN</v>
          </cell>
          <cell r="D3997" t="str">
            <v>ATRIBUÍDO SÃO PAULO</v>
          </cell>
          <cell r="E3997">
            <v>16.05</v>
          </cell>
        </row>
        <row r="3998">
          <cell r="A3998">
            <v>93123</v>
          </cell>
          <cell r="B3998" t="str">
            <v>CURVA EM COBRE, DN 35 MM, 45 GRAUS, SEM ANEL DE SOLDA, BOLSA X BOLSA, INSTALADO EM PRUMADA  FORNECIMENTO E INSTALAÇÃO. AF_01/2016</v>
          </cell>
          <cell r="C3998" t="str">
            <v>UN</v>
          </cell>
          <cell r="D3998" t="str">
            <v>ATRIBUÍDO SÃO PAULO</v>
          </cell>
          <cell r="E3998">
            <v>34.44</v>
          </cell>
        </row>
        <row r="3999">
          <cell r="A3999">
            <v>93124</v>
          </cell>
          <cell r="B3999" t="str">
            <v>CURVA EM COBRE, DN 42 MM, 45 GRAUS, SEM ANEL DE SOLDA, BOLSA X BOLSA, INSTALADO EM PRUMADA  FORNECIMENTO E INSTALAÇÃO. AF_01/2016</v>
          </cell>
          <cell r="C3999" t="str">
            <v>UN</v>
          </cell>
          <cell r="D3999" t="str">
            <v>ATRIBUÍDO SÃO PAULO</v>
          </cell>
          <cell r="E3999">
            <v>53.71</v>
          </cell>
        </row>
        <row r="4000">
          <cell r="A4000">
            <v>93125</v>
          </cell>
          <cell r="B4000" t="str">
            <v>CURVA EM COBRE, DN 54 MM, 45 GRAUS, SEM ANEL DE SOLDA, BOLSA X BOLSA, INSTALADO EM PRUMADA  FORNECIMENTO E INSTALAÇÃO. AF_01/2016</v>
          </cell>
          <cell r="C4000" t="str">
            <v>UN</v>
          </cell>
          <cell r="D4000" t="str">
            <v>ATRIBUÍDO SÃO PAULO</v>
          </cell>
          <cell r="E4000">
            <v>77.86</v>
          </cell>
        </row>
        <row r="4001">
          <cell r="A4001">
            <v>93126</v>
          </cell>
          <cell r="B4001" t="str">
            <v>CURVA EM COBRE, DN 66 MM, 45 GRAUS, SEM ANEL DE SOLDA, BOLSA X BOLSA, INSTALADO EM PRUMADA  FORNECIMENTO E INSTALAÇÃO. AF_01/2016</v>
          </cell>
          <cell r="C4001" t="str">
            <v>UN</v>
          </cell>
          <cell r="D4001" t="str">
            <v>ATRIBUÍDO SÃO PAULO</v>
          </cell>
          <cell r="E4001">
            <v>170.98</v>
          </cell>
        </row>
        <row r="4002">
          <cell r="A4002">
            <v>93133</v>
          </cell>
          <cell r="B4002" t="str">
            <v>BUCHA DE REDUÇÃO EM COBRE, DN 28 MM X 22 MM, SEM ANEL DE SOLDA, INSTALADO EM RAMAL E SUB-RAMAL  FORNECIMENTO E INSTALAÇÃO. AF_01/2016</v>
          </cell>
          <cell r="C4002" t="str">
            <v>UN</v>
          </cell>
          <cell r="D4002" t="str">
            <v>ATRIBUÍDO SÃO PAULO</v>
          </cell>
          <cell r="E4002">
            <v>13.3</v>
          </cell>
        </row>
        <row r="4003">
          <cell r="A4003">
            <v>94465</v>
          </cell>
          <cell r="B4003" t="str">
            <v>LUVA, EM FERRO GALVANIZADO, CONEXÃO ROSQUEADA, DN 50 (2), INSTALADO EM RESERVAÇÃO DE ÁGUA DE EDIFICAÇÃO QUE POSSUA RESERVATÓRIO DE FIBRA/FIBROCIMENTO  FORNECIMENTO E INSTALAÇÃO. AF_06/2016</v>
          </cell>
          <cell r="C4003" t="str">
            <v>UN</v>
          </cell>
          <cell r="D4003" t="str">
            <v>COEFICIENTE DE REPRESENTATIVIDADE</v>
          </cell>
          <cell r="E4003">
            <v>39.4</v>
          </cell>
        </row>
        <row r="4004">
          <cell r="A4004">
            <v>94466</v>
          </cell>
          <cell r="B4004" t="str">
            <v>NIPLE, EM FERRO GALVANIZADO, CONEXÃO ROSQUEADA, DN 50 (2), INSTALADO EM RESERVAÇÃO DE ÁGUA DE EDIFICAÇÃO QUE POSSUA RESERVATÓRIO DE FIBRA/FIBROCIMENTO  FORNECIMENTO E INSTALAÇÃO. AF_06/2016</v>
          </cell>
          <cell r="C4004" t="str">
            <v>UN</v>
          </cell>
          <cell r="D4004" t="str">
            <v>COEFICIENTE DE REPRESENTATIVIDADE</v>
          </cell>
          <cell r="E4004">
            <v>39.42</v>
          </cell>
        </row>
        <row r="4005">
          <cell r="A4005">
            <v>94467</v>
          </cell>
          <cell r="B4005" t="str">
            <v>LUVA, EM FERRO GALVANIZADO, CONEXÃO ROSQUEADA, DN 65 (2 1/2), INSTALADO EM RESERVAÇÃO DE ÁGUA DE EDIFICAÇÃO QUE POSSUA RESERVATÓRIO DE FIBRA/FIBROCIMENTO  FORNECIMENTO E INSTALAÇÃO. AF_06/2016</v>
          </cell>
          <cell r="C4005" t="str">
            <v>UN</v>
          </cell>
          <cell r="D4005" t="str">
            <v>COEFICIENTE DE REPRESENTATIVIDADE</v>
          </cell>
          <cell r="E4005">
            <v>61.1</v>
          </cell>
        </row>
        <row r="4006">
          <cell r="A4006">
            <v>94468</v>
          </cell>
          <cell r="B4006" t="str">
            <v>NIPLE, EM FERRO GALVANIZADO, CONEXÃO ROSQUEADA, DN 65 (2 1/2), INSTALADO EM RESERVAÇÃO DE ÁGUA DE EDIFICAÇÃO QUE POSSUA RESERVATÓRIO DE FIBRA/FIBROCIMENTO  FORNECIMENTO E INSTALAÇÃO. AF_06/2016</v>
          </cell>
          <cell r="C4006" t="str">
            <v>UN</v>
          </cell>
          <cell r="D4006" t="str">
            <v>COEFICIENTE DE REPRESENTATIVIDADE</v>
          </cell>
          <cell r="E4006">
            <v>53.4</v>
          </cell>
        </row>
        <row r="4007">
          <cell r="A4007">
            <v>94469</v>
          </cell>
          <cell r="B4007" t="str">
            <v>LUVA, EM FERRO GALVANIZADO, CONEXÃO ROSQUEADA, DN 80 (3), INSTALADO EM RESERVAÇÃO DE ÁGUA DE EDIFICAÇÃO QUE POSSUA RESERVATÓRIO DE FIBRA/FIBROCIMENTO  FORNECIMENTO E INSTALAÇÃO. AF_06/2016</v>
          </cell>
          <cell r="C4007" t="str">
            <v>UN</v>
          </cell>
          <cell r="D4007" t="str">
            <v>COEFICIENTE DE REPRESENTATIVIDADE</v>
          </cell>
          <cell r="E4007">
            <v>88.8</v>
          </cell>
        </row>
        <row r="4008">
          <cell r="A4008">
            <v>94470</v>
          </cell>
          <cell r="B4008" t="str">
            <v>NIPLE, EM FERRO GALVANIZADO, CONEXÃO ROSQUEADA, DN 80 (3), INSTALADO EM RESERVAÇÃO DE ÁGUA DE EDIFICAÇÃO QUE POSSUA RESERVATÓRIO DE FIBRA/FIBROCIMENTO  FORNECIMENTO E INSTALAÇÃO. AF_06/2016</v>
          </cell>
          <cell r="C4008" t="str">
            <v>UN</v>
          </cell>
          <cell r="D4008" t="str">
            <v>COEFICIENTE DE REPRESENTATIVIDADE</v>
          </cell>
          <cell r="E4008">
            <v>81.95</v>
          </cell>
        </row>
        <row r="4009">
          <cell r="A4009">
            <v>94471</v>
          </cell>
          <cell r="B4009" t="str">
            <v>COTOVELO 90 GRAUS, EM FERRO GALVANIZADO, CONEXÃO ROSQUEADA, DN 50 (2), INSTALADO EM RESERVAÇÃO DE ÁGUA DE EDIFICAÇÃO QUE POSSUA RESERVATÓRIO DE FIBRA/FIBROCIMENTO  FORNECIMENTO E INSTALAÇÃO. AF_06/2016</v>
          </cell>
          <cell r="C4009" t="str">
            <v>UN</v>
          </cell>
          <cell r="D4009" t="str">
            <v>COEFICIENTE DE REPRESENTATIVIDADE</v>
          </cell>
          <cell r="E4009">
            <v>56.77</v>
          </cell>
        </row>
        <row r="4010">
          <cell r="A4010">
            <v>94472</v>
          </cell>
          <cell r="B4010" t="str">
            <v>COTOVELO 45 GRAUS, EM FERRO GALVANIZADO, CONEXÃO ROSQUEADA, DN 50 (2), INSTALADO EM RESERVAÇÃO DE ÁGUA DE EDIFICAÇÃO QUE POSSUA RESERVATÓRIO DE FIBRA/FIBROCIMENTO  FORNECIMENTO E INSTALAÇÃO. AF_06/2016</v>
          </cell>
          <cell r="C4010" t="str">
            <v>UN</v>
          </cell>
          <cell r="D4010" t="str">
            <v>COEFICIENTE DE REPRESENTATIVIDADE</v>
          </cell>
          <cell r="E4010">
            <v>58.48</v>
          </cell>
        </row>
        <row r="4011">
          <cell r="A4011">
            <v>94473</v>
          </cell>
          <cell r="B4011" t="str">
            <v>COTOVELO 90 GRAUS, EM FERRO GALVANIZADO, CONEXÃO ROSQUEADA, DN 65 (2 1/2), INSTALADO EM RESERVAÇÃO DE ÁGUA DE EDIFICAÇÃO QUE POSSUA RESERVATÓRIO DE FIBRA/FIBROCIMENTO  FORNECIMENTO E INSTALAÇÃO. AF_06/2016</v>
          </cell>
          <cell r="C4011" t="str">
            <v>UN</v>
          </cell>
          <cell r="D4011" t="str">
            <v>COEFICIENTE DE REPRESENTATIVIDADE</v>
          </cell>
          <cell r="E4011">
            <v>87.43</v>
          </cell>
        </row>
        <row r="4012">
          <cell r="A4012">
            <v>94474</v>
          </cell>
          <cell r="B4012" t="str">
            <v>COTOVELO 45 GRAUS, EM FERRO GALVANIZADO, CONEXÃO ROSQUEADA, DN 65 (2 1/2), INSTALADO EM RESERVAÇÃO DE ÁGUA DE EDIFICAÇÃO QUE POSSUA RESERVATÓRIO DE FIBRA/FIBROCIMENTO  FORNECIMENTO E INSTALAÇÃO. AF_06/2016</v>
          </cell>
          <cell r="C4012" t="str">
            <v>UN</v>
          </cell>
          <cell r="D4012" t="str">
            <v>COEFICIENTE DE REPRESENTATIVIDADE</v>
          </cell>
          <cell r="E4012">
            <v>94.97</v>
          </cell>
        </row>
        <row r="4013">
          <cell r="A4013">
            <v>94475</v>
          </cell>
          <cell r="B4013" t="str">
            <v>COTOVELO 90 GRAUS, EM FERRO GALVANIZADO, CONEXÃO ROSQUEADA, DN 80 (3), INSTALADO EM RESERVAÇÃO DE ÁGUA DE EDIFICAÇÃO QUE POSSUA RESERVATÓRIO DE FIBRA/FIBROCIMENTO  FORNECIMENTO E INSTALAÇÃO. AF_06/2016</v>
          </cell>
          <cell r="C4013" t="str">
            <v>UN</v>
          </cell>
          <cell r="D4013" t="str">
            <v>COEFICIENTE DE REPRESENTATIVIDADE</v>
          </cell>
          <cell r="E4013">
            <v>120.21</v>
          </cell>
        </row>
        <row r="4014">
          <cell r="A4014">
            <v>94476</v>
          </cell>
          <cell r="B4014" t="str">
            <v>COTOVELO 45 GRAUS, EM FERRO GALVANIZADO, CONEXÃO ROSQUEADA, DN 80 (3), INSTALADO EM RESERVAÇÃO DE ÁGUA DE EDIFICAÇÃO QUE POSSUA RESERVATÓRIO DE FIBRA/FIBROCIMENTO  FORNECIMENTO E INSTALAÇÃO. AF_06/2016</v>
          </cell>
          <cell r="C4014" t="str">
            <v>UN</v>
          </cell>
          <cell r="D4014" t="str">
            <v>COEFICIENTE DE REPRESENTATIVIDADE</v>
          </cell>
          <cell r="E4014">
            <v>134.74</v>
          </cell>
        </row>
        <row r="4015">
          <cell r="A4015">
            <v>94477</v>
          </cell>
          <cell r="B4015" t="str">
            <v>TÊ, EM FERRO GALVANIZADO, CONEXÃO ROSQUEADA, DN 50 (2), INSTALADO EM RESERVAÇÃO DE ÁGUA DE EDIFICAÇÃO QUE POSSUA RESERVATÓRIO DE FIBRA/FIBROCIMENTO  FORNECIMENTO E INSTALAÇÃO. AF_06/2016</v>
          </cell>
          <cell r="C4015" t="str">
            <v>UN</v>
          </cell>
          <cell r="D4015" t="str">
            <v>COEFICIENTE DE REPRESENTATIVIDADE</v>
          </cell>
          <cell r="E4015">
            <v>75.56</v>
          </cell>
        </row>
        <row r="4016">
          <cell r="A4016">
            <v>94478</v>
          </cell>
          <cell r="B4016" t="str">
            <v>TÊ, EM FERRO GALVANIZADO, CONEXÃO ROSQUEADA, DN 65 (2 1/2), INSTALADO EM RESERVAÇÃO DE ÁGUA DE EDIFICAÇÃO QUE POSSUA RESERVATÓRIO DE FIBRA/FIBROCIMENTO  FORNECIMENTO E INSTALAÇÃO. AF_06/2016</v>
          </cell>
          <cell r="C4016" t="str">
            <v>UN</v>
          </cell>
          <cell r="D4016" t="str">
            <v>COEFICIENTE DE REPRESENTATIVIDADE</v>
          </cell>
          <cell r="E4016">
            <v>120.25</v>
          </cell>
        </row>
        <row r="4017">
          <cell r="A4017">
            <v>94479</v>
          </cell>
          <cell r="B4017" t="str">
            <v>TÊ, EM FERRO GALVANIZADO, CONEXÃO ROSQUEADA, DN 80 (3), INSTALADO EM RESERVAÇÃO DE ÁGUA DE EDIFICAÇÃO QUE POSSUA RESERVATÓRIO DE FIBRA/FIBROCIMENTO  FORNECIMENTO E INSTALAÇÃO. AF_06/2016</v>
          </cell>
          <cell r="C4017" t="str">
            <v>UN</v>
          </cell>
          <cell r="D4017" t="str">
            <v>COEFICIENTE DE REPRESENTATIVIDADE</v>
          </cell>
          <cell r="E4017">
            <v>158.80000000000001</v>
          </cell>
        </row>
        <row r="4018">
          <cell r="A4018">
            <v>94606</v>
          </cell>
          <cell r="B4018" t="str">
            <v>LUVA EM COBRE, DN 54 MM, SEM ANEL DE SOLDA, INSTALADO EM RESERVAÇÃO DE ÁGUA DE EDIFICAÇÃO QUE POSSUA RESERVATÓRIO DE FIBRA/FIBROCIMENTO  FORNECIMENTO E INSTALAÇÃO. AF_06/2016</v>
          </cell>
          <cell r="C4018" t="str">
            <v>UN</v>
          </cell>
          <cell r="D4018" t="str">
            <v>ATRIBUÍDO SÃO PAULO</v>
          </cell>
          <cell r="E4018">
            <v>49.67</v>
          </cell>
        </row>
        <row r="4019">
          <cell r="A4019">
            <v>94608</v>
          </cell>
          <cell r="B4019" t="str">
            <v>LUVA EM COBRE, DN 66 MM, SEM ANEL DE SOLDA, INSTALADO EM RESERVAÇÃO DE ÁGUA DE EDIFICAÇÃO QUE POSSUA RESERVATÓRIO DE FIBRA/FIBROCIMENTO  FORNECIMENTO E INSTALAÇÃO. AF_06/2016</v>
          </cell>
          <cell r="C4019" t="str">
            <v>UN</v>
          </cell>
          <cell r="D4019" t="str">
            <v>ATRIBUÍDO SÃO PAULO</v>
          </cell>
          <cell r="E4019">
            <v>116.33</v>
          </cell>
        </row>
        <row r="4020">
          <cell r="A4020">
            <v>94610</v>
          </cell>
          <cell r="B4020" t="str">
            <v>LUVA EM COBRE, DN 79 MM, SEM ANEL DE SOLDA, INSTALADO EM RESERVAÇÃO DE ÁGUA DE EDIFICAÇÃO QUE POSSUA RESERVATÓRIO DE FIBRA/FIBROCIMENTO  FORNECIMENTO E INSTALAÇÃO. AF_06/2016</v>
          </cell>
          <cell r="C4020" t="str">
            <v>UN</v>
          </cell>
          <cell r="D4020" t="str">
            <v>ATRIBUÍDO SÃO PAULO</v>
          </cell>
          <cell r="E4020">
            <v>171.25</v>
          </cell>
        </row>
        <row r="4021">
          <cell r="A4021">
            <v>94612</v>
          </cell>
          <cell r="B4021" t="str">
            <v>LUVA DE COBRE, DN 104 MM, SEM ANEL DE SOLDA, INSTALADO EM RESERVAÇÃO DE ÁGUA DE EDIFICAÇÃO QUE POSSUA RESERVATÓRIO DE FIBRA/FIBROCIMENTO  FORNECIMENTO E INSTALAÇÃO. AF_06/2016</v>
          </cell>
          <cell r="C4021" t="str">
            <v>UN</v>
          </cell>
          <cell r="D4021" t="str">
            <v>ATRIBUÍDO SÃO PAULO</v>
          </cell>
          <cell r="E4021">
            <v>238.55</v>
          </cell>
        </row>
        <row r="4022">
          <cell r="A4022">
            <v>94614</v>
          </cell>
          <cell r="B4022" t="str">
            <v>COTOVELO EM COBRE, DN 54 MM, 90 GRAUS, SEM ANEL DE SOLDA, INSTALADO EM RESERVAÇÃO DE ÁGUA DE EDIFICAÇÃO QUE POSSUA RESERVATÓRIO DE FIBRA/FIBROCIMENTO  FORNECIMENTO E INSTALAÇÃO. AF_06/2016</v>
          </cell>
          <cell r="C4022" t="str">
            <v>UN</v>
          </cell>
          <cell r="D4022" t="str">
            <v>ATRIBUÍDO SÃO PAULO</v>
          </cell>
          <cell r="E4022">
            <v>83.27</v>
          </cell>
        </row>
        <row r="4023">
          <cell r="A4023">
            <v>94615</v>
          </cell>
          <cell r="B4023" t="str">
            <v>CURVA EM COBRE, DN 54 MM, 45 GRAUS, SEM ANEL DE SOLDA, BOLSA X BOLSA, INSTALADO EM RESERVAÇÃO DE ÁGUA DE EDIFICAÇÃO QUE POSSUA RESERVATÓRIO DE FIBRA/FIBROCIMENTO  FORNECIMENTO E INSTALAÇÃO. AF_06/2016</v>
          </cell>
          <cell r="C4023" t="str">
            <v>UN</v>
          </cell>
          <cell r="D4023" t="str">
            <v>ATRIBUÍDO SÃO PAULO</v>
          </cell>
          <cell r="E4023">
            <v>93.73</v>
          </cell>
        </row>
        <row r="4024">
          <cell r="A4024">
            <v>94616</v>
          </cell>
          <cell r="B4024" t="str">
            <v>COTOVELO EM COBRE, DN 66 MM, 90 GRAUS, SEM ANEL DE SOLDA, INSTALADO EM RESERVAÇÃO DE ÁGUA DE EDIFICAÇÃO QUE POSSUA RESERVATÓRIO DE FIBRA/FIBROCIMENTO  FORNECIMENTO E INSTALAÇÃO. AF_06/2016</v>
          </cell>
          <cell r="C4024" t="str">
            <v>UN</v>
          </cell>
          <cell r="D4024" t="str">
            <v>ATRIBUÍDO SÃO PAULO</v>
          </cell>
          <cell r="E4024">
            <v>220.81</v>
          </cell>
        </row>
        <row r="4025">
          <cell r="A4025">
            <v>94617</v>
          </cell>
          <cell r="B4025" t="str">
            <v>CURVA EM COBRE, DN 66 MM, 45 GRAUS, SEM ANEL DE SOLDA, BOLSA X BOLSA, INSTALADO EM RESERVAÇÃO DE ÁGUA DE EDIFICAÇÃO QUE POSSUA RESERVATÓRIO DE FIBRA/FIBROCIMENTO  FORNECIMENTO E INSTALAÇÃO. AF_06/2016</v>
          </cell>
          <cell r="C4025" t="str">
            <v>UN</v>
          </cell>
          <cell r="D4025" t="str">
            <v>ATRIBUÍDO SÃO PAULO</v>
          </cell>
          <cell r="E4025">
            <v>184.42</v>
          </cell>
        </row>
        <row r="4026">
          <cell r="A4026">
            <v>94618</v>
          </cell>
          <cell r="B4026" t="str">
            <v>COTOVELO EM COBRE, DN 79 MM, 90 GRAUS, SEM ANEL DE SOLDA, INSTALADO EM RESERVAÇÃO DE ÁGUA DE EDIFICAÇÃO QUE POSSUA RESERVATÓRIO DE FIBRA/FIBROCIMENTO  FORNECIMENTO E INSTALAÇÃO. AF_06/2016</v>
          </cell>
          <cell r="C4026" t="str">
            <v>UN</v>
          </cell>
          <cell r="D4026" t="str">
            <v>ATRIBUÍDO SÃO PAULO</v>
          </cell>
          <cell r="E4026">
            <v>217.48</v>
          </cell>
        </row>
        <row r="4027">
          <cell r="A4027">
            <v>94620</v>
          </cell>
          <cell r="B4027" t="str">
            <v>COTOVELO EM COBRE, DN 104 MM, 90 GRAUS, SEM ANEL DE SOLDA, INSTALADO EM RESERVAÇÃO DE ÁGUA DE EDIFICAÇÃO QUE POSSUA RESERVATÓRIO DE FIBRA/FIBROCIMENTO  FORNECIMENTO E INSTALAÇÃO. AF_06/2016</v>
          </cell>
          <cell r="C4027" t="str">
            <v>UN</v>
          </cell>
          <cell r="D4027" t="str">
            <v>ATRIBUÍDO SÃO PAULO</v>
          </cell>
          <cell r="E4027">
            <v>489.65</v>
          </cell>
        </row>
        <row r="4028">
          <cell r="A4028">
            <v>94622</v>
          </cell>
          <cell r="B4028" t="str">
            <v>TE EM COBRE, DN 54 MM, SEM ANEL DE SOLDA, INSTALADO EM RESERVAÇÃO DE ÁGUA DE EDIFICAÇÃO QUE POSSUA RESERVATÓRIO DE FIBRA/FIBROCIMENTO  FORNECIMENTO E INSTALAÇÃO. AF_06/2016</v>
          </cell>
          <cell r="C4028" t="str">
            <v>UN</v>
          </cell>
          <cell r="D4028" t="str">
            <v>ATRIBUÍDO SÃO PAULO</v>
          </cell>
          <cell r="E4028">
            <v>121.06</v>
          </cell>
        </row>
        <row r="4029">
          <cell r="A4029">
            <v>94623</v>
          </cell>
          <cell r="B4029" t="str">
            <v>TE EM COBRE, DN 66 MM, SEM ANEL DE SOLDA, INSTALADO EM RESERVAÇÃO DE ÁGUA DE EDIFICAÇÃO QUE POSSUA RESERVATÓRIO DE FIBRA/FIBROCIMENTO  FORNECIMENTO E INSTALAÇÃO. AF_06/2016</v>
          </cell>
          <cell r="C4029" t="str">
            <v>UN</v>
          </cell>
          <cell r="D4029" t="str">
            <v>ATRIBUÍDO SÃO PAULO</v>
          </cell>
          <cell r="E4029">
            <v>274.05</v>
          </cell>
        </row>
        <row r="4030">
          <cell r="A4030">
            <v>94624</v>
          </cell>
          <cell r="B4030" t="str">
            <v>TE EM COBRE, DN 79 MM, SEM ANEL DE SOLDA, INSTALADO EM RESERVAÇÃO DE ÁGUA DE EDIFICAÇÃO QUE POSSUA RESERVATÓRIO DE FIBRA/FIBROCIMENTO  FORNECIMENTO E INSTALAÇÃO. AF_06/2016</v>
          </cell>
          <cell r="C4030" t="str">
            <v>UN</v>
          </cell>
          <cell r="D4030" t="str">
            <v>ATRIBUÍDO SÃO PAULO</v>
          </cell>
          <cell r="E4030">
            <v>413.61</v>
          </cell>
        </row>
        <row r="4031">
          <cell r="A4031">
            <v>94625</v>
          </cell>
          <cell r="B4031" t="str">
            <v>TE EM COBRE, DN 104 MM, SEM ANEL DE SOLDA, INSTALADO EM RESERVAÇÃO DE ÁGUA DE EDIFICAÇÃO QUE POSSUA RESERVATÓRIO DE FIBRA/FIBROCIMENTO  FORNECIMENTO E INSTALAÇÃO. AF_06/2016</v>
          </cell>
          <cell r="C4031" t="str">
            <v>UN</v>
          </cell>
          <cell r="D4031" t="str">
            <v>ATRIBUÍDO SÃO PAULO</v>
          </cell>
          <cell r="E4031">
            <v>851.37</v>
          </cell>
        </row>
        <row r="4032">
          <cell r="A4032">
            <v>94656</v>
          </cell>
          <cell r="B4032" t="str">
            <v>ADAPTADOR CURTO COM BOLSA E ROSCA PARA REGISTRO, PVC, SOLDÁVEL, DN  25 MM X 3/4 , INSTALADO EM RESERVAÇÃO DE ÁGUA DE EDIFICAÇÃO QUE POSSUA RESERVATÓRIO DE FIBRA/FIBROCIMENTO   FORNECIMENTO E INSTALAÇÃO. AF_06/2016</v>
          </cell>
          <cell r="C4032" t="str">
            <v>UN</v>
          </cell>
          <cell r="D4032" t="str">
            <v>COEFICIENTE DE REPRESENTATIVIDADE</v>
          </cell>
          <cell r="E4032">
            <v>4.74</v>
          </cell>
        </row>
        <row r="4033">
          <cell r="A4033">
            <v>94657</v>
          </cell>
          <cell r="B4033" t="str">
            <v>LUVA PVC, SOLDÁVEL, DN  25 MM, INSTALADA EM RESERVAÇÃO DE ÁGUA DE EDIFICAÇÃO QUE POSSUA RESERVATÓRIO DE FIBRA/FIBROCIMENTO   FORNECIMENTO E INSTALAÇÃO. AF_06/2016</v>
          </cell>
          <cell r="C4033" t="str">
            <v>UN</v>
          </cell>
          <cell r="D4033" t="str">
            <v>COEFICIENTE DE REPRESENTATIVIDADE</v>
          </cell>
          <cell r="E4033">
            <v>4.66</v>
          </cell>
        </row>
        <row r="4034">
          <cell r="A4034">
            <v>94658</v>
          </cell>
          <cell r="B4034" t="str">
            <v>ADAPTADOR CURTO COM BOLSA E ROSCA PARA REGISTRO, PVC, SOLDÁVEL, DN 32 MM X 1 , INSTALADO EM RESERVAÇÃO DE ÁGUA DE EDIFICAÇÃO QUE POSSUA RESERVATÓRIO DE FIBRA/FIBROCIMENTO   FORNECIMENTO E INSTALAÇÃO. AF_06/2016</v>
          </cell>
          <cell r="C4034" t="str">
            <v>UN</v>
          </cell>
          <cell r="D4034" t="str">
            <v>COEFICIENTE DE REPRESENTATIVIDADE</v>
          </cell>
          <cell r="E4034">
            <v>5.48</v>
          </cell>
        </row>
        <row r="4035">
          <cell r="A4035">
            <v>94659</v>
          </cell>
          <cell r="B4035" t="str">
            <v>LUVA PVC, SOLDÁVEL, DN 32 MM, INSTALADA EM RESERVAÇÃO DE ÁGUA DE EDIFICAÇÃO QUE POSSUA RESERVATÓRIO DE FIBRA/FIBROCIMENTO   FORNECIMENTO E INSTALAÇÃO. AF_06/2016</v>
          </cell>
          <cell r="C4035" t="str">
            <v>UN</v>
          </cell>
          <cell r="D4035" t="str">
            <v>COEFICIENTE DE REPRESENTATIVIDADE</v>
          </cell>
          <cell r="E4035">
            <v>5.56</v>
          </cell>
        </row>
        <row r="4036">
          <cell r="A4036">
            <v>94660</v>
          </cell>
          <cell r="B4036" t="str">
            <v>ADAPTADOR CURTO COM BOLSA E ROSCA PARA REGISTRO, PVC, SOLDÁVEL, DN 40 MM X 1 1/4 , INSTALADO EM RESERVAÇÃO DE ÁGUA DE EDIFICAÇÃO QUE POSSUA RESERVATÓRIO DE FIBRA/FIBROCIMENTO   FORNECIMENTO E INSTALAÇÃO. AF_06/2016</v>
          </cell>
          <cell r="C4036" t="str">
            <v>UN</v>
          </cell>
          <cell r="D4036" t="str">
            <v>COEFICIENTE DE REPRESENTATIVIDADE</v>
          </cell>
          <cell r="E4036">
            <v>8.92</v>
          </cell>
        </row>
        <row r="4037">
          <cell r="A4037">
            <v>94661</v>
          </cell>
          <cell r="B4037" t="str">
            <v>LUVA, PVC, SOLDÁVEL, DN 40 MM, INSTALADO EM RESERVAÇÃO DE ÁGUA DE EDIFICAÇÃO QUE POSSUA RESERVATÓRIO DE FIBRA/FIBROCIMENTO   FORNECIMENTO E INSTALAÇÃO. AF_06/2016</v>
          </cell>
          <cell r="C4037" t="str">
            <v>UN</v>
          </cell>
          <cell r="D4037" t="str">
            <v>COEFICIENTE DE REPRESENTATIVIDADE</v>
          </cell>
          <cell r="E4037">
            <v>9.27</v>
          </cell>
        </row>
        <row r="4038">
          <cell r="A4038">
            <v>94662</v>
          </cell>
          <cell r="B4038" t="str">
            <v>ADAPTADOR CURTO COM BOLSA E ROSCA PARA REGISTRO, PVC, SOLDÁVEL, DN 50 MM X 1 1/2 , INSTALADO EM RESERVAÇÃO DE ÁGUA DE EDIFICAÇÃO QUE POSSUA RESERVATÓRIO DE FIBRA/FIBROCIMENTO   FORNECIMENTO E INSTALAÇÃO. AF_06/2016</v>
          </cell>
          <cell r="C4038" t="str">
            <v>UN</v>
          </cell>
          <cell r="D4038" t="str">
            <v>COEFICIENTE DE REPRESENTATIVIDADE</v>
          </cell>
          <cell r="E4038">
            <v>9.66</v>
          </cell>
        </row>
        <row r="4039">
          <cell r="A4039">
            <v>94663</v>
          </cell>
          <cell r="B4039" t="str">
            <v>LUVA, PVC, SOLDÁVEL, DN 50 MM, INSTALADO EM RESERVAÇÃO DE ÁGUA DE EDIFICAÇÃO QUE POSSUA RESERVATÓRIO DE FIBRA/FIBROCIMENTO   FORNECIMENTO E INSTALAÇÃO. AF_06/2016</v>
          </cell>
          <cell r="C4039" t="str">
            <v>UN</v>
          </cell>
          <cell r="D4039" t="str">
            <v>COEFICIENTE DE REPRESENTATIVIDADE</v>
          </cell>
          <cell r="E4039">
            <v>9.8000000000000007</v>
          </cell>
        </row>
        <row r="4040">
          <cell r="A4040">
            <v>94664</v>
          </cell>
          <cell r="B4040" t="str">
            <v>ADAPTADOR CURTO COM BOLSA E ROSCA PARA REGISTRO, PVC, SOLDÁVEL, DN 60 MM X 2 , INSTALADO EM RESERVAÇÃO DE ÁGUA DE EDIFICAÇÃO QUE POSSUA RESERVATÓRIO DE FIBRA/FIBROCIMENTO   FORNECIMENTO E INSTALAÇÃO. AF_06/2016</v>
          </cell>
          <cell r="C4040" t="str">
            <v>UN</v>
          </cell>
          <cell r="D4040" t="str">
            <v>COEFICIENTE DE REPRESENTATIVIDADE</v>
          </cell>
          <cell r="E4040">
            <v>20.66</v>
          </cell>
        </row>
        <row r="4041">
          <cell r="A4041">
            <v>94665</v>
          </cell>
          <cell r="B4041" t="str">
            <v>LUVA, PVC, SOLDÁVEL, DN 60 MM, INSTALADO EM RESERVAÇÃO DE ÁGUA DE EDIFICAÇÃO QUE POSSUA RESERVATÓRIO DE FIBRA/FIBROCIMENTO   FORNECIMENTO E INSTALAÇÃO. AF_06/2016</v>
          </cell>
          <cell r="C4041" t="str">
            <v>UN</v>
          </cell>
          <cell r="D4041" t="str">
            <v>COEFICIENTE DE REPRESENTATIVIDADE</v>
          </cell>
          <cell r="E4041">
            <v>20.65</v>
          </cell>
        </row>
        <row r="4042">
          <cell r="A4042">
            <v>94666</v>
          </cell>
          <cell r="B4042" t="str">
            <v>ADAPTADOR CURTO COM BOLSA E ROSCA PARA REGISTRO, PVC, SOLDÁVEL, DN 75 MM X 2 1/2 , INSTALADO EM RESERVAÇÃO DE ÁGUA DE EDIFICAÇÃO QUE POSSUA RESERVATÓRIO DE FIBRA/FIBROCIMENTO   FORNECIMENTO E INSTALAÇÃO. AF_06/2016</v>
          </cell>
          <cell r="C4042" t="str">
            <v>UN</v>
          </cell>
          <cell r="D4042" t="str">
            <v>COEFICIENTE DE REPRESENTATIVIDADE</v>
          </cell>
          <cell r="E4042">
            <v>24.94</v>
          </cell>
        </row>
        <row r="4043">
          <cell r="A4043">
            <v>94667</v>
          </cell>
          <cell r="B4043" t="str">
            <v>LUVA, PVC, SOLDÁVEL, DN 75 MM, INSTALADO EM RESERVAÇÃO DE ÁGUA DE EDIFICAÇÃO QUE POSSUA RESERVATÓRIO DE FIBRA/FIBROCIMENTO   FORNECIMENTO E INSTALAÇÃO. AF_06/2016</v>
          </cell>
          <cell r="C4043" t="str">
            <v>UN</v>
          </cell>
          <cell r="D4043" t="str">
            <v>COEFICIENTE DE REPRESENTATIVIDADE</v>
          </cell>
          <cell r="E4043">
            <v>27.61</v>
          </cell>
        </row>
        <row r="4044">
          <cell r="A4044">
            <v>94668</v>
          </cell>
          <cell r="B4044" t="str">
            <v>ADAPTADOR CURTO COM BOLSA E ROSCA PARA REGISTRO, PVC, SOLDÁVEL, DN 85 MM X 3 , INSTALADO EM RESERVAÇÃO DE ÁGUA DE EDIFICAÇÃO QUE POSSUA RESERVATÓRIO DE FIBRA/FIBROCIMENTO   FORNECIMENTO E INSTALAÇÃO. AF_06/2016</v>
          </cell>
          <cell r="C4044" t="str">
            <v>UN</v>
          </cell>
          <cell r="D4044" t="str">
            <v>COEFICIENTE DE REPRESENTATIVIDADE</v>
          </cell>
          <cell r="E4044">
            <v>42.78</v>
          </cell>
        </row>
        <row r="4045">
          <cell r="A4045">
            <v>94669</v>
          </cell>
          <cell r="B4045" t="str">
            <v>LUVA, PVC, SOLDÁVEL, DN 85 MM, INSTALADO EM RESERVAÇÃO DE ÁGUA DE EDIFICAÇÃO QUE POSSUA RESERVATÓRIO DE FIBRA/FIBROCIMENTO   FORNECIMENTO E INSTALAÇÃO. AF_06/2016</v>
          </cell>
          <cell r="C4045" t="str">
            <v>UN</v>
          </cell>
          <cell r="D4045" t="str">
            <v>COEFICIENTE DE REPRESENTATIVIDADE</v>
          </cell>
          <cell r="E4045">
            <v>57.76</v>
          </cell>
        </row>
        <row r="4046">
          <cell r="A4046">
            <v>94670</v>
          </cell>
          <cell r="B4046" t="str">
            <v>ADAPTADOR CURTO COM BOLSA E ROSCA PARA REGISTRO, PVC, SOLDÁVEL, DN 110 MM X 4 , INSTALADO EM RESERVAÇÃO DE ÁGUA DE EDIFICAÇÃO QUE POSSUA RESERVATÓRIO DE FIBRA/FIBROCIMENTO   FORNECIMENTO E INSTALAÇÃO. AF_06/2016</v>
          </cell>
          <cell r="C4046" t="str">
            <v>UN</v>
          </cell>
          <cell r="D4046" t="str">
            <v>COEFICIENTE DE REPRESENTATIVIDADE</v>
          </cell>
          <cell r="E4046">
            <v>56.12</v>
          </cell>
        </row>
        <row r="4047">
          <cell r="A4047">
            <v>94671</v>
          </cell>
          <cell r="B4047" t="str">
            <v>LUVA, PVC, SOLDÁVEL, DN 110 MM, INSTALADO EM RESERVAÇÃO DE ÁGUA DE EDIFICAÇÃO QUE POSSUA RESERVATÓRIO DE FIBRA/FIBROCIMENTO   FORNECIMENTO E INSTALAÇÃO. AF_06/2016</v>
          </cell>
          <cell r="C4047" t="str">
            <v>UN</v>
          </cell>
          <cell r="D4047" t="str">
            <v>COEFICIENTE DE REPRESENTATIVIDADE</v>
          </cell>
          <cell r="E4047">
            <v>81.099999999999994</v>
          </cell>
        </row>
        <row r="4048">
          <cell r="A4048">
            <v>94672</v>
          </cell>
          <cell r="B4048" t="str">
            <v>JOELHO 90 GRAUS COM BUCHA DE LATÃO, PVC, SOLDÁVEL, DN  25 MM, X 3/4 INSTALADO EM RESERVAÇÃO DE ÁGUA DE EDIFICAÇÃO QUE POSSUA RESERVATÓRIO DE FIBRA/FIBROCIMENTO   FORNECIMENTO E INSTALAÇÃO. AF_06/2016</v>
          </cell>
          <cell r="C4048" t="str">
            <v>UN</v>
          </cell>
          <cell r="D4048" t="str">
            <v>COEFICIENTE DE REPRESENTATIVIDADE</v>
          </cell>
          <cell r="E4048">
            <v>8.11</v>
          </cell>
        </row>
        <row r="4049">
          <cell r="A4049">
            <v>94673</v>
          </cell>
          <cell r="B4049" t="str">
            <v>CURVA 90 GRAUS, PVC, SOLDÁVEL, DN  25 MM, INSTALADO EM RESERVAÇÃO DE ÁGUA DE EDIFICAÇÃO QUE POSSUA RESERVATÓRIO DE FIBRA/FIBROCIMENTO   FORNECIMENTO E INSTALAÇÃO. AF_06/2016</v>
          </cell>
          <cell r="C4049" t="str">
            <v>UN</v>
          </cell>
          <cell r="D4049" t="str">
            <v>COEFICIENTE DE REPRESENTATIVIDADE</v>
          </cell>
          <cell r="E4049">
            <v>7.9</v>
          </cell>
        </row>
        <row r="4050">
          <cell r="A4050">
            <v>94674</v>
          </cell>
          <cell r="B4050" t="str">
            <v>JOELHO 90 GRAUS, PVC, SOLDÁVEL, DN 32 MM INSTALADO EM RESERVAÇÃO DE ÁGUA DE EDIFICAÇÃO QUE POSSUA RESERVATÓRIO DE FIBRA/FIBROCIMENTO   FORNECIMENTO E INSTALAÇÃO. AF_06/2016</v>
          </cell>
          <cell r="C4050" t="str">
            <v>UN</v>
          </cell>
          <cell r="D4050" t="str">
            <v>COEFICIENTE DE REPRESENTATIVIDADE</v>
          </cell>
          <cell r="E4050">
            <v>7.21</v>
          </cell>
        </row>
        <row r="4051">
          <cell r="A4051">
            <v>94675</v>
          </cell>
          <cell r="B4051" t="str">
            <v>CURVA 90 GRAUS, PVC, SOLDÁVEL, DN 32 MM, INSTALADO EM RESERVAÇÃO DE ÁGUA DE EDIFICAÇÃO QUE POSSUA RESERVATÓRIO DE FIBRA/FIBROCIMENTO   FORNECIMENTO E INSTALAÇÃO. AF_06/2016</v>
          </cell>
          <cell r="C4051" t="str">
            <v>UN</v>
          </cell>
          <cell r="D4051" t="str">
            <v>COEFICIENTE DE REPRESENTATIVIDADE</v>
          </cell>
          <cell r="E4051">
            <v>10.98</v>
          </cell>
        </row>
        <row r="4052">
          <cell r="A4052">
            <v>94676</v>
          </cell>
          <cell r="B4052" t="str">
            <v>JOELHO 90 GRAUS, PVC, SOLDÁVEL, DN 40 MM INSTALADO EM RESERVAÇÃO DE ÁGUA DE EDIFICAÇÃO QUE POSSUA RESERVATÓRIO DE FIBRA/FIBROCIMENTO   FORNECIMENTO E INSTALAÇÃO. AF_06/2016</v>
          </cell>
          <cell r="C4052" t="str">
            <v>UN</v>
          </cell>
          <cell r="D4052" t="str">
            <v>COEFICIENTE DE REPRESENTATIVIDADE</v>
          </cell>
          <cell r="E4052">
            <v>12.35</v>
          </cell>
        </row>
        <row r="4053">
          <cell r="A4053">
            <v>94677</v>
          </cell>
          <cell r="B4053" t="str">
            <v>CURVA 90 GRAUS, PVC, SOLDÁVEL, DN 40 MM, INSTALADO EM RESERVAÇÃO DE ÁGUA DE EDIFICAÇÃO QUE POSSUA RESERVATÓRIO DE FIBRA/FIBROCIMENTO   FORNECIMENTO E INSTALAÇÃO. AF_06/2016</v>
          </cell>
          <cell r="C4053" t="str">
            <v>UN</v>
          </cell>
          <cell r="D4053" t="str">
            <v>COEFICIENTE DE REPRESENTATIVIDADE</v>
          </cell>
          <cell r="E4053">
            <v>18.02</v>
          </cell>
        </row>
        <row r="4054">
          <cell r="A4054">
            <v>94678</v>
          </cell>
          <cell r="B4054" t="str">
            <v>JOELHO 90 GRAUS, PVC, SOLDÁVEL, DN 50 MM INSTALADO EM RESERVAÇÃO DE ÁGUA DE EDIFICAÇÃO QUE POSSUA RESERVATÓRIO DE FIBRA/FIBROCIMENTO   FORNECIMENTO E INSTALAÇÃO. AF_06/2016</v>
          </cell>
          <cell r="C4054" t="str">
            <v>UN</v>
          </cell>
          <cell r="D4054" t="str">
            <v>COEFICIENTE DE REPRESENTATIVIDADE</v>
          </cell>
          <cell r="E4054">
            <v>12.68</v>
          </cell>
        </row>
        <row r="4055">
          <cell r="A4055">
            <v>94679</v>
          </cell>
          <cell r="B4055" t="str">
            <v>CURVA 90 GRAUS, PVC, SOLDÁVEL, DN 50 MM, INSTALADO EM RESERVAÇÃO DE ÁGUA DE EDIFICAÇÃO QUE POSSUA RESERVATÓRIO DE FIBRA/FIBROCIMENTO   FORNECIMENTO E INSTALAÇÃO. AF_06/2016</v>
          </cell>
          <cell r="C4055" t="str">
            <v>UN</v>
          </cell>
          <cell r="D4055" t="str">
            <v>COEFICIENTE DE REPRESENTATIVIDADE</v>
          </cell>
          <cell r="E4055">
            <v>20.16</v>
          </cell>
        </row>
        <row r="4056">
          <cell r="A4056">
            <v>94680</v>
          </cell>
          <cell r="B4056" t="str">
            <v>JOELHO 90 GRAUS, PVC, SOLDÁVEL, DN 60 MM INSTALADO EM RESERVAÇÃO DE ÁGUA DE EDIFICAÇÃO QUE POSSUA RESERVATÓRIO DE FIBRA/FIBROCIMENTO   FORNECIMENTO E INSTALAÇÃO. AF_06/2016</v>
          </cell>
          <cell r="C4056" t="str">
            <v>UN</v>
          </cell>
          <cell r="D4056" t="str">
            <v>COEFICIENTE DE REPRESENTATIVIDADE</v>
          </cell>
          <cell r="E4056">
            <v>33.74</v>
          </cell>
        </row>
        <row r="4057">
          <cell r="A4057">
            <v>94681</v>
          </cell>
          <cell r="B4057" t="str">
            <v>CURVA 90 GRAUS, PVC, SOLDÁVEL, DN 60 MM, INSTALADO EM RESERVAÇÃO DE ÁGUA DE EDIFICAÇÃO QUE POSSUA RESERVATÓRIO DE FIBRA/FIBROCIMENTO   FORNECIMENTO E INSTALAÇÃO. AF_06/2016</v>
          </cell>
          <cell r="C4057" t="str">
            <v>UN</v>
          </cell>
          <cell r="D4057" t="str">
            <v>COEFICIENTE DE REPRESENTATIVIDADE</v>
          </cell>
          <cell r="E4057">
            <v>43.99</v>
          </cell>
        </row>
        <row r="4058">
          <cell r="A4058">
            <v>94682</v>
          </cell>
          <cell r="B4058" t="str">
            <v>JOELHO 90 GRAUS, PVC, SOLDÁVEL, DN 75 MM INSTALADO EM RESERVAÇÃO DE ÁGUA DE EDIFICAÇÃO QUE POSSUA RESERVATÓRIO DE FIBRA/FIBROCIMENTO   FORNECIMENTO E INSTALAÇÃO. AF_06/2016</v>
          </cell>
          <cell r="C4058" t="str">
            <v>UN</v>
          </cell>
          <cell r="D4058" t="str">
            <v>COEFICIENTE DE REPRESENTATIVIDADE</v>
          </cell>
          <cell r="E4058">
            <v>86.48</v>
          </cell>
        </row>
        <row r="4059">
          <cell r="A4059">
            <v>94683</v>
          </cell>
          <cell r="B4059" t="str">
            <v>CURVA 90 GRAUS, PVC, SOLDÁVEL, DN 75 MM, INSTALADO EM RESERVAÇÃO DE ÁGUA DE EDIFICAÇÃO QUE POSSUA RESERVATÓRIO DE FIBRA/FIBROCIMENTO   FORNECIMENTO E INSTALAÇÃO. AF_06/2016</v>
          </cell>
          <cell r="C4059" t="str">
            <v>UN</v>
          </cell>
          <cell r="D4059" t="str">
            <v>COEFICIENTE DE REPRESENTATIVIDADE</v>
          </cell>
          <cell r="E4059">
            <v>56.39</v>
          </cell>
        </row>
        <row r="4060">
          <cell r="A4060">
            <v>94684</v>
          </cell>
          <cell r="B4060" t="str">
            <v>JOELHO 90 GRAUS, PVC, SOLDÁVEL, DN 85 MM INSTALADO EM RESERVAÇÃO DE ÁGUA DE EDIFICAÇÃO QUE POSSUA RESERVATÓRIO DE FIBRA/FIBROCIMENTO   FORNECIMENTO E INSTALAÇÃO. AF_06/2016</v>
          </cell>
          <cell r="C4060" t="str">
            <v>UN</v>
          </cell>
          <cell r="D4060" t="str">
            <v>COEFICIENTE DE REPRESENTATIVIDADE</v>
          </cell>
          <cell r="E4060">
            <v>111.27</v>
          </cell>
        </row>
        <row r="4061">
          <cell r="A4061">
            <v>94685</v>
          </cell>
          <cell r="B4061" t="str">
            <v>CURVA 90 GRAUS, PVC, SOLDÁVEL, DN 85 MM, INSTALADO EM RESERVAÇÃO DE ÁGUA DE EDIFICAÇÃO QUE POSSUA RESERVATÓRIO DE FIBRA/FIBROCIMENTO   FORNECIMENTO E INSTALAÇÃO. AF_06/2016</v>
          </cell>
          <cell r="C4061" t="str">
            <v>UN</v>
          </cell>
          <cell r="D4061" t="str">
            <v>COEFICIENTE DE REPRESENTATIVIDADE</v>
          </cell>
          <cell r="E4061">
            <v>86.22</v>
          </cell>
        </row>
        <row r="4062">
          <cell r="A4062">
            <v>94686</v>
          </cell>
          <cell r="B4062" t="str">
            <v>JOELHO 90 GRAUS, PVC, SOLDÁVEL, DN 110 MM INSTALADO EM RESERVAÇÃO DE ÁGUA DE EDIFICAÇÃO QUE POSSUA RESERVATÓRIO DE FIBRA/FIBROCIMENTO   FORNECIMENTO E INSTALAÇÃO. AF_06/2016</v>
          </cell>
          <cell r="C4062" t="str">
            <v>UN</v>
          </cell>
          <cell r="D4062" t="str">
            <v>COEFICIENTE DE REPRESENTATIVIDADE</v>
          </cell>
          <cell r="E4062">
            <v>205.7</v>
          </cell>
        </row>
        <row r="4063">
          <cell r="A4063">
            <v>94687</v>
          </cell>
          <cell r="B4063" t="str">
            <v>CURVA 90 GRAUS, PVC, SOLDÁVEL, DN 110 MM, INSTALADO EM RESERVAÇÃO DE ÁGUA DE EDIFICAÇÃO QUE POSSUA RESERVATÓRIO DE FIBRA/FIBROCIMENTO   FORNECIMENTO E INSTALAÇÃO. AF_06/2016</v>
          </cell>
          <cell r="C4063" t="str">
            <v>UN</v>
          </cell>
          <cell r="D4063" t="str">
            <v>COEFICIENTE DE REPRESENTATIVIDADE</v>
          </cell>
          <cell r="E4063">
            <v>167.94</v>
          </cell>
        </row>
        <row r="4064">
          <cell r="A4064">
            <v>94688</v>
          </cell>
          <cell r="B4064" t="str">
            <v>TÊ, PVC, SOLDÁVEL, DN  25 MM INSTALADO EM RESERVAÇÃO DE ÁGUA DE EDIFICAÇÃO QUE POSSUA RESERVATÓRIO DE FIBRA/FIBROCIMENTO   FORNECIMENTO E INSTALAÇÃO. AF_06/2016</v>
          </cell>
          <cell r="C4064" t="str">
            <v>UN</v>
          </cell>
          <cell r="D4064" t="str">
            <v>COEFICIENTE DE REPRESENTATIVIDADE</v>
          </cell>
          <cell r="E4064">
            <v>8.43</v>
          </cell>
        </row>
        <row r="4065">
          <cell r="A4065">
            <v>94689</v>
          </cell>
          <cell r="B4065" t="str">
            <v>TÊ COM BUCHA DE LATÃO NA BOLSA CENTRAL, PVC, SOLDÁVEL, DN  25 MM X 3/4 , INSTALADO EM RESERVAÇÃO DE ÁGUA DE EDIFICAÇÃO QUE POSSUA RESERVATÓRIO DE FIBRA/FIBROCIMENTO   FORNECIMENTO E INSTALAÇÃO. AF_06/2016</v>
          </cell>
          <cell r="C4065" t="str">
            <v>UN</v>
          </cell>
          <cell r="D4065" t="str">
            <v>COEFICIENTE DE REPRESENTATIVIDADE</v>
          </cell>
          <cell r="E4065">
            <v>11.15</v>
          </cell>
        </row>
        <row r="4066">
          <cell r="A4066">
            <v>94690</v>
          </cell>
          <cell r="B4066" t="str">
            <v>TÊ, PVC, SOLDÁVEL, DN 32 MM INSTALADO EM RESERVAÇÃO DE ÁGUA DE EDIFICAÇÃO QUE POSSUA RESERVATÓRIO DE FIBRA/FIBROCIMENTO   FORNECIMENTO E INSTALAÇÃO. AF_06/2016</v>
          </cell>
          <cell r="C4066" t="str">
            <v>UN</v>
          </cell>
          <cell r="D4066" t="str">
            <v>COEFICIENTE DE REPRESENTATIVIDADE</v>
          </cell>
          <cell r="E4066">
            <v>10.71</v>
          </cell>
        </row>
        <row r="4067">
          <cell r="A4067">
            <v>94691</v>
          </cell>
          <cell r="B4067" t="str">
            <v>TÊ DE REDUÇÃO, PVC, SOLDÁVEL, DN 32 MM X  25 MM, INSTALADO EM RESERVAÇÃO DE ÁGUA DE EDIFICAÇÃO QUE POSSUA RESERVATÓRIO DE FIBRA/FIBROCIMENTO   FORNECIMENTO E INSTALAÇÃO. AF_06/2016</v>
          </cell>
          <cell r="C4067" t="str">
            <v>UN</v>
          </cell>
          <cell r="D4067" t="str">
            <v>COEFICIENTE DE REPRESENTATIVIDADE</v>
          </cell>
          <cell r="E4067">
            <v>12.28</v>
          </cell>
        </row>
        <row r="4068">
          <cell r="A4068">
            <v>94692</v>
          </cell>
          <cell r="B4068" t="str">
            <v>TÊ, PVC, SOLDÁVEL, DN 40 MM INSTALADO EM RESERVAÇÃO DE ÁGUA DE EDIFICAÇÃO QUE POSSUA RESERVATÓRIO DE FIBRA/FIBROCIMENTO   FORNECIMENTO E INSTALAÇÃO. AF_06/2016</v>
          </cell>
          <cell r="C4068" t="str">
            <v>UN</v>
          </cell>
          <cell r="D4068" t="str">
            <v>COEFICIENTE DE REPRESENTATIVIDADE</v>
          </cell>
          <cell r="E4068">
            <v>18.47</v>
          </cell>
        </row>
        <row r="4069">
          <cell r="A4069">
            <v>94693</v>
          </cell>
          <cell r="B4069" t="str">
            <v>TÊ DE REDUÇÃO, PVC, SOLDÁVEL, DN 40 MM X 32 MM, INSTALADO EM RESERVAÇÃO DE ÁGUA DE EDIFICAÇÃO QUE POSSUA RESERVATÓRIO DE FIBRA/FIBROCIMENTO   FORNECIMENTO E INSTALAÇÃO. AF_06/2016</v>
          </cell>
          <cell r="C4069" t="str">
            <v>UN</v>
          </cell>
          <cell r="D4069" t="str">
            <v>COEFICIENTE DE REPRESENTATIVIDADE</v>
          </cell>
          <cell r="E4069">
            <v>19.27</v>
          </cell>
        </row>
        <row r="4070">
          <cell r="A4070">
            <v>94694</v>
          </cell>
          <cell r="B4070" t="str">
            <v>TÊ, PVC, SOLDÁVEL, DN 50 MM INSTALADO EM RESERVAÇÃO DE ÁGUA DE EDIFICAÇÃO QUE POSSUA RESERVATÓRIO DE FIBRA/FIBROCIMENTO   FORNECIMENTO E INSTALAÇÃO. AF_06/2016</v>
          </cell>
          <cell r="C4070" t="str">
            <v>UN</v>
          </cell>
          <cell r="D4070" t="str">
            <v>COEFICIENTE DE REPRESENTATIVIDADE</v>
          </cell>
          <cell r="E4070">
            <v>19.309999999999999</v>
          </cell>
        </row>
        <row r="4071">
          <cell r="A4071">
            <v>94695</v>
          </cell>
          <cell r="B4071" t="str">
            <v>TÊ DE REDUÇÃO, PVC, SOLDÁVEL, DN 50 MM X 40 MM, INSTALADO EM RESERVAÇÃO DE ÁGUA DE EDIFICAÇÃO QUE POSSUA RESERVATÓRIO DE FIBRA/FIBROCIMENTO   FORNECIMENTO E INSTALAÇÃO. AF_06/2016</v>
          </cell>
          <cell r="C4071" t="str">
            <v>UN</v>
          </cell>
          <cell r="D4071" t="str">
            <v>COEFICIENTE DE REPRESENTATIVIDADE</v>
          </cell>
          <cell r="E4071">
            <v>25.43</v>
          </cell>
        </row>
        <row r="4072">
          <cell r="A4072">
            <v>94696</v>
          </cell>
          <cell r="B4072" t="str">
            <v>TÊ, PVC, SOLDÁVEL, DN 60 MM INSTALADO EM RESERVAÇÃO DE ÁGUA DE EDIFICAÇÃO QUE POSSUA RESERVATÓRIO DE FIBRA/FIBROCIMENTO   FORNECIMENTO E INSTALAÇÃO. AF_06/2016</v>
          </cell>
          <cell r="C4072" t="str">
            <v>UN</v>
          </cell>
          <cell r="D4072" t="str">
            <v>COEFICIENTE DE REPRESENTATIVIDADE</v>
          </cell>
          <cell r="E4072">
            <v>43.95</v>
          </cell>
        </row>
        <row r="4073">
          <cell r="A4073">
            <v>94697</v>
          </cell>
          <cell r="B4073" t="str">
            <v>TÊ, PVC, SOLDÁVEL, DN 75 MM INSTALADO EM RESERVAÇÃO DE ÁGUA DE EDIFICAÇÃO QUE POSSUA RESERVATÓRIO DE FIBRA/FIBROCIMENTO   FORNECIMENTO E INSTALAÇÃO. AF_06/2016</v>
          </cell>
          <cell r="C4073" t="str">
            <v>UN</v>
          </cell>
          <cell r="D4073" t="str">
            <v>COEFICIENTE DE REPRESENTATIVIDADE</v>
          </cell>
          <cell r="E4073">
            <v>67.64</v>
          </cell>
        </row>
        <row r="4074">
          <cell r="A4074">
            <v>94698</v>
          </cell>
          <cell r="B4074" t="str">
            <v>TÊ DE REDUÇÃO, PVC, SOLDÁVEL, DN 75 MM X 50 MM, INSTALADO EM RESERVAÇÃO DE ÁGUA DE EDIFICAÇÃO QUE POSSUA RESERVATÓRIO DE FIBRA/FIBROCIMENTO   FORNECIMENTO E INSTALAÇÃO. AF_06/2016</v>
          </cell>
          <cell r="C4074" t="str">
            <v>UN</v>
          </cell>
          <cell r="D4074" t="str">
            <v>COEFICIENTE DE REPRESENTATIVIDADE</v>
          </cell>
          <cell r="E4074">
            <v>59.31</v>
          </cell>
        </row>
        <row r="4075">
          <cell r="A4075">
            <v>94699</v>
          </cell>
          <cell r="B4075" t="str">
            <v>TÊ, PVC, SOLDÁVEL, DN 85 MM INSTALADO EM RESERVAÇÃO DE ÁGUA DE EDIFICAÇÃO QUE POSSUA RESERVATÓRIO DE FIBRA/FIBROCIMENTO   FORNECIMENTO E INSTALAÇÃO. AF_06/2016</v>
          </cell>
          <cell r="C4075" t="str">
            <v>UN</v>
          </cell>
          <cell r="D4075" t="str">
            <v>COEFICIENTE DE REPRESENTATIVIDADE</v>
          </cell>
          <cell r="E4075">
            <v>114</v>
          </cell>
        </row>
        <row r="4076">
          <cell r="A4076">
            <v>94700</v>
          </cell>
          <cell r="B4076" t="str">
            <v>TÊ DE REDUÇÃO, PVC, SOLDÁVEL, DN 85 MM X 60 MM, INSTALADO EM RESERVAÇÃO DE ÁGUA DE EDIFICAÇÃO QUE POSSUA RESERVATÓRIO DE FIBRA/FIBROCIMENTO   FORNECIMENTO E INSTALAÇÃO. AF_06/2016</v>
          </cell>
          <cell r="C4076" t="str">
            <v>UN</v>
          </cell>
          <cell r="D4076" t="str">
            <v>COEFICIENTE DE REPRESENTATIVIDADE</v>
          </cell>
          <cell r="E4076">
            <v>96.96</v>
          </cell>
        </row>
        <row r="4077">
          <cell r="A4077">
            <v>94701</v>
          </cell>
          <cell r="B4077" t="str">
            <v>TÊ, PVC, SOLDÁVEL, DN 110 MM INSTALADO EM RESERVAÇÃO DE ÁGUA DE EDIFICAÇÃO QUE POSSUA RESERVATÓRIO DE FIBRA/FIBROCIMENTO   FORNECIMENTO E INSTALAÇÃO. AF_06/2016</v>
          </cell>
          <cell r="C4077" t="str">
            <v>UN</v>
          </cell>
          <cell r="D4077" t="str">
            <v>COEFICIENTE DE REPRESENTATIVIDADE</v>
          </cell>
          <cell r="E4077">
            <v>168.06</v>
          </cell>
        </row>
        <row r="4078">
          <cell r="A4078">
            <v>94702</v>
          </cell>
          <cell r="B4078" t="str">
            <v>TÊ DE REDUÇÃO, PVC, SOLDÁVEL, DN 110 MM X 60 MM, INSTALADO EM RESERVAÇÃO DE ÁGUA DE EDIFICAÇÃO QUE POSSUA RESERVATÓRIO DE FIBRA/FIBROCIMENTO   FORNECIMENTO E INSTALAÇÃO. AF_06/2016</v>
          </cell>
          <cell r="C4078" t="str">
            <v>UN</v>
          </cell>
          <cell r="D4078" t="str">
            <v>COEFICIENTE DE REPRESENTATIVIDADE</v>
          </cell>
          <cell r="E4078">
            <v>159.34</v>
          </cell>
        </row>
        <row r="4079">
          <cell r="A4079">
            <v>94703</v>
          </cell>
          <cell r="B4079" t="str">
            <v>ADAPTADOR COM FLANGE E ANEL DE VEDAÇÃO, PVC, SOLDÁVEL, DN  25 MM X 3/4 , INSTALADO EM RESERVAÇÃO DE ÁGUA DE EDIFICAÇÃO QUE POSSUA RESERVATÓRIO DE FIBRA/FIBROCIMENTO   FORNECIMENTO E INSTALAÇÃO. AF_06/2016</v>
          </cell>
          <cell r="C4079" t="str">
            <v>UN</v>
          </cell>
          <cell r="D4079" t="str">
            <v>COEFICIENTE DE REPRESENTATIVIDADE</v>
          </cell>
          <cell r="E4079">
            <v>15</v>
          </cell>
        </row>
        <row r="4080">
          <cell r="A4080">
            <v>94704</v>
          </cell>
          <cell r="B4080" t="str">
            <v>ADAPTADOR COM FLANGE E ANEL DE VEDAÇÃO, PVC, SOLDÁVEL, DN 32 MM X 1 , INSTALADO EM RESERVAÇÃO DE ÁGUA DE EDIFICAÇÃO QUE POSSUA RESERVATÓRIO DE FIBRA/FIBROCIMENTO   FORNECIMENTO E INSTALAÇÃO. AF_06/2016</v>
          </cell>
          <cell r="C4080" t="str">
            <v>UN</v>
          </cell>
          <cell r="D4080" t="str">
            <v>COEFICIENTE DE REPRESENTATIVIDADE</v>
          </cell>
          <cell r="E4080">
            <v>17.62</v>
          </cell>
        </row>
        <row r="4081">
          <cell r="A4081">
            <v>94705</v>
          </cell>
          <cell r="B4081" t="str">
            <v>ADAPTADOR COM FLANGE E ANEL DE VEDAÇÃO, PVC, SOLDÁVEL, DN 40 MM X 1 1/4 , INSTALADO EM RESERVAÇÃO DE ÁGUA DE EDIFICAÇÃO QUE POSSUA RESERVATÓRIO DE FIBRA/FIBROCIMENTO   FORNECIMENTO E INSTALAÇÃO. AF_06/2016</v>
          </cell>
          <cell r="C4081" t="str">
            <v>UN</v>
          </cell>
          <cell r="D4081" t="str">
            <v>COEFICIENTE DE REPRESENTATIVIDADE</v>
          </cell>
          <cell r="E4081">
            <v>21.58</v>
          </cell>
        </row>
        <row r="4082">
          <cell r="A4082">
            <v>94706</v>
          </cell>
          <cell r="B4082" t="str">
            <v>ADAPTADOR COM FLANGE E ANEL DE VEDAÇÃO, PVC, SOLDÁVEL, DN 50 MM X 1 1/2 , INSTALADO EM RESERVAÇÃO DE ÁGUA DE EDIFICAÇÃO QUE POSSUA RESERVATÓRIO DE FIBRA/FIBROCIMENTO   FORNECIMENTO E INSTALAÇÃO. AF_06/2016</v>
          </cell>
          <cell r="C4082" t="str">
            <v>UN</v>
          </cell>
          <cell r="D4082" t="str">
            <v>COEFICIENTE DE REPRESENTATIVIDADE</v>
          </cell>
          <cell r="E4082">
            <v>30.94</v>
          </cell>
        </row>
        <row r="4083">
          <cell r="A4083">
            <v>94707</v>
          </cell>
          <cell r="B4083" t="str">
            <v>ADAPTADOR COM FLANGE E ANEL DE VEDAÇÃO, PVC, SOLDÁVEL, DN 60 MM X 2 , INSTALADO EM RESERVAÇÃO DE ÁGUA DE EDIFICAÇÃO QUE POSSUA RESERVATÓRIO DE FIBRA/FIBROCIMENTO   FORNECIMENTO E INSTALAÇÃO. AF_06/2016</v>
          </cell>
          <cell r="C4083" t="str">
            <v>UN</v>
          </cell>
          <cell r="D4083" t="str">
            <v>COEFICIENTE DE REPRESENTATIVIDADE</v>
          </cell>
          <cell r="E4083">
            <v>38.29</v>
          </cell>
        </row>
        <row r="4084">
          <cell r="A4084">
            <v>94708</v>
          </cell>
          <cell r="B4084" t="str">
            <v>ADAPTADOR COM FLANGES LIVRES, PVC, SOLDÁVEL, DN  25 MM X 3/4 , INSTALADO EM RESERVAÇÃO DE ÁGUA DE EDIFICAÇÃO QUE POSSUA RESERVATÓRIO DE FIBRA/FIBROCIMENTO   FORNECIMENTO E INSTALAÇÃO. AF_06/2016</v>
          </cell>
          <cell r="C4084" t="str">
            <v>UN</v>
          </cell>
          <cell r="D4084" t="str">
            <v>COEFICIENTE DE REPRESENTATIVIDADE</v>
          </cell>
          <cell r="E4084">
            <v>19.55</v>
          </cell>
        </row>
        <row r="4085">
          <cell r="A4085">
            <v>94709</v>
          </cell>
          <cell r="B4085" t="str">
            <v>ADAPTADOR COM FLANGES LIVRES, PVC, SOLDÁVEL, DN 32 MM X 1 , INSTALADO EM RESERVAÇÃO DE ÁGUA DE EDIFICAÇÃO QUE POSSUA RESERVATÓRIO DE FIBRA/FIBROCIMENTO   FORNECIMENTO E INSTALAÇÃO. AF_06/2016</v>
          </cell>
          <cell r="C4085" t="str">
            <v>UN</v>
          </cell>
          <cell r="D4085" t="str">
            <v>COEFICIENTE DE REPRESENTATIVIDADE</v>
          </cell>
          <cell r="E4085">
            <v>24.76</v>
          </cell>
        </row>
        <row r="4086">
          <cell r="A4086">
            <v>94710</v>
          </cell>
          <cell r="B4086" t="str">
            <v>ADAPTADOR COM FLANGES LIVRES, PVC, SOLDÁVEL, DN 40 MM X 1 1/4 , INSTALADO EM RESERVAÇÃO DE ÁGUA DE EDIFICAÇÃO QUE POSSUA RESERVATÓRIO DE FIBRA/FIBROCIMENTO   FORNECIMENTO E INSTALAÇÃO. AF_06/2016</v>
          </cell>
          <cell r="C4086" t="str">
            <v>UN</v>
          </cell>
          <cell r="D4086" t="str">
            <v>COEFICIENTE DE REPRESENTATIVIDADE</v>
          </cell>
          <cell r="E4086">
            <v>37.71</v>
          </cell>
        </row>
        <row r="4087">
          <cell r="A4087">
            <v>94711</v>
          </cell>
          <cell r="B4087" t="str">
            <v>ADAPTADOR COM FLANGES LIVRES, PVC, SOLDÁVEL, DN 50 MM X 1 1/2 , INSTALADO EM RESERVAÇÃO DE ÁGUA DE EDIFICAÇÃO QUE POSSUA RESERVATÓRIO DE FIBRA/FIBROCIMENTO   FORNECIMENTO E INSTALAÇÃO. AF_06/2016</v>
          </cell>
          <cell r="C4087" t="str">
            <v>UN</v>
          </cell>
          <cell r="D4087" t="str">
            <v>COEFICIENTE DE REPRESENTATIVIDADE</v>
          </cell>
          <cell r="E4087">
            <v>45.07</v>
          </cell>
        </row>
        <row r="4088">
          <cell r="A4088">
            <v>94712</v>
          </cell>
          <cell r="B4088" t="str">
            <v>ADAPTADOR COM FLANGES LIVRES, PVC, SOLDÁVEL, DN 60 MM X 2 , INSTALADO EM RESERVAÇÃO DE ÁGUA DE EDIFICAÇÃO QUE POSSUA RESERVATÓRIO DE FIBRA/FIBROCIMENTO   FORNECIMENTO E INSTALAÇÃO. AF_06/2016</v>
          </cell>
          <cell r="C4088" t="str">
            <v>UN</v>
          </cell>
          <cell r="D4088" t="str">
            <v>COEFICIENTE DE REPRESENTATIVIDADE</v>
          </cell>
          <cell r="E4088">
            <v>59.93</v>
          </cell>
        </row>
        <row r="4089">
          <cell r="A4089">
            <v>94713</v>
          </cell>
          <cell r="B4089" t="str">
            <v>ADAPTADOR COM FLANGES LIVRES, PVC, SOLDÁVEL, DN 75 MM X 2 1/2 , INSTALADO EM RESERVAÇÃO DE ÁGUA DE EDIFICAÇÃO QUE POSSUA RESERVATÓRIO DE FIBRA/FIBROCIMENTO   FORNECIMENTO E INSTALAÇÃO. AF_06/2016</v>
          </cell>
          <cell r="C4089" t="str">
            <v>UN</v>
          </cell>
          <cell r="D4089" t="str">
            <v>COEFICIENTE DE REPRESENTATIVIDADE</v>
          </cell>
          <cell r="E4089">
            <v>154.24</v>
          </cell>
        </row>
        <row r="4090">
          <cell r="A4090">
            <v>94714</v>
          </cell>
          <cell r="B4090" t="str">
            <v>ADAPTADOR COM FLANGES LIVRES, PVC, SOLDÁVEL, DN 85 MM X 3 , INSTALADO EM RESERVAÇÃO DE ÁGUA DE EDIFICAÇÃO QUE POSSUA RESERVATÓRIO DE FIBRA/FIBROCIMENTO   FORNECIMENTO E INSTALAÇÃO. AF_06/2016</v>
          </cell>
          <cell r="C4090" t="str">
            <v>UN</v>
          </cell>
          <cell r="D4090" t="str">
            <v>COEFICIENTE DE REPRESENTATIVIDADE</v>
          </cell>
          <cell r="E4090">
            <v>208.62</v>
          </cell>
        </row>
        <row r="4091">
          <cell r="A4091">
            <v>94715</v>
          </cell>
          <cell r="B4091" t="str">
            <v>ADAPTADOR COM FLANGES LIVRES, PVC, SOLDÁVEL, DN 110 MM X 4 , INSTALADO EM RESERVAÇÃO DE ÁGUA DE EDIFICAÇÃO QUE POSSUA RESERVATÓRIO DE FIBRA/FIBROCIMENTO   FORNECIMENTO E INSTALAÇÃO. AF_06/2016</v>
          </cell>
          <cell r="C4091" t="str">
            <v>UN</v>
          </cell>
          <cell r="D4091" t="str">
            <v>COEFICIENTE DE REPRESENTATIVIDADE</v>
          </cell>
          <cell r="E4091">
            <v>287.47000000000003</v>
          </cell>
        </row>
        <row r="4092">
          <cell r="A4092">
            <v>94724</v>
          </cell>
          <cell r="B4092" t="str">
            <v>CONECTOR, CPVC, SOLDÁVEL, DN 22 MM X 3/4, INSTALADO EM RESERVAÇÃO DE ÁGUA DE EDIFICAÇÃO QUE POSSUA RESERVATÓRIO DE FIBRA/FIBROCIMENTO  FORNECIMENTO E INSTALAÇÃO. AF_06/2016</v>
          </cell>
          <cell r="C4092" t="str">
            <v>UN</v>
          </cell>
          <cell r="D4092" t="str">
            <v>COEFICIENTE DE REPRESENTATIVIDADE</v>
          </cell>
          <cell r="E4092">
            <v>15.14</v>
          </cell>
        </row>
        <row r="4093">
          <cell r="A4093">
            <v>94725</v>
          </cell>
          <cell r="B4093" t="str">
            <v>LUVA, CPVC, SOLDÁVEL, DN 22 MM, INSTALADO EM RESERVAÇÃO DE ÁGUA DE EDIFICAÇÃO QUE POSSUA RESERVATÓRIO DE FIBRA/FIBROCIMENTO  FORNECIMENTO E INSTALAÇÃO. AF_06/2016</v>
          </cell>
          <cell r="C4093" t="str">
            <v>UN</v>
          </cell>
          <cell r="D4093" t="str">
            <v>COEFICIENTE DE REPRESENTATIVIDADE</v>
          </cell>
          <cell r="E4093">
            <v>4.5</v>
          </cell>
        </row>
        <row r="4094">
          <cell r="A4094">
            <v>94726</v>
          </cell>
          <cell r="B4094" t="str">
            <v>CONECTOR, CPVC, SOLDÁVEL, DN 28 MM X 1, INSTALADO EM RESERVAÇÃO DE ÁGUA DE EDIFICAÇÃO QUE POSSUA RESERVATÓRIO DE FIBRA/FIBROCIMENTO  FORNECIMENTO E INSTALAÇÃO. AF_06/2016</v>
          </cell>
          <cell r="C4094" t="str">
            <v>UN</v>
          </cell>
          <cell r="D4094" t="str">
            <v>COEFICIENTE DE REPRESENTATIVIDADE</v>
          </cell>
          <cell r="E4094">
            <v>22.75</v>
          </cell>
        </row>
        <row r="4095">
          <cell r="A4095">
            <v>94727</v>
          </cell>
          <cell r="B4095" t="str">
            <v>LUVA, CPVC, SOLDÁVEL, DN 28 MM, INSTALADO EM RESERVAÇÃO DE ÁGUA DE EDIFICAÇÃO QUE POSSUA RESERVATÓRIO DE FIBRA/FIBROCIMENTO  FORNECIMENTO E INSTALAÇÃO. AF_06/2016</v>
          </cell>
          <cell r="C4095" t="str">
            <v>UN</v>
          </cell>
          <cell r="D4095" t="str">
            <v>COEFICIENTE DE REPRESENTATIVIDADE</v>
          </cell>
          <cell r="E4095">
            <v>5.91</v>
          </cell>
        </row>
        <row r="4096">
          <cell r="A4096">
            <v>94728</v>
          </cell>
          <cell r="B4096" t="str">
            <v>CONECTOR, CPVC, SOLDÁVEL, DN 35 MM X 1 1/4, INSTALADO EM RESERVAÇÃO DE ÁGUA DE EDIFICAÇÃO QUE POSSUA RESERVATÓRIO DE FIBRA/FIBROCIMENTO  FORNECIMENTO E INSTALAÇÃO. AF_06/2016</v>
          </cell>
          <cell r="C4096" t="str">
            <v>UN</v>
          </cell>
          <cell r="D4096" t="str">
            <v>COEFICIENTE DE REPRESENTATIVIDADE</v>
          </cell>
          <cell r="E4096">
            <v>83.28</v>
          </cell>
        </row>
        <row r="4097">
          <cell r="A4097">
            <v>94729</v>
          </cell>
          <cell r="B4097" t="str">
            <v>LUVA, CPVC, SOLDÁVEL, DN 35 MM, INSTALADO EM RESERVAÇÃO DE ÁGUA DE EDIFICAÇÃO QUE POSSUA RESERVATÓRIO DE FIBRA/FIBROCIMENTO  FORNECIMENTO E INSTALAÇÃO. AF_06/2016</v>
          </cell>
          <cell r="C4097" t="str">
            <v>UN</v>
          </cell>
          <cell r="D4097" t="str">
            <v>COEFICIENTE DE REPRESENTATIVIDADE</v>
          </cell>
          <cell r="E4097">
            <v>9.9700000000000006</v>
          </cell>
        </row>
        <row r="4098">
          <cell r="A4098">
            <v>94730</v>
          </cell>
          <cell r="B4098" t="str">
            <v>CONECTOR, CPVC, SOLDÁVEL, DN 42 MM X 1 1/2, INSTALADO EM RESERVAÇÃO DE ÁGUA DE EDIFICAÇÃO QUE POSSUA RESERVATÓRIO DE FIBRA/FIBROCIMENTO  FORNECIMENTO E INSTALAÇÃO. AF_06/2016</v>
          </cell>
          <cell r="C4098" t="str">
            <v>UN</v>
          </cell>
          <cell r="D4098" t="str">
            <v>COEFICIENTE DE REPRESENTATIVIDADE</v>
          </cell>
          <cell r="E4098">
            <v>100.84</v>
          </cell>
        </row>
        <row r="4099">
          <cell r="A4099">
            <v>94731</v>
          </cell>
          <cell r="B4099" t="str">
            <v>LUVA, CPVC, SOLDÁVEL, DN 42 MM, INSTALADO EM RESERVAÇÃO DE ÁGUA DE EDIFICAÇÃO QUE POSSUA RESERVATÓRIO DE FIBRA/FIBROCIMENTO  FORNECIMENTO E INSTALAÇÃO. AF_06/2016</v>
          </cell>
          <cell r="C4099" t="str">
            <v>UN</v>
          </cell>
          <cell r="D4099" t="str">
            <v>COEFICIENTE DE REPRESENTATIVIDADE</v>
          </cell>
          <cell r="E4099">
            <v>12.11</v>
          </cell>
        </row>
        <row r="4100">
          <cell r="A4100">
            <v>94733</v>
          </cell>
          <cell r="B4100" t="str">
            <v>LUVA, CPVC, SOLDÁVEL, DN 54 MM, INSTALADO EM RESERVAÇÃO DE ÁGUA DE EDIFICAÇÃO QUE POSSUA RESERVATÓRIO DE FIBRA/FIBROCIMENTO  FORNECIMENTO E INSTALAÇÃO. AF_06/2016</v>
          </cell>
          <cell r="C4100" t="str">
            <v>UN</v>
          </cell>
          <cell r="D4100" t="str">
            <v>COEFICIENTE DE REPRESENTATIVIDADE</v>
          </cell>
          <cell r="E4100">
            <v>23.08</v>
          </cell>
        </row>
        <row r="4101">
          <cell r="A4101">
            <v>94737</v>
          </cell>
          <cell r="B4101" t="str">
            <v>LUVA, CPVC, SOLDÁVEL, DN 89 MM, INSTALADO EM RESERVAÇÃO DE ÁGUA DE EDIFICAÇÃO QUE POSSUA RESERVATÓRIO DE FIBRA/FIBROCIMENTO  FORNECIMENTO E INSTALAÇÃO. AF_06/2016</v>
          </cell>
          <cell r="C4101" t="str">
            <v>UN</v>
          </cell>
          <cell r="D4101" t="str">
            <v>COEFICIENTE DE REPRESENTATIVIDADE</v>
          </cell>
          <cell r="E4101">
            <v>90.53</v>
          </cell>
        </row>
        <row r="4102">
          <cell r="A4102">
            <v>94740</v>
          </cell>
          <cell r="B4102" t="str">
            <v>JOELHO 90 GRAUS, CPVC, SOLDÁVEL, DN 22 MM, INSTALADO EM RESERVAÇÃO DE ÁGUA DE EDIFICAÇÃO QUE POSSUA RESERVATÓRIO DE FIBRA/FIBROCIMENTO  FORNECIMENTO E INSTALAÇÃO. AF_06/2016</v>
          </cell>
          <cell r="C4102" t="str">
            <v>UN</v>
          </cell>
          <cell r="D4102" t="str">
            <v>COEFICIENTE DE REPRESENTATIVIDADE</v>
          </cell>
          <cell r="E4102">
            <v>6.93</v>
          </cell>
        </row>
        <row r="4103">
          <cell r="A4103">
            <v>94741</v>
          </cell>
          <cell r="B4103" t="str">
            <v>CURVA 90 GRAUS, CPVC, SOLDÁVEL, DN 22 MM, INSTALADO EM RESERVAÇÃO DE ÁGUA DE EDIFICAÇÃO QUE POSSUA RESERVATÓRIO DE FIBRA/FIBROCIMENTO  FORNECIMENTO E INSTALAÇÃO. AF_06/2016</v>
          </cell>
          <cell r="C4103" t="str">
            <v>UN</v>
          </cell>
          <cell r="D4103" t="str">
            <v>COEFICIENTE DE REPRESENTATIVIDADE</v>
          </cell>
          <cell r="E4103">
            <v>8.2200000000000006</v>
          </cell>
        </row>
        <row r="4104">
          <cell r="A4104">
            <v>94742</v>
          </cell>
          <cell r="B4104" t="str">
            <v>JOELHO 90 GRAUS, CPVC, SOLDÁVEL, DN 28 MM, INSTALADO EM RESERVAÇÃO DE ÁGUA DE EDIFICAÇÃO QUE POSSUA RESERVATÓRIO DE FIBRA/FIBROCIMENTO  FORNECIMENTO E INSTALAÇÃO. AF_06/2016</v>
          </cell>
          <cell r="C4104" t="str">
            <v>UN</v>
          </cell>
          <cell r="D4104" t="str">
            <v>COEFICIENTE DE REPRESENTATIVIDADE</v>
          </cell>
          <cell r="E4104">
            <v>9.66</v>
          </cell>
        </row>
        <row r="4105">
          <cell r="A4105">
            <v>94743</v>
          </cell>
          <cell r="B4105" t="str">
            <v>CURVA 90 GRAUS, CPVC, SOLDÁVEL, DN 28 MM, INSTALADO EM RESERVAÇÃO DE ÁGUA DE EDIFICAÇÃO QUE POSSUA RESERVATÓRIO DE FIBRA/FIBROCIMENTO  FORNECIMENTO E INSTALAÇÃO. AF_06/2016</v>
          </cell>
          <cell r="C4105" t="str">
            <v>UN</v>
          </cell>
          <cell r="D4105" t="str">
            <v>COEFICIENTE DE REPRESENTATIVIDADE</v>
          </cell>
          <cell r="E4105">
            <v>10.47</v>
          </cell>
        </row>
        <row r="4106">
          <cell r="A4106">
            <v>94744</v>
          </cell>
          <cell r="B4106" t="str">
            <v>JOELHO 90 GRAUS, CPVC, SOLDÁVEL, DN 35 MM, INSTALADO EM RESERVAÇÃO DE ÁGUA DE EDIFICAÇÃO QUE POSSUA RESERVATÓRIO DE FIBRA/FIBROCIMENTO  FORNECIMENTO E INSTALAÇÃO. AF_06/2016</v>
          </cell>
          <cell r="C4106" t="str">
            <v>UN</v>
          </cell>
          <cell r="D4106" t="str">
            <v>COEFICIENTE DE REPRESENTATIVIDADE</v>
          </cell>
          <cell r="E4106">
            <v>14.99</v>
          </cell>
        </row>
        <row r="4107">
          <cell r="A4107">
            <v>94746</v>
          </cell>
          <cell r="B4107" t="str">
            <v>JOELHO 90 GRAUS, CPVC, SOLDÁVEL, DN 42 MM, INSTALADO EM RESERVAÇÃO DE ÁGUA DE EDIFICAÇÃO QUE POSSUA RESERVATÓRIO DE FIBRA/FIBROCIMENTO  FORNECIMENTO E INSTALAÇÃO. AF_06/2016</v>
          </cell>
          <cell r="C4107" t="str">
            <v>UN</v>
          </cell>
          <cell r="D4107" t="str">
            <v>COEFICIENTE DE REPRESENTATIVIDADE</v>
          </cell>
          <cell r="E4107">
            <v>20.41</v>
          </cell>
        </row>
        <row r="4108">
          <cell r="A4108">
            <v>94748</v>
          </cell>
          <cell r="B4108" t="str">
            <v>JOELHO 90 GRAUS, CPVC, SOLDÁVEL, DN 54 MM, INSTALADO EM RESERVAÇÃO DE ÁGUA DE EDIFICAÇÃO QUE POSSUA RESERVATÓRIO DE FIBRA/FIBROCIMENTO  FORNECIMENTO E INSTALAÇÃO. AF_06/2016</v>
          </cell>
          <cell r="C4108" t="str">
            <v>UN</v>
          </cell>
          <cell r="D4108" t="str">
            <v>COEFICIENTE DE REPRESENTATIVIDADE</v>
          </cell>
          <cell r="E4108">
            <v>41.28</v>
          </cell>
        </row>
        <row r="4109">
          <cell r="A4109">
            <v>94750</v>
          </cell>
          <cell r="B4109" t="str">
            <v>JOELHO 90 GRAUS, CPVC, SOLDÁVEL, DN 73 MM, INSTALADO EM RESERVAÇÃO DE ÁGUA DE EDIFICAÇÃO QUE POSSUA RESERVATÓRIO DE FIBRA/FIBROCIMENTO  FORNECIMENTO E INSTALAÇÃO. AF_06/2016</v>
          </cell>
          <cell r="C4109" t="str">
            <v>UN</v>
          </cell>
          <cell r="D4109" t="str">
            <v>COEFICIENTE DE REPRESENTATIVIDADE</v>
          </cell>
          <cell r="E4109">
            <v>92.52</v>
          </cell>
        </row>
        <row r="4110">
          <cell r="A4110">
            <v>94752</v>
          </cell>
          <cell r="B4110" t="str">
            <v>JOELHO 90 GRAUS, CPVC, SOLDÁVEL, DN 89 MM, INSTALADO EM RESERVAÇÃO DE ÁGUA DE EDIFICAÇÃO QUE POSSUA RESERVATÓRIO DE FIBRA/FIBROCIMENTO  FORNECIMENTO E INSTALAÇÃO. AF_06/2016</v>
          </cell>
          <cell r="C4110" t="str">
            <v>UN</v>
          </cell>
          <cell r="D4110" t="str">
            <v>COEFICIENTE DE REPRESENTATIVIDADE</v>
          </cell>
          <cell r="E4110">
            <v>115.71</v>
          </cell>
        </row>
        <row r="4111">
          <cell r="A4111">
            <v>94756</v>
          </cell>
          <cell r="B4111" t="str">
            <v>TE, CPVC, SOLDÁVEL, DN 22 MM, INSTALADO EM RESERVAÇÃO DE ÁGUA DE EDIFICAÇÃO QUE POSSUA RESERVATÓRIO DE FIBRA/FIBROCIMENTO  FORNECIMENTO E INSTALAÇÃO. AF_06/2016</v>
          </cell>
          <cell r="C4111" t="str">
            <v>UN</v>
          </cell>
          <cell r="D4111" t="str">
            <v>COEFICIENTE DE REPRESENTATIVIDADE</v>
          </cell>
          <cell r="E4111">
            <v>8.91</v>
          </cell>
        </row>
        <row r="4112">
          <cell r="A4112">
            <v>94757</v>
          </cell>
          <cell r="B4112" t="str">
            <v>TE, CPVC, SOLDÁVEL, DN 28 MM, INSTALADO EM RESERVAÇÃO DE ÁGUA DE EDIFICAÇÃO QUE POSSUA RESERVATÓRIO DE FIBRA/FIBROCIMENTO  FORNECIMENTO E INSTALAÇÃO. AF_06/2016</v>
          </cell>
          <cell r="C4112" t="str">
            <v>UN</v>
          </cell>
          <cell r="D4112" t="str">
            <v>COEFICIENTE DE REPRESENTATIVIDADE</v>
          </cell>
          <cell r="E4112">
            <v>11.34</v>
          </cell>
        </row>
        <row r="4113">
          <cell r="A4113">
            <v>94758</v>
          </cell>
          <cell r="B4113" t="str">
            <v>TE, CPVC, SOLDÁVEL, DN 35 MM, INSTALADO EM RESERVAÇÃO DE ÁGUA DE EDIFICAÇÃO QUE POSSUA RESERVATÓRIO DE FIBRA/FIBROCIMENTO  FORNECIMENTO E INSTALAÇÃO. AF_06/2016</v>
          </cell>
          <cell r="C4113" t="str">
            <v>UN</v>
          </cell>
          <cell r="D4113" t="str">
            <v>COEFICIENTE DE REPRESENTATIVIDADE</v>
          </cell>
          <cell r="E4113">
            <v>26.23</v>
          </cell>
        </row>
        <row r="4114">
          <cell r="A4114">
            <v>94759</v>
          </cell>
          <cell r="B4114" t="str">
            <v>TE, CPVC, SOLDÁVEL, DN 42 MM, INSTALADO EM RESERVAÇÃO DE ÁGUA DE EDIFICAÇÃO QUE POSSUA RESERVATÓRIO DE FIBRA/FIBROCIMENTO  FORNECIMENTO E INSTALAÇÃO. AF_06/2016</v>
          </cell>
          <cell r="C4114" t="str">
            <v>UN</v>
          </cell>
          <cell r="D4114" t="str">
            <v>COEFICIENTE DE REPRESENTATIVIDADE</v>
          </cell>
          <cell r="E4114">
            <v>31.63</v>
          </cell>
        </row>
        <row r="4115">
          <cell r="A4115">
            <v>94760</v>
          </cell>
          <cell r="B4115" t="str">
            <v>TE, CPVC, SOLDÁVEL, DN 54 MM, INSTALADO EM RESERVAÇÃO DE ÁGUA DE EDIFICAÇÃO QUE POSSUA RESERVATÓRIO DE FIBRA/FIBROCIMENTO  FORNECIMENTO E INSTALAÇÃO. AF_06/2016</v>
          </cell>
          <cell r="C4115" t="str">
            <v>UN</v>
          </cell>
          <cell r="D4115" t="str">
            <v>COEFICIENTE DE REPRESENTATIVIDADE</v>
          </cell>
          <cell r="E4115">
            <v>52.19</v>
          </cell>
        </row>
        <row r="4116">
          <cell r="A4116">
            <v>94761</v>
          </cell>
          <cell r="B4116" t="str">
            <v>TE, CPVC, SOLDÁVEL, DN 73 MM, INSTALADO EM RESERVAÇÃO DE ÁGUA DE EDIFICAÇÃO QUE POSSUA RESERVATÓRIO DE FIBRA/FIBROCIMENTO  FORNECIMENTO E INSTALAÇÃO. AF_06/2016</v>
          </cell>
          <cell r="C4116" t="str">
            <v>UN</v>
          </cell>
          <cell r="D4116" t="str">
            <v>COEFICIENTE DE REPRESENTATIVIDADE</v>
          </cell>
          <cell r="E4116">
            <v>106.36</v>
          </cell>
        </row>
        <row r="4117">
          <cell r="A4117">
            <v>94762</v>
          </cell>
          <cell r="B4117" t="str">
            <v>TE, CPVC, SOLDÁVEL, DN 89 MM, INSTALADO EM RESERVAÇÃO DE ÁGUA DE EDIFICAÇÃO QUE POSSUA RESERVATÓRIO DE FIBRA/FIBROCIMENTO  FORNECIMENTO E INSTALAÇÃO. AF_06/2016</v>
          </cell>
          <cell r="C4117" t="str">
            <v>UN</v>
          </cell>
          <cell r="D4117" t="str">
            <v>COEFICIENTE DE REPRESENTATIVIDADE</v>
          </cell>
          <cell r="E4117">
            <v>139.63</v>
          </cell>
        </row>
        <row r="4118">
          <cell r="A4118">
            <v>94783</v>
          </cell>
          <cell r="B4118" t="str">
            <v>ADAPTADOR COM FLANGE E ANEL DE VEDAÇÃO, PVC, SOLDÁVEL, DN  20 MM X 1/2 , INSTALADO EM RESERVAÇÃO DE ÁGUA DE EDIFICAÇÃO QUE POSSUA RESERVATÓRIO DE FIBRA/FIBROCIMENTO   FORNECIMENTO E INSTALAÇÃO. AF_06/2016</v>
          </cell>
          <cell r="C4118" t="str">
            <v>UN</v>
          </cell>
          <cell r="D4118" t="str">
            <v>COEFICIENTE DE REPRESENTATIVIDADE</v>
          </cell>
          <cell r="E4118">
            <v>13.86</v>
          </cell>
        </row>
        <row r="4119">
          <cell r="A4119">
            <v>94785</v>
          </cell>
          <cell r="B4119" t="str">
            <v>ADAPTADOR COM FLANGES LIVRES, PVC, SOLDÁVEL LONGO, DN 32 MM X 1 , INSTALADO EM RESERVAÇÃO DE ÁGUA DE EDIFICAÇÃO QUE POSSUA RESERVATÓRIO DE FIBRA/FIBROCIMENTO   FORNECIMENTO E INSTALAÇÃO. AF_06/2016</v>
          </cell>
          <cell r="C4119" t="str">
            <v>UN</v>
          </cell>
          <cell r="D4119" t="str">
            <v>COEFICIENTE DE REPRESENTATIVIDADE</v>
          </cell>
          <cell r="E4119">
            <v>25.13</v>
          </cell>
        </row>
        <row r="4120">
          <cell r="A4120">
            <v>94786</v>
          </cell>
          <cell r="B4120" t="str">
            <v>ADAPTADOR COM FLANGES LIVRES, PVC, SOLDÁVEL LONGO, DN 40 MM X 1 1/4 , INSTALADO EM RESERVAÇÃO DE ÁGUA DE EDIFICAÇÃO QUE POSSUA RESERVATÓRIO DE FIBRA/FIBROCIMENTO   FORNECIMENTO E INSTALAÇÃO. AF_06/2016</v>
          </cell>
          <cell r="C4120" t="str">
            <v>UN</v>
          </cell>
          <cell r="D4120" t="str">
            <v>COEFICIENTE DE REPRESENTATIVIDADE</v>
          </cell>
          <cell r="E4120">
            <v>32.53</v>
          </cell>
        </row>
        <row r="4121">
          <cell r="A4121">
            <v>94787</v>
          </cell>
          <cell r="B4121" t="str">
            <v>ADAPTADOR COM FLANGES LIVRES, PVC, SOLDÁVEL LONGO, DN 50 MM X 1 1/2 , INSTALADO EM RESERVAÇÃO DE ÁGUA DE EDIFICAÇÃO QUE POSSUA RESERVATÓRIO DE FIBRA/FIBROCIMENTO   FORNECIMENTO E INSTALAÇÃO. AF_06/2016</v>
          </cell>
          <cell r="C4121" t="str">
            <v>UN</v>
          </cell>
          <cell r="D4121" t="str">
            <v>COEFICIENTE DE REPRESENTATIVIDADE</v>
          </cell>
          <cell r="E4121">
            <v>43.11</v>
          </cell>
        </row>
        <row r="4122">
          <cell r="A4122">
            <v>94788</v>
          </cell>
          <cell r="B4122" t="str">
            <v>ADAPTADOR COM FLANGES LIVRES, PVC, SOLDÁVEL LONGO, DN 60 MM X 2 , INSTALADO EM RESERVAÇÃO DE ÁGUA DE EDIFICAÇÃO QUE POSSUA RESERVATÓRIO DE FIBRA/FIBROCIMENTO   FORNECIMENTO E INSTALAÇÃO. AF_06/2016</v>
          </cell>
          <cell r="C4122" t="str">
            <v>UN</v>
          </cell>
          <cell r="D4122" t="str">
            <v>COEFICIENTE DE REPRESENTATIVIDADE</v>
          </cell>
          <cell r="E4122">
            <v>61.7</v>
          </cell>
        </row>
        <row r="4123">
          <cell r="A4123">
            <v>94789</v>
          </cell>
          <cell r="B4123" t="str">
            <v>ADAPTADOR COM FLANGES LIVRES, PVC, SOLDÁVEL LONGO, DN 75 MM X 2 1/2 , INSTALADO EM RESERVAÇÃO DE ÁGUA DE EDIFICAÇÃO QUE POSSUA RESERVATÓRIO DE FIBRA/FIBROCIMENTO   FORNECIMENTO E INSTALAÇÃO. AF_06/2016</v>
          </cell>
          <cell r="C4123" t="str">
            <v>UN</v>
          </cell>
          <cell r="D4123" t="str">
            <v>COEFICIENTE DE REPRESENTATIVIDADE</v>
          </cell>
          <cell r="E4123">
            <v>190.69</v>
          </cell>
        </row>
        <row r="4124">
          <cell r="A4124">
            <v>94790</v>
          </cell>
          <cell r="B4124" t="str">
            <v>ADAPTADOR COM FLANGES LIVRES, PVC, SOLDÁVEL LONGO, DN 85 MM X 3 , INSTALADO EM RESERVAÇÃO DE ÁGUA DE EDIFICAÇÃO QUE POSSUA RESERVATÓRIO DE FIBRA/FIBROCIMENTO   FORNECIMENTO E INSTALAÇÃO. AF_06/2016</v>
          </cell>
          <cell r="C4124" t="str">
            <v>UN</v>
          </cell>
          <cell r="D4124" t="str">
            <v>COEFICIENTE DE REPRESENTATIVIDADE</v>
          </cell>
          <cell r="E4124">
            <v>220.35</v>
          </cell>
        </row>
        <row r="4125">
          <cell r="A4125">
            <v>94791</v>
          </cell>
          <cell r="B4125" t="str">
            <v>ADAPTADOR COM FLANGES LIVRES, PVC, SOLDÁVEL LONGO, DN 110 MM X 4 , INSTALADO EM RESERVAÇÃO DE ÁGUA DE EDIFICAÇÃO QUE POSSUA RESERVATÓRIO DE FIBRA/FIBROCIMENTO   FORNECIMENTO E INSTALAÇÃO. AF_06/2016</v>
          </cell>
          <cell r="C4125" t="str">
            <v>UN</v>
          </cell>
          <cell r="D4125" t="str">
            <v>COEFICIENTE DE REPRESENTATIVIDADE</v>
          </cell>
          <cell r="E4125">
            <v>308.13</v>
          </cell>
        </row>
        <row r="4126">
          <cell r="A4126">
            <v>94863</v>
          </cell>
          <cell r="B4126" t="str">
            <v>LUVA, CPVC, SOLDÁVEL, DN 73 MM, INSTALADO EM RESERVAÇÃO DE ÁGUA DE EDIFICAÇÃO QUE POSSUA RESERVATÓRIO DE FIBRA/FIBROCIMENTO  FORNECIMENTO E INSTALAÇÃO. AF_06/2016</v>
          </cell>
          <cell r="C4126" t="str">
            <v>UN</v>
          </cell>
          <cell r="D4126" t="str">
            <v>COEFICIENTE DE REPRESENTATIVIDADE</v>
          </cell>
          <cell r="E4126">
            <v>75.41</v>
          </cell>
        </row>
        <row r="4127">
          <cell r="A4127">
            <v>95141</v>
          </cell>
          <cell r="B4127" t="str">
            <v>ADAPTADOR COM FLANGES LIVRES, PVC, SOLDÁVEL LONGO, DN  25 MM X 3/4 , INSTALADO EM RESERVAÇÃO DE ÁGUA DE EDIFICAÇÃO QUE POSSUA RESERVATÓRIO DE FIBRA/FIBROCIMENTO    FORNECIMENTO E INSTALAÇÃO. AF_06/2016</v>
          </cell>
          <cell r="C4127" t="str">
            <v>UN</v>
          </cell>
          <cell r="D4127" t="str">
            <v>COEFICIENTE DE REPRESENTATIVIDADE</v>
          </cell>
          <cell r="E4127">
            <v>23.53</v>
          </cell>
        </row>
        <row r="4128">
          <cell r="A4128">
            <v>95237</v>
          </cell>
          <cell r="B4128" t="str">
            <v>LUVA COM BUCHA DE LATÃO, PVC, SOLDÁVEL, DN 32MM X 1 , INSTALADO EM RAMAL DE DISTRIBUIÇÃO DE ÁGUA   FORNECIMENTO E INSTALAÇÃO. AF_12/2014</v>
          </cell>
          <cell r="C4128" t="str">
            <v>UN</v>
          </cell>
          <cell r="D4128" t="str">
            <v>COEFICIENTE DE REPRESENTATIVIDADE</v>
          </cell>
          <cell r="E4128">
            <v>18.04</v>
          </cell>
        </row>
        <row r="4129">
          <cell r="A4129">
            <v>95693</v>
          </cell>
          <cell r="B4129" t="str">
            <v>LUVA SIMPLES, PVC, SÉRIE NORMAL, ESGOTO PREDIAL, DN 150 MM, JUNTA ELÁSTICA, FORNECIDO E INSTALADO EM SUBCOLETOR AÉREO DE ESGOTO SANITÁRIO. AF_12/2014</v>
          </cell>
          <cell r="C4129" t="str">
            <v>UN</v>
          </cell>
          <cell r="D4129" t="str">
            <v>COEFICIENTE DE REPRESENTATIVIDADE</v>
          </cell>
          <cell r="E4129">
            <v>41.08</v>
          </cell>
        </row>
        <row r="4130">
          <cell r="A4130">
            <v>95694</v>
          </cell>
          <cell r="B4130" t="str">
            <v>CURVA 90 GRAUS, PVC, SERIE R, ÁGUA PLUVIAL, DN 100 MM, JUNTA ELÁSTICA, FORNECIDO E INSTALADO EM RAMAL DE ENCAMINHAMENTO. AF_12/2014</v>
          </cell>
          <cell r="C4130" t="str">
            <v>UN</v>
          </cell>
          <cell r="D4130" t="str">
            <v>COEFICIENTE DE REPRESENTATIVIDADE</v>
          </cell>
          <cell r="E4130">
            <v>54.61</v>
          </cell>
        </row>
        <row r="4131">
          <cell r="A4131">
            <v>95695</v>
          </cell>
          <cell r="B4131" t="str">
            <v>CURVA 90 GRAUS, PVC, SERIE R, ÁGUA PLUVIAL, DN 100 MM, JUNTA ELÁSTICA, FORNECIDO E INSTALADO EM CONDUTORES VERTICAIS DE ÁGUAS PLUVIAIS. AF_12/2014</v>
          </cell>
          <cell r="C4131" t="str">
            <v>UN</v>
          </cell>
          <cell r="D4131" t="str">
            <v>COEFICIENTE DE REPRESENTATIVIDADE</v>
          </cell>
          <cell r="E4131">
            <v>53.17</v>
          </cell>
        </row>
        <row r="4132">
          <cell r="A4132">
            <v>95696</v>
          </cell>
          <cell r="B4132" t="str">
            <v>SPRINKLER TIPO PENDENTE, 68 °C, UNIÃO POR ROSCA DN 15 (1/2") - FORNECIMENTO E INSTALAÇÃO. AF_12/2015</v>
          </cell>
          <cell r="C4132" t="str">
            <v>UN</v>
          </cell>
          <cell r="D4132" t="str">
            <v>COEFICIENTE DE REPRESENTATIVIDADE</v>
          </cell>
          <cell r="E4132">
            <v>35.15</v>
          </cell>
        </row>
        <row r="4133">
          <cell r="A4133">
            <v>96637</v>
          </cell>
          <cell r="B4133" t="str">
            <v>JOELHO 90 GRAUS, PPR, DN 25 MM, CLASSE PN 25, INSTALADO EM RAMAL OU SUB-RAMAL DE ÁGUA  FORNECIMENTO E INSTALAÇÃO . AF_06/2015</v>
          </cell>
          <cell r="C4133" t="str">
            <v>UN</v>
          </cell>
          <cell r="D4133" t="str">
            <v>ATRIBUÍDO SÃO PAULO</v>
          </cell>
          <cell r="E4133">
            <v>10.52</v>
          </cell>
        </row>
        <row r="4134">
          <cell r="A4134">
            <v>96638</v>
          </cell>
          <cell r="B4134" t="str">
            <v>JOELHO 45 GRAUS, PPR, DN 25 MM, CLASSE PN 25, INSTALADO EM RAMAL OU SUB-RAMAL DE ÁGUA  FORNECIMENTO E INSTALAÇÃO . AF_06/2015</v>
          </cell>
          <cell r="C4134" t="str">
            <v>UN</v>
          </cell>
          <cell r="D4134" t="str">
            <v>ATRIBUÍDO SÃO PAULO</v>
          </cell>
          <cell r="E4134">
            <v>10.15</v>
          </cell>
        </row>
        <row r="4135">
          <cell r="A4135">
            <v>96639</v>
          </cell>
          <cell r="B4135" t="str">
            <v>LUVA, PPR, DN 25 MM, CLASSE PN 25, INSTALADO EM RAMAL OU SUB-RAMAL DE ÁGUA  FORNECIMENTO E INSTALAÇÃO . AF_06/2015</v>
          </cell>
          <cell r="C4135" t="str">
            <v>UN</v>
          </cell>
          <cell r="D4135" t="str">
            <v>ATRIBUÍDO SÃO PAULO</v>
          </cell>
          <cell r="E4135">
            <v>7.31</v>
          </cell>
        </row>
        <row r="4136">
          <cell r="A4136">
            <v>96640</v>
          </cell>
          <cell r="B4136" t="str">
            <v>CONECTOR MACHO, PPR, 25 X 1/2'', CLASSE PN 25, INSTALADO EM RAMAL OU SUB-RAMAL DE ÁGUA   FORNECIMENTO E INSTALAÇÃO . AF_06/2015</v>
          </cell>
          <cell r="C4136" t="str">
            <v>UN</v>
          </cell>
          <cell r="D4136" t="str">
            <v>ATRIBUÍDO SÃO PAULO</v>
          </cell>
          <cell r="E4136">
            <v>17.46</v>
          </cell>
        </row>
        <row r="4137">
          <cell r="A4137">
            <v>96641</v>
          </cell>
          <cell r="B4137" t="str">
            <v>CONECTOR FÊMEA, PPR, 25 X 1/2'', CLASSE PN 25, INSTALADO EM RAMAL OU SUB-RAMAL DE ÁGUA   FORNECIMENTO E INSTALAÇÃO . AF_06/2015</v>
          </cell>
          <cell r="C4137" t="str">
            <v>UN</v>
          </cell>
          <cell r="D4137" t="str">
            <v>ATRIBUÍDO SÃO PAULO</v>
          </cell>
          <cell r="E4137">
            <v>13.83</v>
          </cell>
        </row>
        <row r="4138">
          <cell r="A4138">
            <v>96642</v>
          </cell>
          <cell r="B4138" t="str">
            <v>TÊ NORMAL, PPR, DN 25 MM, CLASSE PN 25, INSTALADO EM RAMAL OU SUB-RAMAL DE ÁGUA  FORNECIMENTO E INSTALAÇÃO . AF_06/2015</v>
          </cell>
          <cell r="C4138" t="str">
            <v>UN</v>
          </cell>
          <cell r="D4138" t="str">
            <v>ATRIBUÍDO SÃO PAULO</v>
          </cell>
          <cell r="E4138">
            <v>13.93</v>
          </cell>
        </row>
        <row r="4139">
          <cell r="A4139">
            <v>96643</v>
          </cell>
          <cell r="B4139" t="str">
            <v>TÊ MISTURADOR, PPR, 25 X 3/4'' , CLASSE PN 25, INSTALADO EM RAMAL OU SUB-RAMAL DE ÁGUA  FORNECIMENTO E INSTALAÇÃO . AF_06/2015</v>
          </cell>
          <cell r="C4139" t="str">
            <v>UN</v>
          </cell>
          <cell r="D4139" t="str">
            <v>ATRIBUÍDO SÃO PAULO</v>
          </cell>
          <cell r="E4139">
            <v>35.19</v>
          </cell>
        </row>
        <row r="4140">
          <cell r="A4140">
            <v>96650</v>
          </cell>
          <cell r="B4140" t="str">
            <v>JOELHO 90 GRAUS, PPR, DN 25 MM, CLASSE PN 25, INSTALADO EM RAMAL DE DISTRIBUIÇÃO  FORNECIMENTO E INSTALAÇÃO . AF_06/2015</v>
          </cell>
          <cell r="C4140" t="str">
            <v>UN</v>
          </cell>
          <cell r="D4140" t="str">
            <v>ATRIBUÍDO SÃO PAULO</v>
          </cell>
          <cell r="E4140">
            <v>7.76</v>
          </cell>
        </row>
        <row r="4141">
          <cell r="A4141">
            <v>96651</v>
          </cell>
          <cell r="B4141" t="str">
            <v>JOELHO 45 GRAUS, PPR, DN 25 MM, CLASSE PN 25, INSTALADO EM RAMAL DE DISTRIBUIÇÃO DE ÁGUA  FORNECIMENTO E INSTALAÇÃO . AF_06/2015</v>
          </cell>
          <cell r="C4141" t="str">
            <v>UN</v>
          </cell>
          <cell r="D4141" t="str">
            <v>ATRIBUÍDO SÃO PAULO</v>
          </cell>
          <cell r="E4141">
            <v>7.39</v>
          </cell>
        </row>
        <row r="4142">
          <cell r="A4142">
            <v>96652</v>
          </cell>
          <cell r="B4142" t="str">
            <v>JOELHO 90 GRAUS, PPR, DN 32 MM, CLASSE PN 25, INSTALADO EM RAMAL DE DISTRIBUIÇÃO  FORNECIMENTO E INSTALAÇÃO . AF_06/2015</v>
          </cell>
          <cell r="C4142" t="str">
            <v>UN</v>
          </cell>
          <cell r="D4142" t="str">
            <v>ATRIBUÍDO SÃO PAULO</v>
          </cell>
          <cell r="E4142">
            <v>14.9</v>
          </cell>
        </row>
        <row r="4143">
          <cell r="A4143">
            <v>96653</v>
          </cell>
          <cell r="B4143" t="str">
            <v>JOELHO 45 GRAUS, PPR, DN 32 MM, CLASSE PN 25, INSTALADO EM RAMAL DE DISTRIBUIÇÃO DE ÁGUA  FORNECIMENTO E INSTALAÇÃO . AF_06/2015</v>
          </cell>
          <cell r="C4143" t="str">
            <v>UN</v>
          </cell>
          <cell r="D4143" t="str">
            <v>ATRIBUÍDO SÃO PAULO</v>
          </cell>
          <cell r="E4143">
            <v>14.86</v>
          </cell>
        </row>
        <row r="4144">
          <cell r="A4144">
            <v>96654</v>
          </cell>
          <cell r="B4144" t="str">
            <v>JOELHO 90 GRAUS, PPR, DN 40 MM, CLASSE PN 25, INSTALADO EM RAMAL DE DISTRIBUIÇÃO  FORNECIMENTO E INSTALAÇÃO . AF_06/2015</v>
          </cell>
          <cell r="C4144" t="str">
            <v>UN</v>
          </cell>
          <cell r="D4144" t="str">
            <v>ATRIBUÍDO SÃO PAULO</v>
          </cell>
          <cell r="E4144">
            <v>24.58</v>
          </cell>
        </row>
        <row r="4145">
          <cell r="A4145">
            <v>96655</v>
          </cell>
          <cell r="B4145" t="str">
            <v>JOELHO 45 GRAUS, PPR, DN 40 MM, CLASSE PN 25, INSTALADO EM RAMAL DE DISTRIBUIÇÃO DE ÁGUA  FORNECIMENTO E INSTALAÇÃO . AF_06/2015</v>
          </cell>
          <cell r="C4145" t="str">
            <v>UN</v>
          </cell>
          <cell r="D4145" t="str">
            <v>ATRIBUÍDO SÃO PAULO</v>
          </cell>
          <cell r="E4145">
            <v>24.18</v>
          </cell>
        </row>
        <row r="4146">
          <cell r="A4146">
            <v>96656</v>
          </cell>
          <cell r="B4146" t="str">
            <v>LUVA, PPR, DN 25 MM, CLASSE PN 25, INSTALADO EM RAMAL DE DISTRIBUIÇÃO DE ÁGUA  FORNECIMENTO E INSTALAÇÃO . AF_06/2015</v>
          </cell>
          <cell r="C4146" t="str">
            <v>UN</v>
          </cell>
          <cell r="D4146" t="str">
            <v>ATRIBUÍDO SÃO PAULO</v>
          </cell>
          <cell r="E4146">
            <v>5.5</v>
          </cell>
        </row>
        <row r="4147">
          <cell r="A4147">
            <v>96657</v>
          </cell>
          <cell r="B4147" t="str">
            <v>CONECTOR MACHO, PPR, 25 X 1/2, CLASSE PN 25, INSTALADO EM RAMAL DE DISTRIBUIÇÃO DE ÁGUA  FORNECIMENTO E INSTALAÇÃO . AF_06/2015</v>
          </cell>
          <cell r="C4147" t="str">
            <v>UN</v>
          </cell>
          <cell r="D4147" t="str">
            <v>ATRIBUÍDO SÃO PAULO</v>
          </cell>
          <cell r="E4147">
            <v>15.65</v>
          </cell>
        </row>
        <row r="4148">
          <cell r="A4148">
            <v>96658</v>
          </cell>
          <cell r="B4148" t="str">
            <v>CONECTOR FÊMEA, PPR, 25 X 1/2'', CLASSE PN 25, INSTALADO EM RAMAL DE DISTRIBUIÇÃO DE ÁGUA   FORNECIMENTO E INSTALAÇÃO . AF_06/2015</v>
          </cell>
          <cell r="C4148" t="str">
            <v>UN</v>
          </cell>
          <cell r="D4148" t="str">
            <v>ATRIBUÍDO SÃO PAULO</v>
          </cell>
          <cell r="E4148">
            <v>12.02</v>
          </cell>
        </row>
        <row r="4149">
          <cell r="A4149">
            <v>96659</v>
          </cell>
          <cell r="B4149" t="str">
            <v>LUVA, PPR, DN 32 MM, CLASSE PN 25, INSTALADO EM RAMAL DE DISTRIBUIÇÃO DE ÁGUA  FORNECIMENTO E INSTALAÇÃO. AF_06/2015</v>
          </cell>
          <cell r="C4149" t="str">
            <v>UN</v>
          </cell>
          <cell r="D4149" t="str">
            <v>ATRIBUÍDO SÃO PAULO</v>
          </cell>
          <cell r="E4149">
            <v>10.06</v>
          </cell>
        </row>
        <row r="4150">
          <cell r="A4150">
            <v>96660</v>
          </cell>
          <cell r="B4150" t="str">
            <v>CONECTOR MACHO, PPR, 32 X 3/4'', CLASSE PN 25, INSTALADO EM RAMAL DE DISTRIBUIÇÃO DE ÁGUA   FORNECIMENTO E INSTALAÇÃO. AF_06/2015</v>
          </cell>
          <cell r="C4150" t="str">
            <v>UN</v>
          </cell>
          <cell r="D4150" t="str">
            <v>ATRIBUÍDO SÃO PAULO</v>
          </cell>
          <cell r="E4150">
            <v>26.99</v>
          </cell>
        </row>
        <row r="4151">
          <cell r="A4151">
            <v>96661</v>
          </cell>
          <cell r="B4151" t="str">
            <v>CONECTOR FÊMEA, PPR, 32 X 3/4'', CLASSE PN 25, INSTALADO EM RAMAL DE DISTRIBUIÇÃO DE ÁGUA   FORNECIMENTO E INSTALAÇÃO . AF_06/2015</v>
          </cell>
          <cell r="C4151" t="str">
            <v>UN</v>
          </cell>
          <cell r="D4151" t="str">
            <v>ATRIBUÍDO SÃO PAULO</v>
          </cell>
          <cell r="E4151">
            <v>21.41</v>
          </cell>
        </row>
        <row r="4152">
          <cell r="A4152">
            <v>96662</v>
          </cell>
          <cell r="B4152" t="str">
            <v>BUCHA DE REDUÇÃO, PPR, 32 X 25, CLASSE PN 25, INSTALADO EM RAMAL DE DISTRIBUIÇÃO DE ÁGUA  FORNECIMENTO E INSTALAÇÃO . AF_06/2015</v>
          </cell>
          <cell r="C4152" t="str">
            <v>UN</v>
          </cell>
          <cell r="D4152" t="str">
            <v>ATRIBUÍDO SÃO PAULO</v>
          </cell>
          <cell r="E4152">
            <v>10.24</v>
          </cell>
        </row>
        <row r="4153">
          <cell r="A4153">
            <v>96663</v>
          </cell>
          <cell r="B4153" t="str">
            <v>LUVA, PPR, DN 40 MM, CLASSE PN 25, INSTALADO EM RAMAL DE DISTRIBUIÇÃO DE ÁGUA  FORNECIMENTO E INSTALAÇÃO. AF_06/2015</v>
          </cell>
          <cell r="C4153" t="str">
            <v>UN</v>
          </cell>
          <cell r="D4153" t="str">
            <v>ATRIBUÍDO SÃO PAULO</v>
          </cell>
          <cell r="E4153">
            <v>18</v>
          </cell>
        </row>
        <row r="4154">
          <cell r="A4154">
            <v>96664</v>
          </cell>
          <cell r="B4154" t="str">
            <v>BUCHA DE REDUÇÃO, PPR, 40 X 25, CLASSE PN 25, INSTALADO EM RAMAL DE DISTRIBUIÇÃO DE ÁGUA  FORNECIMENTO E INSTALAÇÃO . AF_06/2015</v>
          </cell>
          <cell r="C4154" t="str">
            <v>UN</v>
          </cell>
          <cell r="D4154" t="str">
            <v>ATRIBUÍDO SÃO PAULO</v>
          </cell>
          <cell r="E4154">
            <v>19.190000000000001</v>
          </cell>
        </row>
        <row r="4155">
          <cell r="A4155">
            <v>96665</v>
          </cell>
          <cell r="B4155" t="str">
            <v>TÊ NORMAL, PPR, DN 25 MM, CLASSE PN 25, INSTALADO EM RAMAL DE DISTRIBUIÇÃO DE ÁGUA  FORNECIMENTO E INSTALAÇÃO . AF_06/2015</v>
          </cell>
          <cell r="C4155" t="str">
            <v>UN</v>
          </cell>
          <cell r="D4155" t="str">
            <v>ATRIBUÍDO SÃO PAULO</v>
          </cell>
          <cell r="E4155">
            <v>10.23</v>
          </cell>
        </row>
        <row r="4156">
          <cell r="A4156">
            <v>96666</v>
          </cell>
          <cell r="B4156" t="str">
            <v>TÊ NORMAL, PPR, DN 32 MM, CLASSE PN 25, INSTALADO EM RAMAL DE DISTRIBUIÇÃO DE ÁGUA  FORNECIMENTO E INSTALAÇÃO . AF_06/2015</v>
          </cell>
          <cell r="C4156" t="str">
            <v>UN</v>
          </cell>
          <cell r="D4156" t="str">
            <v>ATRIBUÍDO SÃO PAULO</v>
          </cell>
          <cell r="E4156">
            <v>19.940000000000001</v>
          </cell>
        </row>
        <row r="4157">
          <cell r="A4157">
            <v>96667</v>
          </cell>
          <cell r="B4157" t="str">
            <v>TÊ NORMAL, PPR, DN 40 MM, CLASSE PN 25, INSTALADO EM RAMAL DE DISTRIBUIÇÃO DE ÁGUA  FORNECIMENTO E INSTALAÇÃO . AF_06/2015</v>
          </cell>
          <cell r="C4157" t="str">
            <v>UN</v>
          </cell>
          <cell r="D4157" t="str">
            <v>ATRIBUÍDO SÃO PAULO</v>
          </cell>
          <cell r="E4157">
            <v>34.43</v>
          </cell>
        </row>
        <row r="4158">
          <cell r="A4158">
            <v>96684</v>
          </cell>
          <cell r="B4158" t="str">
            <v>JOELHO 90 GRAUS, PPR, DN 25 MM, CLASSE PN 25, INSTALADO EM PRUMADA DE ÁGUA  FORNECIMENTO E INSTALAÇÃO . AF_06/2015</v>
          </cell>
          <cell r="C4158" t="str">
            <v>UN</v>
          </cell>
          <cell r="D4158" t="str">
            <v>ATRIBUÍDO SÃO PAULO</v>
          </cell>
          <cell r="E4158">
            <v>3.63</v>
          </cell>
        </row>
        <row r="4159">
          <cell r="A4159">
            <v>96685</v>
          </cell>
          <cell r="B4159" t="str">
            <v>JOELHO 45 GRAUS, PPR, DN 25 MM, CLASSE PN 25, INSTALADO EM PRUMADA DE ÁGUA  FORNECIMENTO E INSTALAÇÃO . AF_06/2015</v>
          </cell>
          <cell r="C4159" t="str">
            <v>UN</v>
          </cell>
          <cell r="D4159" t="str">
            <v>ATRIBUÍDO SÃO PAULO</v>
          </cell>
          <cell r="E4159">
            <v>3.26</v>
          </cell>
        </row>
        <row r="4160">
          <cell r="A4160">
            <v>96686</v>
          </cell>
          <cell r="B4160" t="str">
            <v>JOELHO 90 GRAUS, PPR, DN 32 MM, CLASSE PN 25, INSTALADO EM PRUMADA DE ÁGUA  FORNECIMENTO E INSTALAÇÃO . AF_06/2015</v>
          </cell>
          <cell r="C4160" t="str">
            <v>UN</v>
          </cell>
          <cell r="D4160" t="str">
            <v>ATRIBUÍDO SÃO PAULO</v>
          </cell>
          <cell r="E4160">
            <v>5.44</v>
          </cell>
        </row>
        <row r="4161">
          <cell r="A4161">
            <v>96687</v>
          </cell>
          <cell r="B4161" t="str">
            <v>JOELHO 45 GRAUS, PPR, DN 32 MM, CLASSE PN 25, INSTALADO EM PRUMADA DE ÁGUA  FORNECIMENTO E INSTALAÇÃO . AF_06/2015</v>
          </cell>
          <cell r="C4161" t="str">
            <v>UN</v>
          </cell>
          <cell r="D4161" t="str">
            <v>ATRIBUÍDO SÃO PAULO</v>
          </cell>
          <cell r="E4161">
            <v>5.4</v>
          </cell>
        </row>
        <row r="4162">
          <cell r="A4162">
            <v>96688</v>
          </cell>
          <cell r="B4162" t="str">
            <v>JOELHO 90 GRAUS, PPR, DN 40 MM, CLASSE PN 25, INSTALADO EM PRUMADA DE ÁGUA  FORNECIMENTO E INSTALAÇÃO . AF_06/2015</v>
          </cell>
          <cell r="C4162" t="str">
            <v>UN</v>
          </cell>
          <cell r="D4162" t="str">
            <v>ATRIBUÍDO SÃO PAULO</v>
          </cell>
          <cell r="E4162">
            <v>9.2899999999999991</v>
          </cell>
        </row>
        <row r="4163">
          <cell r="A4163">
            <v>96689</v>
          </cell>
          <cell r="B4163" t="str">
            <v>JOELHO 45 GRAUS, PPR, DN 40 MM, CLASSE PN 25, INSTALADO EM PRUMADA DE ÁGUA  FORNECIMENTO E INSTALAÇÃO . AF_06/2015</v>
          </cell>
          <cell r="C4163" t="str">
            <v>UN</v>
          </cell>
          <cell r="D4163" t="str">
            <v>ATRIBUÍDO SÃO PAULO</v>
          </cell>
          <cell r="E4163">
            <v>8.89</v>
          </cell>
        </row>
        <row r="4164">
          <cell r="A4164">
            <v>96690</v>
          </cell>
          <cell r="B4164" t="str">
            <v>JOELHO 90 GRAUS, PPR, DN 50 MM, CLASSE PN 25, INSTALADO EM PRUMADA DE ÁGUA  FORNECIMENTO E INSTALAÇÃO . AF_06/2015</v>
          </cell>
          <cell r="C4164" t="str">
            <v>UN</v>
          </cell>
          <cell r="D4164" t="str">
            <v>ATRIBUÍDO SÃO PAULO</v>
          </cell>
          <cell r="E4164">
            <v>17.13</v>
          </cell>
        </row>
        <row r="4165">
          <cell r="A4165">
            <v>96691</v>
          </cell>
          <cell r="B4165" t="str">
            <v>JOELHO 45 GRAUS, PPR, DN 50 MM, CLASSE PN 25, INSTALADO EM PRUMADA DE ÁGUA  FORNECIMENTO E INSTALAÇÃO . AF_06/2015</v>
          </cell>
          <cell r="C4165" t="str">
            <v>UN</v>
          </cell>
          <cell r="D4165" t="str">
            <v>ATRIBUÍDO SÃO PAULO</v>
          </cell>
          <cell r="E4165">
            <v>17.670000000000002</v>
          </cell>
        </row>
        <row r="4166">
          <cell r="A4166">
            <v>96692</v>
          </cell>
          <cell r="B4166" t="str">
            <v>JOELHO 90 GRAUS, PPR, DN 63 MM, CLASSE PN 25, INSTALADO EM PRUMADA DE ÁGUA  FORNECIMENTO E INSTALAÇÃO . AF_06/2015</v>
          </cell>
          <cell r="C4166" t="str">
            <v>UN</v>
          </cell>
          <cell r="D4166" t="str">
            <v>ATRIBUÍDO SÃO PAULO</v>
          </cell>
          <cell r="E4166">
            <v>25.92</v>
          </cell>
        </row>
        <row r="4167">
          <cell r="A4167">
            <v>96693</v>
          </cell>
          <cell r="B4167" t="str">
            <v>JOELHO 45 GRAUS, PPR, DN 63 MM, CLASSE PN 25, INSTALADO EM PRUMADA DE ÁGUA  FORNECIMENTO E INSTALAÇÃO . AF_06/2015</v>
          </cell>
          <cell r="C4167" t="str">
            <v>UN</v>
          </cell>
          <cell r="D4167" t="str">
            <v>ATRIBUÍDO SÃO PAULO</v>
          </cell>
          <cell r="E4167">
            <v>24.59</v>
          </cell>
        </row>
        <row r="4168">
          <cell r="A4168">
            <v>96694</v>
          </cell>
          <cell r="B4168" t="str">
            <v>JOELHO 90 GRAUS, PPR, DN 75 MM, CLASSE PN 25, INSTALADO EM PRUMADA DE ÁGUA  FORNECIMENTO E INSTALAÇÃO . AF_06/2015</v>
          </cell>
          <cell r="C4168" t="str">
            <v>UN</v>
          </cell>
          <cell r="D4168" t="str">
            <v>ATRIBUÍDO SÃO PAULO</v>
          </cell>
          <cell r="E4168">
            <v>56.34</v>
          </cell>
        </row>
        <row r="4169">
          <cell r="A4169">
            <v>96695</v>
          </cell>
          <cell r="B4169" t="str">
            <v>JOELHO 45 GRAUS, PPR, DN 75 MM, CLASSE PN 25, INSTALADO EM PRUMADA DE ÁGUA  FORNECIMENTO E INSTALAÇÃO . AF_06/2015</v>
          </cell>
          <cell r="C4169" t="str">
            <v>UN</v>
          </cell>
          <cell r="D4169" t="str">
            <v>ATRIBUÍDO SÃO PAULO</v>
          </cell>
          <cell r="E4169">
            <v>54.77</v>
          </cell>
        </row>
        <row r="4170">
          <cell r="A4170">
            <v>96696</v>
          </cell>
          <cell r="B4170" t="str">
            <v>JOELHO 90 GRAUS, PPR, DN 90 MM, CLASSE PN 25, INSTALADO EM PRUMADA DE ÁGUA  FORNECIMENTO E INSTALAÇÃO . AF_06/2015</v>
          </cell>
          <cell r="C4170" t="str">
            <v>UN</v>
          </cell>
          <cell r="D4170" t="str">
            <v>ATRIBUÍDO SÃO PAULO</v>
          </cell>
          <cell r="E4170">
            <v>84.74</v>
          </cell>
        </row>
        <row r="4171">
          <cell r="A4171">
            <v>96697</v>
          </cell>
          <cell r="B4171" t="str">
            <v>JOELHO 90 GRAUS, PPR, DN 110 MM, CLASSE PN 25, INSTALADO EM PRUMADA DE ÁGUA  FORNECIMENTO E INSTALAÇÃO . AF_06/2015</v>
          </cell>
          <cell r="C4171" t="str">
            <v>UN</v>
          </cell>
          <cell r="D4171" t="str">
            <v>ATRIBUÍDO SÃO PAULO</v>
          </cell>
          <cell r="E4171">
            <v>126.74</v>
          </cell>
        </row>
        <row r="4172">
          <cell r="A4172">
            <v>96698</v>
          </cell>
          <cell r="B4172" t="str">
            <v>LUVA, PPR, DN 25 MM, CLASSE PN 25, INSTALADO EM PRUMADA DE ÁGUA  FORNECIMENTO E INSTALAÇÃO . AF_06/2015</v>
          </cell>
          <cell r="C4172" t="str">
            <v>UN</v>
          </cell>
          <cell r="D4172" t="str">
            <v>ATRIBUÍDO SÃO PAULO</v>
          </cell>
          <cell r="E4172">
            <v>2.75</v>
          </cell>
        </row>
        <row r="4173">
          <cell r="A4173">
            <v>96699</v>
          </cell>
          <cell r="B4173" t="str">
            <v>CONECTOR MACHO, PPR, 25 X 1/2'', CLASSE PN 25, INSTALADO EM PRUMADA DE ÁGUA   FORNECIMENTO E INSTALAÇÃO . AF_06/2015</v>
          </cell>
          <cell r="C4173" t="str">
            <v>UN</v>
          </cell>
          <cell r="D4173" t="str">
            <v>ATRIBUÍDO SÃO PAULO</v>
          </cell>
          <cell r="E4173">
            <v>12.9</v>
          </cell>
        </row>
        <row r="4174">
          <cell r="A4174">
            <v>96700</v>
          </cell>
          <cell r="B4174" t="str">
            <v>CONECTOR FÊMEA, PPR, 25 X 1/2'', CLASSE PN 25, INSTALADO EM PRUMADA DE ÁGUA   FORNECIMENTO E INSTALAÇÃO . AF_06/2015</v>
          </cell>
          <cell r="C4174" t="str">
            <v>UN</v>
          </cell>
          <cell r="D4174" t="str">
            <v>ATRIBUÍDO SÃO PAULO</v>
          </cell>
          <cell r="E4174">
            <v>9.27</v>
          </cell>
        </row>
        <row r="4175">
          <cell r="A4175">
            <v>96701</v>
          </cell>
          <cell r="B4175" t="str">
            <v>LUVA, PPR, DN 32 MM, CLASSE PN 25, INSTALADO EM PRUMADA DE ÁGUA  FORNECIMENTO E INSTALAÇÃO. AF_06/2015</v>
          </cell>
          <cell r="C4175" t="str">
            <v>UN</v>
          </cell>
          <cell r="D4175" t="str">
            <v>ATRIBUÍDO SÃO PAULO</v>
          </cell>
          <cell r="E4175">
            <v>3.76</v>
          </cell>
        </row>
        <row r="4176">
          <cell r="A4176">
            <v>96702</v>
          </cell>
          <cell r="B4176" t="str">
            <v>BUCHA DE REDUÇÃO, PPR, 32 X 25, CLASSE PN 25, INSTALADO EM PRUMADA DE ÁGUA  FORNECIMENTO E INSTALAÇÃO . AF_06/2015</v>
          </cell>
          <cell r="C4176" t="str">
            <v>UN</v>
          </cell>
          <cell r="D4176" t="str">
            <v>ATRIBUÍDO SÃO PAULO</v>
          </cell>
          <cell r="E4176">
            <v>3.94</v>
          </cell>
        </row>
        <row r="4177">
          <cell r="A4177">
            <v>96703</v>
          </cell>
          <cell r="B4177" t="str">
            <v>LUVA, PPR, DN 40 MM, CLASSE PN 25, INSTALADO EM PRUMADA DE ÁGUA  FORNECIMENTO E INSTALAÇÃO. AF_06/2015</v>
          </cell>
          <cell r="C4177" t="str">
            <v>UN</v>
          </cell>
          <cell r="D4177" t="str">
            <v>ATRIBUÍDO SÃO PAULO</v>
          </cell>
          <cell r="E4177">
            <v>7.78</v>
          </cell>
        </row>
        <row r="4178">
          <cell r="A4178">
            <v>96704</v>
          </cell>
          <cell r="B4178" t="str">
            <v>BUCHA DE REDUÇÃO, PPR, 40 X 25, CLASSE PN 25, INSTALADO EM PRUMADA DE ÁGUA  FORNECIMENTO E INSTALAÇÃO . AF_06/2015</v>
          </cell>
          <cell r="C4178" t="str">
            <v>UN</v>
          </cell>
          <cell r="D4178" t="str">
            <v>ATRIBUÍDO SÃO PAULO</v>
          </cell>
          <cell r="E4178">
            <v>8.9700000000000006</v>
          </cell>
        </row>
        <row r="4179">
          <cell r="A4179">
            <v>96705</v>
          </cell>
          <cell r="B4179" t="str">
            <v>LUVA, PPR, DN 50 MM, CLASSE PN 25, INSTALADO EM PRUMADA DE ÁGUA  FORNECIMENTO E INSTALAÇÃO. AF_06/2015</v>
          </cell>
          <cell r="C4179" t="str">
            <v>UN</v>
          </cell>
          <cell r="D4179" t="str">
            <v>ATRIBUÍDO SÃO PAULO</v>
          </cell>
          <cell r="E4179">
            <v>11.72</v>
          </cell>
        </row>
        <row r="4180">
          <cell r="A4180">
            <v>96706</v>
          </cell>
          <cell r="B4180" t="str">
            <v>LUVA, PPR, DN 63 MM, CLASSE PN 25, INSTALADO EM PRUMADA DE ÁGUA  FORNECIMENTO E INSTALAÇÃO. AF_06/2015</v>
          </cell>
          <cell r="C4180" t="str">
            <v>UN</v>
          </cell>
          <cell r="D4180" t="str">
            <v>ATRIBUÍDO SÃO PAULO</v>
          </cell>
          <cell r="E4180">
            <v>17.63</v>
          </cell>
        </row>
        <row r="4181">
          <cell r="A4181">
            <v>96707</v>
          </cell>
          <cell r="B4181" t="str">
            <v>LUVA, PPR, DN 75 MM, CLASSE PN 25, INSTALADO EM PRUMADA DE ÁGUA  FORNECIMENTO E INSTALAÇÃO. AF_06/2015</v>
          </cell>
          <cell r="C4181" t="str">
            <v>UN</v>
          </cell>
          <cell r="D4181" t="str">
            <v>ATRIBUÍDO SÃO PAULO</v>
          </cell>
          <cell r="E4181">
            <v>36.229999999999997</v>
          </cell>
        </row>
        <row r="4182">
          <cell r="A4182">
            <v>96708</v>
          </cell>
          <cell r="B4182" t="str">
            <v>LUVA, PPR, DN 90 MM, CLASSE PN 25, INSTALADO EM PRUMADA DE ÁGUA  FORNECIMENTO E INSTALAÇÃO. AF_06/2015</v>
          </cell>
          <cell r="C4182" t="str">
            <v>UN</v>
          </cell>
          <cell r="D4182" t="str">
            <v>ATRIBUÍDO SÃO PAULO</v>
          </cell>
          <cell r="E4182">
            <v>57.03</v>
          </cell>
        </row>
        <row r="4183">
          <cell r="A4183">
            <v>96709</v>
          </cell>
          <cell r="B4183" t="str">
            <v>LUVA, PPR, DN 110 MM, CLASSE PN 25, INSTALADO EM PRUMADA DE ÁGUA  FORNECIMENTO E INSTALAÇÃO. AF_06/2015</v>
          </cell>
          <cell r="C4183" t="str">
            <v>UN</v>
          </cell>
          <cell r="D4183" t="str">
            <v>ATRIBUÍDO SÃO PAULO</v>
          </cell>
          <cell r="E4183">
            <v>89.97</v>
          </cell>
        </row>
        <row r="4184">
          <cell r="A4184">
            <v>96710</v>
          </cell>
          <cell r="B4184" t="str">
            <v>TÊ NORMAL, PPR, DN 25 MM, CLASSE PN 25, INSTALADO EM PRUMADA DE ÁGUA  FORNECIMENTO E INSTALAÇÃO . AF_06/2015</v>
          </cell>
          <cell r="C4184" t="str">
            <v>UN</v>
          </cell>
          <cell r="D4184" t="str">
            <v>ATRIBUÍDO SÃO PAULO</v>
          </cell>
          <cell r="E4184">
            <v>4.7699999999999996</v>
          </cell>
        </row>
        <row r="4185">
          <cell r="A4185">
            <v>96711</v>
          </cell>
          <cell r="B4185" t="str">
            <v>TÊ NORMAL, PPR, DN 32 MM, CLASSE PN 25, INSTALADO EM PRUMADA DE ÁGUA  FORNECIMENTO E INSTALAÇÃO . AF_06/2015</v>
          </cell>
          <cell r="C4185" t="str">
            <v>UN</v>
          </cell>
          <cell r="D4185" t="str">
            <v>ATRIBUÍDO SÃO PAULO</v>
          </cell>
          <cell r="E4185">
            <v>7.38</v>
          </cell>
        </row>
        <row r="4186">
          <cell r="A4186">
            <v>96712</v>
          </cell>
          <cell r="B4186" t="str">
            <v>TÊ NORMAL, PPR, DN 40 MM, CLASSE PN 25, INSTALADO EM PRUMADA DE ÁGUA  FORNECIMENTO E INSTALAÇÃO . AF_06/2015</v>
          </cell>
          <cell r="C4186" t="str">
            <v>UN</v>
          </cell>
          <cell r="D4186" t="str">
            <v>ATRIBUÍDO SÃO PAULO</v>
          </cell>
          <cell r="E4186">
            <v>14</v>
          </cell>
        </row>
        <row r="4187">
          <cell r="A4187">
            <v>96713</v>
          </cell>
          <cell r="B4187" t="str">
            <v>TÊ NORMAL, PPR, DN 50 MM, CLASSE PN 25, INSTALADO EM PRUMADA DE ÁGUA  FORNECIMENTO E INSTALAÇÃO . AF_06/2015</v>
          </cell>
          <cell r="C4187" t="str">
            <v>UN</v>
          </cell>
          <cell r="D4187" t="str">
            <v>ATRIBUÍDO SÃO PAULO</v>
          </cell>
          <cell r="E4187">
            <v>19.48</v>
          </cell>
        </row>
        <row r="4188">
          <cell r="A4188">
            <v>96714</v>
          </cell>
          <cell r="B4188" t="str">
            <v>TÊ NORMAL, PPR, DN 63 MM, CLASSE PN 25, INSTALADO EM PRUMADA DE ÁGUA  FORNECIMENTO E INSTALAÇÃO . AF_06/2015</v>
          </cell>
          <cell r="C4188" t="str">
            <v>UN</v>
          </cell>
          <cell r="D4188" t="str">
            <v>ATRIBUÍDO SÃO PAULO</v>
          </cell>
          <cell r="E4188">
            <v>32.76</v>
          </cell>
        </row>
        <row r="4189">
          <cell r="A4189">
            <v>96715</v>
          </cell>
          <cell r="B4189" t="str">
            <v>TÊ NORMAL, PPR, DN 75 MM, CLASSE PN 25, INSTALADO EM PRUMADA DE ÁGUA  FORNECIMENTO E INSTALAÇÃO . AF_06/2015</v>
          </cell>
          <cell r="C4189" t="str">
            <v>UN</v>
          </cell>
          <cell r="D4189" t="str">
            <v>ATRIBUÍDO SÃO PAULO</v>
          </cell>
          <cell r="E4189">
            <v>60.95</v>
          </cell>
        </row>
        <row r="4190">
          <cell r="A4190">
            <v>96716</v>
          </cell>
          <cell r="B4190" t="str">
            <v>TÊ NORMAL, PPR, DN 90 MM, CLASSE PN 25, INSTALADO EM PRUMADA DE ÁGUA  FORNECIMENTO E INSTALAÇÃO . AF_06/2015</v>
          </cell>
          <cell r="C4190" t="str">
            <v>UN</v>
          </cell>
          <cell r="D4190" t="str">
            <v>ATRIBUÍDO SÃO PAULO</v>
          </cell>
          <cell r="E4190">
            <v>91.41</v>
          </cell>
        </row>
        <row r="4191">
          <cell r="A4191">
            <v>96717</v>
          </cell>
          <cell r="B4191" t="str">
            <v>TÊ NORMAL, PPR, DN 110 MM, CLASSE PN 25, INSTALADO EM PRUMADA DE ÁGUA  FORNECIMENTO E INSTALAÇÃO . AF_06/2015</v>
          </cell>
          <cell r="C4191" t="str">
            <v>UN</v>
          </cell>
          <cell r="D4191" t="str">
            <v>ATRIBUÍDO SÃO PAULO</v>
          </cell>
          <cell r="E4191">
            <v>143.71</v>
          </cell>
        </row>
        <row r="4192">
          <cell r="A4192">
            <v>96736</v>
          </cell>
          <cell r="B4192" t="str">
            <v>LUVA, PPR, DN 20 MM, CLASSE PN 25, INSTALADO EM RESERVAÇÃO DE ÁGUA DE EDIFICAÇÃO QUE POSSUA RESERVATÓRIO DE FIBRA/FIBROCIMENTO  FORNECIMENTO E INSTALAÇÃO. AF_06/2016</v>
          </cell>
          <cell r="C4192" t="str">
            <v>UN</v>
          </cell>
          <cell r="D4192" t="str">
            <v>ATRIBUÍDO SÃO PAULO</v>
          </cell>
          <cell r="E4192">
            <v>4.17</v>
          </cell>
        </row>
        <row r="4193">
          <cell r="A4193">
            <v>96737</v>
          </cell>
          <cell r="B4193" t="str">
            <v>LUVA, PPR, DN 25 MM, CLASSE PN 25, INSTALADO EM RESERVAÇÃO DE ÁGUA DE EDIFICAÇÃO QUE POSSUA RESERVATÓRIO DE FIBRA/FIBROCIMENTO  FORNECIMENTO E INSTALAÇÃO. AF_06/2016</v>
          </cell>
          <cell r="C4193" t="str">
            <v>UN</v>
          </cell>
          <cell r="D4193" t="str">
            <v>ATRIBUÍDO SÃO PAULO</v>
          </cell>
          <cell r="E4193">
            <v>4.7300000000000004</v>
          </cell>
        </row>
        <row r="4194">
          <cell r="A4194">
            <v>96738</v>
          </cell>
          <cell r="B4194" t="str">
            <v>CONECTOR MACHO, PPR, 25 X 1/2'', CLASSE PN 25,  INSTALADO EM RESERVAÇÃO DE ÁGUA DE EDIFICAÇÃO QUE POSSUA RESERVATÓRIO DE FIBRA/FIBROCIMENTO   FORNECIMENTO E INSTALAÇÃO. AF_06/2016</v>
          </cell>
          <cell r="C4194" t="str">
            <v>UN</v>
          </cell>
          <cell r="D4194" t="str">
            <v>ATRIBUÍDO SÃO PAULO</v>
          </cell>
          <cell r="E4194">
            <v>14.88</v>
          </cell>
        </row>
        <row r="4195">
          <cell r="A4195">
            <v>96739</v>
          </cell>
          <cell r="B4195" t="str">
            <v>LUVA, PPR, DN 32 MM, CLASSE PN 25, INSTALADO EM RESERVAÇÃO DE ÁGUA DE EDIFICAÇÃO QUE POSSUA RESERVATÓRIO DE FIBRA/FIBROCIMENTO  FORNECIMENTO E INSTALAÇÃO. AF_06/2016</v>
          </cell>
          <cell r="C4195" t="str">
            <v>UN</v>
          </cell>
          <cell r="D4195" t="str">
            <v>ATRIBUÍDO SÃO PAULO</v>
          </cell>
          <cell r="E4195">
            <v>6.11</v>
          </cell>
        </row>
        <row r="4196">
          <cell r="A4196">
            <v>96740</v>
          </cell>
          <cell r="B4196" t="str">
            <v>CONECTOR MACHO, PPR, 32 X 3/4'', CLASSE PN 25,  INSTALADO EM RESERVAÇÃO DE ÁGUA DE EDIFICAÇÃO QUE POSSUA RESERVATÓRIO DE FIBRA/FIBROCIMENTO   FORNECIMENTO E INSTALAÇÃO. AF_06/2016</v>
          </cell>
          <cell r="C4196" t="str">
            <v>UN</v>
          </cell>
          <cell r="D4196" t="str">
            <v>ATRIBUÍDO SÃO PAULO</v>
          </cell>
          <cell r="E4196">
            <v>23.04</v>
          </cell>
        </row>
        <row r="4197">
          <cell r="A4197">
            <v>96741</v>
          </cell>
          <cell r="B4197" t="str">
            <v>LUVA, PPR, DN 40 MM, CLASSE PN 25, INSTALADO EM RESERVAÇÃO DE ÁGUA DE EDIFICAÇÃO QUE POSSUA RESERVATÓRIO DE FIBRA/FIBROCIMENTO  FORNECIMENTO E INSTALAÇÃO. AF_06/2016</v>
          </cell>
          <cell r="C4197" t="str">
            <v>UN</v>
          </cell>
          <cell r="D4197" t="str">
            <v>ATRIBUÍDO SÃO PAULO</v>
          </cell>
          <cell r="E4197">
            <v>9.41</v>
          </cell>
        </row>
        <row r="4198">
          <cell r="A4198">
            <v>96742</v>
          </cell>
          <cell r="B4198" t="str">
            <v>LUVA, PPR, DN 50 MM, CLASSE PN 25, INSTALADO EM RESERVAÇÃO DE ÁGUA DE EDIFICAÇÃO QUE POSSUA RESERVATÓRIO DE FIBRA/FIBROCIMENTO  FORNECIMENTO E INSTALAÇÃO. AF_06/2016</v>
          </cell>
          <cell r="C4198" t="str">
            <v>UN</v>
          </cell>
          <cell r="D4198" t="str">
            <v>ATRIBUÍDO SÃO PAULO</v>
          </cell>
          <cell r="E4198">
            <v>14.29</v>
          </cell>
        </row>
        <row r="4199">
          <cell r="A4199">
            <v>96743</v>
          </cell>
          <cell r="B4199" t="str">
            <v>LUVA, PPR, DN 63 MM, CLASSE PN 25, INSTALADO EM RESERVAÇÃO DE ÁGUA DE EDIFICAÇÃO QUE POSSUA RESERVATÓRIO DE FIBRA/FIBROCIMENTO  FORNECIMENTO E INSTALAÇÃO. AF_06/2016</v>
          </cell>
          <cell r="C4199" t="str">
            <v>UN</v>
          </cell>
          <cell r="D4199" t="str">
            <v>ATRIBUÍDO SÃO PAULO</v>
          </cell>
          <cell r="E4199">
            <v>18.309999999999999</v>
          </cell>
        </row>
        <row r="4200">
          <cell r="A4200">
            <v>96744</v>
          </cell>
          <cell r="B4200" t="str">
            <v>LUVA, PPR, DN 75 MM, CLASSE PN 25, INSTALADO EM RESERVAÇÃO DE ÁGUA DE EDIFICAÇÃO QUE POSSUA RESERVATÓRIO DE FIBRA/FIBROCIMENTO  FORNECIMENTO E INSTALAÇÃO. AF_06/2016</v>
          </cell>
          <cell r="C4200" t="str">
            <v>UN</v>
          </cell>
          <cell r="D4200" t="str">
            <v>ATRIBUÍDO SÃO PAULO</v>
          </cell>
          <cell r="E4200">
            <v>38.76</v>
          </cell>
        </row>
        <row r="4201">
          <cell r="A4201">
            <v>96745</v>
          </cell>
          <cell r="B4201" t="str">
            <v>LUVA, PPR, DN 90 MM, CLASSE PN 25, INSTALADO EM RESERVAÇÃO DE ÁGUA DE EDIFICAÇÃO QUE POSSUA RESERVATÓRIO DE FIBRA/FIBROCIMENTO  FORNECIMENTO E INSTALAÇÃO. AF_06/2016</v>
          </cell>
          <cell r="C4201" t="str">
            <v>UN</v>
          </cell>
          <cell r="D4201" t="str">
            <v>ATRIBUÍDO SÃO PAULO</v>
          </cell>
          <cell r="E4201">
            <v>56.41</v>
          </cell>
        </row>
        <row r="4202">
          <cell r="A4202">
            <v>96746</v>
          </cell>
          <cell r="B4202" t="str">
            <v>LUVA, PPR, DN 110 MM, CLASSE PN 25, INSTALADO EM RESERVAÇÃO DE ÁGUA DE EDIFICAÇÃO QUE POSSUA RESERVATÓRIO DE FIBRA/FIBROCIMENTO  FORNECIMENTO E INSTALAÇÃO. AF_06/2016</v>
          </cell>
          <cell r="C4202" t="str">
            <v>UN</v>
          </cell>
          <cell r="D4202" t="str">
            <v>ATRIBUÍDO SÃO PAULO</v>
          </cell>
          <cell r="E4202">
            <v>89.94</v>
          </cell>
        </row>
        <row r="4203">
          <cell r="A4203">
            <v>96747</v>
          </cell>
          <cell r="B4203" t="str">
            <v>JOELHO 90 GRAUS, PPR, DN 20 MM, CLASSE PN 25,  INSTALADO EM RESERVAÇÃO DE ÁGUA DE EDIFICAÇÃO QUE POSSUA RESERVATÓRIO DE FIBRA/FIBROCIMENTO  FORNECIMENTO E INSTALAÇÃO. AF_06/2016</v>
          </cell>
          <cell r="C4203" t="str">
            <v>UN</v>
          </cell>
          <cell r="D4203" t="str">
            <v>ATRIBUÍDO SÃO PAULO</v>
          </cell>
          <cell r="E4203">
            <v>5.94</v>
          </cell>
        </row>
        <row r="4204">
          <cell r="A4204">
            <v>96748</v>
          </cell>
          <cell r="B4204" t="str">
            <v>JOELHO 90 GRAUS, PPR, DN 25 MM, CLASSE PN 25,  INSTALADO EM RESERVAÇÃO DE ÁGUA DE EDIFICAÇÃO QUE POSSUA RESERVATÓRIO DE FIBRA/FIBROCIMENTO  FORNECIMENTO E INSTALAÇÃO. AF_06/2016</v>
          </cell>
          <cell r="C4204" t="str">
            <v>UN</v>
          </cell>
          <cell r="D4204" t="str">
            <v>ATRIBUÍDO SÃO PAULO</v>
          </cell>
          <cell r="E4204">
            <v>6.64</v>
          </cell>
        </row>
        <row r="4205">
          <cell r="A4205">
            <v>96749</v>
          </cell>
          <cell r="B4205" t="str">
            <v>JOELHO 90 GRAUS, PPR, DN 32 MM, CLASSE PN 25,  INSTALADO EM RESERVAÇÃO DE ÁGUA DE EDIFICAÇÃO QUE POSSUA RESERVATÓRIO DE FIBRA/FIBROCIMENTO  FORNECIMENTO E INSTALAÇÃO. AF_06/2016</v>
          </cell>
          <cell r="C4205" t="str">
            <v>UN</v>
          </cell>
          <cell r="D4205" t="str">
            <v>ATRIBUÍDO SÃO PAULO</v>
          </cell>
          <cell r="E4205">
            <v>8.99</v>
          </cell>
        </row>
        <row r="4206">
          <cell r="A4206">
            <v>96750</v>
          </cell>
          <cell r="B4206" t="str">
            <v>JOELHO 90 GRAUS, PPR, DN 40 MM, CLASSE PN 25,  INSTALADO EM RESERVAÇÃO DE ÁGUA DE EDIFICAÇÃO QUE POSSUA RESERVATÓRIO DE FIBRA/FIBROCIMENTO  FORNECIMENTO E INSTALAÇÃO. AF_06/2016</v>
          </cell>
          <cell r="C4206" t="str">
            <v>UN</v>
          </cell>
          <cell r="D4206" t="str">
            <v>ATRIBUÍDO SÃO PAULO</v>
          </cell>
          <cell r="E4206">
            <v>11.71</v>
          </cell>
        </row>
        <row r="4207">
          <cell r="A4207">
            <v>96751</v>
          </cell>
          <cell r="B4207" t="str">
            <v>JOELHO 90 GRAUS, PPR, DN 50 MM, CLASSE PN 25,  INSTALADO EM RESERVAÇÃO DE ÁGUA DE EDIFICAÇÃO QUE POSSUA RESERVATÓRIO DE FIBRA/FIBROCIMENTO  FORNECIMENTO E INSTALAÇÃO. AF_06/2016</v>
          </cell>
          <cell r="C4207" t="str">
            <v>UN</v>
          </cell>
          <cell r="D4207" t="str">
            <v>ATRIBUÍDO SÃO PAULO</v>
          </cell>
          <cell r="E4207">
            <v>20.97</v>
          </cell>
        </row>
        <row r="4208">
          <cell r="A4208">
            <v>96752</v>
          </cell>
          <cell r="B4208" t="str">
            <v>JOELHO 90 GRAUS, PPR, DN 63 MM, CLASSE PN 25,  INSTALADO EM RESERVAÇÃO DE ÁGUA DE EDIFICAÇÃO QUE POSSUA RESERVATÓRIO DE FIBRA/FIBROCIMENTO  FORNECIMENTO E INSTALAÇÃO. AF_06/2016</v>
          </cell>
          <cell r="C4208" t="str">
            <v>UN</v>
          </cell>
          <cell r="D4208" t="str">
            <v>ATRIBUÍDO SÃO PAULO</v>
          </cell>
          <cell r="E4208">
            <v>26.93</v>
          </cell>
        </row>
        <row r="4209">
          <cell r="A4209">
            <v>96753</v>
          </cell>
          <cell r="B4209" t="str">
            <v>JOELHO 90 GRAUS, PPR, DN 75 MM, CLASSE PN 25,  INSTALADO EM RESERVAÇÃO DE ÁGUA DE EDIFICAÇÃO QUE POSSUA RESERVATÓRIO DE FIBRA/FIBROCIMENTO  FORNECIMENTO E INSTALAÇÃO. AF_06/2016</v>
          </cell>
          <cell r="C4209" t="str">
            <v>UN</v>
          </cell>
          <cell r="D4209" t="str">
            <v>ATRIBUÍDO SÃO PAULO</v>
          </cell>
          <cell r="E4209">
            <v>60.15</v>
          </cell>
        </row>
        <row r="4210">
          <cell r="A4210">
            <v>96754</v>
          </cell>
          <cell r="B4210" t="str">
            <v>JOELHO 90 GRAUS, PPR, DN 90 MM, CLASSE PN 25,  INSTALADO EM RESERVAÇÃO DE ÁGUA DE EDIFICAÇÃO QUE POSSUA RESERVATÓRIO DE FIBRA/FIBROCIMENTO  FORNECIMENTO E INSTALAÇÃO. AF_06/2016</v>
          </cell>
          <cell r="C4210" t="str">
            <v>UN</v>
          </cell>
          <cell r="D4210" t="str">
            <v>ATRIBUÍDO SÃO PAULO</v>
          </cell>
          <cell r="E4210">
            <v>83.8</v>
          </cell>
        </row>
        <row r="4211">
          <cell r="A4211">
            <v>96755</v>
          </cell>
          <cell r="B4211" t="str">
            <v>JOELHO 90 GRAUS, PPR, DN 110 MM, CLASSE PN 25,  INSTALADO EM RESERVAÇÃO DE ÁGUA DE EDIFICAÇÃO QUE POSSUA RESERVATÓRIO DE FIBRA/FIBROCIMENTO  FORNECIMENTO E INSTALAÇÃO. AF_06/2016</v>
          </cell>
          <cell r="C4211" t="str">
            <v>UN</v>
          </cell>
          <cell r="D4211" t="str">
            <v>ATRIBUÍDO SÃO PAULO</v>
          </cell>
          <cell r="E4211">
            <v>126.71</v>
          </cell>
        </row>
        <row r="4212">
          <cell r="A4212">
            <v>96756</v>
          </cell>
          <cell r="B4212" t="str">
            <v>TÊ MISTURADOR, PPR, DN 20 MM, CLASSE PN 25,  INSTALADO EM RESERVAÇÃO DE ÁGUA DE EDIFICAÇÃO QUE POSSUA RESERVATÓRIO DE FIBRA/FIBROCIMENTO  FORNECIMENTO E INSTALAÇÃO. AF_06/2016</v>
          </cell>
          <cell r="C4212" t="str">
            <v>UN</v>
          </cell>
          <cell r="D4212" t="str">
            <v>ATRIBUÍDO SÃO PAULO</v>
          </cell>
          <cell r="E4212">
            <v>10.56</v>
          </cell>
        </row>
        <row r="4213">
          <cell r="A4213">
            <v>96757</v>
          </cell>
          <cell r="B4213" t="str">
            <v>TÊ MISTURADOR, PPR, DN 25 MM, CLASSE PN 25,  INSTALADO EM RESERVAÇÃO DE ÁGUA DE EDIFICAÇÃO QUE POSSUA RESERVATÓRIO DE FIBRA/FIBROCIMENTO  FORNECIMENTO E INSTALAÇÃO. AF_06/2016</v>
          </cell>
          <cell r="C4213" t="str">
            <v>UN</v>
          </cell>
          <cell r="D4213" t="str">
            <v>ATRIBUÍDO SÃO PAULO</v>
          </cell>
          <cell r="E4213">
            <v>10.19</v>
          </cell>
        </row>
        <row r="4214">
          <cell r="A4214">
            <v>96758</v>
          </cell>
          <cell r="B4214" t="str">
            <v>TÊ, PPR, DN 32 MM, CLASSE PN 25,  INSTALADO EM RESERVAÇÃO DE ÁGUA DE EDIFICAÇÃO QUE POSSUA RESERVATÓRIO DE FIBRA/FIBROCIMENTO  FORNECIMENTO E INSTALAÇÃO. AF_06/2016</v>
          </cell>
          <cell r="C4214" t="str">
            <v>UN</v>
          </cell>
          <cell r="D4214" t="str">
            <v>ATRIBUÍDO SÃO PAULO</v>
          </cell>
          <cell r="E4214">
            <v>12.09</v>
          </cell>
        </row>
        <row r="4215">
          <cell r="A4215">
            <v>96759</v>
          </cell>
          <cell r="B4215" t="str">
            <v>TÊ, PPR, DN 40 MM, CLASSE PN 25,  INSTALADO EM RESERVAÇÃO DE ÁGUA DE EDIFICAÇÃO QUE POSSUA RESERVATÓRIO DE FIBRA/FIBROCIMENTO  FORNECIMENTO E INSTALAÇÃO. AF_06/2016</v>
          </cell>
          <cell r="C4215" t="str">
            <v>UN</v>
          </cell>
          <cell r="D4215" t="str">
            <v>ATRIBUÍDO SÃO PAULO</v>
          </cell>
          <cell r="E4215">
            <v>17.260000000000002</v>
          </cell>
        </row>
        <row r="4216">
          <cell r="A4216">
            <v>96760</v>
          </cell>
          <cell r="B4216" t="str">
            <v>TÊ, PPR, DN 50 MM, CLASSE PN 25,  INSTALADO EM RESERVAÇÃO DE ÁGUA DE EDIFICAÇÃO QUE POSSUA RESERVATÓRIO DE FIBRA/FIBROCIMENTO  FORNECIMENTO E INSTALAÇÃO. AF_06/2016</v>
          </cell>
          <cell r="C4216" t="str">
            <v>UN</v>
          </cell>
          <cell r="D4216" t="str">
            <v>ATRIBUÍDO SÃO PAULO</v>
          </cell>
          <cell r="E4216">
            <v>24.59</v>
          </cell>
        </row>
        <row r="4217">
          <cell r="A4217">
            <v>96761</v>
          </cell>
          <cell r="B4217" t="str">
            <v>TÊ, PPR, DN 63 MM, CLASSE PN 25,  INSTALADO EM RESERVAÇÃO DE ÁGUA DE EDIFICAÇÃO QUE POSSUA RESERVATÓRIO DE FIBRA/FIBROCIMENTO  FORNECIMENTO E INSTALAÇÃO. AF_06/2016</v>
          </cell>
          <cell r="C4217" t="str">
            <v>UN</v>
          </cell>
          <cell r="D4217" t="str">
            <v>ATRIBUÍDO SÃO PAULO</v>
          </cell>
          <cell r="E4217">
            <v>34.130000000000003</v>
          </cell>
        </row>
        <row r="4218">
          <cell r="A4218">
            <v>96762</v>
          </cell>
          <cell r="B4218" t="str">
            <v>TÊ, PPR, DN 75 MM, CLASSE PN 25,  INSTALADO EM RESERVAÇÃO DE ÁGUA DE EDIFICAÇÃO QUE POSSUA RESERVATÓRIO DE FIBRA/FIBROCIMENTO  FORNECIMENTO E INSTALAÇÃO. AF_06/2016</v>
          </cell>
          <cell r="C4218" t="str">
            <v>UN</v>
          </cell>
          <cell r="D4218" t="str">
            <v>ATRIBUÍDO SÃO PAULO</v>
          </cell>
          <cell r="E4218">
            <v>65.989999999999995</v>
          </cell>
        </row>
        <row r="4219">
          <cell r="A4219">
            <v>96763</v>
          </cell>
          <cell r="B4219" t="str">
            <v>TÊ, PPR, DN 90 MM, CLASSE PN 25,  INSTALADO EM RESERVAÇÃO DE ÁGUA DE EDIFICAÇÃO QUE POSSUA RESERVATÓRIO DE FIBRA/FIBROCIMENTO  FORNECIMENTO E INSTALAÇÃO. AF_06/2016</v>
          </cell>
          <cell r="C4219" t="str">
            <v>UN</v>
          </cell>
          <cell r="D4219" t="str">
            <v>ATRIBUÍDO SÃO PAULO</v>
          </cell>
          <cell r="E4219">
            <v>90.14</v>
          </cell>
        </row>
        <row r="4220">
          <cell r="A4220">
            <v>96764</v>
          </cell>
          <cell r="B4220" t="str">
            <v>TÊ, PPR, DN 110 MM, CLASSE PN 25,  INSTALADO EM RESERVAÇÃO DE ÁGUA DE EDIFICAÇÃO QUE POSSUA RESERVATÓRIO DE FIBRA/FIBROCIMENTO  FORNECIMENTO E INSTALAÇÃO. AF_06/2016</v>
          </cell>
          <cell r="C4220" t="str">
            <v>UN</v>
          </cell>
          <cell r="D4220" t="str">
            <v>ATRIBUÍDO SÃO PAULO</v>
          </cell>
          <cell r="E4220">
            <v>143.63999999999999</v>
          </cell>
        </row>
        <row r="4221">
          <cell r="A4221">
            <v>96802</v>
          </cell>
          <cell r="B4221" t="str">
            <v>KIT CHASSI PEX, PRÉ-FABRICADO, PARA CHUVEIRO COM REGISTROS DE PRESSÃO E CONEXÕES POR CRIMPAGEM  FORNECIMENTO E INSTALAÇÃO. AF_06/2015</v>
          </cell>
          <cell r="C4221" t="str">
            <v>UN</v>
          </cell>
          <cell r="D4221" t="str">
            <v>ATRIBUÍDO SÃO PAULO</v>
          </cell>
          <cell r="E4221">
            <v>194.76</v>
          </cell>
        </row>
        <row r="4222">
          <cell r="A4222">
            <v>96803</v>
          </cell>
          <cell r="B4222" t="str">
            <v>KIT CHASSI PEX, PRÉ-FABRICADO, PARA COZINHA COM CUBA SIMPLES E CONEXÕES POR CRIMPAGEM  FORNECIMENTO E INSTALAÇÃO. AF_06/2015</v>
          </cell>
          <cell r="C4222" t="str">
            <v>UN</v>
          </cell>
          <cell r="D4222" t="str">
            <v>ATRIBUÍDO SÃO PAULO</v>
          </cell>
          <cell r="E4222">
            <v>100.33</v>
          </cell>
        </row>
        <row r="4223">
          <cell r="A4223">
            <v>96804</v>
          </cell>
          <cell r="B4223" t="str">
            <v>KIT CHASSI PEX, PRÉ-FABRICADO, PARA ÁREA DE SERVIÇO COM TANQUE E MÁQUINA DE LAVAR ROUPA, E CONEXÕES POR CRIMPAGEM  FORNECIMENTO E INSTALAÇÃO. AF_06/2015</v>
          </cell>
          <cell r="C4223" t="str">
            <v>UN</v>
          </cell>
          <cell r="D4223" t="str">
            <v>ATRIBUÍDO SÃO PAULO</v>
          </cell>
          <cell r="E4223">
            <v>180.41</v>
          </cell>
        </row>
        <row r="4224">
          <cell r="A4224">
            <v>96805</v>
          </cell>
          <cell r="B4224" t="str">
            <v>KIT CHASSI PEX, PRÉ-FABRICADO, PARA CHUVEIRO COM REGISTROS DE PRESSÃO E CONEXÕES POR ANEL DESLIZANTE  FORNECIMENTO E INSTALAÇÃO. AF_06/2015</v>
          </cell>
          <cell r="C4224" t="str">
            <v>UN</v>
          </cell>
          <cell r="D4224" t="str">
            <v>ATRIBUÍDO SÃO PAULO</v>
          </cell>
          <cell r="E4224">
            <v>201.7</v>
          </cell>
        </row>
        <row r="4225">
          <cell r="A4225">
            <v>96806</v>
          </cell>
          <cell r="B4225" t="str">
            <v>KIT CHASSI PEX, PRÉ-FABRICADO, PARA COZINHA COM CUBA SIMPLES E CONEXÕES POR ANEL DESLIZANTE  FORNECIMENTO E INSTALAÇÃO. AF_06/2015</v>
          </cell>
          <cell r="C4225" t="str">
            <v>UN</v>
          </cell>
          <cell r="D4225" t="str">
            <v>ATRIBUÍDO SÃO PAULO</v>
          </cell>
          <cell r="E4225">
            <v>98.54</v>
          </cell>
        </row>
        <row r="4226">
          <cell r="A4226">
            <v>96807</v>
          </cell>
          <cell r="B4226" t="str">
            <v>KIT CHASSI PEX, PRÉ-FABRICADO, PARA ÁREA DE SERVIÇO COM TANQUE E MÁQUINA DE LAVAR ROUPA, E CONEXÕES POR ANEL DESLIZANTE  FORNECIMENTO E INSTALAÇÃO. AF_06/2015</v>
          </cell>
          <cell r="C4226" t="str">
            <v>UN</v>
          </cell>
          <cell r="D4226" t="str">
            <v>ATRIBUÍDO SÃO PAULO</v>
          </cell>
          <cell r="E4226">
            <v>164.85</v>
          </cell>
        </row>
        <row r="4227">
          <cell r="A4227">
            <v>96808</v>
          </cell>
          <cell r="B4227" t="str">
            <v>UNIÃO METÁLICA PARA INSTALAÇÕES EM PEX, DN 16 MM, FIXAÇÃO DAS CONEXÕES POR ANEL DESLIZANTE  FORNECIMENTO E INSTALAÇÃO . AF_06/2015</v>
          </cell>
          <cell r="C4227" t="str">
            <v>UN</v>
          </cell>
          <cell r="D4227" t="str">
            <v>ATRIBUÍDO SÃO PAULO</v>
          </cell>
          <cell r="E4227">
            <v>9.51</v>
          </cell>
        </row>
        <row r="4228">
          <cell r="A4228">
            <v>96809</v>
          </cell>
          <cell r="B4228" t="str">
            <v>CONEXÃO FIXA, ROSCA FÊMEA, METÁLICA, PARA INSTALAÇÕES EM PEX, DN 16 MM X 1/2", COM ANEL DESLIZANTE. FORNECIMENTO E INSTALAÇÃO. AF_06/2015</v>
          </cell>
          <cell r="C4228" t="str">
            <v>UN</v>
          </cell>
          <cell r="D4228" t="str">
            <v>ATRIBUÍDO SÃO PAULO</v>
          </cell>
          <cell r="E4228">
            <v>10.82</v>
          </cell>
        </row>
        <row r="4229">
          <cell r="A4229">
            <v>96810</v>
          </cell>
          <cell r="B4229" t="str">
            <v>CONEXÃO MÓVEL, ROSCA FÊMEA, METÁLICA, PARA INSTALAÇÕES EM PEX, DN 16 MM X 3/4", COM ANEL DESLIZANTE. FORNECIMENTO E INSTALAÇÃO. AF_06/2015</v>
          </cell>
          <cell r="C4229" t="str">
            <v>UN</v>
          </cell>
          <cell r="D4229" t="str">
            <v>ATRIBUÍDO SÃO PAULO</v>
          </cell>
          <cell r="E4229">
            <v>11.7</v>
          </cell>
        </row>
        <row r="4230">
          <cell r="A4230">
            <v>96811</v>
          </cell>
          <cell r="B4230" t="str">
            <v>UNIÃO METÁLICA PARA INSTALAÇÕES EM PEX, DN 20 MM, FIXAÇÃO DAS CONEXÕES POR ANEL DESLIZANTE  FORNECIMENTO E INSTALAÇÃO . AF_06/2015</v>
          </cell>
          <cell r="C4230" t="str">
            <v>UN</v>
          </cell>
          <cell r="D4230" t="str">
            <v>ATRIBUÍDO SÃO PAULO</v>
          </cell>
          <cell r="E4230">
            <v>12.63</v>
          </cell>
        </row>
        <row r="4231">
          <cell r="A4231">
            <v>96812</v>
          </cell>
          <cell r="B4231" t="str">
            <v>CONEXÃO FIXA, ROSCA FÊMEA, METÁLICA, PARA INSTALAÇÕES EM PEX, DN 20 MM X 1/2", COM ANEL DESLIZANTE. FORNECIMENTO E INSTALAÇÃO. AF_06/2015</v>
          </cell>
          <cell r="C4231" t="str">
            <v>UN</v>
          </cell>
          <cell r="D4231" t="str">
            <v>ATRIBUÍDO SÃO PAULO</v>
          </cell>
          <cell r="E4231">
            <v>12.16</v>
          </cell>
        </row>
        <row r="4232">
          <cell r="A4232">
            <v>96813</v>
          </cell>
          <cell r="B4232" t="str">
            <v>CONEXÃO FIXA, ROSCA FÊMEA, METÁLICA, PARA INSTALAÇÕES EM PEX, DN 20 MM X 3/4", COM ANEL DESLIZANTE. FORNECIMENTO E INSTALAÇÃO. AF_06/2015</v>
          </cell>
          <cell r="C4232" t="str">
            <v>UN</v>
          </cell>
          <cell r="D4232" t="str">
            <v>ATRIBUÍDO SÃO PAULO</v>
          </cell>
          <cell r="E4232">
            <v>13.92</v>
          </cell>
        </row>
        <row r="4233">
          <cell r="A4233">
            <v>96814</v>
          </cell>
          <cell r="B4233" t="str">
            <v>UNIÃO DE REDUÇÃO, METÁLICA, PARA INSTALAÇÕES EM PEX, DN 20 X 16 MM, CONEXÃO POR ANEL DESLIZANTE  FORNECIMENTO E INSTALAÇÃO. AF_06/2015</v>
          </cell>
          <cell r="C4233" t="str">
            <v>UN</v>
          </cell>
          <cell r="D4233" t="str">
            <v>ATRIBUÍDO SÃO PAULO</v>
          </cell>
          <cell r="E4233">
            <v>11.86</v>
          </cell>
        </row>
        <row r="4234">
          <cell r="A4234">
            <v>96815</v>
          </cell>
          <cell r="B4234" t="str">
            <v>UNIÃO METÁLICA PARA INSTALAÇÕES EM PEX, DN 25 MM, FIXAÇÃO DAS CONEXÕES POR ANEL DESLIZANTE   FORNECIMENTO E INSTALAÇÃO. AF_06/2015</v>
          </cell>
          <cell r="C4234" t="str">
            <v>UN</v>
          </cell>
          <cell r="D4234" t="str">
            <v>ATRIBUÍDO SÃO PAULO</v>
          </cell>
          <cell r="E4234">
            <v>19.690000000000001</v>
          </cell>
        </row>
        <row r="4235">
          <cell r="A4235">
            <v>96816</v>
          </cell>
          <cell r="B4235" t="str">
            <v>CONEXÃO FIXA, ROSCA FÊMEA, METÁLICA, PARA INSTALAÇÕES EM PEX, DN 25 MM X 3/4", COM ANEL DESLIZANTE. FORNECIMENTO E INSTALAÇÃO. AF_06/2015</v>
          </cell>
          <cell r="C4235" t="str">
            <v>UN</v>
          </cell>
          <cell r="D4235" t="str">
            <v>ATRIBUÍDO SÃO PAULO</v>
          </cell>
          <cell r="E4235">
            <v>16.34</v>
          </cell>
        </row>
        <row r="4236">
          <cell r="A4236">
            <v>96817</v>
          </cell>
          <cell r="B4236" t="str">
            <v>CONEXÃO FIXA, ROSCA FÊMEA, METÁLICA, PARA INSTALAÇÕES EM PEX, DN 25 MM X 1", COM ANEL DESLIZANTE. FORNECIMENTO E INSTALAÇÃO. AF_06/2015</v>
          </cell>
          <cell r="C4236" t="str">
            <v>UN</v>
          </cell>
          <cell r="D4236" t="str">
            <v>ATRIBUÍDO SÃO PAULO</v>
          </cell>
          <cell r="E4236">
            <v>18.48</v>
          </cell>
        </row>
        <row r="4237">
          <cell r="A4237">
            <v>96818</v>
          </cell>
          <cell r="B4237" t="str">
            <v>UNIÃO DE REDUÇÃO, METÁLICA, PEX, DN 25 X 16 MM, CONEXÃO POR ANEL DESLIZANTE  FORNECIMENTO E INSTALAÇÃO. AF_06/2015</v>
          </cell>
          <cell r="C4237" t="str">
            <v>UN</v>
          </cell>
          <cell r="D4237" t="str">
            <v>ATRIBUÍDO SÃO PAULO</v>
          </cell>
          <cell r="E4237">
            <v>17.260000000000002</v>
          </cell>
        </row>
        <row r="4238">
          <cell r="A4238">
            <v>96819</v>
          </cell>
          <cell r="B4238" t="str">
            <v>UNIÃO DE REDUÇÃO, METÁLICA, PEX, DN 25 X 20 MM, CONEXÃO POR ANEL DESLIZANTE  FORNECIMENTO E INSTALAÇÃO. AF_06/2015</v>
          </cell>
          <cell r="C4238" t="str">
            <v>UN</v>
          </cell>
          <cell r="D4238" t="str">
            <v>ATRIBUÍDO SÃO PAULO</v>
          </cell>
          <cell r="E4238">
            <v>17.260000000000002</v>
          </cell>
        </row>
        <row r="4239">
          <cell r="A4239">
            <v>96820</v>
          </cell>
          <cell r="B4239" t="str">
            <v>UNIÃO METÁLICA PARA INSTALAÇÕES EM PEX, DN 32 MM, FIXAÇÃO DAS CONEXÕES POR ANEL DESLIZANTE   FORNECIMENTO E INSTALAÇÃO. AF_06/2015</v>
          </cell>
          <cell r="C4239" t="str">
            <v>UN</v>
          </cell>
          <cell r="D4239" t="str">
            <v>ATRIBUÍDO SÃO PAULO</v>
          </cell>
          <cell r="E4239">
            <v>30.92</v>
          </cell>
        </row>
        <row r="4240">
          <cell r="A4240">
            <v>96821</v>
          </cell>
          <cell r="B4240" t="str">
            <v>CONEXÃO FIXA, ROSCA FÊMEA, METÁLICA, PARA INSTALAÇÕES EM PEX, DN 32 MM X 1", COM ANEL DESLIZANTE  FORNECIMENTO E INSTALAÇÃO. AF_06/2015</v>
          </cell>
          <cell r="C4240" t="str">
            <v>UN</v>
          </cell>
          <cell r="D4240" t="str">
            <v>ATRIBUÍDO SÃO PAULO</v>
          </cell>
          <cell r="E4240">
            <v>26.49</v>
          </cell>
        </row>
        <row r="4241">
          <cell r="A4241">
            <v>96822</v>
          </cell>
          <cell r="B4241" t="str">
            <v>UNIÃO DE REDUÇÃO, METÁLICA, PEX, DN 32 X 25 MM, CONEXÃO POR ANEL DESLIZANTE  FORNECIMENTO E INSTALAÇÃO. AF_06/2015</v>
          </cell>
          <cell r="C4241" t="str">
            <v>UN</v>
          </cell>
          <cell r="D4241" t="str">
            <v>ATRIBUÍDO SÃO PAULO</v>
          </cell>
          <cell r="E4241">
            <v>26.83</v>
          </cell>
        </row>
        <row r="4242">
          <cell r="A4242">
            <v>96823</v>
          </cell>
          <cell r="B4242" t="str">
            <v>LUVA PARA INSTALAÇÕES EM PEX, DN 16 MM, CONEXÃO POR CRIMPAGEM  FORNECIMENTO E INSTALAÇÃO . AF_06/2015</v>
          </cell>
          <cell r="C4242" t="str">
            <v>UN</v>
          </cell>
          <cell r="D4242" t="str">
            <v>ATRIBUÍDO SÃO PAULO</v>
          </cell>
          <cell r="E4242">
            <v>11.09</v>
          </cell>
        </row>
        <row r="4243">
          <cell r="A4243">
            <v>96824</v>
          </cell>
          <cell r="B4243" t="str">
            <v>CONEXÃO FIXA, ROSCA FÊMEA, PARA INSTALAÇÕES EM PEX, DN 16MM X 1/2", CONEXÃO POR CRIMPAGEM  FORNECIMENTO E INSTALAÇÃO. AF_06/2015</v>
          </cell>
          <cell r="C4243" t="str">
            <v>UN</v>
          </cell>
          <cell r="D4243" t="str">
            <v>ATRIBUÍDO SÃO PAULO</v>
          </cell>
          <cell r="E4243">
            <v>12.46</v>
          </cell>
        </row>
        <row r="4244">
          <cell r="A4244">
            <v>96825</v>
          </cell>
          <cell r="B4244" t="str">
            <v>CONEXÃO FIXA, ROSCA FÊMEA, PARA INSTALAÇÕES EM PEX, DN 16MM X 3/4", CONEXÃO POR CRIMPAGEM  FORNECIMENTO E INSTALAÇÃO. AF_06/2015</v>
          </cell>
          <cell r="C4244" t="str">
            <v>UN</v>
          </cell>
          <cell r="D4244" t="str">
            <v>ATRIBUÍDO SÃO PAULO</v>
          </cell>
          <cell r="E4244">
            <v>16.72</v>
          </cell>
        </row>
        <row r="4245">
          <cell r="A4245">
            <v>96826</v>
          </cell>
          <cell r="B4245" t="str">
            <v>LUVA PARA INSTALAÇÕES EM PEX, DN 20 MM, CONEXÃO POR CRIMPAGEM   FORNECIMENTO E INSTALAÇÃO. AF_06/2015</v>
          </cell>
          <cell r="C4245" t="str">
            <v>UN</v>
          </cell>
          <cell r="D4245" t="str">
            <v>ATRIBUÍDO SÃO PAULO</v>
          </cell>
          <cell r="E4245">
            <v>15.29</v>
          </cell>
        </row>
        <row r="4246">
          <cell r="A4246">
            <v>96827</v>
          </cell>
          <cell r="B4246" t="str">
            <v>CONEXÃO FIXA, ROSCA FÊMEA, PARA INSTALAÇÕES EM PEX, DN 20MM X 1/2", CONEXÃO POR CRIMPAGEM  FORNECIMENTO E INSTALAÇÃO. AF_06/2015</v>
          </cell>
          <cell r="C4246" t="str">
            <v>UN</v>
          </cell>
          <cell r="D4246" t="str">
            <v>ATRIBUÍDO SÃO PAULO</v>
          </cell>
          <cell r="E4246">
            <v>15.85</v>
          </cell>
        </row>
        <row r="4247">
          <cell r="A4247">
            <v>96828</v>
          </cell>
          <cell r="B4247" t="str">
            <v>CONEXÃO FIXA, ROSCA FÊMEA, PARA INSTALAÇÕES EM PEX, DN 20MM X 3/4", CONEXÃO POR CRIMPAGEM  FORNECIMENTO E INSTALAÇÃO. AF_06/2015</v>
          </cell>
          <cell r="C4247" t="str">
            <v>UN</v>
          </cell>
          <cell r="D4247" t="str">
            <v>ATRIBUÍDO SÃO PAULO</v>
          </cell>
          <cell r="E4247">
            <v>19.760000000000002</v>
          </cell>
        </row>
        <row r="4248">
          <cell r="A4248">
            <v>96829</v>
          </cell>
          <cell r="B4248" t="str">
            <v>LUVA DE REDUÇÃO PARA INSTALAÇÕES EM PEX, DN 20 X 16 MM, CONEXÃO POR CRIMPAGEM  FORNECIMENTO E INSTALAÇÃO. AF_06/2015</v>
          </cell>
          <cell r="C4248" t="str">
            <v>UN</v>
          </cell>
          <cell r="D4248" t="str">
            <v>ATRIBUÍDO SÃO PAULO</v>
          </cell>
          <cell r="E4248">
            <v>15.27</v>
          </cell>
        </row>
        <row r="4249">
          <cell r="A4249">
            <v>96830</v>
          </cell>
          <cell r="B4249" t="str">
            <v>LUVA PARA INSTALAÇÕES EM PEX, DN 25 MM, CONEXÃO POR CRIMPAGEM   FORNECIMENTO E INSTALAÇÃO. AF_06/2015</v>
          </cell>
          <cell r="C4249" t="str">
            <v>UN</v>
          </cell>
          <cell r="D4249" t="str">
            <v>ATRIBUÍDO SÃO PAULO</v>
          </cell>
          <cell r="E4249">
            <v>22.05</v>
          </cell>
        </row>
        <row r="4250">
          <cell r="A4250">
            <v>96831</v>
          </cell>
          <cell r="B4250" t="str">
            <v>CONEXÃO FIXA, ROSCA FÊMEA, PARA INSTALAÇÕES EM PEX, DN 25MM X 1/2", CONEXÃO POR CRIMPAGEM  FORNECIMENTO E INSTALAÇÃO. AF_06/2015</v>
          </cell>
          <cell r="C4250" t="str">
            <v>UN</v>
          </cell>
          <cell r="D4250" t="str">
            <v>ATRIBUÍDO SÃO PAULO</v>
          </cell>
          <cell r="E4250">
            <v>18.100000000000001</v>
          </cell>
        </row>
        <row r="4251">
          <cell r="A4251">
            <v>96832</v>
          </cell>
          <cell r="B4251" t="str">
            <v>CONEXÃO FIXA, ROSCA FÊMEA, PARA INSTALAÇÕES EM PEX, DN 25MM X 3/4", CONEXÃO POR CRIMPAGEM  FORNECIMENTO E INSTALAÇÃO. AF_06/2015</v>
          </cell>
          <cell r="C4251" t="str">
            <v>UN</v>
          </cell>
          <cell r="D4251" t="str">
            <v>ATRIBUÍDO SÃO PAULO</v>
          </cell>
          <cell r="E4251">
            <v>20.82</v>
          </cell>
        </row>
        <row r="4252">
          <cell r="A4252">
            <v>96833</v>
          </cell>
          <cell r="B4252" t="str">
            <v>LUVA DE REDUÇÃO PARA INSTALAÇÕES EM PEX, DN 25 X 16 MM, CONEXÃO POR CRIMPAGEM  FORNECIMENTO E INSTALAÇÃO. AF_06/2015</v>
          </cell>
          <cell r="C4252" t="str">
            <v>UN</v>
          </cell>
          <cell r="D4252" t="str">
            <v>ATRIBUÍDO SÃO PAULO</v>
          </cell>
          <cell r="E4252">
            <v>19.54</v>
          </cell>
        </row>
        <row r="4253">
          <cell r="A4253">
            <v>96834</v>
          </cell>
          <cell r="B4253" t="str">
            <v>LUVA PARA INSTALAÇÕES EM PEX, DN 32 MM, CONEXÃO POR CRIMPAGEM  FORNECIMENTO E INSTALAÇÃO . AF_06/2015</v>
          </cell>
          <cell r="C4253" t="str">
            <v>UN</v>
          </cell>
          <cell r="D4253" t="str">
            <v>ATRIBUÍDO SÃO PAULO</v>
          </cell>
          <cell r="E4253">
            <v>32.01</v>
          </cell>
        </row>
        <row r="4254">
          <cell r="A4254">
            <v>96835</v>
          </cell>
          <cell r="B4254" t="str">
            <v>CONEXÃO FIXA, ROSCA FÊMEA, PARA INSTALAÇÕES EM PEX, DN 32 MM X 3/4", CONEXÃO POR CRIMPAGEM  FORNECIMENTO E INSTALAÇÃO. AF_06/2015</v>
          </cell>
          <cell r="C4254" t="str">
            <v>UN</v>
          </cell>
          <cell r="D4254" t="str">
            <v>ATRIBUÍDO SÃO PAULO</v>
          </cell>
          <cell r="E4254">
            <v>27.78</v>
          </cell>
        </row>
        <row r="4255">
          <cell r="A4255">
            <v>96836</v>
          </cell>
          <cell r="B4255" t="str">
            <v>LUVA DE REDUÇÃO PARA INSTALAÇÕES EM PEX, DN 32 X 25 MM, CONEXÃO POR CRIMPAGEM  FORNECIMENTO E INSTALAÇÃO. AF_06/2015</v>
          </cell>
          <cell r="C4255" t="str">
            <v>UN</v>
          </cell>
          <cell r="D4255" t="str">
            <v>ATRIBUÍDO SÃO PAULO</v>
          </cell>
          <cell r="E4255">
            <v>29.54</v>
          </cell>
        </row>
        <row r="4256">
          <cell r="A4256">
            <v>96837</v>
          </cell>
          <cell r="B4256" t="str">
            <v>JOELHO 90 GRAUS, METÁLICO, PARA INSTALAÇÕES EM PEX, DN 16 MM, CONEXÃO POR ANEL DESLIZANTE   FORNECIMENTO E INSTALAÇÃO. AF_06/2015</v>
          </cell>
          <cell r="C4256" t="str">
            <v>UN</v>
          </cell>
          <cell r="D4256" t="str">
            <v>ATRIBUÍDO SÃO PAULO</v>
          </cell>
          <cell r="E4256">
            <v>16.46</v>
          </cell>
        </row>
        <row r="4257">
          <cell r="A4257">
            <v>96838</v>
          </cell>
          <cell r="B4257" t="str">
            <v>JOELHO 90 GRAUS, ROSCA FÊMEA TERMINAL, METÁLICO, PARA INSTALAÇÕES EM PEX, DN 16MM X 1/2", CONEXÃO POR ANEL DESLIZANTE  FORNECIMENTO E INSTALAÇÃO. AF_06/2015</v>
          </cell>
          <cell r="C4257" t="str">
            <v>UN</v>
          </cell>
          <cell r="D4257" t="str">
            <v>ATRIBUÍDO SÃO PAULO</v>
          </cell>
          <cell r="E4257">
            <v>15.2</v>
          </cell>
        </row>
        <row r="4258">
          <cell r="A4258">
            <v>96839</v>
          </cell>
          <cell r="B4258" t="str">
            <v>JOELHO, ROSCA FÊMEA, COM BASE FIXA, METÁLICO, PARA INSTALAÇÕES EM PEX, DN 16MM X 1/2", CONEXÃO POR ANEL DESLIZANTE  FORNECIMENTO E INSTALAÇÃO. AF_06/2015</v>
          </cell>
          <cell r="C4258" t="str">
            <v>UN</v>
          </cell>
          <cell r="D4258" t="str">
            <v>ATRIBUÍDO SÃO PAULO</v>
          </cell>
          <cell r="E4258">
            <v>14.98</v>
          </cell>
        </row>
        <row r="4259">
          <cell r="A4259">
            <v>96840</v>
          </cell>
          <cell r="B4259" t="str">
            <v>JOELHO 90 GRAUS, METÁLICO, PARA INSTALAÇÕES EM PEX, DN 20 MM, CONEXÃO POR ANEL DESLIZANTE  FORNECIMENTO E INSTALAÇÃO . AF_06/2015</v>
          </cell>
          <cell r="C4259" t="str">
            <v>UN</v>
          </cell>
          <cell r="D4259" t="str">
            <v>ATRIBUÍDO SÃO PAULO</v>
          </cell>
          <cell r="E4259">
            <v>19.25</v>
          </cell>
        </row>
        <row r="4260">
          <cell r="A4260">
            <v>96841</v>
          </cell>
          <cell r="B4260" t="str">
            <v>JOELHO 90 GRAUS, ROSCA FÊMEA TERMINAL, METÁLICO, PARA INSTALAÇÕES EM PEX, DN 20 MM X 1/2", CONEXÃO POR ANEL DESLIZANTE  FORNECIMENTO E INSTALAÇÃO. AF_06/2015</v>
          </cell>
          <cell r="C4260" t="str">
            <v>UN</v>
          </cell>
          <cell r="D4260" t="str">
            <v>ATRIBUÍDO SÃO PAULO</v>
          </cell>
          <cell r="E4260">
            <v>16.98</v>
          </cell>
        </row>
        <row r="4261">
          <cell r="A4261">
            <v>96842</v>
          </cell>
          <cell r="B4261" t="str">
            <v>JOELHO 90 GRAUS, ROSCA FÊMEA TERMINAL, METÁLICO, PARA INSTALAÇÕES EM PEX, DN 20 MM X 3/4", CONEXÃO POR ANEL DESLIZANTE  FORNECIMENTO E INSTALAÇÃO. AF_06/2015</v>
          </cell>
          <cell r="C4261" t="str">
            <v>UN</v>
          </cell>
          <cell r="D4261" t="str">
            <v>ATRIBUÍDO SÃO PAULO</v>
          </cell>
          <cell r="E4261">
            <v>21.33</v>
          </cell>
        </row>
        <row r="4262">
          <cell r="A4262">
            <v>96843</v>
          </cell>
          <cell r="B4262" t="str">
            <v>JOELHO ROSCA FÊMEA, COM BASE FIXA, METÁLICO, PARA INSTALAÇÕES EM PEX, DN 20MM X 1/2", CONEXÃO POR ANEL DESLIZANTE  FORNECIMENTO E INSTALAÇÃO. AF_06/2015</v>
          </cell>
          <cell r="C4262" t="str">
            <v>UN</v>
          </cell>
          <cell r="D4262" t="str">
            <v>ATRIBUÍDO SÃO PAULO</v>
          </cell>
          <cell r="E4262">
            <v>20.55</v>
          </cell>
        </row>
        <row r="4263">
          <cell r="A4263">
            <v>96844</v>
          </cell>
          <cell r="B4263" t="str">
            <v>JOELHO ROSCA FÊMEA, MÓVEL, METÁLICO, PARA INSTALAÇÕES EM PEX, DN 20MM X 3/4", CONEXÃO POR ANEL DESLIZANTE  FORNECIMENTO E INSTALAÇÃO. AF_06/2015</v>
          </cell>
          <cell r="C4263" t="str">
            <v>UN</v>
          </cell>
          <cell r="D4263" t="str">
            <v>ATRIBUÍDO SÃO PAULO</v>
          </cell>
          <cell r="E4263">
            <v>27.65</v>
          </cell>
        </row>
        <row r="4264">
          <cell r="A4264">
            <v>96845</v>
          </cell>
          <cell r="B4264" t="str">
            <v>JOELHO 90 GRAUS, METÁLICO, PARA INSTALAÇÕES EM PEX, DN 25 MM, CONEXÃO POR ANEL DESLIZANTE   FORNECIMENTO E INSTALAÇÃO. AF_06/2015</v>
          </cell>
          <cell r="C4264" t="str">
            <v>UN</v>
          </cell>
          <cell r="D4264" t="str">
            <v>ATRIBUÍDO SÃO PAULO</v>
          </cell>
          <cell r="E4264">
            <v>29.74</v>
          </cell>
        </row>
        <row r="4265">
          <cell r="A4265">
            <v>96846</v>
          </cell>
          <cell r="B4265" t="str">
            <v>JOELHO 90 GRAUS, ROSCA FÊMEA TERMINAL, METÁLICO, PARA INSTALAÇÕES EM PEX, DN 25 MM X 3/4", CONEXÃO POR ANEL DESLIZANTE  FORNECIMENTO E INSTALAÇÃO. AF_06/2015</v>
          </cell>
          <cell r="C4265" t="str">
            <v>UN</v>
          </cell>
          <cell r="D4265" t="str">
            <v>ATRIBUÍDO SÃO PAULO</v>
          </cell>
          <cell r="E4265">
            <v>23.67</v>
          </cell>
        </row>
        <row r="4266">
          <cell r="A4266">
            <v>96847</v>
          </cell>
          <cell r="B4266" t="str">
            <v>JOELHO ROSCA FÊMEA, COM BASE FIXA, METÁLICO, PARA INSTALAÇÕES EM PEX, DN 25MM X 3/4", CONEXÃO POR ANEL DESLIZANTE  FORNECIMENTO E INSTALAÇÃO. AF_06/2015</v>
          </cell>
          <cell r="C4266" t="str">
            <v>UN</v>
          </cell>
          <cell r="D4266" t="str">
            <v>ATRIBUÍDO SÃO PAULO</v>
          </cell>
          <cell r="E4266">
            <v>25.9</v>
          </cell>
        </row>
        <row r="4267">
          <cell r="A4267">
            <v>96848</v>
          </cell>
          <cell r="B4267" t="str">
            <v>JOELHO 90 GRAUS, METÁLICO, PARA INSTALAÇÕES EM PEX, DN 32 MM, CONEXÃO POR ANEL DESLIZANTE  FORNECIMENTO E INSTALAÇÃO . AF_06/2015</v>
          </cell>
          <cell r="C4267" t="str">
            <v>UN</v>
          </cell>
          <cell r="D4267" t="str">
            <v>ATRIBUÍDO SÃO PAULO</v>
          </cell>
          <cell r="E4267">
            <v>38.47</v>
          </cell>
        </row>
        <row r="4268">
          <cell r="A4268">
            <v>96849</v>
          </cell>
          <cell r="B4268" t="str">
            <v>JOELHO 90 GRAUS, PARA INSTALAÇÕES EM PEX, DN 16 MM, CONEXÃO POR CRIMPAGEM   FORNECIMENTO E INSTALAÇÃO. AF_06/2015</v>
          </cell>
          <cell r="C4268" t="str">
            <v>UN</v>
          </cell>
          <cell r="D4268" t="str">
            <v>ATRIBUÍDO SÃO PAULO</v>
          </cell>
          <cell r="E4268">
            <v>14.09</v>
          </cell>
        </row>
        <row r="4269">
          <cell r="A4269">
            <v>96850</v>
          </cell>
          <cell r="B4269" t="str">
            <v>JOELHO 90 GRAUS, ROSCA FÊMEA TERMINAL, PARA INSTALAÇÕES EM PEX, DN 16MM X 1/2", CONEXÃO POR CRIMPAGEM  FORNECIMENTO E INSTALAÇÃO. AF_06/2015</v>
          </cell>
          <cell r="C4269" t="str">
            <v>UN</v>
          </cell>
          <cell r="D4269" t="str">
            <v>ATRIBUÍDO SÃO PAULO</v>
          </cell>
          <cell r="E4269">
            <v>16.36</v>
          </cell>
        </row>
        <row r="4270">
          <cell r="A4270">
            <v>96851</v>
          </cell>
          <cell r="B4270" t="str">
            <v>JOELHO 90 GRAUS, ROSCA FÊMEA TERMINAL, PARA INSTALAÇÕES EM PEX, DN 16MM X 3/4", CONEXÃO POR CRIMPAGEM  FORNECIMENTO E INSTALAÇÃO. AF_06/2015</v>
          </cell>
          <cell r="C4270" t="str">
            <v>UN</v>
          </cell>
          <cell r="D4270" t="str">
            <v>ATRIBUÍDO SÃO PAULO</v>
          </cell>
          <cell r="E4270">
            <v>21.44</v>
          </cell>
        </row>
        <row r="4271">
          <cell r="A4271">
            <v>96852</v>
          </cell>
          <cell r="B4271" t="str">
            <v>JOELHO 90 GRAUS, PARA INSTALAÇÕES EM PEX, DN 20 MM, CONEXÃO POR CRIMPAGEM   FORNECIMENTO E INSTALAÇÃO. AF_06/2015</v>
          </cell>
          <cell r="C4271" t="str">
            <v>UN</v>
          </cell>
          <cell r="D4271" t="str">
            <v>ATRIBUÍDO SÃO PAULO</v>
          </cell>
          <cell r="E4271">
            <v>18.64</v>
          </cell>
        </row>
        <row r="4272">
          <cell r="A4272">
            <v>96853</v>
          </cell>
          <cell r="B4272" t="str">
            <v>JOELHO 90 GRAUS, ROSCA FÊMEA TERMINAL, PARA INSTALAÇÕES EM PEX, DN 20MM X 1/2", CONEXÃO POR CRIMPAGEM  FORNECIMENTO E INSTALAÇÃO. AF_06/2015</v>
          </cell>
          <cell r="C4272" t="str">
            <v>UN</v>
          </cell>
          <cell r="D4272" t="str">
            <v>ATRIBUÍDO SÃO PAULO</v>
          </cell>
          <cell r="E4272">
            <v>20.86</v>
          </cell>
        </row>
        <row r="4273">
          <cell r="A4273">
            <v>96854</v>
          </cell>
          <cell r="B4273" t="str">
            <v>JOELHO 90 GRAUS, ROSCA FÊMEA TERMINAL, PARA INSTALAÇÕES EM PEX, DN 20MM X 3/4", CONEXÃO POR CRIMPAGEM  FORNECIMENTO E INSTALAÇÃO. AF_06/2015</v>
          </cell>
          <cell r="C4273" t="str">
            <v>UN</v>
          </cell>
          <cell r="D4273" t="str">
            <v>ATRIBUÍDO SÃO PAULO</v>
          </cell>
          <cell r="E4273">
            <v>24.79</v>
          </cell>
        </row>
        <row r="4274">
          <cell r="A4274">
            <v>96855</v>
          </cell>
          <cell r="B4274" t="str">
            <v>JOELHO 90 GRAUS, PARA INSTALAÇÕES EM PEX, DN 25 MM, CONEXÃO POR CRIMPAGEM   FORNECIMENTO E INSTALAÇÃO. AF_06/2015</v>
          </cell>
          <cell r="C4274" t="str">
            <v>UN</v>
          </cell>
          <cell r="D4274" t="str">
            <v>ATRIBUÍDO SÃO PAULO</v>
          </cell>
          <cell r="E4274">
            <v>23.11</v>
          </cell>
        </row>
        <row r="4275">
          <cell r="A4275">
            <v>96856</v>
          </cell>
          <cell r="B4275" t="str">
            <v>JOELHO 90 GRAUS, ROSCA FÊMEA TERMINAL, PARA INSTALAÇÕES EM PEX, DN 25MM X 1/2", CONEXÃO POR CRIMPAGEM  FORNECIMENTO E INSTALAÇÃO. AF_06/2015</v>
          </cell>
          <cell r="C4275" t="str">
            <v>UN</v>
          </cell>
          <cell r="D4275" t="str">
            <v>ATRIBUÍDO SÃO PAULO</v>
          </cell>
          <cell r="E4275">
            <v>23.43</v>
          </cell>
        </row>
        <row r="4276">
          <cell r="A4276">
            <v>96857</v>
          </cell>
          <cell r="B4276" t="str">
            <v>JOELHO 90 GRAUS, ROSCA FÊMEA TERMINAL, PARA INSTALAÇÕES EM PEX, DN 25MM X 1, CONEXÃO POR CRIMPAGEM  FORNECIMENTO E INSTALAÇÃO. AF_06/2015</v>
          </cell>
          <cell r="C4276" t="str">
            <v>UN</v>
          </cell>
          <cell r="D4276" t="str">
            <v>ATRIBUÍDO SÃO PAULO</v>
          </cell>
          <cell r="E4276">
            <v>36.72</v>
          </cell>
        </row>
        <row r="4277">
          <cell r="A4277">
            <v>96858</v>
          </cell>
          <cell r="B4277" t="str">
            <v>JOELHO 90 GRAUS, PARA INSTALAÇÕES EM PEX, DN 32 MM, CONEXÃO POR CRIMPAGEM   FORNECIMENTO E INSTALAÇÃO. AF_06/2015</v>
          </cell>
          <cell r="C4277" t="str">
            <v>UN</v>
          </cell>
          <cell r="D4277" t="str">
            <v>ATRIBUÍDO SÃO PAULO</v>
          </cell>
          <cell r="E4277">
            <v>37.35</v>
          </cell>
        </row>
        <row r="4278">
          <cell r="A4278">
            <v>96859</v>
          </cell>
          <cell r="B4278" t="str">
            <v>JOELHO 90 GRAUS, ROSCA FÊMEA TERMINAL, PARA INSTALAÇÕES EM PEX, DN 32 MM X 1", CONEXÃO POR CRIMPAGEM  FORNECIMENTO E INSTALAÇÃO. AF_06/2015</v>
          </cell>
          <cell r="C4278" t="str">
            <v>UN</v>
          </cell>
          <cell r="D4278" t="str">
            <v>ATRIBUÍDO SÃO PAULO</v>
          </cell>
          <cell r="E4278">
            <v>45.99</v>
          </cell>
        </row>
        <row r="4279">
          <cell r="A4279">
            <v>96860</v>
          </cell>
          <cell r="B4279" t="str">
            <v>TÊ, METÁLICO, PARA INSTALAÇÕES EM PEX, DN 16 MM, CONEXÃO POR ANEL DESLIZANTE  FORNECIMENTO E INSTALAÇÃO. AF_06/2015</v>
          </cell>
          <cell r="C4279" t="str">
            <v>UN</v>
          </cell>
          <cell r="D4279" t="str">
            <v>ATRIBUÍDO SÃO PAULO</v>
          </cell>
          <cell r="E4279">
            <v>19.28</v>
          </cell>
        </row>
        <row r="4280">
          <cell r="A4280">
            <v>96861</v>
          </cell>
          <cell r="B4280" t="str">
            <v>TÊ, ROSCA FÊMEA, METÁLICO, PARA INSTALAÇÕES EM PEX, DN 16 MM X ½, CONEXÃO POR ANEL DESLIZANTE   FORNECIMENTO E INSTALAÇÃO. AF_06/2015</v>
          </cell>
          <cell r="C4280" t="str">
            <v>UN</v>
          </cell>
          <cell r="D4280" t="str">
            <v>ATRIBUÍDO SÃO PAULO</v>
          </cell>
          <cell r="E4280">
            <v>20.71</v>
          </cell>
        </row>
        <row r="4281">
          <cell r="A4281">
            <v>96862</v>
          </cell>
          <cell r="B4281" t="str">
            <v>TÊ, METÁLICO, PARA INSTALAÇÕES EM PEX, DN 20 MM, CONEXÃO POR ANEL DESLIZANTE  FORNECIMENTO E INSTALAÇÃO. AF_06/2015</v>
          </cell>
          <cell r="C4281" t="str">
            <v>UN</v>
          </cell>
          <cell r="D4281" t="str">
            <v>ATRIBUÍDO SÃO PAULO</v>
          </cell>
          <cell r="E4281">
            <v>23.2</v>
          </cell>
        </row>
        <row r="4282">
          <cell r="A4282">
            <v>96863</v>
          </cell>
          <cell r="B4282" t="str">
            <v>TÊ, ROSCA FÊMEA, METÁLICO, PARA INSTALAÇÕES EM PEX, DN 20 MM X ½, CONEXÃO POR ANEL DESLIZANTE   FORNECIMENTO E INSTALAÇÃO. AF_06/2015</v>
          </cell>
          <cell r="C4282" t="str">
            <v>UN</v>
          </cell>
          <cell r="D4282" t="str">
            <v>ATRIBUÍDO SÃO PAULO</v>
          </cell>
          <cell r="E4282">
            <v>22.96</v>
          </cell>
        </row>
        <row r="4283">
          <cell r="A4283">
            <v>96864</v>
          </cell>
          <cell r="B4283" t="str">
            <v>TÊ, METÁLICO, PARA INSTALAÇÕES EM PEX, DN 25 MM, CONEXÃO POR ANEL DESLIZANTE  FORNECIMENTO E INSTALAÇÃO. AF_06/2015</v>
          </cell>
          <cell r="C4283" t="str">
            <v>UN</v>
          </cell>
          <cell r="D4283" t="str">
            <v>ATRIBUÍDO SÃO PAULO</v>
          </cell>
          <cell r="E4283">
            <v>35.79</v>
          </cell>
        </row>
        <row r="4284">
          <cell r="A4284">
            <v>96865</v>
          </cell>
          <cell r="B4284" t="str">
            <v>TÊ, ROSCA FÊMEA, METÁLICO, PARA INSTALAÇÕES EM PEX, DN 25 MM X 3/4", CONEXÃO POR ANEL DESLIZANTE  FORNECIMENTO E INSTALAÇÃO. AF_06/2015</v>
          </cell>
          <cell r="C4284" t="str">
            <v>UN</v>
          </cell>
          <cell r="D4284" t="str">
            <v>ATRIBUÍDO SÃO PAULO</v>
          </cell>
          <cell r="E4284">
            <v>35.090000000000003</v>
          </cell>
        </row>
        <row r="4285">
          <cell r="A4285">
            <v>96866</v>
          </cell>
          <cell r="B4285" t="str">
            <v>TÊ, METÁLICO, PARA INSTALAÇÕES EM PEX, DN 32 MM, CONEXÃO POR ANEL DESLIZANTE  FORNECIMENTO E INSTALAÇÃO. AF_06/2015</v>
          </cell>
          <cell r="C4285" t="str">
            <v>UN</v>
          </cell>
          <cell r="D4285" t="str">
            <v>ATRIBUÍDO SÃO PAULO</v>
          </cell>
          <cell r="E4285">
            <v>46.91</v>
          </cell>
        </row>
        <row r="4286">
          <cell r="A4286">
            <v>96867</v>
          </cell>
          <cell r="B4286" t="str">
            <v>TÊ, ROSCA MACHO, METÁLICO, PARA INSTALAÇÕES EM PEX, DN 32 MM X 1", CONEXÃO POR ANEL DESLIZANTE  FORNECIMENTO E INSTALAÇÃO. AF_06/2015</v>
          </cell>
          <cell r="C4286" t="str">
            <v>UN</v>
          </cell>
          <cell r="D4286" t="str">
            <v>ATRIBUÍDO SÃO PAULO</v>
          </cell>
          <cell r="E4286">
            <v>54.16</v>
          </cell>
        </row>
        <row r="4287">
          <cell r="A4287">
            <v>96868</v>
          </cell>
          <cell r="B4287" t="str">
            <v>TÊ, PARA INSTALAÇÕES EM PEX, DN 16 MM, CONEXÃO POR CRIMPAGEM  FORNECIMENTO E INSTALAÇÃO. AF_06/2015</v>
          </cell>
          <cell r="C4287" t="str">
            <v>UN</v>
          </cell>
          <cell r="D4287" t="str">
            <v>ATRIBUÍDO SÃO PAULO</v>
          </cell>
          <cell r="E4287">
            <v>21.68</v>
          </cell>
        </row>
        <row r="4288">
          <cell r="A4288">
            <v>96869</v>
          </cell>
          <cell r="B4288" t="str">
            <v>TÊ, PARA INSTALAÇÕES EM PEX, DN 20 MM, CONEXÃO POR CRIMPAGEM  FORNECIMENTO E INSTALAÇÃO. AF_06/2015</v>
          </cell>
          <cell r="C4288" t="str">
            <v>UN</v>
          </cell>
          <cell r="D4288" t="str">
            <v>ATRIBUÍDO SÃO PAULO</v>
          </cell>
          <cell r="E4288">
            <v>25.89</v>
          </cell>
        </row>
        <row r="4289">
          <cell r="A4289">
            <v>96870</v>
          </cell>
          <cell r="B4289" t="str">
            <v>TÊ, PEX, DN 25 MM, CONEXÃO POR CRIMPAGEM  FORNECIMENTO E INSTALAÇÃO. AF_06/2015</v>
          </cell>
          <cell r="C4289" t="str">
            <v>UN</v>
          </cell>
          <cell r="D4289" t="str">
            <v>ATRIBUÍDO SÃO PAULO</v>
          </cell>
          <cell r="E4289">
            <v>40.450000000000003</v>
          </cell>
        </row>
        <row r="4290">
          <cell r="A4290">
            <v>96871</v>
          </cell>
          <cell r="B4290" t="str">
            <v>TÊ, PARA INSTALAÇÕES EM PEX, DN 32 MM, CONEXÃO POR CRIMPAGEM  FORNECIMENTO E INSTALAÇÃO. AF_06/2015</v>
          </cell>
          <cell r="C4290" t="str">
            <v>UN</v>
          </cell>
          <cell r="D4290" t="str">
            <v>ATRIBUÍDO SÃO PAULO</v>
          </cell>
          <cell r="E4290">
            <v>58.34</v>
          </cell>
        </row>
        <row r="4291">
          <cell r="A4291">
            <v>96872</v>
          </cell>
          <cell r="B4291" t="str">
            <v>DISTRIBUIDOR 2 SAÍDAS, METÁLICO, PARA INSTALAÇÕES EM PEX, ENTRADA DE 3/4" X 2 SAÍDAS DE 1/2", CONEXÃO POR ANEL DESLIZANTE  FORNECIMENTO E INSTALAÇÃO. AF_06/2015</v>
          </cell>
          <cell r="C4291" t="str">
            <v>UN</v>
          </cell>
          <cell r="D4291" t="str">
            <v>ATRIBUÍDO SÃO PAULO</v>
          </cell>
          <cell r="E4291">
            <v>56.72</v>
          </cell>
        </row>
        <row r="4292">
          <cell r="A4292">
            <v>96873</v>
          </cell>
          <cell r="B4292" t="str">
            <v>DISTRIBUIDOR 2 SAÍDAS, METÁLICO, PARA INSTALAÇÕES EM PEX, ENTRADA DE 1" X 2 SAÍDAS DE 1/2", CONEXÃO POR ANEL DESLIZANTE  FORNECIMENTO E INSTALAÇÃO. AF_06/2015</v>
          </cell>
          <cell r="C4292" t="str">
            <v>UN</v>
          </cell>
          <cell r="D4292" t="str">
            <v>ATRIBUÍDO SÃO PAULO</v>
          </cell>
          <cell r="E4292">
            <v>64.709999999999994</v>
          </cell>
        </row>
        <row r="4293">
          <cell r="A4293">
            <v>96874</v>
          </cell>
          <cell r="B4293" t="str">
            <v>DISTRIBUIDOR 3 SAÍDAS, METÁLICO, PARA INSTALAÇÕES EM PEX, ENTRADA DE 3/4" X 3 SAÍDAS DE 1/2", CONEXÃO POR ANEL DESLIZANTE  FORNECIMENTO E INSTALAÇÃO . AF_06/2015</v>
          </cell>
          <cell r="C4293" t="str">
            <v>UN</v>
          </cell>
          <cell r="D4293" t="str">
            <v>ATRIBUÍDO SÃO PAULO</v>
          </cell>
          <cell r="E4293">
            <v>68.87</v>
          </cell>
        </row>
        <row r="4294">
          <cell r="A4294">
            <v>96875</v>
          </cell>
          <cell r="B4294" t="str">
            <v>DISTRIBUIDOR 3 SAÍDAS, METÁLICO, PARA INSTALAÇÕES EM PEX, ENTRADA DE 1 X 3 SAÍDAS DE 1/2, CONEXÃO POR ANEL DESLIZANTE   FORNECIMENTO E INSTALAÇÃO. AF_06/2015</v>
          </cell>
          <cell r="C4294" t="str">
            <v>UN</v>
          </cell>
          <cell r="D4294" t="str">
            <v>ATRIBUÍDO SÃO PAULO</v>
          </cell>
          <cell r="E4294">
            <v>81.73</v>
          </cell>
        </row>
        <row r="4295">
          <cell r="A4295">
            <v>96876</v>
          </cell>
          <cell r="B4295" t="str">
            <v>DISTRIBUIDOR 2 SAÍDAS, PARA INSTALAÇÕES EM PEX, ENTRADA DE 32 MM X 2 SAÍDAS DE 16 MM, CONEXÃO POR CRIMPAGEM FORNECIMENTO E INSTALAÇÃO. AF_06/2015</v>
          </cell>
          <cell r="C4295" t="str">
            <v>UN</v>
          </cell>
          <cell r="D4295" t="str">
            <v>ATRIBUÍDO SÃO PAULO</v>
          </cell>
          <cell r="E4295">
            <v>142.19999999999999</v>
          </cell>
        </row>
        <row r="4296">
          <cell r="A4296">
            <v>96877</v>
          </cell>
          <cell r="B4296" t="str">
            <v>DISTRIBUIDOR 2 SAÍDAS, PARA INSTALAÇÕES EM PEX, ENTRADA DE 32 MM X 2 SAÍDAS DE 20 MM, CONEXÃO POR CRIMPAGEM  FORNECIMENTO E INSTALAÇÃO. AF_06/2015</v>
          </cell>
          <cell r="C4296" t="str">
            <v>UN</v>
          </cell>
          <cell r="D4296" t="str">
            <v>ATRIBUÍDO SÃO PAULO</v>
          </cell>
          <cell r="E4296">
            <v>151.54</v>
          </cell>
        </row>
        <row r="4297">
          <cell r="A4297">
            <v>96878</v>
          </cell>
          <cell r="B4297" t="str">
            <v>DISTRIBUIDOR 2 SAÍDAS, PARA INSTALAÇÕES EM PEX, ENTRADA DE 32 MM X 2 SAÍDAS DE 25 MM, CONEXÃO POR CRIMPAGEM  FORNECIMENTO E INSTALAÇÃO. AF_06/2015</v>
          </cell>
          <cell r="C4297" t="str">
            <v>UN</v>
          </cell>
          <cell r="D4297" t="str">
            <v>ATRIBUÍDO SÃO PAULO</v>
          </cell>
          <cell r="E4297">
            <v>153.29</v>
          </cell>
        </row>
        <row r="4298">
          <cell r="A4298">
            <v>96879</v>
          </cell>
          <cell r="B4298" t="str">
            <v>DISTRIBUIDOR 3 SAÍDAS, PARA INSTALAÇÕES EM PEX, ENTRADA DE 32 MM X 3 SAÍDAS DE 16 MM, CONEXÃO POR CRIMPAGEM  FORNECIMENTO E INSTALAÇÃO. AF_06/2015</v>
          </cell>
          <cell r="C4298" t="str">
            <v>UN</v>
          </cell>
          <cell r="D4298" t="str">
            <v>ATRIBUÍDO SÃO PAULO</v>
          </cell>
          <cell r="E4298">
            <v>154.5</v>
          </cell>
        </row>
        <row r="4299">
          <cell r="A4299">
            <v>96880</v>
          </cell>
          <cell r="B4299" t="str">
            <v>DISTRIBUIDOR 3 SAÍDAS, PARA INSTALAÇÕES EM PEX, ENTRADA DE 32 MM X 3 SAÍDAS DE 20 MM, CONEXÃO POR CRIMPAGEM  FORNECIMENTO E INSTALAÇÃO. AF_06/2015</v>
          </cell>
          <cell r="C4299" t="str">
            <v>UN</v>
          </cell>
          <cell r="D4299" t="str">
            <v>ATRIBUÍDO SÃO PAULO</v>
          </cell>
          <cell r="E4299">
            <v>175.41</v>
          </cell>
        </row>
        <row r="4300">
          <cell r="A4300">
            <v>96881</v>
          </cell>
          <cell r="B4300" t="str">
            <v>DISTRIBUIDOR 3 SAÍDAS, PARA INSTALAÇÕES EM PEX, ENTRADA DE 32 MM X 3 SAÍDAS DE 25 MM, CONEXÃO POR CRIMPAGEM  FORNECIMENTO E INSTALAÇÃO. AF_06/2015</v>
          </cell>
          <cell r="C4300" t="str">
            <v>UN</v>
          </cell>
          <cell r="D4300" t="str">
            <v>ATRIBUÍDO SÃO PAULO</v>
          </cell>
          <cell r="E4300">
            <v>184.89</v>
          </cell>
        </row>
        <row r="4301">
          <cell r="A4301">
            <v>97425</v>
          </cell>
          <cell r="B4301" t="str">
            <v>FLANGE EM AÇO, DN 15 MM X 1/2'', INSTALADO EM RESERVAÇÃO DE ÁGUA DE EDIFICAÇÃO QUE POSSUA RESERVATÓRIO DE FIBRA/FIBROCIMENTO - FORNECIMENTO E INSTALAÇÃO. AF_06/2016</v>
          </cell>
          <cell r="C4301" t="str">
            <v>UN</v>
          </cell>
          <cell r="D4301" t="str">
            <v>COEFICIENTE DE REPRESENTATIVIDADE</v>
          </cell>
          <cell r="E4301">
            <v>23.49</v>
          </cell>
        </row>
        <row r="4302">
          <cell r="A4302">
            <v>97426</v>
          </cell>
          <cell r="B4302" t="str">
            <v>FLANGE EM AÇO, DN 20 MM X 3/4'', INSTALADO EM RESERVAÇÃO DE ÁGUA DE EDIFICAÇÃO QUE POSSUA RESERVATÓRIO DE FIBRA/FIBROCIMENTO - FORNECIMENTO E INSTALAÇÃO. AF_06/2016</v>
          </cell>
          <cell r="C4302" t="str">
            <v>UN</v>
          </cell>
          <cell r="D4302" t="str">
            <v>COEFICIENTE DE REPRESENTATIVIDADE</v>
          </cell>
          <cell r="E4302">
            <v>28.54</v>
          </cell>
        </row>
        <row r="4303">
          <cell r="A4303">
            <v>97427</v>
          </cell>
          <cell r="B4303" t="str">
            <v>FLANGE EM AÇO, DN 25 MM X 1'', INSTALADO EM RESERVAÇÃO DE ÁGUA DE EDIFICAÇÃO QUE POSSUA RESERVATÓRIO DE FIBRA/FIBROCIMENTO - FORNECIMENTO E INSTALAÇÃO. AF_06/2016</v>
          </cell>
          <cell r="C4303" t="str">
            <v>UN</v>
          </cell>
          <cell r="D4303" t="str">
            <v>COEFICIENTE DE REPRESENTATIVIDADE</v>
          </cell>
          <cell r="E4303">
            <v>32.35</v>
          </cell>
        </row>
        <row r="4304">
          <cell r="A4304">
            <v>97428</v>
          </cell>
          <cell r="B4304" t="str">
            <v>FLANGE EM AÇO, DN 32 MM X 1 1/4'', INSTALADO EM RESERVAÇÃO DE ÁGUA DE EDIFICAÇÃO QUE POSSUA RESERVATÓRIO DE FIBRA/FIBROCIMENTO - FORNECIMENTO E INSTALAÇÃO. AF_06/2016</v>
          </cell>
          <cell r="C4304" t="str">
            <v>UN</v>
          </cell>
          <cell r="D4304" t="str">
            <v>COEFICIENTE DE REPRESENTATIVIDADE</v>
          </cell>
          <cell r="E4304">
            <v>41.2</v>
          </cell>
        </row>
        <row r="4305">
          <cell r="A4305">
            <v>97429</v>
          </cell>
          <cell r="B4305" t="str">
            <v>FLANGE EM AÇO, DN 40 MM X 1 1/2'', INSTALADO EM RESERVAÇÃO DE ÁGUA DE EDIFICAÇÃO QUE POSSUA RESERVATÓRIO DE FIBRA/FIBROCIMENTO - FORNECIMENTO E INSTALAÇÃO. AF_06/2016</v>
          </cell>
          <cell r="C4305" t="str">
            <v>UN</v>
          </cell>
          <cell r="D4305" t="str">
            <v>COEFICIENTE DE REPRESENTATIVIDADE</v>
          </cell>
          <cell r="E4305">
            <v>49.34</v>
          </cell>
        </row>
        <row r="4306">
          <cell r="A4306">
            <v>97430</v>
          </cell>
          <cell r="B4306" t="str">
            <v>ACOPLAMENTO RÍGIDO EM AÇO, CONEXÃO RANHURADA, DN 50 (2"), INSTALADO EM PRUMADAS - FORNECIMENTO E INSTALAÇÃO. AF_12/2015</v>
          </cell>
          <cell r="C4306" t="str">
            <v>UN</v>
          </cell>
          <cell r="D4306" t="str">
            <v>ATRIBUÍDO SÃO PAULO</v>
          </cell>
          <cell r="E4306">
            <v>26.73</v>
          </cell>
        </row>
        <row r="4307">
          <cell r="A4307">
            <v>97431</v>
          </cell>
          <cell r="B4307" t="str">
            <v>ACOPLAMENTO RÍGIDO EM AÇO, CONEXÃO RANHURADA, DN 65 (2 1/2"), INSTALADO EM PRUMADAS - FORNECIMENTO E INSTALAÇÃO. AF_12/2015</v>
          </cell>
          <cell r="C4307" t="str">
            <v>UN</v>
          </cell>
          <cell r="D4307" t="str">
            <v>ATRIBUÍDO SÃO PAULO</v>
          </cell>
          <cell r="E4307">
            <v>29.92</v>
          </cell>
        </row>
        <row r="4308">
          <cell r="A4308">
            <v>97432</v>
          </cell>
          <cell r="B4308" t="str">
            <v>ACOPLAMENTO RÍGIDO EM AÇO, CONEXÃO RANHURADA, DN 80 (3"), INSTALADO EM PRUMADAS - FORNECIMENTO E INSTALAÇÃO. AF_12/2015</v>
          </cell>
          <cell r="C4308" t="str">
            <v>UN</v>
          </cell>
          <cell r="D4308" t="str">
            <v>ATRIBUÍDO SÃO PAULO</v>
          </cell>
          <cell r="E4308">
            <v>33.79</v>
          </cell>
        </row>
        <row r="4309">
          <cell r="A4309">
            <v>97433</v>
          </cell>
          <cell r="B4309" t="str">
            <v>CURVA 45 GRAUS, EM AÇO, CONEXÃO RANHURADA, DN 50 (2), INSTALADO EM PRUMADAS - FORNECIMENTO E INSTALAÇÃO. AF_12/2015</v>
          </cell>
          <cell r="C4309" t="str">
            <v>UN</v>
          </cell>
          <cell r="D4309" t="str">
            <v>ATRIBUÍDO SÃO PAULO</v>
          </cell>
          <cell r="E4309">
            <v>58.95</v>
          </cell>
        </row>
        <row r="4310">
          <cell r="A4310">
            <v>97434</v>
          </cell>
          <cell r="B4310" t="str">
            <v>CURVA 90 GRAUS, EM AÇO, CONEXÃO RANHURADA, DN 50 (2"), INSTALADO EM PRUMADAS - FORNECIMENTO E INSTALAÇÃO. AF_12/2015</v>
          </cell>
          <cell r="C4310" t="str">
            <v>UN</v>
          </cell>
          <cell r="D4310" t="str">
            <v>ATRIBUÍDO SÃO PAULO</v>
          </cell>
          <cell r="E4310">
            <v>59.98</v>
          </cell>
        </row>
        <row r="4311">
          <cell r="A4311">
            <v>97435</v>
          </cell>
          <cell r="B4311" t="str">
            <v>CURVA 45 GRAUS, EM AÇO, CONEXÃO RANHURADA, DN 65 (2 1/2"), INSTALADO EM PRUMADAS - FORNECIMENTO E INSTALAÇÃO. AF_12/2015</v>
          </cell>
          <cell r="C4311" t="str">
            <v>UN</v>
          </cell>
          <cell r="D4311" t="str">
            <v>ATRIBUÍDO SÃO PAULO</v>
          </cell>
          <cell r="E4311">
            <v>68.900000000000006</v>
          </cell>
        </row>
        <row r="4312">
          <cell r="A4312">
            <v>97436</v>
          </cell>
          <cell r="B4312" t="str">
            <v>CURVA 90 GRAUS, EM AÇO, CONEXÃO RANHURADA, DN 65 (2 1/2), INSTALADO EM PRUMADAS - FORNECIMENTO E INSTALAÇÃO. AF_12/2015</v>
          </cell>
          <cell r="C4312" t="str">
            <v>UN</v>
          </cell>
          <cell r="D4312" t="str">
            <v>ATRIBUÍDO SÃO PAULO</v>
          </cell>
          <cell r="E4312">
            <v>70.88</v>
          </cell>
        </row>
        <row r="4313">
          <cell r="A4313">
            <v>97437</v>
          </cell>
          <cell r="B4313" t="str">
            <v>CURVA 45 GRAUS, EM AÇO, CONEXÃO RANHURADA, DN 80 (3"), INSTALADO EM PRUMADAS - FORNECIMENTO E INSTALAÇÃO. AF_12/2015</v>
          </cell>
          <cell r="C4313" t="str">
            <v>UN</v>
          </cell>
          <cell r="D4313" t="str">
            <v>ATRIBUÍDO SÃO PAULO</v>
          </cell>
          <cell r="E4313">
            <v>78.81</v>
          </cell>
        </row>
        <row r="4314">
          <cell r="A4314">
            <v>97438</v>
          </cell>
          <cell r="B4314" t="str">
            <v>CURVA 90 GRAUS, EM AÇO, CONEXÃO RANHURADA, DN 80 (3"), INSTALADO EM PRUMADAS - FORNECIMENTO E INSTALAÇÃO. AF_12/2015</v>
          </cell>
          <cell r="C4314" t="str">
            <v>UN</v>
          </cell>
          <cell r="D4314" t="str">
            <v>ATRIBUÍDO SÃO PAULO</v>
          </cell>
          <cell r="E4314">
            <v>80.930000000000007</v>
          </cell>
        </row>
        <row r="4315">
          <cell r="A4315">
            <v>97439</v>
          </cell>
          <cell r="B4315" t="str">
            <v>TÊ, EM AÇO, CONEXÃO RANHURADA, DN 50 (2"), INSTALADO EM PRUMADAS - FORNECIMENTO E INSTALAÇÃO. AF_12/2015</v>
          </cell>
          <cell r="C4315" t="str">
            <v>UN</v>
          </cell>
          <cell r="D4315" t="str">
            <v>ATRIBUÍDO SÃO PAULO</v>
          </cell>
          <cell r="E4315">
            <v>88.48</v>
          </cell>
        </row>
        <row r="4316">
          <cell r="A4316">
            <v>97440</v>
          </cell>
          <cell r="B4316" t="str">
            <v>TÊ, EM AÇO, CONEXÃO RANHURADA, DN 65 (2 1/2"), INSTALADO EM PRUMADAS - FORNECIMENTO E INSTALAÇÃO. AF_12/2015</v>
          </cell>
          <cell r="C4316" t="str">
            <v>UN</v>
          </cell>
          <cell r="D4316" t="str">
            <v>ATRIBUÍDO SÃO PAULO</v>
          </cell>
          <cell r="E4316">
            <v>105.85</v>
          </cell>
        </row>
        <row r="4317">
          <cell r="A4317">
            <v>97442</v>
          </cell>
          <cell r="B4317" t="str">
            <v>TÊ, EM AÇO, CONEXÃO RANHURADA, DN 80 (3"), INSTALADO EM PRUMADAS - FORNECIMENTO E INSTALAÇÃO. AF_12/2015</v>
          </cell>
          <cell r="C4317" t="str">
            <v>UN</v>
          </cell>
          <cell r="D4317" t="str">
            <v>ATRIBUÍDO SÃO PAULO</v>
          </cell>
          <cell r="E4317">
            <v>117.03</v>
          </cell>
        </row>
        <row r="4318">
          <cell r="A4318">
            <v>97443</v>
          </cell>
          <cell r="B4318" t="str">
            <v>LUVA, EM AÇO, CONEXÃO SOLDADA, DN 50 (2"), INSTALADO EM PRUMADAS - FORNECIMENTO E INSTALAÇÃO. AF_12/2015</v>
          </cell>
          <cell r="C4318" t="str">
            <v>UN</v>
          </cell>
          <cell r="D4318" t="str">
            <v>COEFICIENTE DE REPRESENTATIVIDADE</v>
          </cell>
          <cell r="E4318">
            <v>79.180000000000007</v>
          </cell>
        </row>
        <row r="4319">
          <cell r="A4319">
            <v>97444</v>
          </cell>
          <cell r="B4319" t="str">
            <v>LUVA COM REDUÇÃO, EM AÇO, CONEXÃO SOLDADA, DN 50 X 40 MM (2 X 1 1/2), INSTALADO EM PRUMADAS - FORNECIMENTO E INSTALAÇÃO. AF_12/2015</v>
          </cell>
          <cell r="C4319" t="str">
            <v>UN</v>
          </cell>
          <cell r="D4319" t="str">
            <v>COEFICIENTE DE REPRESENTATIVIDADE</v>
          </cell>
          <cell r="E4319">
            <v>92.56</v>
          </cell>
        </row>
        <row r="4320">
          <cell r="A4320">
            <v>97446</v>
          </cell>
          <cell r="B4320" t="str">
            <v>LUVA, EM AÇO, CONEXÃO SOLDADA, DN 65 (2 1/2"), INSTALADO EM PRUMADAS - FORNECIMENTO E INSTALAÇÃO. AF_12/2015</v>
          </cell>
          <cell r="C4320" t="str">
            <v>UN</v>
          </cell>
          <cell r="D4320" t="str">
            <v>COEFICIENTE DE REPRESENTATIVIDADE</v>
          </cell>
          <cell r="E4320">
            <v>157.79</v>
          </cell>
        </row>
        <row r="4321">
          <cell r="A4321">
            <v>97447</v>
          </cell>
          <cell r="B4321" t="str">
            <v>LUVA COM REDUÇÃO, EM AÇO, CONEXÃO SOLDADA, DN 65 X 50 MM (2 1/2" X 2"), INSTALADO EM PRUMADAS - FORNECIMENTO E INSTALAÇÃO. AF_12/2015</v>
          </cell>
          <cell r="C4321" t="str">
            <v>UN</v>
          </cell>
          <cell r="D4321" t="str">
            <v>COEFICIENTE DE REPRESENTATIVIDADE</v>
          </cell>
          <cell r="E4321">
            <v>157.79</v>
          </cell>
        </row>
        <row r="4322">
          <cell r="A4322">
            <v>97449</v>
          </cell>
          <cell r="B4322" t="str">
            <v>LUVA, EM AÇO, CONEXÃO SOLDADA, DN 80 (3), INSTALADO EM PRUMADAS - FORNECIMENTO E INSTALAÇÃO. AF_12/2015</v>
          </cell>
          <cell r="C4322" t="str">
            <v>UN</v>
          </cell>
          <cell r="D4322" t="str">
            <v>COEFICIENTE DE REPRESENTATIVIDADE</v>
          </cell>
          <cell r="E4322">
            <v>168.1</v>
          </cell>
        </row>
        <row r="4323">
          <cell r="A4323">
            <v>97450</v>
          </cell>
          <cell r="B4323" t="str">
            <v>LUVA COM REDUÇÃO, EM AÇO, CONEXÃO SOLDADA, DN 80 X 65 MM (3" X 2 1/2"), INSTALADO EM PRUMADAS - FORNECIMENTO E INSTALAÇÃO. AF_12/2015</v>
          </cell>
          <cell r="C4323" t="str">
            <v>UN</v>
          </cell>
          <cell r="D4323" t="str">
            <v>COEFICIENTE DE REPRESENTATIVIDADE</v>
          </cell>
          <cell r="E4323">
            <v>204.54</v>
          </cell>
        </row>
        <row r="4324">
          <cell r="A4324">
            <v>97452</v>
          </cell>
          <cell r="B4324" t="str">
            <v>CURVA 45 GRAUS, EM AÇO, CONEXÃO SOLDADA, DN 50 (2), INSTALADO EM PRUMADAS - FORNECIMENTO E INSTALAÇÃO. AF_12/2015</v>
          </cell>
          <cell r="C4324" t="str">
            <v>UN</v>
          </cell>
          <cell r="D4324" t="str">
            <v>COEFICIENTE DE REPRESENTATIVIDADE</v>
          </cell>
          <cell r="E4324">
            <v>129.82</v>
          </cell>
        </row>
        <row r="4325">
          <cell r="A4325">
            <v>97453</v>
          </cell>
          <cell r="B4325" t="str">
            <v>CURVA 90 GRAUS, EM AÇO, CONEXÃO SOLDADA, DN 50 (2), INSTALADO EM PRUMADAS - FORNECIMENTO E INSTALAÇÃO. AF_12/2015</v>
          </cell>
          <cell r="C4325" t="str">
            <v>UN</v>
          </cell>
          <cell r="D4325" t="str">
            <v>COEFICIENTE DE REPRESENTATIVIDADE</v>
          </cell>
          <cell r="E4325">
            <v>137.46</v>
          </cell>
        </row>
        <row r="4326">
          <cell r="A4326">
            <v>97454</v>
          </cell>
          <cell r="B4326" t="str">
            <v>CURVA 45 GRAUS, EM AÇO, CONEXÃO SOLDADA, DN 65 (2 1/2), INSTALADO EM PRUMADAS - FORNECIMENTO E INSTALAÇÃO. AF_12/2015</v>
          </cell>
          <cell r="C4326" t="str">
            <v>UN</v>
          </cell>
          <cell r="D4326" t="str">
            <v>COEFICIENTE DE REPRESENTATIVIDADE</v>
          </cell>
          <cell r="E4326">
            <v>217.51</v>
          </cell>
        </row>
        <row r="4327">
          <cell r="A4327">
            <v>97455</v>
          </cell>
          <cell r="B4327" t="str">
            <v>CURVA 90 GRAUS, EM AÇO, CONEXÃO SOLDADA, DN 65 (2 1/2), INSTALADO EM PRUMADAS - FORNECIMENTO E INSTALAÇÃO. AF_12/2015</v>
          </cell>
          <cell r="C4327" t="str">
            <v>UN</v>
          </cell>
          <cell r="D4327" t="str">
            <v>COEFICIENTE DE REPRESENTATIVIDADE</v>
          </cell>
          <cell r="E4327">
            <v>229.73</v>
          </cell>
        </row>
        <row r="4328">
          <cell r="A4328">
            <v>97456</v>
          </cell>
          <cell r="B4328" t="str">
            <v>CURVA 45 GRAUS, EM AÇO, CONEXÃO SOLDADA, DN 80 (3), INSTALADO EM PRUMADAS - FORNECIMENTO E INSTALAÇÃO. AF_12/2015</v>
          </cell>
          <cell r="C4328" t="str">
            <v>UN</v>
          </cell>
          <cell r="D4328" t="str">
            <v>COEFICIENTE DE REPRESENTATIVIDADE</v>
          </cell>
          <cell r="E4328">
            <v>485.47</v>
          </cell>
        </row>
        <row r="4329">
          <cell r="A4329">
            <v>97457</v>
          </cell>
          <cell r="B4329" t="str">
            <v>CURVA 90 GRAUS, EM AÇO, CONEXÃO SOLDADA, DN 80 (3), INSTALADO EM PRUMADAS - FORNECIMENTO E INSTALAÇÃO. AF_12/2015</v>
          </cell>
          <cell r="C4329" t="str">
            <v>UN</v>
          </cell>
          <cell r="D4329" t="str">
            <v>COEFICIENTE DE REPRESENTATIVIDADE</v>
          </cell>
          <cell r="E4329">
            <v>430.67</v>
          </cell>
        </row>
        <row r="4330">
          <cell r="A4330">
            <v>97458</v>
          </cell>
          <cell r="B4330" t="str">
            <v>TÊ, EM AÇO, CONEXÃO SOLDADA, DN 50 (2"), INSTALADO EM PRUMADAS - FORNECIMENTO E INSTALAÇÃO. AF_12/2015</v>
          </cell>
          <cell r="C4330" t="str">
            <v>UN</v>
          </cell>
          <cell r="D4330" t="str">
            <v>COEFICIENTE DE REPRESENTATIVIDADE</v>
          </cell>
          <cell r="E4330">
            <v>203.74</v>
          </cell>
        </row>
        <row r="4331">
          <cell r="A4331">
            <v>97459</v>
          </cell>
          <cell r="B4331" t="str">
            <v>TÊ, EM AÇO, CONEXÃO SOLDADA, DN 65 (2 1/2"), INSTALADO EM PRUMADAS - FORNECIMENTO E INSTALAÇÃO. AF_12/2015</v>
          </cell>
          <cell r="C4331" t="str">
            <v>UN</v>
          </cell>
          <cell r="D4331" t="str">
            <v>COEFICIENTE DE REPRESENTATIVIDADE</v>
          </cell>
          <cell r="E4331">
            <v>344.86</v>
          </cell>
        </row>
        <row r="4332">
          <cell r="A4332">
            <v>97460</v>
          </cell>
          <cell r="B4332" t="str">
            <v>TÊ, EM AÇO, CONEXÃO SOLDADA, DN 80 (3"), INSTALADO EM PRUMADAS - FORNECIMENTO E INSTALAÇÃO. AF_12/2015</v>
          </cell>
          <cell r="C4332" t="str">
            <v>UN</v>
          </cell>
          <cell r="D4332" t="str">
            <v>COEFICIENTE DE REPRESENTATIVIDADE</v>
          </cell>
          <cell r="E4332">
            <v>526.33000000000004</v>
          </cell>
        </row>
        <row r="4333">
          <cell r="A4333">
            <v>97461</v>
          </cell>
          <cell r="B4333" t="str">
            <v>LUVA, EM AÇO, CONEXÃO SOLDADA, DN 25 (1), INSTALADO EM REDE DE ALIMENTAÇÃO PARA HIDRANTE - FORNECIMENTO E INSTALAÇÃO. AF_12/2015</v>
          </cell>
          <cell r="C4333" t="str">
            <v>UN</v>
          </cell>
          <cell r="D4333" t="str">
            <v>COEFICIENTE DE REPRESENTATIVIDADE</v>
          </cell>
          <cell r="E4333">
            <v>24.86</v>
          </cell>
        </row>
        <row r="4334">
          <cell r="A4334">
            <v>97462</v>
          </cell>
          <cell r="B4334" t="str">
            <v>LUVA COM REDUÇÃO, EM AÇO, CONEXÃO SOLDADA, DN 25 X 20 MM (1 X 3/4), INSTALADO EM REDE DE ALIMENTAÇÃO PARA HIDRANTE - FORNECIMENTO E INSTALAÇÃO. AF_12/2015</v>
          </cell>
          <cell r="C4334" t="str">
            <v>UN</v>
          </cell>
          <cell r="D4334" t="str">
            <v>COEFICIENTE DE REPRESENTATIVIDADE</v>
          </cell>
          <cell r="E4334">
            <v>20.94</v>
          </cell>
        </row>
        <row r="4335">
          <cell r="A4335">
            <v>97464</v>
          </cell>
          <cell r="B4335" t="str">
            <v>LUVA, EM AÇO, CONEXÃO SOLDADA, DN 32 (1 1/4), INSTALADO EM REDE DE ALIMENTAÇÃO PARA HIDRANTE - FORNECIMENTO E INSTALAÇÃO. AF_12/2015</v>
          </cell>
          <cell r="C4335" t="str">
            <v>UN</v>
          </cell>
          <cell r="D4335" t="str">
            <v>COEFICIENTE DE REPRESENTATIVIDADE</v>
          </cell>
          <cell r="E4335">
            <v>35.6</v>
          </cell>
        </row>
        <row r="4336">
          <cell r="A4336">
            <v>97465</v>
          </cell>
          <cell r="B4336" t="str">
            <v>LUVA COM REDUÇÃO, EM AÇO, CONEXÃO SOLDADA, DN 32 X 25 MM (1 1/4  X 1), INSTALADO EM REDE DE ALIMENTAÇÃO PARA HIDRANTE - FORNECIMENTO E INSTALAÇÃO. AF_12/2015</v>
          </cell>
          <cell r="C4336" t="str">
            <v>UN</v>
          </cell>
          <cell r="D4336" t="str">
            <v>COEFICIENTE DE REPRESENTATIVIDADE</v>
          </cell>
          <cell r="E4336">
            <v>42.21</v>
          </cell>
        </row>
        <row r="4337">
          <cell r="A4337">
            <v>97467</v>
          </cell>
          <cell r="B4337" t="str">
            <v>LUVA, EM AÇO, CONEXÃO SOLDADA, DN 40 (1 1/2), INSTALADO EM REDE DE ALIMENTAÇÃO PARA HIDRANTE - FORNECIMENTO E INSTALAÇÃO. AF_12/2015</v>
          </cell>
          <cell r="C4337" t="str">
            <v>UN</v>
          </cell>
          <cell r="D4337" t="str">
            <v>COEFICIENTE DE REPRESENTATIVIDADE</v>
          </cell>
          <cell r="E4337">
            <v>45.16</v>
          </cell>
        </row>
        <row r="4338">
          <cell r="A4338">
            <v>97468</v>
          </cell>
          <cell r="B4338" t="str">
            <v>LUVA COM REDUÇÃO, EM AÇO, CONEXÃO SOLDADA, DN 40  X 32 MM (1 1/2 X 1 1/4), INSTALADO EM REDE DE ALIMENTAÇÃO PARA HIDRANTE - FORNECIMENTO E INSTALAÇÃO. AF_12/2015</v>
          </cell>
          <cell r="C4338" t="str">
            <v>UN</v>
          </cell>
          <cell r="D4338" t="str">
            <v>COEFICIENTE DE REPRESENTATIVIDADE</v>
          </cell>
          <cell r="E4338">
            <v>53.62</v>
          </cell>
        </row>
        <row r="4339">
          <cell r="A4339">
            <v>97470</v>
          </cell>
          <cell r="B4339" t="str">
            <v>LUVA, EM AÇO, CONEXÃO SOLDADA, DN 50 (2), INSTALADO EM REDE DE ALIMENTAÇÃO PARA HIDRANTE - FORNECIMENTO E INSTALAÇÃO. AF_12/2015</v>
          </cell>
          <cell r="C4339" t="str">
            <v>UN</v>
          </cell>
          <cell r="D4339" t="str">
            <v>COEFICIENTE DE REPRESENTATIVIDADE</v>
          </cell>
          <cell r="E4339">
            <v>66.31</v>
          </cell>
        </row>
        <row r="4340">
          <cell r="A4340">
            <v>97471</v>
          </cell>
          <cell r="B4340" t="str">
            <v>LUVA COM REDUÇÃO, EM AÇO, CONEXÃO SOLDADA, DN 50 X 40 MM (2 X 1 1/2), INSTALADO EM REDE DE ALIMENTAÇÃO PARA HIDRANTE - FORNECIMENTO E INSTALAÇÃO. AF_12/2015</v>
          </cell>
          <cell r="C4340" t="str">
            <v>UN</v>
          </cell>
          <cell r="D4340" t="str">
            <v>COEFICIENTE DE REPRESENTATIVIDADE</v>
          </cell>
          <cell r="E4340">
            <v>79.69</v>
          </cell>
        </row>
        <row r="4341">
          <cell r="A4341">
            <v>97474</v>
          </cell>
          <cell r="B4341" t="str">
            <v>LUVA, EM AÇO, CONEXÃO SOLDADA, DN 65 (2 1/2), INSTALADO EM REDE DE ALIMENTAÇÃO PARA HIDRANTE - FORNECIMENTO E INSTALAÇÃO. AF_12/2015</v>
          </cell>
          <cell r="C4341" t="str">
            <v>UN</v>
          </cell>
          <cell r="D4341" t="str">
            <v>COEFICIENTE DE REPRESENTATIVIDADE</v>
          </cell>
          <cell r="E4341">
            <v>120.03</v>
          </cell>
        </row>
        <row r="4342">
          <cell r="A4342">
            <v>97475</v>
          </cell>
          <cell r="B4342" t="str">
            <v>LUVA COM REDUÇÃO, EM AÇO, CONEXÃO SOLDADA, DN 65 X 50 MM (2 1/2 X 2), INSTALADO EM REDE DE ALIMENTAÇÃO PARA HIDRANTE - FORNECIMENTO E INSTALAÇÃO. AF_12/2015</v>
          </cell>
          <cell r="C4342" t="str">
            <v>UN</v>
          </cell>
          <cell r="D4342" t="str">
            <v>COEFICIENTE DE REPRESENTATIVIDADE</v>
          </cell>
          <cell r="E4342">
            <v>147.09</v>
          </cell>
        </row>
        <row r="4343">
          <cell r="A4343">
            <v>97477</v>
          </cell>
          <cell r="B4343" t="str">
            <v>LUVA, EM AÇO, CONEXÃO SOLDADA, DN 80 (3), INSTALADO EM REDE DE ALIMENTAÇÃO PARA HIDRANTE - FORNECIMENTO E INSTALAÇÃO. AF_12/2015</v>
          </cell>
          <cell r="C4343" t="str">
            <v>UN</v>
          </cell>
          <cell r="D4343" t="str">
            <v>COEFICIENTE DE REPRESENTATIVIDADE</v>
          </cell>
          <cell r="E4343">
            <v>159.61000000000001</v>
          </cell>
        </row>
        <row r="4344">
          <cell r="A4344">
            <v>97478</v>
          </cell>
          <cell r="B4344" t="str">
            <v>LUVA COM REDUÇÃO, EM AÇO, CONEXÃO SOLDADA, DN 80 X 65 MM (3 X 2 1/2), INSTALADO EM REDE DE ALIMENTAÇÃO PARA HIDRANTE - FORNECIMENTO E INSTALAÇÃO. AF_12/2015</v>
          </cell>
          <cell r="C4344" t="str">
            <v>UN</v>
          </cell>
          <cell r="D4344" t="str">
            <v>COEFICIENTE DE REPRESENTATIVIDADE</v>
          </cell>
          <cell r="E4344">
            <v>196.05</v>
          </cell>
        </row>
        <row r="4345">
          <cell r="A4345">
            <v>97479</v>
          </cell>
          <cell r="B4345" t="str">
            <v>CURVA 45 GRAUS, EM AÇO, CONEXÃO SOLDADA, DN 25 (1), INSTALADO EM REDE DE ALIMENTAÇÃO PARA HIDRANTE - FORNECIMENTO E INSTALAÇÃO. AF_12/2015</v>
          </cell>
          <cell r="C4345" t="str">
            <v>UN</v>
          </cell>
          <cell r="D4345" t="str">
            <v>COEFICIENTE DE REPRESENTATIVIDADE</v>
          </cell>
          <cell r="E4345">
            <v>39.99</v>
          </cell>
        </row>
        <row r="4346">
          <cell r="A4346">
            <v>97480</v>
          </cell>
          <cell r="B4346" t="str">
            <v>CURVA 90 GRAUS, EM AÇO, CONEXÃO SOLDADA, DN 25 (1), INSTALADO EM REDE DE ALIMENTAÇÃO PARA HIDRANTE - FORNECIMENTO E INSTALAÇÃO. AF_12/2015</v>
          </cell>
          <cell r="C4346" t="str">
            <v>UN</v>
          </cell>
          <cell r="D4346" t="str">
            <v>COEFICIENTE DE REPRESENTATIVIDADE</v>
          </cell>
          <cell r="E4346">
            <v>39.99</v>
          </cell>
        </row>
        <row r="4347">
          <cell r="A4347">
            <v>97481</v>
          </cell>
          <cell r="B4347" t="str">
            <v>CURVA 45 GRAUS, EM AÇO, CONEXÃO SOLDADA, DN 32 (1 1/4), INSTALADO EM REDE DE ALIMENTAÇÃO PARA HIDRANTE - FORNECIMENTO E INSTALAÇÃO. AF_12/2015</v>
          </cell>
          <cell r="C4347" t="str">
            <v>UN</v>
          </cell>
          <cell r="D4347" t="str">
            <v>COEFICIENTE DE REPRESENTATIVIDADE</v>
          </cell>
          <cell r="E4347">
            <v>57.65</v>
          </cell>
        </row>
        <row r="4348">
          <cell r="A4348">
            <v>97482</v>
          </cell>
          <cell r="B4348" t="str">
            <v>CURVA 90 GRAUS, EM AÇO, CONEXÃO SOLDADA, DN 32 (1 1/4), INSTALADO EM REDE DE ALIMENTAÇÃO PARA HIDRANTE - FORNECIMENTO E INSTALAÇÃO. AF_12/2015</v>
          </cell>
          <cell r="C4348" t="str">
            <v>UN</v>
          </cell>
          <cell r="D4348" t="str">
            <v>COEFICIENTE DE REPRESENTATIVIDADE</v>
          </cell>
          <cell r="E4348">
            <v>57.65</v>
          </cell>
        </row>
        <row r="4349">
          <cell r="A4349">
            <v>97483</v>
          </cell>
          <cell r="B4349" t="str">
            <v>CURVA 45 GRAUS, EM AÇO, CONEXÃO SOLDADA, DN 40 (1 1/2"), INSTALADO EM REDE DE ALIMENTAÇÃO PARA HIDRANTE - FORNECIMENTO E INSTALAÇÃO. AF_12/2015</v>
          </cell>
          <cell r="C4349" t="str">
            <v>UN</v>
          </cell>
          <cell r="D4349" t="str">
            <v>COEFICIENTE DE REPRESENTATIVIDADE</v>
          </cell>
          <cell r="E4349">
            <v>80.41</v>
          </cell>
        </row>
        <row r="4350">
          <cell r="A4350">
            <v>97484</v>
          </cell>
          <cell r="B4350" t="str">
            <v>CURVA 90 GRAUS, EM AÇO, CONEXÃO SOLDADA, DN 40 (1 1/2"), INSTALADO EM REDE DE ALIMENTAÇÃO PARA HIDRANTE - FORNECIMENTO E INSTALAÇÃO. AF_12/2015</v>
          </cell>
          <cell r="C4350" t="str">
            <v>UN</v>
          </cell>
          <cell r="D4350" t="str">
            <v>COEFICIENTE DE REPRESENTATIVIDADE</v>
          </cell>
          <cell r="E4350">
            <v>80.41</v>
          </cell>
        </row>
        <row r="4351">
          <cell r="A4351">
            <v>97485</v>
          </cell>
          <cell r="B4351" t="str">
            <v>CURVA 45 GRAUS, EM AÇO, CONEXÃO SOLDADA, DN 50 (2"), INSTALADO EM REDE DE ALIMENTAÇÃO PARA HIDRANTE - FORNECIMENTO E INSTALAÇÃO. AF_12/2015</v>
          </cell>
          <cell r="C4351" t="str">
            <v>UN</v>
          </cell>
          <cell r="D4351" t="str">
            <v>COEFICIENTE DE REPRESENTATIVIDADE</v>
          </cell>
          <cell r="E4351">
            <v>110.52</v>
          </cell>
        </row>
        <row r="4352">
          <cell r="A4352">
            <v>97486</v>
          </cell>
          <cell r="B4352" t="str">
            <v>CURVA 90 GRAUS, EM AÇO, CONEXÃO SOLDADA, DN 50 (2"), INSTALADO EM REDE DE ALIMENTAÇÃO PARA HIDRANTE - FORNECIMENTO E INSTALAÇÃO. AF_12/2015</v>
          </cell>
          <cell r="C4352" t="str">
            <v>UN</v>
          </cell>
          <cell r="D4352" t="str">
            <v>COEFICIENTE DE REPRESENTATIVIDADE</v>
          </cell>
          <cell r="E4352">
            <v>118.16</v>
          </cell>
        </row>
        <row r="4353">
          <cell r="A4353">
            <v>97487</v>
          </cell>
          <cell r="B4353" t="str">
            <v>CURVA 45 GRAUS, EM AÇO, CONEXÃO SOLDADA, DN 65 (2 1/2"), INSTALADO EM REDE DE ALIMENTAÇÃO PARA HIDRANTE - FORNECIMENTO E INSTALAÇÃO. AF_12/2015</v>
          </cell>
          <cell r="C4353" t="str">
            <v>UN</v>
          </cell>
          <cell r="D4353" t="str">
            <v>COEFICIENTE DE REPRESENTATIVIDADE</v>
          </cell>
          <cell r="E4353">
            <v>201.53</v>
          </cell>
        </row>
        <row r="4354">
          <cell r="A4354">
            <v>97488</v>
          </cell>
          <cell r="B4354" t="str">
            <v>CURVA 90 GRAUS, EM AÇO, CONEXÃO SOLDADA, DN 65 (2 1/2"), INSTALADO EM REDE DE ALIMENTAÇÃO PARA HIDRANTE - FORNECIMENTO E INSTALAÇÃO. AF_12/2015</v>
          </cell>
          <cell r="C4354" t="str">
            <v>UN</v>
          </cell>
          <cell r="D4354" t="str">
            <v>COEFICIENTE DE REPRESENTATIVIDADE</v>
          </cell>
          <cell r="E4354">
            <v>213.75</v>
          </cell>
        </row>
        <row r="4355">
          <cell r="A4355">
            <v>97489</v>
          </cell>
          <cell r="B4355" t="str">
            <v>CURVA 45 GRAUS, EM AÇO, CONEXÃO SOLDADA, DN 80 (3"), INSTALADO EM REDE DE ALIMENTAÇÃO PARA HIDRANTE - FORNECIMENTO E INSTALAÇÃO. AF_12/2015</v>
          </cell>
          <cell r="C4355" t="str">
            <v>UN</v>
          </cell>
          <cell r="D4355" t="str">
            <v>COEFICIENTE DE REPRESENTATIVIDADE</v>
          </cell>
          <cell r="E4355">
            <v>472.7</v>
          </cell>
        </row>
        <row r="4356">
          <cell r="A4356">
            <v>97490</v>
          </cell>
          <cell r="B4356" t="str">
            <v>CURVA 90 GRAUS, EM AÇO, CONEXÃO SOLDADA, DN 80 (3"), INSTALADO EM REDE DE ALIMENTAÇÃO PARA HIDRANTE - FORNECIMENTO E INSTALAÇÃO. AF_12/2015</v>
          </cell>
          <cell r="C4356" t="str">
            <v>UN</v>
          </cell>
          <cell r="D4356" t="str">
            <v>COEFICIENTE DE REPRESENTATIVIDADE</v>
          </cell>
          <cell r="E4356">
            <v>417.9</v>
          </cell>
        </row>
        <row r="4357">
          <cell r="A4357">
            <v>97491</v>
          </cell>
          <cell r="B4357" t="str">
            <v>TÊ, EM AÇO, CONEXÃO SOLDADA, DN 25 (1"), INSTALADO EM REDE DE ALIMENTAÇÃO PARA HIDRANTE - FORNECIMENTO E INSTALAÇÃO. AF_12/2015</v>
          </cell>
          <cell r="C4357" t="str">
            <v>UN</v>
          </cell>
          <cell r="D4357" t="str">
            <v>COEFICIENTE DE REPRESENTATIVIDADE</v>
          </cell>
          <cell r="E4357">
            <v>61.4</v>
          </cell>
        </row>
        <row r="4358">
          <cell r="A4358">
            <v>97492</v>
          </cell>
          <cell r="B4358" t="str">
            <v>TÊ, EM AÇO, CONEXÃO SOLDADA, DN 32 (1 1/4"), INSTALADO EM REDE DE ALIMENTAÇÃO PARA HIDRANTE - FORNECIMENTO E INSTALAÇÃO. AF_12/2015</v>
          </cell>
          <cell r="C4358" t="str">
            <v>UN</v>
          </cell>
          <cell r="D4358" t="str">
            <v>COEFICIENTE DE REPRESENTATIVIDADE</v>
          </cell>
          <cell r="E4358">
            <v>89.64</v>
          </cell>
        </row>
        <row r="4359">
          <cell r="A4359">
            <v>97493</v>
          </cell>
          <cell r="B4359" t="str">
            <v>TÊ, EM AÇO, CONEXÃO SOLDADA, DN 40 (1 1/2"), INSTALADO EM REDE DE ALIMENTAÇÃO PARA HIDRANTE - FORNECIMENTO E INSTALAÇÃO. AF_12/2015</v>
          </cell>
          <cell r="C4359" t="str">
            <v>UN</v>
          </cell>
          <cell r="D4359" t="str">
            <v>COEFICIENTE DE REPRESENTATIVIDADE</v>
          </cell>
          <cell r="E4359">
            <v>115.48</v>
          </cell>
        </row>
        <row r="4360">
          <cell r="A4360">
            <v>97494</v>
          </cell>
          <cell r="B4360" t="str">
            <v>TÊ, EM AÇO, CONEXÃO SOLDADA, DN 50 (2"), INSTALADO EM REDE DE ALIMENTAÇÃO PARA HIDRANTE - FORNECIMENTO E INSTALAÇÃO. AF_12/2015</v>
          </cell>
          <cell r="C4360" t="str">
            <v>UN</v>
          </cell>
          <cell r="D4360" t="str">
            <v>COEFICIENTE DE REPRESENTATIVIDADE</v>
          </cell>
          <cell r="E4360">
            <v>177.99</v>
          </cell>
        </row>
        <row r="4361">
          <cell r="A4361">
            <v>97495</v>
          </cell>
          <cell r="B4361" t="str">
            <v>TÊ, EM AÇO, CONEXÃO SOLDADA, DN 65 (2 1/2"), INSTALADO EM REDE DE ALIMENTAÇÃO PARA HIDRANTE - FORNECIMENTO E INSTALAÇÃO. AF_12/2015</v>
          </cell>
          <cell r="C4361" t="str">
            <v>UN</v>
          </cell>
          <cell r="D4361" t="str">
            <v>COEFICIENTE DE REPRESENTATIVIDADE</v>
          </cell>
          <cell r="E4361">
            <v>323.49</v>
          </cell>
        </row>
        <row r="4362">
          <cell r="A4362">
            <v>97496</v>
          </cell>
          <cell r="B4362" t="str">
            <v>TÊ, EM AÇO, CONEXÃO SOLDADA, DN 80 (3"), INSTALADO EM REDE DE ALIMENTAÇÃO PARA HIDRANTE - FORNECIMENTO E INSTALAÇÃO. AF_12/2015</v>
          </cell>
          <cell r="C4362" t="str">
            <v>UN</v>
          </cell>
          <cell r="D4362" t="str">
            <v>COEFICIENTE DE REPRESENTATIVIDADE</v>
          </cell>
          <cell r="E4362">
            <v>509.36</v>
          </cell>
        </row>
        <row r="4363">
          <cell r="A4363">
            <v>97499</v>
          </cell>
          <cell r="B4363" t="str">
            <v>LUVA, EM AÇO, CONEXÃO SOLDADA, DN 25 (1"), INSTALADO EM REDE DE ALIMENTAÇÃO PARA SPRINKLER - FORNECIMENTO E INSTALAÇÃO. AF_12/2015</v>
          </cell>
          <cell r="C4363" t="str">
            <v>UN</v>
          </cell>
          <cell r="D4363" t="str">
            <v>COEFICIENTE DE REPRESENTATIVIDADE</v>
          </cell>
          <cell r="E4363">
            <v>22.77</v>
          </cell>
        </row>
        <row r="4364">
          <cell r="A4364">
            <v>97500</v>
          </cell>
          <cell r="B4364" t="str">
            <v>LUVA COM REDUÇÃO, EM AÇO, CONEXÃO SOLDADA, DN 25 X 20 MM (1" X 3/4"), INSTALADO EM REDE DE ALIMENTAÇÃO PARA SPRINKLER - FORNECIMENTO E INSTALAÇÃO. AF_12/2015</v>
          </cell>
          <cell r="C4364" t="str">
            <v>UN</v>
          </cell>
          <cell r="D4364" t="str">
            <v>COEFICIENTE DE REPRESENTATIVIDADE</v>
          </cell>
          <cell r="E4364">
            <v>18.850000000000001</v>
          </cell>
        </row>
        <row r="4365">
          <cell r="A4365">
            <v>97502</v>
          </cell>
          <cell r="B4365" t="str">
            <v>LUVA, EM AÇO, CONEXÃO SOLDADA, DN 32 (1 1/4"), INSTALADO EM REDE DE ALIMENTAÇÃO PARA SPRINKLER - FORNECIMENTO E INSTALAÇÃO. AF_12/2015</v>
          </cell>
          <cell r="C4365" t="str">
            <v>UN</v>
          </cell>
          <cell r="D4365" t="str">
            <v>COEFICIENTE DE REPRESENTATIVIDADE</v>
          </cell>
          <cell r="E4365">
            <v>31.76</v>
          </cell>
        </row>
        <row r="4366">
          <cell r="A4366">
            <v>97503</v>
          </cell>
          <cell r="B4366" t="str">
            <v>LUVA COM REDUÇÃO, EM AÇO, CONEXÃO SOLDADA, DN 32 X 25 MM (1 1/4"  X 1"), INSTALADO EM REDE DE ALIMENTAÇÃO PARA SPRINKLER - FORNECIMENTO E INSTALAÇÃO. AF_12/2015</v>
          </cell>
          <cell r="C4366" t="str">
            <v>UN</v>
          </cell>
          <cell r="D4366" t="str">
            <v>COEFICIENTE DE REPRESENTATIVIDADE</v>
          </cell>
          <cell r="E4366">
            <v>38.549999999999997</v>
          </cell>
        </row>
        <row r="4367">
          <cell r="A4367">
            <v>97505</v>
          </cell>
          <cell r="B4367" t="str">
            <v>LUVA, EM AÇO, CONEXÃO SOLDADA, DN 40 (1 1/2"), INSTALADO EM REDE DE ALIMENTAÇÃO PARA SPRINKLER - FORNECIMENTO E INSTALAÇÃO. AF_12/2015</v>
          </cell>
          <cell r="C4367" t="str">
            <v>UN</v>
          </cell>
          <cell r="D4367" t="str">
            <v>COEFICIENTE DE REPRESENTATIVIDADE</v>
          </cell>
          <cell r="E4367">
            <v>39.729999999999997</v>
          </cell>
        </row>
        <row r="4368">
          <cell r="A4368">
            <v>97506</v>
          </cell>
          <cell r="B4368" t="str">
            <v>LUVA COM REDUÇÃO, EM AÇO, CONEXÃO SOLDADA, DN 40  X 32 MM (1 1/2" X 1 1/4"), INSTALADO EM REDE DE ALIMENTAÇÃO PARA SPRINKLER - FORNECIMENTO E INSTALAÇÃO. AF_12/2015</v>
          </cell>
          <cell r="C4368" t="str">
            <v>UN</v>
          </cell>
          <cell r="D4368" t="str">
            <v>COEFICIENTE DE REPRESENTATIVIDADE</v>
          </cell>
          <cell r="E4368">
            <v>48.19</v>
          </cell>
        </row>
        <row r="4369">
          <cell r="A4369">
            <v>97508</v>
          </cell>
          <cell r="B4369" t="str">
            <v>LUVA, EM AÇO, CONEXÃO SOLDADA, DN 50 (2"), INSTALADO EM REDE DE ALIMENTAÇÃO PARA SPRINKLER - FORNECIMENTO E INSTALAÇÃO. AF_12/2015</v>
          </cell>
          <cell r="C4369" t="str">
            <v>UN</v>
          </cell>
          <cell r="D4369" t="str">
            <v>COEFICIENTE DE REPRESENTATIVIDADE</v>
          </cell>
          <cell r="E4369">
            <v>58.62</v>
          </cell>
        </row>
        <row r="4370">
          <cell r="A4370">
            <v>97509</v>
          </cell>
          <cell r="B4370" t="str">
            <v>LUVA COM REDUÇÃO, EM AÇO, CONEXÃO SOLDADA, DN 50 X 40 MM (2" X 1 1/2"), INSTALADO EM REDE DE ALIMENTAÇÃO PARA SPRINKLER - FORNECIMENTO E INSTALAÇÃO. AF_12/2015</v>
          </cell>
          <cell r="C4370" t="str">
            <v>UN</v>
          </cell>
          <cell r="D4370" t="str">
            <v>COEFICIENTE DE REPRESENTATIVIDADE</v>
          </cell>
          <cell r="E4370">
            <v>72</v>
          </cell>
        </row>
        <row r="4371">
          <cell r="A4371">
            <v>97511</v>
          </cell>
          <cell r="B4371" t="str">
            <v>LUVA, EM AÇO, CONEXÃO SOLDADA, DN 65 (2 1/2"), INSTALADO EM REDE DE ALIMENTAÇÃO PARA SPRINKLER - FORNECIMENTO E INSTALAÇÃO. AF_12/2015</v>
          </cell>
          <cell r="C4371" t="str">
            <v>UN</v>
          </cell>
          <cell r="D4371" t="str">
            <v>COEFICIENTE DE REPRESENTATIVIDADE</v>
          </cell>
          <cell r="E4371">
            <v>108.99</v>
          </cell>
        </row>
        <row r="4372">
          <cell r="A4372">
            <v>97512</v>
          </cell>
          <cell r="B4372" t="str">
            <v>LUVA COM REDUÇÃO, EM AÇO, CONEXÃO SOLDADA, DN 65 X 50 MM (2 1/2" X 2"), INSTALADO EM REDE DE ALIMENTAÇÃO PARA SPRINKLER - FORNECIMENTO E INSTALAÇÃO. AF_12/2015</v>
          </cell>
          <cell r="C4372" t="str">
            <v>UN</v>
          </cell>
          <cell r="D4372" t="str">
            <v>COEFICIENTE DE REPRESENTATIVIDADE</v>
          </cell>
          <cell r="E4372">
            <v>136.05000000000001</v>
          </cell>
        </row>
        <row r="4373">
          <cell r="A4373">
            <v>97514</v>
          </cell>
          <cell r="B4373" t="str">
            <v>LUVA, EM AÇO, CONEXÃO SOLDADA, DN 80 (3"), INSTALADO EM REDE DE ALIMENTAÇÃO PARA SPRINKLER - FORNECIMENTO E INSTALAÇÃO. AF_12/2015</v>
          </cell>
          <cell r="C4373" t="str">
            <v>UN</v>
          </cell>
          <cell r="D4373" t="str">
            <v>COEFICIENTE DE REPRESENTATIVIDADE</v>
          </cell>
          <cell r="E4373">
            <v>145.09</v>
          </cell>
        </row>
        <row r="4374">
          <cell r="A4374">
            <v>97515</v>
          </cell>
          <cell r="B4374" t="str">
            <v>LUVA COM REDUÇÃO, EM AÇO, CONEXÃO SOLDADA, DN 80 X 65 MM (3" X 2 1/2"), INSTALADO EM REDE DE ALIMENTAÇÃO PARA SPRINKLER - FORNECIMENTO E INSTALAÇÃO. AF_12/2015</v>
          </cell>
          <cell r="C4374" t="str">
            <v>UN</v>
          </cell>
          <cell r="D4374" t="str">
            <v>COEFICIENTE DE REPRESENTATIVIDADE</v>
          </cell>
          <cell r="E4374">
            <v>181.53</v>
          </cell>
        </row>
        <row r="4375">
          <cell r="A4375">
            <v>97517</v>
          </cell>
          <cell r="B4375" t="str">
            <v>CURVA 45 GRAUS, EM AÇO, CONEXÃO SOLDADA, DN 25 (1"), INSTALADO EM REDE DE ALIMENTAÇÃO PARA SPRINKLER - FORNECIMENTO E INSTALAÇÃO. AF_12/2015</v>
          </cell>
          <cell r="C4375" t="str">
            <v>UN</v>
          </cell>
          <cell r="D4375" t="str">
            <v>COEFICIENTE DE REPRESENTATIVIDADE</v>
          </cell>
          <cell r="E4375">
            <v>36.880000000000003</v>
          </cell>
        </row>
        <row r="4376">
          <cell r="A4376">
            <v>97518</v>
          </cell>
          <cell r="B4376" t="str">
            <v>CURVA 90 GRAUS, EM AÇO, CONEXÃO SOLDADA, DN 25 (1"), INSTALADO EM REDE DE ALIMENTAÇÃO PARA SPRINKLER - FORNECIMENTO E INSTALAÇÃO. AF_12/2015</v>
          </cell>
          <cell r="C4376" t="str">
            <v>UN</v>
          </cell>
          <cell r="D4376" t="str">
            <v>COEFICIENTE DE REPRESENTATIVIDADE</v>
          </cell>
          <cell r="E4376">
            <v>36.880000000000003</v>
          </cell>
        </row>
        <row r="4377">
          <cell r="A4377">
            <v>97519</v>
          </cell>
          <cell r="B4377" t="str">
            <v>CURVA 45 GRAUS, EM AÇO, CONEXÃO SOLDADA, DN 32 (1 1/4"), INSTALADO EM REDE DE ALIMENTAÇÃO PARA SPRINKLER - FORNECIMENTO E INSTALAÇÃO. AF_12/2015</v>
          </cell>
          <cell r="C4377" t="str">
            <v>UN</v>
          </cell>
          <cell r="D4377" t="str">
            <v>COEFICIENTE DE REPRESENTATIVIDADE</v>
          </cell>
          <cell r="E4377">
            <v>52.17</v>
          </cell>
        </row>
        <row r="4378">
          <cell r="A4378">
            <v>97520</v>
          </cell>
          <cell r="B4378" t="str">
            <v>CURVA 90 GRAUS, EM AÇO, CONEXÃO SOLDADA, DN 32 (1 1/4"), INSTALADO EM REDE DE ALIMENTAÇÃO PARA SPRINKLER - FORNECIMENTO E INSTALAÇÃO. AF_12/2015</v>
          </cell>
          <cell r="C4378" t="str">
            <v>UN</v>
          </cell>
          <cell r="D4378" t="str">
            <v>COEFICIENTE DE REPRESENTATIVIDADE</v>
          </cell>
          <cell r="E4378">
            <v>52.17</v>
          </cell>
        </row>
        <row r="4379">
          <cell r="A4379">
            <v>97521</v>
          </cell>
          <cell r="B4379" t="str">
            <v>CURVA 45 GRAUS, EM AÇO, CONEXÃO SOLDADA, DN 40 (1 1/2"), INSTALADO EM REDE DE ALIMENTAÇÃO PARA SPRINKLER - FORNECIMENTO E INSTALAÇÃO. AF_12/2015</v>
          </cell>
          <cell r="C4379" t="str">
            <v>UN</v>
          </cell>
          <cell r="D4379" t="str">
            <v>COEFICIENTE DE REPRESENTATIVIDADE</v>
          </cell>
          <cell r="E4379">
            <v>72.23</v>
          </cell>
        </row>
        <row r="4380">
          <cell r="A4380">
            <v>97522</v>
          </cell>
          <cell r="B4380" t="str">
            <v>CURVA 90 GRAUS, EM AÇO, CONEXÃO SOLDADA, DN 40 (1 1/2"), INSTALADO EM REDE DE ALIMENTAÇÃO PARA SPRINKLER - FORNECIMENTO E INSTALAÇÃO. AF_12/2015</v>
          </cell>
          <cell r="C4380" t="str">
            <v>UN</v>
          </cell>
          <cell r="D4380" t="str">
            <v>COEFICIENTE DE REPRESENTATIVIDADE</v>
          </cell>
          <cell r="E4380">
            <v>72.23</v>
          </cell>
        </row>
        <row r="4381">
          <cell r="A4381">
            <v>97523</v>
          </cell>
          <cell r="B4381" t="str">
            <v>CURVA 45 GRAUS, EM AÇO, CONEXÃO SOLDADA, DN 50 (2"), INSTALADO EM REDE DE ALIMENTAÇÃO PARA SPRINKLER - FORNECIMENTO E INSTALAÇÃO. AF_12/2015</v>
          </cell>
          <cell r="C4381" t="str">
            <v>UN</v>
          </cell>
          <cell r="D4381" t="str">
            <v>COEFICIENTE DE REPRESENTATIVIDADE</v>
          </cell>
          <cell r="E4381">
            <v>98.98</v>
          </cell>
        </row>
        <row r="4382">
          <cell r="A4382">
            <v>97524</v>
          </cell>
          <cell r="B4382" t="str">
            <v>CURVA 90 GRAUS, EM AÇO, CONEXÃO SOLDADA, DN 50 (2"), INSTALADO EM REDE DE ALIMENTAÇÃO PARA SPRINKLER - FORNECIMENTO E INSTALAÇÃO. AF_12/2015</v>
          </cell>
          <cell r="C4382" t="str">
            <v>UN</v>
          </cell>
          <cell r="D4382" t="str">
            <v>COEFICIENTE DE REPRESENTATIVIDADE</v>
          </cell>
          <cell r="E4382">
            <v>106.62</v>
          </cell>
        </row>
        <row r="4383">
          <cell r="A4383">
            <v>97525</v>
          </cell>
          <cell r="B4383" t="str">
            <v>CURVA 45 GRAUS, EM AÇO, CONEXÃO SOLDADA, DN 65 (2 1/2"), INSTALADO EM REDE DE ALIMENTAÇÃO PARA SPRINKLER - FORNECIMENTO E INSTALAÇÃO. AF_12/2015</v>
          </cell>
          <cell r="C4383" t="str">
            <v>UN</v>
          </cell>
          <cell r="D4383" t="str">
            <v>COEFICIENTE DE REPRESENTATIVIDADE</v>
          </cell>
          <cell r="E4383">
            <v>184.85</v>
          </cell>
        </row>
        <row r="4384">
          <cell r="A4384">
            <v>97526</v>
          </cell>
          <cell r="B4384" t="str">
            <v>CURVA 90 GRAUS, EM AÇO, CONEXÃO SOLDADA, DN 65 (2 1/2"), INSTALADO EM REDE DE ALIMENTAÇÃO PARA SPRINKLER - FORNECIMENTO E INSTALAÇÃO. AF_12/2015</v>
          </cell>
          <cell r="C4384" t="str">
            <v>UN</v>
          </cell>
          <cell r="D4384" t="str">
            <v>COEFICIENTE DE REPRESENTATIVIDADE</v>
          </cell>
          <cell r="E4384">
            <v>197.07</v>
          </cell>
        </row>
        <row r="4385">
          <cell r="A4385">
            <v>97527</v>
          </cell>
          <cell r="B4385" t="str">
            <v>CURVA 45 GRAUS, EM AÇO, CONEXÃO SOLDADA, DN 80 (3"), INSTALADO EM REDE DE ALIMENTAÇÃO PARA SPRINKLER - FORNECIMENTO E INSTALAÇÃO. AF_12/2015</v>
          </cell>
          <cell r="C4385" t="str">
            <v>UN</v>
          </cell>
          <cell r="D4385" t="str">
            <v>COEFICIENTE DE REPRESENTATIVIDADE</v>
          </cell>
          <cell r="E4385">
            <v>450.97</v>
          </cell>
        </row>
        <row r="4386">
          <cell r="A4386">
            <v>97528</v>
          </cell>
          <cell r="B4386" t="str">
            <v>CURVA 90 GRAUS, EM AÇO, CONEXÃO SOLDADA, DN 80 (3"), INSTALADO EM REDE DE ALIMENTAÇÃO PARA SPRINKLER - FORNECIMENTO E INSTALAÇÃO. AF_12/2015</v>
          </cell>
          <cell r="C4386" t="str">
            <v>UN</v>
          </cell>
          <cell r="D4386" t="str">
            <v>COEFICIENTE DE REPRESENTATIVIDADE</v>
          </cell>
          <cell r="E4386">
            <v>396.17</v>
          </cell>
        </row>
        <row r="4387">
          <cell r="A4387">
            <v>97529</v>
          </cell>
          <cell r="B4387" t="str">
            <v>TÊ, EM AÇO, CONEXÃO SOLDADA, DN 25 (1"), INSTALADO EM REDE DE ALIMENTAÇÃO PARA SPRINKLER - FORNECIMENTO E INSTALAÇÃO. AF_12/2015</v>
          </cell>
          <cell r="C4387" t="str">
            <v>UN</v>
          </cell>
          <cell r="D4387" t="str">
            <v>COEFICIENTE DE REPRESENTATIVIDADE</v>
          </cell>
          <cell r="E4387">
            <v>57.3</v>
          </cell>
        </row>
        <row r="4388">
          <cell r="A4388">
            <v>97530</v>
          </cell>
          <cell r="B4388" t="str">
            <v>TÊ, EM AÇO, CONEXÃO SOLDADA, DN 32 (1 1/4"), INSTALADO EM REDE DE ALIMENTAÇÃO PARA SPRINKLER - FORNECIMENTO E INSTALAÇÃO. AF_12/2015</v>
          </cell>
          <cell r="C4388" t="str">
            <v>UN</v>
          </cell>
          <cell r="D4388" t="str">
            <v>COEFICIENTE DE REPRESENTATIVIDADE</v>
          </cell>
          <cell r="E4388">
            <v>82.31</v>
          </cell>
        </row>
        <row r="4389">
          <cell r="A4389">
            <v>97531</v>
          </cell>
          <cell r="B4389" t="str">
            <v>TÊ, EM AÇO, CONEXÃO SOLDADA, DN 40 (1 1/2"), INSTALADO EM REDE DE ALIMENTAÇÃO PARA SPRINKLER - FORNECIMENTO E INSTALAÇÃO. AF_12/2015</v>
          </cell>
          <cell r="C4389" t="str">
            <v>UN</v>
          </cell>
          <cell r="D4389" t="str">
            <v>COEFICIENTE DE REPRESENTATIVIDADE</v>
          </cell>
          <cell r="E4389">
            <v>104.56</v>
          </cell>
        </row>
        <row r="4390">
          <cell r="A4390">
            <v>97532</v>
          </cell>
          <cell r="B4390" t="str">
            <v>TÊ, EM AÇO, CONEXÃO SOLDADA, DN 50 (2"), INSTALADO EM REDE DE ALIMENTAÇÃO PARA SPRINKLER - FORNECIMENTO E INSTALAÇÃO. AF_12/2015</v>
          </cell>
          <cell r="C4390" t="str">
            <v>UN</v>
          </cell>
          <cell r="D4390" t="str">
            <v>COEFICIENTE DE REPRESENTATIVIDADE</v>
          </cell>
          <cell r="E4390">
            <v>162.61000000000001</v>
          </cell>
        </row>
        <row r="4391">
          <cell r="A4391">
            <v>97533</v>
          </cell>
          <cell r="B4391" t="str">
            <v>TÊ, EM AÇO, CONEXÃO SOLDADA, DN 65 (2 1/2"), INSTALADO EM REDE DE ALIMENTAÇÃO PARA SPRINKLER - FORNECIMENTO E INSTALAÇÃO. AF_12/2015</v>
          </cell>
          <cell r="C4391" t="str">
            <v>UN</v>
          </cell>
          <cell r="D4391" t="str">
            <v>COEFICIENTE DE REPRESENTATIVIDADE</v>
          </cell>
          <cell r="E4391">
            <v>304.57</v>
          </cell>
        </row>
        <row r="4392">
          <cell r="A4392">
            <v>97534</v>
          </cell>
          <cell r="B4392" t="str">
            <v>TÊ, EM AÇO, CONEXÃO SOLDADA, DN 80 (3"), INSTALADO EM REDE DE ALIMENTAÇÃO PARA SPRINKLER - FORNECIMENTO E INSTALAÇÃO. AF_12/2015</v>
          </cell>
          <cell r="C4392" t="str">
            <v>UN</v>
          </cell>
          <cell r="D4392" t="str">
            <v>COEFICIENTE DE REPRESENTATIVIDADE</v>
          </cell>
          <cell r="E4392">
            <v>480.36</v>
          </cell>
        </row>
        <row r="4393">
          <cell r="A4393">
            <v>97537</v>
          </cell>
          <cell r="B4393" t="str">
            <v>LUVA, EM AÇO, CONEXÃO SOLDADA, DN 15 (1/2"), INSTALADO EM RAMAIS E SUB-RAMAIS DE GÁS - FORNECIMENTO E INSTALAÇÃO. AF_12/2015</v>
          </cell>
          <cell r="C4393" t="str">
            <v>UN</v>
          </cell>
          <cell r="D4393" t="str">
            <v>COEFICIENTE DE REPRESENTATIVIDADE</v>
          </cell>
          <cell r="E4393">
            <v>17.32</v>
          </cell>
        </row>
        <row r="4394">
          <cell r="A4394">
            <v>97540</v>
          </cell>
          <cell r="B4394" t="str">
            <v>LUVA, EM AÇO, CONEXÃO SOLDADA, DN 20 (3/4"), INSTALADO EM RAMAIS E SUB-RAMAIS DE GÁS - FORNECIMENTO E INSTALAÇÃO. AF_12/2015</v>
          </cell>
          <cell r="C4394" t="str">
            <v>UN</v>
          </cell>
          <cell r="D4394" t="str">
            <v>COEFICIENTE DE REPRESENTATIVIDADE</v>
          </cell>
          <cell r="E4394">
            <v>23.63</v>
          </cell>
        </row>
        <row r="4395">
          <cell r="A4395">
            <v>97541</v>
          </cell>
          <cell r="B4395" t="str">
            <v>LUVA COM REDUÇÃO, EM AÇO, CONEXÃO SOLDADA, DN 20 X 15 MM (3/4 " X 1/2"), INSTALADO EM RAMAIS E SUB-RAMAIS DE GÁS - FORNECIMENTO E INSTALAÇÃO. AF_12/2015</v>
          </cell>
          <cell r="C4395" t="str">
            <v>UN</v>
          </cell>
          <cell r="D4395" t="str">
            <v>COEFICIENTE DE REPRESENTATIVIDADE</v>
          </cell>
          <cell r="E4395">
            <v>20.37</v>
          </cell>
        </row>
        <row r="4396">
          <cell r="A4396">
            <v>97543</v>
          </cell>
          <cell r="B4396" t="str">
            <v>LUVA, EM AÇO, CONEXÃO SOLDADA, DN 25 (1"), INSTALADO EM RAMAIS E SUB-RAMAIS DE GÁS - FORNECIMENTO E INSTALAÇÃO. AF_12/2015</v>
          </cell>
          <cell r="C4396" t="str">
            <v>UN</v>
          </cell>
          <cell r="D4396" t="str">
            <v>COEFICIENTE DE REPRESENTATIVIDADE</v>
          </cell>
          <cell r="E4396">
            <v>38.950000000000003</v>
          </cell>
        </row>
        <row r="4397">
          <cell r="A4397">
            <v>97544</v>
          </cell>
          <cell r="B4397" t="str">
            <v>LUVA COM REDUÇÃO, EM AÇO, CONEXÃO SOLDADA, DN 25 X 20 MM (1" X 3/4"), INSTALADO EM RAMAIS E SUB-RAMAIS DE GÁS - FORNECIMENTO E INSTALAÇÃO. AF_12/2015</v>
          </cell>
          <cell r="C4397" t="str">
            <v>UN</v>
          </cell>
          <cell r="D4397" t="str">
            <v>COEFICIENTE DE REPRESENTATIVIDADE</v>
          </cell>
          <cell r="E4397">
            <v>35.03</v>
          </cell>
        </row>
        <row r="4398">
          <cell r="A4398">
            <v>97546</v>
          </cell>
          <cell r="B4398" t="str">
            <v>CURVA 45 GRAUS, EM AÇO, CONEXÃO SOLDADA, DN 15 (1/2"), INSTALADO EM RAMAIS E SUB-RAMAIS DE GÁS - FORNECIMENTO E INSTALAÇÃO. AF_12/2015</v>
          </cell>
          <cell r="C4398" t="str">
            <v>UN</v>
          </cell>
          <cell r="D4398" t="str">
            <v>COEFICIENTE DE REPRESENTATIVIDADE</v>
          </cell>
          <cell r="E4398">
            <v>24.35</v>
          </cell>
        </row>
        <row r="4399">
          <cell r="A4399">
            <v>97547</v>
          </cell>
          <cell r="B4399" t="str">
            <v>CURVA 90 GRAUS, EM AÇO, CONEXÃO SOLDADA, DN 15 (1/2"), INSTALADO EM RAMAIS E SUB-RAMAIS DE GÁS - FORNECIMENTO E INSTALAÇÃO. AF_12/2015</v>
          </cell>
          <cell r="C4399" t="str">
            <v>UN</v>
          </cell>
          <cell r="D4399" t="str">
            <v>COEFICIENTE DE REPRESENTATIVIDADE</v>
          </cell>
          <cell r="E4399">
            <v>24.35</v>
          </cell>
        </row>
        <row r="4400">
          <cell r="A4400">
            <v>97548</v>
          </cell>
          <cell r="B4400" t="str">
            <v>CURVA 45 GRAUS, EM AÇO, CONEXÃO SOLDADA, DN 20 (3/4"), INSTALADO EM RAMAIS E SUB-RAMAIS DE GÁS - FORNECIMENTO E INSTALAÇÃO. AF_12/2015</v>
          </cell>
          <cell r="C4400" t="str">
            <v>UN</v>
          </cell>
          <cell r="D4400" t="str">
            <v>COEFICIENTE DE REPRESENTATIVIDADE</v>
          </cell>
          <cell r="E4400">
            <v>36.42</v>
          </cell>
        </row>
        <row r="4401">
          <cell r="A4401">
            <v>97549</v>
          </cell>
          <cell r="B4401" t="str">
            <v>CURVA 90 GRAUS, EM AÇO, CONEXÃO SOLDADA, DN 20 (3/4"), INSTALADO EM RAMAIS E SUB-RAMAIS DE GÁS - FORNECIMENTO E INSTALAÇÃO. AF_12/2015</v>
          </cell>
          <cell r="C4401" t="str">
            <v>UN</v>
          </cell>
          <cell r="D4401" t="str">
            <v>COEFICIENTE DE REPRESENTATIVIDADE</v>
          </cell>
          <cell r="E4401">
            <v>36.42</v>
          </cell>
        </row>
        <row r="4402">
          <cell r="A4402">
            <v>97550</v>
          </cell>
          <cell r="B4402" t="str">
            <v>CURVA 45 GRAUS, EM AÇO, CONEXÃO SOLDADA, DN 25 (1"), INSTALADO EM RAMAIS E SUB-RAMAIS DE GÁS - FORNECIMENTO E INSTALAÇÃO. AF_12/2015</v>
          </cell>
          <cell r="C4402" t="str">
            <v>UN</v>
          </cell>
          <cell r="D4402" t="str">
            <v>COEFICIENTE DE REPRESENTATIVIDADE</v>
          </cell>
          <cell r="E4402">
            <v>61.17</v>
          </cell>
        </row>
        <row r="4403">
          <cell r="A4403">
            <v>97551</v>
          </cell>
          <cell r="B4403" t="str">
            <v>CURVA 90 GRAUS, EM AÇO, CONEXÃO SOLDADA, DN 25 (1"), INSTALADO EM RAMAIS E SUB-RAMAIS DE GÁS - FORNECIMENTO E INSTALAÇÃO. AF_12/2015</v>
          </cell>
          <cell r="C4403" t="str">
            <v>UN</v>
          </cell>
          <cell r="D4403" t="str">
            <v>COEFICIENTE DE REPRESENTATIVIDADE</v>
          </cell>
          <cell r="E4403">
            <v>61.17</v>
          </cell>
        </row>
        <row r="4404">
          <cell r="A4404">
            <v>97552</v>
          </cell>
          <cell r="B4404" t="str">
            <v>TÊ, EM AÇO, CONEXÃO SOLDADA, DN 15 (1/2"), INSTALADO EM RAMAIS E SUB-RAMAIS DE GÁS - FORNECIMENTO E INSTALAÇÃO. AF_12/2015</v>
          </cell>
          <cell r="C4404" t="str">
            <v>UN</v>
          </cell>
          <cell r="D4404" t="str">
            <v>COEFICIENTE DE REPRESENTATIVIDADE</v>
          </cell>
          <cell r="E4404">
            <v>35.31</v>
          </cell>
        </row>
        <row r="4405">
          <cell r="A4405">
            <v>97553</v>
          </cell>
          <cell r="B4405" t="str">
            <v>TÊ, EM AÇO, CONEXÃO SOLDADA, DN 20 (3/4"), INSTALADO EM RAMAIS E SUB-RAMAIS DE GÁS - FORNECIMENTO E INSTALAÇÃO. AF_12/2015</v>
          </cell>
          <cell r="C4405" t="str">
            <v>UN</v>
          </cell>
          <cell r="D4405" t="str">
            <v>COEFICIENTE DE REPRESENTATIVIDADE</v>
          </cell>
          <cell r="E4405">
            <v>51.39</v>
          </cell>
        </row>
        <row r="4406">
          <cell r="A4406">
            <v>97554</v>
          </cell>
          <cell r="B4406" t="str">
            <v>TÊ, EM AÇO, CONEXÃO SOLDADA, DN 25 (1"), INSTALADO EM RAMAIS E SUB-RAMAIS DE GÁS - FORNECIMENTO E INSTALAÇÃO. AF_12/2015</v>
          </cell>
          <cell r="C4406" t="str">
            <v>UN</v>
          </cell>
          <cell r="D4406" t="str">
            <v>COEFICIENTE DE REPRESENTATIVIDADE</v>
          </cell>
          <cell r="E4406">
            <v>89.72</v>
          </cell>
        </row>
        <row r="4407">
          <cell r="A4407">
            <v>98602</v>
          </cell>
          <cell r="B4407" t="str">
            <v>CONECTOR EM BRONZE/LATÃO, DN 22 MM X 1/2", SEM ANEL DE SOLDA, BOLSA X ROSCA F, INSTALADO EM PRUMADA  FORNECIMENTO E INSTALAÇÃO. AF_01/2016</v>
          </cell>
          <cell r="C4407" t="str">
            <v>UN</v>
          </cell>
          <cell r="D4407" t="str">
            <v>ATRIBUÍDO SÃO PAULO</v>
          </cell>
          <cell r="E4407">
            <v>11.49</v>
          </cell>
        </row>
        <row r="4408">
          <cell r="A4408">
            <v>6171</v>
          </cell>
          <cell r="B4408" t="str">
            <v>TAMPA DE CONCRETO ARMADO 60X60X5CM PARA CAIXA</v>
          </cell>
          <cell r="C4408" t="str">
            <v>UN</v>
          </cell>
          <cell r="D4408" t="str">
            <v>COEFICIENTE DE REPRESENTATIVIDADE</v>
          </cell>
          <cell r="E4408">
            <v>21.5</v>
          </cell>
        </row>
        <row r="4409">
          <cell r="A4409" t="str">
            <v>74166/1</v>
          </cell>
          <cell r="B4409" t="str">
            <v>CAIXA DE INSPEÇÃO EM CONCRETO PRÉ-MOLDADO DN 60CM COM TAMPA H= 60CM - FORNECIMENTO E INSTALACAO</v>
          </cell>
          <cell r="C4409" t="str">
            <v>UN</v>
          </cell>
          <cell r="D4409" t="str">
            <v>COEFICIENTE DE REPRESENTATIVIDADE</v>
          </cell>
          <cell r="E4409">
            <v>194.89</v>
          </cell>
        </row>
        <row r="4410">
          <cell r="A4410" t="str">
            <v>74166/2</v>
          </cell>
          <cell r="B4410" t="str">
            <v>CAIXA DE INSPECAO EM ANEL DE CONCRETO PRE MOLDADO, COM 950MM DE ALTURA TOTAL. ANEIS COM ESP=50MM, DIAM.=600MM. EXCLUSIVE TAMPAO E ESCAVACAO - FORNECIMENTO E INSTALACAO</v>
          </cell>
          <cell r="C4410" t="str">
            <v>UN</v>
          </cell>
          <cell r="D4410" t="str">
            <v>COEFICIENTE DE REPRESENTATIVIDADE</v>
          </cell>
          <cell r="E4410">
            <v>250.67</v>
          </cell>
        </row>
        <row r="4411">
          <cell r="A4411">
            <v>88503</v>
          </cell>
          <cell r="B4411" t="str">
            <v>CAIXA D´ÁGUA EM POLIETILENO, 1000 LITROS, COM ACESSÓRIOS</v>
          </cell>
          <cell r="C4411" t="str">
            <v>UN</v>
          </cell>
          <cell r="D4411" t="str">
            <v>COEFICIENTE DE REPRESENTATIVIDADE</v>
          </cell>
          <cell r="E4411">
            <v>719.52</v>
          </cell>
        </row>
        <row r="4412">
          <cell r="A4412">
            <v>88504</v>
          </cell>
          <cell r="B4412" t="str">
            <v>CAIXA D´AGUA EM POLIETILENO, 500 LITROS, COM ACESSÓRIOS</v>
          </cell>
          <cell r="C4412" t="str">
            <v>UN</v>
          </cell>
          <cell r="D4412" t="str">
            <v>COEFICIENTE DE REPRESENTATIVIDADE</v>
          </cell>
          <cell r="E4412">
            <v>585.37</v>
          </cell>
        </row>
        <row r="4413">
          <cell r="A4413">
            <v>97900</v>
          </cell>
          <cell r="B4413" t="str">
            <v>CAIXA ENTERRADA HIDRÁULICA RETANGULAR EM ALVENARIA COM TIJOLOS CERÂMICOS MACIÇOS, DIMENSÕES INTERNAS: 0,3X0,3X0,3 M PARA REDE DE ESGOTO. AF_05/2018</v>
          </cell>
          <cell r="C4413" t="str">
            <v>UN</v>
          </cell>
          <cell r="D4413" t="str">
            <v>ATRIBUÍDO SÃO PAULO</v>
          </cell>
          <cell r="E4413">
            <v>138.33000000000001</v>
          </cell>
        </row>
        <row r="4414">
          <cell r="A4414">
            <v>97901</v>
          </cell>
          <cell r="B4414" t="str">
            <v>CAIXA ENTERRADA HIDRÁULICA RETANGULAR EM ALVENARIA COM TIJOLOS CERÂMICOS MACIÇOS, DIMENSÕES INTERNAS: 0,4X0,4X0,4 M PARA REDE DE ESGOTO. AF_05/2018</v>
          </cell>
          <cell r="C4414" t="str">
            <v>UN</v>
          </cell>
          <cell r="D4414" t="str">
            <v>ATRIBUÍDO SÃO PAULO</v>
          </cell>
          <cell r="E4414">
            <v>219.71</v>
          </cell>
        </row>
        <row r="4415">
          <cell r="A4415">
            <v>97902</v>
          </cell>
          <cell r="B4415" t="str">
            <v>CAIXA ENTERRADA HIDRÁULICA RETANGULAR EM ALVENARIA COM TIJOLOS CERÂMICOS MACIÇOS, DIMENSÕES INTERNAS: 0,6X0,6X0,6 M PARA REDE DE ESGOTO. AF_05/2018</v>
          </cell>
          <cell r="C4415" t="str">
            <v>UN</v>
          </cell>
          <cell r="D4415" t="str">
            <v>ATRIBUÍDO SÃO PAULO</v>
          </cell>
          <cell r="E4415">
            <v>432.27</v>
          </cell>
        </row>
        <row r="4416">
          <cell r="A4416">
            <v>97903</v>
          </cell>
          <cell r="B4416" t="str">
            <v>CAIXA ENTERRADA HIDRÁULICA RETANGULAR EM ALVENARIA COM TIJOLOS CERÂMICOS MACIÇOS, DIMENSÕES INTERNAS: 0,8X0,8X0,6 M PARA REDE DE ESGOTO. AF_05/2018</v>
          </cell>
          <cell r="C4416" t="str">
            <v>UN</v>
          </cell>
          <cell r="D4416" t="str">
            <v>ATRIBUÍDO SÃO PAULO</v>
          </cell>
          <cell r="E4416">
            <v>595.84</v>
          </cell>
        </row>
        <row r="4417">
          <cell r="A4417">
            <v>97904</v>
          </cell>
          <cell r="B4417" t="str">
            <v>CAIXA ENTERRADA HIDRÁULICA RETANGULAR EM ALVENARIA COM TIJOLOS CERÂMICOS MACIÇOS, DIMENSÕES INTERNAS: 1X1X0,6 M PARA REDE DE ESGOTO. AF_05/2018</v>
          </cell>
          <cell r="C4417" t="str">
            <v>UN</v>
          </cell>
          <cell r="D4417" t="str">
            <v>ATRIBUÍDO SÃO PAULO</v>
          </cell>
          <cell r="E4417">
            <v>695.73</v>
          </cell>
        </row>
        <row r="4418">
          <cell r="A4418">
            <v>97905</v>
          </cell>
          <cell r="B4418" t="str">
            <v>CAIXA ENTERRADA HIDRÁULICA RETANGULAR, EM ALVENARIA COM BLOCOS DE CONCRETO, DIMENSÕES INTERNAS: 0,4X0,4X0,4 M PARA REDE DE ESGOTO. AF_05/2018</v>
          </cell>
          <cell r="C4418" t="str">
            <v>UN</v>
          </cell>
          <cell r="D4418" t="str">
            <v>ATRIBUÍDO SÃO PAULO</v>
          </cell>
          <cell r="E4418">
            <v>175.85</v>
          </cell>
        </row>
        <row r="4419">
          <cell r="A4419">
            <v>97906</v>
          </cell>
          <cell r="B4419" t="str">
            <v>CAIXA ENTERRADA HIDRÁULICA RETANGULAR, EM ALVENARIA COM BLOCOS DE CONCRETO, DIMENSÕES INTERNAS: 0,6X0,6X0,6 M PARA REDE DE ESGOTO. AF_05/2018</v>
          </cell>
          <cell r="C4419" t="str">
            <v>UN</v>
          </cell>
          <cell r="D4419" t="str">
            <v>ATRIBUÍDO SÃO PAULO</v>
          </cell>
          <cell r="E4419">
            <v>327.31</v>
          </cell>
        </row>
        <row r="4420">
          <cell r="A4420">
            <v>97907</v>
          </cell>
          <cell r="B4420" t="str">
            <v>CAIXA ENTERRADA HIDRÁULICA RETANGULAR, EM ALVENARIA COM BLOCOS DE CONCRETO, DIMENSÕES INTERNAS: 0,8X0,8X0,6 M PARA REDE DE ESGOTO. AF_05/2018</v>
          </cell>
          <cell r="C4420" t="str">
            <v>UN</v>
          </cell>
          <cell r="D4420" t="str">
            <v>ATRIBUÍDO SÃO PAULO</v>
          </cell>
          <cell r="E4420">
            <v>461.9</v>
          </cell>
        </row>
        <row r="4421">
          <cell r="A4421">
            <v>97908</v>
          </cell>
          <cell r="B4421" t="str">
            <v>CAIXA ENTERRADA HIDRÁULICA RETANGULAR, EM ALVENARIA COM BLOCOS DE CONCRETO, DIMENSÕES INTERNAS: 1X1X0,6 M PARA REDE DE ESGOTO. AF_05/2018</v>
          </cell>
          <cell r="C4421" t="str">
            <v>UN</v>
          </cell>
          <cell r="D4421" t="str">
            <v>ATRIBUÍDO SÃO PAULO</v>
          </cell>
          <cell r="E4421">
            <v>537.25</v>
          </cell>
        </row>
        <row r="4422">
          <cell r="A4422">
            <v>98102</v>
          </cell>
          <cell r="B4422" t="str">
            <v>CAIXA DE GORDURA SIMPLES, CIRCULAR, EM CONCRETO PRÉ-MOLDADO, DIÂMETRO INTERNO = 0,4 M, ALTURA INTERNA = 0,4 M. AF_05/2018</v>
          </cell>
          <cell r="C4422" t="str">
            <v>UN</v>
          </cell>
          <cell r="D4422" t="str">
            <v>ATRIBUÍDO SÃO PAULO</v>
          </cell>
          <cell r="E4422">
            <v>62.29</v>
          </cell>
        </row>
        <row r="4423">
          <cell r="A4423">
            <v>98103</v>
          </cell>
          <cell r="B4423" t="str">
            <v>CAIXA DE GORDURA DUPLA, CIRCULAR, EM CONCRETO PRÉ-MOLDADO, DIÂMETRO INTERNO = 0,6 M, ALTURA INTERNA = 0,6 M. AF_05/2018</v>
          </cell>
          <cell r="C4423" t="str">
            <v>UN</v>
          </cell>
          <cell r="D4423" t="str">
            <v>ATRIBUÍDO SÃO PAULO</v>
          </cell>
          <cell r="E4423">
            <v>130.19999999999999</v>
          </cell>
        </row>
        <row r="4424">
          <cell r="A4424">
            <v>98104</v>
          </cell>
          <cell r="B4424" t="str">
            <v>CAIXA DE GORDURA SIMPLES (CAPACIDADE: 36L), RETANGULAR, EM ALVENARIA COM TIJOLOS CERÂMICOS MACIÇOS, DIMENSÕES INTERNAS = 0,2X0,4 M, ALTURA INTERNA = 0,8 M. AF_05/2018</v>
          </cell>
          <cell r="C4424" t="str">
            <v>UN</v>
          </cell>
          <cell r="D4424" t="str">
            <v>ATRIBUÍDO SÃO PAULO</v>
          </cell>
          <cell r="E4424">
            <v>292.79000000000002</v>
          </cell>
        </row>
        <row r="4425">
          <cell r="A4425">
            <v>98105</v>
          </cell>
          <cell r="B4425" t="str">
            <v>CAIXA DE GORDURA DUPLA (CAPACIDADE: 126 L), RETANGULAR, EM ALVENARIA COM TIJOLOS CERÂMICOS MACIÇOS, DIMENSÕES INTERNAS = 0,4X0,7 M, ALTURA INTERNA = 0,8 M. AF_05/2018</v>
          </cell>
          <cell r="C4425" t="str">
            <v>UN</v>
          </cell>
          <cell r="D4425" t="str">
            <v>ATRIBUÍDO SÃO PAULO</v>
          </cell>
          <cell r="E4425">
            <v>507</v>
          </cell>
        </row>
        <row r="4426">
          <cell r="A4426">
            <v>98106</v>
          </cell>
          <cell r="B4426" t="str">
            <v>CAIXA DE GORDURA ESPECIAL (CAPACIDADE: 312 L - PARA ATÉ 146 PESSOAS SERVIDAS NO PICO), RETANGULAR, EM ALVENARIA COM TIJOLOS CERÂMICOS MACIÇOS, DIMENSÕES INTERNAS = 0,4X1,2 M, ALTURA INTERNA = 1 M. AF_05/2018</v>
          </cell>
          <cell r="C4426" t="str">
            <v>UN</v>
          </cell>
          <cell r="D4426" t="str">
            <v>ATRIBUÍDO SÃO PAULO</v>
          </cell>
          <cell r="E4426">
            <v>838.8</v>
          </cell>
        </row>
        <row r="4427">
          <cell r="A4427">
            <v>98107</v>
          </cell>
          <cell r="B4427" t="str">
            <v>CAIXA DE GORDURA SIMPLES (CAPACIDADE: 36 L), RETANGULAR, EM ALVENARIA COM BLOCOS DE CONCRETO, DIMENSÕES INTERNAS = 0,2X0,4 M, ALTURA INTERNA = 0,8 M. AF_05/2018</v>
          </cell>
          <cell r="C4427" t="str">
            <v>UN</v>
          </cell>
          <cell r="D4427" t="str">
            <v>ATRIBUÍDO SÃO PAULO</v>
          </cell>
          <cell r="E4427">
            <v>211.11</v>
          </cell>
        </row>
        <row r="4428">
          <cell r="A4428">
            <v>98108</v>
          </cell>
          <cell r="B4428" t="str">
            <v>CAIXA DE GORDURA DUPLA (CAPACIDADE: 126 L), RETANGULAR, EM ALVENARIA COM BLOCOS DE CONCRETO, DIMENSÕES INTERNAS = 0,4X0,7 M, ALTURA INTERNA = 0,8 M. AF_05/2018</v>
          </cell>
          <cell r="C4428" t="str">
            <v>UN</v>
          </cell>
          <cell r="D4428" t="str">
            <v>ATRIBUÍDO SÃO PAULO</v>
          </cell>
          <cell r="E4428">
            <v>375.33</v>
          </cell>
        </row>
        <row r="4429">
          <cell r="A4429">
            <v>99250</v>
          </cell>
          <cell r="B4429" t="str">
            <v>CAIXA ENTERRADA HIDRÁULICA RETANGULAR EM ALVENARIA COM TIJOLOS CERÂMICOS MACIÇOS, DIMENSÕES INTERNAS: 0,3X0,3X0,3 M PARA REDE DE DRENAGEM. AF_05/2018</v>
          </cell>
          <cell r="C4429" t="str">
            <v>UN</v>
          </cell>
          <cell r="D4429" t="str">
            <v>ATRIBUÍDO SÃO PAULO</v>
          </cell>
          <cell r="E4429">
            <v>135.38</v>
          </cell>
        </row>
        <row r="4430">
          <cell r="A4430">
            <v>99251</v>
          </cell>
          <cell r="B4430" t="str">
            <v>CAIXA ENTERRADA HIDRÁULICA RETANGULAR EM ALVENARIA COM TIJOLOS CERÂMICOS MACIÇOS, DIMENSÕES INTERNAS: 0,4X0,4X0,4 M PARA REDE DE DRENAGEM. AF_05/2018</v>
          </cell>
          <cell r="C4430" t="str">
            <v>UN</v>
          </cell>
          <cell r="D4430" t="str">
            <v>ATRIBUÍDO SÃO PAULO</v>
          </cell>
          <cell r="E4430">
            <v>214.64</v>
          </cell>
        </row>
        <row r="4431">
          <cell r="A4431">
            <v>99253</v>
          </cell>
          <cell r="B4431" t="str">
            <v>CAIXA ENTERRADA HIDRÁULICA RETANGULAR EM ALVENARIA COM TIJOLOS CERÂMICOS MACIÇOS, DIMENSÕES INTERNAS: 0,6X0,6X0,6 M PARA REDE DE DRENAGEM. AF_05/2018</v>
          </cell>
          <cell r="C4431" t="str">
            <v>UN</v>
          </cell>
          <cell r="D4431" t="str">
            <v>ATRIBUÍDO SÃO PAULO</v>
          </cell>
          <cell r="E4431">
            <v>420.9</v>
          </cell>
        </row>
        <row r="4432">
          <cell r="A4432">
            <v>99255</v>
          </cell>
          <cell r="B4432" t="str">
            <v>CAIXA ENTERRADA HIDRÁULICA RETANGULAR EM ALVENARIA COM TIJOLOS CERÂMICOS MACIÇOS, DIMENSÕES INTERNAS: 0,8X0,8X0,6 M PARA REDE DE DRENAGEM. AF_05/2018</v>
          </cell>
          <cell r="C4432" t="str">
            <v>UN</v>
          </cell>
          <cell r="D4432" t="str">
            <v>ATRIBUÍDO SÃO PAULO</v>
          </cell>
          <cell r="E4432">
            <v>580.24</v>
          </cell>
        </row>
        <row r="4433">
          <cell r="A4433">
            <v>99257</v>
          </cell>
          <cell r="B4433" t="str">
            <v>CAIXA ENTERRADA HIDRÁULICA RETANGULAR EM ALVENARIA COM TIJOLOS CERÂMICOS MACIÇOS, DIMENSÕES INTERNAS: 1X1X0,6 M PARA REDE DE DRENAGEM. AF_05/2018</v>
          </cell>
          <cell r="C4433" t="str">
            <v>UN</v>
          </cell>
          <cell r="D4433" t="str">
            <v>ATRIBUÍDO SÃO PAULO</v>
          </cell>
          <cell r="E4433">
            <v>675.55</v>
          </cell>
        </row>
        <row r="4434">
          <cell r="A4434">
            <v>99258</v>
          </cell>
          <cell r="B4434" t="str">
            <v>CAIXA ENTERRADA HIDRÁULICA RETANGULAR, EM ALVENARIA COM BLOCOS DE CONCRETO, DIMENSÕES INTERNAS: 0,4X0,4X0,4 M PARA REDE DE DRENAGEM. AF_05/2018</v>
          </cell>
          <cell r="C4434" t="str">
            <v>UN</v>
          </cell>
          <cell r="D4434" t="str">
            <v>ATRIBUÍDO SÃO PAULO</v>
          </cell>
          <cell r="E4434">
            <v>171.66</v>
          </cell>
        </row>
        <row r="4435">
          <cell r="A4435">
            <v>99260</v>
          </cell>
          <cell r="B4435" t="str">
            <v>CAIXA ENTERRADA HIDRÁULICA RETANGULAR, EM ALVENARIA COM BLOCOS DE CONCRETO, DIMENSÕES INTERNAS: 0,6X0,6X0,6 M PARA REDE DE DRENAGEM. AF_05/2018</v>
          </cell>
          <cell r="C4435" t="str">
            <v>UN</v>
          </cell>
          <cell r="D4435" t="str">
            <v>ATRIBUÍDO SÃO PAULO</v>
          </cell>
          <cell r="E4435">
            <v>320.14999999999998</v>
          </cell>
        </row>
        <row r="4436">
          <cell r="A4436">
            <v>99262</v>
          </cell>
          <cell r="B4436" t="str">
            <v>CAIXA ENTERRADA HIDRÁULICA RETANGULAR, EM ALVENARIA COM BLOCOS DE CONCRETO, DIMENSÕES INTERNAS: 0,8X0,8X0,6 M PARA REDE DE DRENAGEM. AF_05/2018</v>
          </cell>
          <cell r="C4436" t="str">
            <v>UN</v>
          </cell>
          <cell r="D4436" t="str">
            <v>ATRIBUÍDO SÃO PAULO</v>
          </cell>
          <cell r="E4436">
            <v>451.68</v>
          </cell>
        </row>
        <row r="4437">
          <cell r="A4437">
            <v>99264</v>
          </cell>
          <cell r="B4437" t="str">
            <v>CAIXA ENTERRADA HIDRÁULICA RETANGULAR, EM ALVENARIA COM BLOCOS DE CONCRETO, DIMENSÕES INTERNAS: 1X1X0,6 M PARA REDE DE DRENAGEM. AF_05/2018</v>
          </cell>
          <cell r="C4437" t="str">
            <v>UN</v>
          </cell>
          <cell r="D4437" t="str">
            <v>ATRIBUÍDO SÃO PAULO</v>
          </cell>
          <cell r="E4437">
            <v>523.42999999999995</v>
          </cell>
        </row>
        <row r="4438">
          <cell r="A4438">
            <v>89482</v>
          </cell>
          <cell r="B4438" t="str">
            <v>CAIXA SIFONADA, PVC, DN 100 X 100 X 50 MM, FORNECIDA E INSTALADA EM RAMAIS DE ENCAMINHAMENTO DE ÁGUA PLUVIAL. AF_12/2014</v>
          </cell>
          <cell r="C4438" t="str">
            <v>UN</v>
          </cell>
          <cell r="D4438" t="str">
            <v>COEFICIENTE DE REPRESENTATIVIDADE</v>
          </cell>
          <cell r="E4438">
            <v>19.489999999999998</v>
          </cell>
        </row>
        <row r="4439">
          <cell r="A4439">
            <v>89491</v>
          </cell>
          <cell r="B4439" t="str">
            <v>CAIXA SIFONADA, PVC, DN 150 X 185 X 75 MM, FORNECIDA E INSTALADA EM RAMAIS DE ENCAMINHAMENTO DE ÁGUA PLUVIAL. AF_12/2014</v>
          </cell>
          <cell r="C4439" t="str">
            <v>UN</v>
          </cell>
          <cell r="D4439" t="str">
            <v>COEFICIENTE DE REPRESENTATIVIDADE</v>
          </cell>
          <cell r="E4439">
            <v>47.33</v>
          </cell>
        </row>
        <row r="4440">
          <cell r="A4440">
            <v>89495</v>
          </cell>
          <cell r="B4440" t="str">
            <v>RALO SIFONADO, PVC, DN 100 X 40 MM, JUNTA SOLDÁVEL, FORNECIDO E INSTALADO EM RAMAIS DE ENCAMINHAMENTO DE ÁGUA PLUVIAL. AF_12/2014</v>
          </cell>
          <cell r="C4440" t="str">
            <v>UN</v>
          </cell>
          <cell r="D4440" t="str">
            <v>COEFICIENTE DE REPRESENTATIVIDADE</v>
          </cell>
          <cell r="E4440">
            <v>7.63</v>
          </cell>
        </row>
        <row r="4441">
          <cell r="A4441">
            <v>89707</v>
          </cell>
          <cell r="B4441" t="str">
            <v>CAIXA SIFONADA, PVC, DN 100 X 100 X 50 MM, JUNTA ELÁSTICA, FORNECIDA E INSTALADA EM RAMAL DE DESCARGA OU EM RAMAL DE ESGOTO SANITÁRIO. AF_12/2014</v>
          </cell>
          <cell r="C4441" t="str">
            <v>UN</v>
          </cell>
          <cell r="D4441" t="str">
            <v>COEFICIENTE DE REPRESENTATIVIDADE</v>
          </cell>
          <cell r="E4441">
            <v>23.84</v>
          </cell>
        </row>
        <row r="4442">
          <cell r="A4442">
            <v>89708</v>
          </cell>
          <cell r="B4442" t="str">
            <v>CAIXA SIFONADA, PVC, DN 150 X 185 X 75 MM, JUNTA ELÁSTICA, FORNECIDA E INSTALADA EM RAMAL DE DESCARGA OU EM RAMAL DE ESGOTO SANITÁRIO. AF_12/2014</v>
          </cell>
          <cell r="C4442" t="str">
            <v>UN</v>
          </cell>
          <cell r="D4442" t="str">
            <v>COEFICIENTE DE REPRESENTATIVIDADE</v>
          </cell>
          <cell r="E4442">
            <v>53.24</v>
          </cell>
        </row>
        <row r="4443">
          <cell r="A4443">
            <v>89709</v>
          </cell>
          <cell r="B4443" t="str">
            <v>RALO SIFONADO, PVC, DN 100 X 40 MM, JUNTA SOLDÁVEL, FORNECIDO E INSTALADO EM RAMAL DE DESCARGA OU EM RAMAL DE ESGOTO SANITÁRIO. AF_12/2014</v>
          </cell>
          <cell r="C4443" t="str">
            <v>UN</v>
          </cell>
          <cell r="D4443" t="str">
            <v>COEFICIENTE DE REPRESENTATIVIDADE</v>
          </cell>
          <cell r="E4443">
            <v>8.9</v>
          </cell>
        </row>
        <row r="4444">
          <cell r="A4444">
            <v>89710</v>
          </cell>
          <cell r="B4444" t="str">
            <v>RALO SECO, PVC, DN 100 X 40 MM, JUNTA SOLDÁVEL, FORNECIDO E INSTALADO EM RAMAL DE DESCARGA OU EM RAMAL DE ESGOTO SANITÁRIO. AF_12/2014</v>
          </cell>
          <cell r="C4444" t="str">
            <v>UN</v>
          </cell>
          <cell r="D4444" t="str">
            <v>COEFICIENTE DE REPRESENTATIVIDADE</v>
          </cell>
          <cell r="E4444">
            <v>8.7200000000000006</v>
          </cell>
        </row>
        <row r="4445">
          <cell r="A4445">
            <v>72739</v>
          </cell>
          <cell r="B4445" t="str">
            <v>VASO SANITARIO INFANTIL SIFONADO, PARA VALVULA DE DESCARGA, EM LOUCA BRANCA, COM ACESSORIOS, INCLUSIVE ASSENTO PLASTICO, BOLSA DE BORRACHA PARA LIGACAO, TUBO PVC LIGACAO - FORNECIMENTO E INSTALACAO</v>
          </cell>
          <cell r="C4445" t="str">
            <v>UN</v>
          </cell>
          <cell r="D4445" t="str">
            <v>COEFICIENTE DE REPRESENTATIVIDADE</v>
          </cell>
          <cell r="E4445">
            <v>445.91</v>
          </cell>
        </row>
        <row r="4446">
          <cell r="A4446" t="str">
            <v>74234/1</v>
          </cell>
          <cell r="B4446" t="str">
            <v>MICTORIO SIFONADO DE LOUCA BRANCA COM PERTENCES, COM REGISTRO DE PRESSAO 1/2" COM CANOPLA CROMADA ACABAMENTO SIMPLES E CONJUNTO PARA FIXACAO  - FORNECIMENTO E INSTALACAO</v>
          </cell>
          <cell r="C4446" t="str">
            <v>UN</v>
          </cell>
          <cell r="D4446" t="str">
            <v>COEFICIENTE DE REPRESENTATIVIDADE</v>
          </cell>
          <cell r="E4446">
            <v>473.99</v>
          </cell>
        </row>
        <row r="4447">
          <cell r="A4447">
            <v>86872</v>
          </cell>
          <cell r="B4447" t="str">
            <v>TANQUE DE LOUÇA BRANCA COM COLUNA, 30L OU EQUIVALENTE - FORNECIMENTO E INSTALAÇÃO. AF_12/2013</v>
          </cell>
          <cell r="C4447" t="str">
            <v>UN</v>
          </cell>
          <cell r="D4447" t="str">
            <v>COEFICIENTE DE REPRESENTATIVIDADE</v>
          </cell>
          <cell r="E4447">
            <v>611.09</v>
          </cell>
        </row>
        <row r="4448">
          <cell r="A4448">
            <v>86874</v>
          </cell>
          <cell r="B4448" t="str">
            <v>TANQUE DE LOUÇA BRANCA SUSPENSO, 18L OU EQUIVALENTE - FORNECIMENTO E INSTALAÇÃO. AF_12/2013</v>
          </cell>
          <cell r="C4448" t="str">
            <v>UN</v>
          </cell>
          <cell r="D4448" t="str">
            <v>COEFICIENTE DE REPRESENTATIVIDADE</v>
          </cell>
          <cell r="E4448">
            <v>374.17</v>
          </cell>
        </row>
        <row r="4449">
          <cell r="A4449">
            <v>86875</v>
          </cell>
          <cell r="B4449" t="str">
            <v>TANQUE DE MÁRMORE SINTÉTICO COM COLUNA, 22L OU EQUIVALENTE  FORNECIMENTO E INSTALAÇÃO. AF_12/2013</v>
          </cell>
          <cell r="C4449" t="str">
            <v>UN</v>
          </cell>
          <cell r="D4449" t="str">
            <v>COEFICIENTE DE REPRESENTATIVIDADE</v>
          </cell>
          <cell r="E4449">
            <v>265.11</v>
          </cell>
        </row>
        <row r="4450">
          <cell r="A4450">
            <v>86876</v>
          </cell>
          <cell r="B4450" t="str">
            <v>TANQUE DE MÁRMORE SINTÉTICO SUSPENSO, 22L OU EQUIVALENTE - FORNECIMENTO E INSTALAÇÃO. AF_12/2013</v>
          </cell>
          <cell r="C4450" t="str">
            <v>UN</v>
          </cell>
          <cell r="D4450" t="str">
            <v>COEFICIENTE DE REPRESENTATIVIDADE</v>
          </cell>
          <cell r="E4450">
            <v>154.36000000000001</v>
          </cell>
        </row>
        <row r="4451">
          <cell r="A4451">
            <v>86877</v>
          </cell>
          <cell r="B4451" t="str">
            <v>VÁLVULA EM METAL CROMADO 1.1/2" X 1.1/2" PARA TANQUE OU LAVATÓRIO, COM OU SEM LADRÃO - FORNECIMENTO E INSTALAÇÃO. AF_12/2013</v>
          </cell>
          <cell r="C4451" t="str">
            <v>UN</v>
          </cell>
          <cell r="D4451" t="str">
            <v>COEFICIENTE DE REPRESENTATIVIDADE</v>
          </cell>
          <cell r="E4451">
            <v>21.1</v>
          </cell>
        </row>
        <row r="4452">
          <cell r="A4452">
            <v>86878</v>
          </cell>
          <cell r="B4452" t="str">
            <v>VÁLVULA EM METAL CROMADO TIPO AMERICANA 3.1/2" X 1.1/2" PARA PIA - FORNECIMENTO E INSTALAÇÃO. AF_12/2013</v>
          </cell>
          <cell r="C4452" t="str">
            <v>UN</v>
          </cell>
          <cell r="D4452" t="str">
            <v>COEFICIENTE DE REPRESENTATIVIDADE</v>
          </cell>
          <cell r="E4452">
            <v>39.130000000000003</v>
          </cell>
        </row>
        <row r="4453">
          <cell r="A4453">
            <v>86879</v>
          </cell>
          <cell r="B4453" t="str">
            <v>VÁLVULA EM PLÁSTICO 1" PARA PIA, TANQUE OU LAVATÓRIO, COM OU SEM LADRÃO - FORNECIMENTO E INSTALAÇÃO. AF_12/2013</v>
          </cell>
          <cell r="C4453" t="str">
            <v>UN</v>
          </cell>
          <cell r="D4453" t="str">
            <v>COEFICIENTE DE REPRESENTATIVIDADE</v>
          </cell>
          <cell r="E4453">
            <v>5.36</v>
          </cell>
        </row>
        <row r="4454">
          <cell r="A4454">
            <v>86880</v>
          </cell>
          <cell r="B4454" t="str">
            <v>VÁLVULA EM PLÁSTICO CROMADO TIPO AMERICANA 3.1/2" X 1.1/2" SEM ADAPTADOR PARA PIA - FORNECIMENTO E INSTALAÇÃO. AF_12/2013</v>
          </cell>
          <cell r="C4454" t="str">
            <v>UN</v>
          </cell>
          <cell r="D4454" t="str">
            <v>COEFICIENTE DE REPRESENTATIVIDADE</v>
          </cell>
          <cell r="E4454">
            <v>13.73</v>
          </cell>
        </row>
        <row r="4455">
          <cell r="A4455">
            <v>86881</v>
          </cell>
          <cell r="B4455" t="str">
            <v>SIFÃO DO TIPO GARRAFA EM METAL CROMADO 1 X 1.1/2" - FORNECIMENTO E INSTALAÇÃO. AF_12/2013</v>
          </cell>
          <cell r="C4455" t="str">
            <v>UN</v>
          </cell>
          <cell r="D4455" t="str">
            <v>COLETADO</v>
          </cell>
          <cell r="E4455">
            <v>108.83</v>
          </cell>
        </row>
        <row r="4456">
          <cell r="A4456">
            <v>86882</v>
          </cell>
          <cell r="B4456" t="str">
            <v>SIFÃO DO TIPO GARRAFA/COPO EM PVC 1.1/4 X 1.1/2" - FORNECIMENTO E INSTALAÇÃO. AF_12/2013</v>
          </cell>
          <cell r="C4456" t="str">
            <v>UN</v>
          </cell>
          <cell r="D4456" t="str">
            <v>COEFICIENTE DE REPRESENTATIVIDADE</v>
          </cell>
          <cell r="E4456">
            <v>14.28</v>
          </cell>
        </row>
        <row r="4457">
          <cell r="A4457">
            <v>86883</v>
          </cell>
          <cell r="B4457" t="str">
            <v>SIFÃO DO TIPO FLEXÍVEL EM PVC 1 X 1.1/2 - FORNECIMENTO E INSTALAÇÃO. AF_12/2013</v>
          </cell>
          <cell r="C4457" t="str">
            <v>UN</v>
          </cell>
          <cell r="D4457" t="str">
            <v>COLETADO</v>
          </cell>
          <cell r="E4457">
            <v>8.1999999999999993</v>
          </cell>
        </row>
        <row r="4458">
          <cell r="A4458">
            <v>86884</v>
          </cell>
          <cell r="B4458" t="str">
            <v>ENGATE FLEXÍVEL EM PLÁSTICO BRANCO, 1/2" X 30CM - FORNECIMENTO E INSTALAÇÃO. AF_12/2013</v>
          </cell>
          <cell r="C4458" t="str">
            <v>UN</v>
          </cell>
          <cell r="D4458" t="str">
            <v>COEFICIENTE DE REPRESENTATIVIDADE</v>
          </cell>
          <cell r="E4458">
            <v>6.56</v>
          </cell>
        </row>
        <row r="4459">
          <cell r="A4459">
            <v>86885</v>
          </cell>
          <cell r="B4459" t="str">
            <v>ENGATE FLEXÍVEL EM PLÁSTICO BRANCO, 1/2" X 40CM - FORNECIMENTO E INSTALAÇÃO. AF_12/2013</v>
          </cell>
          <cell r="C4459" t="str">
            <v>UN</v>
          </cell>
          <cell r="D4459" t="str">
            <v>COEFICIENTE DE REPRESENTATIVIDADE</v>
          </cell>
          <cell r="E4459">
            <v>8.89</v>
          </cell>
        </row>
        <row r="4460">
          <cell r="A4460">
            <v>86886</v>
          </cell>
          <cell r="B4460" t="str">
            <v>ENGATE FLEXÍVEL EM INOX, 1/2 X 30CM - FORNECIMENTO E INSTALAÇÃO. AF_12/2013</v>
          </cell>
          <cell r="C4460" t="str">
            <v>UN</v>
          </cell>
          <cell r="D4460" t="str">
            <v>COEFICIENTE DE REPRESENTATIVIDADE</v>
          </cell>
          <cell r="E4460">
            <v>27.23</v>
          </cell>
        </row>
        <row r="4461">
          <cell r="A4461">
            <v>86887</v>
          </cell>
          <cell r="B4461" t="str">
            <v>ENGATE FLEXÍVEL EM INOX, 1/2 X 40CM - FORNECIMENTO E INSTALAÇÃO. AF_12/2013</v>
          </cell>
          <cell r="C4461" t="str">
            <v>UN</v>
          </cell>
          <cell r="D4461" t="str">
            <v>COEFICIENTE DE REPRESENTATIVIDADE</v>
          </cell>
          <cell r="E4461">
            <v>29.43</v>
          </cell>
        </row>
        <row r="4462">
          <cell r="A4462">
            <v>86888</v>
          </cell>
          <cell r="B4462" t="str">
            <v>VASO SANITÁRIO SIFONADO COM CAIXA ACOPLADA LOUÇA BRANCA - FORNECIMENTO E INSTALAÇÃO. AF_12/2013</v>
          </cell>
          <cell r="C4462" t="str">
            <v>UN</v>
          </cell>
          <cell r="D4462" t="str">
            <v>COEFICIENTE DE REPRESENTATIVIDADE</v>
          </cell>
          <cell r="E4462">
            <v>362.63</v>
          </cell>
        </row>
        <row r="4463">
          <cell r="A4463">
            <v>86889</v>
          </cell>
          <cell r="B4463" t="str">
            <v>BANCADA DE GRANITO CINZA POLIDO PARA PIA DE COZINHA 1,50 X 0,60 M - FORNECIMENTO E INSTALAÇÃO. AF_12/2013</v>
          </cell>
          <cell r="C4463" t="str">
            <v>UN</v>
          </cell>
          <cell r="D4463" t="str">
            <v>COEFICIENTE DE REPRESENTATIVIDADE</v>
          </cell>
          <cell r="E4463">
            <v>261.83999999999997</v>
          </cell>
        </row>
        <row r="4464">
          <cell r="A4464">
            <v>86893</v>
          </cell>
          <cell r="B4464" t="str">
            <v>BANCADA DE MÁRMORE BRANCO POLIDO PARA PIA DE COZINHA 1,50 X 0,60 M - FORNECIMENTO E INSTALAÇÃO. AF_12/2013</v>
          </cell>
          <cell r="C4464" t="str">
            <v>UN</v>
          </cell>
          <cell r="D4464" t="str">
            <v>COEFICIENTE DE REPRESENTATIVIDADE</v>
          </cell>
          <cell r="E4464">
            <v>463.65</v>
          </cell>
        </row>
        <row r="4465">
          <cell r="A4465">
            <v>86894</v>
          </cell>
          <cell r="B4465" t="str">
            <v>BANCADA DE MÁRMORE SINTÉTICO 120 X 60CM, COM CUBA INTEGRADA - FORNECIMENTO E INSTALAÇÃO. AF_12/2013</v>
          </cell>
          <cell r="C4465" t="str">
            <v>UN</v>
          </cell>
          <cell r="D4465" t="str">
            <v>COEFICIENTE DE REPRESENTATIVIDADE</v>
          </cell>
          <cell r="E4465">
            <v>154.18</v>
          </cell>
        </row>
        <row r="4466">
          <cell r="A4466">
            <v>86895</v>
          </cell>
          <cell r="B4466" t="str">
            <v>BANCADA DE GRANITO CINZA POLIDO PARA LAVATÓRIO 0,50 X 0,60 M - FORNECIMENTO E INSTALAÇÃO. AF_12/2013</v>
          </cell>
          <cell r="C4466" t="str">
            <v>UN</v>
          </cell>
          <cell r="D4466" t="str">
            <v>COEFICIENTE DE REPRESENTATIVIDADE</v>
          </cell>
          <cell r="E4466">
            <v>156.21</v>
          </cell>
        </row>
        <row r="4467">
          <cell r="A4467">
            <v>86899</v>
          </cell>
          <cell r="B4467" t="str">
            <v>BANCADA DE MÁRMORE BRANCO POLIDO PARA LAVATÓRIO 0,50 X 0,60 M - FORNECIMENTO E INSTALAÇÃO. AF_12/2013</v>
          </cell>
          <cell r="C4467" t="str">
            <v>UN</v>
          </cell>
          <cell r="D4467" t="str">
            <v>COEFICIENTE DE REPRESENTATIVIDADE</v>
          </cell>
          <cell r="E4467">
            <v>231.91</v>
          </cell>
        </row>
        <row r="4468">
          <cell r="A4468">
            <v>86900</v>
          </cell>
          <cell r="B4468" t="str">
            <v>CUBA DE EMBUTIR DE AÇO INOXIDÁVEL MÉDIA - FORNECIMENTO E INSTALAÇÃO. AF_12/2013</v>
          </cell>
          <cell r="C4468" t="str">
            <v>UN</v>
          </cell>
          <cell r="D4468" t="str">
            <v>COEFICIENTE DE REPRESENTATIVIDADE</v>
          </cell>
          <cell r="E4468">
            <v>150.93</v>
          </cell>
        </row>
        <row r="4469">
          <cell r="A4469">
            <v>86901</v>
          </cell>
          <cell r="B4469" t="str">
            <v>CUBA DE EMBUTIR OVAL EM LOUÇA BRANCA, 35 X 50CM OU EQUIVALENTE - FORNECIMENTO E INSTALAÇÃO. AF_12/2013</v>
          </cell>
          <cell r="C4469" t="str">
            <v>UN</v>
          </cell>
          <cell r="D4469" t="str">
            <v>COEFICIENTE DE REPRESENTATIVIDADE</v>
          </cell>
          <cell r="E4469">
            <v>109.42</v>
          </cell>
        </row>
        <row r="4470">
          <cell r="A4470">
            <v>86902</v>
          </cell>
          <cell r="B4470" t="str">
            <v>LAVATÓRIO LOUÇA BRANCA COM COLUNA, *44 X 35,5* CM, PADRÃO POPULAR - FORNECIMENTO E INSTALAÇÃO. AF_12/2013</v>
          </cell>
          <cell r="C4470" t="str">
            <v>UN</v>
          </cell>
          <cell r="D4470" t="str">
            <v>COEFICIENTE DE REPRESENTATIVIDADE</v>
          </cell>
          <cell r="E4470">
            <v>207.14</v>
          </cell>
        </row>
        <row r="4471">
          <cell r="A4471">
            <v>86903</v>
          </cell>
          <cell r="B4471" t="str">
            <v>LAVATÓRIO LOUÇA BRANCA COM COLUNA, 45 X 55CM OU EQUIVALENTE, PADRÃO MÉDIO - FORNECIMENTO E INSTALAÇÃO. AF_12/2013</v>
          </cell>
          <cell r="C4471" t="str">
            <v>UN</v>
          </cell>
          <cell r="D4471" t="str">
            <v>COEFICIENTE DE REPRESENTATIVIDADE</v>
          </cell>
          <cell r="E4471">
            <v>274.98</v>
          </cell>
        </row>
        <row r="4472">
          <cell r="A4472">
            <v>86904</v>
          </cell>
          <cell r="B4472" t="str">
            <v>LAVATÓRIO LOUÇA BRANCA SUSPENSO, 29,5 X 39CM OU EQUIVALENTE, PADRÃO POPULAR - FORNECIMENTO E INSTALAÇÃO. AF_12/2013</v>
          </cell>
          <cell r="C4472" t="str">
            <v>UN</v>
          </cell>
          <cell r="D4472" t="str">
            <v>COEFICIENTE DE REPRESENTATIVIDADE</v>
          </cell>
          <cell r="E4472">
            <v>107.52</v>
          </cell>
        </row>
        <row r="4473">
          <cell r="A4473">
            <v>86905</v>
          </cell>
          <cell r="B4473" t="str">
            <v>APARELHO MISTURADOR DE MESA PARA LAVATÓRIO, PADRÃO MÉDIO - FORNECIMENTO E INSTALAÇÃO. AF_12/2013</v>
          </cell>
          <cell r="C4473" t="str">
            <v>UN</v>
          </cell>
          <cell r="D4473" t="str">
            <v>COEFICIENTE DE REPRESENTATIVIDADE</v>
          </cell>
          <cell r="E4473">
            <v>169.36</v>
          </cell>
        </row>
        <row r="4474">
          <cell r="A4474">
            <v>86906</v>
          </cell>
          <cell r="B4474" t="str">
            <v>TORNEIRA CROMADA DE MESA, 1/2" OU 3/4", PARA LAVATÓRIO, PADRÃO POPULAR - FORNECIMENTO E INSTALAÇÃO. AF_12/2013</v>
          </cell>
          <cell r="C4474" t="str">
            <v>UN</v>
          </cell>
          <cell r="D4474" t="str">
            <v>COLETADO</v>
          </cell>
          <cell r="E4474">
            <v>39.58</v>
          </cell>
        </row>
        <row r="4475">
          <cell r="A4475">
            <v>86908</v>
          </cell>
          <cell r="B4475" t="str">
            <v>APARELHO MISTURADOR DE MESA PARA PIA DE COZINHA, PADRÃO MÉDIO - FORNECIMENTO E INSTALAÇÃO. AF_12/2013</v>
          </cell>
          <cell r="C4475" t="str">
            <v>UN</v>
          </cell>
          <cell r="D4475" t="str">
            <v>COEFICIENTE DE REPRESENTATIVIDADE</v>
          </cell>
          <cell r="E4475">
            <v>201.24</v>
          </cell>
        </row>
        <row r="4476">
          <cell r="A4476">
            <v>86909</v>
          </cell>
          <cell r="B4476" t="str">
            <v>TORNEIRA CROMADA TUBO MÓVEL, DE MESA, 1/2" OU 3/4", PARA PIA DE COZINHA, PADRÃO ALTO - FORNECIMENTO E INSTALAÇÃO. AF_12/2013</v>
          </cell>
          <cell r="C4476" t="str">
            <v>UN</v>
          </cell>
          <cell r="D4476" t="str">
            <v>COEFICIENTE DE REPRESENTATIVIDADE</v>
          </cell>
          <cell r="E4476">
            <v>78.86</v>
          </cell>
        </row>
        <row r="4477">
          <cell r="A4477">
            <v>86910</v>
          </cell>
          <cell r="B4477" t="str">
            <v>TORNEIRA CROMADA TUBO MÓVEL, DE PAREDE, 1/2" OU 3/4", PARA PIA DE COZINHA, PADRÃO MÉDIO - FORNECIMENTO E INSTALAÇÃO. AF_12/2013</v>
          </cell>
          <cell r="C4477" t="str">
            <v>UN</v>
          </cell>
          <cell r="D4477" t="str">
            <v>COEFICIENTE DE REPRESENTATIVIDADE</v>
          </cell>
          <cell r="E4477">
            <v>75.48</v>
          </cell>
        </row>
        <row r="4478">
          <cell r="A4478">
            <v>86911</v>
          </cell>
          <cell r="B4478" t="str">
            <v>TORNEIRA CROMADA LONGA, DE PAREDE, 1/2" OU 3/4", PARA PIA DE COZINHA, PADRÃO POPULAR - FORNECIMENTO E INSTALAÇÃO. AF_12/2013</v>
          </cell>
          <cell r="C4478" t="str">
            <v>UN</v>
          </cell>
          <cell r="D4478" t="str">
            <v>COEFICIENTE DE REPRESENTATIVIDADE</v>
          </cell>
          <cell r="E4478">
            <v>33.79</v>
          </cell>
        </row>
        <row r="4479">
          <cell r="A4479">
            <v>86912</v>
          </cell>
          <cell r="B4479" t="str">
            <v>TORNEIRA CROMADA LONGA, DE PAREDE, 1/2" OU 3/4", PARA PIA DE COZINHA, PADRÃO MÉDIO - FORNECIMENTO E INSTALAÇÃO. AF_12/2013</v>
          </cell>
          <cell r="C4479" t="str">
            <v>UN</v>
          </cell>
          <cell r="D4479" t="str">
            <v>COEFICIENTE DE REPRESENTATIVIDADE</v>
          </cell>
          <cell r="E4479">
            <v>33.79</v>
          </cell>
        </row>
        <row r="4480">
          <cell r="A4480">
            <v>86913</v>
          </cell>
          <cell r="B4480" t="str">
            <v>TORNEIRA CROMADA 1/2" OU 3/4" PARA TANQUE, PADRÃO POPULAR - FORNECIMENTO E INSTALAÇÃO. AF_12/2013</v>
          </cell>
          <cell r="C4480" t="str">
            <v>UN</v>
          </cell>
          <cell r="D4480" t="str">
            <v>COEFICIENTE DE REPRESENTATIVIDADE</v>
          </cell>
          <cell r="E4480">
            <v>15.65</v>
          </cell>
        </row>
        <row r="4481">
          <cell r="A4481">
            <v>86914</v>
          </cell>
          <cell r="B4481" t="str">
            <v>TORNEIRA CROMADA 1/2" OU 3/4" PARA TANQUE, PADRÃO MÉDIO - FORNECIMENTO E INSTALAÇÃO. AF_12/2013</v>
          </cell>
          <cell r="C4481" t="str">
            <v>UN</v>
          </cell>
          <cell r="D4481" t="str">
            <v>COEFICIENTE DE REPRESENTATIVIDADE</v>
          </cell>
          <cell r="E4481">
            <v>30.95</v>
          </cell>
        </row>
        <row r="4482">
          <cell r="A4482">
            <v>86915</v>
          </cell>
          <cell r="B4482" t="str">
            <v>TORNEIRA CROMADA DE MESA, 1/2" OU 3/4", PARA LAVATÓRIO, PADRÃO MÉDIO - FORNECIMENTO E INSTALAÇÃO. AF_12/2013</v>
          </cell>
          <cell r="C4482" t="str">
            <v>UN</v>
          </cell>
          <cell r="D4482" t="str">
            <v>COEFICIENTE DE REPRESENTATIVIDADE</v>
          </cell>
          <cell r="E4482">
            <v>66.19</v>
          </cell>
        </row>
        <row r="4483">
          <cell r="A4483">
            <v>86916</v>
          </cell>
          <cell r="B4483" t="str">
            <v>TORNEIRA PLÁSTICA 3/4" PARA TANQUE - FORNECIMENTO E INSTALAÇÃO. AF_12/2013</v>
          </cell>
          <cell r="C4483" t="str">
            <v>UN</v>
          </cell>
          <cell r="D4483" t="str">
            <v>COEFICIENTE DE REPRESENTATIVIDADE</v>
          </cell>
          <cell r="E4483">
            <v>26.03</v>
          </cell>
        </row>
        <row r="4484">
          <cell r="A4484">
            <v>86919</v>
          </cell>
          <cell r="B4484" t="str">
            <v>TANQUE DE LOUÇA BRANCA COM COLUNA, 30L OU EQUIVALENTE, INCLUSO SIFÃO FLEXÍVEL EM PVC, VÁLVULA METÁLICA E TORNEIRA DE METAL CROMADO PADRÃO MÉDIO - FORNECIMENTO E INSTALAÇÃO. AF_12/2013</v>
          </cell>
          <cell r="C4484" t="str">
            <v>UN</v>
          </cell>
          <cell r="D4484" t="str">
            <v>COEFICIENTE DE REPRESENTATIVIDADE</v>
          </cell>
          <cell r="E4484">
            <v>671.34</v>
          </cell>
        </row>
        <row r="4485">
          <cell r="A4485">
            <v>86920</v>
          </cell>
          <cell r="B4485" t="str">
            <v>TANQUE DE LOUÇA BRANCA COM COLUNA, 30L OU EQUIVALENTE, INCLUSO SIFÃO FLEXÍVEL EM PVC, VÁLVULA PLÁSTICA E TORNEIRA DE METAL CROMADO PADRÃO POPULAR - FORNECIMENTO E INSTALAÇÃO. AF_12/2013</v>
          </cell>
          <cell r="C4485" t="str">
            <v>UN</v>
          </cell>
          <cell r="D4485" t="str">
            <v>COEFICIENTE DE REPRESENTATIVIDADE</v>
          </cell>
          <cell r="E4485">
            <v>640.29999999999995</v>
          </cell>
        </row>
        <row r="4486">
          <cell r="A4486">
            <v>86921</v>
          </cell>
          <cell r="B4486" t="str">
            <v>TANQUE DE LOUÇA BRANCA COM COLUNA, 30L OU EQUIVALENTE, INCLUSO SIFÃO FLEXÍVEL EM PVC, VÁLVULA PLÁSTICA E TORNEIRA DE PLÁSTICO - FORNECIMENTO E INSTALAÇÃO. AF_12/2013</v>
          </cell>
          <cell r="C4486" t="str">
            <v>UN</v>
          </cell>
          <cell r="D4486" t="str">
            <v>COEFICIENTE DE REPRESENTATIVIDADE</v>
          </cell>
          <cell r="E4486">
            <v>650.67999999999995</v>
          </cell>
        </row>
        <row r="4487">
          <cell r="A4487">
            <v>86922</v>
          </cell>
          <cell r="B4487" t="str">
            <v>TANQUE DE LOUÇA BRANCA SUSPENSO, 18L OU EQUIVALENTE, INCLUSO SIFÃO TIPO GARRAFA EM METAL CROMADO, VÁLVULA METÁLICA E TORNEIRA DE METAL CROMADO PADRÃO MÉDIO - FORNECIMENTO E INSTALAÇÃO. AF_12/2013</v>
          </cell>
          <cell r="C4487" t="str">
            <v>UN</v>
          </cell>
          <cell r="D4487" t="str">
            <v>COEFICIENTE DE REPRESENTATIVIDADE</v>
          </cell>
          <cell r="E4487">
            <v>535.04999999999995</v>
          </cell>
        </row>
        <row r="4488">
          <cell r="A4488">
            <v>86923</v>
          </cell>
          <cell r="B4488" t="str">
            <v>TANQUE DE LOUÇA BRANCA SUSPENSO, 18L OU EQUIVALENTE, INCLUSO SIFÃO TIPO GARRAFA EM PVC, VÁLVULA PLÁSTICA E TORNEIRA DE METAL CROMADO PADRÃO POPULAR - FORNECIMENTO E INSTALAÇÃO. AF_12/2013</v>
          </cell>
          <cell r="C4488" t="str">
            <v>UN</v>
          </cell>
          <cell r="D4488" t="str">
            <v>COEFICIENTE DE REPRESENTATIVIDADE</v>
          </cell>
          <cell r="E4488">
            <v>409.46</v>
          </cell>
        </row>
        <row r="4489">
          <cell r="A4489">
            <v>86924</v>
          </cell>
          <cell r="B4489" t="str">
            <v>TANQUE DE LOUÇA BRANCA SUSPENSO, 18L OU EQUIVALENTE, INCLUSO SIFÃO TIPO GARRAFA EM PVC, VÁLVULA PLÁSTICA E TORNEIRA DE PLÁSTICO - FORNECIMENTO E INSTALAÇÃO. AF_12/2013</v>
          </cell>
          <cell r="C4489" t="str">
            <v>UN</v>
          </cell>
          <cell r="D4489" t="str">
            <v>COEFICIENTE DE REPRESENTATIVIDADE</v>
          </cell>
          <cell r="E4489">
            <v>419.84</v>
          </cell>
        </row>
        <row r="4490">
          <cell r="A4490">
            <v>86925</v>
          </cell>
          <cell r="B4490" t="str">
            <v>TANQUE DE MÁRMORE SINTÉTICO COM COLUNA, 22L OU EQUIVALENTE, INCLUSO SIFÃO FLEXÍVEL EM PVC, VÁLVULA PLÁSTICA E TORNEIRA DE METAL CROMADO PADRÃO POPULAR - FORNECIMENTO E INSTALAÇÃO. AF_12/2013</v>
          </cell>
          <cell r="C4490" t="str">
            <v>UN</v>
          </cell>
          <cell r="D4490" t="str">
            <v>COEFICIENTE DE REPRESENTATIVIDADE</v>
          </cell>
          <cell r="E4490">
            <v>294.32</v>
          </cell>
        </row>
        <row r="4491">
          <cell r="A4491">
            <v>86926</v>
          </cell>
          <cell r="B4491" t="str">
            <v>TANQUE DE MÁRMORE SINTÉTICO COM COLUNA, 22L OU EQUIVALENTE, INCLUSO SIFÃO FLEXÍVEL EM PVC, VÁLVULA PLÁSTICA E TORNEIRA DE PLÁSTICO - FORNECIMENTO E INSTALAÇÃO. AF_12/2013</v>
          </cell>
          <cell r="C4491" t="str">
            <v>UN</v>
          </cell>
          <cell r="D4491" t="str">
            <v>COEFICIENTE DE REPRESENTATIVIDADE</v>
          </cell>
          <cell r="E4491">
            <v>304.7</v>
          </cell>
        </row>
        <row r="4492">
          <cell r="A4492">
            <v>86927</v>
          </cell>
          <cell r="B4492" t="str">
            <v>TANQUE DE MÁRMORE SINTÉTICO SUSPENSO, 22L OU EQUIVALENTE, INCLUSO SIFÃO TIPO GARRAFA EM PVC, VÁLVULA PLÁSTICA E TORNEIRA DE METAL CROMADO PADRÃO POPULAR - FORNECIMENTO E INSTALAÇÃO. AF_12/2013</v>
          </cell>
          <cell r="C4492" t="str">
            <v>UN</v>
          </cell>
          <cell r="D4492" t="str">
            <v>COEFICIENTE DE REPRESENTATIVIDADE</v>
          </cell>
          <cell r="E4492">
            <v>189.65</v>
          </cell>
        </row>
        <row r="4493">
          <cell r="A4493">
            <v>86928</v>
          </cell>
          <cell r="B4493" t="str">
            <v>TANQUE DE MÁRMORE SINTÉTICO SUSPENSO, 22L OU EQUIVALENTE, INCLUSO SIFÃO TIPO GARRAFA EM PVC, VÁLVULA PLÁSTICA E TORNEIRA DE PLÁSTICO - FORNECIMENTO E INSTALAÇÃO. AF_12/2013</v>
          </cell>
          <cell r="C4493" t="str">
            <v>UN</v>
          </cell>
          <cell r="D4493" t="str">
            <v>COEFICIENTE DE REPRESENTATIVIDADE</v>
          </cell>
          <cell r="E4493">
            <v>200.03</v>
          </cell>
        </row>
        <row r="4494">
          <cell r="A4494">
            <v>86929</v>
          </cell>
          <cell r="B4494" t="str">
            <v>TANQUE DE MÁRMORE SINTÉTICO SUSPENSO, 22L OU EQUIVALENTE, INCLUSO SIFÃO FLEXÍVEL EM PVC, VÁLVULA PLÁSTICA E TORNEIRA DE METAL CROMADO PADRÃO POPULAR - FORNECIMENTO E INSTALAÇÃO. AF_12/2013</v>
          </cell>
          <cell r="C4494" t="str">
            <v>UN</v>
          </cell>
          <cell r="D4494" t="str">
            <v>COEFICIENTE DE REPRESENTATIVIDADE</v>
          </cell>
          <cell r="E4494">
            <v>183.57</v>
          </cell>
        </row>
        <row r="4495">
          <cell r="A4495">
            <v>86930</v>
          </cell>
          <cell r="B4495" t="str">
            <v>TANQUE DE MÁRMORE SINTÉTICO SUSPENSO, 22L OU EQUIVALENTE, INCLUSO SIFÃO FLEXÍVEL EM PVC, VÁLVULA PLÁSTICA E TORNEIRA DE PLÁSTICO - FORNECIMENTO E INSTALAÇÃO. AF_12/2013</v>
          </cell>
          <cell r="C4495" t="str">
            <v>UN</v>
          </cell>
          <cell r="D4495" t="str">
            <v>COEFICIENTE DE REPRESENTATIVIDADE</v>
          </cell>
          <cell r="E4495">
            <v>193.95</v>
          </cell>
        </row>
        <row r="4496">
          <cell r="A4496">
            <v>86931</v>
          </cell>
          <cell r="B4496" t="str">
            <v>VASO SANITÁRIO SIFONADO COM CAIXA ACOPLADA LOUÇA BRANCA, INCLUSO ENGATE FLEXÍVEL EM PLÁSTICO BRANCO, 1/2  X 40CM - FORNECIMENTO E INSTALAÇÃO. AF_12/2013</v>
          </cell>
          <cell r="C4496" t="str">
            <v>UN</v>
          </cell>
          <cell r="D4496" t="str">
            <v>COEFICIENTE DE REPRESENTATIVIDADE</v>
          </cell>
          <cell r="E4496">
            <v>371.52</v>
          </cell>
        </row>
        <row r="4497">
          <cell r="A4497">
            <v>86932</v>
          </cell>
          <cell r="B4497" t="str">
            <v>VASO SANITÁRIO SIFONADO COM CAIXA ACOPLADA LOUÇA BRANCA - PADRÃO MÉDIO, INCLUSO ENGATE FLEXÍVEL EM METAL CROMADO, 1/2 X 40CM - FORNECIMENTO E INSTALAÇÃO. AF_12/2013</v>
          </cell>
          <cell r="C4497" t="str">
            <v>UN</v>
          </cell>
          <cell r="D4497" t="str">
            <v>COEFICIENTE DE REPRESENTATIVIDADE</v>
          </cell>
          <cell r="E4497">
            <v>392.06</v>
          </cell>
        </row>
        <row r="4498">
          <cell r="A4498">
            <v>86933</v>
          </cell>
          <cell r="B4498" t="str">
            <v>BANCADA DE MÁRMORE SINTÉTICO 120 X 60CM, COM CUBA INTEGRADA, INCLUSO SIFÃO TIPO GARRAFA EM PVC, VÁLVULA EM PLÁSTICO CROMADO TIPO AMERICANA E TORNEIRA CROMADA LONGA, DE PAREDE, PADRÃO POPULAR - FORNECIMENTO E INSTALAÇÃO. AF_12/2013</v>
          </cell>
          <cell r="C4498" t="str">
            <v>UN</v>
          </cell>
          <cell r="D4498" t="str">
            <v>COEFICIENTE DE REPRESENTATIVIDADE</v>
          </cell>
          <cell r="E4498">
            <v>215.98</v>
          </cell>
        </row>
        <row r="4499">
          <cell r="A4499">
            <v>86934</v>
          </cell>
          <cell r="B4499" t="str">
            <v>BANCADA DE MÁRMORE SINTÉTICO 120 X 60CM, COM CUBA INTEGRADA, INCLUSO SIFÃO TIPO FLEXÍVEL EM PVC, VÁLVULA EM PLÁSTICO CROMADO TIPO AMERICANA E TORNEIRA CROMADA LONGA, DE PAREDE, PADRÃO POPULAR - FORNECIMENTO E INSTALAÇÃO. AF_12/2013</v>
          </cell>
          <cell r="C4499" t="str">
            <v>UN</v>
          </cell>
          <cell r="D4499" t="str">
            <v>COEFICIENTE DE REPRESENTATIVIDADE</v>
          </cell>
          <cell r="E4499">
            <v>209.9</v>
          </cell>
        </row>
        <row r="4500">
          <cell r="A4500">
            <v>86935</v>
          </cell>
          <cell r="B4500" t="str">
            <v>CUBA DE EMBUTIR DE AÇO INOXIDÁVEL MÉDIA, INCLUSO VÁLVULA TIPO AMERICANA EM METAL CROMADO E SIFÃO FLEXÍVEL EM PVC - FORNECIMENTO E INSTALAÇÃO. AF_12/2013</v>
          </cell>
          <cell r="C4500" t="str">
            <v>UN</v>
          </cell>
          <cell r="D4500" t="str">
            <v>COEFICIENTE DE REPRESENTATIVIDADE</v>
          </cell>
          <cell r="E4500">
            <v>198.26</v>
          </cell>
        </row>
        <row r="4501">
          <cell r="A4501">
            <v>86936</v>
          </cell>
          <cell r="B4501" t="str">
            <v>CUBA DE EMBUTIR DE AÇO INOXIDÁVEL MÉDIA, INCLUSO VÁLVULA TIPO AMERICANA E SIFÃO TIPO GARRAFA EM METAL CROMADO - FORNECIMENTO E INSTALAÇÃO. AF_12/2013</v>
          </cell>
          <cell r="C4501" t="str">
            <v>UN</v>
          </cell>
          <cell r="D4501" t="str">
            <v>COEFICIENTE DE REPRESENTATIVIDADE</v>
          </cell>
          <cell r="E4501">
            <v>298.89</v>
          </cell>
        </row>
        <row r="4502">
          <cell r="A4502">
            <v>86937</v>
          </cell>
          <cell r="B4502" t="str">
            <v>CUBA DE EMBUTIR OVAL EM LOUÇA BRANCA, 35 X 50CM OU EQUIVALENTE, INCLUSO VÁLVULA EM METAL CROMADO E SIFÃO FLEXÍVEL EM PVC - FORNECIMENTO E INSTALAÇÃO. AF_12/2013</v>
          </cell>
          <cell r="C4502" t="str">
            <v>UN</v>
          </cell>
          <cell r="D4502" t="str">
            <v>COEFICIENTE DE REPRESENTATIVIDADE</v>
          </cell>
          <cell r="E4502">
            <v>138.72</v>
          </cell>
        </row>
        <row r="4503">
          <cell r="A4503">
            <v>86938</v>
          </cell>
          <cell r="B4503" t="str">
            <v>CUBA DE EMBUTIR OVAL EM LOUÇA BRANCA, 35 X 50CM OU EQUIVALENTE, INCLUSO VÁLVULA E SIFÃO TIPO GARRAFA EM METAL CROMADO - FORNECIMENTO E INSTALAÇÃO. AF_12/2013</v>
          </cell>
          <cell r="C4503" t="str">
            <v>UN</v>
          </cell>
          <cell r="D4503" t="str">
            <v>COEFICIENTE DE REPRESENTATIVIDADE</v>
          </cell>
          <cell r="E4503">
            <v>239.35</v>
          </cell>
        </row>
        <row r="4504">
          <cell r="A4504">
            <v>86939</v>
          </cell>
          <cell r="B4504" t="str">
            <v>LAVATÓRIO LOUÇA BRANCA COM COLUNA, *44 X 35,5* CM, PADRÃO POPULAR, INCLUSO SIFÃO FLEXÍVEL EM PVC, VÁLVULA E ENGATE FLEXÍVEL 30CM EM PLÁSTICO E COM TORNEIRA CROMADA PADRÃO POPULAR - FORNECIMENTO E INSTALAÇÃO. AF_12/2013</v>
          </cell>
          <cell r="C4504" t="str">
            <v>UN</v>
          </cell>
          <cell r="D4504" t="str">
            <v>COEFICIENTE DE REPRESENTATIVIDADE</v>
          </cell>
          <cell r="E4504">
            <v>266.83999999999997</v>
          </cell>
        </row>
        <row r="4505">
          <cell r="A4505">
            <v>86940</v>
          </cell>
          <cell r="B4505" t="str">
            <v>LAVATÓRIO LOUÇA BRANCA COM COLUNA, 45 X 55CM OU EQUIVALENTE, PADRÃO MÉDIO, INCLUSO SIFÃO TIPO GARRAFA, VÁLVULA E ENGATE FLEXÍVEL DE 40CM EM METAL CROMADO, COM APARELHO MISTURADOR PADRÃO MÉDIO - FORNECIMENTO E INSTALAÇÃO. AF_12/2013</v>
          </cell>
          <cell r="C4505" t="str">
            <v>UN</v>
          </cell>
          <cell r="D4505" t="str">
            <v>COEFICIENTE DE REPRESENTATIVIDADE</v>
          </cell>
          <cell r="E4505">
            <v>633.13</v>
          </cell>
        </row>
        <row r="4506">
          <cell r="A4506">
            <v>86941</v>
          </cell>
          <cell r="B4506" t="str">
            <v>LAVATÓRIO LOUÇA BRANCA COM COLUNA, 45 X 55CM OU EQUIVALENTE, PADRÃO MÉDIO, INCLUSO SIFÃO TIPO GARRAFA, VÁLVULA E ENGATE FLEXÍVEL DE 40CM EM METAL CROMADO, COM TORNEIRA CROMADA DE MESA, PADRÃO MÉDIO - FORNECIMENTO E INSTALAÇÃO. AF_12/2013</v>
          </cell>
          <cell r="C4506" t="str">
            <v>UN</v>
          </cell>
          <cell r="D4506" t="str">
            <v>COEFICIENTE DE REPRESENTATIVIDADE</v>
          </cell>
          <cell r="E4506">
            <v>500.53</v>
          </cell>
        </row>
        <row r="4507">
          <cell r="A4507">
            <v>86942</v>
          </cell>
          <cell r="B4507" t="str">
            <v>LAVATÓRIO LOUÇA BRANCA SUSPENSO, 29,5 X 39CM OU EQUIVALENTE, PADRÃO POPULAR, INCLUSO SIFÃO TIPO GARRAFA EM PVC, VÁLVULA E ENGATE FLEXÍVEL 30CM EM PLÁSTICO E TORNEIRA CROMADA DE MESA, PADRÃO POPULAR - FORNECIMENTO E INSTALAÇÃO. AF_12/2013</v>
          </cell>
          <cell r="C4507" t="str">
            <v>UN</v>
          </cell>
          <cell r="D4507" t="str">
            <v>COEFICIENTE DE REPRESENTATIVIDADE</v>
          </cell>
          <cell r="E4507">
            <v>173.3</v>
          </cell>
        </row>
        <row r="4508">
          <cell r="A4508">
            <v>86943</v>
          </cell>
          <cell r="B4508" t="str">
            <v>LAVATÓRIO LOUÇA BRANCA SUSPENSO, 29,5 X 39CM OU EQUIVALENTE, PADRÃO POPULAR, INCLUSO SIFÃO FLEXÍVEL EM PVC, VÁLVULA E ENGATE FLEXÍVEL 30CM EM PLÁSTICO E TORNEIRA CROMADA DE MESA, PADRÃO POPULAR - FORNECIMENTO E INSTALAÇÃO. AF_12/2013</v>
          </cell>
          <cell r="C4508" t="str">
            <v>UN</v>
          </cell>
          <cell r="D4508" t="str">
            <v>COEFICIENTE DE REPRESENTATIVIDADE</v>
          </cell>
          <cell r="E4508">
            <v>167.22</v>
          </cell>
        </row>
        <row r="4509">
          <cell r="A4509">
            <v>86947</v>
          </cell>
          <cell r="B4509" t="str">
            <v>BANCADA MÁRMORE BRANCO POLIDO 0,50X0,60M, INCLUSO CUBA DE EMBUTIR OVAL EM LOUÇA BRANCA 35 X 50CM, VÁLVULA, SIFÃO TIPO GARRAFA E ENGATE FLEXÍVEL 40CM EM METAL CROMADO E APARELHO MISTURADOR DE MESA, PADRÃO MÉDIO - FORNECIMENTO E INSTALAÇÃO. AF_12/2013</v>
          </cell>
          <cell r="C4509" t="str">
            <v>UN</v>
          </cell>
          <cell r="D4509" t="str">
            <v>COEFICIENTE DE REPRESENTATIVIDADE</v>
          </cell>
          <cell r="E4509">
            <v>699.48</v>
          </cell>
        </row>
        <row r="4510">
          <cell r="A4510">
            <v>88571</v>
          </cell>
          <cell r="B4510" t="str">
            <v>SABONETEIRA DE SOBREPOR (FIXADA NA PAREDE), TIPO CONCHA, EM ACO INOXIDAVEL - FORNECIMENTO E INSTALACAO</v>
          </cell>
          <cell r="C4510" t="str">
            <v>UN</v>
          </cell>
          <cell r="D4510" t="str">
            <v>COEFICIENTE DE REPRESENTATIVIDADE</v>
          </cell>
          <cell r="E4510">
            <v>43</v>
          </cell>
        </row>
        <row r="4511">
          <cell r="A4511">
            <v>93396</v>
          </cell>
          <cell r="B4511" t="str">
            <v>BANCADA GRANITO CINZA POLIDO 0,50 X 0,60M, INCL. CUBA DE EMBUTIR OVAL LOUÇA BRANCA 35 X 50CM, VÁLVULA METAL CROMADO, SIFÃO FLEXÍVEL PVC, ENGATE 30CM FLEXÍVEL PLÁSTICO E TORNEIRA CROMADA DE MESA, PADRÃO POPULAR - FORNEC. E INSTALAÇÃO. AF_12/2013</v>
          </cell>
          <cell r="C4511" t="str">
            <v>UN</v>
          </cell>
          <cell r="D4511" t="str">
            <v>COEFICIENTE DE REPRESENTATIVIDADE</v>
          </cell>
          <cell r="E4511">
            <v>341.07</v>
          </cell>
        </row>
        <row r="4512">
          <cell r="A4512">
            <v>93441</v>
          </cell>
          <cell r="B4512" t="str">
            <v>BANCADA DE GRANITO CINZA POLIDO 150 X 60 CM, COM CUBA DE EMBUTIR DE AÇO INOXIDÁVEL MÉDIA, VÁLVULA AMERICANA EM METAL CROMADO, SIFÃO FLEXÍVEL EM PVC, ENGATE FLEXÍVEL 30 CM, TORNEIRA CROMADA LONGA DE PAREDE, 1/2 OU 3/4, PARA PIA DE COZINHA, PADRÃO POPULAR- FORNEC. E INSTAL. AF_12/2013</v>
          </cell>
          <cell r="C4512" t="str">
            <v>UN</v>
          </cell>
          <cell r="D4512" t="str">
            <v>COEFICIENTE DE REPRESENTATIVIDADE</v>
          </cell>
          <cell r="E4512">
            <v>500.45</v>
          </cell>
        </row>
        <row r="4513">
          <cell r="A4513">
            <v>93442</v>
          </cell>
          <cell r="B4513" t="str">
            <v>BANCADA MÁRMORE BRANCO POLIDO 150 X 60 CM, COM CUBA DE EMBUTIR DE AÇO INOXIDÁVEL MÉDIA, VÁLVULA AMERICANA EM METAL CROMADO, SIFÃO  TIPO GARRAFA EM METAL CROMADO, ENGATE FLEXÍVEL 30 CM, TORNEIRA  CROMADA TUBO MÓVEL, DE MESA, 1/2 OU 3/4, PARA PIA DE COZINHA, PADRÃO ALTO - FORNEC. E INSTAL. AF_12/2013</v>
          </cell>
          <cell r="C4513" t="str">
            <v>UN</v>
          </cell>
          <cell r="D4513" t="str">
            <v>COEFICIENTE DE REPRESENTATIVIDADE</v>
          </cell>
          <cell r="E4513">
            <v>847.96</v>
          </cell>
        </row>
        <row r="4514">
          <cell r="A4514">
            <v>95469</v>
          </cell>
          <cell r="B4514" t="str">
            <v>VASO SANITARIO SIFONADO CONVENCIONAL COM  LOUÇA BRANCA - FORNECIMENTO E INSTALAÇÃO. AF_10/2016</v>
          </cell>
          <cell r="C4514" t="str">
            <v>UN</v>
          </cell>
          <cell r="D4514" t="str">
            <v>COEFICIENTE DE REPRESENTATIVIDADE</v>
          </cell>
          <cell r="E4514">
            <v>171.99</v>
          </cell>
        </row>
        <row r="4515">
          <cell r="A4515">
            <v>95470</v>
          </cell>
          <cell r="B4515" t="str">
            <v>VASO SANITARIO SIFONADO CONVENCIONAL COM LOUÇA BRANCA, INCLUSO CONJUNTO DE LIGAÇÃO PARA BACIA SANITÁRIA AJUSTÁVEL - FORNECIMENTO E INSTALAÇÃO. AF_10/2016</v>
          </cell>
          <cell r="C4515" t="str">
            <v>UN</v>
          </cell>
          <cell r="D4515" t="str">
            <v>COEFICIENTE DE REPRESENTATIVIDADE</v>
          </cell>
          <cell r="E4515">
            <v>177.56</v>
          </cell>
        </row>
        <row r="4516">
          <cell r="A4516">
            <v>95471</v>
          </cell>
          <cell r="B4516" t="str">
            <v>VASO SANITARIO SIFONADO CONVENCIONAL PARA PCD SEM FURO FRONTAL COM  LOUÇA BRANCA SEM ASSENTO -  FORNECIMENTO E INSTALAÇÃO. AF_10/2016</v>
          </cell>
          <cell r="C4516" t="str">
            <v>UN</v>
          </cell>
          <cell r="D4516" t="str">
            <v>COEFICIENTE DE REPRESENTATIVIDADE</v>
          </cell>
          <cell r="E4516">
            <v>627.58000000000004</v>
          </cell>
        </row>
        <row r="4517">
          <cell r="A4517">
            <v>95472</v>
          </cell>
          <cell r="B4517" t="str">
            <v>VASO SANITARIO SIFONADO CONVENCIONAL PARA PCD SEM FURO FRONTAL COM LOUÇA BRANCA SEM ASSENTO, INCLUSO CONJUNTO DE LIGAÇÃO PARA BACIA SANITÁRIA AJUSTÁVEL - FORNECIMENTO E INSTALAÇÃO. AF_10/2016</v>
          </cell>
          <cell r="C4517" t="str">
            <v>UN</v>
          </cell>
          <cell r="D4517" t="str">
            <v>COEFICIENTE DE REPRESENTATIVIDADE</v>
          </cell>
          <cell r="E4517">
            <v>633.15</v>
          </cell>
        </row>
        <row r="4518">
          <cell r="A4518">
            <v>95542</v>
          </cell>
          <cell r="B4518" t="str">
            <v>PORTA TOALHA ROSTO EM METAL CROMADO, TIPO ARGOLA, INCLUSO FIXAÇÃO. AF_10/2016</v>
          </cell>
          <cell r="C4518" t="str">
            <v>UN</v>
          </cell>
          <cell r="D4518" t="str">
            <v>COEFICIENTE DE REPRESENTATIVIDADE</v>
          </cell>
          <cell r="E4518">
            <v>23.16</v>
          </cell>
        </row>
        <row r="4519">
          <cell r="A4519">
            <v>95543</v>
          </cell>
          <cell r="B4519" t="str">
            <v>PORTA TOALHA BANHO EM METAL CROMADO, TIPO BARRA, INCLUSO FIXAÇÃO. AF_10/2016</v>
          </cell>
          <cell r="C4519" t="str">
            <v>UN</v>
          </cell>
          <cell r="D4519" t="str">
            <v>COEFICIENTE DE REPRESENTATIVIDADE</v>
          </cell>
          <cell r="E4519">
            <v>37.68</v>
          </cell>
        </row>
        <row r="4520">
          <cell r="A4520">
            <v>95544</v>
          </cell>
          <cell r="B4520" t="str">
            <v>PAPELEIRA DE PAREDE EM METAL CROMADO SEM TAMPA, INCLUSO FIXAÇÃO. AF_10/2016</v>
          </cell>
          <cell r="C4520" t="str">
            <v>UN</v>
          </cell>
          <cell r="D4520" t="str">
            <v>COEFICIENTE DE REPRESENTATIVIDADE</v>
          </cell>
          <cell r="E4520">
            <v>29.19</v>
          </cell>
        </row>
        <row r="4521">
          <cell r="A4521">
            <v>95545</v>
          </cell>
          <cell r="B4521" t="str">
            <v>SABONETEIRA DE PAREDE EM METAL CROMADO, INCLUSO FIXAÇÃO. AF_10/2016</v>
          </cell>
          <cell r="C4521" t="str">
            <v>UN</v>
          </cell>
          <cell r="D4521" t="str">
            <v>COEFICIENTE DE REPRESENTATIVIDADE</v>
          </cell>
          <cell r="E4521">
            <v>28.55</v>
          </cell>
        </row>
        <row r="4522">
          <cell r="A4522">
            <v>95546</v>
          </cell>
          <cell r="B4522" t="str">
            <v>KIT DE ACESSORIOS PARA BANHEIRO EM METAL CROMADO, 5 PECAS, INCLUSO FIXAÇÃO. AF_10/2016</v>
          </cell>
          <cell r="C4522" t="str">
            <v>UN</v>
          </cell>
          <cell r="D4522" t="str">
            <v>COEFICIENTE DE REPRESENTATIVIDADE</v>
          </cell>
          <cell r="E4522">
            <v>87.54</v>
          </cell>
        </row>
        <row r="4523">
          <cell r="A4523">
            <v>95547</v>
          </cell>
          <cell r="B4523" t="str">
            <v>SABONETEIRA PLASTICA TIPO DISPENSER PARA SABONETE LIQUIDO COM RESERVATORIO 800 A 1500 ML, INCLUSO FIXAÇÃO. AF_10/2016</v>
          </cell>
          <cell r="C4523" t="str">
            <v>UN</v>
          </cell>
          <cell r="D4523" t="str">
            <v>COEFICIENTE DE REPRESENTATIVIDADE</v>
          </cell>
          <cell r="E4523">
            <v>42.2</v>
          </cell>
        </row>
        <row r="4524">
          <cell r="A4524">
            <v>6087</v>
          </cell>
          <cell r="B4524" t="str">
            <v>TAMPA EM CONCRETO ARMADO 60X60X5CM P/CX INSPECAO/FOSSA SEPTICA</v>
          </cell>
          <cell r="C4524" t="str">
            <v>UN</v>
          </cell>
          <cell r="D4524" t="str">
            <v>COEFICIENTE DE REPRESENTATIVIDADE</v>
          </cell>
          <cell r="E4524">
            <v>21.17</v>
          </cell>
        </row>
        <row r="4525">
          <cell r="A4525">
            <v>98052</v>
          </cell>
          <cell r="B4525" t="str">
            <v>TANQUE SÉPTICO CIRCULAR, EM CONCRETO PRÉ-MOLDADO, DIÂMETRO INTERNO = 1,10 M, ALTURA INTERNA = 2,50 M, VOLUME ÚTIL: 2138,2 L (PARA 5 CONTRIBUINTES). AF_05/2018</v>
          </cell>
          <cell r="C4525" t="str">
            <v>UN</v>
          </cell>
          <cell r="D4525" t="str">
            <v>ATRIBUÍDO SÃO PAULO</v>
          </cell>
          <cell r="E4525">
            <v>1081.23</v>
          </cell>
        </row>
        <row r="4526">
          <cell r="A4526">
            <v>98053</v>
          </cell>
          <cell r="B4526" t="str">
            <v>TANQUE SÉPTICO CIRCULAR, EM CONCRETO PRÉ-MOLDADO, DIÂMETRO INTERNO = 1,40 M, ALTURA INTERNA = 2,50 M, VOLUME ÚTIL: 3463,6 L (PARA 13 CONTRIBUINTES). AF_05/2018</v>
          </cell>
          <cell r="C4526" t="str">
            <v>UN</v>
          </cell>
          <cell r="D4526" t="str">
            <v>ATRIBUÍDO SÃO PAULO</v>
          </cell>
          <cell r="E4526">
            <v>1579.62</v>
          </cell>
        </row>
        <row r="4527">
          <cell r="A4527">
            <v>98054</v>
          </cell>
          <cell r="B4527" t="str">
            <v>TANQUE SÉPTICO CIRCULAR, EM CONCRETO PRÉ-MOLDADO, DIÂMETRO INTERNO = 1,88 M, ALTURA INTERNA = 2,50 M, VOLUME ÚTIL: 6245,8 L (PARA 32 CONTRIBUINTES). AF_05/2018</v>
          </cell>
          <cell r="C4527" t="str">
            <v>UN</v>
          </cell>
          <cell r="D4527" t="str">
            <v>ATRIBUÍDO SÃO PAULO</v>
          </cell>
          <cell r="E4527">
            <v>2301.83</v>
          </cell>
        </row>
        <row r="4528">
          <cell r="A4528">
            <v>98055</v>
          </cell>
          <cell r="B4528" t="str">
            <v>TANQUE SÉPTICO CIRCULAR, EM CONCRETO PRÉ-MOLDADO, DIÂMETRO INTERNO = 2,38 M, ALTURA INTERNA = 2,50 M, VOLUME ÚTIL: 10009,8 L (PARA 69 CONTRIBUINTES). AF_05/2018</v>
          </cell>
          <cell r="C4528" t="str">
            <v>UN</v>
          </cell>
          <cell r="D4528" t="str">
            <v>ATRIBUÍDO SÃO PAULO</v>
          </cell>
          <cell r="E4528">
            <v>3053.45</v>
          </cell>
        </row>
        <row r="4529">
          <cell r="A4529">
            <v>98056</v>
          </cell>
          <cell r="B4529" t="str">
            <v>TANQUE SÉPTICO CIRCULAR, EM CONCRETO PRÉ-MOLDADO, DIÂMETRO INTERNO = 2,38 M, ALTURA INTERNA = 3,0 M, VOLUME ÚTIL: 12234,2 L (PARA 86 CONTRIBUINTES). AF_05/2018</v>
          </cell>
          <cell r="C4529" t="str">
            <v>UN</v>
          </cell>
          <cell r="D4529" t="str">
            <v>ATRIBUÍDO SÃO PAULO</v>
          </cell>
          <cell r="E4529">
            <v>3527.13</v>
          </cell>
        </row>
        <row r="4530">
          <cell r="A4530">
            <v>98057</v>
          </cell>
          <cell r="B4530" t="str">
            <v>TANQUE SÉPTICO CIRCULAR, EM CONCRETO PRÉ-MOLDADO, DIÂMETRO INTERNO = 2,88 M, ALTURA INTERNA = 2,50 M, VOLUME ÚTIL: 14657,4 L (PARA 105 CONTRIBUINTES). AF_05/2018</v>
          </cell>
          <cell r="C4530" t="str">
            <v>UN</v>
          </cell>
          <cell r="D4530" t="str">
            <v>ATRIBUÍDO SÃO PAULO</v>
          </cell>
          <cell r="E4530">
            <v>4641.1499999999996</v>
          </cell>
        </row>
        <row r="4531">
          <cell r="A4531">
            <v>98066</v>
          </cell>
          <cell r="B4531" t="str">
            <v>TANQUE SÉPTICO RETANGULAR, EM ALVENARIA COM TIJOLOS CERÂMICOS MACIÇOS, DIMENSÕES INTERNAS: 1,0 X 2,0 X 1,4 M, VOLUME ÚTIL: 2000 L (PARA 5 CONTRIBUINTES). AF_05/2018</v>
          </cell>
          <cell r="C4531" t="str">
            <v>UN</v>
          </cell>
          <cell r="D4531" t="str">
            <v>ATRIBUÍDO SÃO PAULO</v>
          </cell>
          <cell r="E4531">
            <v>3614.17</v>
          </cell>
        </row>
        <row r="4532">
          <cell r="A4532">
            <v>98067</v>
          </cell>
          <cell r="B4532" t="str">
            <v>TANQUE SÉPTICO RETANGULAR, EM ALVENARIA COM TIJOLOS CERÂMICOS MACIÇOS, DIMENSÕES INTERNAS: 1,2 X 2,4 X 1,6 M, VOLUME ÚTIL: 3456 L (PARA 13 CONTRIBUINTES). AF_05/2018</v>
          </cell>
          <cell r="C4532" t="str">
            <v>UN</v>
          </cell>
          <cell r="D4532" t="str">
            <v>ATRIBUÍDO SÃO PAULO</v>
          </cell>
          <cell r="E4532">
            <v>4831.2</v>
          </cell>
        </row>
        <row r="4533">
          <cell r="A4533">
            <v>98068</v>
          </cell>
          <cell r="B4533" t="str">
            <v>TANQUE SÉPTICO RETANGULAR, EM ALVENARIA COM TIJOLOS CERÂMICOS MACIÇOS, DIMENSÕES INTERNAS: 1,4 X 3,2 X 1,8 M, VOLUME ÚTIL: 6272 L (PARA 32 CONTRIBUINTES). AF_05/2018</v>
          </cell>
          <cell r="C4533" t="str">
            <v>UN</v>
          </cell>
          <cell r="D4533" t="str">
            <v>ATRIBUÍDO SÃO PAULO</v>
          </cell>
          <cell r="E4533">
            <v>6834.54</v>
          </cell>
        </row>
        <row r="4534">
          <cell r="A4534">
            <v>98069</v>
          </cell>
          <cell r="B4534" t="str">
            <v>TANQUE SÉPTICO RETANGULAR, EM ALVENARIA COM TIJOLOS CERÂMICOS MACIÇOS, DIMENSÕES INTERNAS: 1,6 X 4,4 X 1,8 M, VOLUME ÚTIL: 9856 L (PARA 68 CONTRIBUINTES). AF_05/2018</v>
          </cell>
          <cell r="C4534" t="str">
            <v>UN</v>
          </cell>
          <cell r="D4534" t="str">
            <v>ATRIBUÍDO SÃO PAULO</v>
          </cell>
          <cell r="E4534">
            <v>9163.08</v>
          </cell>
        </row>
        <row r="4535">
          <cell r="A4535">
            <v>98070</v>
          </cell>
          <cell r="B4535" t="str">
            <v>TANQUE SÉPTICO RETANGULAR, EM ALVENARIA COM TIJOLOS CERÂMICOS MACIÇOS, DIMENSÕES INTERNAS: 1,6 X 4,8 X 2,0 M, VOLUME ÚTIL: 12288 L (PARA 86 CONTRIBUINTES). AF_05/2018</v>
          </cell>
          <cell r="C4535" t="str">
            <v>UN</v>
          </cell>
          <cell r="D4535" t="str">
            <v>ATRIBUÍDO SÃO PAULO</v>
          </cell>
          <cell r="E4535">
            <v>10503.89</v>
          </cell>
        </row>
        <row r="4536">
          <cell r="A4536">
            <v>98071</v>
          </cell>
          <cell r="B4536" t="str">
            <v>TANQUE SÉPTICO RETANGULAR, EM ALVENARIA COM TIJOLOS CERÂMICOS MACIÇOS, DIMENSÕES INTERNAS: 1,6 X 4,6 X 2,4 M, VOLUME ÚTIL: 14720 L (PARA 105 CONTRIBUINTES). AF_05/2018</v>
          </cell>
          <cell r="C4536" t="str">
            <v>UN</v>
          </cell>
          <cell r="D4536" t="str">
            <v>ATRIBUÍDO SÃO PAULO</v>
          </cell>
          <cell r="E4536">
            <v>11533.59</v>
          </cell>
        </row>
        <row r="4537">
          <cell r="A4537">
            <v>98072</v>
          </cell>
          <cell r="B4537" t="str">
            <v>FILTRO ANAERÓBIO RETANGULAR, EM ALVENARIA COM TIJOLOS CERÂMICOS MACIÇOS, DIMENSÕES INTERNAS: 0,8 X 1,2 X 1,67 M, VOLUME ÚTIL: 1152 L (PARA 5 CONTRIBUINTES). AF_05/2018</v>
          </cell>
          <cell r="C4537" t="str">
            <v>UN</v>
          </cell>
          <cell r="D4537" t="str">
            <v>ATRIBUÍDO SÃO PAULO</v>
          </cell>
          <cell r="E4537">
            <v>3022.36</v>
          </cell>
        </row>
        <row r="4538">
          <cell r="A4538">
            <v>98073</v>
          </cell>
          <cell r="B4538" t="str">
            <v>FILTRO ANAERÓBIO RETANGULAR, EM ALVENARIA COM TIJOLOS CERÂMICOS MACIÇOS, DIMENSÕES INTERNAS: 1,2 X 1,8 X 1,67 M, VOLUME ÚTIL: 2592 L (PARA 13 CONTRIBUINTES). AF_05/2018</v>
          </cell>
          <cell r="C4538" t="str">
            <v>UN</v>
          </cell>
          <cell r="D4538" t="str">
            <v>ATRIBUÍDO SÃO PAULO</v>
          </cell>
          <cell r="E4538">
            <v>4721.08</v>
          </cell>
        </row>
        <row r="4539">
          <cell r="A4539">
            <v>98074</v>
          </cell>
          <cell r="B4539" t="str">
            <v>FILTRO ANAERÓBIO RETANGULAR, EM ALVENARIA COM TIJOLOS CERÂMICOS MACIÇOS, DIMENSÕES INTERNAS: 1,4 X 3,0 X 1,67 M, VOLUME ÚTIL: 5040 L (PARA 32 CONTRIBUINTES). AF_05/2018</v>
          </cell>
          <cell r="C4539" t="str">
            <v>UN</v>
          </cell>
          <cell r="D4539" t="str">
            <v>ATRIBUÍDO SÃO PAULO</v>
          </cell>
          <cell r="E4539">
            <v>7325.32</v>
          </cell>
        </row>
        <row r="4540">
          <cell r="A4540">
            <v>98075</v>
          </cell>
          <cell r="B4540" t="str">
            <v>FILTRO ANAERÓBIO RETANGULAR, EM ALVENARIA COM TIJOLOS CERÂMICOS MACIÇOS, DIMENSÕES INTERNAS: 1,4 X 4,2 X 1,67 M, VOLUME ÚTIL: 7056 L (PARA 67 CONTRIBUINTES). AF_05/2018</v>
          </cell>
          <cell r="C4540" t="str">
            <v>UN</v>
          </cell>
          <cell r="D4540" t="str">
            <v>ATRIBUÍDO SÃO PAULO</v>
          </cell>
          <cell r="E4540">
            <v>9522.5499999999993</v>
          </cell>
        </row>
        <row r="4541">
          <cell r="A4541">
            <v>98076</v>
          </cell>
          <cell r="B4541" t="str">
            <v>FILTRO ANAERÓBIO RETANGULAR, EM ALVENARIA COM TIJOLOS CERÂMICOS MACIÇOS, DIMENSÕES INTERNAS: 1,6 X 4,6 X 1,67 M, VOLUME ÚTIL: 8832 L (PARA 84 CONTRIBUINTES). AF_05/2018</v>
          </cell>
          <cell r="C4541" t="str">
            <v>UN</v>
          </cell>
          <cell r="D4541" t="str">
            <v>ATRIBUÍDO SÃO PAULO</v>
          </cell>
          <cell r="E4541">
            <v>10969.47</v>
          </cell>
        </row>
        <row r="4542">
          <cell r="A4542">
            <v>98077</v>
          </cell>
          <cell r="B4542" t="str">
            <v>FILTRO ANAERÓBIO RETANGULAR, EM ALVENARIA COM TIJOLOS CERÂMICOS MACIÇOS, DIMENSÕES INTERNAS: 1,6 X 5,6 X 1,67 M, VOLUME ÚTIL: 10752 L (PARA 103 CONTRIBUINTES). AF_05/2018</v>
          </cell>
          <cell r="C4542" t="str">
            <v>UN</v>
          </cell>
          <cell r="D4542" t="str">
            <v>ATRIBUÍDO SÃO PAULO</v>
          </cell>
          <cell r="E4542">
            <v>12912.42</v>
          </cell>
        </row>
        <row r="4543">
          <cell r="A4543">
            <v>98078</v>
          </cell>
          <cell r="B4543" t="str">
            <v>SUMIDOURO RETANGULAR, EM ALVENARIA COM TIJOLOS CERÂMICOS MACIÇOS, DIMENSÕES INTERNAS: 0,8 X 1,4 X 3,0 M, ÁREA DE INFILTRAÇÃO: 13,2 M² (PARA 5 CONTRIBUINTES). AF_05/2018</v>
          </cell>
          <cell r="C4543" t="str">
            <v>UN</v>
          </cell>
          <cell r="D4543" t="str">
            <v>ATRIBUÍDO SÃO PAULO</v>
          </cell>
          <cell r="E4543">
            <v>3058.14</v>
          </cell>
        </row>
        <row r="4544">
          <cell r="A4544">
            <v>98079</v>
          </cell>
          <cell r="B4544" t="str">
            <v>SUMIDOURO RETANGULAR, EM ALVENARIA COM TIJOLOS CERÂMICOS MACIÇOS, DIMENSÕES INTERNAS: 1,0 X 3,0 X 3,0 M, ÁREA DE INFILTRAÇÃO: 25 M² (PARA 10 CONTRIBUINTES). AF_05/2018</v>
          </cell>
          <cell r="C4544" t="str">
            <v>UN</v>
          </cell>
          <cell r="D4544" t="str">
            <v>ATRIBUÍDO SÃO PAULO</v>
          </cell>
          <cell r="E4544">
            <v>5357.08</v>
          </cell>
        </row>
        <row r="4545">
          <cell r="A4545">
            <v>98080</v>
          </cell>
          <cell r="B4545" t="str">
            <v>SUMIDOURO RETANGULAR, EM ALVENARIA COM TIJOLOS CERÂMICOS MACIÇOS, DIMENSÕES INTERNAS: 1,6 X 3,4 X 3,0 M, ÁREA DE INFILTRAÇÃO: 32,9 M² (PARA 13 CONTRIBUINTES). AF_05/2018</v>
          </cell>
          <cell r="C4545" t="str">
            <v>UN</v>
          </cell>
          <cell r="D4545" t="str">
            <v>ATRIBUÍDO SÃO PAULO</v>
          </cell>
          <cell r="E4545">
            <v>6889.55</v>
          </cell>
        </row>
        <row r="4546">
          <cell r="A4546">
            <v>98081</v>
          </cell>
          <cell r="B4546" t="str">
            <v>SUMIDOURO RETANGULAR, EM ALVENARIA COM TIJOLOS CERÂMICOS MACIÇOS, DIMENSÕES INTERNAS: 1,6 X 5,8 X 3,0 M, ÁREA DE INFILTRAÇÃO: 50 M² (PARA 20 CONTRIBUINTES). AF_05/2018</v>
          </cell>
          <cell r="C4546" t="str">
            <v>UN</v>
          </cell>
          <cell r="D4546" t="str">
            <v>ATRIBUÍDO SÃO PAULO</v>
          </cell>
          <cell r="E4546">
            <v>10207.23</v>
          </cell>
        </row>
        <row r="4547">
          <cell r="A4547">
            <v>98082</v>
          </cell>
          <cell r="B4547" t="str">
            <v>TANQUE SÉPTICO RETANGULAR, EM ALVENARIA COM BLOCOS DE CONCRETO, DIMENSÕES INTERNAS: 1,0 X 2,0 X 1,4 M, VOLUME ÚTIL: 2000 L (PARA 5 CONTRIBUINTES). AF_05/2018</v>
          </cell>
          <cell r="C4547" t="str">
            <v>UN</v>
          </cell>
          <cell r="D4547" t="str">
            <v>ATRIBUÍDO SÃO PAULO</v>
          </cell>
          <cell r="E4547">
            <v>2788.39</v>
          </cell>
        </row>
        <row r="4548">
          <cell r="A4548">
            <v>98083</v>
          </cell>
          <cell r="B4548" t="str">
            <v>TANQUE SÉPTICO RETANGULAR, EM ALVENARIA COM BLOCOS DE CONCRETO, DIMENSÕES INTERNAS: 1,2 X 2,4 X 1,6 M, VOLUME ÚTIL: 3456 L (PARA 13 CONTRIBUINTES). AF_05/2018</v>
          </cell>
          <cell r="C4548" t="str">
            <v>UN</v>
          </cell>
          <cell r="D4548" t="str">
            <v>ATRIBUÍDO SÃO PAULO</v>
          </cell>
          <cell r="E4548">
            <v>3692.35</v>
          </cell>
        </row>
        <row r="4549">
          <cell r="A4549">
            <v>98084</v>
          </cell>
          <cell r="B4549" t="str">
            <v>TANQUE SÉPTICO RETANGULAR, EM ALVENARIA COM BLOCOS DE CONCRETO, DIMENSÕES INTERNAS: 1,4 X 3,2 X 1,8 M, VOLUME ÚTIL: 6272 L (PARA 32 CONTRIBUINTES). AF_05/2018</v>
          </cell>
          <cell r="C4549" t="str">
            <v>UN</v>
          </cell>
          <cell r="D4549" t="str">
            <v>ATRIBUÍDO SÃO PAULO</v>
          </cell>
          <cell r="E4549">
            <v>5194.12</v>
          </cell>
        </row>
        <row r="4550">
          <cell r="A4550">
            <v>98085</v>
          </cell>
          <cell r="B4550" t="str">
            <v>TANQUE SÉPTICO RETANGULAR, EM ALVENARIA COM BLOCOS DE CONCRETO, DIMENSÕES INTERNAS: 1,6 X 4,4 X 1,8 M, VOLUME ÚTIL: 9856 L (PARA 68 CONTRIBUINTES). AF_05/2018</v>
          </cell>
          <cell r="C4550" t="str">
            <v>UN</v>
          </cell>
          <cell r="D4550" t="str">
            <v>ATRIBUÍDO SÃO PAULO</v>
          </cell>
          <cell r="E4550">
            <v>7039.3</v>
          </cell>
        </row>
        <row r="4551">
          <cell r="A4551">
            <v>98086</v>
          </cell>
          <cell r="B4551" t="str">
            <v>TANQUE SÉPTICO RETANGULAR, EM ALVENARIA COM BLOCOS DE CONCRETO, DIMENSÕES INTERNAS: 1,6 X 4,8 X 2,0 M, VOLUME ÚTIL: 12288 L (PARA 86 CONTRIBUINTES). AF_05/2018</v>
          </cell>
          <cell r="C4551" t="str">
            <v>UN</v>
          </cell>
          <cell r="D4551" t="str">
            <v>ATRIBUÍDO SÃO PAULO</v>
          </cell>
          <cell r="E4551">
            <v>7969.47</v>
          </cell>
        </row>
        <row r="4552">
          <cell r="A4552">
            <v>98087</v>
          </cell>
          <cell r="B4552" t="str">
            <v>TANQUE SÉPTICO RETANGULAR, EM ALVENARIA COM BLOCOS DE CONCRETO, DIMENSÕES INTERNAS: 1,6 X 4,6 X 2,4 M, VOLUME ÚTIL: 14720 L (PARA 105 CONTRIBUINTES). AF_05/2018</v>
          </cell>
          <cell r="C4552" t="str">
            <v>UN</v>
          </cell>
          <cell r="D4552" t="str">
            <v>ATRIBUÍDO SÃO PAULO</v>
          </cell>
          <cell r="E4552">
            <v>8549.32</v>
          </cell>
        </row>
        <row r="4553">
          <cell r="A4553">
            <v>98088</v>
          </cell>
          <cell r="B4553" t="str">
            <v>FILTRO ANAERÓBIO RETANGULAR, EM ALVENARIA COM BLOCOS DE CONCRETO, DIMENSÕES INTERNAS: 0,8 X 1,2 X 1,67 M, VOLUME ÚTIL: 1152 L (PARA 5 CONTRIBUINTES). AF_05/2018</v>
          </cell>
          <cell r="C4553" t="str">
            <v>UN</v>
          </cell>
          <cell r="D4553" t="str">
            <v>ATRIBUÍDO SÃO PAULO</v>
          </cell>
          <cell r="E4553">
            <v>2379.38</v>
          </cell>
        </row>
        <row r="4554">
          <cell r="A4554">
            <v>98089</v>
          </cell>
          <cell r="B4554" t="str">
            <v>FILTRO ANAERÓBIO RETANGULAR, EM ALVENARIA COM BLOCOS DE CONCRETO, DIMENSÕES INTERNAS: 1,2 X 1,8 X 1,67 M, VOLUME ÚTIL: 2592 L (PARA 13 CONTRIBUINTES). AF_05/2018</v>
          </cell>
          <cell r="C4554" t="str">
            <v>UN</v>
          </cell>
          <cell r="D4554" t="str">
            <v>ATRIBUÍDO SÃO PAULO</v>
          </cell>
          <cell r="E4554">
            <v>3770.3</v>
          </cell>
        </row>
        <row r="4555">
          <cell r="A4555">
            <v>98090</v>
          </cell>
          <cell r="B4555" t="str">
            <v>FILTRO ANAERÓBIO RETANGULAR, EM ALVENARIA COM BLOCOS DE CONCRETO, DIMENSÕES INTERNAS: 1,4 X 3,0 X 1,67 M, VOLUME ÚTIL: 5040 L (PARA 32 CONTRIBUINTES). AF_05/2018</v>
          </cell>
          <cell r="C4555" t="str">
            <v>UN</v>
          </cell>
          <cell r="D4555" t="str">
            <v>ATRIBUÍDO SÃO PAULO</v>
          </cell>
          <cell r="E4555">
            <v>5930.99</v>
          </cell>
        </row>
        <row r="4556">
          <cell r="A4556">
            <v>98091</v>
          </cell>
          <cell r="B4556" t="str">
            <v>FILTRO ANAERÓBIO RETANGULAR, EM ALVENARIA COM BLOCOS DE CONCRETO, DIMENSÕES INTERNAS: 1,4 X 4,2 X 1,67 M, VOLUME ÚTIL: 7056 L (PARA 67 CONTRIBUINTES). AF_05/2018</v>
          </cell>
          <cell r="C4556" t="str">
            <v>UN</v>
          </cell>
          <cell r="D4556" t="str">
            <v>ATRIBUÍDO SÃO PAULO</v>
          </cell>
          <cell r="E4556">
            <v>7652.86</v>
          </cell>
        </row>
        <row r="4557">
          <cell r="A4557">
            <v>98092</v>
          </cell>
          <cell r="B4557" t="str">
            <v>FILTRO ANAERÓBIO RETANGULAR, EM ALVENARIA COM BLOCOS DE CONCRETO, DIMENSÕES INTERNAS: 1,6 X 4,6 X 1,67 M, VOLUME ÚTIL: 8832 L (PARA 84 CONTRIBUINTES). AF_05/2018</v>
          </cell>
          <cell r="C4557" t="str">
            <v>UN</v>
          </cell>
          <cell r="D4557" t="str">
            <v>ATRIBUÍDO SÃO PAULO</v>
          </cell>
          <cell r="E4557">
            <v>9003.92</v>
          </cell>
        </row>
        <row r="4558">
          <cell r="A4558">
            <v>98093</v>
          </cell>
          <cell r="B4558" t="str">
            <v>FILTRO ANAERÓBIO RETANGULAR, EM ALVENARIA COM BLOCOS DE CONCRETO, DIMENSÕES INTERNAS: 1,6 X 5,6 X 1,67 M, VOLUME ÚTIL: 10752 L (PARA 103 CONTRIBUINTES). AF_05/2018</v>
          </cell>
          <cell r="C4558" t="str">
            <v>UN</v>
          </cell>
          <cell r="D4558" t="str">
            <v>ATRIBUÍDO SÃO PAULO</v>
          </cell>
          <cell r="E4558">
            <v>10631.2</v>
          </cell>
        </row>
        <row r="4559">
          <cell r="A4559">
            <v>98094</v>
          </cell>
          <cell r="B4559" t="str">
            <v>SUMIDOURO RETANGULAR, EM ALVENARIA COM BLOCOS DE CONCRETO, DIMENSÕES INTERNAS: 0,8 X 1,4 X 3,0 M, ÁREA DE INFILTRAÇÃO: 13,2 M² (PARA 5 CONTRIBUINTES). AF_05/2018</v>
          </cell>
          <cell r="C4559" t="str">
            <v>UN</v>
          </cell>
          <cell r="D4559" t="str">
            <v>ATRIBUÍDO SÃO PAULO</v>
          </cell>
          <cell r="E4559">
            <v>1976.09</v>
          </cell>
        </row>
        <row r="4560">
          <cell r="A4560">
            <v>98099</v>
          </cell>
          <cell r="B4560" t="str">
            <v>SUMIDOURO RETANGULAR, EM ALVENARIA COM BLOCOS DE CONCRETO, DIMENSÕES INTERNAS: 1,0 X 3,0 X 3,0 M, ÁREA DE INFILTRAÇÃO: 25 M² (PARA 10 CONTRIBUINTES). AF_05/2018</v>
          </cell>
          <cell r="C4560" t="str">
            <v>UN</v>
          </cell>
          <cell r="D4560" t="str">
            <v>ATRIBUÍDO SÃO PAULO</v>
          </cell>
          <cell r="E4560">
            <v>3396.12</v>
          </cell>
        </row>
        <row r="4561">
          <cell r="A4561">
            <v>98100</v>
          </cell>
          <cell r="B4561" t="str">
            <v>SUMIDOURO RETANGULAR, EM ALVENARIA COM BLOCOS DE CONCRETO, DIMENSÕES INTERNAS: 1,6 X 3,4 X 3,0 M, ÁREA DE INFILTRAÇÃO: 32,9 M² (PARA 13 CONTRIBUINTES). AF_05/2018</v>
          </cell>
          <cell r="C4561" t="str">
            <v>UN</v>
          </cell>
          <cell r="D4561" t="str">
            <v>ATRIBUÍDO SÃO PAULO</v>
          </cell>
          <cell r="E4561">
            <v>4440.28</v>
          </cell>
        </row>
        <row r="4562">
          <cell r="A4562">
            <v>98101</v>
          </cell>
          <cell r="B4562" t="str">
            <v>SUMIDOURO RETANGULAR, EM ALVENARIA COM BLOCOS DE CONCRETO, DIMENSÕES INTERNAS: 1,6 X 5,8 X 3,0 M, ÁREA DE INFILTRAÇÃO: 50 M² (PARA 20 CONTRIBUINTES). AF_05/2018</v>
          </cell>
          <cell r="C4562" t="str">
            <v>UN</v>
          </cell>
          <cell r="D4562" t="str">
            <v>ATRIBUÍDO SÃO PAULO</v>
          </cell>
          <cell r="E4562">
            <v>6574.1</v>
          </cell>
        </row>
        <row r="4563">
          <cell r="A4563">
            <v>98109</v>
          </cell>
          <cell r="B4563" t="str">
            <v>CAIXA DE GORDURA ESPECIAL (CAPACIDADE: 312 L - PARA ATÉ 146 PESSOAS SERVIDAS NO PICO), RETANGULAR, EM ALVENARIA COM BLOCOS DE CONCRETO, DIMENSÕES INTERNAS = 0,4X1,2 M, ALTURA INTERNA = 1 M. AF_05/2018</v>
          </cell>
          <cell r="C4563" t="str">
            <v>UN</v>
          </cell>
          <cell r="D4563" t="str">
            <v>ATRIBUÍDO SÃO PAULO</v>
          </cell>
          <cell r="E4563">
            <v>611.59</v>
          </cell>
        </row>
        <row r="4564">
          <cell r="A4564">
            <v>98110</v>
          </cell>
          <cell r="B4564" t="str">
            <v>CAIXA DE GORDURA PEQUENA (CAPACIDADE: 19 L), CIRCULAR, EM PVC, DIÂMETRO INTERNO= 0,3 M. AF_05/2018</v>
          </cell>
          <cell r="C4564" t="str">
            <v>UN</v>
          </cell>
          <cell r="D4564" t="str">
            <v>ATRIBUÍDO SÃO PAULO</v>
          </cell>
          <cell r="E4564">
            <v>382</v>
          </cell>
        </row>
        <row r="4565">
          <cell r="A4565">
            <v>98111</v>
          </cell>
          <cell r="B4565" t="str">
            <v>CAIXA DE INSPEÇÃO PARA ATERRAMENTO, CIRCULAR, EM POLIETILENO, DIÂMETRO INTERNO = 0,3 M. AF_05/2018</v>
          </cell>
          <cell r="C4565" t="str">
            <v>UN</v>
          </cell>
          <cell r="D4565" t="str">
            <v>ATRIBUÍDO SÃO PAULO</v>
          </cell>
          <cell r="E4565">
            <v>20.32</v>
          </cell>
        </row>
        <row r="4566">
          <cell r="A4566">
            <v>98114</v>
          </cell>
          <cell r="B4566" t="str">
            <v>TAMPA CIRCULAR PARA ESGOTO E DRENAGEM, EM FERRO FUNDIDO, DIÂMETRO INTERNO = 0,6 M. AF_05/2018</v>
          </cell>
          <cell r="C4566" t="str">
            <v>UN</v>
          </cell>
          <cell r="D4566" t="str">
            <v>ATRIBUÍDO SÃO PAULO</v>
          </cell>
          <cell r="E4566">
            <v>378.09</v>
          </cell>
        </row>
        <row r="4567">
          <cell r="A4567">
            <v>98115</v>
          </cell>
          <cell r="B4567" t="str">
            <v>TAMPA CIRCULAR PARA ESGOTO E DRENAGEM, EM CONCRETO PRÉ-MOLDADO, DIÂMETRO INTERNO = 0,6 M. AF_05/2018</v>
          </cell>
          <cell r="C4567" t="str">
            <v>UN</v>
          </cell>
          <cell r="D4567" t="str">
            <v>COEFICIENTE DE REPRESENTATIVIDADE</v>
          </cell>
          <cell r="E4567">
            <v>86.82</v>
          </cell>
        </row>
        <row r="4568">
          <cell r="A4568">
            <v>89957</v>
          </cell>
          <cell r="B4568" t="str">
            <v>PONTO DE CONSUMO TERMINAL DE ÁGUA FRIA (SUBRAMAL) COM TUBULAÇÃO DE PVC, DN 25 MM, INSTALADO EM RAMAL DE ÁGUA, INCLUSOS RASGO E CHUMBAMENTO EM ALVENARIA. AF_12/2014</v>
          </cell>
          <cell r="C4568" t="str">
            <v>UN</v>
          </cell>
          <cell r="D4568" t="str">
            <v>COEFICIENTE DE REPRESENTATIVIDADE</v>
          </cell>
          <cell r="E4568">
            <v>107.17</v>
          </cell>
        </row>
        <row r="4569">
          <cell r="A4569">
            <v>89959</v>
          </cell>
          <cell r="B4569" t="str">
            <v>PONTO DE CONSUMO TERMINAL DE ÁGUA QUENTE (SUBRAMAL) COM TUBULAÇÃO DE CPVC, DN 22 MM, INSTALADO EM RAMAL DE ÁGUA, INCLUSOS RASGO E CHUMBAMENTO EM ALVENARIA. AF_12/2014</v>
          </cell>
          <cell r="C4569" t="str">
            <v>UN</v>
          </cell>
          <cell r="D4569" t="str">
            <v>COEFICIENTE DE REPRESENTATIVIDADE</v>
          </cell>
          <cell r="E4569">
            <v>162.13999999999999</v>
          </cell>
        </row>
        <row r="4570">
          <cell r="A4570" t="str">
            <v>74093/1</v>
          </cell>
          <cell r="B4570" t="str">
            <v>VALVULA PE COM CRIVO BRONZE 1.1/4" - FORNECIMENTO E INSTALACAO</v>
          </cell>
          <cell r="C4570" t="str">
            <v>UN</v>
          </cell>
          <cell r="D4570" t="str">
            <v>COEFICIENTE DE REPRESENTATIVIDADE</v>
          </cell>
          <cell r="E4570">
            <v>92.2</v>
          </cell>
        </row>
        <row r="4571">
          <cell r="A4571" t="str">
            <v>74169/1</v>
          </cell>
          <cell r="B4571" t="str">
            <v>REGISTRO/VALVULA GLOBO ANGULAR 45 GRAUS EM LATAO PARA HIDRANTES DE INCÊNDIO PREDIAL DN 2.1/2, COM VOLANTE, CLASSE DE PRESSAO DE ATE 200 PSI - FORNECIMENTO E INSTALACAO</v>
          </cell>
          <cell r="C4571" t="str">
            <v>UN</v>
          </cell>
          <cell r="D4571" t="str">
            <v>COEFICIENTE DE REPRESENTATIVIDADE</v>
          </cell>
          <cell r="E4571">
            <v>208.52</v>
          </cell>
        </row>
        <row r="4572">
          <cell r="A4572">
            <v>89349</v>
          </cell>
          <cell r="B4572" t="str">
            <v>REGISTRO DE PRESSÃO BRUTO, LATÃO, ROSCÁVEL, 1/2", FORNECIDO E INSTALADO EM RAMAL DE ÁGUA. AF_12/2014</v>
          </cell>
          <cell r="C4572" t="str">
            <v>UN</v>
          </cell>
          <cell r="D4572" t="str">
            <v>COEFICIENTE DE REPRESENTATIVIDADE</v>
          </cell>
          <cell r="E4572">
            <v>23.92</v>
          </cell>
        </row>
        <row r="4573">
          <cell r="A4573">
            <v>89351</v>
          </cell>
          <cell r="B4573" t="str">
            <v>REGISTRO DE PRESSÃO BRUTO, LATÃO,  ROSCÁVEL, 3/4, FORNECIDO E INSTALADO EM RAMAL DE ÁGUA. AF_12/2014</v>
          </cell>
          <cell r="C4573" t="str">
            <v>UN</v>
          </cell>
          <cell r="D4573" t="str">
            <v>COEFICIENTE DE REPRESENTATIVIDADE</v>
          </cell>
          <cell r="E4573">
            <v>27.12</v>
          </cell>
        </row>
        <row r="4574">
          <cell r="A4574">
            <v>89352</v>
          </cell>
          <cell r="B4574" t="str">
            <v>REGISTRO DE GAVETA BRUTO, LATÃO, ROSCÁVEL, 1/2", FORNECIDO E INSTALADO EM RAMAL DE ÁGUA. AF_12/2014</v>
          </cell>
          <cell r="C4574" t="str">
            <v>UN</v>
          </cell>
          <cell r="D4574" t="str">
            <v>COEFICIENTE DE REPRESENTATIVIDADE</v>
          </cell>
          <cell r="E4574">
            <v>30.7</v>
          </cell>
        </row>
        <row r="4575">
          <cell r="A4575">
            <v>89353</v>
          </cell>
          <cell r="B4575" t="str">
            <v>REGISTRO DE GAVETA BRUTO, LATÃO, ROSCÁVEL, 3/4", FORNECIDO E INSTALADO EM RAMAL DE ÁGUA. AF_12/2014</v>
          </cell>
          <cell r="C4575" t="str">
            <v>UN</v>
          </cell>
          <cell r="D4575" t="str">
            <v>COEFICIENTE DE REPRESENTATIVIDADE</v>
          </cell>
          <cell r="E4575">
            <v>31.98</v>
          </cell>
        </row>
        <row r="4576">
          <cell r="A4576">
            <v>89354</v>
          </cell>
          <cell r="B4576" t="str">
            <v>MISTURADOR MONOCOMANDO PARA CHUVEIRO, BASE BRUTA E ACABAMENTO CROMADO, FORNECIDO E INSTALADO EM RAMAL DE ÁGUA. AF_12/2014</v>
          </cell>
          <cell r="C4576" t="str">
            <v>UN</v>
          </cell>
          <cell r="D4576" t="str">
            <v>COEFICIENTE DE REPRESENTATIVIDADE</v>
          </cell>
          <cell r="E4576">
            <v>192.34</v>
          </cell>
        </row>
        <row r="4577">
          <cell r="A4577">
            <v>89969</v>
          </cell>
          <cell r="B4577" t="str">
            <v>KIT DE REGISTRO DE PRESSÃO BRUTO DE LATÃO ½", INCLUSIVE CONEXÕES,  ROSCÁVEL, INSTALADO EM RAMAL DE ÁGUA FRIA - FORNECIMENTO E INSTALAÇÃO. AF_12/2014</v>
          </cell>
          <cell r="C4577" t="str">
            <v>UN</v>
          </cell>
          <cell r="D4577" t="str">
            <v>COEFICIENTE DE REPRESENTATIVIDADE</v>
          </cell>
          <cell r="E4577">
            <v>34.78</v>
          </cell>
        </row>
        <row r="4578">
          <cell r="A4578">
            <v>89970</v>
          </cell>
          <cell r="B4578" t="str">
            <v>KIT DE REGISTRO DE PRESSÃO BRUTO DE LATÃO ¾", INCLUSIVE CONEXÕES, ROSCÁVEL, INSTALADO EM RAMAL DE ÁGUA FRIA - FORNECIMENTO E INSTALAÇÃO. AF_12/2014</v>
          </cell>
          <cell r="C4578" t="str">
            <v>UN</v>
          </cell>
          <cell r="D4578" t="str">
            <v>COEFICIENTE DE REPRESENTATIVIDADE</v>
          </cell>
          <cell r="E4578">
            <v>37.950000000000003</v>
          </cell>
        </row>
        <row r="4579">
          <cell r="A4579">
            <v>89971</v>
          </cell>
          <cell r="B4579" t="str">
            <v>KIT DE REGISTRO DE GAVETA BRUTO DE LATÃO ½", INCLUSIVE CONEXÕES, ROSCÁVEL, INSTALADO EM RAMAL DE ÁGUA FRIA - FORNECIMENTO E INSTALAÇÃO. AF_12/2014</v>
          </cell>
          <cell r="C4579" t="str">
            <v>UN</v>
          </cell>
          <cell r="D4579" t="str">
            <v>COEFICIENTE DE REPRESENTATIVIDADE</v>
          </cell>
          <cell r="E4579">
            <v>39.340000000000003</v>
          </cell>
        </row>
        <row r="4580">
          <cell r="A4580">
            <v>89972</v>
          </cell>
          <cell r="B4580" t="str">
            <v>KIT DE REGISTRO DE GAVETA BRUTO DE LATÃO ¾", INCLUSIVE CONEXÕES, ROSCÁVEL, INSTALADO EM RAMAL DE ÁGUA FRIA - FORNECIMENTO E INSTALAÇÃO. AF_12/2014</v>
          </cell>
          <cell r="C4580" t="str">
            <v>UN</v>
          </cell>
          <cell r="D4580" t="str">
            <v>COEFICIENTE DE REPRESENTATIVIDADE</v>
          </cell>
          <cell r="E4580">
            <v>42.22</v>
          </cell>
        </row>
        <row r="4581">
          <cell r="A4581">
            <v>89973</v>
          </cell>
          <cell r="B4581" t="str">
            <v>KIT DE MISTURADOR BASE BRUTA DE LATÃO ¾" MONOCOMANDO PARA CHUVEIRO, INCLUSIVE CONEXÕES, INSTALADO EM RAMAL DE ÁGUA - FORNECIMENTO E INSTALAÇÃO. AF_12/2014</v>
          </cell>
          <cell r="C4581" t="str">
            <v>UN</v>
          </cell>
          <cell r="D4581" t="str">
            <v>COEFICIENTE DE REPRESENTATIVIDADE</v>
          </cell>
          <cell r="E4581">
            <v>321.63</v>
          </cell>
        </row>
        <row r="4582">
          <cell r="A4582">
            <v>89974</v>
          </cell>
          <cell r="B4582" t="str">
            <v>KIT DE TÊ MISTURADOR EM CPVC ¾" COM DUPLO COMANDO PARA CHUVEIRO, INCLUSIVE CONEXÕES, INSTALADO EM RAMAL DE ÁGUA - FORNECIMENTO E INSTALAÇÃO. AF_12/2014</v>
          </cell>
          <cell r="C4582" t="str">
            <v>UN</v>
          </cell>
          <cell r="D4582" t="str">
            <v>COEFICIENTE DE REPRESENTATIVIDADE</v>
          </cell>
          <cell r="E4582">
            <v>193.07</v>
          </cell>
        </row>
        <row r="4583">
          <cell r="A4583">
            <v>89984</v>
          </cell>
          <cell r="B4583" t="str">
            <v>REGISTRO DE PRESSÃO BRUTO, LATÃO, ROSCÁVEL, 1/2", COM ACABAMENTO E CANOPLA CROMADOS. FORNECIDO E INSTALADO EM RAMAL DE ÁGUA. AF_12/2014</v>
          </cell>
          <cell r="C4583" t="str">
            <v>UN</v>
          </cell>
          <cell r="D4583" t="str">
            <v>COEFICIENTE DE REPRESENTATIVIDADE</v>
          </cell>
          <cell r="E4583">
            <v>64.59</v>
          </cell>
        </row>
        <row r="4584">
          <cell r="A4584">
            <v>89985</v>
          </cell>
          <cell r="B4584" t="str">
            <v>REGISTRO DE PRESSÃO BRUTO, LATÃO, ROSCÁVEL, 3/4", COM ACABAMENTO E CANOPLA CROMADOS. FORNECIDO E INSTALADO EM RAMAL DE ÁGUA. AF_12/2014</v>
          </cell>
          <cell r="C4584" t="str">
            <v>UN</v>
          </cell>
          <cell r="D4584" t="str">
            <v>COEFICIENTE DE REPRESENTATIVIDADE</v>
          </cell>
          <cell r="E4584">
            <v>66.430000000000007</v>
          </cell>
        </row>
        <row r="4585">
          <cell r="A4585">
            <v>89986</v>
          </cell>
          <cell r="B4585" t="str">
            <v>REGISTRO DE GAVETA BRUTO, LATÃO, ROSCÁVEL, 1/2", COM ACABAMENTO E CANOPLA CROMADOS. FORNECIDO E INSTALADO EM RAMAL DE ÁGUA. AF_12/2014</v>
          </cell>
          <cell r="C4585" t="str">
            <v>UN</v>
          </cell>
          <cell r="D4585" t="str">
            <v>COEFICIENTE DE REPRESENTATIVIDADE</v>
          </cell>
          <cell r="E4585">
            <v>63.04</v>
          </cell>
        </row>
        <row r="4586">
          <cell r="A4586">
            <v>89987</v>
          </cell>
          <cell r="B4586" t="str">
            <v>REGISTRO DE GAVETA BRUTO, LATÃO, ROSCÁVEL, 3/4", COM ACABAMENTO E CANOPLA CROMADOS. FORNECIDO E INSTALADO EM RAMAL DE ÁGUA. AF_12/2014</v>
          </cell>
          <cell r="C4586" t="str">
            <v>UN</v>
          </cell>
          <cell r="D4586" t="str">
            <v>COEFICIENTE DE REPRESENTATIVIDADE</v>
          </cell>
          <cell r="E4586">
            <v>69.84</v>
          </cell>
        </row>
        <row r="4587">
          <cell r="A4587">
            <v>90371</v>
          </cell>
          <cell r="B4587" t="str">
            <v>REGISTRO DE ESFERA, PVC, ROSCÁVEL, 3/4", FORNECIDO E INSTALADO EM RAMAL DE ÁGUA. AF_03/2015</v>
          </cell>
          <cell r="C4587" t="str">
            <v>UN</v>
          </cell>
          <cell r="D4587" t="str">
            <v>COEFICIENTE DE REPRESENTATIVIDADE</v>
          </cell>
          <cell r="E4587">
            <v>28.36</v>
          </cell>
        </row>
        <row r="4588">
          <cell r="A4588">
            <v>94489</v>
          </cell>
          <cell r="B4588" t="str">
            <v>REGISTRO DE ESFERA, PVC, SOLDÁVEL, DN  25 MM, INSTALADO EM RESERVAÇÃO DE ÁGUA DE EDIFICAÇÃO QUE POSSUA RESERVATÓRIO DE FIBRA/FIBROCIMENTO   FORNECIMENTO E INSTALAÇÃO. AF_06/2016</v>
          </cell>
          <cell r="C4588" t="str">
            <v>UN</v>
          </cell>
          <cell r="D4588" t="str">
            <v>COEFICIENTE DE REPRESENTATIVIDADE</v>
          </cell>
          <cell r="E4588">
            <v>24.85</v>
          </cell>
        </row>
        <row r="4589">
          <cell r="A4589">
            <v>94490</v>
          </cell>
          <cell r="B4589" t="str">
            <v>REGISTRO DE ESFERA, PVC, SOLDÁVEL, DN  32 MM, INSTALADO EM RESERVAÇÃO DE ÁGUA DE EDIFICAÇÃO QUE POSSUA RESERVATÓRIO DE FIBRA/FIBROCIMENTO   FORNECIMENTO E INSTALAÇÃO. AF_06/2016</v>
          </cell>
          <cell r="C4589" t="str">
            <v>UN</v>
          </cell>
          <cell r="D4589" t="str">
            <v>COEFICIENTE DE REPRESENTATIVIDADE</v>
          </cell>
          <cell r="E4589">
            <v>41.16</v>
          </cell>
        </row>
        <row r="4590">
          <cell r="A4590">
            <v>94491</v>
          </cell>
          <cell r="B4590" t="str">
            <v>REGISTRO DE ESFERA, PVC, SOLDÁVEL, DN  40 MM, INSTALADO EM RESERVAÇÃO DE ÁGUA DE EDIFICAÇÃO QUE POSSUA RESERVATÓRIO DE FIBRA/FIBROCIMENTO   FORNECIMENTO E INSTALAÇÃO. AF_06/2016</v>
          </cell>
          <cell r="C4590" t="str">
            <v>UN</v>
          </cell>
          <cell r="D4590" t="str">
            <v>COEFICIENTE DE REPRESENTATIVIDADE</v>
          </cell>
          <cell r="E4590">
            <v>56.45</v>
          </cell>
        </row>
        <row r="4591">
          <cell r="A4591">
            <v>94492</v>
          </cell>
          <cell r="B4591" t="str">
            <v>REGISTRO DE ESFERA, PVC, SOLDÁVEL, DN  50 MM, INSTALADO EM RESERVAÇÃO DE ÁGUA DE EDIFICAÇÃO QUE POSSUA RESERVATÓRIO DE FIBRA/FIBROCIMENTO   FORNECIMENTO E INSTALAÇÃO. AF_06/2016</v>
          </cell>
          <cell r="C4591" t="str">
            <v>UN</v>
          </cell>
          <cell r="D4591" t="str">
            <v>COEFICIENTE DE REPRESENTATIVIDADE</v>
          </cell>
          <cell r="E4591">
            <v>57.92</v>
          </cell>
        </row>
        <row r="4592">
          <cell r="A4592">
            <v>94493</v>
          </cell>
          <cell r="B4592" t="str">
            <v>REGISTRO DE ESFERA, PVC, SOLDÁVEL, DN  60 MM, INSTALADO EM RESERVAÇÃO DE ÁGUA DE EDIFICAÇÃO QUE POSSUA RESERVATÓRIO DE FIBRA/FIBROCIMENTO   FORNECIMENTO E INSTALAÇÃO. AF_06/2016</v>
          </cell>
          <cell r="C4592" t="str">
            <v>UN</v>
          </cell>
          <cell r="D4592" t="str">
            <v>COEFICIENTE DE REPRESENTATIVIDADE</v>
          </cell>
          <cell r="E4592">
            <v>105.54</v>
          </cell>
        </row>
        <row r="4593">
          <cell r="A4593">
            <v>94494</v>
          </cell>
          <cell r="B4593" t="str">
            <v>REGISTRO DE GAVETA BRUTO, LATÃO, ROSCÁVEL, 3/4, INSTALADO EM RESERVAÇÃO DE ÁGUA DE EDIFICAÇÃO QUE POSSUA RESERVATÓRIO DE FIBRA/FIBROCIMENTO  FORNECIMENTO E INSTALAÇÃO. AF_06/2016</v>
          </cell>
          <cell r="C4593" t="str">
            <v>UN</v>
          </cell>
          <cell r="D4593" t="str">
            <v>COEFICIENTE DE REPRESENTATIVIDADE</v>
          </cell>
          <cell r="E4593">
            <v>52.73</v>
          </cell>
        </row>
        <row r="4594">
          <cell r="A4594">
            <v>94495</v>
          </cell>
          <cell r="B4594" t="str">
            <v>REGISTRO DE GAVETA BRUTO, LATÃO, ROSCÁVEL, 1, INSTALADO EM RESERVAÇÃO DE ÁGUA DE EDIFICAÇÃO QUE POSSUA RESERVATÓRIO DE FIBRA/FIBROCIMENTO  FORNECIMENTO E INSTALAÇÃO. AF_06/2016</v>
          </cell>
          <cell r="C4594" t="str">
            <v>UN</v>
          </cell>
          <cell r="D4594" t="str">
            <v>COEFICIENTE DE REPRESENTATIVIDADE</v>
          </cell>
          <cell r="E4594">
            <v>66.930000000000007</v>
          </cell>
        </row>
        <row r="4595">
          <cell r="A4595">
            <v>94496</v>
          </cell>
          <cell r="B4595" t="str">
            <v>REGISTRO DE GAVETA BRUTO, LATÃO, ROSCÁVEL, 1 1/4, INSTALADO EM RESERVAÇÃO DE ÁGUA DE EDIFICAÇÃO QUE POSSUA RESERVATÓRIO DE FIBRA/FIBROCIMENTO  FORNECIMENTO E INSTALAÇÃO. AF_06/2016</v>
          </cell>
          <cell r="C4595" t="str">
            <v>UN</v>
          </cell>
          <cell r="D4595" t="str">
            <v>COEFICIENTE DE REPRESENTATIVIDADE</v>
          </cell>
          <cell r="E4595">
            <v>81.67</v>
          </cell>
        </row>
        <row r="4596">
          <cell r="A4596">
            <v>94497</v>
          </cell>
          <cell r="B4596" t="str">
            <v>REGISTRO DE GAVETA BRUTO, LATÃO, ROSCÁVEL, 1 1/2, INSTALADO EM RESERVAÇÃO DE ÁGUA DE EDIFICAÇÃO QUE POSSUA RESERVATÓRIO DE FIBRA/FIBROCIMENTO  FORNECIMENTO E INSTALAÇÃO. AF_06/2016</v>
          </cell>
          <cell r="C4596" t="str">
            <v>UN</v>
          </cell>
          <cell r="D4596" t="str">
            <v>COEFICIENTE DE REPRESENTATIVIDADE</v>
          </cell>
          <cell r="E4596">
            <v>95.53</v>
          </cell>
        </row>
        <row r="4597">
          <cell r="A4597">
            <v>94498</v>
          </cell>
          <cell r="B4597" t="str">
            <v>REGISTRO DE GAVETA BRUTO, LATÃO, ROSCÁVEL, 2, INSTALADO EM RESERVAÇÃO DE ÁGUA DE EDIFICAÇÃO QUE POSSUA RESERVATÓRIO DE FIBRA/FIBROCIMENTO  FORNECIMENTO E INSTALAÇÃO. AF_06/2016</v>
          </cell>
          <cell r="C4597" t="str">
            <v>UN</v>
          </cell>
          <cell r="D4597" t="str">
            <v>COEFICIENTE DE REPRESENTATIVIDADE</v>
          </cell>
          <cell r="E4597">
            <v>123.07</v>
          </cell>
        </row>
        <row r="4598">
          <cell r="A4598">
            <v>94499</v>
          </cell>
          <cell r="B4598" t="str">
            <v>REGISTRO DE GAVETA BRUTO, LATÃO, ROSCÁVEL, 2 1/2, INSTALADO EM RESERVAÇÃO DE ÁGUA DE EDIFICAÇÃO QUE POSSUA RESERVATÓRIO DE FIBRA/FIBROCIMENTO  FORNECIMENTO E INSTALAÇÃO. AF_06/2016</v>
          </cell>
          <cell r="C4598" t="str">
            <v>UN</v>
          </cell>
          <cell r="D4598" t="str">
            <v>COEFICIENTE DE REPRESENTATIVIDADE</v>
          </cell>
          <cell r="E4598">
            <v>222.82</v>
          </cell>
        </row>
        <row r="4599">
          <cell r="A4599">
            <v>94500</v>
          </cell>
          <cell r="B4599" t="str">
            <v>REGISTRO DE GAVETA BRUTO, LATÃO, ROSCÁVEL, 3, INSTALADO EM RESERVAÇÃO DE ÁGUA DE EDIFICAÇÃO QUE POSSUA RESERVATÓRIO DE FIBRA/FIBROCIMENTO  FORNECIMENTO E INSTALAÇÃO. AF_06/2016</v>
          </cell>
          <cell r="C4599" t="str">
            <v>UN</v>
          </cell>
          <cell r="D4599" t="str">
            <v>COEFICIENTE DE REPRESENTATIVIDADE</v>
          </cell>
          <cell r="E4599">
            <v>264.73</v>
          </cell>
        </row>
        <row r="4600">
          <cell r="A4600">
            <v>94501</v>
          </cell>
          <cell r="B4600" t="str">
            <v>REGISTRO DE GAVETA BRUTO, LATÃO, ROSCÁVEL, 4, INSTALADO EM RESERVAÇÃO DE ÁGUA DE EDIFICAÇÃO QUE POSSUA RESERVATÓRIO DE FIBRA/FIBROCIMENTO  FORNECIMENTO E INSTALAÇÃO. AF_06/2016</v>
          </cell>
          <cell r="C4600" t="str">
            <v>UN</v>
          </cell>
          <cell r="D4600" t="str">
            <v>COEFICIENTE DE REPRESENTATIVIDADE</v>
          </cell>
          <cell r="E4600">
            <v>517.45000000000005</v>
          </cell>
        </row>
        <row r="4601">
          <cell r="A4601">
            <v>94792</v>
          </cell>
          <cell r="B4601" t="str">
            <v>REGISTRO DE GAVETA BRUTO, LATÃO, ROSCÁVEL, 1, COM ACABAMENTO E CANOPLA CROMADOS, INSTALADO EM RESERVAÇÃO DE ÁGUA DE EDIFICAÇÃO QUE POSSUA RESERVATÓRIO DE FIBRA/FIBROCIMENTO  FORNECIMENTO E INSTALAÇÃO. AF_06/2016</v>
          </cell>
          <cell r="C4601" t="str">
            <v>UN</v>
          </cell>
          <cell r="D4601" t="str">
            <v>COEFICIENTE DE REPRESENTATIVIDADE</v>
          </cell>
          <cell r="E4601">
            <v>101.5</v>
          </cell>
        </row>
        <row r="4602">
          <cell r="A4602">
            <v>94793</v>
          </cell>
          <cell r="B4602" t="str">
            <v>REGISTRO DE GAVETA BRUTO, LATÃO, ROSCÁVEL, 1 1/4, COM ACABAMENTO E CANOPLA CROMADOS, INSTALADO EM RESERVAÇÃO DE ÁGUA DE EDIFICAÇÃO QUE POSSUA RESERVATÓRIO DE FIBRA/FIBROCIMENTO  FORNECIMENTO E INSTALAÇÃO. AF_06/2016</v>
          </cell>
          <cell r="C4602" t="str">
            <v>UN</v>
          </cell>
          <cell r="D4602" t="str">
            <v>COEFICIENTE DE REPRESENTATIVIDADE</v>
          </cell>
          <cell r="E4602">
            <v>130.80000000000001</v>
          </cell>
        </row>
        <row r="4603">
          <cell r="A4603">
            <v>94794</v>
          </cell>
          <cell r="B4603" t="str">
            <v>REGISTRO DE GAVETA BRUTO, LATÃO, ROSCÁVEL, 1 1/2, COM ACABAMENTO E CANOPLA CROMADOS, INSTALADO EM RESERVAÇÃO DE ÁGUA DE EDIFICAÇÃO QUE POSSUA RESERVATÓRIO DE FIBRA/FIBROCIMENTO  FORNECIMENTO E INSTALAÇÃO. AF_06/2016</v>
          </cell>
          <cell r="C4603" t="str">
            <v>UN</v>
          </cell>
          <cell r="D4603" t="str">
            <v>COEFICIENTE DE REPRESENTATIVIDADE</v>
          </cell>
          <cell r="E4603">
            <v>135.47999999999999</v>
          </cell>
        </row>
        <row r="4604">
          <cell r="A4604">
            <v>94795</v>
          </cell>
          <cell r="B4604" t="str">
            <v>TORNEIRA DE BOIA, ROSCÁVEL, 1/2 , FORNECIDA E INSTALADA EM RESERVAÇÃO DE ÁGUA. AF_06/2016</v>
          </cell>
          <cell r="C4604" t="str">
            <v>UN</v>
          </cell>
          <cell r="D4604" t="str">
            <v>COEFICIENTE DE REPRESENTATIVIDADE</v>
          </cell>
          <cell r="E4604">
            <v>18.04</v>
          </cell>
        </row>
        <row r="4605">
          <cell r="A4605">
            <v>94796</v>
          </cell>
          <cell r="B4605" t="str">
            <v>TORNEIRA DE BOIA, ROSCÁVEL, 3/4 , FORNECIDA E INSTALADA EM RESERVAÇÃO DE ÁGUA. AF_06/2016</v>
          </cell>
          <cell r="C4605" t="str">
            <v>UN</v>
          </cell>
          <cell r="D4605" t="str">
            <v>COEFICIENTE DE REPRESENTATIVIDADE</v>
          </cell>
          <cell r="E4605">
            <v>21.58</v>
          </cell>
        </row>
        <row r="4606">
          <cell r="A4606">
            <v>94797</v>
          </cell>
          <cell r="B4606" t="str">
            <v>TORNEIRA DE BOIA, ROSCÁVEL, 1, FORNECIDA E INSTALADA EM RESERVAÇÃO DE ÁGUA. AF_06/2016</v>
          </cell>
          <cell r="C4606" t="str">
            <v>UN</v>
          </cell>
          <cell r="D4606" t="str">
            <v>COEFICIENTE DE REPRESENTATIVIDADE</v>
          </cell>
          <cell r="E4606">
            <v>32.369999999999997</v>
          </cell>
        </row>
        <row r="4607">
          <cell r="A4607">
            <v>94798</v>
          </cell>
          <cell r="B4607" t="str">
            <v>TORNEIRA DE BOIA, ROSCÁVEL, 1 1/4 , FORNECIDA E INSTALADA EM RESERVAÇÃO DE ÁGUA. AF_06/2016</v>
          </cell>
          <cell r="C4607" t="str">
            <v>UN</v>
          </cell>
          <cell r="D4607" t="str">
            <v>COEFICIENTE DE REPRESENTATIVIDADE</v>
          </cell>
          <cell r="E4607">
            <v>67.09</v>
          </cell>
        </row>
        <row r="4608">
          <cell r="A4608">
            <v>94799</v>
          </cell>
          <cell r="B4608" t="str">
            <v>TORNEIRA DE BOIA, ROSCÁVEL, 1 1/2 , FORNECIDA E INSTALADA EM RESERVAÇÃO DE ÁGUA. AF_06/2016</v>
          </cell>
          <cell r="C4608" t="str">
            <v>UN</v>
          </cell>
          <cell r="D4608" t="str">
            <v>COEFICIENTE DE REPRESENTATIVIDADE</v>
          </cell>
          <cell r="E4608">
            <v>66.069999999999993</v>
          </cell>
        </row>
        <row r="4609">
          <cell r="A4609">
            <v>94800</v>
          </cell>
          <cell r="B4609" t="str">
            <v>TORNEIRA DE BOIA, ROSCÁVEL, 2, FORNECIDA E INSTALADA EM RESERVAÇÃO DE ÁGUA. AF_06/2016</v>
          </cell>
          <cell r="C4609" t="str">
            <v>UN</v>
          </cell>
          <cell r="D4609" t="str">
            <v>COEFICIENTE DE REPRESENTATIVIDADE</v>
          </cell>
          <cell r="E4609">
            <v>110.62</v>
          </cell>
        </row>
        <row r="4610">
          <cell r="A4610">
            <v>95248</v>
          </cell>
          <cell r="B4610" t="str">
            <v>VÁLVULA DE ESFERA BRUTA, BRONZE, ROSCÁVEL, 1/2  , INSTALADO EM RESERVAÇÃO DE ÁGUA DE EDIFICAÇÃO QUE POSSUA RESERVATÓRIO DE FIBRA/FIBROCIMENTO - FORNECIMENTO E INSTALAÇÃO. AF_06/2016</v>
          </cell>
          <cell r="C4610" t="str">
            <v>UN</v>
          </cell>
          <cell r="D4610" t="str">
            <v>COEFICIENTE DE REPRESENTATIVIDADE</v>
          </cell>
          <cell r="E4610">
            <v>63.07</v>
          </cell>
        </row>
        <row r="4611">
          <cell r="A4611">
            <v>95249</v>
          </cell>
          <cell r="B4611" t="str">
            <v>VÁLVULA DE ESFERA BRUTA, BRONZE, ROSCÁVEL, 3/4'', INSTALADO EM RESERVAÇÃO DE ÁGUA DE EDIFICAÇÃO QUE POSSUA RESERVATÓRIO DE FIBRA/FIBROCIMENTO - FORNECIMENTO E INSTALAÇÃO. AF_06/2016</v>
          </cell>
          <cell r="C4611" t="str">
            <v>UN</v>
          </cell>
          <cell r="D4611" t="str">
            <v>COEFICIENTE DE REPRESENTATIVIDADE</v>
          </cell>
          <cell r="E4611">
            <v>68.45</v>
          </cell>
        </row>
        <row r="4612">
          <cell r="A4612">
            <v>95250</v>
          </cell>
          <cell r="B4612" t="str">
            <v>VÁLVULA DE ESFERA BRUTA, BRONZE, ROSCÁVEL, 1'', INSTALADO EM RESERVAÇÃO DE ÁGUA DE EDIFICAÇÃO QUE POSSUA RESERVATÓRIO DE FIBRA/FIBROCIMENTO -   FORNECIMENTO E INSTALAÇÃO. AF_06/2016</v>
          </cell>
          <cell r="C4612" t="str">
            <v>UN</v>
          </cell>
          <cell r="D4612" t="str">
            <v>COEFICIENTE DE REPRESENTATIVIDADE</v>
          </cell>
          <cell r="E4612">
            <v>82.55</v>
          </cell>
        </row>
        <row r="4613">
          <cell r="A4613">
            <v>95251</v>
          </cell>
          <cell r="B4613" t="str">
            <v>VÁLVULA DE ESFERA BRUTA, BRONZE, ROSCÁVEL, 1 1/4'', INSTALADO EM RESERVAÇÃO DE ÁGUA DE EDIFICAÇÃO QUE POSSUA RESERVATÓRIO DE FIBRA/FIBROCIMENTO -   FORNECIMENTO E INSTALAÇÃO. AF_06/2016</v>
          </cell>
          <cell r="C4613" t="str">
            <v>UN</v>
          </cell>
          <cell r="D4613" t="str">
            <v>COEFICIENTE DE REPRESENTATIVIDADE</v>
          </cell>
          <cell r="E4613">
            <v>109.89</v>
          </cell>
        </row>
        <row r="4614">
          <cell r="A4614">
            <v>95252</v>
          </cell>
          <cell r="B4614" t="str">
            <v>VÁLVULA DE ESFERA BRUTA, BRONZE, ROSCÁVEL, 1 1/2'', INSTALADO EM RESERVAÇÃO DE ÁGUA DE EDIFICAÇÃO QUE POSSUA RESERVATÓRIO DE FIBRA/FIBROCIMENTO -   FORNECIMENTO E INSTALAÇÃO. AF_06/2016</v>
          </cell>
          <cell r="C4614" t="str">
            <v>UN</v>
          </cell>
          <cell r="D4614" t="str">
            <v>COEFICIENTE DE REPRESENTATIVIDADE</v>
          </cell>
          <cell r="E4614">
            <v>126.51</v>
          </cell>
        </row>
        <row r="4615">
          <cell r="A4615">
            <v>95253</v>
          </cell>
          <cell r="B4615" t="str">
            <v>VÁLVULA DE ESFERA BRUTA, BRONZE, ROSCÁVEL, 2'', INSTALADO EM RESERVAÇÃO DE ÁGUA DE EDIFICAÇÃO QUE POSSUA RESERVATÓRIO DE FIBRA/FIBROCIMENTO - FORNECIMENTO E INSTALAÇÃO. AF_06/2016</v>
          </cell>
          <cell r="C4615" t="str">
            <v>UN</v>
          </cell>
          <cell r="D4615" t="str">
            <v>COEFICIENTE DE REPRESENTATIVIDADE</v>
          </cell>
          <cell r="E4615">
            <v>180.78</v>
          </cell>
        </row>
        <row r="4616">
          <cell r="A4616">
            <v>99619</v>
          </cell>
          <cell r="B4616" t="str">
            <v>VÁLVULA DE RETENÇÃO HORIZONTAL, DE BRONZE, ROSCÁVEL, 3/4" - FORNECIMENTO E INSTALAÇÃO. AF_01/2019</v>
          </cell>
          <cell r="C4616" t="str">
            <v>UN</v>
          </cell>
          <cell r="D4616" t="str">
            <v>COEFICIENTE DE REPRESENTATIVIDADE</v>
          </cell>
          <cell r="E4616">
            <v>71.36</v>
          </cell>
        </row>
        <row r="4617">
          <cell r="A4617">
            <v>99620</v>
          </cell>
          <cell r="B4617" t="str">
            <v>VÁLVULA DE RETENÇÃO HORIZONTAL, DE BRONZE, ROSCÁVEL, 1" - FORNECIMENTO E INSTALAÇÃO. AF_01/2019</v>
          </cell>
          <cell r="C4617" t="str">
            <v>UN</v>
          </cell>
          <cell r="D4617" t="str">
            <v>COEFICIENTE DE REPRESENTATIVIDADE</v>
          </cell>
          <cell r="E4617">
            <v>115.07</v>
          </cell>
        </row>
        <row r="4618">
          <cell r="A4618">
            <v>99621</v>
          </cell>
          <cell r="B4618" t="str">
            <v>VÁLVULA DE RETENÇÃO HORIZONTAL, DE BRONZE, ROSCÁVEL, 1 1/4" - FORNECIMENTO E INSTALAÇÃO. AF_01/2019</v>
          </cell>
          <cell r="C4618" t="str">
            <v>UN</v>
          </cell>
          <cell r="D4618" t="str">
            <v>COEFICIENTE DE REPRESENTATIVIDADE</v>
          </cell>
          <cell r="E4618">
            <v>158.93</v>
          </cell>
        </row>
        <row r="4619">
          <cell r="A4619">
            <v>99622</v>
          </cell>
          <cell r="B4619" t="str">
            <v>VÁLVULA DE RETENÇÃO HORIZONTAL, DE BRONZE, ROSCÁVEL, 1 1/2"  - FORNECIMENTO E INSTALAÇÃO. AF_01/2019</v>
          </cell>
          <cell r="C4619" t="str">
            <v>UN</v>
          </cell>
          <cell r="D4619" t="str">
            <v>COEFICIENTE DE REPRESENTATIVIDADE</v>
          </cell>
          <cell r="E4619">
            <v>174.22</v>
          </cell>
        </row>
        <row r="4620">
          <cell r="A4620">
            <v>99623</v>
          </cell>
          <cell r="B4620" t="str">
            <v>VÁLVULA DE RETENÇÃO HORIZONTAL, DE BRONZE, ROSCÁVEL, 2"  - FORNECIMENTO E INSTALAÇÃO. AF_01/2019</v>
          </cell>
          <cell r="C4620" t="str">
            <v>UN</v>
          </cell>
          <cell r="D4620" t="str">
            <v>COEFICIENTE DE REPRESENTATIVIDADE</v>
          </cell>
          <cell r="E4620">
            <v>233.86</v>
          </cell>
        </row>
        <row r="4621">
          <cell r="A4621">
            <v>99624</v>
          </cell>
          <cell r="B4621" t="str">
            <v>VÁLVULA DE RETENÇÃO HORIZONTAL, DE BRONZE, ROSCÁVEL, 2 1/2" - FORNECIMENTO E INSTALAÇÃO. AF_01/2019</v>
          </cell>
          <cell r="C4621" t="str">
            <v>UN</v>
          </cell>
          <cell r="D4621" t="str">
            <v>COEFICIENTE DE REPRESENTATIVIDADE</v>
          </cell>
          <cell r="E4621">
            <v>321.45</v>
          </cell>
        </row>
        <row r="4622">
          <cell r="A4622">
            <v>99625</v>
          </cell>
          <cell r="B4622" t="str">
            <v>VÁLVULA DE RETENÇÃO HORIZONTAL, DE BRONZE, ROSCÁVEL, 3" - FORNECIMENTO E INSTALAÇÃO. AF_01/2019</v>
          </cell>
          <cell r="C4622" t="str">
            <v>UN</v>
          </cell>
          <cell r="D4622" t="str">
            <v>COEFICIENTE DE REPRESENTATIVIDADE</v>
          </cell>
          <cell r="E4622">
            <v>433.81</v>
          </cell>
        </row>
        <row r="4623">
          <cell r="A4623">
            <v>99626</v>
          </cell>
          <cell r="B4623" t="str">
            <v>VÁLVULA DE RETENÇÃO HORIZONTAL, DE BRONZE, ROSCÁVEL, 4" - FORNECIMENTO E INSTALAÇÃO. AF_01/2019</v>
          </cell>
          <cell r="C4623" t="str">
            <v>UN</v>
          </cell>
          <cell r="D4623" t="str">
            <v>COEFICIENTE DE REPRESENTATIVIDADE</v>
          </cell>
          <cell r="E4623">
            <v>655.48</v>
          </cell>
        </row>
        <row r="4624">
          <cell r="A4624">
            <v>99627</v>
          </cell>
          <cell r="B4624" t="str">
            <v>VÁLVULA DE RETENÇÃO VERTICAL, DE BRONZE, ROSCÁVEL, 1/2" - FORNECIMENTO E INSTALAÇÃO. AF_01/2019</v>
          </cell>
          <cell r="C4624" t="str">
            <v>UN</v>
          </cell>
          <cell r="D4624" t="str">
            <v>COEFICIENTE DE REPRESENTATIVIDADE</v>
          </cell>
          <cell r="E4624">
            <v>67.25</v>
          </cell>
        </row>
        <row r="4625">
          <cell r="A4625">
            <v>99628</v>
          </cell>
          <cell r="B4625" t="str">
            <v>VÁLVULA DE RETENÇÃO VERTICAL, DE BRONZE, ROSCÁVEL, 3/4" - FORNECIMENTO E INSTALAÇÃO. AF_01/2019</v>
          </cell>
          <cell r="C4625" t="str">
            <v>UN</v>
          </cell>
          <cell r="D4625" t="str">
            <v>COEFICIENTE DE REPRESENTATIVIDADE</v>
          </cell>
          <cell r="E4625">
            <v>48.41</v>
          </cell>
        </row>
        <row r="4626">
          <cell r="A4626">
            <v>99629</v>
          </cell>
          <cell r="B4626" t="str">
            <v>VÁLVULA DE RETENÇÃO VERTICAL, DE BRONZE, ROSCÁVEL, 1" - FORNECIMENTO E INSTALAÇÃO. AF_01/2019</v>
          </cell>
          <cell r="C4626" t="str">
            <v>UN</v>
          </cell>
          <cell r="D4626" t="str">
            <v>COEFICIENTE DE REPRESENTATIVIDADE</v>
          </cell>
          <cell r="E4626">
            <v>72.959999999999994</v>
          </cell>
        </row>
        <row r="4627">
          <cell r="A4627">
            <v>99630</v>
          </cell>
          <cell r="B4627" t="str">
            <v>VÁLVULA DE RETENÇÃO VERTICAL, DE BRONZE, ROSCÁVEL, 1 1/4" - FORNECIMENTO E INSTALAÇÃO. AF_01/2019</v>
          </cell>
          <cell r="C4627" t="str">
            <v>UN</v>
          </cell>
          <cell r="D4627" t="str">
            <v>COEFICIENTE DE REPRESENTATIVIDADE</v>
          </cell>
          <cell r="E4627">
            <v>96.03</v>
          </cell>
        </row>
        <row r="4628">
          <cell r="A4628">
            <v>99631</v>
          </cell>
          <cell r="B4628" t="str">
            <v>VÁLVULA DE RETENÇÃO VERTICAL, DE BRONZE, ROSCÁVEL, 1 1/2" - FORNECIMENTO E INSTALAÇÃO. AF_01/2019</v>
          </cell>
          <cell r="C4628" t="str">
            <v>UN</v>
          </cell>
          <cell r="D4628" t="str">
            <v>COEFICIENTE DE REPRESENTATIVIDADE</v>
          </cell>
          <cell r="E4628">
            <v>106.24</v>
          </cell>
        </row>
        <row r="4629">
          <cell r="A4629">
            <v>99632</v>
          </cell>
          <cell r="B4629" t="str">
            <v>VÁLVULA DE RETENÇÃO VERTICAL, DE BRONZE, ROSCÁVEL, 2" - FORNECIMENTO E INSTALAÇÃO. AF_01/2019</v>
          </cell>
          <cell r="C4629" t="str">
            <v>UN</v>
          </cell>
          <cell r="D4629" t="str">
            <v>COEFICIENTE DE REPRESENTATIVIDADE</v>
          </cell>
          <cell r="E4629">
            <v>142.94999999999999</v>
          </cell>
        </row>
        <row r="4630">
          <cell r="A4630">
            <v>99633</v>
          </cell>
          <cell r="B4630" t="str">
            <v>VÁLVULA DE RETENÇÃO VERTICAL, DE BRONZE, ROSCÁVEL, 3" - FORNECIMENTO E INSTALAÇÃO. AF_01/2019</v>
          </cell>
          <cell r="C4630" t="str">
            <v>UN</v>
          </cell>
          <cell r="D4630" t="str">
            <v>COEFICIENTE DE REPRESENTATIVIDADE</v>
          </cell>
          <cell r="E4630">
            <v>278.27999999999997</v>
          </cell>
        </row>
        <row r="4631">
          <cell r="A4631">
            <v>99634</v>
          </cell>
          <cell r="B4631" t="str">
            <v>VÁLVULA DE RETENÇÃO VERTICAL, DE BRONZE, ROSCÁVEL, 4" - FORNECIMENTO E INSTALAÇÃO. AF_01/2019</v>
          </cell>
          <cell r="C4631" t="str">
            <v>UN</v>
          </cell>
          <cell r="D4631" t="str">
            <v>COEFICIENTE DE REPRESENTATIVIDADE</v>
          </cell>
          <cell r="E4631">
            <v>459.78</v>
          </cell>
        </row>
        <row r="4632">
          <cell r="A4632">
            <v>99635</v>
          </cell>
          <cell r="B4632" t="str">
            <v>VÁLVULA DE DESCARGA METÁLICA, BASE 1 1/2 ", ACABAMENTO METALICO CROMADO - FORNECIMENTO E INSTALAÇÃO. AF_01/2019</v>
          </cell>
          <cell r="C4632" t="str">
            <v>UN</v>
          </cell>
          <cell r="D4632" t="str">
            <v>COEFICIENTE DE REPRESENTATIVIDADE</v>
          </cell>
          <cell r="E4632">
            <v>217.75</v>
          </cell>
        </row>
        <row r="4633">
          <cell r="A4633">
            <v>95634</v>
          </cell>
          <cell r="B4633" t="str">
            <v>KIT CAVALETE PARA MEDIÇÃO DE ÁGUA - ENTRADA PRINCIPAL, EM PVC SOLDÁVEL DN 20 (½")   FORNECIMENTO E INSTALAÇÃO (EXCLUSIVE HIDRÔMETRO). AF_11/2016</v>
          </cell>
          <cell r="C4633" t="str">
            <v>UN</v>
          </cell>
          <cell r="D4633" t="str">
            <v>COEFICIENTE DE REPRESENTATIVIDADE</v>
          </cell>
          <cell r="E4633">
            <v>121.78</v>
          </cell>
        </row>
        <row r="4634">
          <cell r="A4634">
            <v>95635</v>
          </cell>
          <cell r="B4634" t="str">
            <v>KIT CAVALETE PARA MEDIÇÃO DE ÁGUA - ENTRADA PRINCIPAL, EM PVC SOLDÁVEL DN 25 (¾")   FORNECIMENTO E INSTALAÇÃO (EXCLUSIVE HIDRÔMETRO). AF_11/2016</v>
          </cell>
          <cell r="C4634" t="str">
            <v>UN</v>
          </cell>
          <cell r="D4634" t="str">
            <v>COEFICIENTE DE REPRESENTATIVIDADE</v>
          </cell>
          <cell r="E4634">
            <v>131.85</v>
          </cell>
        </row>
        <row r="4635">
          <cell r="A4635">
            <v>95637</v>
          </cell>
          <cell r="B4635" t="str">
            <v>KIT CAVALETE PARA MEDIÇÃO DE ÁGUA - ENTRADA PRINCIPAL, EM AÇO GALVANIZADO DN 32 (1 ¼)  FORNECIMENTO E INSTALAÇÃO (EXCLUSIVE HIDRÔMETRO). AF_11/2016</v>
          </cell>
          <cell r="C4635" t="str">
            <v>UN</v>
          </cell>
          <cell r="D4635" t="str">
            <v>COEFICIENTE DE REPRESENTATIVIDADE</v>
          </cell>
          <cell r="E4635">
            <v>420.1</v>
          </cell>
        </row>
        <row r="4636">
          <cell r="A4636">
            <v>95638</v>
          </cell>
          <cell r="B4636" t="str">
            <v>KIT CAVALETE PARA MEDIÇÃO DE ÁGUA - ENTRADA PRINCIPAL, EM AÇO GALVANIZADO DN 40 (1 ½)  FORNECIMENTO E INSTALAÇÃO (EXCLUSIVE HIDRÔMETRO). AF_11/2016</v>
          </cell>
          <cell r="C4636" t="str">
            <v>UN</v>
          </cell>
          <cell r="D4636" t="str">
            <v>COEFICIENTE DE REPRESENTATIVIDADE</v>
          </cell>
          <cell r="E4636">
            <v>510.82</v>
          </cell>
        </row>
        <row r="4637">
          <cell r="A4637">
            <v>95639</v>
          </cell>
          <cell r="B4637" t="str">
            <v>KIT CAVALETE PARA MEDIÇÃO DE ÁGUA - ENTRADA PRINCIPAL, EM AÇO GALVANIZADO DN 50 (2)  FORNECIMENTO E INSTALAÇÃO (EXCLUSIVE HIDRÔMETRO). AF_11/2016</v>
          </cell>
          <cell r="C4637" t="str">
            <v>UN</v>
          </cell>
          <cell r="D4637" t="str">
            <v>COEFICIENTE DE REPRESENTATIVIDADE</v>
          </cell>
          <cell r="E4637">
            <v>653.23</v>
          </cell>
        </row>
        <row r="4638">
          <cell r="A4638">
            <v>95641</v>
          </cell>
          <cell r="B4638" t="str">
            <v>KIT CAVALETE PARA MEDIÇÃO DE ÁGUA - ENTRADA INDIVIDUALIZADA, EM PVC DN 25 (¾), PARA 2 MEDIDORES  FORNECIMENTO E INSTALAÇÃO (EXCLUSIVE HIDRÔMETRO). AF_11/2016</v>
          </cell>
          <cell r="C4638" t="str">
            <v>UN</v>
          </cell>
          <cell r="D4638" t="str">
            <v>COEFICIENTE DE REPRESENTATIVIDADE</v>
          </cell>
          <cell r="E4638">
            <v>223.02</v>
          </cell>
        </row>
        <row r="4639">
          <cell r="A4639">
            <v>95642</v>
          </cell>
          <cell r="B4639" t="str">
            <v>KIT CAVALETE PARA MEDIÇÃO DE ÁGUA - ENTRADA INDIVIDUALIZADA, EM PVC DN 25 (¾), PARA 3 MEDIDORES  FORNECIMENTO E INSTALAÇÃO (EXCLUSIVE HIDRÔMETRO). AF_11/2016</v>
          </cell>
          <cell r="C4639" t="str">
            <v>UN</v>
          </cell>
          <cell r="D4639" t="str">
            <v>COEFICIENTE DE REPRESENTATIVIDADE</v>
          </cell>
          <cell r="E4639">
            <v>329.73</v>
          </cell>
        </row>
        <row r="4640">
          <cell r="A4640">
            <v>95643</v>
          </cell>
          <cell r="B4640" t="str">
            <v>KIT CAVALETE PARA MEDIÇÃO DE ÁGUA - ENTRADA INDIVIDUALIZADA, EM PVC DN 25 (¾), PARA 4 MEDIDORES  FORNECIMENTO E INSTALAÇÃO (EXCLUSIVE HIDRÔMETRO). AF_11/2016</v>
          </cell>
          <cell r="C4640" t="str">
            <v>UN</v>
          </cell>
          <cell r="D4640" t="str">
            <v>COEFICIENTE DE REPRESENTATIVIDADE</v>
          </cell>
          <cell r="E4640">
            <v>431.63</v>
          </cell>
        </row>
        <row r="4641">
          <cell r="A4641">
            <v>95644</v>
          </cell>
          <cell r="B4641" t="str">
            <v>KIT CAVALETE PARA MEDIÇÃO DE ÁGUA - ENTRADA INDIVIDUALIZADA, EM PVC DN 32 (1), PARA 1 MEDIDOR  FORNECIMENTO E INSTALAÇÃO (EXCLUSIVE HIDRÔMETRO). AF_11/2016</v>
          </cell>
          <cell r="C4641" t="str">
            <v>UN</v>
          </cell>
          <cell r="D4641" t="str">
            <v>COEFICIENTE DE REPRESENTATIVIDADE</v>
          </cell>
          <cell r="E4641">
            <v>162.12</v>
          </cell>
        </row>
        <row r="4642">
          <cell r="A4642">
            <v>95645</v>
          </cell>
          <cell r="B4642" t="str">
            <v>KIT CAVALETE PARA MEDIÇÃO DE ÁGUA - ENTRADA INDIVIDUALIZADA, EM PVC DN 32 (1), PARA 2 MEDIDORES  FORNECIMENTO E INSTALAÇÃO (EXCLUSIVE HIDRÔMETRO). AF_11/2016</v>
          </cell>
          <cell r="C4642" t="str">
            <v>UN</v>
          </cell>
          <cell r="D4642" t="str">
            <v>COEFICIENTE DE REPRESENTATIVIDADE</v>
          </cell>
          <cell r="E4642">
            <v>297.56</v>
          </cell>
        </row>
        <row r="4643">
          <cell r="A4643">
            <v>95646</v>
          </cell>
          <cell r="B4643" t="str">
            <v>KIT CAVALETE PARA MEDIÇÃO DE ÁGUA - ENTRADA INDIVIDUALIZADA, EM PVC DN 32 (1), PARA 3 MEDIDORES  FORNECIMENTO E INSTALAÇÃO (EXCLUSIVE HIDRÔMETRO). AF_11/2016</v>
          </cell>
          <cell r="C4643" t="str">
            <v>UN</v>
          </cell>
          <cell r="D4643" t="str">
            <v>COEFICIENTE DE REPRESENTATIVIDADE</v>
          </cell>
          <cell r="E4643">
            <v>443.42</v>
          </cell>
        </row>
        <row r="4644">
          <cell r="A4644">
            <v>95647</v>
          </cell>
          <cell r="B4644" t="str">
            <v>KIT CAVALETE PARA MEDIÇÃO DE ÁGUA - ENTRADA INDIVIDUALIZADA, EM PVC DN 32 (1), PARA 4 MEDIDORES  FORNECIMENTO E INSTALAÇÃO (EXCLUSIVE HIDRÔMETRO). AF_11/2016</v>
          </cell>
          <cell r="C4644" t="str">
            <v>UN</v>
          </cell>
          <cell r="D4644" t="str">
            <v>COEFICIENTE DE REPRESENTATIVIDADE</v>
          </cell>
          <cell r="E4644">
            <v>581.74</v>
          </cell>
        </row>
        <row r="4645">
          <cell r="A4645">
            <v>95673</v>
          </cell>
          <cell r="B4645" t="str">
            <v>HIDRÔMETRO DN 20 (½), 1,5 M³/H  FORNECIMENTO E INSTALAÇÃO. AF_11/2016</v>
          </cell>
          <cell r="C4645" t="str">
            <v>UN</v>
          </cell>
          <cell r="D4645" t="str">
            <v>ATRIBUÍDO SÃO PAULO</v>
          </cell>
          <cell r="E4645">
            <v>102.68</v>
          </cell>
        </row>
        <row r="4646">
          <cell r="A4646">
            <v>95674</v>
          </cell>
          <cell r="B4646" t="str">
            <v>HIDRÔMETRO DN 20 (½), 3,0 M³/H  FORNECIMENTO E INSTALAÇÃO. AF_11/2016</v>
          </cell>
          <cell r="C4646" t="str">
            <v>UN</v>
          </cell>
          <cell r="D4646" t="str">
            <v>ATRIBUÍDO SÃO PAULO</v>
          </cell>
          <cell r="E4646">
            <v>109</v>
          </cell>
        </row>
        <row r="4647">
          <cell r="A4647">
            <v>95675</v>
          </cell>
          <cell r="B4647" t="str">
            <v>HIDRÔMETRO DN 25 (¾ ), 5,0 M³/H FORNECIMENTO E INSTALAÇÃO. AF_11/2016</v>
          </cell>
          <cell r="C4647" t="str">
            <v>UN</v>
          </cell>
          <cell r="D4647" t="str">
            <v>ATRIBUÍDO SÃO PAULO</v>
          </cell>
          <cell r="E4647">
            <v>133.15</v>
          </cell>
        </row>
        <row r="4648">
          <cell r="A4648">
            <v>95676</v>
          </cell>
          <cell r="B4648" t="str">
            <v>CAIXA EM CONCRETO PRÉ-MOLDADO PARA ABRIGO DE HIDRÔMETRO COM DN 20 (½)  FORNECIMENTO E INSTALAÇÃO. AF_11/2016</v>
          </cell>
          <cell r="C4648" t="str">
            <v>UN</v>
          </cell>
          <cell r="D4648" t="str">
            <v>COEFICIENTE DE REPRESENTATIVIDADE</v>
          </cell>
          <cell r="E4648">
            <v>68.84</v>
          </cell>
        </row>
        <row r="4649">
          <cell r="A4649">
            <v>97741</v>
          </cell>
          <cell r="B4649" t="str">
            <v>KIT CAVALETE PARA MEDIÇÃO DE ÁGUA - ENTRADA INDIVIDUALIZADA, EM PVC DN 25 (¾), PARA 1 MEDIDOR  FORNECIMENTO E INSTALAÇÃO (EXCLUSIVE HIDRÔMETRO). AF_11/2016</v>
          </cell>
          <cell r="C4649" t="str">
            <v>UN</v>
          </cell>
          <cell r="D4649" t="str">
            <v>COEFICIENTE DE REPRESENTATIVIDADE</v>
          </cell>
          <cell r="E4649">
            <v>124.48</v>
          </cell>
        </row>
        <row r="4650">
          <cell r="A4650">
            <v>72285</v>
          </cell>
          <cell r="B4650" t="str">
            <v>CAIXA DE AREIA 40X40X40CM EM ALVENARIA - EXECUÇÃO</v>
          </cell>
          <cell r="C4650" t="str">
            <v>UN</v>
          </cell>
          <cell r="D4650" t="str">
            <v>COEFICIENTE DE REPRESENTATIVIDADE</v>
          </cell>
          <cell r="E4650">
            <v>78.63</v>
          </cell>
        </row>
        <row r="4651">
          <cell r="A4651">
            <v>90436</v>
          </cell>
          <cell r="B4651" t="str">
            <v>FURO EM ALVENARIA PARA DIÂMETROS MENORES OU IGUAIS A 40 MM. AF_05/2015</v>
          </cell>
          <cell r="C4651" t="str">
            <v>UN</v>
          </cell>
          <cell r="D4651" t="str">
            <v>COEFICIENTE DE REPRESENTATIVIDADE</v>
          </cell>
          <cell r="E4651">
            <v>11.29</v>
          </cell>
        </row>
        <row r="4652">
          <cell r="A4652">
            <v>90437</v>
          </cell>
          <cell r="B4652" t="str">
            <v>FURO EM ALVENARIA PARA DIÂMETROS MAIORES QUE 40 MM E MENORES OU IGUAIS A 75 MM. AF_05/2015</v>
          </cell>
          <cell r="C4652" t="str">
            <v>UN</v>
          </cell>
          <cell r="D4652" t="str">
            <v>COEFICIENTE DE REPRESENTATIVIDADE</v>
          </cell>
          <cell r="E4652">
            <v>27.44</v>
          </cell>
        </row>
        <row r="4653">
          <cell r="A4653">
            <v>90438</v>
          </cell>
          <cell r="B4653" t="str">
            <v>FURO EM ALVENARIA PARA DIÂMETROS MAIORES QUE 75 MM. AF_05/2015</v>
          </cell>
          <cell r="C4653" t="str">
            <v>UN</v>
          </cell>
          <cell r="D4653" t="str">
            <v>COEFICIENTE DE REPRESENTATIVIDADE</v>
          </cell>
          <cell r="E4653">
            <v>39.33</v>
          </cell>
        </row>
        <row r="4654">
          <cell r="A4654">
            <v>90439</v>
          </cell>
          <cell r="B4654" t="str">
            <v>FURO EM CONCRETO PARA DIÂMETROS MENORES OU IGUAIS A 40 MM. AF_05/2015</v>
          </cell>
          <cell r="C4654" t="str">
            <v>UN</v>
          </cell>
          <cell r="D4654" t="str">
            <v>COEFICIENTE DE REPRESENTATIVIDADE</v>
          </cell>
          <cell r="E4654">
            <v>45.39</v>
          </cell>
        </row>
        <row r="4655">
          <cell r="A4655">
            <v>90440</v>
          </cell>
          <cell r="B4655" t="str">
            <v>FURO EM CONCRETO PARA DIÂMETROS MAIORES QUE 40 MM E MENORES OU IGUAIS A 75 MM. AF_05/2015</v>
          </cell>
          <cell r="C4655" t="str">
            <v>UN</v>
          </cell>
          <cell r="D4655" t="str">
            <v>COEFICIENTE DE REPRESENTATIVIDADE</v>
          </cell>
          <cell r="E4655">
            <v>72.69</v>
          </cell>
        </row>
        <row r="4656">
          <cell r="A4656">
            <v>90441</v>
          </cell>
          <cell r="B4656" t="str">
            <v>FURO EM CONCRETO PARA DIÂMETROS MAIORES QUE 75 MM. AF_05/2015</v>
          </cell>
          <cell r="C4656" t="str">
            <v>UN</v>
          </cell>
          <cell r="D4656" t="str">
            <v>COEFICIENTE DE REPRESENTATIVIDADE</v>
          </cell>
          <cell r="E4656">
            <v>92.85</v>
          </cell>
        </row>
        <row r="4657">
          <cell r="A4657">
            <v>90443</v>
          </cell>
          <cell r="B4657" t="str">
            <v>RASGO EM ALVENARIA PARA RAMAIS/ DISTRIBUIÇÃO COM DIAMETROS MENORES OU IGUAIS A 40 MM. AF_05/2015</v>
          </cell>
          <cell r="C4657" t="str">
            <v>M</v>
          </cell>
          <cell r="D4657" t="str">
            <v>COEFICIENTE DE REPRESENTATIVIDADE</v>
          </cell>
          <cell r="E4657">
            <v>10.26</v>
          </cell>
        </row>
        <row r="4658">
          <cell r="A4658">
            <v>90444</v>
          </cell>
          <cell r="B4658" t="str">
            <v>RASGO EM CONTRAPISO PARA RAMAIS/ DISTRIBUIÇÃO COM DIÂMETROS MENORES OU IGUAIS A 40 MM. AF_05/2015</v>
          </cell>
          <cell r="C4658" t="str">
            <v>M</v>
          </cell>
          <cell r="D4658" t="str">
            <v>COEFICIENTE DE REPRESENTATIVIDADE</v>
          </cell>
          <cell r="E4658">
            <v>19.46</v>
          </cell>
        </row>
        <row r="4659">
          <cell r="A4659">
            <v>90445</v>
          </cell>
          <cell r="B4659" t="str">
            <v>RASGO EM CONTRAPISO PARA RAMAIS/ DISTRIBUIÇÃO COM DIÂMETROS MAIORES QUE 40 MM E MENORES OU IGUAIS A 75 MM. AF_05/2015</v>
          </cell>
          <cell r="C4659" t="str">
            <v>M</v>
          </cell>
          <cell r="D4659" t="str">
            <v>COEFICIENTE DE REPRESENTATIVIDADE</v>
          </cell>
          <cell r="E4659">
            <v>20.78</v>
          </cell>
        </row>
        <row r="4660">
          <cell r="A4660">
            <v>90446</v>
          </cell>
          <cell r="B4660" t="str">
            <v>RASGO EM CONTRAPISO PARA RAMAIS/ DISTRIBUIÇÃO COM DIÂMETROS MAIORES QUE 75 MM. AF_05/2015</v>
          </cell>
          <cell r="C4660" t="str">
            <v>M</v>
          </cell>
          <cell r="D4660" t="str">
            <v>COEFICIENTE DE REPRESENTATIVIDADE</v>
          </cell>
          <cell r="E4660">
            <v>22.57</v>
          </cell>
        </row>
        <row r="4661">
          <cell r="A4661">
            <v>90447</v>
          </cell>
          <cell r="B4661" t="str">
            <v>RASGO EM ALVENARIA PARA ELETRODUTOS COM DIAMETROS MENORES OU IGUAIS A 40 MM. AF_05/2015</v>
          </cell>
          <cell r="C4661" t="str">
            <v>M</v>
          </cell>
          <cell r="D4661" t="str">
            <v>COEFICIENTE DE REPRESENTATIVIDADE</v>
          </cell>
          <cell r="E4661">
            <v>5.91</v>
          </cell>
        </row>
        <row r="4662">
          <cell r="A4662">
            <v>90451</v>
          </cell>
          <cell r="B4662" t="str">
            <v>PASSANTE TIPO PEÇA EM POLIESTIRENO PARA ABERTURA PARA PASSAGEM DE 1 TUBO, FIXADO EM LAJE. AF_05/2015</v>
          </cell>
          <cell r="C4662" t="str">
            <v>UN</v>
          </cell>
          <cell r="D4662" t="str">
            <v>COEFICIENTE DE REPRESENTATIVIDADE</v>
          </cell>
          <cell r="E4662">
            <v>3.18</v>
          </cell>
        </row>
        <row r="4663">
          <cell r="A4663">
            <v>90452</v>
          </cell>
          <cell r="B4663" t="str">
            <v>PASSANTE TIPO PEÇA EM POLIESTIRENO PARA ABERTURA PARA PASSAGEM DE MAIS DE 1 TUBO, FIXADO EM LAJE. AF_05/2015</v>
          </cell>
          <cell r="C4663" t="str">
            <v>UN</v>
          </cell>
          <cell r="D4663" t="str">
            <v>COEFICIENTE DE REPRESENTATIVIDADE</v>
          </cell>
          <cell r="E4663">
            <v>10.63</v>
          </cell>
        </row>
        <row r="4664">
          <cell r="A4664">
            <v>90453</v>
          </cell>
          <cell r="B4664" t="str">
            <v>PASSANTE TIPO TUBO DE DIÂMETRO MENOR OU IGUAL A 40 MM, FIXADO EM LAJE. AF_05/2015</v>
          </cell>
          <cell r="C4664" t="str">
            <v>UN</v>
          </cell>
          <cell r="D4664" t="str">
            <v>COEFICIENTE DE REPRESENTATIVIDADE</v>
          </cell>
          <cell r="E4664">
            <v>2.1800000000000002</v>
          </cell>
        </row>
        <row r="4665">
          <cell r="A4665">
            <v>90454</v>
          </cell>
          <cell r="B4665" t="str">
            <v>PASSANTE TIPO TUBO DE DIÂMETRO MAIORES QUE 40 MM E MENORES OU IGUAIS A 75 MM, FIXADO EM LAJE. AF_05/2015</v>
          </cell>
          <cell r="C4665" t="str">
            <v>UN</v>
          </cell>
          <cell r="D4665" t="str">
            <v>COEFICIENTE DE REPRESENTATIVIDADE</v>
          </cell>
          <cell r="E4665">
            <v>3.93</v>
          </cell>
        </row>
        <row r="4666">
          <cell r="A4666">
            <v>90455</v>
          </cell>
          <cell r="B4666" t="str">
            <v>PASSANTE TIPO TUBO DE DIÂMETRO MAIOR QUE 75 MM, FIXADO EM LAJE. AF_05/2015</v>
          </cell>
          <cell r="C4666" t="str">
            <v>UN</v>
          </cell>
          <cell r="D4666" t="str">
            <v>COEFICIENTE DE REPRESENTATIVIDADE</v>
          </cell>
          <cell r="E4666">
            <v>5.2</v>
          </cell>
        </row>
        <row r="4667">
          <cell r="A4667">
            <v>90456</v>
          </cell>
          <cell r="B4667" t="str">
            <v>QUEBRA EM ALVENARIA PARA INSTALAÇÃO DE CAIXA DE TOMADA (4X4 OU 4X2). AF_05/2015</v>
          </cell>
          <cell r="C4667" t="str">
            <v>UN</v>
          </cell>
          <cell r="D4667" t="str">
            <v>COEFICIENTE DE REPRESENTATIVIDADE</v>
          </cell>
          <cell r="E4667">
            <v>3.29</v>
          </cell>
        </row>
        <row r="4668">
          <cell r="A4668">
            <v>90457</v>
          </cell>
          <cell r="B4668" t="str">
            <v>QUEBRA EM ALVENARIA PARA INSTALAÇÃO DE QUADRO DISTRIBUIÇÃO PEQUENO (19X25 CM). AF_05/2015</v>
          </cell>
          <cell r="C4668" t="str">
            <v>UN</v>
          </cell>
          <cell r="D4668" t="str">
            <v>COEFICIENTE DE REPRESENTATIVIDADE</v>
          </cell>
          <cell r="E4668">
            <v>7.51</v>
          </cell>
        </row>
        <row r="4669">
          <cell r="A4669">
            <v>90458</v>
          </cell>
          <cell r="B4669" t="str">
            <v>QUEBRA EM ALVENARIA PARA INSTALAÇÃO DE QUADRO DISTRIBUIÇÃO GRANDE (76X40 CM). AF_05/2015</v>
          </cell>
          <cell r="C4669" t="str">
            <v>UN</v>
          </cell>
          <cell r="D4669" t="str">
            <v>COEFICIENTE DE REPRESENTATIVIDADE</v>
          </cell>
          <cell r="E4669">
            <v>21.32</v>
          </cell>
        </row>
        <row r="4670">
          <cell r="A4670">
            <v>90459</v>
          </cell>
          <cell r="B4670" t="str">
            <v>QUEBRA EM ALVENARIA PARA INSTALAÇÃO DE ABRIGO PARA MANGUEIRAS (90X60 CM). AF_05/2015</v>
          </cell>
          <cell r="C4670" t="str">
            <v>UN</v>
          </cell>
          <cell r="D4670" t="str">
            <v>COEFICIENTE DE REPRESENTATIVIDADE</v>
          </cell>
          <cell r="E4670">
            <v>30.07</v>
          </cell>
        </row>
        <row r="4671">
          <cell r="A4671">
            <v>90460</v>
          </cell>
          <cell r="B4671" t="str">
            <v>PERFILADO DE SEÇÃO 38X76 MM PARA SUPORTE DE ATÉ 3 TUBOS HORIZONTAIS. AF_05/2015</v>
          </cell>
          <cell r="C4671" t="str">
            <v>M</v>
          </cell>
          <cell r="D4671" t="str">
            <v>COEFICIENTE DE REPRESENTATIVIDADE</v>
          </cell>
          <cell r="E4671">
            <v>27.81</v>
          </cell>
        </row>
        <row r="4672">
          <cell r="A4672">
            <v>90461</v>
          </cell>
          <cell r="B4672" t="str">
            <v>PERFILADO DE SEÇÃO 38X76 MM PARA SUPORTE DE MAIS DE 3 TUBOS HORIZONTAIS. AF_05/2015</v>
          </cell>
          <cell r="C4672" t="str">
            <v>M</v>
          </cell>
          <cell r="D4672" t="str">
            <v>COEFICIENTE DE REPRESENTATIVIDADE</v>
          </cell>
          <cell r="E4672">
            <v>14.96</v>
          </cell>
        </row>
        <row r="4673">
          <cell r="A4673">
            <v>90462</v>
          </cell>
          <cell r="B4673" t="str">
            <v>PERFILADO DE SEÇÃO 38X38 MM PARA SUPORTE DE ATÉ 3 TUBOS VERTICAIS. AF_05/2015</v>
          </cell>
          <cell r="C4673" t="str">
            <v>M</v>
          </cell>
          <cell r="D4673" t="str">
            <v>COEFICIENTE DE REPRESENTATIVIDADE</v>
          </cell>
          <cell r="E4673">
            <v>3.3</v>
          </cell>
        </row>
        <row r="4674">
          <cell r="A4674">
            <v>90463</v>
          </cell>
          <cell r="B4674" t="str">
            <v>PERFILADO DE SEÇÃO 38X38 MM PARA SUPORTE DE MAIS DE 3 TUBOS VERTICAIS. AF_05/2015</v>
          </cell>
          <cell r="C4674" t="str">
            <v>M</v>
          </cell>
          <cell r="D4674" t="str">
            <v>COEFICIENTE DE REPRESENTATIVIDADE</v>
          </cell>
          <cell r="E4674">
            <v>2.61</v>
          </cell>
        </row>
        <row r="4675">
          <cell r="A4675">
            <v>90466</v>
          </cell>
          <cell r="B4675" t="str">
            <v>CHUMBAMENTO LINEAR EM ALVENARIA PARA RAMAIS/DISTRIBUIÇÃO COM DIÂMETROS MENORES OU IGUAIS A 40 MM. AF_05/2015</v>
          </cell>
          <cell r="C4675" t="str">
            <v>M</v>
          </cell>
          <cell r="D4675" t="str">
            <v>COEFICIENTE DE REPRESENTATIVIDADE</v>
          </cell>
          <cell r="E4675">
            <v>9.93</v>
          </cell>
        </row>
        <row r="4676">
          <cell r="A4676">
            <v>90467</v>
          </cell>
          <cell r="B4676" t="str">
            <v>CHUMBAMENTO LINEAR EM ALVENARIA PARA RAMAIS/DISTRIBUIÇÃO COM DIÂMETROS MAIORES QUE 40 MM E MENORES OU IGUAIS A 75 MM. AF_05/2015</v>
          </cell>
          <cell r="C4676" t="str">
            <v>M</v>
          </cell>
          <cell r="D4676" t="str">
            <v>COEFICIENTE DE REPRESENTATIVIDADE</v>
          </cell>
          <cell r="E4676">
            <v>15.68</v>
          </cell>
        </row>
        <row r="4677">
          <cell r="A4677">
            <v>90468</v>
          </cell>
          <cell r="B4677" t="str">
            <v>CHUMBAMENTO LINEAR EM CONTRAPISO PARA RAMAIS/DISTRIBUIÇÃO COM DIÂMETROS MENORES OU IGUAIS A 40 MM. AF_05/2015</v>
          </cell>
          <cell r="C4677" t="str">
            <v>M</v>
          </cell>
          <cell r="D4677" t="str">
            <v>COEFICIENTE DE REPRESENTATIVIDADE</v>
          </cell>
          <cell r="E4677">
            <v>4.18</v>
          </cell>
        </row>
        <row r="4678">
          <cell r="A4678">
            <v>90469</v>
          </cell>
          <cell r="B4678" t="str">
            <v>CHUMBAMENTO LINEAR EM CONTRAPISO PARA RAMAIS/DISTRIBUIÇÃO COM DIÂMETROS MAIORES QUE 40 MM E MENORES OU IGUAIS A 75 MM. AF_05/2015</v>
          </cell>
          <cell r="C4678" t="str">
            <v>M</v>
          </cell>
          <cell r="D4678" t="str">
            <v>COEFICIENTE DE REPRESENTATIVIDADE</v>
          </cell>
          <cell r="E4678">
            <v>6.67</v>
          </cell>
        </row>
        <row r="4679">
          <cell r="A4679">
            <v>90470</v>
          </cell>
          <cell r="B4679" t="str">
            <v>CHUMBAMENTO LINEAR EM CONTRAPISO PARA RAMAIS/DISTRIBUIÇÃO COM DIÂMETROS MAIORES QUE 75 MM. AF_05/2015</v>
          </cell>
          <cell r="C4679" t="str">
            <v>M</v>
          </cell>
          <cell r="D4679" t="str">
            <v>COEFICIENTE DE REPRESENTATIVIDADE</v>
          </cell>
          <cell r="E4679">
            <v>9.07</v>
          </cell>
        </row>
        <row r="4680">
          <cell r="A4680">
            <v>91166</v>
          </cell>
          <cell r="B4680" t="str">
            <v>FIXAÇÃO DE TUBOS HORIZONTAIS DE PEX DIAMETROS IGUAIS OU INFERIORES A 40 MM COM ABRAÇADEIRA PLÁSTICA 390 MM, FIXADA EM LAJE. AF_05/2015</v>
          </cell>
          <cell r="C4680" t="str">
            <v>M</v>
          </cell>
          <cell r="D4680" t="str">
            <v>COEFICIENTE DE REPRESENTATIVIDADE</v>
          </cell>
          <cell r="E4680">
            <v>2.72</v>
          </cell>
        </row>
        <row r="4681">
          <cell r="A4681">
            <v>91167</v>
          </cell>
          <cell r="B4681" t="str">
            <v>FIXAÇÃO DE TUBOS HORIZONTAIS DE PPR DIÂMETROS MENORES OU IGUAIS A 40 MM COM ABRAÇADEIRA METÁLICA RÍGIDA TIPO D 1/2", FIXADA EM PERFILADO EM LAJE. AF_05/2015</v>
          </cell>
          <cell r="C4681" t="str">
            <v>M</v>
          </cell>
          <cell r="D4681" t="str">
            <v>COEFICIENTE DE REPRESENTATIVIDADE</v>
          </cell>
          <cell r="E4681">
            <v>7.96</v>
          </cell>
        </row>
        <row r="4682">
          <cell r="A4682">
            <v>91168</v>
          </cell>
          <cell r="B4682" t="str">
            <v>FIXAÇÃO DE TUBOS HORIZONTAIS DE PPR DIÂMETROS MAIORES QUE 40 MM E MENORES OU IGUAIS A 75 MM COM ABRAÇADEIRA METÁLICA RÍGIDA TIPO D 1 1/2", FIXADA EM PERFILADO EM LAJE. AF_05/2015</v>
          </cell>
          <cell r="C4682" t="str">
            <v>M</v>
          </cell>
          <cell r="D4682" t="str">
            <v>COEFICIENTE DE REPRESENTATIVIDADE</v>
          </cell>
          <cell r="E4682">
            <v>5.98</v>
          </cell>
        </row>
        <row r="4683">
          <cell r="A4683">
            <v>91169</v>
          </cell>
          <cell r="B4683" t="str">
            <v>FIXAÇÃO DE TUBOS HORIZONTAIS DE PPR DIÂMETROS MAIORES QUE 75 MM COM ABRAÇADEIRA METÁLICA RÍGIDA TIPO D 3", FIXADA EM PERFILADO EM LAJE. AF_05/2015</v>
          </cell>
          <cell r="C4683" t="str">
            <v>M</v>
          </cell>
          <cell r="D4683" t="str">
            <v>COEFICIENTE DE REPRESENTATIVIDADE</v>
          </cell>
          <cell r="E4683">
            <v>7.11</v>
          </cell>
        </row>
        <row r="4684">
          <cell r="A4684">
            <v>91170</v>
          </cell>
          <cell r="B4684" t="str">
            <v>FIXAÇÃO DE TUBOS HORIZONTAIS DE PVC, CPVC OU COBRE DIÂMETROS MENORES OU IGUAIS A 40 MM OU ELETROCALHAS ATÉ 150MM DE LARGURA, COM ABRAÇADEIRA METÁLICA RÍGIDA TIPO D 1/2, FIXADA EM PERFILADO EM LAJE. AF_05/2015</v>
          </cell>
          <cell r="C4684" t="str">
            <v>M</v>
          </cell>
          <cell r="D4684" t="str">
            <v>COEFICIENTE DE REPRESENTATIVIDADE</v>
          </cell>
          <cell r="E4684">
            <v>2.04</v>
          </cell>
        </row>
        <row r="4685">
          <cell r="A4685">
            <v>91171</v>
          </cell>
          <cell r="B4685" t="str">
            <v>FIXAÇÃO DE TUBOS HORIZONTAIS DE PVC, CPVC OU COBRE DIÂMETROS MAIORES QUE 40 MM E MENORES OU IGUAIS A 75 MM COM ABRAÇADEIRA METÁLICA RÍGIDA TIPO D 1 1/2", FIXADA EM PERFILADO EM LAJE. AF_05/2015</v>
          </cell>
          <cell r="C4685" t="str">
            <v>M</v>
          </cell>
          <cell r="D4685" t="str">
            <v>COEFICIENTE DE REPRESENTATIVIDADE</v>
          </cell>
          <cell r="E4685">
            <v>2.54</v>
          </cell>
        </row>
        <row r="4686">
          <cell r="A4686">
            <v>91172</v>
          </cell>
          <cell r="B4686" t="str">
            <v>FIXAÇÃO DE TUBOS HORIZONTAIS DE PVC, CPVC OU COBRE DIÂMETROS MAIORES QUE 75 MM COM ABRAÇADEIRA METÁLICA RÍGIDA TIPO D 3", FIXADA EM PERFILADO EM LAJE. AF_05/2015</v>
          </cell>
          <cell r="C4686" t="str">
            <v>M</v>
          </cell>
          <cell r="D4686" t="str">
            <v>COEFICIENTE DE REPRESENTATIVIDADE</v>
          </cell>
          <cell r="E4686">
            <v>3.75</v>
          </cell>
        </row>
        <row r="4687">
          <cell r="A4687">
            <v>91173</v>
          </cell>
          <cell r="B4687" t="str">
            <v>FIXAÇÃO DE TUBOS VERTICAIS DE PPR DIÂMETROS MENORES OU IGUAIS A 40 MM COM ABRAÇADEIRA METÁLICA RÍGIDA TIPO D 1/2", FIXADA EM PERFILADO EM ALVENARIA. AF_05/2015</v>
          </cell>
          <cell r="C4687" t="str">
            <v>M</v>
          </cell>
          <cell r="D4687" t="str">
            <v>COEFICIENTE DE REPRESENTATIVIDADE</v>
          </cell>
          <cell r="E4687">
            <v>1.03</v>
          </cell>
        </row>
        <row r="4688">
          <cell r="A4688">
            <v>91174</v>
          </cell>
          <cell r="B4688" t="str">
            <v>FIXAÇÃO DE TUBOS VERTICAIS DE PPR DIÂMETROS MAIORES QUE 40 MM E MENORES OU IGUAIS A 75 MM COM ABRAÇADEIRA METÁLICA RÍGIDA TIPO D 1 1/2", FIXADA EM PERFILADO EM ALVENARIA. AF_05/2015</v>
          </cell>
          <cell r="C4688" t="str">
            <v>M</v>
          </cell>
          <cell r="D4688" t="str">
            <v>COEFICIENTE DE REPRESENTATIVIDADE</v>
          </cell>
          <cell r="E4688">
            <v>2.0099999999999998</v>
          </cell>
        </row>
        <row r="4689">
          <cell r="A4689">
            <v>91175</v>
          </cell>
          <cell r="B4689" t="str">
            <v>FIXAÇÃO DE TUBOS VERTICAIS DE PPR DIÂMETROS MAIORES QUE 75 MM COM ABRAÇADEIRA METÁLICA RÍGIDA TIPO D 3", FIXADA EM PERFILADO EM ALVENARIA. AF_05/2015</v>
          </cell>
          <cell r="C4689" t="str">
            <v>M</v>
          </cell>
          <cell r="D4689" t="str">
            <v>COEFICIENTE DE REPRESENTATIVIDADE</v>
          </cell>
          <cell r="E4689">
            <v>3.29</v>
          </cell>
        </row>
        <row r="4690">
          <cell r="A4690">
            <v>91176</v>
          </cell>
          <cell r="B4690" t="str">
            <v>FIXAÇÃO DE TUBOS HORIZONTAIS DE PPR DIÂMETROS MENORES OU IGUAIS A 40 MM COM ABRAÇADEIRA METÁLICA RÍGIDA TIPO  D  1/2" , FIXADA DIRETAMENTE NA LAJE. AF_05/2015</v>
          </cell>
          <cell r="C4690" t="str">
            <v>M</v>
          </cell>
          <cell r="D4690" t="str">
            <v>COEFICIENTE DE REPRESENTATIVIDADE</v>
          </cell>
          <cell r="E4690">
            <v>36.81</v>
          </cell>
        </row>
        <row r="4691">
          <cell r="A4691">
            <v>91177</v>
          </cell>
          <cell r="B4691" t="str">
            <v>FIXAÇÃO DE TUBOS HORIZONTAIS DE PPR DIÂMETROS MAIORES QUE 40 MM E MENORES OU IGUAIS A 75 MM COM ABRAÇADEIRA METÁLICA RÍGIDA TIPO  D  1 1/2" , FIXADA DIRETAMENTE NA LAJE. AF_05/2015</v>
          </cell>
          <cell r="C4691" t="str">
            <v>M</v>
          </cell>
          <cell r="D4691" t="str">
            <v>COEFICIENTE DE REPRESENTATIVIDADE</v>
          </cell>
          <cell r="E4691">
            <v>16.36</v>
          </cell>
        </row>
        <row r="4692">
          <cell r="A4692">
            <v>91178</v>
          </cell>
          <cell r="B4692" t="str">
            <v>FIXAÇÃO DE TUBOS HORIZONTAIS DE PPR DIÂMETROS MAIORES QUE 75 MM COM ABRAÇADEIRA METÁLICA RÍGIDA TIPO  D  3" , FIXADA DIRETAMENTE NA LAJE. AF_05/2015</v>
          </cell>
          <cell r="C4692" t="str">
            <v>M</v>
          </cell>
          <cell r="D4692" t="str">
            <v>COEFICIENTE DE REPRESENTATIVIDADE</v>
          </cell>
          <cell r="E4692">
            <v>15.25</v>
          </cell>
        </row>
        <row r="4693">
          <cell r="A4693">
            <v>91179</v>
          </cell>
          <cell r="B4693" t="str">
            <v>FIXAÇÃO DE TUBOS HORIZONTAIS DE PVC, CPVC OU COBRE DIÂMETROS MENORES OU IGUAIS A 40 MM COM ABRAÇADEIRA METÁLICA RÍGIDA TIPO  D  1/2" , FIXADA DIRETAMENTE NA LAJE. AF_05/2015</v>
          </cell>
          <cell r="C4693" t="str">
            <v>M</v>
          </cell>
          <cell r="D4693" t="str">
            <v>COEFICIENTE DE REPRESENTATIVIDADE</v>
          </cell>
          <cell r="E4693">
            <v>9.4499999999999993</v>
          </cell>
        </row>
        <row r="4694">
          <cell r="A4694">
            <v>91180</v>
          </cell>
          <cell r="B4694" t="str">
            <v>FIXAÇÃO DE TUBOS HORIZONTAIS DE PVC, CPVC OU COBRE DIÂMETROS MAIORES QUE 40 MM E MENORES OU IGUAIS A 75 MM COM ABRAÇADEIRA METÁLICA RÍGIDA TIPO D 1 1/2, FIXADA DIRETAMENTE NA LAJE. AF_05/2015</v>
          </cell>
          <cell r="C4694" t="str">
            <v>M</v>
          </cell>
          <cell r="D4694" t="str">
            <v>COEFICIENTE DE REPRESENTATIVIDADE</v>
          </cell>
          <cell r="E4694">
            <v>7.28</v>
          </cell>
        </row>
        <row r="4695">
          <cell r="A4695">
            <v>91181</v>
          </cell>
          <cell r="B4695" t="str">
            <v>FIXAÇÃO DE TUBOS HORIZONTAIS DE PVC, CPVC OU COBRE DIÂMETROS MAIORES QUE 75 MM COM ABRAÇADEIRA METÁLICA RÍGIDA TIPO  D  3" , FIXADA DIRETAMENTE NA LAJE. AF_05/2015</v>
          </cell>
          <cell r="C4695" t="str">
            <v>M</v>
          </cell>
          <cell r="D4695" t="str">
            <v>COEFICIENTE DE REPRESENTATIVIDADE</v>
          </cell>
          <cell r="E4695">
            <v>7.71</v>
          </cell>
        </row>
        <row r="4696">
          <cell r="A4696">
            <v>91182</v>
          </cell>
          <cell r="B4696" t="str">
            <v>FIXAÇÃO DE TUBOS HORIZONTAIS DE PPR DIÂMETROS MENORES OU IGUAIS A 40 MM COM ABRAÇADEIRA METÁLICA FLEXÍVEL 18 MM, FIXADA DIRETAMENTE NA LAJE. AF_05/2015</v>
          </cell>
          <cell r="C4696" t="str">
            <v>M</v>
          </cell>
          <cell r="D4696" t="str">
            <v>ATRIBUÍDO SÃO PAULO</v>
          </cell>
          <cell r="E4696">
            <v>21.13</v>
          </cell>
        </row>
        <row r="4697">
          <cell r="A4697">
            <v>91183</v>
          </cell>
          <cell r="B4697" t="str">
            <v>FIXAÇÃO DE TUBOS HORIZONTAIS DE PPR DIÂMETROS MAIORES QUE 40 MM E MENORES OU IGUAIS A 75 MM COM ABRAÇADEIRA METÁLICA FLEXÍVEL 18 MM, FIXADA DIRETAMENTE NA LAJE. AF_05/2015</v>
          </cell>
          <cell r="C4697" t="str">
            <v>M</v>
          </cell>
          <cell r="D4697" t="str">
            <v>ATRIBUÍDO SÃO PAULO</v>
          </cell>
          <cell r="E4697">
            <v>10.43</v>
          </cell>
        </row>
        <row r="4698">
          <cell r="A4698">
            <v>91184</v>
          </cell>
          <cell r="B4698" t="str">
            <v>FIXAÇÃO DE TUBOS HORIZONTAIS DE PPR DIÂMETROS MAIORES QUE 75 MM COM ABRAÇADEIRA METÁLICA FLEXÍVEL 18 MM, FIXADA DIRETAMENTE NA LAJE. AF_05/2015</v>
          </cell>
          <cell r="C4698" t="str">
            <v>M</v>
          </cell>
          <cell r="D4698" t="str">
            <v>ATRIBUÍDO SÃO PAULO</v>
          </cell>
          <cell r="E4698">
            <v>9.77</v>
          </cell>
        </row>
        <row r="4699">
          <cell r="A4699">
            <v>91185</v>
          </cell>
          <cell r="B4699" t="str">
            <v>FIXAÇÃO DE TUBOS HORIZONTAIS DE PVC, CPVC OU COBRE DIÂMETROS MENORES OU IGUAIS A 40 MM COM ABRAÇADEIRA METÁLICA FLEXÍVEL 18 MM, FIXADA DIRETAMENTE NA LAJE. AF_05/2015</v>
          </cell>
          <cell r="C4699" t="str">
            <v>M</v>
          </cell>
          <cell r="D4699" t="str">
            <v>ATRIBUÍDO SÃO PAULO</v>
          </cell>
          <cell r="E4699">
            <v>5.42</v>
          </cell>
        </row>
        <row r="4700">
          <cell r="A4700">
            <v>91186</v>
          </cell>
          <cell r="B4700" t="str">
            <v>FIXAÇÃO DE TUBOS HORIZONTAIS DE PVC, CPVC OU COBRE DIÂMETROS MAIORES QUE 40 MM E MENORES OU IGUAIS A 75 MM COM ABRAÇADEIRA METÁLICA FLEXÍVEL 18 MM, FIXADA DIRETAMENTE NA LAJE. AF_05/2015</v>
          </cell>
          <cell r="C4700" t="str">
            <v>M</v>
          </cell>
          <cell r="D4700" t="str">
            <v>ATRIBUÍDO SÃO PAULO</v>
          </cell>
          <cell r="E4700">
            <v>4.45</v>
          </cell>
        </row>
        <row r="4701">
          <cell r="A4701">
            <v>91187</v>
          </cell>
          <cell r="B4701" t="str">
            <v>FIXAÇÃO DE TUBOS HORIZONTAIS DE PVC, CPVC OU COBRE DIÂMETROS MAIORES QUE 75 MM COM ABRAÇADEIRA METÁLICA FLEXÍVEL 18 MM, FIXADA DIRETAMENTE NA LAJE. AF_05/2015</v>
          </cell>
          <cell r="C4701" t="str">
            <v>M</v>
          </cell>
          <cell r="D4701" t="str">
            <v>ATRIBUÍDO SÃO PAULO</v>
          </cell>
          <cell r="E4701">
            <v>5.16</v>
          </cell>
        </row>
        <row r="4702">
          <cell r="A4702">
            <v>91188</v>
          </cell>
          <cell r="B4702" t="str">
            <v>CHUMBAMENTO PONTUAL DE ABERTURA EM LAJE COM PASSAGEM DE 1 TUBO DE DIAMETRO EQUIVALENTE IGUAL À  50 MM. AF_05/2015</v>
          </cell>
          <cell r="C4702" t="str">
            <v>UN</v>
          </cell>
          <cell r="D4702" t="str">
            <v>COEFICIENTE DE REPRESENTATIVIDADE</v>
          </cell>
          <cell r="E4702">
            <v>5.22</v>
          </cell>
        </row>
        <row r="4703">
          <cell r="A4703">
            <v>91189</v>
          </cell>
          <cell r="B4703" t="str">
            <v>CHUMBAMENTO PONTUAL DE ABERTURA EM LAJE COM PASSAGEM DE MAIS DE 1 TUBO DE  DIAMETRO EQUIVALENTE IGUAL À  50 MM. AF_05/2015</v>
          </cell>
          <cell r="C4703" t="str">
            <v>UN</v>
          </cell>
          <cell r="D4703" t="str">
            <v>COEFICIENTE DE REPRESENTATIVIDADE</v>
          </cell>
          <cell r="E4703">
            <v>32.81</v>
          </cell>
        </row>
        <row r="4704">
          <cell r="A4704">
            <v>91190</v>
          </cell>
          <cell r="B4704" t="str">
            <v>CHUMBAMENTO PONTUAL EM PASSAGEM DE TUBO COM DIÂMETRO MENOR OU IGUAL A 40 MM. AF_05/2015</v>
          </cell>
          <cell r="C4704" t="str">
            <v>UN</v>
          </cell>
          <cell r="D4704" t="str">
            <v>COEFICIENTE DE REPRESENTATIVIDADE</v>
          </cell>
          <cell r="E4704">
            <v>3.86</v>
          </cell>
        </row>
        <row r="4705">
          <cell r="A4705">
            <v>91191</v>
          </cell>
          <cell r="B4705" t="str">
            <v>CHUMBAMENTO PONTUAL EM PASSAGEM DE TUBO COM DIÂMETROS ENTRE 40 MM E 75 MM. AF_05/2015</v>
          </cell>
          <cell r="C4705" t="str">
            <v>UN</v>
          </cell>
          <cell r="D4705" t="str">
            <v>COEFICIENTE DE REPRESENTATIVIDADE</v>
          </cell>
          <cell r="E4705">
            <v>4.0999999999999996</v>
          </cell>
        </row>
        <row r="4706">
          <cell r="A4706">
            <v>91192</v>
          </cell>
          <cell r="B4706" t="str">
            <v>CHUMBAMENTO PONTUAL EM PASSAGEM DE TUBO COM DIÂMETRO MAIOR QUE 75 MM. AF_05/2015</v>
          </cell>
          <cell r="C4706" t="str">
            <v>UN</v>
          </cell>
          <cell r="D4706" t="str">
            <v>COEFICIENTE DE REPRESENTATIVIDADE</v>
          </cell>
          <cell r="E4706">
            <v>4.5599999999999996</v>
          </cell>
        </row>
        <row r="4707">
          <cell r="A4707">
            <v>91222</v>
          </cell>
          <cell r="B4707" t="str">
            <v>RASGO EM ALVENARIA PARA RAMAIS/ DISTRIBUIÇÃO COM DIÂMETROS MAIORES QUE 40 MM E MENORES OU IGUAIS A 75 MM. AF_05/2015</v>
          </cell>
          <cell r="C4707" t="str">
            <v>M</v>
          </cell>
          <cell r="D4707" t="str">
            <v>COEFICIENTE DE REPRESENTATIVIDADE</v>
          </cell>
          <cell r="E4707">
            <v>11.05</v>
          </cell>
        </row>
        <row r="4708">
          <cell r="A4708">
            <v>94480</v>
          </cell>
          <cell r="B4708" t="str">
            <v>CONJUNTO HIDRÁULICO PARA INSTALAÇÃO DE BOMBA EM AÇO ROSCÁVEL, DN SUCÇÃO 65 (2½) E DN RECALQUE 50 (2), PARA EDIFICAÇÃO ENTRE 12 E 18 PAVIMENTOS  FORNECIMENTO E INSTALAÇÃO. AF_06/2016</v>
          </cell>
          <cell r="C4708" t="str">
            <v>UN</v>
          </cell>
          <cell r="D4708" t="str">
            <v>COEFICIENTE DE REPRESENTATIVIDADE</v>
          </cell>
          <cell r="E4708">
            <v>1989.56</v>
          </cell>
        </row>
        <row r="4709">
          <cell r="A4709">
            <v>94481</v>
          </cell>
          <cell r="B4709" t="str">
            <v>CONJUNTO HIDRÁULICO PARA INSTALAÇÃO DE BOMBA EM AÇO ROSCÁVEL, DN SUCÇÃO 50 (2) E DN RECALQUE 40 (1 1/2), PARA EDIFICAÇÃO ENTRE 8 E 12 PAVIMENTOS  FORNECIMENTO E INSTALAÇÃO. AF_06/2016</v>
          </cell>
          <cell r="C4709" t="str">
            <v>UN</v>
          </cell>
          <cell r="D4709" t="str">
            <v>COEFICIENTE DE REPRESENTATIVIDADE</v>
          </cell>
          <cell r="E4709">
            <v>1405.31</v>
          </cell>
        </row>
        <row r="4710">
          <cell r="A4710">
            <v>94482</v>
          </cell>
          <cell r="B4710" t="str">
            <v>CONJUNTO HIDRÁULICO PARA INSTALAÇÃO DE BOMBA EM AÇO ROSCÁVEL, DN SUCÇÃO 40 (1 1/2) E DN RECALQUE 32 (1 1/4), PARA EDIFICAÇÃO ENTRE 4 E 8 PAVIMENTOS  FORNECIMENTO E INSTALAÇÃO. AF_06/2016</v>
          </cell>
          <cell r="C4710" t="str">
            <v>UN</v>
          </cell>
          <cell r="D4710" t="str">
            <v>COEFICIENTE DE REPRESENTATIVIDADE</v>
          </cell>
          <cell r="E4710">
            <v>1112.96</v>
          </cell>
        </row>
        <row r="4711">
          <cell r="A4711">
            <v>94483</v>
          </cell>
          <cell r="B4711" t="str">
            <v>CONJUNTO HIDRÁULICO PARA INSTALAÇÃO DE BOMBA EM AÇO ROSCÁVEL, DN SUCÇÃO 32 (1 1/4) E DN RECALQUE 25 (1), PARA EDIFICAÇÃO ATÉ 4 PAVIMENTOS  FORNECIMENTO E INSTALAÇÃO. AF_06/2016</v>
          </cell>
          <cell r="C4711" t="str">
            <v>UN</v>
          </cell>
          <cell r="D4711" t="str">
            <v>COEFICIENTE DE REPRESENTATIVIDADE</v>
          </cell>
          <cell r="E4711">
            <v>938.3</v>
          </cell>
        </row>
        <row r="4712">
          <cell r="A4712">
            <v>95541</v>
          </cell>
          <cell r="B4712" t="str">
            <v>FIXAÇÃO UTILIZANDO PARAFUSO E BUCHA DE NYLON, SOMENTE MÃO DE OBRA. AF_10/2016</v>
          </cell>
          <cell r="C4712" t="str">
            <v>UN</v>
          </cell>
          <cell r="D4712" t="str">
            <v>COEFICIENTE DE REPRESENTATIVIDADE</v>
          </cell>
          <cell r="E4712">
            <v>3.65</v>
          </cell>
        </row>
        <row r="4713">
          <cell r="A4713">
            <v>95573</v>
          </cell>
          <cell r="B4713" t="str">
            <v>MÃO-FRANCESA EM AÇO, ABAS IGUAIS 40 CM, CAPACIDADE MÍNIMA 70 KG, BRANCO  FORNECIMENTO E INSTALAÇÃO. AF_11/2016</v>
          </cell>
          <cell r="C4713" t="str">
            <v>UN</v>
          </cell>
          <cell r="D4713" t="str">
            <v>COEFICIENTE DE REPRESENTATIVIDADE</v>
          </cell>
          <cell r="E4713">
            <v>16.670000000000002</v>
          </cell>
        </row>
        <row r="4714">
          <cell r="A4714">
            <v>95574</v>
          </cell>
          <cell r="B4714" t="str">
            <v>MÃO-FRANCESA EM AÇO, ABAS IGUAIS 30 CM, CAPACIDADE MÍNIMA 60 KG, BRANCO  FORNECIMENTO E INSTALAÇÃO. AF_11/2016</v>
          </cell>
          <cell r="C4714" t="str">
            <v>UN</v>
          </cell>
          <cell r="D4714" t="str">
            <v>COEFICIENTE DE REPRESENTATIVIDADE</v>
          </cell>
          <cell r="E4714">
            <v>14.71</v>
          </cell>
        </row>
        <row r="4715">
          <cell r="A4715">
            <v>96559</v>
          </cell>
          <cell r="B4715" t="str">
            <v>PERFILADO DE SEÇÃO 38X76 MM PARA SUPORTE DE DUTO EM CHAPA GALVANIZADA BITOLA 26. AF_07/2017</v>
          </cell>
          <cell r="C4715" t="str">
            <v>M2</v>
          </cell>
          <cell r="D4715" t="str">
            <v>COEFICIENTE DE REPRESENTATIVIDADE</v>
          </cell>
          <cell r="E4715">
            <v>78.739999999999995</v>
          </cell>
        </row>
        <row r="4716">
          <cell r="A4716">
            <v>96560</v>
          </cell>
          <cell r="B4716" t="str">
            <v>PERFILADO DE SEÇÃO 38X76 MM PARA SUPORTE DE DUTO EM CHAPA GALVANIZADA BITOLA 24. AF_07/2017</v>
          </cell>
          <cell r="C4716" t="str">
            <v>M2</v>
          </cell>
          <cell r="D4716" t="str">
            <v>COEFICIENTE DE REPRESENTATIVIDADE</v>
          </cell>
          <cell r="E4716">
            <v>38.94</v>
          </cell>
        </row>
        <row r="4717">
          <cell r="A4717">
            <v>96561</v>
          </cell>
          <cell r="B4717" t="str">
            <v>PERFILADO DE SEÇÃO 38X76 MM PARA SUPORTE DE DUTO EM CHAPA GALVANIZADA BITOLA 22. AF_07/2017</v>
          </cell>
          <cell r="C4717" t="str">
            <v>M2</v>
          </cell>
          <cell r="D4717" t="str">
            <v>COEFICIENTE DE REPRESENTATIVIDADE</v>
          </cell>
          <cell r="E4717">
            <v>23.29</v>
          </cell>
        </row>
        <row r="4718">
          <cell r="A4718">
            <v>96562</v>
          </cell>
          <cell r="B4718" t="str">
            <v>PERFILADO DE SEÇÃO 38X76 MM PARA SUPORTE DE ELETROCALHA LISA OU PERFURADA EM AÇO GALVANIZADO, LARGURA 200 OU 400 MM E ALTURA 50 MM. AF_07/2017</v>
          </cell>
          <cell r="C4718" t="str">
            <v>M</v>
          </cell>
          <cell r="D4718" t="str">
            <v>COEFICIENTE DE REPRESENTATIVIDADE</v>
          </cell>
          <cell r="E4718">
            <v>39.96</v>
          </cell>
        </row>
        <row r="4719">
          <cell r="A4719">
            <v>96563</v>
          </cell>
          <cell r="B4719" t="str">
            <v>PERFILADO DE SEÇÃO 38X76 MM PARA SUPORTE DE ELETROCALHA LISA OU PERFURADA EM AÇO GALVANIZADO, LARGURA 500 OU 800 MM E ALTURA 50 MM. AF_07/2017</v>
          </cell>
          <cell r="C4719" t="str">
            <v>M</v>
          </cell>
          <cell r="D4719" t="str">
            <v>COEFICIENTE DE REPRESENTATIVIDADE</v>
          </cell>
          <cell r="E4719">
            <v>42.18</v>
          </cell>
        </row>
        <row r="4720">
          <cell r="A4720" t="str">
            <v>73826/1</v>
          </cell>
          <cell r="B4720" t="str">
            <v>INSTALACAO DE COMPRESSOR DE AR, POTENCIA &lt;= 5 CV</v>
          </cell>
          <cell r="C4720" t="str">
            <v>UN</v>
          </cell>
          <cell r="D4720" t="str">
            <v>ATRIBUÍDO SÃO PAULO</v>
          </cell>
          <cell r="E4720">
            <v>517.65</v>
          </cell>
        </row>
        <row r="4721">
          <cell r="A4721" t="str">
            <v>73826/2</v>
          </cell>
          <cell r="B4721" t="str">
            <v>INSTALACAO DE COMPRESSOR DE AR, POTENCIA &gt; 5 E &lt;= 10 CV</v>
          </cell>
          <cell r="C4721" t="str">
            <v>UN</v>
          </cell>
          <cell r="D4721" t="str">
            <v>ATRIBUÍDO SÃO PAULO</v>
          </cell>
          <cell r="E4721">
            <v>672.94</v>
          </cell>
        </row>
        <row r="4722">
          <cell r="A4722" t="str">
            <v>73834/1</v>
          </cell>
          <cell r="B4722" t="str">
            <v>INSTALACAO DE CONJ.MOTO BOMBA SUBMERSIVEL ATE 10 CV</v>
          </cell>
          <cell r="C4722" t="str">
            <v>UN</v>
          </cell>
          <cell r="D4722" t="str">
            <v>ATRIBUÍDO SÃO PAULO</v>
          </cell>
          <cell r="E4722">
            <v>186.89</v>
          </cell>
        </row>
        <row r="4723">
          <cell r="A4723" t="str">
            <v>73834/2</v>
          </cell>
          <cell r="B4723" t="str">
            <v>INSTALACAO DE CONJ.MOTO BOMBA SUBMERSIVEL DE 11 A 25 CV</v>
          </cell>
          <cell r="C4723" t="str">
            <v>UN</v>
          </cell>
          <cell r="D4723" t="str">
            <v>ATRIBUÍDO SÃO PAULO</v>
          </cell>
          <cell r="E4723">
            <v>299.04000000000002</v>
          </cell>
        </row>
        <row r="4724">
          <cell r="A4724" t="str">
            <v>73834/3</v>
          </cell>
          <cell r="B4724" t="str">
            <v>INSTALACAO DE CONJ.MOTO BOMBA SUBMERSIVEL DE 26 A 50 CV</v>
          </cell>
          <cell r="C4724" t="str">
            <v>UN</v>
          </cell>
          <cell r="D4724" t="str">
            <v>ATRIBUÍDO SÃO PAULO</v>
          </cell>
          <cell r="E4724">
            <v>598.08000000000004</v>
          </cell>
        </row>
        <row r="4725">
          <cell r="A4725" t="str">
            <v>73834/4</v>
          </cell>
          <cell r="B4725" t="str">
            <v>INSTALACAO DE CONJ.MOTO BOMBA SUBMERSIVEL DE 51 A 100 CV</v>
          </cell>
          <cell r="C4725" t="str">
            <v>UN</v>
          </cell>
          <cell r="D4725" t="str">
            <v>ATRIBUÍDO SÃO PAULO</v>
          </cell>
          <cell r="E4725">
            <v>897.12</v>
          </cell>
        </row>
        <row r="4726">
          <cell r="A4726" t="str">
            <v>73835/1</v>
          </cell>
          <cell r="B4726" t="str">
            <v>INSTALACAO DE CONJ.MOTO BOMBA VERTICAL POT &lt;= 100 CV</v>
          </cell>
          <cell r="C4726" t="str">
            <v>UN</v>
          </cell>
          <cell r="D4726" t="str">
            <v>ATRIBUÍDO SÃO PAULO</v>
          </cell>
          <cell r="E4726">
            <v>1218.6199999999999</v>
          </cell>
        </row>
        <row r="4727">
          <cell r="A4727" t="str">
            <v>73835/2</v>
          </cell>
          <cell r="B4727" t="str">
            <v>INSTALACAO DE CONJ.MOTO BOMBA VERTICAL 100 &lt; POT &lt;= 200 CV</v>
          </cell>
          <cell r="C4727" t="str">
            <v>UN</v>
          </cell>
          <cell r="D4727" t="str">
            <v>ATRIBUÍDO SÃO PAULO</v>
          </cell>
          <cell r="E4727">
            <v>1657.33</v>
          </cell>
        </row>
        <row r="4728">
          <cell r="A4728" t="str">
            <v>73835/3</v>
          </cell>
          <cell r="B4728" t="str">
            <v>INSTALACAO DE CONJ.MOTO BOMBA VERTICAL 200 &lt; POT &lt;= 300 CV</v>
          </cell>
          <cell r="C4728" t="str">
            <v>UN</v>
          </cell>
          <cell r="D4728" t="str">
            <v>ATRIBUÍDO SÃO PAULO</v>
          </cell>
          <cell r="E4728">
            <v>1852.31</v>
          </cell>
        </row>
        <row r="4729">
          <cell r="A4729" t="str">
            <v>73836/1</v>
          </cell>
          <cell r="B4729" t="str">
            <v>INSTALACAO DE CONJ.MOTO BOMBA HORIZONTAL ATE 10 CV</v>
          </cell>
          <cell r="C4729" t="str">
            <v>UN</v>
          </cell>
          <cell r="D4729" t="str">
            <v>ATRIBUÍDO SÃO PAULO</v>
          </cell>
          <cell r="E4729">
            <v>487.45</v>
          </cell>
        </row>
        <row r="4730">
          <cell r="A4730" t="str">
            <v>73836/2</v>
          </cell>
          <cell r="B4730" t="str">
            <v>INSTALACAO DE CONJ.MOTO BOMBA HORIZONTAL DE 12,5 A 25 CV</v>
          </cell>
          <cell r="C4730" t="str">
            <v>UN</v>
          </cell>
          <cell r="D4730" t="str">
            <v>ATRIBUÍDO SÃO PAULO</v>
          </cell>
          <cell r="E4730">
            <v>633.67999999999995</v>
          </cell>
        </row>
        <row r="4731">
          <cell r="A4731" t="str">
            <v>73836/3</v>
          </cell>
          <cell r="B4731" t="str">
            <v>INSTALACAO DE CONJ.MOTO BOMBA HORIZONTAL DE 30 A 75 CV</v>
          </cell>
          <cell r="C4731" t="str">
            <v>UN</v>
          </cell>
          <cell r="D4731" t="str">
            <v>ATRIBUÍDO SÃO PAULO</v>
          </cell>
          <cell r="E4731">
            <v>974.9</v>
          </cell>
        </row>
        <row r="4732">
          <cell r="A4732" t="str">
            <v>73836/4</v>
          </cell>
          <cell r="B4732" t="str">
            <v>INSTALACAO DE CONJ.MOTO BOMBA HORIZONTAL DE 100 A 150 CV</v>
          </cell>
          <cell r="C4732" t="str">
            <v>UN</v>
          </cell>
          <cell r="D4732" t="str">
            <v>ATRIBUÍDO SÃO PAULO</v>
          </cell>
          <cell r="E4732">
            <v>1559.84</v>
          </cell>
        </row>
        <row r="4733">
          <cell r="A4733" t="str">
            <v>73837/1</v>
          </cell>
          <cell r="B4733" t="str">
            <v>INSTALACAO DE CONJ.MOTO BOMBA SUBMERSO ATE 5 CV</v>
          </cell>
          <cell r="C4733" t="str">
            <v>UN</v>
          </cell>
          <cell r="D4733" t="str">
            <v>ATRIBUÍDO SÃO PAULO</v>
          </cell>
          <cell r="E4733">
            <v>186.89</v>
          </cell>
        </row>
        <row r="4734">
          <cell r="A4734" t="str">
            <v>73837/2</v>
          </cell>
          <cell r="B4734" t="str">
            <v>INSTALACAO DE CONJ.MOTO BOMBA SUBMERSO DE 6 A 25 CV</v>
          </cell>
          <cell r="C4734" t="str">
            <v>UN</v>
          </cell>
          <cell r="D4734" t="str">
            <v>ATRIBUÍDO SÃO PAULO</v>
          </cell>
          <cell r="E4734">
            <v>373.8</v>
          </cell>
        </row>
        <row r="4735">
          <cell r="A4735" t="str">
            <v>73837/3</v>
          </cell>
          <cell r="B4735" t="str">
            <v>INSTALACAO DE CONJ.MOTO BOMBA SUBMERSO DE 26 A 50 CV</v>
          </cell>
          <cell r="C4735" t="str">
            <v>UN</v>
          </cell>
          <cell r="D4735" t="str">
            <v>ATRIBUÍDO SÃO PAULO</v>
          </cell>
          <cell r="E4735">
            <v>747.6</v>
          </cell>
        </row>
        <row r="4736">
          <cell r="A4736">
            <v>73612</v>
          </cell>
          <cell r="B4736" t="str">
            <v>INSTALACAO DE CLORADOR</v>
          </cell>
          <cell r="C4736" t="str">
            <v>UN</v>
          </cell>
          <cell r="D4736" t="str">
            <v>COEFICIENTE DE REPRESENTATIVIDADE</v>
          </cell>
          <cell r="E4736">
            <v>409.7</v>
          </cell>
        </row>
        <row r="4737">
          <cell r="A4737">
            <v>73660</v>
          </cell>
          <cell r="B4737" t="str">
            <v>LEITO FILTRANTE - ASSENTAMENTO DE BLOCOS LEOPOLD</v>
          </cell>
          <cell r="C4737" t="str">
            <v>M2</v>
          </cell>
          <cell r="D4737" t="str">
            <v>COEFICIENTE DE REPRESENTATIVIDADE</v>
          </cell>
          <cell r="E4737">
            <v>71.290000000000006</v>
          </cell>
        </row>
        <row r="4738">
          <cell r="A4738">
            <v>73693</v>
          </cell>
          <cell r="B4738" t="str">
            <v>LEITO FILTRANTE - COLOCACAO DE LONA PLASTICA</v>
          </cell>
          <cell r="C4738" t="str">
            <v>M2</v>
          </cell>
          <cell r="D4738" t="str">
            <v>COEFICIENTE DE REPRESENTATIVIDADE</v>
          </cell>
          <cell r="E4738">
            <v>21.29</v>
          </cell>
        </row>
        <row r="4739">
          <cell r="A4739">
            <v>73694</v>
          </cell>
          <cell r="B4739" t="str">
            <v>INSTALACAO DE BOMBA DOSADORA</v>
          </cell>
          <cell r="C4739" t="str">
            <v>UN</v>
          </cell>
          <cell r="D4739" t="str">
            <v>COEFICIENTE DE REPRESENTATIVIDADE</v>
          </cell>
          <cell r="E4739">
            <v>171.74</v>
          </cell>
        </row>
        <row r="4740">
          <cell r="A4740">
            <v>73695</v>
          </cell>
          <cell r="B4740" t="str">
            <v>INSTALACAO DE AGITADOR</v>
          </cell>
          <cell r="C4740" t="str">
            <v>UN</v>
          </cell>
          <cell r="D4740" t="str">
            <v>COEFICIENTE DE REPRESENTATIVIDADE</v>
          </cell>
          <cell r="E4740">
            <v>88.32</v>
          </cell>
        </row>
        <row r="4741">
          <cell r="A4741" t="str">
            <v>73824/1</v>
          </cell>
          <cell r="B4741" t="str">
            <v>INSTALACAO DE MISTURADOR VERTICAL</v>
          </cell>
          <cell r="C4741" t="str">
            <v>UN</v>
          </cell>
          <cell r="D4741" t="str">
            <v>COEFICIENTE DE REPRESENTATIVIDADE</v>
          </cell>
          <cell r="E4741">
            <v>409.7</v>
          </cell>
        </row>
        <row r="4742">
          <cell r="A4742" t="str">
            <v>73825/2</v>
          </cell>
          <cell r="B4742" t="str">
            <v>VERTEDOR TRIANGULAR DE ALUMINIO</v>
          </cell>
          <cell r="C4742" t="str">
            <v>M2</v>
          </cell>
          <cell r="D4742" t="str">
            <v>COEFICIENTE DE REPRESENTATIVIDADE</v>
          </cell>
          <cell r="E4742">
            <v>941.41</v>
          </cell>
        </row>
        <row r="4743">
          <cell r="A4743" t="str">
            <v>73873/1</v>
          </cell>
          <cell r="B4743" t="str">
            <v>LEITO FILTRANTE - COLOCACAO E APILOAMENTO DE TERRA NO FILTRO</v>
          </cell>
          <cell r="C4743" t="str">
            <v>M3</v>
          </cell>
          <cell r="D4743" t="str">
            <v>COLETADO</v>
          </cell>
          <cell r="E4743">
            <v>80.02</v>
          </cell>
        </row>
        <row r="4744">
          <cell r="A4744" t="str">
            <v>73873/2</v>
          </cell>
          <cell r="B4744" t="str">
            <v>LEITO FILTRANTE - FORN.E ENCHIMENTO C/ BRITA NO. 4</v>
          </cell>
          <cell r="C4744" t="str">
            <v>M3</v>
          </cell>
          <cell r="D4744" t="str">
            <v>COEFICIENTE DE REPRESENTATIVIDADE</v>
          </cell>
          <cell r="E4744">
            <v>172.59</v>
          </cell>
        </row>
        <row r="4745">
          <cell r="A4745" t="str">
            <v>73873/3</v>
          </cell>
          <cell r="B4745" t="str">
            <v>LEITO FILTRANTE - COLOCACAO DE AREIA NOS FILTROS</v>
          </cell>
          <cell r="C4745" t="str">
            <v>M3</v>
          </cell>
          <cell r="D4745" t="str">
            <v>COLETADO</v>
          </cell>
          <cell r="E4745">
            <v>80.02</v>
          </cell>
        </row>
        <row r="4746">
          <cell r="A4746" t="str">
            <v>73873/4</v>
          </cell>
          <cell r="B4746" t="str">
            <v>LEITO FILTRANTE - COLOCACAO DE PEDREGULHOS NOS FILTROS</v>
          </cell>
          <cell r="C4746" t="str">
            <v>M3</v>
          </cell>
          <cell r="D4746" t="str">
            <v>COLETADO</v>
          </cell>
          <cell r="E4746">
            <v>87.64</v>
          </cell>
        </row>
        <row r="4747">
          <cell r="A4747" t="str">
            <v>73873/5</v>
          </cell>
          <cell r="B4747" t="str">
            <v>LEITO FILTRANTE - COLOCACAO DE ANTRACITO NOS FILTROS</v>
          </cell>
          <cell r="C4747" t="str">
            <v>M3</v>
          </cell>
          <cell r="D4747" t="str">
            <v>COLETADO</v>
          </cell>
          <cell r="E4747">
            <v>80.02</v>
          </cell>
        </row>
        <row r="4748">
          <cell r="A4748" t="str">
            <v>73827/1</v>
          </cell>
          <cell r="B4748" t="str">
            <v>KIT CAVALETE PVC COM REGISTRO 1/2" - FORNECIMENTO E INSTALAÇÃO</v>
          </cell>
          <cell r="C4748" t="str">
            <v>UN</v>
          </cell>
          <cell r="D4748" t="str">
            <v>COEFICIENTE DE REPRESENTATIVIDADE</v>
          </cell>
          <cell r="E4748">
            <v>79.08</v>
          </cell>
        </row>
        <row r="4749">
          <cell r="A4749" t="str">
            <v>74218/1</v>
          </cell>
          <cell r="B4749" t="str">
            <v>KIT CAVALETE PVC COM REGISTRO 3/4" - FORNECIMENTO E INSTALACAO</v>
          </cell>
          <cell r="C4749" t="str">
            <v>UN</v>
          </cell>
          <cell r="D4749" t="str">
            <v>COEFICIENTE DE REPRESENTATIVIDADE</v>
          </cell>
          <cell r="E4749">
            <v>76.540000000000006</v>
          </cell>
        </row>
        <row r="4750">
          <cell r="A4750" t="str">
            <v>74253/1</v>
          </cell>
          <cell r="B4750" t="str">
            <v>RAMAL PREDIAL EM TUBO PEAD 20MM - FORNECIMENTO, INSTALAÇÃO, ESCAVAÇÃO E REATERRO</v>
          </cell>
          <cell r="C4750" t="str">
            <v>M</v>
          </cell>
          <cell r="D4750" t="str">
            <v>ATRIBUÍDO SÃO PAULO</v>
          </cell>
          <cell r="E4750">
            <v>22.88</v>
          </cell>
        </row>
        <row r="4751">
          <cell r="A4751">
            <v>83878</v>
          </cell>
          <cell r="B4751" t="str">
            <v>LIGACAO DA REDE 50MM AO RAMAL PREDIAL 1/2"</v>
          </cell>
          <cell r="C4751" t="str">
            <v>UN</v>
          </cell>
          <cell r="D4751" t="str">
            <v>ATRIBUÍDO SÃO PAULO</v>
          </cell>
          <cell r="E4751">
            <v>45.62</v>
          </cell>
        </row>
        <row r="4752">
          <cell r="A4752">
            <v>83879</v>
          </cell>
          <cell r="B4752" t="str">
            <v>LIGACAO DA REDE 75MM AO RAMAL PREDIAL 1/2"</v>
          </cell>
          <cell r="C4752" t="str">
            <v>UN</v>
          </cell>
          <cell r="D4752" t="str">
            <v>ATRIBUÍDO SÃO PAULO</v>
          </cell>
          <cell r="E4752">
            <v>52.48</v>
          </cell>
        </row>
        <row r="4753">
          <cell r="A4753">
            <v>73658</v>
          </cell>
          <cell r="B4753" t="str">
            <v>LIGAÇÃO DOMICILIAR DE ESGOTO DN 100MM, DA CASA ATÉ A CAIXA, COMPOSTO POR 10,0M TUBO DE PVC ESGOTO PREDIAL DN 100MM E CAIXA DE ALVENARIA COM TAMPA DE CONCRETO - FORNECIMENTO E INSTALAÇÃO</v>
          </cell>
          <cell r="C4753" t="str">
            <v>UN</v>
          </cell>
          <cell r="D4753" t="str">
            <v>COEFICIENTE DE REPRESENTATIVIDADE</v>
          </cell>
          <cell r="E4753">
            <v>542.24</v>
          </cell>
        </row>
        <row r="4754">
          <cell r="A4754">
            <v>93350</v>
          </cell>
          <cell r="B4754"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C4754" t="str">
            <v>UN</v>
          </cell>
          <cell r="D4754" t="str">
            <v>ATRIBUÍDO SÃO PAULO</v>
          </cell>
          <cell r="E4754">
            <v>784.41</v>
          </cell>
        </row>
        <row r="4755">
          <cell r="A4755">
            <v>93351</v>
          </cell>
          <cell r="B4755"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C4755" t="str">
            <v>UN</v>
          </cell>
          <cell r="D4755" t="str">
            <v>ATRIBUÍDO SÃO PAULO</v>
          </cell>
          <cell r="E4755">
            <v>641.47</v>
          </cell>
        </row>
        <row r="4756">
          <cell r="A4756">
            <v>93352</v>
          </cell>
          <cell r="B4756"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C4756" t="str">
            <v>UN</v>
          </cell>
          <cell r="D4756" t="str">
            <v>ATRIBUÍDO SÃO PAULO</v>
          </cell>
          <cell r="E4756">
            <v>499.59</v>
          </cell>
        </row>
        <row r="4757">
          <cell r="A4757">
            <v>93353</v>
          </cell>
          <cell r="B4757"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C4757" t="str">
            <v>UN</v>
          </cell>
          <cell r="D4757" t="str">
            <v>ATRIBUÍDO SÃO PAULO</v>
          </cell>
          <cell r="E4757">
            <v>361.29</v>
          </cell>
        </row>
        <row r="4758">
          <cell r="A4758">
            <v>93354</v>
          </cell>
          <cell r="B4758"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C4758" t="str">
            <v>UN</v>
          </cell>
          <cell r="D4758" t="str">
            <v>ATRIBUÍDO SÃO PAULO</v>
          </cell>
          <cell r="E4758">
            <v>503.22</v>
          </cell>
        </row>
        <row r="4759">
          <cell r="A4759">
            <v>93355</v>
          </cell>
          <cell r="B4759"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C4759" t="str">
            <v>UN</v>
          </cell>
          <cell r="D4759" t="str">
            <v>ATRIBUÍDO SÃO PAULO</v>
          </cell>
          <cell r="E4759">
            <v>419.81</v>
          </cell>
        </row>
        <row r="4760">
          <cell r="A4760">
            <v>93356</v>
          </cell>
          <cell r="B4760"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C4760" t="str">
            <v>UN</v>
          </cell>
          <cell r="D4760" t="str">
            <v>ATRIBUÍDO SÃO PAULO</v>
          </cell>
          <cell r="E4760">
            <v>335.83</v>
          </cell>
        </row>
        <row r="4761">
          <cell r="A4761">
            <v>93357</v>
          </cell>
          <cell r="B4761"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C4761" t="str">
            <v>UN</v>
          </cell>
          <cell r="D4761" t="str">
            <v>ATRIBUÍDO SÃO PAULO</v>
          </cell>
          <cell r="E4761">
            <v>253.76</v>
          </cell>
        </row>
        <row r="4762">
          <cell r="A4762">
            <v>83335</v>
          </cell>
          <cell r="B4762" t="str">
            <v>ESCAVACAO SUBMERSA COM DRAGA DE MANDIBULA</v>
          </cell>
          <cell r="C4762" t="str">
            <v>M3</v>
          </cell>
          <cell r="D4762" t="str">
            <v>COEFICIENTE DE REPRESENTATIVIDADE</v>
          </cell>
          <cell r="E4762">
            <v>32.96</v>
          </cell>
        </row>
        <row r="4763">
          <cell r="A4763">
            <v>88548</v>
          </cell>
          <cell r="B4763" t="str">
            <v>DRAGAGEM (C/ ESCAVADEIRA DRAG LINE DE ARRASTE 140HP)</v>
          </cell>
          <cell r="C4763" t="str">
            <v>M3</v>
          </cell>
          <cell r="D4763" t="str">
            <v>ATRIBUÍDO SÃO PAULO</v>
          </cell>
          <cell r="E4763">
            <v>25.86</v>
          </cell>
        </row>
        <row r="4764">
          <cell r="A4764" t="str">
            <v>73903/1</v>
          </cell>
          <cell r="B4764" t="str">
            <v>LIMPEZA SUPERFICIAL DA CAMADA VEGETAL EM JAZIDA</v>
          </cell>
          <cell r="C4764" t="str">
            <v>M2</v>
          </cell>
          <cell r="D4764" t="str">
            <v>ATRIBUÍDO SÃO PAULO</v>
          </cell>
          <cell r="E4764">
            <v>0.32</v>
          </cell>
        </row>
        <row r="4765">
          <cell r="A4765" t="str">
            <v>74151/1</v>
          </cell>
          <cell r="B4765" t="str">
            <v>ESCAVACAO E CARGA MATERIAL 1A CATEGORIA, UTILIZANDO TRATOR DE ESTEIRAS DE 110 A 160HP COM LAMINA, PESO OPERACIONAL * 13T  E PA CARREGADEIRA COM 170 HP.</v>
          </cell>
          <cell r="C4765" t="str">
            <v>M3</v>
          </cell>
          <cell r="D4765" t="str">
            <v>ATRIBUÍDO SÃO PAULO</v>
          </cell>
          <cell r="E4765">
            <v>2.64</v>
          </cell>
        </row>
        <row r="4766">
          <cell r="A4766" t="str">
            <v>74154/1</v>
          </cell>
          <cell r="B4766" t="str">
            <v>ESCAVACAO, CARGA E TRANSPORTE DE  MATERIAL DE 1A CATEGORIA COM TRATOR SOBRE ESTEIRAS 347 HP E CACAMBA 6M3,  DMT 50 A 200M</v>
          </cell>
          <cell r="C4766" t="str">
            <v>M3</v>
          </cell>
          <cell r="D4766" t="str">
            <v>ATRIBUÍDO SÃO PAULO</v>
          </cell>
          <cell r="E4766">
            <v>3.86</v>
          </cell>
        </row>
        <row r="4767">
          <cell r="A4767" t="str">
            <v>74155/1</v>
          </cell>
          <cell r="B4767" t="str">
            <v>ESCAVACAO E TRANSPORTE DE MATERIAL DE  1A CAT DMT 50M COM TRATOR SOBRE  ESTEIRAS 347 HP COM LAMINA E ESCARIFICADOR</v>
          </cell>
          <cell r="C4767" t="str">
            <v>M3</v>
          </cell>
          <cell r="D4767" t="str">
            <v>ATRIBUÍDO SÃO PAULO</v>
          </cell>
          <cell r="E4767">
            <v>1.36</v>
          </cell>
        </row>
        <row r="4768">
          <cell r="A4768" t="str">
            <v>74155/2</v>
          </cell>
          <cell r="B4768" t="str">
            <v>ESCAVACAO E TRANSPORTE DE MATERIAL DE  2A CAT DMT 50M COM TRATOR SOBRE  ESTEIRAS 347 HP COM LAMINA E ESCARIFICADOR</v>
          </cell>
          <cell r="C4768" t="str">
            <v>M3</v>
          </cell>
          <cell r="D4768" t="str">
            <v>ATRIBUÍDO SÃO PAULO</v>
          </cell>
          <cell r="E4768">
            <v>2.65</v>
          </cell>
        </row>
        <row r="4769">
          <cell r="A4769" t="str">
            <v>74205/1</v>
          </cell>
          <cell r="B4769" t="str">
            <v>ESCAVACAO MECANICA DE MATERIAL 1A. CATEGORIA, PROVENIENTE DE CORTE DE SUBLEITO (C/TRATOR ESTEIRAS  160HP)</v>
          </cell>
          <cell r="C4769" t="str">
            <v>M3</v>
          </cell>
          <cell r="D4769" t="str">
            <v>ATRIBUÍDO SÃO PAULO</v>
          </cell>
          <cell r="E4769">
            <v>1.37</v>
          </cell>
        </row>
        <row r="4770">
          <cell r="A4770">
            <v>79473</v>
          </cell>
          <cell r="B4770" t="str">
            <v>CORTE E ATERRO COMPENSADO</v>
          </cell>
          <cell r="C4770" t="str">
            <v>M3</v>
          </cell>
          <cell r="D4770" t="str">
            <v>ATRIBUÍDO SÃO PAULO</v>
          </cell>
          <cell r="E4770">
            <v>4.87</v>
          </cell>
        </row>
        <row r="4771">
          <cell r="A4771">
            <v>79480</v>
          </cell>
          <cell r="B4771" t="str">
            <v>ESCAVACAO MECANICA CAMPO ABERTO EM SOLO EXCETO ROCHA ATE 2,00M PROFUNDIDADE</v>
          </cell>
          <cell r="C4771" t="str">
            <v>M3</v>
          </cell>
          <cell r="D4771" t="str">
            <v>ATRIBUÍDO SÃO PAULO</v>
          </cell>
          <cell r="E4771">
            <v>2.0699999999999998</v>
          </cell>
        </row>
        <row r="4772">
          <cell r="A4772">
            <v>83336</v>
          </cell>
          <cell r="B4772" t="str">
            <v>ESCAVACAO MECANICA PARA ACERTO DE TALUDES, EM MATERIAL DE 1A CATEGORIA, COM ESCAVADEIRA HIDRAULICA</v>
          </cell>
          <cell r="C4772" t="str">
            <v>M3</v>
          </cell>
          <cell r="D4772" t="str">
            <v>COEFICIENTE DE REPRESENTATIVIDADE</v>
          </cell>
          <cell r="E4772">
            <v>3.96</v>
          </cell>
        </row>
        <row r="4773">
          <cell r="A4773">
            <v>83338</v>
          </cell>
          <cell r="B4773" t="str">
            <v>ESCAVACAO MECANICA, A CEU ABERTO, EM MATERIAL DE 1A CATEGORIA, COM ESCAVADEIRA HIDRAULICA, CAPACIDADE DE 0,78 M3</v>
          </cell>
          <cell r="C4773" t="str">
            <v>M3</v>
          </cell>
          <cell r="D4773" t="str">
            <v>COEFICIENTE DE REPRESENTATIVIDADE</v>
          </cell>
          <cell r="E4773">
            <v>2.2000000000000002</v>
          </cell>
        </row>
        <row r="4774">
          <cell r="A4774">
            <v>89885</v>
          </cell>
          <cell r="B4774" t="str">
            <v>ESCAVAÇÃO VERTICAL A CÉU ABERTO, INCLUINDO CARGA, DESCARGA E TRANSPORTE, EM SOLO DE 1ª CATEGORIA COM ESCAVADEIRA HIDRÁULICA (CAÇAMBA: 0,8 M³ / 111 HP), FROTA DE 3 CAMINHÕES BASCULANTES DE 14 M³, DMT DE 0,2 KM E VELOCIDADE MÉDIA 4 KM/H. AF_12/2013</v>
          </cell>
          <cell r="C4774" t="str">
            <v>M3</v>
          </cell>
          <cell r="D4774" t="str">
            <v>COEFICIENTE DE REPRESENTATIVIDADE</v>
          </cell>
          <cell r="E4774">
            <v>7.31</v>
          </cell>
        </row>
        <row r="4775">
          <cell r="A4775">
            <v>89886</v>
          </cell>
          <cell r="B4775" t="str">
            <v>ESCAVAÇÃO VERTICAL A CÉU ABERTO, INCLUINDO CARGA, DESCARGA E TRANSPORTE, EM SOLO DE 1ª CATEGORIA COM ESCAVADEIRA HIDRÁULICA (CAÇAMBA: 0,8 M³ / 111 HP), FROTA DE 3 CAMINHÕES BASCULANTES DE 14 M³, DMT DE 0,3 KM E VELOCIDADE MÉDIA 5,9 KM/H. AF_12/2013</v>
          </cell>
          <cell r="C4775" t="str">
            <v>M3</v>
          </cell>
          <cell r="D4775" t="str">
            <v>COEFICIENTE DE REPRESENTATIVIDADE</v>
          </cell>
          <cell r="E4775">
            <v>7.34</v>
          </cell>
        </row>
        <row r="4776">
          <cell r="A4776">
            <v>89887</v>
          </cell>
          <cell r="B4776" t="str">
            <v>ESCAVAÇÃO VERTICAL A CÉU ABERTO, INCLUINDO CARGA, DESCARGA E TRANSPORTE, EM SOLO DE 1ª CATEGORIA COM ESCAVADEIRA HIDRÁULICA (CAÇAMBA: 0,8 M³ / 111 HP), FROTA DE 3 CAMINHÕES BASCULANTES DE 14 M³, DMT DE 0,6 KM E VELOCIDADE MÉDIA 10 KM/H. AF_12/2013</v>
          </cell>
          <cell r="C4776" t="str">
            <v>M3</v>
          </cell>
          <cell r="D4776" t="str">
            <v>COEFICIENTE DE REPRESENTATIVIDADE</v>
          </cell>
          <cell r="E4776">
            <v>7.58</v>
          </cell>
        </row>
        <row r="4777">
          <cell r="A4777">
            <v>89888</v>
          </cell>
          <cell r="B4777" t="str">
            <v>ESCAVAÇÃO VERTICAL A CÉU ABERTO, INCLUINDO CARGA, DESCARGA E TRANSPORTE, EM SOLO DE 1ª CATEGORIA COM ESCAVADEIRA HIDRÁULICA (CAÇAMBA: 0,8 M³ / 111 HP), FROTA DE 3 CAMINHÕES BASCULANTES DE 14 M³, DMT DE 0,8 KM E VELOCIDADE MÉDIA 14 KM/H. AF_12/2013</v>
          </cell>
          <cell r="C4777" t="str">
            <v>M3</v>
          </cell>
          <cell r="D4777" t="str">
            <v>COEFICIENTE DE REPRESENTATIVIDADE</v>
          </cell>
          <cell r="E4777">
            <v>7.51</v>
          </cell>
        </row>
        <row r="4778">
          <cell r="A4778">
            <v>89889</v>
          </cell>
          <cell r="B4778" t="str">
            <v>ESCAVAÇÃO VERTICAL A CÉU ABERTO, INCLUINDO CARGA, DESCARGA E TRANSPORTE, EM SOLO DE 1ª CATEGORIA COM ESCAVADEIRA HIDRÁULICA (CAÇAMBA: 0,8 M³ / 111 HP), FROTA DE 3 CAMINHÕES BASCULANTES DE 14 M³, DMT DE 1 KM E VELOCIDADE MÉDIA 15 KM/H. AF_12/2013</v>
          </cell>
          <cell r="C4778" t="str">
            <v>M3</v>
          </cell>
          <cell r="D4778" t="str">
            <v>COEFICIENTE DE REPRESENTATIVIDADE</v>
          </cell>
          <cell r="E4778">
            <v>7.76</v>
          </cell>
        </row>
        <row r="4779">
          <cell r="A4779">
            <v>89890</v>
          </cell>
          <cell r="B4779" t="str">
            <v>ESCAVAÇÃO VERTICAL A CÉU ABERTO, INCLUINDO CARGA, DESCARGA E TRANSPORTE, EM SOLO DE 1ª CATEGORIA COM ESCAVADEIRA HIDRÁULICA (CAÇAMBA: 0,8 M³ / 111 HP), FROTA DE 4 CAMINHÕES BASCULANTES DE 14 M³, DMT DE 1,5 KM E VELOCIDADE MÉDIA 18 KM/H. AF_12/2013</v>
          </cell>
          <cell r="C4779" t="str">
            <v>M3</v>
          </cell>
          <cell r="D4779" t="str">
            <v>COEFICIENTE DE REPRESENTATIVIDADE</v>
          </cell>
          <cell r="E4779">
            <v>10.74</v>
          </cell>
        </row>
        <row r="4780">
          <cell r="A4780">
            <v>89893</v>
          </cell>
          <cell r="B4780" t="str">
            <v>ESCAVAÇÃO VERTICAL A CÉU ABERTO, INCLUINDO CARGA, DESCARGA E TRANSPORTE, EM SOLO DE 1ª CATEGORIA COM ESCAVADEIRA HIDRÁULICA (CAÇAMBA: 0,8 M³ / 111 HP), FROTA DE 5 CAMINHÕES BASCULANTES DE 14 M³, DMT DE 3 KM E VELOCIDADE MÉDIA 20 KM/H. AF_12/2013</v>
          </cell>
          <cell r="C4780" t="str">
            <v>M3</v>
          </cell>
          <cell r="D4780" t="str">
            <v>COEFICIENTE DE REPRESENTATIVIDADE</v>
          </cell>
          <cell r="E4780">
            <v>13.22</v>
          </cell>
        </row>
        <row r="4781">
          <cell r="A4781">
            <v>89894</v>
          </cell>
          <cell r="B4781" t="str">
            <v>ESCAVAÇÃO VERTICAL A CÉU ABERTO, INCLUINDO CARGA, DESCARGA E TRANSPORTE, EM SOLO DE 1ª CATEGORIA COM ESCAVADEIRA HIDRÁULICA (CAÇAMBA: 0,8 M³ / 111 HP), FROTA DE 6 CAMINHÕES BASCULANTES DE 14 M³, DMT DE 4 KM E VELOCIDADE MÉDIA 22 KM/H. AF_12/2013</v>
          </cell>
          <cell r="C4781" t="str">
            <v>M3</v>
          </cell>
          <cell r="D4781" t="str">
            <v>COEFICIENTE DE REPRESENTATIVIDADE</v>
          </cell>
          <cell r="E4781">
            <v>14.76</v>
          </cell>
        </row>
        <row r="4782">
          <cell r="A4782">
            <v>89895</v>
          </cell>
          <cell r="B4782" t="str">
            <v>ESCAVAÇÃO VERTICAL A CÉU ABERTO, INCLUINDO CARGA, DESCARGA E TRANSPORTE, EM SOLO DE 1ª CATEGORIA COM ESCAVADEIRA HIDRÁULICA (CAÇAMBA: 0,8 M³ / 111 HP), FROTA DE 7 CAMINHÕES BASCULANTES DE 14 M³, DMT DE 6 KM E VELOCIDADE MÉDIA 22 KM/H. AF_12/2013</v>
          </cell>
          <cell r="C4782" t="str">
            <v>M3</v>
          </cell>
          <cell r="D4782" t="str">
            <v>COEFICIENTE DE REPRESENTATIVIDADE</v>
          </cell>
          <cell r="E4782">
            <v>17.88</v>
          </cell>
        </row>
        <row r="4783">
          <cell r="A4783">
            <v>89903</v>
          </cell>
          <cell r="B4783" t="str">
            <v>ESCAVAÇÃO VERTICAL A CÉU ABERTO, INCLUINDO CARGA, DESCARGA E TRANSPORTE, EM SOLO DE 1ª CATEGORIA COM ESCAVADEIRA HIDRÁULICA (CAÇAMBA: 0,8 M³ / 111 HP), FROTA DE 2 CAMINHÕES BASCULANTES DE 18 M³, DMT DE 0,2 KM E VELOCIDADE MÉDIA 4 KM/H. AF_12/2013</v>
          </cell>
          <cell r="C4783" t="str">
            <v>M3</v>
          </cell>
          <cell r="D4783" t="str">
            <v>COEFICIENTE DE REPRESENTATIVIDADE</v>
          </cell>
          <cell r="E4783">
            <v>6.31</v>
          </cell>
        </row>
        <row r="4784">
          <cell r="A4784">
            <v>89904</v>
          </cell>
          <cell r="B4784" t="str">
            <v>ESCAVAÇÃO VERTICAL A CÉU ABERTO, INCLUINDO CARGA, DESCARGA E TRANSPORTE, EM SOLO DE 1ª CATEGORIA COM ESCAVADEIRA HIDRÁULICA (CAÇAMBA: 0,8 M³ / 111 HP), FROTA DE 2 CAMINHÕES BASCULANTES DE 18 M³, DMT DE 0,3 KM E VELOCIDADE MÉDIA 5,9KM/H. AF_12/2013</v>
          </cell>
          <cell r="C4784" t="str">
            <v>M3</v>
          </cell>
          <cell r="D4784" t="str">
            <v>COEFICIENTE DE REPRESENTATIVIDADE</v>
          </cell>
          <cell r="E4784">
            <v>6.35</v>
          </cell>
        </row>
        <row r="4785">
          <cell r="A4785">
            <v>89905</v>
          </cell>
          <cell r="B4785" t="str">
            <v>ESCAVAÇÃO VERTICAL A CÉU ABERTO, INCLUINDO CARGA, DESCARGA E TRANSPORTE, EM SOLO DE 1ª CATEGORIA COM ESCAVADEIRA HIDRÁULICA (CAÇAMBA: 0,8 M³ / 111 HP), FROTA DE 2 CAMINHÕES BASCULANTES DE 18 M³, DMT DE 0,6 KM E VELOCIDADE MÉDIA 10 KM/H. AF_12/2013</v>
          </cell>
          <cell r="C4785" t="str">
            <v>M3</v>
          </cell>
          <cell r="D4785" t="str">
            <v>COEFICIENTE DE REPRESENTATIVIDADE</v>
          </cell>
          <cell r="E4785">
            <v>6.55</v>
          </cell>
        </row>
        <row r="4786">
          <cell r="A4786">
            <v>89906</v>
          </cell>
          <cell r="B4786" t="str">
            <v>ESCAVAÇÃO VERTICAL A CÉU ABERTO, INCLUINDO CARGA, DESCARGA E TRANSPORTE, EM SOLO DE 1ª CATEGORIA COM ESCAVADEIRA HIDRÁULICA (CAÇAMBA: 0,8 M³ / 111 HP), FROTA DE 2 CAMINHÕES BASCULANTES DE 18 M³, DMT DE 0,8 KM E VELOCIDADE MÉDIA 14 KM/H. AF_12/2013</v>
          </cell>
          <cell r="C4786" t="str">
            <v>M3</v>
          </cell>
          <cell r="D4786" t="str">
            <v>COEFICIENTE DE REPRESENTATIVIDADE</v>
          </cell>
          <cell r="E4786">
            <v>6.48</v>
          </cell>
        </row>
        <row r="4787">
          <cell r="A4787">
            <v>89907</v>
          </cell>
          <cell r="B4787" t="str">
            <v>ESCAVAÇÃO VERTICAL A CÉU ABERTO, INCLUINDO CARGA, DESCARGA E TRANSPORTE, EM SOLO DE 1ª CATEGORIA COM ESCAVADEIRA HIDRÁULICA (CAÇAMBA: 0,8 M³ / 111 HP), FROTA DE 3 CAMINHÕES BASCULANTES DE 18 M³, DMT DE 1 KM E VELOCIDADE MÉDIA 15 KM/H. AF_12/2013</v>
          </cell>
          <cell r="C4787" t="str">
            <v>M3</v>
          </cell>
          <cell r="D4787" t="str">
            <v>COEFICIENTE DE REPRESENTATIVIDADE</v>
          </cell>
          <cell r="E4787">
            <v>7.38</v>
          </cell>
        </row>
        <row r="4788">
          <cell r="A4788">
            <v>89908</v>
          </cell>
          <cell r="B4788" t="str">
            <v>ESCAVAÇÃO VERTICAL A CÉU ABERTO, INCLUINDO CARGA, DESCARGA E TRANSPORTE, EM SOLO DE 1ª CATEGORIA COM ESCAVADEIRA HIDRÁULICA (CAÇAMBA: 0,8 M³ / 111 HP), FROTA DE 4 CAMINHÕES BASCULANTES DE 18 M³, DMT DE 1,5 KM E VELOCIDADE MÉDIA 18 KM/H. AF_12/2013</v>
          </cell>
          <cell r="C4788" t="str">
            <v>M3</v>
          </cell>
          <cell r="D4788" t="str">
            <v>COEFICIENTE DE REPRESENTATIVIDADE</v>
          </cell>
          <cell r="E4788">
            <v>10.029999999999999</v>
          </cell>
        </row>
        <row r="4789">
          <cell r="A4789">
            <v>89911</v>
          </cell>
          <cell r="B4789" t="str">
            <v>ESCAVAÇÃO VERTICAL A CÉU ABERTO, INCLUINDO CARGA, DESCARGA E TRANSPORTE, EM SOLO DE 1ª CATEGORIA COM ESCAVADEIRA HIDRÁULICA (CAÇAMBA: 0,8 M³ / 111 HP), FROTA DE 5 CAMINHÕES BASCULANTES DE 18 M³, DMT DE 3 KM E VELOCIDADE MÉDIA 20 KM/H. AF_12/2013</v>
          </cell>
          <cell r="C4789" t="str">
            <v>M3</v>
          </cell>
          <cell r="D4789" t="str">
            <v>COEFICIENTE DE REPRESENTATIVIDADE</v>
          </cell>
          <cell r="E4789">
            <v>12.24</v>
          </cell>
        </row>
        <row r="4790">
          <cell r="A4790">
            <v>89912</v>
          </cell>
          <cell r="B4790" t="str">
            <v>ESCAVAÇÃO VERTICAL A CÉU ABERTO, INCLUINDO CARGA, DESCARGA E TRANSPORTE, EM SOLO DE 1ª CATEGORIA COM ESCAVADEIRA HIDRÁULICA (CAÇAMBA: 0,8 M³ / 111 HP), FROTA DE 5 CAMINHÕES BASCULANTES DE 18 M³, DMT DE 4 KM E VELOCIDADE MÉDIA 22 KM/H. AF_12/2013</v>
          </cell>
          <cell r="C4790" t="str">
            <v>M3</v>
          </cell>
          <cell r="D4790" t="str">
            <v>COEFICIENTE DE REPRESENTATIVIDADE</v>
          </cell>
          <cell r="E4790">
            <v>13</v>
          </cell>
        </row>
        <row r="4791">
          <cell r="A4791">
            <v>89913</v>
          </cell>
          <cell r="B4791" t="str">
            <v>ESCAVAÇÃO VERTICAL A CÉU ABERTO, INCLUINDO CARGA, DESCARGA E TRANSPORTE, EM SOLO DE 1ª CATEGORIA COM ESCAVADEIRA HIDRÁULICA (CAÇAMBA: 0,8 M³ / 111 HP), FROTA DE 6 CAMINHÕES BASCULANTES DE 18 M³, DMT DE 6 KM E VELOCIDADE MÉDIA 22 KM/H. AF_12/2013</v>
          </cell>
          <cell r="C4791" t="str">
            <v>M3</v>
          </cell>
          <cell r="D4791" t="str">
            <v>COEFICIENTE DE REPRESENTATIVIDADE</v>
          </cell>
          <cell r="E4791">
            <v>15.78</v>
          </cell>
        </row>
        <row r="4792">
          <cell r="A4792">
            <v>89921</v>
          </cell>
          <cell r="B4792" t="str">
            <v>ESCAVAÇÃO VERTICAL A CÉU ABERTO, INCLUINDO CARGA, DESCARGA E TRANSPORTE, EM SOLO DE 1ª CATEGORIA COM ESCAVADEIRA HIDRÁULICA (CAÇAMBA: 1,2 M³ / 155 HP), FROTA DE 3 CAMINHÕES BASCULANTES DE 14 M³, DMT DE 0,2 KM E VELOCIDADE MÉDIA 4 KM/H. AF_12/2013</v>
          </cell>
          <cell r="C4792" t="str">
            <v>M3</v>
          </cell>
          <cell r="D4792" t="str">
            <v>COEFICIENTE DE REPRESENTATIVIDADE</v>
          </cell>
          <cell r="E4792">
            <v>5.9</v>
          </cell>
        </row>
        <row r="4793">
          <cell r="A4793">
            <v>89922</v>
          </cell>
          <cell r="B4793" t="str">
            <v>ESCAVAÇÃO VERTICAL A CÉU ABERTO, INCLUINDO CARGA, DESCARGA E TRANSPORTE, EM SOLO DE 1ª CATEGORIA COM ESCAVADEIRA HIDRÁULICA (CAÇAMBA: 1,2 M³ / 155 HP), FROTA DE 3 CAMINHÕES BASCULANTES DE 14 M³, DMT DE 0,3 KM E VELOCIDADE MÉDIA 5,9 KM/H. AF_12/2013</v>
          </cell>
          <cell r="C4793" t="str">
            <v>M3</v>
          </cell>
          <cell r="D4793" t="str">
            <v>COEFICIENTE DE REPRESENTATIVIDADE</v>
          </cell>
          <cell r="E4793">
            <v>5.93</v>
          </cell>
        </row>
        <row r="4794">
          <cell r="A4794">
            <v>89923</v>
          </cell>
          <cell r="B4794" t="str">
            <v>ESCAVAÇÃO VERTICAL A CÉU ABERTO, INCLUINDO CARGA, DESCARGA E TRANSPORTE, EM SOLO DE 1ª CATEGORIA COM ESCAVADEIRA HIDRÁULICA (CAÇAMBA: 1,2 M³ / 155 HP), FROTA DE 3 CAMINHÕES BASCULANTES DE 14 M³, DMT DE 0,6 KM E VELOCIDADE MÉDIA 10 KM/H. AF_12/2013</v>
          </cell>
          <cell r="C4794" t="str">
            <v>M3</v>
          </cell>
          <cell r="D4794" t="str">
            <v>COEFICIENTE DE REPRESENTATIVIDADE</v>
          </cell>
          <cell r="E4794">
            <v>6.18</v>
          </cell>
        </row>
        <row r="4795">
          <cell r="A4795">
            <v>89924</v>
          </cell>
          <cell r="B4795" t="str">
            <v>ESCAVAÇÃO VERTICAL A CÉU ABERTO, INCLUINDO CARGA, DESCARGA E TRANSPORTE, EM SOLO DE 1ª CATEGORIA COM ESCAVADEIRA HIDRÁULICA (CAÇAMBA: 1,2 M³ / 155 HP), FROTA DE 3 CAMINHÕES BASCULANTES DE 14 M³, DMT DE 0,8 KM E VELOCIDADE MÉDIA 14 KM/H. AF_12/2013</v>
          </cell>
          <cell r="C4795" t="str">
            <v>M3</v>
          </cell>
          <cell r="D4795" t="str">
            <v>COEFICIENTE DE REPRESENTATIVIDADE</v>
          </cell>
          <cell r="E4795">
            <v>6.1</v>
          </cell>
        </row>
        <row r="4796">
          <cell r="A4796">
            <v>89925</v>
          </cell>
          <cell r="B4796" t="str">
            <v>ESCAVAÇÃO VERTICAL A CÉU ABERTO, INCLUINDO CARGA, DESCARGA E TRANSPORTE, EM SOLO DE 1ª CATEGORIA COM ESCAVADEIRA HIDRÁULICA (CAÇAMBA: 1,2 M³ / 155 HP), FROTA DE 3 CAMINHÕES BASCULANTES DE 14 M³, DMT DE 1 KM E VELOCIDADE MÉDIA 15 KM/H. AF_12/2013</v>
          </cell>
          <cell r="C4796" t="str">
            <v>M3</v>
          </cell>
          <cell r="D4796" t="str">
            <v>COEFICIENTE DE REPRESENTATIVIDADE</v>
          </cell>
          <cell r="E4796">
            <v>6.35</v>
          </cell>
        </row>
        <row r="4797">
          <cell r="A4797">
            <v>89926</v>
          </cell>
          <cell r="B4797" t="str">
            <v>ESCAVAÇÃO VERTICAL A CÉU ABERTO, INCLUINDO CARGA, DESCARGA E TRANSPORTE, EM SOLO DE 1ª CATEGORIA COM ESCAVADEIRA HIDRÁULICA (CAÇAMBA: 1,2 M³ / 155 HP), FROTA DE 5 CAMINHÕES BASCULANTES DE 14 M³, DMT DE 1,5 KM E VELOCIDADE MÉDIA 18 KM/H. AF_12/2013</v>
          </cell>
          <cell r="C4797" t="str">
            <v>M3</v>
          </cell>
          <cell r="D4797" t="str">
            <v>COEFICIENTE DE REPRESENTATIVIDADE</v>
          </cell>
          <cell r="E4797">
            <v>9.6199999999999992</v>
          </cell>
        </row>
        <row r="4798">
          <cell r="A4798">
            <v>89929</v>
          </cell>
          <cell r="B4798" t="str">
            <v>ESCAVAÇÃO VERTICAL A CÉU ABERTO, INCLUINDO CARGA, DESCARGA E TRANSPORTE, EM SOLO DE 1ª CATEGORIA COM ESCAVADEIRA HIDRÁULICA (CAÇAMBA: 1,2 M³ / 155 HP), FROTA DE 7 CAMINHÕES BASCULANTES DE 14 M³, DMT DE 3 KM E VELOCIDADE MÉDIA 20 KM/H. AF_12/2013</v>
          </cell>
          <cell r="C4798" t="str">
            <v>M3</v>
          </cell>
          <cell r="D4798" t="str">
            <v>COEFICIENTE DE REPRESENTATIVIDADE</v>
          </cell>
          <cell r="E4798">
            <v>12.41</v>
          </cell>
        </row>
        <row r="4799">
          <cell r="A4799">
            <v>89930</v>
          </cell>
          <cell r="B4799" t="str">
            <v>ESCAVAÇÃO VERTICAL A CÉU ABERTO, INCLUINDO CARGA, DESCARGA E TRANSPORTE, EM SOLO DE 1ª CATEGORIA COM ESCAVADEIRA HIDRÁULICA (CAÇAMBA: 1,2 M³ / 155 HP), FROTA DE 7 CAMINHÕES BASCULANTES DE 14 M³, DMT DE 4 KM E VELOCIDADE MÉDIA 22 KM/H. AF_12/2013</v>
          </cell>
          <cell r="C4799" t="str">
            <v>M3</v>
          </cell>
          <cell r="D4799" t="str">
            <v>COEFICIENTE DE REPRESENTATIVIDADE</v>
          </cell>
          <cell r="E4799">
            <v>13.24</v>
          </cell>
        </row>
        <row r="4800">
          <cell r="A4800">
            <v>89931</v>
          </cell>
          <cell r="B4800" t="str">
            <v>ESCAVAÇÃO VERTICAL A CÉU ABERTO, INCLUINDO CARGA, DESCARGA E TRANSPORTE, EM SOLO DE 1ª CATEGORIA COM ESCAVADEIRA HIDRÁULICA (CAÇAMBA: 1,2 M³ / 155 HP), FROTA DE 9 CAMINHÕES BASCULANTES DE 14 M³, DMT DE 6 KM E VELOCIDADE MÉDIA 22 KM/H. AF_12/2013</v>
          </cell>
          <cell r="C4800" t="str">
            <v>M3</v>
          </cell>
          <cell r="D4800" t="str">
            <v>COEFICIENTE DE REPRESENTATIVIDADE</v>
          </cell>
          <cell r="E4800">
            <v>16.670000000000002</v>
          </cell>
        </row>
        <row r="4801">
          <cell r="A4801">
            <v>89939</v>
          </cell>
          <cell r="B4801" t="str">
            <v>ESCAVAÇÃO VERTICAL A CÉU ABERTO, INCLUINDO CARGA, DESCARGA E TRANSPORTE, EM SOLO DE 1ª CATEGORIA COM ESCAVADEIRA HIDRÁULICA (CAÇAMBA: 1,2 M³ / 155 HP), FROTA DE 3 CAMINHÕES BASCULANTES DE 18 M³, DMT DE 0,2 KM E VELOCIDADE MÉDIA 4 KM/H. AF_12/2013</v>
          </cell>
          <cell r="C4801" t="str">
            <v>M3</v>
          </cell>
          <cell r="D4801" t="str">
            <v>COEFICIENTE DE REPRESENTATIVIDADE</v>
          </cell>
          <cell r="E4801">
            <v>5.47</v>
          </cell>
        </row>
        <row r="4802">
          <cell r="A4802">
            <v>89940</v>
          </cell>
          <cell r="B4802" t="str">
            <v>ESCAVAÇÃO VERTICAL A CÉU ABERTO, INCLUINDO CARGA, DESCARGA E TRANSPORTE, EM SOLO DE 1ª CATEGORIA COM ESCAVADEIRA HIDRÁULICA (CAÇAMBA: 1,2 M³ / 155 HP), FROTA DE 3 CAMINHÕES BASCULANTES DE 18 M³, DMT DE 0,3 KM E VELOCIDADE MÉDIA 5,9 KM/H. AF_12/2013</v>
          </cell>
          <cell r="C4802" t="str">
            <v>M3</v>
          </cell>
          <cell r="D4802" t="str">
            <v>COEFICIENTE DE REPRESENTATIVIDADE</v>
          </cell>
          <cell r="E4802">
            <v>5.49</v>
          </cell>
        </row>
        <row r="4803">
          <cell r="A4803">
            <v>89941</v>
          </cell>
          <cell r="B4803" t="str">
            <v>ESCAVAÇÃO VERTICAL A CÉU ABERTO, INCLUINDO CARGA, DESCARGA E TRANSPORTE, EM SOLO DE 1ª CATEGORIA COM ESCAVADEIRA HIDRÁULICA (CAÇAMBA: 1,2 M³ / 155 HP), FROTA DE 3 CAMINHÕES BASCULANTES DE 18 M³, DMT DE 0,6 KM E VELOCIDADE MÉDIA 10 KM/H. AF_12/2013</v>
          </cell>
          <cell r="C4803" t="str">
            <v>M3</v>
          </cell>
          <cell r="D4803" t="str">
            <v>COEFICIENTE DE REPRESENTATIVIDADE</v>
          </cell>
          <cell r="E4803">
            <v>5.7</v>
          </cell>
        </row>
        <row r="4804">
          <cell r="A4804">
            <v>89942</v>
          </cell>
          <cell r="B4804" t="str">
            <v>ESCAVAÇÃO VERTICAL A CÉU ABERTO, INCLUINDO CARGA, DESCARGA E TRANSPORTE, EM SOLO DE 1ª CATEGORIA COM ESCAVADEIRA HIDRÁULICA (CAÇAMBA: 1,2 M³ / 155 HP), FROTA DE 3 CAMINHÕES BASCULANTES DE 18 M³, DMT DE 0,8 KM E VELOCIDADE MÉDIA 14 KM/H. AF_12/2013</v>
          </cell>
          <cell r="C4804" t="str">
            <v>M3</v>
          </cell>
          <cell r="D4804" t="str">
            <v>COEFICIENTE DE REPRESENTATIVIDADE</v>
          </cell>
          <cell r="E4804">
            <v>5.63</v>
          </cell>
        </row>
        <row r="4805">
          <cell r="A4805">
            <v>89943</v>
          </cell>
          <cell r="B4805" t="str">
            <v>ESCAVAÇÃO VERTICAL A CÉU ABERTO, INCLUINDO CARGA, DESCARGA E TRANSPORTE, EM SOLO DE 1ª CATEGORIA COM ESCAVADEIRA HIDRÁULICA (CAÇAMBA: 1,2 M³ / 155 HP), FROTA DE 3 CAMINHÕES BASCULANTES DE 18 M³, DMT DE 1 KM E VELOCIDADE MÉDIA 15 KM/H. AF_12/2013</v>
          </cell>
          <cell r="C4805" t="str">
            <v>M3</v>
          </cell>
          <cell r="D4805" t="str">
            <v>COEFICIENTE DE REPRESENTATIVIDADE</v>
          </cell>
          <cell r="E4805">
            <v>5.86</v>
          </cell>
        </row>
        <row r="4806">
          <cell r="A4806">
            <v>89944</v>
          </cell>
          <cell r="B4806" t="str">
            <v>ESCAVAÇÃO VERTICAL A CÉU ABERTO, INCLUINDO CARGA, DESCARGA E TRANSPORTE, EM SOLO DE 1ª CATEGORIA COM ESCAVADEIRA HIDRÁULICA (CAÇAMBA: 1,2 M³ / 155 HP), FROTA DE 5 CAMINHÕES BASCULANTES DE 18 M³, DMT DE 1,5 KM E VELOCIDADE MÉDIA 18 KM/H. AF_12/2013</v>
          </cell>
          <cell r="C4806" t="str">
            <v>M3</v>
          </cell>
          <cell r="D4806" t="str">
            <v>COEFICIENTE DE REPRESENTATIVIDADE</v>
          </cell>
          <cell r="E4806">
            <v>8.7799999999999994</v>
          </cell>
        </row>
        <row r="4807">
          <cell r="A4807">
            <v>89947</v>
          </cell>
          <cell r="B4807" t="str">
            <v>ESCAVAÇÃO VERTICAL A CÉU ABERTO, INCLUINDO CARGA, DESCARGA E TRANSPORTE, EM SOLO DE 1ª CATEGORIA COM ESCAVADEIRA HIDRÁULICA (CAÇAMBA: 1,2 M³ / 155 HP), FROTA DE 6 CAMINHÕES BASCULANTES DE 18 M³, DMT DE 3 KM E VELOCIDADE MÉDIA 20 KM/H. AF_12/2013</v>
          </cell>
          <cell r="C4807" t="str">
            <v>M3</v>
          </cell>
          <cell r="D4807" t="str">
            <v>COEFICIENTE DE REPRESENTATIVIDADE</v>
          </cell>
          <cell r="E4807">
            <v>10.8</v>
          </cell>
        </row>
        <row r="4808">
          <cell r="A4808">
            <v>89948</v>
          </cell>
          <cell r="B4808" t="str">
            <v>ESCAVAÇÃO VERTICAL A CÉU ABERTO, INCLUINDO CARGA, DESCARGA E TRANSPORTE, EM SOLO DE 1ª CATEGORIA COM ESCAVADEIRA HIDRÁULICA (CAÇAMBA: 1,2 M³ / 155 HP), FROTA DE 7 CAMINHÕES BASCULANTES DE 18 M³, DMT DE 4 KM E VELOCIDADE MÉDIA 22 KM/H. AF_12/2013</v>
          </cell>
          <cell r="C4808" t="str">
            <v>M3</v>
          </cell>
          <cell r="D4808" t="str">
            <v>COEFICIENTE DE REPRESENTATIVIDADE</v>
          </cell>
          <cell r="E4808">
            <v>12</v>
          </cell>
        </row>
        <row r="4809">
          <cell r="A4809">
            <v>89949</v>
          </cell>
          <cell r="B4809" t="str">
            <v>ESCAVAÇÃO VERTICAL A CÉU ABERTO, INCLUINDO CARGA, DESCARGA E TRANSPORTE, EM SOLO DE 1ª CATEGORIA COM ESCAVADEIRA HIDRÁULICA (CAÇAMBA: 1,2 M³ / 155 HP), FROTA DE 8 CAMINHÕES BASCULANTES DE 18 M³, DMT DE 6 KM E VELOCIDADE MÉDIA 22 KM/H. AF_12/2013</v>
          </cell>
          <cell r="C4809" t="str">
            <v>M3</v>
          </cell>
          <cell r="D4809" t="str">
            <v>COEFICIENTE DE REPRESENTATIVIDADE</v>
          </cell>
          <cell r="E4809">
            <v>14.58</v>
          </cell>
        </row>
        <row r="4810">
          <cell r="A4810">
            <v>96520</v>
          </cell>
          <cell r="B4810" t="str">
            <v>ESCAVAÇÃO MECANIZADA PARA BLOCO DE COROAMENTO OU SAPATA, SEM PREVISÃO DE FÔRMA, COM RETROESCAVADEIRA. AF_06/2017</v>
          </cell>
          <cell r="C4810" t="str">
            <v>M3</v>
          </cell>
          <cell r="D4810" t="str">
            <v>COEFICIENTE DE REPRESENTATIVIDADE</v>
          </cell>
          <cell r="E4810">
            <v>74.42</v>
          </cell>
        </row>
        <row r="4811">
          <cell r="A4811">
            <v>96521</v>
          </cell>
          <cell r="B4811" t="str">
            <v>ESCAVAÇÃO MECANIZADA PARA BLOCO DE COROAMENTO OU SAPATA, COM PREVISÃO DE FÔRMA, COM RETROESCAVADEIRA. AF_06/2017</v>
          </cell>
          <cell r="C4811" t="str">
            <v>M3</v>
          </cell>
          <cell r="D4811" t="str">
            <v>COEFICIENTE DE REPRESENTATIVIDADE</v>
          </cell>
          <cell r="E4811">
            <v>30.47</v>
          </cell>
        </row>
        <row r="4812">
          <cell r="A4812">
            <v>96522</v>
          </cell>
          <cell r="B4812" t="str">
            <v>ESCAVAÇÃO MANUAL PARA BLOCO DE COROAMENTO OU SAPATA, SEM PREVISÃO DE FÔRMA. AF_06/2017</v>
          </cell>
          <cell r="C4812" t="str">
            <v>M3</v>
          </cell>
          <cell r="D4812" t="str">
            <v>COLETADO</v>
          </cell>
          <cell r="E4812">
            <v>118.15</v>
          </cell>
        </row>
        <row r="4813">
          <cell r="A4813">
            <v>96523</v>
          </cell>
          <cell r="B4813" t="str">
            <v>ESCAVAÇÃO MANUAL PARA BLOCO DE COROAMENTO OU SAPATA, COM PREVISÃO DE FÔRMA. AF_06/2017</v>
          </cell>
          <cell r="C4813" t="str">
            <v>M3</v>
          </cell>
          <cell r="D4813" t="str">
            <v>COLETADO</v>
          </cell>
          <cell r="E4813">
            <v>74.72</v>
          </cell>
        </row>
        <row r="4814">
          <cell r="A4814">
            <v>96524</v>
          </cell>
          <cell r="B4814" t="str">
            <v>ESCAVAÇÃO MECANIZADA PARA VIGA BALDRAME, SEM PREVISÃO DE FÔRMA, COM MINI-ESCAVADEIRA. AF_06/2017</v>
          </cell>
          <cell r="C4814" t="str">
            <v>M3</v>
          </cell>
          <cell r="D4814" t="str">
            <v>ATRIBUÍDO SÃO PAULO</v>
          </cell>
          <cell r="E4814">
            <v>141.29</v>
          </cell>
        </row>
        <row r="4815">
          <cell r="A4815">
            <v>96525</v>
          </cell>
          <cell r="B4815" t="str">
            <v>ESCAVAÇÃO MECANIZADA PARA VIGA BALDRAME, COM PREVISÃO DE FÔRMA, COM MINI-ESCAVADEIRA. AF_06/2017</v>
          </cell>
          <cell r="C4815" t="str">
            <v>M3</v>
          </cell>
          <cell r="D4815" t="str">
            <v>ATRIBUÍDO SÃO PAULO</v>
          </cell>
          <cell r="E4815">
            <v>28.74</v>
          </cell>
        </row>
        <row r="4816">
          <cell r="A4816">
            <v>96526</v>
          </cell>
          <cell r="B4816" t="str">
            <v>ESCAVAÇÃO MANUAL DE VALA PARA VIGA BALDRAME, SEM PREVISÃO DE FÔRMA. AF_06/2017</v>
          </cell>
          <cell r="C4816" t="str">
            <v>M3</v>
          </cell>
          <cell r="D4816" t="str">
            <v>COLETADO</v>
          </cell>
          <cell r="E4816">
            <v>239.33</v>
          </cell>
        </row>
        <row r="4817">
          <cell r="A4817">
            <v>96527</v>
          </cell>
          <cell r="B4817" t="str">
            <v>ESCAVAÇÃO MANUAL DE VALA PARA VIGA BALDRAME, COM PREVISÃO DE FÔRMA. AF_06/2017</v>
          </cell>
          <cell r="C4817" t="str">
            <v>M3</v>
          </cell>
          <cell r="D4817" t="str">
            <v>COLETADO</v>
          </cell>
          <cell r="E4817">
            <v>97.86</v>
          </cell>
        </row>
        <row r="4818">
          <cell r="A4818">
            <v>96528</v>
          </cell>
          <cell r="B4818" t="str">
            <v>FABRICAÇÃO, MONTAGEM E DESMONTAGEM DE FÔRMA PARA BLOCO DE COROAMENTO, EM MADEIRA SERRADA, E=25 MM, 1 UTILIZAÇÃO. AF_06/2017</v>
          </cell>
          <cell r="C4818" t="str">
            <v>M2</v>
          </cell>
          <cell r="D4818" t="str">
            <v>COEFICIENTE DE REPRESENTATIVIDADE</v>
          </cell>
          <cell r="E4818">
            <v>122.13</v>
          </cell>
        </row>
        <row r="4819">
          <cell r="A4819">
            <v>98116</v>
          </cell>
          <cell r="B4819" t="str">
            <v>ESCAVAÇÃO VERTICAL A CÉU ABERTO, INCLUINDO CARGA, DESCARGA E TRANSPORTE, EM SOLO DE 1ª CATEGORIA COM ESCAVADEIRA HIDRÁULICA (CAÇAMBA: 0,8 M³ / 111 HP), FROTA DE 4 CAMINHÕES BASCULANTES DE 14 M³, DMT DE 2 KM E VELOCIDADE MÉDIA 20 KM/H. AF_02/2018</v>
          </cell>
          <cell r="C4819" t="str">
            <v>M3</v>
          </cell>
          <cell r="D4819" t="str">
            <v>COEFICIENTE DE REPRESENTATIVIDADE</v>
          </cell>
          <cell r="E4819">
            <v>11.19</v>
          </cell>
        </row>
        <row r="4820">
          <cell r="A4820">
            <v>98117</v>
          </cell>
          <cell r="B4820" t="str">
            <v>ESCAVAÇÃO VERTICAL A CÉU ABERTO, INCLUINDO CARGA, DESCARGA E TRANSPORTE, EM SOLO DE 1ª CATEGORIA COM ESCAVADEIRA HIDRÁULICA (CAÇAMBA: 0,8 M³ / 111 HP), FROTA DE 4 CAMINHÕES BASCULANTES DE 18 M³, DMT DE 2 KM E VELOCIDADE MÉDIA 20 KM/H. AF_02/2018</v>
          </cell>
          <cell r="C4820" t="str">
            <v>M3</v>
          </cell>
          <cell r="D4820" t="str">
            <v>COEFICIENTE DE REPRESENTATIVIDADE</v>
          </cell>
          <cell r="E4820">
            <v>10.42</v>
          </cell>
        </row>
        <row r="4821">
          <cell r="A4821">
            <v>98118</v>
          </cell>
          <cell r="B4821" t="str">
            <v>ESCAVAÇÃO VERTICAL A CÉU ABERTO, INCLUINDO CARGA, DESCARGA E TRANSPORTE, EM SOLO DE 1ª CATEGORIA COM ESCAVADEIRA HIDRÁULICA (CAÇAMBA: 1,2 M³ / 155 HP), FROTA DE 6 CAMINHÕES BASCULANTES DE 14 M³, DMT DE 2 KM E VELOCIDADE MÉDIA 20 KM/H. AF_02/2018</v>
          </cell>
          <cell r="C4821" t="str">
            <v>M3</v>
          </cell>
          <cell r="D4821" t="str">
            <v>COEFICIENTE DE REPRESENTATIVIDADE</v>
          </cell>
          <cell r="E4821">
            <v>10.57</v>
          </cell>
        </row>
        <row r="4822">
          <cell r="A4822">
            <v>98119</v>
          </cell>
          <cell r="B4822" t="str">
            <v>ESCAVAÇÃO VERTICAL A CÉU ABERTO, INCLUINDO CARGA, DESCARGA E TRANSPORTE, EM SOLO DE 1ª CATEGORIA COM ESCAVADEIRA HIDRÁULICA (CAÇAMBA: 1,2 M³ / 155 HP), FROTA DE 5 CAMINHÕES BASCULANTES DE 18 M³, DMT DE 2 KM E VELOCIDADE MÉDIA 20 KM/H. AF_02/2018</v>
          </cell>
          <cell r="C4822" t="str">
            <v>M3</v>
          </cell>
          <cell r="D4822" t="str">
            <v>COEFICIENTE DE REPRESENTATIVIDADE</v>
          </cell>
          <cell r="E4822">
            <v>9.16</v>
          </cell>
        </row>
        <row r="4823">
          <cell r="A4823">
            <v>72915</v>
          </cell>
          <cell r="B4823" t="str">
            <v>ESCAVACAO MECANICA DE VALA EM MATERIAL DE 2A. CATEGORIA ATE 2 M DE PROFUNDIDADE COM UTILIZACAO DE ESCAVADEIRA HIDRAULICA</v>
          </cell>
          <cell r="C4823" t="str">
            <v>M3</v>
          </cell>
          <cell r="D4823" t="str">
            <v>COEFICIENTE DE REPRESENTATIVIDADE</v>
          </cell>
          <cell r="E4823">
            <v>9.43</v>
          </cell>
        </row>
        <row r="4824">
          <cell r="A4824">
            <v>72917</v>
          </cell>
          <cell r="B4824" t="str">
            <v>ESCAVACAO MECANICA DE VALA EM MATERIAL 2A. CATEGORIA DE 2,01 ATE 4,00 M DE PROFUNDIDADE COM UTILIZACAO DE ESCAVADEIRA HIDRAULICA</v>
          </cell>
          <cell r="C4824" t="str">
            <v>M3</v>
          </cell>
          <cell r="D4824" t="str">
            <v>COEFICIENTE DE REPRESENTATIVIDADE</v>
          </cell>
          <cell r="E4824">
            <v>10.78</v>
          </cell>
        </row>
        <row r="4825">
          <cell r="A4825">
            <v>72918</v>
          </cell>
          <cell r="B4825" t="str">
            <v>ESCAVACAO MECANICA DE VALA EM MATERIAL 2A. CATEGORIA DE 4,01 ATE 6,00 M DE PROFUNDIDADE COM UTILIZACAO DE ESCAVADEIRA HIDRAULICA</v>
          </cell>
          <cell r="C4825" t="str">
            <v>M3</v>
          </cell>
          <cell r="D4825" t="str">
            <v>COEFICIENTE DE REPRESENTATIVIDADE</v>
          </cell>
          <cell r="E4825">
            <v>12.58</v>
          </cell>
        </row>
        <row r="4826">
          <cell r="A4826" t="str">
            <v>73965/9</v>
          </cell>
          <cell r="B4826" t="str">
            <v>ESCAVACAO MANUAL DE VALA EM LODO, DE 1,5 ATE 3M, EXCLUINDO ESGOTAMENTO/ESCORAMENTO.</v>
          </cell>
          <cell r="C4826" t="str">
            <v>M3</v>
          </cell>
          <cell r="D4826" t="str">
            <v>COLETADO</v>
          </cell>
          <cell r="E4826">
            <v>157.80000000000001</v>
          </cell>
        </row>
        <row r="4827">
          <cell r="A4827" t="str">
            <v>79506/2</v>
          </cell>
          <cell r="B4827" t="str">
            <v>ESCAVAÇÃO MANUAL DE VALA/CAVA EM LODO, ENTRE 3 E 4,5M DE PROFUNDIDADE</v>
          </cell>
          <cell r="C4827" t="str">
            <v>M3</v>
          </cell>
          <cell r="D4827" t="str">
            <v>COLETADO</v>
          </cell>
          <cell r="E4827">
            <v>236.7</v>
          </cell>
        </row>
        <row r="4828">
          <cell r="A4828">
            <v>83343</v>
          </cell>
          <cell r="B4828" t="str">
            <v>ESCAVACAO MECANICA DE VALAS (SOLO COM AGUA), PROFUNDIDADE MAIOR QUE 4,00 M ATE 6,00 M.</v>
          </cell>
          <cell r="C4828" t="str">
            <v>M3</v>
          </cell>
          <cell r="D4828" t="str">
            <v>COLETADO</v>
          </cell>
          <cell r="E4828">
            <v>12.29</v>
          </cell>
        </row>
        <row r="4829">
          <cell r="A4829">
            <v>90082</v>
          </cell>
          <cell r="B4829" t="str">
            <v>ESCAVAÇÃO MECANIZADA DE VALA COM PROF. ATÉ 1,5 M (MÉDIA ENTRE MONTANTE E JUSANTE/UMA COMPOSIÇÃO POR TRECHO), COM ESCAVADEIRA HIDRÁULICA (0,8 M3), LARG. DE 1,5 M A 2,5 M, EM SOLO DE 1A CATEGORIA, EM LOCAIS COM ALTO NÍVEL DE INTERFERÊNCIA. AF_01/2015</v>
          </cell>
          <cell r="C4829" t="str">
            <v>M3</v>
          </cell>
          <cell r="D4829" t="str">
            <v>COLETADO</v>
          </cell>
          <cell r="E4829">
            <v>7.57</v>
          </cell>
        </row>
        <row r="4830">
          <cell r="A4830">
            <v>90084</v>
          </cell>
          <cell r="B4830" t="str">
            <v>ESCAVAÇÃO MECANIZADA DE VALA COM PROF. MAIOR QUE 1,5 M ATÉ 3,0 M (MÉDIA ENTRE MONTANTE E JUSANTE/UMA COMPOSIÇÃO POR TRECHO), COM ESCAVADEIRA HIDRÁULICA (0,8 M3/111 HP), LARGURA ATÉ 1,5 M, EM SOLO DE 1A CATEGORIA, EM LOCAIS COM ALTO NÍVEL DE INTERFERÊNCIA. AF_01/2015</v>
          </cell>
          <cell r="C4830" t="str">
            <v>M3</v>
          </cell>
          <cell r="D4830" t="str">
            <v>COLETADO</v>
          </cell>
          <cell r="E4830">
            <v>7.35</v>
          </cell>
        </row>
        <row r="4831">
          <cell r="A4831">
            <v>90085</v>
          </cell>
          <cell r="B4831" t="str">
            <v>ESCAVAÇÃO MECANIZADA DE VALA COM PROF. MAIOR QUE 1,5 M ATÉ 3,0 M (MÉDIA ENTRE MONTANTE E JUSANTE/UMA COMPOSIÇÃO POR TRECHO), COM ESCAVADEIRA HIDRÁULICA (0,8 M3/111 HP), LARG. DE 1,5 M A 2,5 M, EM SOLO DE 1A CATEGORIA, EM LOCAIS COM ALTO NÍVEL DE INTERFERÊNCIA. AF_01/2015</v>
          </cell>
          <cell r="C4831" t="str">
            <v>M3</v>
          </cell>
          <cell r="D4831" t="str">
            <v>COLETADO</v>
          </cell>
          <cell r="E4831">
            <v>6.91</v>
          </cell>
        </row>
        <row r="4832">
          <cell r="A4832">
            <v>90086</v>
          </cell>
          <cell r="B4832" t="str">
            <v>ESCAVAÇÃO MECANIZADA DE VALA COM PROF. MAIOR QUE 3,0 M ATÉ 4,5 M(MÉDIA ENTRE MONTANTE E JUSANTE/UMA COMPOSIÇÃO POR TRECHO), COM ESCAVADEIRA HIDRÁULICA (0,8 M3/111 HP), LARG. MENOR QUE 1,5 M, EM SOLO DE 1A CATEGORIA, EM LOCAIS COM ALTO NÍVEL DE INTERFERÊNCIA. AF_01/2015</v>
          </cell>
          <cell r="C4832" t="str">
            <v>M3</v>
          </cell>
          <cell r="D4832" t="str">
            <v>COLETADO</v>
          </cell>
          <cell r="E4832">
            <v>6.99</v>
          </cell>
        </row>
        <row r="4833">
          <cell r="A4833">
            <v>90087</v>
          </cell>
          <cell r="B4833" t="str">
            <v>ESCAVAÇÃO MECANIZADA DE VALA COM PROF. DE 3,0 M ATÉ 4,5 M(MÉDIA ENTRE MONTANTE E JUSANTE/UMA COMPOSIÇÃO POR TRECHO), COM ESCAVADEIRA HIDRÁULICA (1,2 M3/155 HP), LARG. DE 1,5 M A 2,5 M, EM SOLO DE 1A CATEGORIA, EM LOCAIS COM ALTO NÍVEL DE INTERFERÊNCIA. AF_01/2015</v>
          </cell>
          <cell r="C4833" t="str">
            <v>M3</v>
          </cell>
          <cell r="D4833" t="str">
            <v>COEFICIENTE DE REPRESENTATIVIDADE</v>
          </cell>
          <cell r="E4833">
            <v>5.96</v>
          </cell>
        </row>
        <row r="4834">
          <cell r="A4834">
            <v>90088</v>
          </cell>
          <cell r="B4834" t="str">
            <v>ESCAVAÇÃO MECANIZADA DE VALA COM PROF. MAIOR QUE 4,5 M ATÉ 6,0 M(MÉDIA ENTRE MONTANTE E JUSANTE/UMA COMPOSIÇÃO POR TRECHO), COM ESCAVADEIRA HIDRÁULICA (1,2 M3/155 HP), LARG. MENOR QUE 1,5 M, EM SOLO DE 1A CATEGORIA, EM LOCAIS COM ALTO NÍVEL DE INTERFERÊNCIA. AF_01/2015</v>
          </cell>
          <cell r="C4834" t="str">
            <v>M3</v>
          </cell>
          <cell r="D4834" t="str">
            <v>COEFICIENTE DE REPRESENTATIVIDADE</v>
          </cell>
          <cell r="E4834">
            <v>6.09</v>
          </cell>
        </row>
        <row r="4835">
          <cell r="A4835">
            <v>90090</v>
          </cell>
          <cell r="B4835" t="str">
            <v>ESCAVAÇÃO MECANIZADA DE VALA COM PROF. MAIOR QUE 4,5 M ATÉ 6,0 M(MÉDIA ENTRE MONTANTE E JUSANTE/UMA COMPOSIÇÃO POR TRECHO), COM ESCAVADEIRA HIDRÁULICA (1,2 M3/155 HP), LARG. DE 1,5 M A 2,5 M, EM SOLO DE 1A CATEGORIA, EM LOCAIS COM ALTO NÍVEL DE INTERFERÊNCIA. AF_01/2015</v>
          </cell>
          <cell r="C4835" t="str">
            <v>M3</v>
          </cell>
          <cell r="D4835" t="str">
            <v>COEFICIENTE DE REPRESENTATIVIDADE</v>
          </cell>
          <cell r="E4835">
            <v>5.84</v>
          </cell>
        </row>
        <row r="4836">
          <cell r="A4836">
            <v>90091</v>
          </cell>
          <cell r="B4836" t="str">
            <v>ESCAVAÇÃO MECANIZADA DE VALA COM PROF. ATÉ 1,5 M(MÉDIA ENTRE MONTANTE E JUSANTE/UMA COMPOSIÇÃO POR TRECHO), COM ESCAVADEIRA HIDRÁULICA (0,8 M3), LARG. DE 1,5M A 2,5 M, EM SOLO DE 1A CATEGORIA, LOCAIS COM BAIXO NÍVEL DE INTERFERÊNCIA. AF_01/2015</v>
          </cell>
          <cell r="C4836" t="str">
            <v>M3</v>
          </cell>
          <cell r="D4836" t="str">
            <v>COLETADO</v>
          </cell>
          <cell r="E4836">
            <v>4.51</v>
          </cell>
        </row>
        <row r="4837">
          <cell r="A4837">
            <v>90092</v>
          </cell>
          <cell r="B4837" t="str">
            <v>ESCAVAÇÃO MECANIZADA DE VALA COM PROF. MAIOR QUE 1,5 M E ATÉ 3,0 M(MÉDIA ENTRE MONTANTE E JUSANTE/UMA COMPOSIÇÃO POR TRECHO), COM ESCAVADEIRA HIDRÁULICA (0,8 M3/111 HP), LARG. MENOR QUE 1,5 M, EM SOLO DE 1A CATEGORIA, LOCAIS COM BAIXO NÍVEL DE INTERFERÊNCIA. AF_01/2015</v>
          </cell>
          <cell r="C4837" t="str">
            <v>M3</v>
          </cell>
          <cell r="D4837" t="str">
            <v>COLETADO</v>
          </cell>
          <cell r="E4837">
            <v>4.38</v>
          </cell>
        </row>
        <row r="4838">
          <cell r="A4838">
            <v>90093</v>
          </cell>
          <cell r="B4838" t="str">
            <v>ESCAVAÇÃO MECANIZADA DE VALA COM PROF. MAIOR QUE 1,5 M ATÉ 3,0 M (MÉDIA ENTRE MONTANTE E JUSANTE/UMA COMPOSIÇÃO POR TRECHO), COM ESCAVADEIRA HIDRÁULICA (0,8 M3/111 HP), LARG. DE 1,5 M A 2,5 M, EM SOLO DE 1A CATEGORIA, LOCAIS COM BAIXO NÍVEL DE INTERFERÊNCIA. AF_01/2015</v>
          </cell>
          <cell r="C4838" t="str">
            <v>M3</v>
          </cell>
          <cell r="D4838" t="str">
            <v>COLETADO</v>
          </cell>
          <cell r="E4838">
            <v>4.12</v>
          </cell>
        </row>
        <row r="4839">
          <cell r="A4839">
            <v>90094</v>
          </cell>
          <cell r="B4839" t="str">
            <v>ESCAVAÇÃO MECANIZADA DE VALA COM PROF. MAIOR QUE 3,0 M ATÉ 4,5 M (MÉDIA ENTRE MONTANTE E JUSANTE/UMA COMPOSIÇÃO POR TRECHO), COM ESCAVADEIRA HIDRÁULICA (0,8 M3/111 HP), LARG. MENOR QUE 1,5 M, EM SOLO DE 1A CATEGORIA, LOCAIS COM BAIXO NÍVEL DE INTERFERÊNCIA. AF_01/2015</v>
          </cell>
          <cell r="C4839" t="str">
            <v>M3</v>
          </cell>
          <cell r="D4839" t="str">
            <v>COLETADO</v>
          </cell>
          <cell r="E4839">
            <v>4.16</v>
          </cell>
        </row>
        <row r="4840">
          <cell r="A4840">
            <v>90095</v>
          </cell>
          <cell r="B4840" t="str">
            <v>ESCAVAÇÃO MECANIZADA DE VALA COM PROF. MAIOR QUE 3,0 M ATÉ 4,5 M (MÉDIA ENTRE MONTANTE E JUSANTE/UMA COMPOSIÇÃO POR TRECHO), COM ESCAVADEIRA HIDRÁULICA (1,2 M3/155 HP), LARG. DE 1,5 M A 2,5 M, EM SOLO DE 1A CATEGORIA, LOCAIS COM BAIXO NÍVEL DE INTERFERÊNCIA. AF_01/2015</v>
          </cell>
          <cell r="C4840" t="str">
            <v>M3</v>
          </cell>
          <cell r="D4840" t="str">
            <v>COEFICIENTE DE REPRESENTATIVIDADE</v>
          </cell>
          <cell r="E4840">
            <v>3.56</v>
          </cell>
        </row>
        <row r="4841">
          <cell r="A4841">
            <v>90096</v>
          </cell>
          <cell r="B4841" t="str">
            <v>ESCAVAÇÃO MECANIZADA DE VALA COM PROF. MAIOR QUE 4,5 M ATÉ 6,0 M (MÉDIA ENTRE MONTANTE E JUSANTE/UMA COMPOSIÇÃO POR TRECHO), COM ESCAVADEIRA HIDRÁULICA (1,2 M3/155 HP), LARG. MENOR QUE 1,5 M, EM SOLO DE 1A CATEGORIA, LOCAIS COM BAIXO NÍVEL DE INTERFERÊNCIA. AF_01/2015</v>
          </cell>
          <cell r="C4841" t="str">
            <v>M3</v>
          </cell>
          <cell r="D4841" t="str">
            <v>COEFICIENTE DE REPRESENTATIVIDADE</v>
          </cell>
          <cell r="E4841">
            <v>3.64</v>
          </cell>
        </row>
        <row r="4842">
          <cell r="A4842">
            <v>90098</v>
          </cell>
          <cell r="B4842" t="str">
            <v>ESCAVAÇÃO MECANIZADA DE VALA COM PROF. MAIOR QUE 4,5 M ATÉ 6,0 M (MÉDIA ENTRE MONTANTE E JUSANTE/UMA COMPOSIÇÃO POR TRECHO), COM ESCAVADEIRA HIDRÁULICA (1,2 M3/155 HP), LARG. DE 1,5 M A 2,5 M, EM SOLO DE 1A CATEGORIA, LOCAIS COM BAIXO NÍVEL DE INTERFERÊNCIA. AF_01/2015</v>
          </cell>
          <cell r="C4842" t="str">
            <v>M3</v>
          </cell>
          <cell r="D4842" t="str">
            <v>COEFICIENTE DE REPRESENTATIVIDADE</v>
          </cell>
          <cell r="E4842">
            <v>3.49</v>
          </cell>
        </row>
        <row r="4843">
          <cell r="A4843">
            <v>90099</v>
          </cell>
          <cell r="B4843" t="str">
            <v>ESCAVAÇÃO MECANIZADA DE VALA COM PROF. ATÉ 1,5 M (MÉDIA ENTRE MONTANTE E JUSANTE/UMA COMPOSIÇÃO POR TRECHO), COM RETROESCAVADEIRA (0,26 M3/88 HP), LARG. MENOR QUE 0,8 M, EM SOLO DE 1A CATEGORIA, EM LOCAIS COM ALTO NÍVEL DE INTERFERÊNCIA. AF_01/2015</v>
          </cell>
          <cell r="C4843" t="str">
            <v>M3</v>
          </cell>
          <cell r="D4843" t="str">
            <v>COEFICIENTE DE REPRESENTATIVIDADE</v>
          </cell>
          <cell r="E4843">
            <v>10.61</v>
          </cell>
        </row>
        <row r="4844">
          <cell r="A4844">
            <v>90100</v>
          </cell>
          <cell r="B4844" t="str">
            <v>ESCAVAÇÃO MECANIZADA DE VALA COM PROF. ATÉ 1,5 M (MÉDIA ENTRE MONTANTE E JUSANTE/UMA COMPOSIÇÃO POR TRECHO), COM RETROESCAVADEIRA (0,26 M3/88 HP), LARG. DE 0,8 M A 1,5 M, EM SOLO DE 1A CATEGORIA, EM LOCAIS COM ALTO NÍVEL DE INTERFERÊNCIA. AF_01/2015</v>
          </cell>
          <cell r="C4844" t="str">
            <v>M3</v>
          </cell>
          <cell r="D4844" t="str">
            <v>COEFICIENTE DE REPRESENTATIVIDADE</v>
          </cell>
          <cell r="E4844">
            <v>9.0299999999999994</v>
          </cell>
        </row>
        <row r="4845">
          <cell r="A4845">
            <v>90101</v>
          </cell>
          <cell r="B4845" t="str">
            <v>ESCAVAÇÃO MECANIZADA DE VALA COM PROF. MAIOR QUE 1,5 M ATÉ 3,0 M (MÉDIA ENTRE MONTANTE E JUSANTE/UMA COMPOSIÇÃO POR TRECHO), COM RETROESCAVADEIRA (0,26 M3/88 HP), LARG. MENOR QUE 0,8 M, EM SOLO DE 1A CATEGORIA, EM LOCAIS COM ALTO NÍVEL DE INTERFERÊNCIA.AF_01/2015</v>
          </cell>
          <cell r="C4845" t="str">
            <v>M3</v>
          </cell>
          <cell r="D4845" t="str">
            <v>COEFICIENTE DE REPRESENTATIVIDADE</v>
          </cell>
          <cell r="E4845">
            <v>8.91</v>
          </cell>
        </row>
        <row r="4846">
          <cell r="A4846">
            <v>90102</v>
          </cell>
          <cell r="B4846" t="str">
            <v>ESCAVAÇÃO MECANIZADA DE VALA COM PROF. MAIOR QUE 1,5 M ATÉ 3,0 M (MÉDIA ENTRE MONTANTE E JUSANTE/UMA COMPOSIÇÃO POR TRECHO), COM RETROESCAVADEIRA (0,26 M3/ POTÊNCIA:88 HP), LARGURA DE 0,8 M A 1,5 M, EM SOLO DE 1A CATEGORIA, EM LOCAIS COM ALTO NÍVEL DE INTERFERÊNCIA. AF_01/2015</v>
          </cell>
          <cell r="C4846" t="str">
            <v>M3</v>
          </cell>
          <cell r="D4846" t="str">
            <v>COEFICIENTE DE REPRESENTATIVIDADE</v>
          </cell>
          <cell r="E4846">
            <v>8.11</v>
          </cell>
        </row>
        <row r="4847">
          <cell r="A4847">
            <v>90105</v>
          </cell>
          <cell r="B4847" t="str">
            <v>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v>
          </cell>
          <cell r="C4847" t="str">
            <v>M3</v>
          </cell>
          <cell r="D4847" t="str">
            <v>COEFICIENTE DE REPRESENTATIVIDADE</v>
          </cell>
          <cell r="E4847">
            <v>6.33</v>
          </cell>
        </row>
        <row r="4848">
          <cell r="A4848">
            <v>90106</v>
          </cell>
          <cell r="B4848" t="str">
            <v>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v>
          </cell>
          <cell r="C4848" t="str">
            <v>M3</v>
          </cell>
          <cell r="D4848" t="str">
            <v>COEFICIENTE DE REPRESENTATIVIDADE</v>
          </cell>
          <cell r="E4848">
            <v>5.39</v>
          </cell>
        </row>
        <row r="4849">
          <cell r="A4849">
            <v>90107</v>
          </cell>
          <cell r="B4849" t="str">
            <v>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v>
          </cell>
          <cell r="C4849" t="str">
            <v>M3</v>
          </cell>
          <cell r="D4849" t="str">
            <v>COEFICIENTE DE REPRESENTATIVIDADE</v>
          </cell>
          <cell r="E4849">
            <v>5.31</v>
          </cell>
        </row>
        <row r="4850">
          <cell r="A4850">
            <v>90108</v>
          </cell>
          <cell r="B4850" t="str">
            <v>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v>
          </cell>
          <cell r="C4850" t="str">
            <v>M3</v>
          </cell>
          <cell r="D4850" t="str">
            <v>COEFICIENTE DE REPRESENTATIVIDADE</v>
          </cell>
          <cell r="E4850">
            <v>4.83</v>
          </cell>
        </row>
        <row r="4851">
          <cell r="A4851">
            <v>93358</v>
          </cell>
          <cell r="B4851" t="str">
            <v>ESCAVAÇÃO MANUAL DE VALA COM PROFUNDIDADE MENOR OU IGUAL A 1,30 M. AF_03/2016</v>
          </cell>
          <cell r="C4851" t="str">
            <v>M3</v>
          </cell>
          <cell r="D4851" t="str">
            <v>COLETADO</v>
          </cell>
          <cell r="E4851">
            <v>62.42</v>
          </cell>
        </row>
        <row r="4852">
          <cell r="A4852">
            <v>94304</v>
          </cell>
          <cell r="B4852" t="str">
            <v>ATERRO MECANIZADO DE VALA COM ESCAVADEIRA HIDRÁULICA (CAPACIDADE DA CAÇAMBA: 0,8 M³ / POTÊNCIA: 111 HP), LARGURA DE 1,5 A 2,5 M, PROFUNDIDADE ATÉ 1,5 M, COM SOLO ARGILO-ARENOSO. AF_05/2016</v>
          </cell>
          <cell r="C4852" t="str">
            <v>M3</v>
          </cell>
          <cell r="D4852" t="str">
            <v>ATRIBUÍDO SÃO PAULO</v>
          </cell>
          <cell r="E4852">
            <v>26.31</v>
          </cell>
        </row>
        <row r="4853">
          <cell r="A4853">
            <v>94305</v>
          </cell>
          <cell r="B4853" t="str">
            <v>ATERRO MECANIZADO DE VALA COM ESCAVADEIRA HIDRÁULICA (CAPACIDADE DA CAÇAMBA: 0,8 M³ / POTÊNCIA: 111 HP), LARGURA ATÉ 1,5 M, PROFUNDIDADE DE 1,5 A 3,0 M, COM SOLO ARGILO-ARENOSO. AF_05/2016</v>
          </cell>
          <cell r="C4853" t="str">
            <v>M3</v>
          </cell>
          <cell r="D4853" t="str">
            <v>ATRIBUÍDO SÃO PAULO</v>
          </cell>
          <cell r="E4853">
            <v>23.28</v>
          </cell>
        </row>
        <row r="4854">
          <cell r="A4854">
            <v>94306</v>
          </cell>
          <cell r="B4854" t="str">
            <v>ATERRO MECANIZADO DE VALA COM ESCAVADEIRA HIDRÁULICA (CAPACIDADE DA CAÇAMBA: 0,8 M³ / POTÊNCIA: 111 HP), LARGURA DE 1,5 A 2,5 M, PROFUNDIDADE DE 1,5 A 3,0 M, COM SOLO ARGILO-ARENOSO. AF_05/2016</v>
          </cell>
          <cell r="C4854" t="str">
            <v>M3</v>
          </cell>
          <cell r="D4854" t="str">
            <v>ATRIBUÍDO SÃO PAULO</v>
          </cell>
          <cell r="E4854">
            <v>19.43</v>
          </cell>
        </row>
        <row r="4855">
          <cell r="A4855">
            <v>94307</v>
          </cell>
          <cell r="B4855" t="str">
            <v>ATERRO MECANIZADO DE VALA COM ESCAVADEIRA HIDRÁULICA (CAPACIDADE DA CAÇAMBA: 0,8 M³ / POTÊNCIA: 111 HP), LARGURA ATÉ 1,5 M, PROFUNDIDADE DE 3,0 A 4,5 M, COM SOLO ARGILO-ARENOSO. AF_05/2016</v>
          </cell>
          <cell r="C4855" t="str">
            <v>M3</v>
          </cell>
          <cell r="D4855" t="str">
            <v>ATRIBUÍDO SÃO PAULO</v>
          </cell>
          <cell r="E4855">
            <v>20.3</v>
          </cell>
        </row>
        <row r="4856">
          <cell r="A4856">
            <v>94308</v>
          </cell>
          <cell r="B4856" t="str">
            <v>ATERRO MECANIZADO DE VALA COM ESCAVADEIRA HIDRÁULICA (CAPACIDADE DA CAÇAMBA: 0,8 M³ / POTÊNCIA: 111 HP), LARGURA DE 1,5 A 2,5 M, PROFUNDIDADE DE 3,0 A 4,5 M, COM SOLO ARGILO-ARENOSO. AF_05/2016</v>
          </cell>
          <cell r="C4856" t="str">
            <v>M3</v>
          </cell>
          <cell r="D4856" t="str">
            <v>ATRIBUÍDO SÃO PAULO</v>
          </cell>
          <cell r="E4856">
            <v>18.07</v>
          </cell>
        </row>
        <row r="4857">
          <cell r="A4857">
            <v>94309</v>
          </cell>
          <cell r="B4857" t="str">
            <v>ATERRO MECANIZADO DE VALA COM ESCAVADEIRA HIDRÁULICA (CAPACIDADE DA CAÇAMBA: 0,8 M³ / POTÊNCIA: 111 HP), LARGURA ATÉ 1,5 M, PROFUNDIDADE DE 4,5 A 6,0 M, COM SOLO ARGILO-ARENOSO. AF_05/2016</v>
          </cell>
          <cell r="C4857" t="str">
            <v>M3</v>
          </cell>
          <cell r="D4857" t="str">
            <v>ATRIBUÍDO SÃO PAULO</v>
          </cell>
          <cell r="E4857">
            <v>19.04</v>
          </cell>
        </row>
        <row r="4858">
          <cell r="A4858">
            <v>94310</v>
          </cell>
          <cell r="B4858" t="str">
            <v>ATERRO MECANIZADO DE VALA COM ESCAVADEIRA HIDRÁULICA (CAPACIDADE DA CAÇAMBA: 0,8 M³ / POTÊNCIA: 111 HP), LARGURA DE 1,5 A 2,5 M, PROFUNDIDADE DE 4,5 A 6,0 M, COM SOLO ARGILO-ARENOSO. AF_05/2016</v>
          </cell>
          <cell r="C4858" t="str">
            <v>M3</v>
          </cell>
          <cell r="D4858" t="str">
            <v>ATRIBUÍDO SÃO PAULO</v>
          </cell>
          <cell r="E4858">
            <v>17.39</v>
          </cell>
        </row>
        <row r="4859">
          <cell r="A4859">
            <v>94315</v>
          </cell>
          <cell r="B4859" t="str">
            <v>ATERRO MECANIZADO DE VALA COM RETROESCAVADEIRA (CAPACIDADE DA CAÇAMBA DA RETRO: 0,26 M³ / POTÊNCIA: 88 HP), LARGURA ATÉ 0,8 M, PROFUNDIDADE ATÉ 1,5 M, COM SOLO ARGILO-ARENOSO. AF_05/2016</v>
          </cell>
          <cell r="C4859" t="str">
            <v>M3</v>
          </cell>
          <cell r="D4859" t="str">
            <v>ATRIBUÍDO SÃO PAULO</v>
          </cell>
          <cell r="E4859">
            <v>34.950000000000003</v>
          </cell>
        </row>
        <row r="4860">
          <cell r="A4860">
            <v>94316</v>
          </cell>
          <cell r="B4860" t="str">
            <v>ATERRO MECANIZADO DE VALA COM RETROESCAVADEIRA (CAPACIDADE DA CAÇAMBA DA RETRO: 0,26 M³ / POTÊNCIA: 88 HP), LARGURA DE 0,8 A 1,5 M, PROFUNDIDADE ATÉ 1,5 M, COM SOLO ARGILO-ARENOSO. AF_05/2016</v>
          </cell>
          <cell r="C4860" t="str">
            <v>M3</v>
          </cell>
          <cell r="D4860" t="str">
            <v>ATRIBUÍDO SÃO PAULO</v>
          </cell>
          <cell r="E4860">
            <v>27.24</v>
          </cell>
        </row>
        <row r="4861">
          <cell r="A4861">
            <v>94317</v>
          </cell>
          <cell r="B4861" t="str">
            <v>ATERRO MECANIZADO DE VALA COM RETROESCAVADEIRA (CAPACIDADE DA CAÇAMBA DA RETRO: 0,26 M³ / POTÊNCIA: 88 HP), LARGURA ATÉ 0,8 M, PROFUNDIDADE DE 1,5 A 3,0 M, COM SOLO ARGILO-ARENOSO. AF_05/2016</v>
          </cell>
          <cell r="C4861" t="str">
            <v>M3</v>
          </cell>
          <cell r="D4861" t="str">
            <v>ATRIBUÍDO SÃO PAULO</v>
          </cell>
          <cell r="E4861">
            <v>23.83</v>
          </cell>
        </row>
        <row r="4862">
          <cell r="A4862">
            <v>94318</v>
          </cell>
          <cell r="B4862" t="str">
            <v>ATERRO MECANIZADO DE VALA COM RETROESCAVADEIRA (CAPACIDADE DA CAÇAMBA DA RETRO: 0,26 M³ / POTÊNCIA: 88 HP), LARGURA DE 0,8 A 1,5 M, PROFUNDIDADE DE 1,5 A 3,0 M, COM SOLO ARGILO-ARENOSO. AF_05/2016</v>
          </cell>
          <cell r="C4862" t="str">
            <v>M3</v>
          </cell>
          <cell r="D4862" t="str">
            <v>ATRIBUÍDO SÃO PAULO</v>
          </cell>
          <cell r="E4862">
            <v>19.420000000000002</v>
          </cell>
        </row>
        <row r="4863">
          <cell r="A4863">
            <v>94319</v>
          </cell>
          <cell r="B4863" t="str">
            <v>ATERRO MANUAL DE VALAS COM SOLO ARGILO-ARENOSO E COMPACTAÇÃO MECANIZADA. AF_05/2016</v>
          </cell>
          <cell r="C4863" t="str">
            <v>M3</v>
          </cell>
          <cell r="D4863" t="str">
            <v>ATRIBUÍDO SÃO PAULO</v>
          </cell>
          <cell r="E4863">
            <v>38.44</v>
          </cell>
        </row>
        <row r="4864">
          <cell r="A4864">
            <v>94327</v>
          </cell>
          <cell r="B4864" t="str">
            <v>ATERRO MECANIZADO DE VALA COM ESCAVADEIRA HIDRÁULICA (CAPACIDADE DA CAÇAMBA: 0,8 M³ / POTÊNCIA: 111 HP), LARGURA DE 1,5 A 2,5 M, PROFUNDIDADE ATÉ 1,5 M, COM AREIA PARA ATERRO. AF_05/2016</v>
          </cell>
          <cell r="C4864" t="str">
            <v>M3</v>
          </cell>
          <cell r="D4864" t="str">
            <v>ATRIBUÍDO SÃO PAULO</v>
          </cell>
          <cell r="E4864">
            <v>61.5</v>
          </cell>
        </row>
        <row r="4865">
          <cell r="A4865">
            <v>94328</v>
          </cell>
          <cell r="B4865" t="str">
            <v>ATERRO MECANIZADO DE VALA COM ESCAVADEIRA HIDRÁULICA (CAPACIDADE DA CAÇAMBA: 0,8 M³ / POTÊNCIA: 111 HP), LARGURA ATÉ 1,5 M, PROFUNDIDADE DE 1,5 A 3,0 M, COM AREIA PARA ATERRO. AF_05/2016</v>
          </cell>
          <cell r="C4865" t="str">
            <v>M3</v>
          </cell>
          <cell r="D4865" t="str">
            <v>ATRIBUÍDO SÃO PAULO</v>
          </cell>
          <cell r="E4865">
            <v>58.47</v>
          </cell>
        </row>
        <row r="4866">
          <cell r="A4866">
            <v>94329</v>
          </cell>
          <cell r="B4866" t="str">
            <v>ATERRO MECANIZADO DE VALA COM ESCAVADEIRA HIDRÁULICA (CAPACIDADE DA CAÇAMBA: 0,8 M³ / POTÊNCIA: 111 HP), LARGURA DE 1,5 A 2,5 M, PROFUNDIDADE DE 1,5 A 3,0 M, COM AREIA PARA ATERRO. AF_05/2016</v>
          </cell>
          <cell r="C4866" t="str">
            <v>M3</v>
          </cell>
          <cell r="D4866" t="str">
            <v>ATRIBUÍDO SÃO PAULO</v>
          </cell>
          <cell r="E4866">
            <v>54.62</v>
          </cell>
        </row>
        <row r="4867">
          <cell r="A4867">
            <v>94330</v>
          </cell>
          <cell r="B4867" t="str">
            <v>ATERRO MECANIZADO DE VALA COM ESCAVADEIRA HIDRÁULICA (CAPACIDADE DA CAÇAMBA: 0,8 M³ / POTÊNCIA: 111 HP), LARGURA ATÉ 1,5 M, PROFUNDIDADE DE 3,0 A 4,5 M, COM AREIA PARA ATERRO. AF_05/2016</v>
          </cell>
          <cell r="C4867" t="str">
            <v>M3</v>
          </cell>
          <cell r="D4867" t="str">
            <v>ATRIBUÍDO SÃO PAULO</v>
          </cell>
          <cell r="E4867">
            <v>55.49</v>
          </cell>
        </row>
        <row r="4868">
          <cell r="A4868">
            <v>94331</v>
          </cell>
          <cell r="B4868" t="str">
            <v>ATERRO MECANIZADO DE VALA COM ESCAVADEIRA HIDRÁULICA (CAPACIDADE DA CAÇAMBA: 0,8 M³ / POTÊNCIA: 111 HP), LARGURA DE 1,5 A 2,5 M, PROFUNDIDADE DE 3,0 A 4,5 M, COM AREIA PARA ATERRO. AF_05/2016</v>
          </cell>
          <cell r="C4868" t="str">
            <v>M3</v>
          </cell>
          <cell r="D4868" t="str">
            <v>ATRIBUÍDO SÃO PAULO</v>
          </cell>
          <cell r="E4868">
            <v>53.26</v>
          </cell>
        </row>
        <row r="4869">
          <cell r="A4869">
            <v>94332</v>
          </cell>
          <cell r="B4869" t="str">
            <v>ATERRO MECANIZADO DE VALA COM ESCAVADEIRA HIDRÁULICA (CAPACIDADE DA CAÇAMBA: 0,8 M³ / POTÊNCIA: 111 HP), LARGURA ATÉ 1,5 M, PROFUNDIDADE DE 4,5 A 6,0 M, COM AREIA PARA ATERRO. AF_05/2016</v>
          </cell>
          <cell r="C4869" t="str">
            <v>M3</v>
          </cell>
          <cell r="D4869" t="str">
            <v>ATRIBUÍDO SÃO PAULO</v>
          </cell>
          <cell r="E4869">
            <v>54.23</v>
          </cell>
        </row>
        <row r="4870">
          <cell r="A4870">
            <v>94333</v>
          </cell>
          <cell r="B4870" t="str">
            <v>ATERRO MECANIZADO DE VALA COM ESCAVADEIRA HIDRÁULICA (CAPACIDADE DA CAÇAMBA: 0,8 M³ / POTÊNCIA: 111 HP), LARGURA DE 1,5 A 2,5 M, PROFUNDIDADE DE 4,5 A 6,0 M, COM AREIA PARA ATERRO. AF_05/2016</v>
          </cell>
          <cell r="C4870" t="str">
            <v>M3</v>
          </cell>
          <cell r="D4870" t="str">
            <v>ATRIBUÍDO SÃO PAULO</v>
          </cell>
          <cell r="E4870">
            <v>52.58</v>
          </cell>
        </row>
        <row r="4871">
          <cell r="A4871">
            <v>94338</v>
          </cell>
          <cell r="B4871" t="str">
            <v>ATERRO MECANIZADO DE VALA COM RETROESCAVADEIRA (CAPACIDADE DA CAÇAMBA DA RETRO: 0,26 M³ / POTÊNCIA: 88 HP), LARGURA ATÉ 0,8 M, PROFUNDIDADE ATÉ 1,5 M, COM AREIA PARA ATERRO. AF_05/2016</v>
          </cell>
          <cell r="C4871" t="str">
            <v>M3</v>
          </cell>
          <cell r="D4871" t="str">
            <v>ATRIBUÍDO SÃO PAULO</v>
          </cell>
          <cell r="E4871">
            <v>70.14</v>
          </cell>
        </row>
        <row r="4872">
          <cell r="A4872">
            <v>94339</v>
          </cell>
          <cell r="B4872" t="str">
            <v>ATERRO MECANIZADO DE VALA COM RETROESCAVADEIRA (CAPACIDADE DA CAÇAMBA DA RETRO: 0,26 M³ / POTÊNCIA: 88 HP), LARGURA DE 0,8 A 1,5 M, PROFUNDIDADE ATÉ 1,5 M, COM AREIA PARA ATERRO. AF_05/2016</v>
          </cell>
          <cell r="C4872" t="str">
            <v>M3</v>
          </cell>
          <cell r="D4872" t="str">
            <v>ATRIBUÍDO SÃO PAULO</v>
          </cell>
          <cell r="E4872">
            <v>62.43</v>
          </cell>
        </row>
        <row r="4873">
          <cell r="A4873">
            <v>94340</v>
          </cell>
          <cell r="B4873" t="str">
            <v>ATERRO MECANIZADO DE VALA COM RETROESCAVADEIRA (CAPACIDADE DA CAÇAMBA DA RETRO: 0,26 M³ / POTÊNCIA: 88 HP), LARGURA ATÉ 0,8 M, PROFUNDIDADE DE 1,5 A 3,0 M, COM AREIA PARA ATERRO. AF_05/2016</v>
          </cell>
          <cell r="C4873" t="str">
            <v>M3</v>
          </cell>
          <cell r="D4873" t="str">
            <v>ATRIBUÍDO SÃO PAULO</v>
          </cell>
          <cell r="E4873">
            <v>59.02</v>
          </cell>
        </row>
        <row r="4874">
          <cell r="A4874">
            <v>94341</v>
          </cell>
          <cell r="B4874" t="str">
            <v>ATERRO MECANIZADO DE VALA COM RETROESCAVADEIRA (CAPACIDADE DA CAÇAMBA DA RETRO: 0,26 M³ / POTÊNCIA: 88 HP), LARGURA DE 0,8 A 1,5 M, PROFUNDIDADE DE 1,5 A 3,0 M, COM AREIA PARA ATERRO. AF_05/2016</v>
          </cell>
          <cell r="C4874" t="str">
            <v>M3</v>
          </cell>
          <cell r="D4874" t="str">
            <v>ATRIBUÍDO SÃO PAULO</v>
          </cell>
          <cell r="E4874">
            <v>54.61</v>
          </cell>
        </row>
        <row r="4875">
          <cell r="A4875">
            <v>94342</v>
          </cell>
          <cell r="B4875" t="str">
            <v>ATERRO MANUAL DE VALAS COM AREIA PARA ATERRO E COMPACTAÇÃO MECANIZADA. AF_05/2016</v>
          </cell>
          <cell r="C4875" t="str">
            <v>M3</v>
          </cell>
          <cell r="D4875" t="str">
            <v>ATRIBUÍDO SÃO PAULO</v>
          </cell>
          <cell r="E4875">
            <v>73.63</v>
          </cell>
        </row>
        <row r="4876">
          <cell r="A4876">
            <v>96385</v>
          </cell>
          <cell r="B4876" t="str">
            <v>EXECUÇÃO E COMPACTAÇÃO DE ATERRO COM SOLO PREDOMINANTEMENTE ARGILOSO - EXCLUSIVE SOLO, ESCAVAÇÃO, CARGA E TRANSPORTE. AF_11/2019</v>
          </cell>
          <cell r="C4876" t="str">
            <v>M3</v>
          </cell>
          <cell r="D4876" t="str">
            <v>ATRIBUÍDO SÃO PAULO</v>
          </cell>
          <cell r="E4876">
            <v>6.94</v>
          </cell>
        </row>
        <row r="4877">
          <cell r="A4877">
            <v>96386</v>
          </cell>
          <cell r="B4877" t="str">
            <v>EXECUÇÃO E COMPACTAÇÃO DE ATERRO COM SOLO PREDOMINANTEMENTE ARENOSO - EXCLUSIVE SOLO, ESCAVAÇÃO, CARGA E TRANSPORTE. AF_11/2019</v>
          </cell>
          <cell r="C4877" t="str">
            <v>M3</v>
          </cell>
          <cell r="D4877" t="str">
            <v>ATRIBUÍDO SÃO PAULO</v>
          </cell>
          <cell r="E4877">
            <v>4.82</v>
          </cell>
        </row>
        <row r="4878">
          <cell r="A4878">
            <v>83346</v>
          </cell>
          <cell r="B4878" t="str">
            <v>UMEDECIMENTO DE MATERIAL PARA FECHAMENTO DE VALAS.</v>
          </cell>
          <cell r="C4878" t="str">
            <v>M3</v>
          </cell>
          <cell r="D4878" t="str">
            <v>ATRIBUÍDO SÃO PAULO</v>
          </cell>
          <cell r="E4878">
            <v>0.98</v>
          </cell>
        </row>
        <row r="4879">
          <cell r="A4879">
            <v>93360</v>
          </cell>
          <cell r="B4879" t="str">
            <v>REATERRO MECANIZADO DE VALA COM ESCAVADEIRA HIDRÁULICA (CAPACIDADE DA CAÇAMBA: 0,8 M³ / POTÊNCIA: 111 HP), LARGURA DE 1,5 A 2,5 M, PROFUNDIDADE ATÉ 1,5 M, COM SOLO DE 1ª CATEGORIA EM LOCAIS COM ALTO NÍVEL DE INTERFERÊNCIA. AF_04/2016</v>
          </cell>
          <cell r="C4879" t="str">
            <v>M3</v>
          </cell>
          <cell r="D4879" t="str">
            <v>ATRIBUÍDO SÃO PAULO</v>
          </cell>
          <cell r="E4879">
            <v>15.52</v>
          </cell>
        </row>
        <row r="4880">
          <cell r="A4880">
            <v>93361</v>
          </cell>
          <cell r="B4880" t="str">
            <v>REATERRO MECANIZADO DE VALA COM ESCAVADEIRA HIDRÁULICA (CAPACIDADE DA CAÇAMBA: 0,8 M³ / POTÊNCIA: 111 HP), LARGURA ATÉ 1,5 M, PROFUNDIDADE DE 1,5 A 3,0 M, COM SOLO DE 1ª CATEGORIA EM LOCAIS COM ALTO NÍVEL DE INTERFERÊNCIA. AF_04/2016</v>
          </cell>
          <cell r="C4880" t="str">
            <v>M3</v>
          </cell>
          <cell r="D4880" t="str">
            <v>ATRIBUÍDO SÃO PAULO</v>
          </cell>
          <cell r="E4880">
            <v>12.55</v>
          </cell>
        </row>
        <row r="4881">
          <cell r="A4881">
            <v>93362</v>
          </cell>
          <cell r="B4881" t="str">
            <v>REATERRO MECANIZADO DE VALA COM ESCAVADEIRA HIDRÁULICA (CAPACIDADE DA CAÇAMBA: 0,8 M³ / POTÊNCIA: 111 HP), LARGURA DE 1,5 A 2,5 M, PROFUNDIDADE DE 1,5 A 3,0 M, COM SOLO DE 1ª CATEGORIA EM LOCAIS COM ALTO NÍVEL DE INTERFERÊNCIA. AF_04/2016</v>
          </cell>
          <cell r="C4881" t="str">
            <v>M3</v>
          </cell>
          <cell r="D4881" t="str">
            <v>ATRIBUÍDO SÃO PAULO</v>
          </cell>
          <cell r="E4881">
            <v>8.65</v>
          </cell>
        </row>
        <row r="4882">
          <cell r="A4882">
            <v>93363</v>
          </cell>
          <cell r="B4882" t="str">
            <v>REATERRO MECANIZADO DE VALA COM ESCAVADEIRA HIDRÁULICA (CAPACIDADE DA CAÇAMBA: 0,8 M³ / POTÊNCIA: 111 HP), LARGURA ATÉ 1,5 M, PROFUNDIDADE DE 3,0 A 4,5 M COM SOLO DE 1ª CATEGORIA EM LOCAIS COM ALTO NÍVEL DE INTERFERÊNCIA. AF_04/2016</v>
          </cell>
          <cell r="C4882" t="str">
            <v>M3</v>
          </cell>
          <cell r="D4882" t="str">
            <v>ATRIBUÍDO SÃO PAULO</v>
          </cell>
          <cell r="E4882">
            <v>9.49</v>
          </cell>
        </row>
        <row r="4883">
          <cell r="A4883">
            <v>93364</v>
          </cell>
          <cell r="B4883" t="str">
            <v>REATERRO MECANIZADO DE VALA COM ESCAVADEIRA HIDRÁULICA (CAPACIDADE DA CAÇAMBA: 0,8 M³ / POTÊNCIA: 111 HP), LARGURA DE 1,5 A 2,5 M, PROFUNDIDADE DE 3,0  A 4,5 M, COM SOLO (SEM SUBSTITUIÇÃO) DE 1ª CATEGORIA EM LOCAIS COM ALTO NÍVEL DE INTERFERÊNCIA. AF_04/2016</v>
          </cell>
          <cell r="C4883" t="str">
            <v>M3</v>
          </cell>
          <cell r="D4883" t="str">
            <v>ATRIBUÍDO SÃO PAULO</v>
          </cell>
          <cell r="E4883">
            <v>7.27</v>
          </cell>
        </row>
        <row r="4884">
          <cell r="A4884">
            <v>93365</v>
          </cell>
          <cell r="B4884" t="str">
            <v>REATERRO MECANIZADO DE VALA COM ESCAVADEIRA HIDRÁULICA (CAPACIDADE DA CAÇAMBA: 0,8 M³ / POTÊNCIA: 111 HP), LARGURA ATÉ 1,5 M, PROFUNDIDADE DE 4,5 A 6,0 M, COM SOLO DE 1ª CATEGORIA EM LOCAIS COM ALTO NÍVEL DE INTERFERÊNCIA. AF_04/2016</v>
          </cell>
          <cell r="C4884" t="str">
            <v>M3</v>
          </cell>
          <cell r="D4884" t="str">
            <v>ATRIBUÍDO SÃO PAULO</v>
          </cell>
          <cell r="E4884">
            <v>8.19</v>
          </cell>
        </row>
        <row r="4885">
          <cell r="A4885">
            <v>93366</v>
          </cell>
          <cell r="B4885" t="str">
            <v>REATERRO MECANIZADO DE VALA COM ESCAVADEIRA HIDRÁULICA (CAPACIDADE DA CAÇAMBA: 0,8 M³ / POTÊNCIA: 111 HP), LARGURA DE 1,5 A 2,5 M, PROFUNDIDADE DE 4,5 A 6,0 M, COM SOLO DE 1ª CATEGORIA EM LOCAIS COM ALTO NÍVEL DE INTERFERÊNCIA. AF_04/2016</v>
          </cell>
          <cell r="C4885" t="str">
            <v>M3</v>
          </cell>
          <cell r="D4885" t="str">
            <v>ATRIBUÍDO SÃO PAULO</v>
          </cell>
          <cell r="E4885">
            <v>6.61</v>
          </cell>
        </row>
        <row r="4886">
          <cell r="A4886">
            <v>93367</v>
          </cell>
          <cell r="B4886" t="str">
            <v>REATERRO MECANIZADO DE VALA COM ESCAVADEIRA HIDRÁULICA (CAPACIDADE DA CAÇAMBA: 0,8 M³ / POTÊNCIA: 111 HP), LARGURA DE 1,5 A 2,5 M, PROFUNDIDADE ATÉ 1,5 M, COM SOLO DE 1ª CATEGORIA EM LOCAIS COM BAIXO NÍVEL DE INTERFERÊNCIA. AF_04/2016</v>
          </cell>
          <cell r="C4886" t="str">
            <v>M3</v>
          </cell>
          <cell r="D4886" t="str">
            <v>ATRIBUÍDO SÃO PAULO</v>
          </cell>
          <cell r="E4886">
            <v>14.61</v>
          </cell>
        </row>
        <row r="4887">
          <cell r="A4887">
            <v>93368</v>
          </cell>
          <cell r="B4887" t="str">
            <v>REATERRO MECANIZADO DE VALA COM ESCAVADEIRA HIDRÁULICA (CAPACIDADE DA CAÇAMBA: 0,8 M³ / POTÊNCIA: 111 HP), LARGURA ATÉ 1,5 M, PROFUNDIDADE DE 1,5 A 3,0 M, COM SOLO DE 1ª CATEGORIA EM LOCAIS COM BAIXO NÍVEL DE INTERFERÊNCIA. AF_04/2016</v>
          </cell>
          <cell r="C4887" t="str">
            <v>M3</v>
          </cell>
          <cell r="D4887" t="str">
            <v>ATRIBUÍDO SÃO PAULO</v>
          </cell>
          <cell r="E4887">
            <v>11.6</v>
          </cell>
        </row>
        <row r="4888">
          <cell r="A4888">
            <v>93369</v>
          </cell>
          <cell r="B4888" t="str">
            <v>REATERRO MECANIZADO DE VALA COM ESCAVADEIRA HIDRÁULICA (CAPACIDADE DA CAÇAMBA: 0,8 M³ / POTÊNCIA: 111 HP), LARGURA DE 1,5 A 2,5 M, PROFUNDIDADE DE 1,5 A 3,0 M, COM SOLO (SEM SUBSTITUIÇÃO) DE 1ª CATEGORIA EM LOCAIS COM BAIXO NÍVEL DE INTERFERÊNCIA. AF_04/2016</v>
          </cell>
          <cell r="C4888" t="str">
            <v>M3</v>
          </cell>
          <cell r="D4888" t="str">
            <v>ATRIBUÍDO SÃO PAULO</v>
          </cell>
          <cell r="E4888">
            <v>7.75</v>
          </cell>
        </row>
        <row r="4889">
          <cell r="A4889">
            <v>93370</v>
          </cell>
          <cell r="B4889" t="str">
            <v>REATERRO MECANIZADO DE VALA COM ESCAVADEIRA HIDRÁULICA (CAPACIDADE DA CAÇAMBA: 0,8 M³ / POTÊNCIA: 111 HP), LARGURA ATÉ 1,5 M, PROFUNDIDADE DE 3,0 A 4,5 M, COM SOLO DE 1ª CATEGORIA EM LOCAIS COM BAIXO NÍVEL DE INTERFERÊNCIA. AF_04/2016</v>
          </cell>
          <cell r="C4889" t="str">
            <v>M3</v>
          </cell>
          <cell r="D4889" t="str">
            <v>ATRIBUÍDO SÃO PAULO</v>
          </cell>
          <cell r="E4889">
            <v>8.6199999999999992</v>
          </cell>
        </row>
        <row r="4890">
          <cell r="A4890">
            <v>93371</v>
          </cell>
          <cell r="B4890" t="str">
            <v>REATERRO MECANIZADO DE VALA COM ESCAVADEIRA HIDRÁULICA (CAPACIDADE DA CAÇAMBA: 0,8 M³ / POTÊNCIA: 111 HP), LARGURA DE 1,5 A 2,5 M, PROFUNDIDADE DE 3,0 A 4,5 M, COM SOLO (SEM SUBSTITUIÇÃO) DE 1ª CATEGORIA EM LOCAIS COM BAIXO NÍVEL DE INTERFERÊNCIA. AF_04/2016</v>
          </cell>
          <cell r="C4890" t="str">
            <v>M3</v>
          </cell>
          <cell r="D4890" t="str">
            <v>ATRIBUÍDO SÃO PAULO</v>
          </cell>
          <cell r="E4890">
            <v>6.38</v>
          </cell>
        </row>
        <row r="4891">
          <cell r="A4891">
            <v>93372</v>
          </cell>
          <cell r="B4891" t="str">
            <v>REATERRO MECANIZADO DE VALA COM ESCAVADEIRA HIDRÁULICA (CAPACIDADE DA CAÇAMBA: 0,8 M³ / POTÊNCIA: 111 HP), LARGURA ATÉ 1,5 M, PROFUNDIDADE DE 4,5 A 6,0 M, COM SOLO DE 1ª CATEGORIA EM LOCAIS COM BAIXO NÍVEL DE INTERFERÊNCIA. AF_04/2016</v>
          </cell>
          <cell r="C4891" t="str">
            <v>M3</v>
          </cell>
          <cell r="D4891" t="str">
            <v>ATRIBUÍDO SÃO PAULO</v>
          </cell>
          <cell r="E4891">
            <v>7.36</v>
          </cell>
        </row>
        <row r="4892">
          <cell r="A4892">
            <v>93373</v>
          </cell>
          <cell r="B4892" t="str">
            <v>REATERRO MECANIZADO DE VALA COM ESCAVADEIRA HIDRÁULICA (CAPACIDADE DA CAÇAMBA: 0,8 M³ / POTÊNCIA: 111 HP), LARGURA DE 1,5 A 2,5 M, PROFUNDIDADE DE 4,5 A 6,0 M, COM SOLO (SEM SUBSTITUIÇÃO) DE 1ª CATEGORIA EM LOCAIS COM BAIXO NÍVEL DE INTERFERÊNCIA. AF_04/2016</v>
          </cell>
          <cell r="C4892" t="str">
            <v>M3</v>
          </cell>
          <cell r="D4892" t="str">
            <v>ATRIBUÍDO SÃO PAULO</v>
          </cell>
          <cell r="E4892">
            <v>5.73</v>
          </cell>
        </row>
        <row r="4893">
          <cell r="A4893">
            <v>93374</v>
          </cell>
          <cell r="B4893" t="str">
            <v>REATERRO MECANIZADO DE VALA COM RETROESCAVADEIRA (CAPACIDADE DA CAÇAMBA DA RETRO: 0,26 M³ / POTÊNCIA: 88 HP), LARGURA ATÉ 0,8 M, PROFUNDIDADE ATÉ 1,5 M, COM SOLO (SEM SUBSTITUIÇÃO) DE 1ª CATEGORIA EM LOCAIS COM ALTO NÍVEL DE INTERFERÊNCIA. AF_04/2016</v>
          </cell>
          <cell r="C4893" t="str">
            <v>M3</v>
          </cell>
          <cell r="D4893" t="str">
            <v>ATRIBUÍDO SÃO PAULO</v>
          </cell>
          <cell r="E4893">
            <v>20.53</v>
          </cell>
        </row>
        <row r="4894">
          <cell r="A4894">
            <v>93375</v>
          </cell>
          <cell r="B4894" t="str">
            <v>REATERRO MECANIZADO DE VALA COM RETROESCAVADEIRA (CAPACIDADE DA CAÇAMBA DA RETRO: 0,26 M³ / POTÊNCIA: 88 HP), LARGURA DE 0,8 A 1,5 M, PROFUNDIDADE ATÉ 1,5 M, COM SOLO DE 1ª CATEGORIA EM LOCAIS COM ALTO NÍVEL DE INTERFERÊNCIA. AF_04/2016</v>
          </cell>
          <cell r="C4894" t="str">
            <v>M3</v>
          </cell>
          <cell r="D4894" t="str">
            <v>ATRIBUÍDO SÃO PAULO</v>
          </cell>
          <cell r="E4894">
            <v>15.81</v>
          </cell>
        </row>
        <row r="4895">
          <cell r="A4895">
            <v>93376</v>
          </cell>
          <cell r="B4895" t="str">
            <v>REATERRO MECANIZADO DE VALA COM RETROESCAVADEIRA (CAPACIDADE DA CAÇAMBA DA RETRO: 0,26 M³ / POTÊNCIA: 88 HP), LARGURA ATÉ 0,8 M, PROFUNDIDADE DE 1,5 A 3,0 M, COM SOLO DE 1ª CATEGORIA EM LOCAIS COM ALTO NÍVEL DE INTERFERÊNCIA. AF_04/2016</v>
          </cell>
          <cell r="C4895" t="str">
            <v>M3</v>
          </cell>
          <cell r="D4895" t="str">
            <v>ATRIBUÍDO SÃO PAULO</v>
          </cell>
          <cell r="E4895">
            <v>12.79</v>
          </cell>
        </row>
        <row r="4896">
          <cell r="A4896">
            <v>93377</v>
          </cell>
          <cell r="B4896" t="str">
            <v>REATERRO MECANIZADO DE VALA COM RETROESCAVADEIRA (CAPACIDADE DA CAÇAMBA DA RETRO: 0,26 M³ / POTÊNCIA: 88 HP), LARGURA DE 0,8 A 1,5 M, PROFUNDIDADE DE 1,5 A 3,0 M, COM SOLO (SEM SUBSTITUIÇÃO) DE 1ª CATEGORIA EM LOCAIS COM ALTO NÍVEL DE INTERFERÊNCIA. AF_04/2016</v>
          </cell>
          <cell r="C4896" t="str">
            <v>M3</v>
          </cell>
          <cell r="D4896" t="str">
            <v>ATRIBUÍDO SÃO PAULO</v>
          </cell>
          <cell r="E4896">
            <v>8.2100000000000009</v>
          </cell>
        </row>
        <row r="4897">
          <cell r="A4897">
            <v>93378</v>
          </cell>
          <cell r="B4897" t="str">
            <v>REATERRO MECANIZADO DE VALA COM RETROESCAVADEIRA (CAPACIDADE DA CAÇAMBA DA RETRO: 0,26 M³ / POTÊNCIA: 88 HP), LARGURA ATÉ 0,8 M, PROFUNDIDADE ATÉ 1,5 M, COM SOLO DE 1ª CATEGORIA EM LOCAIS COM BAIXO NÍVEL DE INTERFERÊNCIA. AF_04/2016</v>
          </cell>
          <cell r="C4897" t="str">
            <v>M3</v>
          </cell>
          <cell r="D4897" t="str">
            <v>ATRIBUÍDO SÃO PAULO</v>
          </cell>
          <cell r="E4897">
            <v>19.420000000000002</v>
          </cell>
        </row>
        <row r="4898">
          <cell r="A4898">
            <v>93379</v>
          </cell>
          <cell r="B4898" t="str">
            <v>REATERRO MECANIZADO DE VALA COM RETROESCAVADEIRA (CAPACIDADE DA CAÇAMBA DA RETRO: 0,26 M³ / POTÊNCIA: 88 HP), LARGURA DE 0,8 A 1,5 M, PROFUNDIDADE ATÉ 1,5 M, COM SOLO DE 1ª CATEGORIA EM LOCAIS COM BAIXO NÍVEL DE INTERFERÊNCIA. AF_04/2016</v>
          </cell>
          <cell r="C4898" t="str">
            <v>M3</v>
          </cell>
          <cell r="D4898" t="str">
            <v>ATRIBUÍDO SÃO PAULO</v>
          </cell>
          <cell r="E4898">
            <v>14.95</v>
          </cell>
        </row>
        <row r="4899">
          <cell r="A4899">
            <v>93380</v>
          </cell>
          <cell r="B4899" t="str">
            <v>REATERRO MECANIZADO DE VALA COM RETROESCAVADEIRA (CAPACIDADE DA CAÇAMBA DA RETRO: 0,26 M³ / POTÊNCIA: 88 HP), LARGURA ATÉ 0,8 M, PROFUNDIDADE DE 1,5 A 3,0 M, COM SOLO DE 1ª CATEGORIA EM LOCAIS COM BAIXO NÍVEL DE INTERFERÊNCIA. AF_04/2016</v>
          </cell>
          <cell r="C4899" t="str">
            <v>M3</v>
          </cell>
          <cell r="D4899" t="str">
            <v>ATRIBUÍDO SÃO PAULO</v>
          </cell>
          <cell r="E4899">
            <v>12.13</v>
          </cell>
        </row>
        <row r="4900">
          <cell r="A4900">
            <v>93381</v>
          </cell>
          <cell r="B4900" t="str">
            <v>REATERRO MECANIZADO DE VALA COM RETROESCAVADEIRA (CAPACIDADE DA CAÇAMBA DA RETRO: 0,26 M³ / POTÊNCIA: 88 HP), LARGURA DE 0,8 A 1,5 M, PROFUNDIDADE DE 1,5 A 3,0 M, COM SOLO (SEM SUBSTITUIÇÃO) DE 1ª CATEGORIA EM LOCAIS COM BAIXO NÍVEL DE INTERFERÊNCIA. AF_04/2016</v>
          </cell>
          <cell r="C4900" t="str">
            <v>M3</v>
          </cell>
          <cell r="D4900" t="str">
            <v>ATRIBUÍDO SÃO PAULO</v>
          </cell>
          <cell r="E4900">
            <v>7.74</v>
          </cell>
        </row>
        <row r="4901">
          <cell r="A4901">
            <v>93382</v>
          </cell>
          <cell r="B4901" t="str">
            <v>REATERRO MANUAL DE VALAS COM COMPACTAÇÃO MECANIZADA. AF_04/2016</v>
          </cell>
          <cell r="C4901" t="str">
            <v>M3</v>
          </cell>
          <cell r="D4901" t="str">
            <v>ATRIBUÍDO SÃO PAULO</v>
          </cell>
          <cell r="E4901">
            <v>26.76</v>
          </cell>
        </row>
        <row r="4902">
          <cell r="A4902">
            <v>96995</v>
          </cell>
          <cell r="B4902" t="str">
            <v>REATERRO MANUAL APILOADO COM SOQUETE. AF_10/2017</v>
          </cell>
          <cell r="C4902" t="str">
            <v>M3</v>
          </cell>
          <cell r="D4902" t="str">
            <v>COLETADO</v>
          </cell>
          <cell r="E4902">
            <v>37.840000000000003</v>
          </cell>
        </row>
        <row r="4903">
          <cell r="A4903">
            <v>72838</v>
          </cell>
          <cell r="B4903" t="str">
            <v>TRANSPORTE COMERCIAL COM CAMINHAO CARROCERIA 9 T, RODOVIA EM LEITO NATURAL</v>
          </cell>
          <cell r="C4903" t="str">
            <v>TXKM</v>
          </cell>
          <cell r="D4903" t="str">
            <v>COEFICIENTE DE REPRESENTATIVIDADE</v>
          </cell>
          <cell r="E4903">
            <v>0.79</v>
          </cell>
        </row>
        <row r="4904">
          <cell r="A4904">
            <v>72839</v>
          </cell>
          <cell r="B4904" t="str">
            <v>TRANSPORTE COMERCIAL COM CAMINHAO CARROCERIA 9 T, RODOVIA COM REVESTIMENTO PRIMARIO</v>
          </cell>
          <cell r="C4904" t="str">
            <v>TXKM</v>
          </cell>
          <cell r="D4904" t="str">
            <v>COEFICIENTE DE REPRESENTATIVIDADE</v>
          </cell>
          <cell r="E4904">
            <v>0.64</v>
          </cell>
        </row>
        <row r="4905">
          <cell r="A4905">
            <v>72840</v>
          </cell>
          <cell r="B4905" t="str">
            <v>TRANSPORTE COMERCIAL COM CAMINHAO CARROCERIA 9 T, RODOVIA PAVIMENTADA</v>
          </cell>
          <cell r="C4905" t="str">
            <v>TXKM</v>
          </cell>
          <cell r="D4905" t="str">
            <v>COEFICIENTE DE REPRESENTATIVIDADE</v>
          </cell>
          <cell r="E4905">
            <v>0.53</v>
          </cell>
        </row>
        <row r="4906">
          <cell r="A4906">
            <v>72844</v>
          </cell>
          <cell r="B4906" t="str">
            <v>CARGA, MANOBRAS E DESCARGA DE AREIA, BRITA, PEDRA DE MAO E SOLOS COM CAMINHAO BASCULANTE 6 M3 (DESCARGA LIVRE)</v>
          </cell>
          <cell r="C4906" t="str">
            <v>T</v>
          </cell>
          <cell r="D4906" t="str">
            <v>COEFICIENTE DE REPRESENTATIVIDADE</v>
          </cell>
          <cell r="E4906">
            <v>0.56999999999999995</v>
          </cell>
        </row>
        <row r="4907">
          <cell r="A4907">
            <v>72845</v>
          </cell>
          <cell r="B4907" t="str">
            <v>CARGA, MANOBRAS E DESCARGA DE BRITA PARA TRATAMENTOS SUPERFICIAIS, COM CAMINHAO BASCULANTE 6 M3</v>
          </cell>
          <cell r="C4907" t="str">
            <v>T</v>
          </cell>
          <cell r="D4907" t="str">
            <v>COEFICIENTE DE REPRESENTATIVIDADE</v>
          </cell>
          <cell r="E4907">
            <v>3.43</v>
          </cell>
        </row>
        <row r="4908">
          <cell r="A4908">
            <v>72846</v>
          </cell>
          <cell r="B4908" t="str">
            <v>CARGA, MANOBRAS E DESCARGA DE MISTURA BETUMINOSA A QUENTE, COM CAMINHAO BASCULANTE 6 M3</v>
          </cell>
          <cell r="C4908" t="str">
            <v>T</v>
          </cell>
          <cell r="D4908" t="str">
            <v>COEFICIENTE DE REPRESENTATIVIDADE</v>
          </cell>
          <cell r="E4908">
            <v>2.83</v>
          </cell>
        </row>
        <row r="4909">
          <cell r="A4909">
            <v>72847</v>
          </cell>
          <cell r="B4909" t="str">
            <v>CARGA, MANOBRAS E DESCARGA DE MISTURA BETUMINOSA A FRIO, COM CAMINHAO BASCULANTE 6 M3</v>
          </cell>
          <cell r="C4909" t="str">
            <v>T</v>
          </cell>
          <cell r="D4909" t="str">
            <v>COEFICIENTE DE REPRESENTATIVIDADE</v>
          </cell>
          <cell r="E4909">
            <v>6.11</v>
          </cell>
        </row>
        <row r="4910">
          <cell r="A4910">
            <v>72848</v>
          </cell>
          <cell r="B4910" t="str">
            <v>CARGA, MANOBRAS E DESCARGA DE BRITA PARA BASE DE MACADAME, COM CAMINHAO BASCULANTE 6 M3</v>
          </cell>
          <cell r="C4910" t="str">
            <v>T</v>
          </cell>
          <cell r="D4910" t="str">
            <v>COEFICIENTE DE REPRESENTATIVIDADE</v>
          </cell>
          <cell r="E4910">
            <v>1.52</v>
          </cell>
        </row>
        <row r="4911">
          <cell r="A4911">
            <v>72849</v>
          </cell>
          <cell r="B4911" t="str">
            <v>CARGA, MANOBRAS E DESCARGA DE MISTURAS DE SOLOS E AGREGADOS (BASES ESTABILIZADAS EM USINA) COM CAMINHAO BASCULANTE 6 M3</v>
          </cell>
          <cell r="C4911" t="str">
            <v>T</v>
          </cell>
          <cell r="D4911" t="str">
            <v>COEFICIENTE DE REPRESENTATIVIDADE</v>
          </cell>
          <cell r="E4911">
            <v>1.95</v>
          </cell>
        </row>
        <row r="4912">
          <cell r="A4912">
            <v>72850</v>
          </cell>
          <cell r="B4912" t="str">
            <v>CARGA, MANOBRAS E DESCARGA DE MATERIAIS DIVERSOS, COM CAMINHAO CARROCERIA 9T (CARGA E DESCARGA MANUAIS)</v>
          </cell>
          <cell r="C4912" t="str">
            <v>T</v>
          </cell>
          <cell r="D4912" t="str">
            <v>COEFICIENTE DE REPRESENTATIVIDADE</v>
          </cell>
          <cell r="E4912">
            <v>10.01</v>
          </cell>
        </row>
        <row r="4913">
          <cell r="A4913">
            <v>72882</v>
          </cell>
          <cell r="B4913" t="str">
            <v>TRANSPORTE COMERCIAL COM CAMINHAO CARROCERIA 9 T, RODOVIA EM LEITO NATURAL</v>
          </cell>
          <cell r="C4913" t="str">
            <v>M3XKM</v>
          </cell>
          <cell r="D4913" t="str">
            <v>COEFICIENTE DE REPRESENTATIVIDADE</v>
          </cell>
          <cell r="E4913">
            <v>1.18</v>
          </cell>
        </row>
        <row r="4914">
          <cell r="A4914">
            <v>72883</v>
          </cell>
          <cell r="B4914" t="str">
            <v>TRANSPORTE COMERCIAL COM CAMINHAO CARROCERIA 9 T, RODOVIA COM REVESTIMENTO PRIMARIO</v>
          </cell>
          <cell r="C4914" t="str">
            <v>M3XKM</v>
          </cell>
          <cell r="D4914" t="str">
            <v>COEFICIENTE DE REPRESENTATIVIDADE</v>
          </cell>
          <cell r="E4914">
            <v>0.95</v>
          </cell>
        </row>
        <row r="4915">
          <cell r="A4915">
            <v>72884</v>
          </cell>
          <cell r="B4915" t="str">
            <v>TRANSPORTE COMERCIAL COM CAMINHAO CARROCERIA 9 T, RODOVIA PAVIMENTADA</v>
          </cell>
          <cell r="C4915" t="str">
            <v>M3XKM</v>
          </cell>
          <cell r="D4915" t="str">
            <v>COEFICIENTE DE REPRESENTATIVIDADE</v>
          </cell>
          <cell r="E4915">
            <v>0.79</v>
          </cell>
        </row>
        <row r="4916">
          <cell r="A4916">
            <v>72888</v>
          </cell>
          <cell r="B4916" t="str">
            <v>CARGA, MANOBRAS E DESCARGA DE AREIA, BRITA, PEDRA DE MAO E SOLOS COM CAMINHAO BASCULANTE 6 M3 (DESCARGA LIVRE)</v>
          </cell>
          <cell r="C4916" t="str">
            <v>M3</v>
          </cell>
          <cell r="D4916" t="str">
            <v>COEFICIENTE DE REPRESENTATIVIDADE</v>
          </cell>
          <cell r="E4916">
            <v>0.85</v>
          </cell>
        </row>
        <row r="4917">
          <cell r="A4917">
            <v>72890</v>
          </cell>
          <cell r="B4917" t="str">
            <v>CARGA, MANOBRAS E DESCARGA DE BRITA PARA TRATAMENTOS SUPERFICIAIS, COM CAMINHAO BASCULANTE 6 M3, DESCARGA EM DISTRIBUIDOR</v>
          </cell>
          <cell r="C4917" t="str">
            <v>M3</v>
          </cell>
          <cell r="D4917" t="str">
            <v>COEFICIENTE DE REPRESENTATIVIDADE</v>
          </cell>
          <cell r="E4917">
            <v>5.15</v>
          </cell>
        </row>
        <row r="4918">
          <cell r="A4918">
            <v>72891</v>
          </cell>
          <cell r="B4918" t="str">
            <v>CARGA, MANOBRAS E DESCARGA DE MISTURA BETUMINOSA A QUENTE, COM CAMINHAO BASCULANTE 6 M3, DESCARGA EM VIBRO-ACABADORA</v>
          </cell>
          <cell r="C4918" t="str">
            <v>M3</v>
          </cell>
          <cell r="D4918" t="str">
            <v>COEFICIENTE DE REPRESENTATIVIDADE</v>
          </cell>
          <cell r="E4918">
            <v>4.25</v>
          </cell>
        </row>
        <row r="4919">
          <cell r="A4919">
            <v>72892</v>
          </cell>
          <cell r="B4919" t="str">
            <v>CARGA, MANOBRAS E DESCARGA DE DE MISTURA BETUMINOSA A FRIO, COM CAMINHAO BASCULANTE 6 M3, DESCARGA EM VIBRO-ACABADORA</v>
          </cell>
          <cell r="C4919" t="str">
            <v>M3</v>
          </cell>
          <cell r="D4919" t="str">
            <v>COEFICIENTE DE REPRESENTATIVIDADE</v>
          </cell>
          <cell r="E4919">
            <v>9.16</v>
          </cell>
        </row>
        <row r="4920">
          <cell r="A4920">
            <v>72893</v>
          </cell>
          <cell r="B4920" t="str">
            <v>CARGA, MANOBRAS E DESCARGA DE BRITA PARA BASE DE MACADAME, COM CAMINHAO BASCULANTE 6 M3, DESCARGA EM DISTRIBUIDOR</v>
          </cell>
          <cell r="C4920" t="str">
            <v>M3</v>
          </cell>
          <cell r="D4920" t="str">
            <v>COEFICIENTE DE REPRESENTATIVIDADE</v>
          </cell>
          <cell r="E4920">
            <v>2.2799999999999998</v>
          </cell>
        </row>
        <row r="4921">
          <cell r="A4921">
            <v>72894</v>
          </cell>
          <cell r="B4921" t="str">
            <v>CARGA, MANOBRAS E DESCARGA DE MISTURAS DE SOLOS E AGREGADOS, COM CAMINHAO BASCULANTE 6 M3, DESCARGA EM DISTRIBUIDOR</v>
          </cell>
          <cell r="C4921" t="str">
            <v>M3</v>
          </cell>
          <cell r="D4921" t="str">
            <v>COEFICIENTE DE REPRESENTATIVIDADE</v>
          </cell>
          <cell r="E4921">
            <v>2.93</v>
          </cell>
        </row>
        <row r="4922">
          <cell r="A4922">
            <v>72895</v>
          </cell>
          <cell r="B4922" t="str">
            <v>CARGA, MANOBRAS E DESCARGA DE MATERIAIS DIVERSOS, COM CAMINHAO BASCULANTE 6M3 (CARGA E DESCARGA MANUAIS)</v>
          </cell>
          <cell r="C4922" t="str">
            <v>M3</v>
          </cell>
          <cell r="D4922" t="str">
            <v>COEFICIENTE DE REPRESENTATIVIDADE</v>
          </cell>
          <cell r="E4922">
            <v>15.46</v>
          </cell>
        </row>
        <row r="4923">
          <cell r="A4923">
            <v>72897</v>
          </cell>
          <cell r="B4923" t="str">
            <v>CARGA MANUAL DE ENTULHO EM CAMINHAO BASCULANTE 6 M3</v>
          </cell>
          <cell r="C4923" t="str">
            <v>M3</v>
          </cell>
          <cell r="D4923" t="str">
            <v>COEFICIENTE DE REPRESENTATIVIDADE</v>
          </cell>
          <cell r="E4923">
            <v>20.190000000000001</v>
          </cell>
        </row>
        <row r="4924">
          <cell r="A4924">
            <v>72898</v>
          </cell>
          <cell r="B4924" t="str">
            <v>CARGA E DESCARGA MECANIZADAS DE ENTULHO EM CAMINHAO BASCULANTE 6 M3</v>
          </cell>
          <cell r="C4924" t="str">
            <v>M3</v>
          </cell>
          <cell r="D4924" t="str">
            <v>COEFICIENTE DE REPRESENTATIVIDADE</v>
          </cell>
          <cell r="E4924">
            <v>3.32</v>
          </cell>
        </row>
        <row r="4925">
          <cell r="A4925">
            <v>72899</v>
          </cell>
          <cell r="B4925" t="str">
            <v>TRANSPORTE DE ENTULHO COM CAMINHÃO BASCULANTE 6 M3, RODOVIA PAVIMENTADA, DMT ATE 0,5 KM</v>
          </cell>
          <cell r="C4925" t="str">
            <v>M3</v>
          </cell>
          <cell r="D4925" t="str">
            <v>COEFICIENTE DE REPRESENTATIVIDADE</v>
          </cell>
          <cell r="E4925">
            <v>3.99</v>
          </cell>
        </row>
        <row r="4926">
          <cell r="A4926">
            <v>72900</v>
          </cell>
          <cell r="B4926" t="str">
            <v>TRANSPORTE DE ENTULHO COM CAMINHAO BASCULANTE 6 M3, RODOVIA PAVIMENTADA, DMT 0,5 A 1,0 KM</v>
          </cell>
          <cell r="C4926" t="str">
            <v>M3</v>
          </cell>
          <cell r="D4926" t="str">
            <v>COEFICIENTE DE REPRESENTATIVIDADE</v>
          </cell>
          <cell r="E4926">
            <v>4.4000000000000004</v>
          </cell>
        </row>
        <row r="4927">
          <cell r="A4927" t="str">
            <v>74010/1</v>
          </cell>
          <cell r="B4927" t="str">
            <v>CARGA E DESCARGA MECANICA DE SOLO UTILIZANDO CAMINHAO BASCULANTE 6,0M3/16T E PA CARREGADEIRA SOBRE PNEUS 128 HP, CAPACIDADE DA CAÇAMBA 1,7 A 2,8 M3, PESO OPERACIONAL 11632 KG</v>
          </cell>
          <cell r="C4927" t="str">
            <v>M3</v>
          </cell>
          <cell r="D4927" t="str">
            <v>COEFICIENTE DE REPRESENTATIVIDADE</v>
          </cell>
          <cell r="E4927">
            <v>1.45</v>
          </cell>
        </row>
        <row r="4928">
          <cell r="A4928">
            <v>83356</v>
          </cell>
          <cell r="B4928" t="str">
            <v>TRANSPORTE COMERCIAL DE BRITA</v>
          </cell>
          <cell r="C4928" t="str">
            <v>M3XKM</v>
          </cell>
          <cell r="D4928" t="str">
            <v>COEFICIENTE DE REPRESENTATIVIDADE</v>
          </cell>
          <cell r="E4928">
            <v>0.7</v>
          </cell>
        </row>
        <row r="4929">
          <cell r="A4929">
            <v>83358</v>
          </cell>
          <cell r="B4929" t="str">
            <v>TRANSPORTE DE PAVIMENTACAO REMOVIDA (RODOVIAS NAO URBANAS)</v>
          </cell>
          <cell r="C4929" t="str">
            <v>M3XKM</v>
          </cell>
          <cell r="D4929" t="str">
            <v>COEFICIENTE DE REPRESENTATIVIDADE</v>
          </cell>
          <cell r="E4929">
            <v>1.45</v>
          </cell>
        </row>
        <row r="4930">
          <cell r="A4930">
            <v>95303</v>
          </cell>
          <cell r="B4930" t="str">
            <v>TRANSPORTE COM CAMINHÃO BASCULANTE 10 M3 DE MASSA ASFALTICA PARA PAVIMENTAÇÃO URBANA</v>
          </cell>
          <cell r="C4930" t="str">
            <v>M3XKM</v>
          </cell>
          <cell r="D4930" t="str">
            <v>COEFICIENTE DE REPRESENTATIVIDADE</v>
          </cell>
          <cell r="E4930">
            <v>0.89</v>
          </cell>
        </row>
        <row r="4931">
          <cell r="A4931">
            <v>97912</v>
          </cell>
          <cell r="B4931" t="str">
            <v>TRANSPORTE COM CAMINHÃO BASCULANTE DE 6 M3, EM VIA URBANA EM LEITO NATURAL (UNIDADE: M3XKM). AF_01/2018</v>
          </cell>
          <cell r="C4931" t="str">
            <v>M3XKM</v>
          </cell>
          <cell r="D4931" t="str">
            <v>COEFICIENTE DE REPRESENTATIVIDADE</v>
          </cell>
          <cell r="E4931">
            <v>1.68</v>
          </cell>
        </row>
        <row r="4932">
          <cell r="A4932">
            <v>97913</v>
          </cell>
          <cell r="B4932" t="str">
            <v>TRANSPORTE COM CAMINHÃO BASCULANTE DE 6 M3, EM VIA URBANA EM REVESTIMENTO PRIMÁRIO (UNIDADE: M3XKM). AF_01/2018</v>
          </cell>
          <cell r="C4932" t="str">
            <v>M3XKM</v>
          </cell>
          <cell r="D4932" t="str">
            <v>COEFICIENTE DE REPRESENTATIVIDADE</v>
          </cell>
          <cell r="E4932">
            <v>1.29</v>
          </cell>
        </row>
        <row r="4933">
          <cell r="A4933">
            <v>97914</v>
          </cell>
          <cell r="B4933" t="str">
            <v>TRANSPORTE COM CAMINHÃO BASCULANTE DE 6 M3, EM VIA URBANA PAVIMENTADA, DMT ATÉ 30 KM (UNIDADE: M3XKM). AF_01/2018</v>
          </cell>
          <cell r="C4933" t="str">
            <v>M3XKM</v>
          </cell>
          <cell r="D4933" t="str">
            <v>COEFICIENTE DE REPRESENTATIVIDADE</v>
          </cell>
          <cell r="E4933">
            <v>1.21</v>
          </cell>
        </row>
        <row r="4934">
          <cell r="A4934">
            <v>97915</v>
          </cell>
          <cell r="B4934" t="str">
            <v>TRANSPORTE COM CAMINHÃO BASCULANTE DE 6 M3, EM VIA URBANA PAVIMENTADA, DMT ACIMA DE 30 KM (UNIDADE: M3XKM). AF_01/2018</v>
          </cell>
          <cell r="C4934" t="str">
            <v>M3XKM</v>
          </cell>
          <cell r="D4934" t="str">
            <v>COEFICIENTE DE REPRESENTATIVIDADE</v>
          </cell>
          <cell r="E4934">
            <v>0.86</v>
          </cell>
        </row>
        <row r="4935">
          <cell r="A4935">
            <v>97916</v>
          </cell>
          <cell r="B4935" t="str">
            <v>TRANSPORTE COM CAMINHÃO BASCULANTE DE 6 M3, EM VIA URBANA EM LEITO NATURAL (UNIDADE: TXKM). AF_01/2018</v>
          </cell>
          <cell r="C4935" t="str">
            <v>TXKM</v>
          </cell>
          <cell r="D4935" t="str">
            <v>COEFICIENTE DE REPRESENTATIVIDADE</v>
          </cell>
          <cell r="E4935">
            <v>1.1200000000000001</v>
          </cell>
        </row>
        <row r="4936">
          <cell r="A4936">
            <v>97917</v>
          </cell>
          <cell r="B4936" t="str">
            <v>TRANSPORTE COM CAMINHÃO BASCULANTE DE 6 M3, EM VIA URBANA EM REVESTIMENTO PRIMÁRIO (UNIDADE: TXKM). AF_01/2018</v>
          </cell>
          <cell r="C4936" t="str">
            <v>TXKM</v>
          </cell>
          <cell r="D4936" t="str">
            <v>COEFICIENTE DE REPRESENTATIVIDADE</v>
          </cell>
          <cell r="E4936">
            <v>0.86</v>
          </cell>
        </row>
        <row r="4937">
          <cell r="A4937">
            <v>97918</v>
          </cell>
          <cell r="B4937" t="str">
            <v>TRANSPORTE COM CAMINHÃO BASCULANTE DE 6 M3, EM VIA URBANA PAVIMENTADA, DMT ATÉ 30 KM (UNIDADE: TXKM). AF_01/2018</v>
          </cell>
          <cell r="C4937" t="str">
            <v>TXKM</v>
          </cell>
          <cell r="D4937" t="str">
            <v>COEFICIENTE DE REPRESENTATIVIDADE</v>
          </cell>
          <cell r="E4937">
            <v>0.81</v>
          </cell>
        </row>
        <row r="4938">
          <cell r="A4938">
            <v>97919</v>
          </cell>
          <cell r="B4938" t="str">
            <v>TRANSPORTE COM CAMINHÃO BASCULANTE DE 6 M3, EM VIA URBANA PAVIMENTADA, DMT ACIMA DE 30 KM (UNIDADE: TXKM). AF_01/2018</v>
          </cell>
          <cell r="C4938" t="str">
            <v>TXKM</v>
          </cell>
          <cell r="D4938" t="str">
            <v>COEFICIENTE DE REPRESENTATIVIDADE</v>
          </cell>
          <cell r="E4938">
            <v>0.56999999999999995</v>
          </cell>
        </row>
        <row r="4939">
          <cell r="A4939">
            <v>94097</v>
          </cell>
          <cell r="B4939" t="str">
            <v>PREPARO DE FUNDO DE VALA COM LARGURA MENOR QUE 1,5 M, EM LOCAL COM NÍVEL BAIXO DE INTERFERÊNCIA. AF_06/2016</v>
          </cell>
          <cell r="C4939" t="str">
            <v>M2</v>
          </cell>
          <cell r="D4939" t="str">
            <v>ATRIBUÍDO SÃO PAULO</v>
          </cell>
          <cell r="E4939">
            <v>4.9400000000000004</v>
          </cell>
        </row>
        <row r="4940">
          <cell r="A4940">
            <v>94098</v>
          </cell>
          <cell r="B4940" t="str">
            <v>PREPARO DE FUNDO DE VALA  COM LARGURA MENOR QUE 1,5 M, EM LOCAL COM NÍVEL ALTO DE INTERFERÊNCIA. AF_06/2016</v>
          </cell>
          <cell r="C4940" t="str">
            <v>M2</v>
          </cell>
          <cell r="D4940" t="str">
            <v>ATRIBUÍDO SÃO PAULO</v>
          </cell>
          <cell r="E4940">
            <v>5.63</v>
          </cell>
        </row>
        <row r="4941">
          <cell r="A4941">
            <v>94099</v>
          </cell>
          <cell r="B4941" t="str">
            <v>PREPARO DE FUNDO DE VALA COM LARGURA MAIOR OU IGUAL A 1,5 M E MENOR QUE 2,5 M, EM LOCAL COM NÍVEL BAIXO DE INTERFERÊNCIA. AF_06/2016</v>
          </cell>
          <cell r="C4941" t="str">
            <v>M2</v>
          </cell>
          <cell r="D4941" t="str">
            <v>ATRIBUÍDO SÃO PAULO</v>
          </cell>
          <cell r="E4941">
            <v>2.5</v>
          </cell>
        </row>
        <row r="4942">
          <cell r="A4942">
            <v>94100</v>
          </cell>
          <cell r="B4942" t="str">
            <v>PREPARO DE FUNDO DE VALA  COM LARGURA MAIOR OU IGUAL A 1,5 M E MENOR QUE 2,5 M, EM LOCAL COM NÍVEL ALTO DE INTERFERÊNCIA. AF_06/2016</v>
          </cell>
          <cell r="C4942" t="str">
            <v>M2</v>
          </cell>
          <cell r="D4942" t="str">
            <v>ATRIBUÍDO SÃO PAULO</v>
          </cell>
          <cell r="E4942">
            <v>3.17</v>
          </cell>
        </row>
        <row r="4943">
          <cell r="A4943">
            <v>94102</v>
          </cell>
          <cell r="B4943" t="str">
            <v>LASTRO DE VALA COM PREPARO DE FUNDO, LARGURA MENOR QUE 1,5 M, COM CAMADA DE AREIA, LANÇAMENTO MANUAL, EM LOCAL COM NÍVEL BAIXO DE INTERFERÊNCIA. AF_06/2016</v>
          </cell>
          <cell r="C4943" t="str">
            <v>M3</v>
          </cell>
          <cell r="D4943" t="str">
            <v>ATRIBUÍDO SÃO PAULO</v>
          </cell>
          <cell r="E4943">
            <v>141.87</v>
          </cell>
        </row>
        <row r="4944">
          <cell r="A4944">
            <v>94103</v>
          </cell>
          <cell r="B4944" t="str">
            <v>LASTRO DE VALA COM PREPARO DE FUNDO, LARGURA MENOR QUE 1,5 M, COM CAMADA DE BRITA, LANÇAMENTO MANUAL, EM LOCAL COM NÍVEL BAIXO DE INTERFERÊNCIA. AF_06/2016</v>
          </cell>
          <cell r="C4944" t="str">
            <v>M3</v>
          </cell>
          <cell r="D4944" t="str">
            <v>ATRIBUÍDO SÃO PAULO</v>
          </cell>
          <cell r="E4944">
            <v>215.72</v>
          </cell>
        </row>
        <row r="4945">
          <cell r="A4945">
            <v>94104</v>
          </cell>
          <cell r="B4945" t="str">
            <v>LASTRO DE VALA COM PREPARO DE FUNDO, LARGURA MENOR QUE 1,5 M, COM CAMADA DE AREIA, LANÇAMENTO MANUAL, EM LOCAL COM NÍVEL ALTO DE INTERFERÊNCIA. AF_06/2016</v>
          </cell>
          <cell r="C4945" t="str">
            <v>M3</v>
          </cell>
          <cell r="D4945" t="str">
            <v>ATRIBUÍDO SÃO PAULO</v>
          </cell>
          <cell r="E4945">
            <v>145.74</v>
          </cell>
        </row>
        <row r="4946">
          <cell r="A4946">
            <v>94105</v>
          </cell>
          <cell r="B4946" t="str">
            <v>LASTRO DE VALA COM PREPARO DE FUNDO, LARGURA MENOR QUE 1,5 M, COM CAMADA DE BRITA, LANÇAMENTO MANUAL, EM LOCAL COM NÍVEL ALTO DE INTERFERÊNCIA. AF_06/2016</v>
          </cell>
          <cell r="C4946" t="str">
            <v>M3</v>
          </cell>
          <cell r="D4946" t="str">
            <v>ATRIBUÍDO SÃO PAULO</v>
          </cell>
          <cell r="E4946">
            <v>219.64</v>
          </cell>
        </row>
        <row r="4947">
          <cell r="A4947">
            <v>94106</v>
          </cell>
          <cell r="B4947" t="str">
            <v>LASTRO COM PREPARO DE FUNDO, LARGURA MAIOR OU IGUAL A 1,5 M, COM CAMADA DE AREIA, LANÇAMENTO MANUAL, EM LOCAL COM NÍVEL BAIXO DE INTERFERÊNCIA. AF_06/2016</v>
          </cell>
          <cell r="C4947" t="str">
            <v>M3</v>
          </cell>
          <cell r="D4947" t="str">
            <v>ATRIBUÍDO SÃO PAULO</v>
          </cell>
          <cell r="E4947">
            <v>121.75</v>
          </cell>
        </row>
        <row r="4948">
          <cell r="A4948">
            <v>94107</v>
          </cell>
          <cell r="B4948" t="str">
            <v>LASTRO COM PREPARO DE FUNDO, LARGURA MAIOR OU IGUAL A 1,5 M, COM CAMADA DE BRITA, LANÇAMENTO MANUAL, EM LOCAL COM NÍVEL BAIXO DE INTERFERÊNCIA. AF_06/2016</v>
          </cell>
          <cell r="C4948" t="str">
            <v>M3</v>
          </cell>
          <cell r="D4948" t="str">
            <v>ATRIBUÍDO SÃO PAULO</v>
          </cell>
          <cell r="E4948">
            <v>195.62</v>
          </cell>
        </row>
        <row r="4949">
          <cell r="A4949">
            <v>94108</v>
          </cell>
          <cell r="B4949" t="str">
            <v>LASTRO COM PREPARO DE FUNDO, LARGURA MAIOR OU IGUAL A 1,5 M, COM CAMADA DE AREIA, LANÇAMENTO MANUAL, EM LOCAL COM NÍVEL ALTO DE INTERFERÊNCIA. AF_06/2016</v>
          </cell>
          <cell r="C4949" t="str">
            <v>M3</v>
          </cell>
          <cell r="D4949" t="str">
            <v>ATRIBUÍDO SÃO PAULO</v>
          </cell>
          <cell r="E4949">
            <v>125.66</v>
          </cell>
        </row>
        <row r="4950">
          <cell r="A4950">
            <v>94110</v>
          </cell>
          <cell r="B4950" t="str">
            <v>LASTRO COM PREPARO DE FUNDO, LARGURA MAIOR OU IGUAL A 1,5 M, COM CAMADA DE BRITA, LANÇAMENTO MANUAL, EM LOCAL COM NÍVEL ALTO DE INTERFERÊNCIA. AF_06/2016</v>
          </cell>
          <cell r="C4950" t="str">
            <v>M3</v>
          </cell>
          <cell r="D4950" t="str">
            <v>ATRIBUÍDO SÃO PAULO</v>
          </cell>
          <cell r="E4950">
            <v>199.51</v>
          </cell>
        </row>
        <row r="4951">
          <cell r="A4951">
            <v>94111</v>
          </cell>
          <cell r="B4951" t="str">
            <v>LASTRO DE VALA COM PREPARO DE FUNDO, LARGURA MENOR QUE 1,5 M, COM CAMADA DE AREIA, LANÇAMENTO MECANIZADO, EM LOCAL COM NÍVEL BAIXO DE INTERFERÊNCIA. AF_06/2016</v>
          </cell>
          <cell r="C4951" t="str">
            <v>M3</v>
          </cell>
          <cell r="D4951" t="str">
            <v>ATRIBUÍDO SÃO PAULO</v>
          </cell>
          <cell r="E4951">
            <v>114.22</v>
          </cell>
        </row>
        <row r="4952">
          <cell r="A4952">
            <v>94112</v>
          </cell>
          <cell r="B4952" t="str">
            <v>LASTRO DE VALA COM PREPARO DE FUNDO, LARGURA MENOR QUE 1,5 M, COM CAMADA DE BRITA, LANÇAMENTO MECANIZADO, EM LOCAL COM NÍVEL BAIXO DE INTERFERÊNCIA. AF_06/2016</v>
          </cell>
          <cell r="C4952" t="str">
            <v>M3</v>
          </cell>
          <cell r="D4952" t="str">
            <v>ATRIBUÍDO SÃO PAULO</v>
          </cell>
          <cell r="E4952">
            <v>181.65</v>
          </cell>
        </row>
        <row r="4953">
          <cell r="A4953">
            <v>94113</v>
          </cell>
          <cell r="B4953" t="str">
            <v>LASTRO DE VALA COM PREPARO DE FUNDO, LARGURA MENOR QUE 1,5 M, COM CAMADA DE AREIA, LANÇAMENTO MECANIZADO, EM LOCAL COM NÍVEL ALTO DE INTERFERÊNCIA. AF_06/2016</v>
          </cell>
          <cell r="C4953" t="str">
            <v>M3</v>
          </cell>
          <cell r="D4953" t="str">
            <v>ATRIBUÍDO SÃO PAULO</v>
          </cell>
          <cell r="E4953">
            <v>120.36</v>
          </cell>
        </row>
        <row r="4954">
          <cell r="A4954">
            <v>94114</v>
          </cell>
          <cell r="B4954" t="str">
            <v>LASTRO DE VALA COM PREPARO DE FUNDO, LARGURA MENOR QUE 1,5 M, COM CAMADA DE BRITA, LANÇAMENTO MECANIZADO, EM LOCAL COM NÍVEL ALTO DE INTERFERÊNCIA. AF_06/2016</v>
          </cell>
          <cell r="C4954" t="str">
            <v>M3</v>
          </cell>
          <cell r="D4954" t="str">
            <v>ATRIBUÍDO SÃO PAULO</v>
          </cell>
          <cell r="E4954">
            <v>188.6</v>
          </cell>
        </row>
        <row r="4955">
          <cell r="A4955">
            <v>94115</v>
          </cell>
          <cell r="B4955" t="str">
            <v>LASTRO COM PREPARO DE FUNDO, LARGURA MAIOR OU IGUAL A 1,5 M, COM CAMADA DE AREIA, LANÇAMENTO MECANIZADO, EM LOCAL COM NÍVEL BAIXO DE INTERFERÊNCIA. AF_06/2016</v>
          </cell>
          <cell r="C4955" t="str">
            <v>M3</v>
          </cell>
          <cell r="D4955" t="str">
            <v>ATRIBUÍDO SÃO PAULO</v>
          </cell>
          <cell r="E4955">
            <v>84.86</v>
          </cell>
        </row>
        <row r="4956">
          <cell r="A4956">
            <v>94116</v>
          </cell>
          <cell r="B4956" t="str">
            <v>LASTRO COM PREPARO DE FUNDO, LARGURA MAIOR OU IGUAL A 1,5 M, COM CAMADA DE BRITA, LANÇAMENTO MECANIZADO, EM LOCAL COM NÍVEL BAIXO DE INTERFERÊNCIA. AF_06/2016</v>
          </cell>
          <cell r="C4956" t="str">
            <v>M3</v>
          </cell>
          <cell r="D4956" t="str">
            <v>ATRIBUÍDO SÃO PAULO</v>
          </cell>
          <cell r="E4956">
            <v>148.11000000000001</v>
          </cell>
        </row>
        <row r="4957">
          <cell r="A4957">
            <v>94117</v>
          </cell>
          <cell r="B4957" t="str">
            <v>LASTRO COM PREPARO DE FUNDO, LARGURA MAIOR OU IGUAL A 1,5 M, COM CAMADA DE AREIA, LANÇAMENTO MECANIZADO, EM LOCAL COM NÍVEL ALTO DE INTERFERÊNCIA. AF_06/2016</v>
          </cell>
          <cell r="C4957" t="str">
            <v>M3</v>
          </cell>
          <cell r="D4957" t="str">
            <v>ATRIBUÍDO SÃO PAULO</v>
          </cell>
          <cell r="E4957">
            <v>90.57</v>
          </cell>
        </row>
        <row r="4958">
          <cell r="A4958">
            <v>94118</v>
          </cell>
          <cell r="B4958" t="str">
            <v>LASTRO COM PREPARO DE FUNDO, LARGURA MAIOR OU IGUAL A 1,5 M, COM CAMADA DE BRITA, LANÇAMENTO MECANIZADO, EM LOCAL COM NÍVEL ALTO DE INTERFERÊNCIA. AF_06/2016</v>
          </cell>
          <cell r="C4958" t="str">
            <v>M3</v>
          </cell>
          <cell r="D4958" t="str">
            <v>ATRIBUÍDO SÃO PAULO</v>
          </cell>
          <cell r="E4958">
            <v>154.82</v>
          </cell>
        </row>
        <row r="4959">
          <cell r="A4959">
            <v>6514</v>
          </cell>
          <cell r="B4959" t="str">
            <v>FORNECIMENTO E LANCAMENTO DE BRITA N. 4</v>
          </cell>
          <cell r="C4959" t="str">
            <v>M3</v>
          </cell>
          <cell r="D4959" t="str">
            <v>COEFICIENTE DE REPRESENTATIVIDADE</v>
          </cell>
          <cell r="E4959">
            <v>108.88</v>
          </cell>
        </row>
        <row r="4960">
          <cell r="A4960">
            <v>88549</v>
          </cell>
          <cell r="B4960" t="str">
            <v>FORNECIMENTO E ASSENTAMENTO DE BRITA 2-DRENOS E FILTROS   MM</v>
          </cell>
          <cell r="C4960" t="str">
            <v>M3</v>
          </cell>
          <cell r="D4960" t="str">
            <v>COLETADO</v>
          </cell>
          <cell r="E4960">
            <v>86.65</v>
          </cell>
        </row>
        <row r="4961">
          <cell r="A4961" t="str">
            <v>74005/1</v>
          </cell>
          <cell r="B4961" t="str">
            <v>COMPACTACAO MECANICA, SEM CONTROLE DO GC (C/COMPACTADOR PLACA 400 KG)</v>
          </cell>
          <cell r="C4961" t="str">
            <v>M3</v>
          </cell>
          <cell r="D4961" t="str">
            <v>ATRIBUÍDO SÃO PAULO</v>
          </cell>
          <cell r="E4961">
            <v>4.88</v>
          </cell>
        </row>
        <row r="4962">
          <cell r="A4962">
            <v>95606</v>
          </cell>
          <cell r="B4962" t="str">
            <v>UMIDIFICAÇÃO DE MATERIAL PARA VALAS COM CAMINHÃO PIPA 10000L. AF_11/2016</v>
          </cell>
          <cell r="C4962" t="str">
            <v>M3</v>
          </cell>
          <cell r="D4962" t="str">
            <v>ATRIBUÍDO SÃO PAULO</v>
          </cell>
          <cell r="E4962">
            <v>1.33</v>
          </cell>
        </row>
        <row r="4963">
          <cell r="A4963">
            <v>72131</v>
          </cell>
          <cell r="B4963" t="str">
            <v>ALVENARIA EM TIJOLO CERAMICO MACICO 5X10X20CM 1 VEZ (ESPESSURA 20CM), ASSENTADO COM ARGAMASSA TRACO 1:2:8 (CIMENTO, CAL E AREIA)</v>
          </cell>
          <cell r="C4963" t="str">
            <v>M2</v>
          </cell>
          <cell r="D4963" t="str">
            <v>COEFICIENTE DE REPRESENTATIVIDADE</v>
          </cell>
          <cell r="E4963">
            <v>119.64</v>
          </cell>
        </row>
        <row r="4964">
          <cell r="A4964">
            <v>72132</v>
          </cell>
          <cell r="B4964" t="str">
            <v>ALVENARIA EM TIJOLO CERAMICO MACICO 5X10X20CM 1/2 VEZ (ESPESSURA 10CM), ASSENTADO COM ARGAMASSA TRACO 1:2:8 (CIMENTO, CAL E AREIA)</v>
          </cell>
          <cell r="C4964" t="str">
            <v>M2</v>
          </cell>
          <cell r="D4964" t="str">
            <v>COEFICIENTE DE REPRESENTATIVIDADE</v>
          </cell>
          <cell r="E4964">
            <v>62.11</v>
          </cell>
        </row>
        <row r="4965">
          <cell r="A4965">
            <v>72133</v>
          </cell>
          <cell r="B4965" t="str">
            <v>ALVENARIA EM TIJOLO CERAMICO MACICO 5X10X20CM 1 1/2 VEZ (ESPESSURA 30CM), ASSENTADO COM ARGAMASSA TRACO 1:2:8 (CIMENTO, CAL E AREIA)</v>
          </cell>
          <cell r="C4965" t="str">
            <v>M2</v>
          </cell>
          <cell r="D4965" t="str">
            <v>COEFICIENTE DE REPRESENTATIVIDADE</v>
          </cell>
          <cell r="E4965">
            <v>213.08</v>
          </cell>
        </row>
        <row r="4966">
          <cell r="A4966">
            <v>87471</v>
          </cell>
          <cell r="B4966" t="str">
            <v>ALVENARIA DE VEDAÇÃO DE BLOCOS CERÂMICOS FURADOS NA VERTICAL DE 9X19X39CM (ESPESSURA 9CM) DE PAREDES COM ÁREA LÍQUIDA MENOR QUE 6M² SEM VÃOS E ARGAMASSA DE ASSENTAMENTO COM PREPARO EM BETONEIRA. AF_06/2014</v>
          </cell>
          <cell r="C4966" t="str">
            <v>M2</v>
          </cell>
          <cell r="D4966" t="str">
            <v>ATRIBUÍDO SÃO PAULO</v>
          </cell>
          <cell r="E4966">
            <v>39.49</v>
          </cell>
        </row>
        <row r="4967">
          <cell r="A4967">
            <v>87472</v>
          </cell>
          <cell r="B4967" t="str">
            <v>ALVENARIA DE VEDAÇÃO DE BLOCOS CERÂMICOS FURADOS NA VERTICAL DE 9X19X39CM (ESPESSURA 9CM) DE PAREDES COM ÁREA LÍQUIDA MENOR QUE 6M² SEM VÃOS E ARGAMASSA DE ASSENTAMENTO COM PREPARO MANUAL. AF_06/2014</v>
          </cell>
          <cell r="C4967" t="str">
            <v>M2</v>
          </cell>
          <cell r="D4967" t="str">
            <v>ATRIBUÍDO SÃO PAULO</v>
          </cell>
          <cell r="E4967">
            <v>40.31</v>
          </cell>
        </row>
        <row r="4968">
          <cell r="A4968">
            <v>87473</v>
          </cell>
          <cell r="B4968" t="str">
            <v>ALVENARIA DE VEDAÇÃO DE BLOCOS CERÂMICOS FURADOS NA VERTICAL DE 14X19X39CM (ESPESSURA 14CM) DE PAREDES COM ÁREA LÍQUIDA MENOR QUE 6M² SEM VÃOS E ARGAMASSA DE ASSENTAMENTO COM PREPARO EM BETONEIRA. AF_06/2014</v>
          </cell>
          <cell r="C4968" t="str">
            <v>M2</v>
          </cell>
          <cell r="D4968" t="str">
            <v>ATRIBUÍDO SÃO PAULO</v>
          </cell>
          <cell r="E4968">
            <v>54.72</v>
          </cell>
        </row>
        <row r="4969">
          <cell r="A4969">
            <v>87474</v>
          </cell>
          <cell r="B4969" t="str">
            <v>ALVENARIA DE VEDAÇÃO DE BLOCOS CERÂMICOS FURADOS NA VERTICAL DE 14X19X39CM (ESPESSURA 14CM) DE PAREDES COM ÁREA LÍQUIDA MENOR QUE 6M² SEM VÃOS E ARGAMASSA DE ASSENTAMENTO COM PREPARO MANUAL. AF_06/2014</v>
          </cell>
          <cell r="C4969" t="str">
            <v>M2</v>
          </cell>
          <cell r="D4969" t="str">
            <v>ATRIBUÍDO SÃO PAULO</v>
          </cell>
          <cell r="E4969">
            <v>55.65</v>
          </cell>
        </row>
        <row r="4970">
          <cell r="A4970">
            <v>87475</v>
          </cell>
          <cell r="B4970" t="str">
            <v>ALVENARIA DE VEDAÇÃO DE BLOCOS CERÂMICOS FURADOS NA VERTICAL DE 19X19X39CM (ESPESSURA 19CM) DE PAREDES COM ÁREA LÍQUIDA MENOR QUE 6M² SEM VÃOS E ARGAMASSA DE ASSENTAMENTO COM PREPARO EM BETONEIRA. AF_06/2014</v>
          </cell>
          <cell r="C4970" t="str">
            <v>M2</v>
          </cell>
          <cell r="D4970" t="str">
            <v>ATRIBUÍDO SÃO PAULO</v>
          </cell>
          <cell r="E4970">
            <v>65.77</v>
          </cell>
        </row>
        <row r="4971">
          <cell r="A4971">
            <v>87476</v>
          </cell>
          <cell r="B4971" t="str">
            <v>ALVENARIA DE VEDAÇÃO DE BLOCOS CERÂMICOS FURADOS NA VERTICAL DE 19X19X39CM (ESPESSURA 19CM) DE PAREDES COM ÁREA LÍQUIDA MENOR QUE 6M² SEM VÃOS E ARGAMASSA DE ASSENTAMENTO COM PREPARO MANUAL. AF_06/2014</v>
          </cell>
          <cell r="C4971" t="str">
            <v>M2</v>
          </cell>
          <cell r="D4971" t="str">
            <v>ATRIBUÍDO SÃO PAULO</v>
          </cell>
          <cell r="E4971">
            <v>66.849999999999994</v>
          </cell>
        </row>
        <row r="4972">
          <cell r="A4972">
            <v>87477</v>
          </cell>
          <cell r="B4972" t="str">
            <v>ALVENARIA DE VEDAÇÃO DE BLOCOS CERÂMICOS FURADOS NA VERTICAL DE 9X19X39CM (ESPESSURA 9CM) DE PAREDES COM ÁREA LÍQUIDA MAIOR OU IGUAL A 6M² SEM VÃOS E ARGAMASSA DE ASSENTAMENTO COM PREPARO EM BETONEIRA. AF_06/2014</v>
          </cell>
          <cell r="C4972" t="str">
            <v>M2</v>
          </cell>
          <cell r="D4972" t="str">
            <v>ATRIBUÍDO SÃO PAULO</v>
          </cell>
          <cell r="E4972">
            <v>35.35</v>
          </cell>
        </row>
        <row r="4973">
          <cell r="A4973">
            <v>87478</v>
          </cell>
          <cell r="B4973" t="str">
            <v>ALVENARIA DE VEDAÇÃO DE BLOCOS CERÂMICOS FURADOS NA VERTICAL DE 9X19X39CM (ESPESSURA 9CM) DE PAREDES COM ÁREA LÍQUIDA MAIOR OU IGUAL A 6M² SEM VÃOS E ARGAMASSA DE ASSENTAMENTO COM PREPARO MANUAL. AF_06/2014</v>
          </cell>
          <cell r="C4973" t="str">
            <v>M2</v>
          </cell>
          <cell r="D4973" t="str">
            <v>ATRIBUÍDO SÃO PAULO</v>
          </cell>
          <cell r="E4973">
            <v>36.17</v>
          </cell>
        </row>
        <row r="4974">
          <cell r="A4974">
            <v>87479</v>
          </cell>
          <cell r="B4974" t="str">
            <v>ALVENARIA DE VEDAÇÃO DE BLOCOS CERÂMICOS FURADOS NA VERTICAL DE 14X19X39CM (ESPESSURA 14CM) DE PAREDES COM ÁREA LÍQUIDA MAIOR OU IGUAL A 6M² SEM VÃOS E ARGAMASSA DE ASSENTAMENTO COM PREPARO EM BETONEIRA. AF_06/2014</v>
          </cell>
          <cell r="C4974" t="str">
            <v>M2</v>
          </cell>
          <cell r="D4974" t="str">
            <v>ATRIBUÍDO SÃO PAULO</v>
          </cell>
          <cell r="E4974">
            <v>50.07</v>
          </cell>
        </row>
        <row r="4975">
          <cell r="A4975">
            <v>87480</v>
          </cell>
          <cell r="B4975" t="str">
            <v>ALVENARIA DE VEDAÇÃO DE BLOCOS CERÂMICOS FURADOS NA VERTICAL DE 14X19X39CM (ESPESSURA 14CM) DE PAREDES COM ÁREA LÍQUIDA MAIOR OU IGUAL A 6M² SEM VÃOS E ARGAMASSA DE ASSENTAMENTO COM PREPARO MANUAL. AF_06/2014</v>
          </cell>
          <cell r="C4975" t="str">
            <v>M2</v>
          </cell>
          <cell r="D4975" t="str">
            <v>ATRIBUÍDO SÃO PAULO</v>
          </cell>
          <cell r="E4975">
            <v>51</v>
          </cell>
        </row>
        <row r="4976">
          <cell r="A4976">
            <v>87481</v>
          </cell>
          <cell r="B4976" t="str">
            <v>ALVENARIA DE VEDAÇÃO DE BLOCOS CERÂMICOS FURADOS NA VERTICAL DE 19X19X39CM (ESPESSURA 19CM) DE PAREDES COM ÁREA LÍQUIDA MAIOR OU IGUAL A 6M² SEM VÃOS E ARGAMASSA DE ASSENTAMENTO COM PREPARO EM BETONEIRA. AF_06/2014</v>
          </cell>
          <cell r="C4976" t="str">
            <v>M2</v>
          </cell>
          <cell r="D4976" t="str">
            <v>ATRIBUÍDO SÃO PAULO</v>
          </cell>
          <cell r="E4976">
            <v>60.45</v>
          </cell>
        </row>
        <row r="4977">
          <cell r="A4977">
            <v>87482</v>
          </cell>
          <cell r="B4977" t="str">
            <v>ALVENARIA DE VEDAÇÃO DE BLOCOS CERÂMICOS FURADOS NA VERTICAL DE 19X19X39CM (ESPESSURA 19CM) DE PAREDES COM ÁREA LÍQUIDA MAIOR OU IGUAL A 6M² SEM VÃOS E ARGAMASSA DE ASSENTAMENTO COM PREPARO MANUAL. AF_06/2014</v>
          </cell>
          <cell r="C4977" t="str">
            <v>M2</v>
          </cell>
          <cell r="D4977" t="str">
            <v>ATRIBUÍDO SÃO PAULO</v>
          </cell>
          <cell r="E4977">
            <v>61.53</v>
          </cell>
        </row>
        <row r="4978">
          <cell r="A4978">
            <v>87483</v>
          </cell>
          <cell r="B4978" t="str">
            <v>ALVENARIA DE VEDAÇÃO DE BLOCOS CERÂMICOS FURADOS NA VERTICAL DE 9X19X39CM (ESPESSURA 9CM) DE PAREDES COM ÁREA LÍQUIDA MENOR QUE 6M² COM VÃOS E ARGAMASSA DE ASSENTAMENTO COM PREPARO EM BETONEIRA. AF_06/2014</v>
          </cell>
          <cell r="C4978" t="str">
            <v>M2</v>
          </cell>
          <cell r="D4978" t="str">
            <v>ATRIBUÍDO SÃO PAULO</v>
          </cell>
          <cell r="E4978">
            <v>45.85</v>
          </cell>
        </row>
        <row r="4979">
          <cell r="A4979">
            <v>87484</v>
          </cell>
          <cell r="B4979" t="str">
            <v>ALVENARIA DE VEDAÇÃO DE BLOCOS CERÂMICOS FURADOS NA VERTICAL DE 9X19X39CM (ESPESSURA 9CM) DE PAREDES COM ÁREA LÍQUIDA MENOR QUE 6M² COM VÃOS E ARGAMASSA DE ASSENTAMENTO COM PREPARO MANUAL. AF_06/2014</v>
          </cell>
          <cell r="C4979" t="str">
            <v>M2</v>
          </cell>
          <cell r="D4979" t="str">
            <v>ATRIBUÍDO SÃO PAULO</v>
          </cell>
          <cell r="E4979">
            <v>46.67</v>
          </cell>
        </row>
        <row r="4980">
          <cell r="A4980">
            <v>87485</v>
          </cell>
          <cell r="B4980" t="str">
            <v>ALVENARIA DE VEDAÇÃO DE BLOCOS CERÂMICOS FURADOS NA VERTICAL DE 14X19X39CM (ESPESSURA 14CM) DE PAREDES COM ÁREA LÍQUIDA MENOR QUE 6M² COM VÃOS E ARGAMASSA DE ASSENTAMENTO COM PREPARO EM BETONEIRA. AF_06/2014</v>
          </cell>
          <cell r="C4980" t="str">
            <v>M2</v>
          </cell>
          <cell r="D4980" t="str">
            <v>ATRIBUÍDO SÃO PAULO</v>
          </cell>
          <cell r="E4980">
            <v>61.16</v>
          </cell>
        </row>
        <row r="4981">
          <cell r="A4981">
            <v>87487</v>
          </cell>
          <cell r="B4981" t="str">
            <v>ALVENARIA DE VEDAÇÃO DE BLOCOS CERÂMICOS FURADOS NA VERTICAL DE 19X19X39CM (ESPESSURA 19CM) DE PAREDES COM ÁREA LÍQUIDA MENOR QUE 6M² COM VÃOS E ARGAMASSA DE ASSENTAMENTO COM PREPARO EM BETONEIRA. AF_06/2014</v>
          </cell>
          <cell r="C4981" t="str">
            <v>M2</v>
          </cell>
          <cell r="D4981" t="str">
            <v>ATRIBUÍDO SÃO PAULO</v>
          </cell>
          <cell r="E4981">
            <v>72.010000000000005</v>
          </cell>
        </row>
        <row r="4982">
          <cell r="A4982">
            <v>87488</v>
          </cell>
          <cell r="B4982" t="str">
            <v>ALVENARIA DE VEDAÇÃO DE BLOCOS CERÂMICOS FURADOS NA VERTICAL DE 19X19X39CM (ESPESSURA 19CM) DE PAREDES COM ÁREA LÍQUIDA MENOR QUE 6M² COM VÃOS E ARGAMASSA DE ASSENTAMENTO COM PREPARO MANUAL. AF_06/2014</v>
          </cell>
          <cell r="C4982" t="str">
            <v>M2</v>
          </cell>
          <cell r="D4982" t="str">
            <v>ATRIBUÍDO SÃO PAULO</v>
          </cell>
          <cell r="E4982">
            <v>73.09</v>
          </cell>
        </row>
        <row r="4983">
          <cell r="A4983">
            <v>87489</v>
          </cell>
          <cell r="B4983" t="str">
            <v>ALVENARIA DE VEDAÇÃO DE BLOCOS CERÂMICOS FURADOS NA VERTICAL DE 9X19X39CM (ESPESSURA 9CM) DE PAREDES COM ÁREA LÍQUIDA MAIOR OU IGUAL A 6M² COM VÃOS E ARGAMASSA DE ASSENTAMENTO COM PREPARO EM BETONEIRA. AF_06/2014</v>
          </cell>
          <cell r="C4983" t="str">
            <v>M2</v>
          </cell>
          <cell r="D4983" t="str">
            <v>ATRIBUÍDO SÃO PAULO</v>
          </cell>
          <cell r="E4983">
            <v>38.99</v>
          </cell>
        </row>
        <row r="4984">
          <cell r="A4984">
            <v>87490</v>
          </cell>
          <cell r="B4984" t="str">
            <v>ALVENARIA DE VEDAÇÃO DE BLOCOS CERÂMICOS FURADOS NA VERTICAL DE 9X19X39CM (ESPESSURA 9CM) DE PAREDES COM ÁREA LÍQUIDA MAIOR OU IGUAL A 6M² COM VÃOS E ARGAMASSA DE ASSENTAMENTO COM PREPARO MANUAL. AF_06/2014</v>
          </cell>
          <cell r="C4984" t="str">
            <v>M2</v>
          </cell>
          <cell r="D4984" t="str">
            <v>ATRIBUÍDO SÃO PAULO</v>
          </cell>
          <cell r="E4984">
            <v>39.81</v>
          </cell>
        </row>
        <row r="4985">
          <cell r="A4985">
            <v>87491</v>
          </cell>
          <cell r="B4985" t="str">
            <v>ALVENARIA DE VEDAÇÃO DE BLOCOS CERÂMICOS FURADOS NA VERTICAL DE 14X19X39CM (ESPESSURA 14CM) DE PAREDES COM ÁREA LÍQUIDA MAIOR OU IGUAL A 6M² COM VÃOS E ARGAMASSA DE ASSENTAMENTO COM PREPARO EM BETONEIRA. AF_06/2014</v>
          </cell>
          <cell r="C4985" t="str">
            <v>M2</v>
          </cell>
          <cell r="D4985" t="str">
            <v>ATRIBUÍDO SÃO PAULO</v>
          </cell>
          <cell r="E4985">
            <v>53.8</v>
          </cell>
        </row>
        <row r="4986">
          <cell r="A4986">
            <v>87492</v>
          </cell>
          <cell r="B4986" t="str">
            <v>ALVENARIA DE VEDAÇÃO DE BLOCOS CERÂMICOS FURADOS NA VERTICAL DE 14X19X39CM (ESPESSURA 14CM) DE PAREDES COM ÁREA LÍQUIDA MAIOR OU IGUAL A 6M² COM VÃOS E ARGAMASSA DE ASSENTAMENTO COM PREPARO MANUAL. AF_06/2014</v>
          </cell>
          <cell r="C4986" t="str">
            <v>M2</v>
          </cell>
          <cell r="D4986" t="str">
            <v>ATRIBUÍDO SÃO PAULO</v>
          </cell>
          <cell r="E4986">
            <v>54.73</v>
          </cell>
        </row>
        <row r="4987">
          <cell r="A4987">
            <v>87493</v>
          </cell>
          <cell r="B4987" t="str">
            <v>ALVENARIA DE VEDAÇÃO DE BLOCOS CERÂMICOS FURADOS NA VERTICAL DE 19X19X39CM (ESPESSURA 19CM) DE PAREDES COM ÁREA LÍQUIDA MAIOR OU IGUAL A 6M² COM VÃOS E ARGAMASSA DE ASSENTAMENTO COM PREPARO EM BETONEIRA. AF_06/2014</v>
          </cell>
          <cell r="C4987" t="str">
            <v>M2</v>
          </cell>
          <cell r="D4987" t="str">
            <v>ATRIBUÍDO SÃO PAULO</v>
          </cell>
          <cell r="E4987">
            <v>64.27</v>
          </cell>
        </row>
        <row r="4988">
          <cell r="A4988">
            <v>87494</v>
          </cell>
          <cell r="B4988" t="str">
            <v>ALVENARIA DE VEDAÇÃO DE BLOCOS CERÂMICOS FURADOS NA VERTICAL DE 19X19X39CM (ESPESSURA 19CM) DE PAREDES COM ÁREA LÍQUIDA MAIOR OU IGUAL A 6M² COM VÃOS E ARGAMASSA DE ASSENTAMENTO COM PREPARO MANUAL. AF_06/2014</v>
          </cell>
          <cell r="C4988" t="str">
            <v>M2</v>
          </cell>
          <cell r="D4988" t="str">
            <v>ATRIBUÍDO SÃO PAULO</v>
          </cell>
          <cell r="E4988">
            <v>65.349999999999994</v>
          </cell>
        </row>
        <row r="4989">
          <cell r="A4989">
            <v>87495</v>
          </cell>
          <cell r="B4989" t="str">
            <v>ALVENARIA DE VEDAÇÃO DE BLOCOS CERÂMICOS FURADOS NA HORIZONTAL DE 9X19X19CM (ESPESSURA 9CM) DE PAREDES COM ÁREA LÍQUIDA MENOR QUE 6M² SEM VÃOS E ARGAMASSA DE ASSENTAMENTO COM PREPARO EM BETONEIRA. AF_06/2014</v>
          </cell>
          <cell r="C4989" t="str">
            <v>M2</v>
          </cell>
          <cell r="D4989" t="str">
            <v>ATRIBUÍDO SÃO PAULO</v>
          </cell>
          <cell r="E4989">
            <v>70.2</v>
          </cell>
        </row>
        <row r="4990">
          <cell r="A4990">
            <v>87496</v>
          </cell>
          <cell r="B4990" t="str">
            <v>ALVENARIA DE VEDAÇÃO DE BLOCOS CERÂMICOS FURADOS NA HORIZONTAL DE 9X19X19CM (ESPESSURA 9CM) DE PAREDES COM ÁREA LÍQUIDA MENOR QUE 6M² SEM VÃOS E ARGAMASSA DE ASSENTAMENTO COM PREPARO MANUAL. AF_06/2014</v>
          </cell>
          <cell r="C4990" t="str">
            <v>M2</v>
          </cell>
          <cell r="D4990" t="str">
            <v>ATRIBUÍDO SÃO PAULO</v>
          </cell>
          <cell r="E4990">
            <v>70.97</v>
          </cell>
        </row>
        <row r="4991">
          <cell r="A4991">
            <v>87497</v>
          </cell>
          <cell r="B4991" t="str">
            <v>ALVENARIA DE VEDAÇÃO DE BLOCOS CERÂMICOS FURADOS NA HORIZONTAL DE 11,5X19X19CM (ESPESSURA 11,5CM) DE PAREDES COM ÁREA LÍQUIDA MENOR QUE 6M² SEM VÃOS E ARGAMASSA DE ASSENTAMENTO COM PREPARO EM BETONEIRA. AF_06/2014</v>
          </cell>
          <cell r="C4991" t="str">
            <v>M2</v>
          </cell>
          <cell r="D4991" t="str">
            <v>ATRIBUÍDO SÃO PAULO</v>
          </cell>
          <cell r="E4991">
            <v>67</v>
          </cell>
        </row>
        <row r="4992">
          <cell r="A4992">
            <v>87498</v>
          </cell>
          <cell r="B4992" t="str">
            <v>ALVENARIA DE VEDAÇÃO DE BLOCOS CERÂMICOS FURADOS NA HORIZONTAL DE 11,5X19X19CM (ESPESSURA 11,5CM) DE PAREDES COM ÁREA LÍQUIDA MENOR QUE 6M² SEM VÃOS E ARGAMASSA DE ASSENTAMENTO COM PREPARO MANUAL. AF_06/2014</v>
          </cell>
          <cell r="C4992" t="str">
            <v>M2</v>
          </cell>
          <cell r="D4992" t="str">
            <v>ATRIBUÍDO SÃO PAULO</v>
          </cell>
          <cell r="E4992">
            <v>67.98</v>
          </cell>
        </row>
        <row r="4993">
          <cell r="A4993">
            <v>87499</v>
          </cell>
          <cell r="B4993" t="str">
            <v>ALVENARIA DE VEDAÇÃO DE BLOCOS CERÂMICOS FURADOS NA HORIZONTAL DE 9X14X19CM (ESPESSURA 9CM) DE PAREDES COM ÁREA LÍQUIDA MENOR QUE 6M² SEM VÃOS E ARGAMASSA DE ASSENTAMENTO COM PREPARO EM BETONEIRA. AF_06/2014</v>
          </cell>
          <cell r="C4993" t="str">
            <v>M2</v>
          </cell>
          <cell r="D4993" t="str">
            <v>ATRIBUÍDO SÃO PAULO</v>
          </cell>
          <cell r="E4993">
            <v>77.010000000000005</v>
          </cell>
        </row>
        <row r="4994">
          <cell r="A4994">
            <v>87500</v>
          </cell>
          <cell r="B4994" t="str">
            <v>ALVENARIA DE VEDAÇÃO DE BLOCOS CERÂMICOS FURADOS NA HORIZONTAL DE 9X14X19CM (ESPESSURA 9CM) DE PAREDES COM ÁREA LÍQUIDA MENOR QUE 6M² SEM VÃOS E ARGAMASSA DE ASSENTAMENTO COM PREPARO MANUAL. AF_06/2014</v>
          </cell>
          <cell r="C4994" t="str">
            <v>M2</v>
          </cell>
          <cell r="D4994" t="str">
            <v>ATRIBUÍDO SÃO PAULO</v>
          </cell>
          <cell r="E4994">
            <v>77.84</v>
          </cell>
        </row>
        <row r="4995">
          <cell r="A4995">
            <v>87501</v>
          </cell>
          <cell r="B4995" t="str">
            <v>ALVENARIA DE VEDAÇÃO DE BLOCOS CERÂMICOS FURADOS NA HORIZONTAL DE 14X9X19CM (ESPESSURA 14CM, BLOCO DEITADO) DE PAREDES COM ÁREA LÍQUIDA MENOR QUE 6M² SEM VÃOS E ARGAMASSA DE ASSENTAMENTO COM PREPARO EM BETONEIRA. AF_06/2014</v>
          </cell>
          <cell r="C4995" t="str">
            <v>M2</v>
          </cell>
          <cell r="D4995" t="str">
            <v>ATRIBUÍDO SÃO PAULO</v>
          </cell>
          <cell r="E4995">
            <v>119.77</v>
          </cell>
        </row>
        <row r="4996">
          <cell r="A4996">
            <v>87502</v>
          </cell>
          <cell r="B4996" t="str">
            <v>ALVENARIA DE VEDAÇÃO DE BLOCOS CERÂMICOS FURADOS NA HORIZONTAL DE 14X9X19CM (ESPESSURA 14CM, BLOCO DEITADO) DE PAREDES COM ÁREA LÍQUIDA MENOR QUE 6M² SEM VÃOS E ARGAMASSA DE ASSENTAMENTO COM PREPARO MANUAL. AF_06/2014</v>
          </cell>
          <cell r="C4996" t="str">
            <v>M2</v>
          </cell>
          <cell r="D4996" t="str">
            <v>ATRIBUÍDO SÃO PAULO</v>
          </cell>
          <cell r="E4996">
            <v>120.82</v>
          </cell>
        </row>
        <row r="4997">
          <cell r="A4997">
            <v>87503</v>
          </cell>
          <cell r="B4997" t="str">
            <v>ALVENARIA DE VEDAÇÃO DE BLOCOS CERÂMICOS FURADOS NA HORIZONTAL DE 9X19X19CM (ESPESSURA 9CM) DE PAREDES COM ÁREA LÍQUIDA MAIOR OU IGUAL A 6M² SEM VÃOS E ARGAMASSA DE ASSENTAMENTO COM PREPARO EM BETONEIRA. AF_06/2014</v>
          </cell>
          <cell r="C4997" t="str">
            <v>M2</v>
          </cell>
          <cell r="D4997" t="str">
            <v>ATRIBUÍDO SÃO PAULO</v>
          </cell>
          <cell r="E4997">
            <v>59.72</v>
          </cell>
        </row>
        <row r="4998">
          <cell r="A4998">
            <v>87504</v>
          </cell>
          <cell r="B4998" t="str">
            <v>ALVENARIA DE VEDAÇÃO DE BLOCOS CERÂMICOS FURADOS NA HORIZONTAL DE 9X19X19CM (ESPESSURA 9CM) DE PAREDES COM ÁREA LÍQUIDA MAIOR OU IGUAL A 6M² SEM VÃOS E ARGAMASSA DE ASSENTAMENTO COM PREPARO MANUAL. AF_06/2014</v>
          </cell>
          <cell r="C4998" t="str">
            <v>M2</v>
          </cell>
          <cell r="D4998" t="str">
            <v>ATRIBUÍDO SÃO PAULO</v>
          </cell>
          <cell r="E4998">
            <v>60.49</v>
          </cell>
        </row>
        <row r="4999">
          <cell r="A4999">
            <v>87505</v>
          </cell>
          <cell r="B4999" t="str">
            <v>ALVENARIA DE VEDAÇÃO DE BLOCOS CERÂMICOS FURADOS NA HORIZONTAL DE 11,5X19X19CM (ESPESSURA 11,5M) DE PAREDES COM ÁREA LÍQUIDA MAIOR OU IGUAL A 6M² SEM VÃOS E ARGAMASSA DE ASSENTAMENTO COM PREPARO EM BETONEIRA. AF_06/2014</v>
          </cell>
          <cell r="C4999" t="str">
            <v>M2</v>
          </cell>
          <cell r="D4999" t="str">
            <v>ATRIBUÍDO SÃO PAULO</v>
          </cell>
          <cell r="E4999">
            <v>56.51</v>
          </cell>
        </row>
        <row r="5000">
          <cell r="A5000">
            <v>87506</v>
          </cell>
          <cell r="B5000" t="str">
            <v>ALVENARIA DE VEDAÇÃO DE BLOCOS CERÂMICOS FURADOS NA HORIZONTAL DE 11,5X19X19CM (ESPESSURA 11,5M) DE PAREDES COM ÁREA LÍQUIDA MAIOR OU IGUAL A 6M² SEM VÃOS E ARGAMASSA DE ASSENTAMENTO COM PREPARO MANUAL. AF_06/2014</v>
          </cell>
          <cell r="C5000" t="str">
            <v>M2</v>
          </cell>
          <cell r="D5000" t="str">
            <v>ATRIBUÍDO SÃO PAULO</v>
          </cell>
          <cell r="E5000">
            <v>57.49</v>
          </cell>
        </row>
        <row r="5001">
          <cell r="A5001">
            <v>87507</v>
          </cell>
          <cell r="B5001" t="str">
            <v>ALVENARIA DE VEDAÇÃO DE BLOCOS CERÂMICOS FURADOS NA HORIZONTAL DE 9X14X19CM (ESPESSURA 9CM) DE PAREDES COM ÁREA LÍQUIDA MAIOR OU IGUAL A 6M² SEM VÃOS E ARGAMASSA DE ASSENTAMENTO COM PREPARO EM BETONEIRA. AF_06/2014</v>
          </cell>
          <cell r="C5001" t="str">
            <v>M2</v>
          </cell>
          <cell r="D5001" t="str">
            <v>ATRIBUÍDO SÃO PAULO</v>
          </cell>
          <cell r="E5001">
            <v>63.16</v>
          </cell>
        </row>
        <row r="5002">
          <cell r="A5002">
            <v>87508</v>
          </cell>
          <cell r="B5002" t="str">
            <v>ALVENARIA DE VEDAÇÃO DE BLOCOS CERÂMICOS FURADOS NA HORIZONTAL DE 9X14X19CM (ESPESSURA 9CM) DE PAREDES COM ÁREA LÍQUIDA MAIOR OU IGUAL A 6M² SEM VÃOS E ARGAMASSA DE ASSENTAMENTO COM PREPARO MANUAL. AF_06/2014</v>
          </cell>
          <cell r="C5002" t="str">
            <v>M2</v>
          </cell>
          <cell r="D5002" t="str">
            <v>ATRIBUÍDO SÃO PAULO</v>
          </cell>
          <cell r="E5002">
            <v>63.99</v>
          </cell>
        </row>
        <row r="5003">
          <cell r="A5003">
            <v>87509</v>
          </cell>
          <cell r="B5003" t="str">
            <v>ALVENARIA DE VEDAÇÃO DE BLOCOS CERÂMICOS FURADOS NA HORIZONTAL DE 14X9X19CM (ESPESSURA 14CM, BLOCO DEITADO) DE PAREDES COM ÁREA LÍQUIDA MAIOR OU IGUAL A 6M² SEM VÃOS E ARGAMASSA DE ASSENTAMENTO COM PREPARO EM BETONEIRA. AF_06/2014</v>
          </cell>
          <cell r="C5003" t="str">
            <v>M2</v>
          </cell>
          <cell r="D5003" t="str">
            <v>ATRIBUÍDO SÃO PAULO</v>
          </cell>
          <cell r="E5003">
            <v>97.43</v>
          </cell>
        </row>
        <row r="5004">
          <cell r="A5004">
            <v>87510</v>
          </cell>
          <cell r="B5004" t="str">
            <v>ALVENARIA DE VEDAÇÃO DE BLOCOS CERÂMICOS FURADOS NA HORIZONTAL DE 14X9X19CM (ESPESSURA 14CM, BLOCO DEITADO) DE PAREDES COM ÁREA LÍQUIDA MAIOR OU IGUAL A 6M² SEM VÃOS E ARGAMASSA DE ASSENTAMENTO COM PREPARO MANUAL. AF_06/2014</v>
          </cell>
          <cell r="C5004" t="str">
            <v>M2</v>
          </cell>
          <cell r="D5004" t="str">
            <v>ATRIBUÍDO SÃO PAULO</v>
          </cell>
          <cell r="E5004">
            <v>98.48</v>
          </cell>
        </row>
        <row r="5005">
          <cell r="A5005">
            <v>87511</v>
          </cell>
          <cell r="B5005" t="str">
            <v>ALVENARIA DE VEDAÇÃO DE BLOCOS CERÂMICOS FURADOS NA HORIZONTAL DE 9X19X19CM (ESPESSURA 9CM) DE PAREDES COM ÁREA LÍQUIDA MENOR QUE 6M² COM VÃOS E ARGAMASSA DE ASSENTAMENTO COM PREPARO EM BETONEIRA. AF_06/2014</v>
          </cell>
          <cell r="C5005" t="str">
            <v>M2</v>
          </cell>
          <cell r="D5005" t="str">
            <v>ATRIBUÍDO SÃO PAULO</v>
          </cell>
          <cell r="E5005">
            <v>79.16</v>
          </cell>
        </row>
        <row r="5006">
          <cell r="A5006">
            <v>87512</v>
          </cell>
          <cell r="B5006" t="str">
            <v>ALVENARIA DE VEDAÇÃO DE BLOCOS CERÂMICOS FURADOS NA HORIZONTAL DE 9X19X19CM (ESPESSURA 9CM) DE PAREDES COM ÁREA LÍQUIDA MENOR QUE 6M² COM VÃOS E ARGAMASSA DE ASSENTAMENTO COM PREPARO MANUAL. AF_06/2014</v>
          </cell>
          <cell r="C5006" t="str">
            <v>M2</v>
          </cell>
          <cell r="D5006" t="str">
            <v>ATRIBUÍDO SÃO PAULO</v>
          </cell>
          <cell r="E5006">
            <v>79.930000000000007</v>
          </cell>
        </row>
        <row r="5007">
          <cell r="A5007">
            <v>87513</v>
          </cell>
          <cell r="B5007" t="str">
            <v>ALVENARIA DE VEDAÇÃO DE BLOCOS CERÂMICOS FURADOS NA HORIZONTAL DE 11,5X19X19CM (ESPESSURA 11,5CM) DE PAREDES COM ÁREA LÍQUIDA MENOR QUE 6M² COM VÃOS E ARGAMASSA DE ASSENTAMENTO COM PREPARO EM BETONEIRA. AF_06/2014</v>
          </cell>
          <cell r="C5007" t="str">
            <v>M2</v>
          </cell>
          <cell r="D5007" t="str">
            <v>ATRIBUÍDO SÃO PAULO</v>
          </cell>
          <cell r="E5007">
            <v>76.31</v>
          </cell>
        </row>
        <row r="5008">
          <cell r="A5008">
            <v>87514</v>
          </cell>
          <cell r="B5008" t="str">
            <v>ALVENARIA DE VEDAÇÃO DE BLOCOS CERÂMICOS FURADOS NA HORIZONTAL DE 11,5X19X19CM (ESPESSURA 11,5CM) DE PAREDES COM ÁREA LÍQUIDA MENOR QUE 6M² COM VÃOS E ARGAMASSA DE ASSENTAMENTO COM PREPARO MANUAL. AF_06/2014</v>
          </cell>
          <cell r="C5008" t="str">
            <v>M2</v>
          </cell>
          <cell r="D5008" t="str">
            <v>ATRIBUÍDO SÃO PAULO</v>
          </cell>
          <cell r="E5008">
            <v>77.290000000000006</v>
          </cell>
        </row>
        <row r="5009">
          <cell r="A5009">
            <v>87515</v>
          </cell>
          <cell r="B5009" t="str">
            <v>ALVENARIA DE VEDAÇÃO DE BLOCOS CERÂMICOS FURADOS NA HORIZONTAL DE 9X14X19CM (ESPESSURA 9CM) DE PAREDES COM ÁREA LÍQUIDA MENOR QUE 6M² COM VÃOS E ARGAMASSA DE ASSENTAMENTO COM PREPARO EM BETONEIRA. AF_06/2014</v>
          </cell>
          <cell r="C5009" t="str">
            <v>M2</v>
          </cell>
          <cell r="D5009" t="str">
            <v>ATRIBUÍDO SÃO PAULO</v>
          </cell>
          <cell r="E5009">
            <v>89.47</v>
          </cell>
        </row>
        <row r="5010">
          <cell r="A5010">
            <v>87516</v>
          </cell>
          <cell r="B5010" t="str">
            <v>ALVENARIA DE VEDAÇÃO DE BLOCOS CERÂMICOS FURADOS NA HORIZONTAL DE 9X14X19CM (ESPESSURA 9CM) DE PAREDES COM ÁREA LÍQUIDA MENOR QUE 6M² COM VÃOS E ARGAMASSA DE ASSENTAMENTO COM PREPARO MANUAL. AF_06/2014</v>
          </cell>
          <cell r="C5010" t="str">
            <v>M2</v>
          </cell>
          <cell r="D5010" t="str">
            <v>ATRIBUÍDO SÃO PAULO</v>
          </cell>
          <cell r="E5010">
            <v>90.3</v>
          </cell>
        </row>
        <row r="5011">
          <cell r="A5011">
            <v>87517</v>
          </cell>
          <cell r="B5011" t="str">
            <v>ALVENARIA DE VEDAÇÃO DE BLOCOS CERÂMICOS FURADOS NA HORIZONTAL DE 14X9X19CM (ESPESSURA 14CM, BLOCO DEITADO) DE PAREDES COM ÁREA LÍQUIDA MENOR QUE 6M² COM VÃOS E ARGAMASSA DE ASSENTAMENTO COM PREPARO EM BETONEIRA. AF_06/2014</v>
          </cell>
          <cell r="C5011" t="str">
            <v>M2</v>
          </cell>
          <cell r="D5011" t="str">
            <v>ATRIBUÍDO SÃO PAULO</v>
          </cell>
          <cell r="E5011">
            <v>139.18</v>
          </cell>
        </row>
        <row r="5012">
          <cell r="A5012">
            <v>87518</v>
          </cell>
          <cell r="B5012" t="str">
            <v>ALVENARIA DE VEDAÇÃO DE BLOCOS CERÂMICOS FURADOS NA HORIZONTAL DE 14X9X19CM (ESPESSURA 14CM, BLOCO DEITADO) DE PAREDES COM ÁREA LÍQUIDA MENOR QUE 6M² COM VÃOS E ARGAMASSA DE ASSENTAMENTO COM PREPARO MANUAL. AF_06/2014</v>
          </cell>
          <cell r="C5012" t="str">
            <v>M2</v>
          </cell>
          <cell r="D5012" t="str">
            <v>ATRIBUÍDO SÃO PAULO</v>
          </cell>
          <cell r="E5012">
            <v>140.22999999999999</v>
          </cell>
        </row>
        <row r="5013">
          <cell r="A5013">
            <v>87519</v>
          </cell>
          <cell r="B5013" t="str">
            <v>ALVENARIA DE VEDAÇÃO DE BLOCOS CERÂMICOS FURADOS NA HORIZONTAL DE 9X19X19CM (ESPESSURA 9CM) DE PAREDES COM ÁREA LÍQUIDA MAIOR OU IGUAL A 6M² COM VÃOS E ARGAMASSA DE ASSENTAMENTO COM PREPARO EM BETONEIRA. AF_06/2014</v>
          </cell>
          <cell r="C5013" t="str">
            <v>M2</v>
          </cell>
          <cell r="D5013" t="str">
            <v>ATRIBUÍDO SÃO PAULO</v>
          </cell>
          <cell r="E5013">
            <v>65.349999999999994</v>
          </cell>
        </row>
        <row r="5014">
          <cell r="A5014">
            <v>87520</v>
          </cell>
          <cell r="B5014" t="str">
            <v>ALVENARIA DE VEDAÇÃO DE BLOCOS CERÂMICOS FURADOS NA HORIZONTAL DE 9X19X19CM (ESPESSURA 9CM) DE PAREDES COM ÁREA LÍQUIDA MAIOR OU IGUAL A 6M² COM VÃOS E ARGAMASSA DE ASSENTAMENTO COM PREPARO MANUAL. AF_06/2014</v>
          </cell>
          <cell r="C5014" t="str">
            <v>M2</v>
          </cell>
          <cell r="D5014" t="str">
            <v>ATRIBUÍDO SÃO PAULO</v>
          </cell>
          <cell r="E5014">
            <v>66.12</v>
          </cell>
        </row>
        <row r="5015">
          <cell r="A5015">
            <v>87521</v>
          </cell>
          <cell r="B5015" t="str">
            <v>ALVENARIA DE VEDAÇÃO DE BLOCOS CERÂMICOS FURADOS NA HORIZONTAL DE 11,5X19X19CM (ESPESSURA 11,5CM) DE PAREDES COM ÁREA LÍQUIDA MAIOR OU IGUAL A 6M² COM VÃOS E ARGAMASSA DE ASSENTAMENTO COM PREPARO EM BETONEIRA. AF_06/2014</v>
          </cell>
          <cell r="C5015" t="str">
            <v>M2</v>
          </cell>
          <cell r="D5015" t="str">
            <v>ATRIBUÍDO SÃO PAULO</v>
          </cell>
          <cell r="E5015">
            <v>62.19</v>
          </cell>
        </row>
        <row r="5016">
          <cell r="A5016">
            <v>87522</v>
          </cell>
          <cell r="B5016" t="str">
            <v>ALVENARIA DE VEDAÇÃO DE BLOCOS CERÂMICOS FURADOS NA HORIZONTAL DE 11,5X19X19CM (ESPESSURA 11,5CM) DE PAREDES COM ÁREA LÍQUIDA MAIOR OU IGUAL A 6M² COM VÃOS E ARGAMASSA DE ASSENTAMENTO COM PREPARO MANUAL. AF_06/2014</v>
          </cell>
          <cell r="C5016" t="str">
            <v>M2</v>
          </cell>
          <cell r="D5016" t="str">
            <v>ATRIBUÍDO SÃO PAULO</v>
          </cell>
          <cell r="E5016">
            <v>63.17</v>
          </cell>
        </row>
        <row r="5017">
          <cell r="A5017">
            <v>87523</v>
          </cell>
          <cell r="B5017" t="str">
            <v>ALVENARIA DE VEDAÇÃO DE BLOCOS CERÂMICOS FURADOS NA HORIZONTAL DE 9X14X19CM (ESPESSURA 9CM) DE PAREDES COM ÁREA LÍQUIDA MAIOR OU IGUAL A 6M² COM VÃOS E ARGAMASSA DE ASSENTAMENTO COM PREPARO EM BETONEIRA. AF_06/2014</v>
          </cell>
          <cell r="C5017" t="str">
            <v>M2</v>
          </cell>
          <cell r="D5017" t="str">
            <v>ATRIBUÍDO SÃO PAULO</v>
          </cell>
          <cell r="E5017">
            <v>70.739999999999995</v>
          </cell>
        </row>
        <row r="5018">
          <cell r="A5018">
            <v>87524</v>
          </cell>
          <cell r="B5018" t="str">
            <v>ALVENARIA DE VEDAÇÃO DE BLOCOS CERÂMICOS FURADOS NA HORIZONTAL DE 9X14X19CM (ESPESSURA 9CM) DE PAREDES COM ÁREA LÍQUIDA MAIOR OU IGUAL A 6M² COM VÃOS E ARGAMASSA DE ASSENTAMENTO COM PREPARO MANUAL. AF_06/2014</v>
          </cell>
          <cell r="C5018" t="str">
            <v>M2</v>
          </cell>
          <cell r="D5018" t="str">
            <v>ATRIBUÍDO SÃO PAULO</v>
          </cell>
          <cell r="E5018">
            <v>71.569999999999993</v>
          </cell>
        </row>
        <row r="5019">
          <cell r="A5019">
            <v>87525</v>
          </cell>
          <cell r="B5019" t="str">
            <v>ALVENARIA DE VEDAÇÃO DE BLOCOS CERÂMICOS FURADOS NA HORIZONTAL DE 14X9X19CM (ESPESSURA 14CM, BLOCO DEITADO) DE PAREDES COM ÁREA LÍQUIDA MAIOR OU IGUAL A 6M² COM VÃOS E ARGAMASSA DE ASSENTAMENTO COM PREPARO EM BETONEIRA. AF_06/2014</v>
          </cell>
          <cell r="C5019" t="str">
            <v>M2</v>
          </cell>
          <cell r="D5019" t="str">
            <v>ATRIBUÍDO SÃO PAULO</v>
          </cell>
          <cell r="E5019">
            <v>109.19</v>
          </cell>
        </row>
        <row r="5020">
          <cell r="A5020">
            <v>87526</v>
          </cell>
          <cell r="B5020" t="str">
            <v>ALVENARIA DE VEDAÇÃO DE BLOCOS CERÂMICOS FURADOS NA HORIZONTAL DE 14X9X19CM (ESPESSURA 14CM, BLOCO DEITADO) DE PAREDES COM ÁREA LÍQUIDA MAIOR OU IGUAL A 6M² COM VÃOS E ARGAMASSA DE ASSENTAMENTO COM PREPARO MANUAL. AF_06/2014</v>
          </cell>
          <cell r="C5020" t="str">
            <v>M2</v>
          </cell>
          <cell r="D5020" t="str">
            <v>ATRIBUÍDO SÃO PAULO</v>
          </cell>
          <cell r="E5020">
            <v>110.24</v>
          </cell>
        </row>
        <row r="5021">
          <cell r="A5021">
            <v>89043</v>
          </cell>
          <cell r="B5021" t="str">
            <v>(COMPOSIÇÃO REPRESENTATIVA) DO SERVIÇO DE ALVENARIA DE VEDAÇÃO DE BLOCOS VAZADOS DE CERÂMICA DE 9X19X19CM (ESPESSURA 9CM), PARA EDIFICAÇÃO HABITACIONAL MULTIFAMILIAR (PRÉDIO). AF_11/2014</v>
          </cell>
          <cell r="C5021" t="str">
            <v>M2</v>
          </cell>
          <cell r="D5021" t="str">
            <v>ATRIBUÍDO SÃO PAULO</v>
          </cell>
          <cell r="E5021">
            <v>66.69</v>
          </cell>
        </row>
        <row r="5022">
          <cell r="A5022">
            <v>89168</v>
          </cell>
          <cell r="B5022" t="str">
            <v>(COMPOSIÇÃO REPRESENTATIVA) DO SERVIÇO DE ALVENARIA DE VEDAÇÃO DE BLOCOS VAZADOS DE CERÂMICA DE 9X19X19CM (ESPESSURA 9CM), PARA EDIFICAÇÃO HABITACIONAL UNIFAMILIAR (CASA) E EDIFICAÇÃO PÚBLICA PADRÃO. AF_11/2014</v>
          </cell>
          <cell r="C5022" t="str">
            <v>M2</v>
          </cell>
          <cell r="D5022" t="str">
            <v>ATRIBUÍDO SÃO PAULO</v>
          </cell>
          <cell r="E5022">
            <v>68.739999999999995</v>
          </cell>
        </row>
        <row r="5023">
          <cell r="A5023">
            <v>89977</v>
          </cell>
          <cell r="B5023" t="str">
            <v>(COMPOSIÇÃO REPRESENTATIVA) DO SERVIÇO DE ALVENARIA DE VEDAÇÃO DE BLOCOS VAZADOS DE CERÂMICA DE 14X9X19CM (ESPESSURA 14CM, BLOCO DEITADO), PARA EDIFICAÇÃO HABITACIONAL UNIFAMILIAR (CASA) E EDIFICAÇÃO PÚBLICA PADRÃO. AF_12/2014</v>
          </cell>
          <cell r="C5023" t="str">
            <v>M2</v>
          </cell>
          <cell r="D5023" t="str">
            <v>ATRIBUÍDO SÃO PAULO</v>
          </cell>
          <cell r="E5023">
            <v>116.66</v>
          </cell>
        </row>
        <row r="5024">
          <cell r="A5024">
            <v>90112</v>
          </cell>
          <cell r="B5024" t="str">
            <v>ALVENARIA DE VEDAÇÃO DE BLOCOS CERÂMICOS FURADOS NA VERTICAL DE 14X19X39CM (ESPESSURA 14CM) DE PAREDES COM ÁREA LÍQUIDA MENOR QUE 6M2 COM VÃOS E ARGAMASSA DE ASSENTAMENTO COM PREPARO MANUAL. AF_06/2014</v>
          </cell>
          <cell r="C5024" t="str">
            <v>M2</v>
          </cell>
          <cell r="D5024" t="str">
            <v>ATRIBUÍDO SÃO PAULO</v>
          </cell>
          <cell r="E5024">
            <v>62.09</v>
          </cell>
        </row>
        <row r="5025">
          <cell r="A5025">
            <v>95474</v>
          </cell>
          <cell r="B5025" t="str">
            <v>ALVENARIA DE EMBASAMENTO EM TIJOLOS CERAMICOS MACICOS 5X10X20CM, ASSENTADO  COM ARGAMASSA TRACO 1:2:8 (CIMENTO, CAL E AREIA)</v>
          </cell>
          <cell r="C5025" t="str">
            <v>M3</v>
          </cell>
          <cell r="D5025" t="str">
            <v>COEFICIENTE DE REPRESENTATIVIDADE</v>
          </cell>
          <cell r="E5025">
            <v>610.48</v>
          </cell>
        </row>
        <row r="5026">
          <cell r="A5026">
            <v>89282</v>
          </cell>
          <cell r="B5026" t="str">
            <v>ALVENARIA ESTRUTURAL DE BLOCOS CERÂMICOS 14X19X39, (ESPESSURA DE 14 CM), PARA PAREDES COM ÁREA LÍQUIDA MENOR QUE 6M², SEM VÃOS, UTILIZANDO PALHETA E ARGAMASSA DE ASSENTAMENTO COM PREPARO EM BETONEIRA. AF_12/2014</v>
          </cell>
          <cell r="C5026" t="str">
            <v>M2</v>
          </cell>
          <cell r="D5026" t="str">
            <v>COEFICIENTE DE REPRESENTATIVIDADE</v>
          </cell>
          <cell r="E5026">
            <v>51.05</v>
          </cell>
        </row>
        <row r="5027">
          <cell r="A5027">
            <v>89283</v>
          </cell>
          <cell r="B5027" t="str">
            <v>ALVENARIA ESTRUTURAL DE BLOCOS CERÂMICOS 14X19X39, (ESPESSURA DE 14 CM), PARA PAREDES COM ÁREA LÍQUIDA MENOR QUE 6M², SEM VÃOS, UTILIZANDO PALHETA E ARGAMASSA DE ASSENTAMENTO COM PREPARO MANUAL. AF_12/2014</v>
          </cell>
          <cell r="C5027" t="str">
            <v>M2</v>
          </cell>
          <cell r="D5027" t="str">
            <v>COEFICIENTE DE REPRESENTATIVIDADE</v>
          </cell>
          <cell r="E5027">
            <v>51.93</v>
          </cell>
        </row>
        <row r="5028">
          <cell r="A5028">
            <v>89284</v>
          </cell>
          <cell r="B5028" t="str">
            <v>ALVENARIA ESTRUTURAL DE BLOCOS CERÂMICOS 14X19X39, (ESPESSURA DE 14 CM), PARA PAREDES COM ÁREA LÍQUIDA MAIOR OU IGUAL QUE 6M², SEM VÃOS, UTILIZANDO PALHETA E ARGAMASSA DE ASSENTAMENTO COM PREPARO EM BETONEIRA. AF_12/2014</v>
          </cell>
          <cell r="C5028" t="str">
            <v>M2</v>
          </cell>
          <cell r="D5028" t="str">
            <v>COEFICIENTE DE REPRESENTATIVIDADE</v>
          </cell>
          <cell r="E5028">
            <v>46.18</v>
          </cell>
        </row>
        <row r="5029">
          <cell r="A5029">
            <v>89285</v>
          </cell>
          <cell r="B5029" t="str">
            <v>ALVENARIA ESTRUTURAL DE BLOCOS CERÂMICOS 14X19X39, (ESPESSURA DE 14 CM), PARA PAREDES COM ÁREA LÍQUIDA MAIOR OU IGUAL QUE 6M², SEM VÃOS, UTILIZANDO PALHETA E ARGAMASSA DE ASSENTAMENTO COM PREPARO MANUAL. AF_12/2014</v>
          </cell>
          <cell r="C5029" t="str">
            <v>M2</v>
          </cell>
          <cell r="D5029" t="str">
            <v>COEFICIENTE DE REPRESENTATIVIDADE</v>
          </cell>
          <cell r="E5029">
            <v>47.06</v>
          </cell>
        </row>
        <row r="5030">
          <cell r="A5030">
            <v>89286</v>
          </cell>
          <cell r="B5030" t="str">
            <v>ALVENARIA ESTRUTURAL DE BLOCOS CERÂMICOS 14X19X39, (ESPESSURA DE 14 CM), PARA PAREDES COM ÁREA LÍQUIDA MENOR QUE 6M², COM VÃOS, UTILIZANDO PALHETA E ARGAMASSA DE ASSENTAMENTO COM PREPARO EM BETONEIRA. AF_12/2014</v>
          </cell>
          <cell r="C5030" t="str">
            <v>M2</v>
          </cell>
          <cell r="D5030" t="str">
            <v>COEFICIENTE DE REPRESENTATIVIDADE</v>
          </cell>
          <cell r="E5030">
            <v>55.47</v>
          </cell>
        </row>
        <row r="5031">
          <cell r="A5031">
            <v>89287</v>
          </cell>
          <cell r="B5031" t="str">
            <v>ALVENARIA ESTRUTURAL DE BLOCOS CERÂMICOS 14X19X39, (ESPESSURA DE 14 CM), PARA PAREDES COM ÁREA LÍQUIDA MENOR QUE 6M², COM VÃOS, UTILIZANDO PALHETA E ARGAMASSA DE ASSENTAMENTO COM PREPARO MANUAL. AF_12/2014</v>
          </cell>
          <cell r="C5031" t="str">
            <v>M2</v>
          </cell>
          <cell r="D5031" t="str">
            <v>COEFICIENTE DE REPRESENTATIVIDADE</v>
          </cell>
          <cell r="E5031">
            <v>56.35</v>
          </cell>
        </row>
        <row r="5032">
          <cell r="A5032">
            <v>89288</v>
          </cell>
          <cell r="B5032" t="str">
            <v>ALVENARIA ESTRUTURAL DE BLOCOS CERÂMICOS 14X19X39, (ESPESSURA DE 14 CM), PARA PAREDES COM ÁREA LÍQUIDA MAIOR OU IGUAL A 6M², COM VÃOS, UTILIZANDO PALHETA E ARGAMASSA DE ASSENTAMENTO COM PREPARO EM BETONEIRA. AF_12/2014</v>
          </cell>
          <cell r="C5032" t="str">
            <v>M2</v>
          </cell>
          <cell r="D5032" t="str">
            <v>COEFICIENTE DE REPRESENTATIVIDADE</v>
          </cell>
          <cell r="E5032">
            <v>48.79</v>
          </cell>
        </row>
        <row r="5033">
          <cell r="A5033">
            <v>89289</v>
          </cell>
          <cell r="B5033" t="str">
            <v>ALVENARIA ESTRUTURAL DE BLOCOS CERÂMICOS 14X19X39, (ESPESSURA DE 14 CM), PARA PAREDES COM ÁREA LÍQUIDA MAIOR OU IGUAL A 6M², COM VÃOS, UTILIZANDO PALHETA E ARGAMASSA DE ASSENTAMENTO COM PREPARO MANUAL. AF_12/2014</v>
          </cell>
          <cell r="C5033" t="str">
            <v>M2</v>
          </cell>
          <cell r="D5033" t="str">
            <v>COEFICIENTE DE REPRESENTATIVIDADE</v>
          </cell>
          <cell r="E5033">
            <v>49.67</v>
          </cell>
        </row>
        <row r="5034">
          <cell r="A5034">
            <v>89290</v>
          </cell>
          <cell r="B5034" t="str">
            <v>ALVENARIA ESTRUTURAL DE BLOCOS CERÂMICOS 14X19X29, (ESPESSURA DE 14 CM), PARA PAREDES COM ÁREA LÍQUIDA MENOR QUE 6M², SEM VÃOS, UTILIZANDO PALHETA E ARGAMASSA DE ASSENTAMENTO COM PREPARO EM BETONEIRA. AF_12/2014</v>
          </cell>
          <cell r="C5034" t="str">
            <v>M2</v>
          </cell>
          <cell r="D5034" t="str">
            <v>COEFICIENTE DE REPRESENTATIVIDADE</v>
          </cell>
          <cell r="E5034">
            <v>60.14</v>
          </cell>
        </row>
        <row r="5035">
          <cell r="A5035">
            <v>89291</v>
          </cell>
          <cell r="B5035" t="str">
            <v>ALVENARIA ESTRUTURAL DE BLOCOS CERÂMICOS 14X19X29, (ESPESSURA DE 14 CM), PARA PAREDES COM ÁREA LÍQUIDA MENOR QUE 6M², SEM VÃOS, UTILIZANDO PALHETA E ARGAMASSA DE ASSENTAMENTO COM PREPARO MANUAL. AF_12/2014</v>
          </cell>
          <cell r="C5035" t="str">
            <v>M2</v>
          </cell>
          <cell r="D5035" t="str">
            <v>COEFICIENTE DE REPRESENTATIVIDADE</v>
          </cell>
          <cell r="E5035">
            <v>61.12</v>
          </cell>
        </row>
        <row r="5036">
          <cell r="A5036">
            <v>89292</v>
          </cell>
          <cell r="B5036" t="str">
            <v>ALVENARIA ESTRUTURAL DE BLOCOS CERÂMICOS 14X19X29, (ESPESSURA DE 14 CM), PARA PAREDES COM ÁREA LÍQUIDA MAIOR OU IGUAL A 6M², SEM VÃOS, UTILIZANDO PALHETA E ARGAMASSA DE ASSENTAMENTO COM PREPARO EM BETONEIRA. AF_12/2014</v>
          </cell>
          <cell r="C5036" t="str">
            <v>M2</v>
          </cell>
          <cell r="D5036" t="str">
            <v>COEFICIENTE DE REPRESENTATIVIDADE</v>
          </cell>
          <cell r="E5036">
            <v>55.31</v>
          </cell>
        </row>
        <row r="5037">
          <cell r="A5037">
            <v>89293</v>
          </cell>
          <cell r="B5037" t="str">
            <v>ALVENARIA ESTRUTURAL DE BLOCOS CERÂMICOS 14X19X29, (ESPESSURA DE 14 CM), PARA PAREDES COM ÁREA LÍQUIDA MAIOR OU IGUAL A 6M2, SEM VÃOS, UTILIZANDO PALHETA E ARGAMASSA DE ASSENTAMENTO COM PREPARO MANUAL. AF_12/2014</v>
          </cell>
          <cell r="C5037" t="str">
            <v>M2</v>
          </cell>
          <cell r="D5037" t="str">
            <v>COEFICIENTE DE REPRESENTATIVIDADE</v>
          </cell>
          <cell r="E5037">
            <v>56.29</v>
          </cell>
        </row>
        <row r="5038">
          <cell r="A5038">
            <v>89294</v>
          </cell>
          <cell r="B5038" t="str">
            <v>ALVENARIA ESTRUTURAL DE BLOCOS CERÂMICOS 14X19X29, (ESPESSURA DE 14 CM), PARA PAREDES COM ÁREA LÍQUIDA MENOR QUE 6M², COM VÃOS, UTILIZANDO PALHETA E ARGAMASSA DE ASSENTAMENTO COM PREPARO EM BETONEIRA. AF_12/2014</v>
          </cell>
          <cell r="C5038" t="str">
            <v>M2</v>
          </cell>
          <cell r="D5038" t="str">
            <v>COEFICIENTE DE REPRESENTATIVIDADE</v>
          </cell>
          <cell r="E5038">
            <v>66.19</v>
          </cell>
        </row>
        <row r="5039">
          <cell r="A5039">
            <v>89295</v>
          </cell>
          <cell r="B5039" t="str">
            <v>ALVENARIA ESTRUTURAL DE BLOCOS CERÂMICOS 14X19X29, (ESPESSURA DE 14 CM), PARA PAREDES COM ÁREA LÍQUIDA MENOR QUE 6M², COM VÃOS, UTILIZANDO PALHETA E ARGAMASSA DE ASSENTAMENTO COM PREPARO MANUAL. AF_12/2014</v>
          </cell>
          <cell r="C5039" t="str">
            <v>M2</v>
          </cell>
          <cell r="D5039" t="str">
            <v>COEFICIENTE DE REPRESENTATIVIDADE</v>
          </cell>
          <cell r="E5039">
            <v>67.17</v>
          </cell>
        </row>
        <row r="5040">
          <cell r="A5040">
            <v>89296</v>
          </cell>
          <cell r="B5040" t="str">
            <v>ALVENARIA ESTRUTURAL DE BLOCOS CERÂMICOS 14X19X29, (ESPESSURA DE 14 CM), PARA PAREDES COM ÁREA LÍQUIDA MAIOR OU IGUAL A 6M², COM VÃOS, UTILIZANDO PALHETA E ARGAMASSA DE ASSENTAMENTO COM PREPARO EM BETONEIRA. AF_12/2014</v>
          </cell>
          <cell r="C5040" t="str">
            <v>M2</v>
          </cell>
          <cell r="D5040" t="str">
            <v>COEFICIENTE DE REPRESENTATIVIDADE</v>
          </cell>
          <cell r="E5040">
            <v>58.79</v>
          </cell>
        </row>
        <row r="5041">
          <cell r="A5041">
            <v>89297</v>
          </cell>
          <cell r="B5041" t="str">
            <v>ALVENARIA ESTRUTURAL DE BLOCOS CERÂMICOS 14X19X29, (ESPESSURA DE 14 CM), PARA PAREDES COM ÁREA LÍQUIDA MAIOR OU IGUAL A 6M², COM VÃOS, UTILIZANDO PALHETA E ARGAMASSA DE ASSENTAMENTO COM PREPARO MANUAL. AF_12/2014</v>
          </cell>
          <cell r="C5041" t="str">
            <v>M2</v>
          </cell>
          <cell r="D5041" t="str">
            <v>COEFICIENTE DE REPRESENTATIVIDADE</v>
          </cell>
          <cell r="E5041">
            <v>59.77</v>
          </cell>
        </row>
        <row r="5042">
          <cell r="A5042">
            <v>89298</v>
          </cell>
          <cell r="B5042" t="str">
            <v>ALVENARIA ESTRUTURAL DE BLOCOS CERÂMICOS 14X19X39, (ESPESSURA DE 14 CM), PARA PAREDES COM ÁREA LÍQUIDA MENOR QUE 6M², SEM VÃOS, UTILIZANDO COLHER DE PEDREIRO E ARGAMASSA DE ASSENTAMENTO COM PREPARO EM BETONEIRA. AF_12/2014</v>
          </cell>
          <cell r="C5042" t="str">
            <v>M2</v>
          </cell>
          <cell r="D5042" t="str">
            <v>COEFICIENTE DE REPRESENTATIVIDADE</v>
          </cell>
          <cell r="E5042">
            <v>61.58</v>
          </cell>
        </row>
        <row r="5043">
          <cell r="A5043">
            <v>89299</v>
          </cell>
          <cell r="B5043" t="str">
            <v>ALVENARIA ESTRUTURAL DE BLOCOS CERÂMICOS 14X19X39, (ESPESSURA DE 14 CM), PARA PAREDES COM ÁREA LÍQUIDA MENOR QUE 6M², SEM VÃOS, UTILIZANDO COLHER DE PEDREIRO E ARGAMASSA DE ASSENTAMENTO COM PREPARO MANUAL. AF_12/2014</v>
          </cell>
          <cell r="C5043" t="str">
            <v>M2</v>
          </cell>
          <cell r="D5043" t="str">
            <v>COEFICIENTE DE REPRESENTATIVIDADE</v>
          </cell>
          <cell r="E5043">
            <v>62.84</v>
          </cell>
        </row>
        <row r="5044">
          <cell r="A5044">
            <v>89300</v>
          </cell>
          <cell r="B5044" t="str">
            <v>ALVENARIA ESTRUTURAL DE BLOCOS CERÂMICOS 14X19X39, (ESPESSURA DE 14 CM), PARA PAREDES COM ÁREA LÍQUIDA MAIOR OU IGUAL A 6M², SEM VÃOS, UTILIZANDO COLHER DE PEDREIRO E ARGAMASSA DE ASSENTAMENTO COM PREPARO EM BETONEIRA. AF_12/2014</v>
          </cell>
          <cell r="C5044" t="str">
            <v>M2</v>
          </cell>
          <cell r="D5044" t="str">
            <v>COEFICIENTE DE REPRESENTATIVIDADE</v>
          </cell>
          <cell r="E5044">
            <v>56.7</v>
          </cell>
        </row>
        <row r="5045">
          <cell r="A5045">
            <v>89301</v>
          </cell>
          <cell r="B5045" t="str">
            <v>ALVENARIA ESTRUTURAL DE BLOCOS CERÂMICOS 14X19X39, (ESPESSURA DE 14 CM), PARA PAREDES COM ÁREA LÍQUIDA MAIOR OU IGUAL A 6M², SEM VÃOS, UTILIZANDO COLHER DE PEDREIRO E ARGAMASSA DE ASSENTAMENTO COM PREPARO MANUAL. AF_12/2014</v>
          </cell>
          <cell r="C5045" t="str">
            <v>M2</v>
          </cell>
          <cell r="D5045" t="str">
            <v>COEFICIENTE DE REPRESENTATIVIDADE</v>
          </cell>
          <cell r="E5045">
            <v>57.96</v>
          </cell>
        </row>
        <row r="5046">
          <cell r="A5046">
            <v>89302</v>
          </cell>
          <cell r="B5046" t="str">
            <v>ALVENARIA ESTRUTURAL DE BLOCOS CERÂMICOS 14X19X39, (ESPESSURA DE 14 CM), PARA PAREDES COM ÁREA LÍQUIDA MENOR QUE 6M², COM VÃOS, UTILIZANDO COLHER DE PEDREIRO E ARGAMASSA DE ASSENTAMENTO COM PREPARO EM BETONEIRA. AF_12/2014</v>
          </cell>
          <cell r="C5046" t="str">
            <v>M2</v>
          </cell>
          <cell r="D5046" t="str">
            <v>COEFICIENTE DE REPRESENTATIVIDADE</v>
          </cell>
          <cell r="E5046">
            <v>69.180000000000007</v>
          </cell>
        </row>
        <row r="5047">
          <cell r="A5047">
            <v>89303</v>
          </cell>
          <cell r="B5047" t="str">
            <v>ALVENARIA ESTRUTURAL DE BLOCOS CERÂMICOS 14X19X39, (ESPESSURA DE 14 CM), PARA PAREDES COM ÁREA LÍQUIDA MENOR QUE 6M², COM VÃOS, UTILIZANDO COLHER DE PEDREIRO E ARGAMASSA DE ASSENTAMENTO COM PREPARO MANUAL. AF_12/2014</v>
          </cell>
          <cell r="C5047" t="str">
            <v>M2</v>
          </cell>
          <cell r="D5047" t="str">
            <v>COEFICIENTE DE REPRESENTATIVIDADE</v>
          </cell>
          <cell r="E5047">
            <v>70.44</v>
          </cell>
        </row>
        <row r="5048">
          <cell r="A5048">
            <v>89304</v>
          </cell>
          <cell r="B5048" t="str">
            <v>ALVENARIA ESTRUTURAL DE BLOCOS CERÂMICOS 14X19X39, (ESPESSURA DE 14 CM), PARA PAREDES COM ÁREA LÍQUIDA MAIOR OU IGUAL A 6M², COM VÃOS, UTILIZANDO COLHER DE PEDREIRO E ARGAMASSA DE ASSENTAMENTO COM PREPARO EM BETONEIRA. AF_12/2014</v>
          </cell>
          <cell r="C5048" t="str">
            <v>M2</v>
          </cell>
          <cell r="D5048" t="str">
            <v>COEFICIENTE DE REPRESENTATIVIDADE</v>
          </cell>
          <cell r="E5048">
            <v>61.28</v>
          </cell>
        </row>
        <row r="5049">
          <cell r="A5049">
            <v>89305</v>
          </cell>
          <cell r="B5049" t="str">
            <v>ALVENARIA ESTRUTURAL DE BLOCOS CERÂMICOS 14X19X39, (ESPESSURA DE 14 CM), PARA PAREDES COM ÁREA LÍQUIDA MAIOR OU IGUAL A 6M², COM VÃOS, UTILIZANDO COLHER DE PEDREIRO E ARGAMASSA DE ASSENTAMENTO COM PREPARO MANUAL. AF_12/2014</v>
          </cell>
          <cell r="C5049" t="str">
            <v>M2</v>
          </cell>
          <cell r="D5049" t="str">
            <v>COEFICIENTE DE REPRESENTATIVIDADE</v>
          </cell>
          <cell r="E5049">
            <v>62.54</v>
          </cell>
        </row>
        <row r="5050">
          <cell r="A5050">
            <v>89306</v>
          </cell>
          <cell r="B5050" t="str">
            <v>ALVENARIA ESTRUTURAL DE BLOCOS CERÂMICOS 14X19X29, (ESPESSURA DE 14 CM), PARA PAREDES COM ÁREA LÍQUIDA MENOR QUE 6M², SEM VÃOS, UTILIZANDO COLHER DE PEDREIRO E ARGAMASSA DE ASSENTAMENTO COM PREPARO EM BETONEIRA. AF_12/2014</v>
          </cell>
          <cell r="C5050" t="str">
            <v>M2</v>
          </cell>
          <cell r="D5050" t="str">
            <v>COEFICIENTE DE REPRESENTATIVIDADE</v>
          </cell>
          <cell r="E5050">
            <v>70.87</v>
          </cell>
        </row>
        <row r="5051">
          <cell r="A5051">
            <v>89307</v>
          </cell>
          <cell r="B5051" t="str">
            <v>ALVENARIA ESTRUTURAL DE BLOCOS CERÂMICOS 14X19X29, (ESPESSURA DE 14 CM), PARA PAREDES COM ÁREA LÍQUIDA MENOR QUE 6M², SEM VÃOS, UTILIZANDO COLHER DE PEDREIRO E ARGAMASSA DE ASSENTAMENTO COM PREPARO MANUAL. AF_12/2014</v>
          </cell>
          <cell r="C5051" t="str">
            <v>M2</v>
          </cell>
          <cell r="D5051" t="str">
            <v>COEFICIENTE DE REPRESENTATIVIDADE</v>
          </cell>
          <cell r="E5051">
            <v>72.260000000000005</v>
          </cell>
        </row>
        <row r="5052">
          <cell r="A5052">
            <v>89308</v>
          </cell>
          <cell r="B5052" t="str">
            <v>ALVENARIA ESTRUTURAL DE BLOCOS CERÂMICOS 14X19X29, (ESPESSURA DE 14 CM), PARA PAREDES COM ÁREA LÍQUIDA MAIOR OU IGUAL A 6M², SEM VÃOS, UTILIZANDO COLHER DE PEDREIRO E ARGAMASSA DE ASSENTAMENTO COM PREPARO EM BETONEIRA. AF_12/2014</v>
          </cell>
          <cell r="C5052" t="str">
            <v>M2</v>
          </cell>
          <cell r="D5052" t="str">
            <v>COEFICIENTE DE REPRESENTATIVIDADE</v>
          </cell>
          <cell r="E5052">
            <v>66.05</v>
          </cell>
        </row>
        <row r="5053">
          <cell r="A5053">
            <v>89309</v>
          </cell>
          <cell r="B5053" t="str">
            <v>ALVENARIA ESTRUTURAL DE BLOCOS CERÂMICOS 14X19X29, (ESPESSURA DE 14 CM), PARA PAREDES COM ÁREA LÍQUIDA MAIOR OU IGUAL A 6M², SEM VÃOS, UTILIZANDO COLHER DE PEDREIRO E ARGAMASSA DE ASSENTAMENTO COM PREPARO MANUAL. AF_12/2014</v>
          </cell>
          <cell r="C5053" t="str">
            <v>M2</v>
          </cell>
          <cell r="D5053" t="str">
            <v>COEFICIENTE DE REPRESENTATIVIDADE</v>
          </cell>
          <cell r="E5053">
            <v>67.44</v>
          </cell>
        </row>
        <row r="5054">
          <cell r="A5054">
            <v>89310</v>
          </cell>
          <cell r="B5054" t="str">
            <v>ALVENARIA ESTRUTURAL DE BLOCOS CERÂMICOS 14X19X29, (ESPESSURA DE 14 CM), PARA PAREDES COM ÁREA LÍQUIDA MENOR QUE 6M², COM VÃOS, UTILIZANDO COLHER DE PEDREIRO E ARGAMASSA DE ASSENTAMENTO COM PREPARO EM BETONEIRA. AF_12/2014</v>
          </cell>
          <cell r="C5054" t="str">
            <v>M2</v>
          </cell>
          <cell r="D5054" t="str">
            <v>COEFICIENTE DE REPRESENTATIVIDADE</v>
          </cell>
          <cell r="E5054">
            <v>81.739999999999995</v>
          </cell>
        </row>
        <row r="5055">
          <cell r="A5055">
            <v>89311</v>
          </cell>
          <cell r="B5055" t="str">
            <v>ALVENARIA ESTRUTURAL DE BLOCOS CERÂMICOS 14X19X29, (ESPESSURA DE 14 CM), PARA PAREDES COM ÁREA LÍQUIDA MENOR QUE 6M², COM VÃOS, UTILIZANDO COLHER DE PEDREIRO E ARGAMASSA DE ASSENTAMENTO COM PREPARO MANUAL. AF_12/2014</v>
          </cell>
          <cell r="C5055" t="str">
            <v>M2</v>
          </cell>
          <cell r="D5055" t="str">
            <v>COEFICIENTE DE REPRESENTATIVIDADE</v>
          </cell>
          <cell r="E5055">
            <v>83.13</v>
          </cell>
        </row>
        <row r="5056">
          <cell r="A5056">
            <v>89312</v>
          </cell>
          <cell r="B5056" t="str">
            <v>ALVENARIA ESTRUTURAL DE BLOCOS CERÂMICOS 14X19X29, (ESPESSURA DE 14 CM), PARA PAREDES COM ÁREA LÍQUIDA MAIOR OU IGUAL A 6M², COM VÃOS, UTILIZANDO COLHER DE PEDREIRO E ARGAMASSA DE ASSENTAMENTO COM PREPARO EM BETONEIRA. AF_12/2014</v>
          </cell>
          <cell r="C5056" t="str">
            <v>M2</v>
          </cell>
          <cell r="D5056" t="str">
            <v>COEFICIENTE DE REPRESENTATIVIDADE</v>
          </cell>
          <cell r="E5056">
            <v>71.5</v>
          </cell>
        </row>
        <row r="5057">
          <cell r="A5057">
            <v>89313</v>
          </cell>
          <cell r="B5057" t="str">
            <v>ALVENARIA ESTRUTURAL DE BLOCOS CERÂMICOS 14X19X29, (ESPESSURA DE 14 CM), PARA PAREDES COM ÁREA LÍQUIDA MAIOR OU IGUAL A 6M², COM VÃOS, UTILIZANDO COLHER DE PEDREIRO E ARGAMASSA DE ASSENTAMENTO COM PREPARO MANUAL. AF_12/2014</v>
          </cell>
          <cell r="C5057" t="str">
            <v>M2</v>
          </cell>
          <cell r="D5057" t="str">
            <v>COEFICIENTE DE REPRESENTATIVIDADE</v>
          </cell>
          <cell r="E5057">
            <v>72.89</v>
          </cell>
        </row>
        <row r="5058">
          <cell r="A5058">
            <v>95465</v>
          </cell>
          <cell r="B5058" t="str">
            <v>COBOGO CERAMICO (ELEMENTO VAZADO), 9X20X20CM, ASSENTADO COM ARGAMASSA TRACO 1:4 DE CIMENTO E AREIA</v>
          </cell>
          <cell r="C5058" t="str">
            <v>M2</v>
          </cell>
          <cell r="D5058" t="str">
            <v>COEFICIENTE DE REPRESENTATIVIDADE</v>
          </cell>
          <cell r="E5058">
            <v>126.12</v>
          </cell>
        </row>
        <row r="5059">
          <cell r="A5059">
            <v>87447</v>
          </cell>
          <cell r="B5059" t="str">
            <v>ALVENARIA DE VEDAÇÃO DE BLOCOS VAZADOS DE CONCRETO DE 9X19X39CM (ESPESSURA 9CM) DE PAREDES COM ÁREA LÍQUIDA MENOR QUE 6M² SEM VÃOS E ARGAMASSA DE ASSENTAMENTO COM PREPARO EM BETONEIRA. AF_06/2014</v>
          </cell>
          <cell r="C5059" t="str">
            <v>M2</v>
          </cell>
          <cell r="D5059" t="str">
            <v>ATRIBUÍDO SÃO PAULO</v>
          </cell>
          <cell r="E5059">
            <v>47.49</v>
          </cell>
        </row>
        <row r="5060">
          <cell r="A5060">
            <v>87448</v>
          </cell>
          <cell r="B5060" t="str">
            <v>ALVENARIA DE VEDAÇÃO DE BLOCOS VAZADOS DE CONCRETO DE 9X19X39CM (ESPESSURA 9CM) DE PAREDES COM ÁREA LÍQUIDA MENOR QUE 6M² SEM VÃOS E ARGAMASSA DE ASSENTAMENTO COM PREPARO MANUAL. AF_06/2014</v>
          </cell>
          <cell r="C5060" t="str">
            <v>M2</v>
          </cell>
          <cell r="D5060" t="str">
            <v>ATRIBUÍDO SÃO PAULO</v>
          </cell>
          <cell r="E5060">
            <v>47.84</v>
          </cell>
        </row>
        <row r="5061">
          <cell r="A5061">
            <v>87449</v>
          </cell>
          <cell r="B5061" t="str">
            <v>ALVENARIA DE VEDAÇÃO DE BLOCOS VAZADOS DE CONCRETO DE 14X19X39CM (ESPESSURA 14CM) DE PAREDES COM ÁREA LÍQUIDA MENOR QUE 6M² SEM VÃOS E ARGAMASSA DE ASSENTAMENTO COM PREPARO EM BETONEIRA. AF_06/2014</v>
          </cell>
          <cell r="C5061" t="str">
            <v>M2</v>
          </cell>
          <cell r="D5061" t="str">
            <v>ATRIBUÍDO SÃO PAULO</v>
          </cell>
          <cell r="E5061">
            <v>60.93</v>
          </cell>
        </row>
        <row r="5062">
          <cell r="A5062">
            <v>87450</v>
          </cell>
          <cell r="B5062" t="str">
            <v>ALVENARIA DE VEDAÇÃO DE BLOCOS VAZADOS DE CONCRETO DE 14X19X39CM (ESPESSURA 14CM) DE PAREDES COM ÁREA LÍQUIDA MENOR QUE 6M² SEM VÃOS E ARGAMASSA DE ASSENTAMENTO COM PREPARO MANUAL. AF_06/2014</v>
          </cell>
          <cell r="C5062" t="str">
            <v>M2</v>
          </cell>
          <cell r="D5062" t="str">
            <v>ATRIBUÍDO SÃO PAULO</v>
          </cell>
          <cell r="E5062">
            <v>61.74</v>
          </cell>
        </row>
        <row r="5063">
          <cell r="A5063">
            <v>87451</v>
          </cell>
          <cell r="B5063" t="str">
            <v>ALVENARIA DE VEDAÇÃO DE BLOCOS VAZADOS DE CONCRETO DE 19X19X39CM (ESPESSURA 19CM) DE PAREDES COM ÁREA LÍQUIDA MENOR QUE 6M² SEM VÃOS E ARGAMASSA DE ASSENTAMENTO COM PREPARO EM BETONEIRA. AF_06/2014</v>
          </cell>
          <cell r="C5063" t="str">
            <v>M2</v>
          </cell>
          <cell r="D5063" t="str">
            <v>ATRIBUÍDO SÃO PAULO</v>
          </cell>
          <cell r="E5063">
            <v>75.05</v>
          </cell>
        </row>
        <row r="5064">
          <cell r="A5064">
            <v>87452</v>
          </cell>
          <cell r="B5064" t="str">
            <v>ALVENARIA DE VEDAÇÃO DE BLOCOS VAZADOS DE CONCRETO DE 19X19X39CM (ESPESSURA 19CM) DE PAREDES COM ÁREA LÍQUIDA MENOR QUE 6M² SEM VÃOS E ARGAMASSA DE ASSENTAMENTO COM PREPARO MANUAL. AF_06/2014</v>
          </cell>
          <cell r="C5064" t="str">
            <v>M2</v>
          </cell>
          <cell r="D5064" t="str">
            <v>ATRIBUÍDO SÃO PAULO</v>
          </cell>
          <cell r="E5064">
            <v>75.400000000000006</v>
          </cell>
        </row>
        <row r="5065">
          <cell r="A5065">
            <v>87453</v>
          </cell>
          <cell r="B5065" t="str">
            <v>ALVENARIA DE VEDAÇÃO DE BLOCOS VAZADOS DE CONCRETO DE 9X19X39CM (ESPESSURA 9CM) DE PAREDES COM ÁREA LÍQUIDA MAIOR OU IGUAL A 6M² SEM VÃOS E ARGAMASSA DE ASSENTAMENTO COM PREPARO EM BETONEIRA. AF_06/2014</v>
          </cell>
          <cell r="C5065" t="str">
            <v>M2</v>
          </cell>
          <cell r="D5065" t="str">
            <v>ATRIBUÍDO SÃO PAULO</v>
          </cell>
          <cell r="E5065">
            <v>43.66</v>
          </cell>
        </row>
        <row r="5066">
          <cell r="A5066">
            <v>87454</v>
          </cell>
          <cell r="B5066" t="str">
            <v>ALVENARIA DE VEDAÇÃO DE BLOCOS VAZADOS DE CONCRETO DE 9X19X39CM (ESPESSURA 9CM) DE PAREDES COM ÁREA LÍQUIDA MAIOR OU IGUAL A 6M² SEM VÃOS E ARGAMASSA DE ASSENTAMENTO COM PREPARO MANUAL. AF_06/2014</v>
          </cell>
          <cell r="C5066" t="str">
            <v>M2</v>
          </cell>
          <cell r="D5066" t="str">
            <v>ATRIBUÍDO SÃO PAULO</v>
          </cell>
          <cell r="E5066">
            <v>44.35</v>
          </cell>
        </row>
        <row r="5067">
          <cell r="A5067">
            <v>87455</v>
          </cell>
          <cell r="B5067" t="str">
            <v>ALVENARIA DE VEDAÇÃO DE BLOCOS VAZADOS DE CONCRETO DE 14X19X39CM (ESPESSURA 14CM) DE PAREDES COM ÁREA LÍQUIDA MAIOR OU IGUAL A 6M² SEM VÃOS E ARGAMASSA DE ASSENTAMENTO COM PREPARO EM BETONEIRA. AF_06/2014</v>
          </cell>
          <cell r="C5067" t="str">
            <v>M2</v>
          </cell>
          <cell r="D5067" t="str">
            <v>ATRIBUÍDO SÃO PAULO</v>
          </cell>
          <cell r="E5067">
            <v>56.31</v>
          </cell>
        </row>
        <row r="5068">
          <cell r="A5068">
            <v>87456</v>
          </cell>
          <cell r="B5068" t="str">
            <v>ALVENARIA DE VEDAÇÃO DE BLOCOS VAZADOS DE CONCRETO DE 14X19X39CM (ESPESSURA 14CM) DE PAREDES COM ÁREA LÍQUIDA MAIOR OU IGUAL A 6M² SEM VÃOS E ARGAMASSA DE ASSENTAMENTO COM PREPARO MANUAL. AF_06/2014</v>
          </cell>
          <cell r="C5068" t="str">
            <v>M2</v>
          </cell>
          <cell r="D5068" t="str">
            <v>ATRIBUÍDO SÃO PAULO</v>
          </cell>
          <cell r="E5068">
            <v>57.4</v>
          </cell>
        </row>
        <row r="5069">
          <cell r="A5069">
            <v>87457</v>
          </cell>
          <cell r="B5069" t="str">
            <v>ALVENARIA DE VEDAÇÃO DE BLOCOS VAZADOS DE CONCRETO DE 19X19X39CM (ESPESSURA 19CM) DE PAREDES COM ÁREA LÍQUIDA MAIOR OU IGUAL A 6M² SEM VÃOS E ARGAMASSA DE ASSENTAMENTO COM PREPARO EM BETONEIRA. AF_06/2014</v>
          </cell>
          <cell r="C5069" t="str">
            <v>M2</v>
          </cell>
          <cell r="D5069" t="str">
            <v>ATRIBUÍDO SÃO PAULO</v>
          </cell>
          <cell r="E5069">
            <v>69.02</v>
          </cell>
        </row>
        <row r="5070">
          <cell r="A5070">
            <v>87458</v>
          </cell>
          <cell r="B5070" t="str">
            <v>ALVENARIA DE VEDAÇÃO DE BLOCOS VAZADOS DE CONCRETO DE 19X19X39CM (ESPESSURA 19CM) DE PAREDES COM ÁREA LÍQUIDA MAIOR OU IGUAL A 6M² SEM VÃOS E ARGAMASSA DE ASSENTAMENTO COM PREPARO MANUAL. AF_06/2014</v>
          </cell>
          <cell r="C5070" t="str">
            <v>M2</v>
          </cell>
          <cell r="D5070" t="str">
            <v>ATRIBUÍDO SÃO PAULO</v>
          </cell>
          <cell r="E5070">
            <v>70.03</v>
          </cell>
        </row>
        <row r="5071">
          <cell r="A5071">
            <v>87459</v>
          </cell>
          <cell r="B5071" t="str">
            <v>ALVENARIA DE VEDAÇÃO DE BLOCOS VAZADOS DE CONCRETO DE 9X19X39CM (ESPESSURA 9CM) DE PAREDES COM ÁREA LÍQUIDA MENOR QUE 6M² COM VÃOS E ARGAMASSA DE ASSENTAMENTO COM PREPARO EM BETONEIRA. AF_06/2014</v>
          </cell>
          <cell r="C5071" t="str">
            <v>M2</v>
          </cell>
          <cell r="D5071" t="str">
            <v>ATRIBUÍDO SÃO PAULO</v>
          </cell>
          <cell r="E5071">
            <v>53.69</v>
          </cell>
        </row>
        <row r="5072">
          <cell r="A5072">
            <v>87460</v>
          </cell>
          <cell r="B5072" t="str">
            <v>ALVENARIA DE VEDAÇÃO DE BLOCOS VAZADOS DE CONCRETO DE 9X19X39CM (ESPESSURA 9CM) DE PAREDES COM ÁREA LÍQUIDA MENOR QUE 6M² COM VÃOS E ARGAMASSA DE ASSENTAMENTO COM PREPARO MANUAL. AF_06/2014</v>
          </cell>
          <cell r="C5072" t="str">
            <v>M2</v>
          </cell>
          <cell r="D5072" t="str">
            <v>ATRIBUÍDO SÃO PAULO</v>
          </cell>
          <cell r="E5072">
            <v>54.38</v>
          </cell>
        </row>
        <row r="5073">
          <cell r="A5073">
            <v>87461</v>
          </cell>
          <cell r="B5073" t="str">
            <v>ALVENARIA DE VEDAÇÃO DE BLOCOS VAZADOS DE CONCRETO DE 14X19X39CM (ESPESSURA 14CM) DE PAREDES COM ÁREA LÍQUIDA MENOR QUE 6M² COM VÃOS E ARGAMASSA DE ASSENTAMENTO COM PREPARO EM BETONEIRA. AF_06/2014</v>
          </cell>
          <cell r="C5073" t="str">
            <v>M2</v>
          </cell>
          <cell r="D5073" t="str">
            <v>ATRIBUÍDO SÃO PAULO</v>
          </cell>
          <cell r="E5073">
            <v>67.150000000000006</v>
          </cell>
        </row>
        <row r="5074">
          <cell r="A5074">
            <v>87462</v>
          </cell>
          <cell r="B5074" t="str">
            <v>ALVENARIA DE VEDAÇÃO DE BLOCOS VAZADOS DE CONCRETO DE 14X19X39CM (ESPESSURA 14CM) DE PAREDES COM ÁREA LÍQUIDA MENOR QUE 6M² COM VÃOS E ARGAMASSA DE ASSENTAMENTO COM PREPARO MANUAL. AF_06/2014</v>
          </cell>
          <cell r="C5074" t="str">
            <v>M2</v>
          </cell>
          <cell r="D5074" t="str">
            <v>ATRIBUÍDO SÃO PAULO</v>
          </cell>
          <cell r="E5074">
            <v>67.959999999999994</v>
          </cell>
        </row>
        <row r="5075">
          <cell r="A5075">
            <v>87463</v>
          </cell>
          <cell r="B5075" t="str">
            <v>ALVENARIA DE VEDAÇÃO DE BLOCOS VAZADOS DE CONCRETO DE 19X19X39CM (ESPESSURA 19CM) DE PAREDES COM ÁREA LÍQUIDA MENOR QUE 6M² COM VÃOS E ARGAMASSA DE ASSENTAMENTO COM PREPARO EM BETONEIRA. AF_06/2014</v>
          </cell>
          <cell r="C5075" t="str">
            <v>M2</v>
          </cell>
          <cell r="D5075" t="str">
            <v>ATRIBUÍDO SÃO PAULO</v>
          </cell>
          <cell r="E5075">
            <v>80.680000000000007</v>
          </cell>
        </row>
        <row r="5076">
          <cell r="A5076">
            <v>87464</v>
          </cell>
          <cell r="B5076" t="str">
            <v>ALVENARIA DE VEDAÇÃO DE BLOCOS VAZADOS DE CONCRETO DE 19X19X39CM (ESPESSURA 19CM) DE PAREDES COM ÁREA LÍQUIDA MENOR QUE 6M² COM VÃOS E ARGAMASSA DE ASSENTAMENTO COM PREPARO MANUAL. AF_06/2014</v>
          </cell>
          <cell r="C5076" t="str">
            <v>M2</v>
          </cell>
          <cell r="D5076" t="str">
            <v>ATRIBUÍDO SÃO PAULO</v>
          </cell>
          <cell r="E5076">
            <v>81.69</v>
          </cell>
        </row>
        <row r="5077">
          <cell r="A5077">
            <v>87465</v>
          </cell>
          <cell r="B5077" t="str">
            <v>ALVENARIA DE VEDAÇÃO DE BLOCOS VAZADOS DE CONCRETO DE 9X19X39CM (ESPESSURA 9CM) DE PAREDES COM ÁREA LÍQUIDA MAIOR OU IGUAL A 6M² COM VÃOS E ARGAMASSA DE ASSENTAMENTO COM PREPARO EM BETONEIRA. AF_06/2014</v>
          </cell>
          <cell r="C5077" t="str">
            <v>M2</v>
          </cell>
          <cell r="D5077" t="str">
            <v>ATRIBUÍDO SÃO PAULO</v>
          </cell>
          <cell r="E5077">
            <v>47.14</v>
          </cell>
        </row>
        <row r="5078">
          <cell r="A5078">
            <v>87466</v>
          </cell>
          <cell r="B5078" t="str">
            <v>ALVENARIA DE VEDAÇÃO DE BLOCOS VAZADOS DE CONCRETO DE 9X19X39CM (ESPESSURA 9CM) DE PAREDES COM ÁREA LÍQUIDA MAIOR OU IGUAL A 6M² COM VÃOS E ARGAMASSA DE ASSENTAMENTO COM PREPARO MANUAL. AF_06/2014</v>
          </cell>
          <cell r="C5078" t="str">
            <v>M2</v>
          </cell>
          <cell r="D5078" t="str">
            <v>ATRIBUÍDO SÃO PAULO</v>
          </cell>
          <cell r="E5078">
            <v>47.83</v>
          </cell>
        </row>
        <row r="5079">
          <cell r="A5079">
            <v>87467</v>
          </cell>
          <cell r="B5079" t="str">
            <v>ALVENARIA DE VEDAÇÃO DE BLOCOS VAZADOS DE CONCRETO DE 14X19X39CM (ESPESSURA 14CM) DE PAREDES COM ÁREA LÍQUIDA MAIOR OU IGUAL A 6M² COM VÃOS E ARGAMASSA DE ASSENTAMENTO COM PREPARO EM BETONEIRA. AF_06/2014</v>
          </cell>
          <cell r="C5079" t="str">
            <v>M2</v>
          </cell>
          <cell r="D5079" t="str">
            <v>ATRIBUÍDO SÃO PAULO</v>
          </cell>
          <cell r="E5079">
            <v>60.1</v>
          </cell>
        </row>
        <row r="5080">
          <cell r="A5080">
            <v>87468</v>
          </cell>
          <cell r="B5080" t="str">
            <v>ALVENARIA DE VEDAÇÃO DE BLOCOS VAZADOS DE CONCRETO DE 14X19X39CM (ESPESSURA 14CM) DE PAREDES COM ÁREA LÍQUIDA MAIOR OU IGUAL A 6M² COM VÃOS E ARGAMASSA DE ASSENTAMENTO COM PREPARO MANUAL. AF_06/2014</v>
          </cell>
          <cell r="C5080" t="str">
            <v>M2</v>
          </cell>
          <cell r="D5080" t="str">
            <v>ATRIBUÍDO SÃO PAULO</v>
          </cell>
          <cell r="E5080">
            <v>60.91</v>
          </cell>
        </row>
        <row r="5081">
          <cell r="A5081">
            <v>87469</v>
          </cell>
          <cell r="B5081" t="str">
            <v>ALVENARIA DE VEDAÇÃO DE BLOCOS VAZADOS DE CONCRETO DE 19X19X39CM (ESPESSURA 19CM) DE PAREDES COM ÁREA LÍQUIDA MAIOR OU IGUAL A 6M² COM VÃOS E ARGAMASSA DE ASSENTAMENTO COM PREPARO EM BETONEIRA. AF_06/2014</v>
          </cell>
          <cell r="C5081" t="str">
            <v>M2</v>
          </cell>
          <cell r="D5081" t="str">
            <v>ATRIBUÍDO SÃO PAULO</v>
          </cell>
          <cell r="E5081">
            <v>72.94</v>
          </cell>
        </row>
        <row r="5082">
          <cell r="A5082">
            <v>87470</v>
          </cell>
          <cell r="B5082" t="str">
            <v>ALVENARIA DE VEDAÇÃO DE BLOCOS VAZADOS DE CONCRETO DE 19X19X39CM (ESPESSURA 19CM) DE PAREDES COM ÁREA LÍQUIDA MAIOR OU IGUAL A 6M² COM VÃOS E ARGAMASSA DE ASSENTAMENTO COM PREPARO MANUAL. AF_06/2014</v>
          </cell>
          <cell r="C5082" t="str">
            <v>M2</v>
          </cell>
          <cell r="D5082" t="str">
            <v>ATRIBUÍDO SÃO PAULO</v>
          </cell>
          <cell r="E5082">
            <v>73.95</v>
          </cell>
        </row>
        <row r="5083">
          <cell r="A5083">
            <v>89044</v>
          </cell>
          <cell r="B5083" t="str">
            <v>(COMPOSIÇÃO REPRESENTATIVA) DO SERVIÇO DE ALVENARIA DE VEDAÇÃO DE BLOCOS VAZADOS DE CONCRETO DE 9X19X39CM (ESPESSURA 9CM), PARA EDIFICAÇÃO HABITACIONAL MULTIFAMILIAR (PRÉDIO). AF_11/2014</v>
          </cell>
          <cell r="C5083" t="str">
            <v>M2</v>
          </cell>
          <cell r="D5083" t="str">
            <v>ATRIBUÍDO SÃO PAULO</v>
          </cell>
          <cell r="E5083">
            <v>47.29</v>
          </cell>
        </row>
        <row r="5084">
          <cell r="A5084">
            <v>89169</v>
          </cell>
          <cell r="B5084" t="str">
            <v>(COMPOSIÇÃO REPRESENTATIVA) DO SERVIÇO DE ALVENARIA DE VEDAÇÃO DE BLOCOS VAZADOS DE CONCRETO DE 9X19X39CM (ESPESSURA 9CM), PARA EDIFICAÇÃO HABITACIONAL UNIFAMILIAR (CASA) E EDIFICAÇÃO PÚBLICA PADRÃO. AF_11/2014</v>
          </cell>
          <cell r="C5084" t="str">
            <v>M2</v>
          </cell>
          <cell r="D5084" t="str">
            <v>ATRIBUÍDO SÃO PAULO</v>
          </cell>
          <cell r="E5084">
            <v>48.12</v>
          </cell>
        </row>
        <row r="5085">
          <cell r="A5085">
            <v>89978</v>
          </cell>
          <cell r="B5085" t="str">
            <v>(COMPOSIÇÃO REPRESENTATIVA) DO SERVIÇO DE ALVENARIA DE VEDAÇÃO DE BLOCOS VAZADOS DE CONCRETO DE 14X19X39CM (ESPESSURA 14CM), PARA EDIFICAÇÃO HABITACIONAL UNIFAMILIAR (CASA) E EDIFICAÇÃO PÚBLICA PADRÃO. AF_12/2014</v>
          </cell>
          <cell r="C5085" t="str">
            <v>M2</v>
          </cell>
          <cell r="D5085" t="str">
            <v>ATRIBUÍDO SÃO PAULO</v>
          </cell>
          <cell r="E5085">
            <v>61.24</v>
          </cell>
        </row>
        <row r="5086">
          <cell r="A5086" t="str">
            <v>73937/1</v>
          </cell>
          <cell r="B5086" t="str">
            <v>COBOGO DE CONCRETO (ELEMENTO VAZADO), 7X50X50CM, ASSENTADO COM ARGAMASSA TRACO 1:4 (CIMENTO E AREIA)</v>
          </cell>
          <cell r="C5086" t="str">
            <v>M2</v>
          </cell>
          <cell r="D5086" t="str">
            <v>COEFICIENTE DE REPRESENTATIVIDADE</v>
          </cell>
          <cell r="E5086">
            <v>103.88</v>
          </cell>
        </row>
        <row r="5087">
          <cell r="A5087" t="str">
            <v>73937/3</v>
          </cell>
          <cell r="B5087" t="str">
            <v>COBOGO DE CONCRETO (ELEMENTO VAZADO), 7X50X50CM, ASSENTADO COM ARGAMASSA TRACO 1:3 (CIMENTO E AREIA)</v>
          </cell>
          <cell r="C5087" t="str">
            <v>M2</v>
          </cell>
          <cell r="D5087" t="str">
            <v>COEFICIENTE DE REPRESENTATIVIDADE</v>
          </cell>
          <cell r="E5087">
            <v>104.06</v>
          </cell>
        </row>
        <row r="5088">
          <cell r="A5088" t="str">
            <v>73937/5</v>
          </cell>
          <cell r="B5088" t="str">
            <v>COBOGO DE CONCRETO (ELEMENTO VAZADO), 10X29X39CM ABERTURA COM VIDRO, ASSENTADO COM ARGAMASSA TRACO 1:4 (CIMENTO E AREIA MEDIA NAO PENEIRADA)</v>
          </cell>
          <cell r="C5088" t="str">
            <v>M2</v>
          </cell>
          <cell r="D5088" t="str">
            <v>COEFICIENTE DE REPRESENTATIVIDADE</v>
          </cell>
          <cell r="E5088">
            <v>178.34</v>
          </cell>
        </row>
        <row r="5089">
          <cell r="A5089">
            <v>89453</v>
          </cell>
          <cell r="B5089" t="str">
            <v>ALVENARIA DE BLOCOS DE CONCRETO ESTRUTURAL 14X19X39 CM, (ESPESSURA 14 CM), FBK = 4,5 MPA, PARA PAREDES COM ÁREA LÍQUIDA MENOR QUE 6M², SEM VÃOS, UTILIZANDO PALHETA. AF_12/2014</v>
          </cell>
          <cell r="C5089" t="str">
            <v>M2</v>
          </cell>
          <cell r="D5089" t="str">
            <v>COEFICIENTE DE REPRESENTATIVIDADE</v>
          </cell>
          <cell r="E5089">
            <v>52.6</v>
          </cell>
        </row>
        <row r="5090">
          <cell r="A5090">
            <v>89454</v>
          </cell>
          <cell r="B5090" t="str">
            <v>ALVENARIA DE BLOCOS DE CONCRETO ESTRUTURAL 14X19X39 CM, (ESPESSURA 14 CM), FBK = 4,5 MPA, PARA PAREDES COM ÁREA LÍQUIDA MAIOR OU IGUAL A 6M², SEM VÃOS, UTILIZANDO PALHETA. AF_12/2014</v>
          </cell>
          <cell r="C5090" t="str">
            <v>M2</v>
          </cell>
          <cell r="D5090" t="str">
            <v>COEFICIENTE DE REPRESENTATIVIDADE</v>
          </cell>
          <cell r="E5090">
            <v>49.78</v>
          </cell>
        </row>
        <row r="5091">
          <cell r="A5091">
            <v>89455</v>
          </cell>
          <cell r="B5091" t="str">
            <v>ALVENARIA DE BLOCOS DE CONCRETO ESTRUTURAL 14X19X39 CM, (ESPESSURA 14 CM) FBK = 14,0 MPA, PARA PAREDES COM ÁREA LÍQUIDA MENOR QUE 6M², SEM VÃOS, UTILIZANDO PALHETA. AF_12/2014</v>
          </cell>
          <cell r="C5091" t="str">
            <v>M2</v>
          </cell>
          <cell r="D5091" t="str">
            <v>COEFICIENTE DE REPRESENTATIVIDADE</v>
          </cell>
          <cell r="E5091">
            <v>64.7</v>
          </cell>
        </row>
        <row r="5092">
          <cell r="A5092">
            <v>89456</v>
          </cell>
          <cell r="B5092" t="str">
            <v>ALVENARIA DE BLOCOS DE CONCRETO ESTRUTURAL 14X19X39 CM, (ESPESSURA 14 CM) FBK = 14,0 MPA, PARA PAREDES COM ÁREA LÍQUIDA MAIOR OU IGUAL A 6M², SEM VÃOS, UTILIZANDO PALHETA. AF_12/2014</v>
          </cell>
          <cell r="C5092" t="str">
            <v>M2</v>
          </cell>
          <cell r="D5092" t="str">
            <v>COEFICIENTE DE REPRESENTATIVIDADE</v>
          </cell>
          <cell r="E5092">
            <v>61.34</v>
          </cell>
        </row>
        <row r="5093">
          <cell r="A5093">
            <v>89457</v>
          </cell>
          <cell r="B5093" t="str">
            <v>ALVENARIA DE BLOCOS DE CONCRETO ESTRUTURAL 14X19X39 CM, (ESPESSURA 14 CM), FBK = 4,5 MPA, PARA PAREDES COM ÁREA LÍQUIDA MENOR QUE 6M², COM VÃOS, UTILIZANDO PALHETA. AF_12/2014</v>
          </cell>
          <cell r="C5093" t="str">
            <v>M2</v>
          </cell>
          <cell r="D5093" t="str">
            <v>COEFICIENTE DE REPRESENTATIVIDADE</v>
          </cell>
          <cell r="E5093">
            <v>56.32</v>
          </cell>
        </row>
        <row r="5094">
          <cell r="A5094">
            <v>89458</v>
          </cell>
          <cell r="B5094" t="str">
            <v>ALVENARIA DE BLOCOS DE CONCRETO ESTRUTURAL 14X19X39 CM, (ESPESSURA 14 CM), FBK = 4,5 MPA, PARA PAREDES COM ÁREA LÍQUIDA MAIOR OU IGUAL A 6M², COM VÃOS, UTILIZANDO PALHETA. AF_12/2014</v>
          </cell>
          <cell r="C5094" t="str">
            <v>M2</v>
          </cell>
          <cell r="D5094" t="str">
            <v>COEFICIENTE DE REPRESENTATIVIDADE</v>
          </cell>
          <cell r="E5094">
            <v>51.9</v>
          </cell>
        </row>
        <row r="5095">
          <cell r="A5095">
            <v>89459</v>
          </cell>
          <cell r="B5095" t="str">
            <v>ALVENARIA DE BLOCOS DE CONCRETO ESTRUTURAL 14X19X39 CM, (ESPESSURA 14 CM) FBK = 14,0 MPA, PARA PAREDES COM ÁREA LÍQUIDA MENOR QUE 6M², COM VÃOS, UTILIZANDO PALHETA. AF_12/2014</v>
          </cell>
          <cell r="C5095" t="str">
            <v>M2</v>
          </cell>
          <cell r="D5095" t="str">
            <v>COEFICIENTE DE REPRESENTATIVIDADE</v>
          </cell>
          <cell r="E5095">
            <v>69.709999999999994</v>
          </cell>
        </row>
        <row r="5096">
          <cell r="A5096">
            <v>89460</v>
          </cell>
          <cell r="B5096" t="str">
            <v>ALVENARIA DE BLOCOS DE CONCRETO ESTRUTURAL 14X19X39 CM, (ESPESSURA 14 CM) FBK = 14,0 MPA, PARA PAREDES COM ÁREA LÍQUIDA MAIOR OU IGUAL A 6M², COM VÃOS, UTILIZANDO PALHETA. AF_12/2014</v>
          </cell>
          <cell r="C5096" t="str">
            <v>M2</v>
          </cell>
          <cell r="D5096" t="str">
            <v>COEFICIENTE DE REPRESENTATIVIDADE</v>
          </cell>
          <cell r="E5096">
            <v>64.39</v>
          </cell>
        </row>
        <row r="5097">
          <cell r="A5097">
            <v>89462</v>
          </cell>
          <cell r="B5097" t="str">
            <v>ALVENARIA DE BLOCOS DE CONCRETO ESTRUTURAL 14X19X29 CM, (ESPESSURA 14 CM), FBK = 4,5 MPA, PARA PAREDES COM ÁREA LÍQUIDA MENOR QUE 6M², SEM VÃOS, UTILIZANDO PALHETA. AF_12/2014</v>
          </cell>
          <cell r="C5097" t="str">
            <v>M2</v>
          </cell>
          <cell r="D5097" t="str">
            <v>COEFICIENTE DE REPRESENTATIVIDADE</v>
          </cell>
          <cell r="E5097">
            <v>60.81</v>
          </cell>
        </row>
        <row r="5098">
          <cell r="A5098">
            <v>89463</v>
          </cell>
          <cell r="B5098" t="str">
            <v>ALVENARIA DE BLOCOS DE CONCRETO ESTRUTURAL 14X19X29 CM, (ESPESSURA 14 CM), FBK = 4,5 MPA, PARA PAREDES COM ÁREA LÍQUIDA MAIOR OU IGUAL A 6M², SEM VÃOS, UTILIZANDO PALHETA. AF_12/2014</v>
          </cell>
          <cell r="C5098" t="str">
            <v>M2</v>
          </cell>
          <cell r="D5098" t="str">
            <v>COEFICIENTE DE REPRESENTATIVIDADE</v>
          </cell>
          <cell r="E5098">
            <v>58.22</v>
          </cell>
        </row>
        <row r="5099">
          <cell r="A5099">
            <v>89464</v>
          </cell>
          <cell r="B5099" t="str">
            <v>ALVENARIA DE BLOCOS DE CONCRETO ESTRUTURAL 14X19X29 CM, (ESPESSURA 14 CM) FBK = 14,0 MPA, PARA PAREDES COM ÁREA LÍQUIDA MENOR QUE 6M², SEM VÃOS, UTILIZANDO PALHETA. AF_12/2014</v>
          </cell>
          <cell r="C5099" t="str">
            <v>M2</v>
          </cell>
          <cell r="D5099" t="str">
            <v>COEFICIENTE DE REPRESENTATIVIDADE</v>
          </cell>
          <cell r="E5099">
            <v>79.98</v>
          </cell>
        </row>
        <row r="5100">
          <cell r="A5100">
            <v>89465</v>
          </cell>
          <cell r="B5100" t="str">
            <v>ALVENARIA DE BLOCOS DE CONCRETO ESTRUTURAL 14X19X29 CM, (ESPESSURA 14 CM) FBK = 14,0 MPA, PARA PAREDES COM ÁREA LÍQUIDA MAIOR OU IGUAL A 6M², SEM VÃOS, UTILIZANDO PALHETA. AF_12/2014</v>
          </cell>
          <cell r="C5100" t="str">
            <v>M2</v>
          </cell>
          <cell r="D5100" t="str">
            <v>COEFICIENTE DE REPRESENTATIVIDADE</v>
          </cell>
          <cell r="E5100">
            <v>76.94</v>
          </cell>
        </row>
        <row r="5101">
          <cell r="A5101">
            <v>89466</v>
          </cell>
          <cell r="B5101" t="str">
            <v>ALVENARIA DE BLOCOS DE CONCRETO ESTRUTURAL 14X19X29 CM, (ESPESSURA 14 CM), FBK = 4,5 MPA, PARA PAREDES COM ÁREA LÍQUIDA MENOR QUE 6M², COM VÃOS, UTILIZANDO PALHETA. AF_12/2014</v>
          </cell>
          <cell r="C5101" t="str">
            <v>M2</v>
          </cell>
          <cell r="D5101" t="str">
            <v>COEFICIENTE DE REPRESENTATIVIDADE</v>
          </cell>
          <cell r="E5101">
            <v>64.87</v>
          </cell>
        </row>
        <row r="5102">
          <cell r="A5102">
            <v>89467</v>
          </cell>
          <cell r="B5102" t="str">
            <v>ALVENARIA DE BLOCOS DE CONCRETO ESTRUTURAL 14X19X29 CM, (ESPESSURA 14 CM), FBK = 4,5 MPA, PARA PAREDES COM ÁREA LÍQUIDA MAIOR OU IGUAL A 6M², COM VÃOS, UTILIZANDO PALHETA. AF_12/2014</v>
          </cell>
          <cell r="C5102" t="str">
            <v>M2</v>
          </cell>
          <cell r="D5102" t="str">
            <v>COEFICIENTE DE REPRESENTATIVIDADE</v>
          </cell>
          <cell r="E5102">
            <v>60.43</v>
          </cell>
        </row>
        <row r="5103">
          <cell r="A5103">
            <v>89468</v>
          </cell>
          <cell r="B5103" t="str">
            <v>ALVENARIA DE BLOCOS DE CONCRETO ESTRUTURAL 14X19X29 CM, (ESPESSURA 14 CM) FBK = 14,0 MPA, PARA PAREDES COM ÁREA LÍQUIDA MENOR QUE 6M², COM VÃOS, UTILIZANDO PALHETA. AF_12/2014</v>
          </cell>
          <cell r="C5103" t="str">
            <v>M2</v>
          </cell>
          <cell r="D5103" t="str">
            <v>COEFICIENTE DE REPRESENTATIVIDADE</v>
          </cell>
          <cell r="E5103">
            <v>84.87</v>
          </cell>
        </row>
        <row r="5104">
          <cell r="A5104">
            <v>89469</v>
          </cell>
          <cell r="B5104" t="str">
            <v>ALVENARIA DE BLOCOS DE CONCRETO ESTRUTURAL 14X19X29 CM, (ESPESSURA 14 CM) FBK = 14,0 MPA, PARA PAREDES COM ÁREA LÍQUIDA MAIOR OU IGUAL A 6M², COM VÃOS, UTILIZANDO PALHETA. AF_12/2014</v>
          </cell>
          <cell r="C5104" t="str">
            <v>M2</v>
          </cell>
          <cell r="D5104" t="str">
            <v>COEFICIENTE DE REPRESENTATIVIDADE</v>
          </cell>
          <cell r="E5104">
            <v>79.63</v>
          </cell>
        </row>
        <row r="5105">
          <cell r="A5105">
            <v>89470</v>
          </cell>
          <cell r="B5105" t="str">
            <v>ALVENARIA DE BLOCOS DE CONCRETO ESTRUTURAL 14X19X39 CM, (ESPESSURA 14 CM), FBK = 4,5 MPA, PARA PAREDES COM ÁREA LÍQUIDA MENOR QUE 6M², SEM VÃOS, UTILIZANDO COLHER DE PEDREIRO. AF_12/2014</v>
          </cell>
          <cell r="C5105" t="str">
            <v>M2</v>
          </cell>
          <cell r="D5105" t="str">
            <v>COEFICIENTE DE REPRESENTATIVIDADE</v>
          </cell>
          <cell r="E5105">
            <v>64.760000000000005</v>
          </cell>
        </row>
        <row r="5106">
          <cell r="A5106">
            <v>89471</v>
          </cell>
          <cell r="B5106" t="str">
            <v>ALVENARIA DE BLOCOS DE CONCRETO ESTRUTURAL 14X19X39 CM, (ESPESSURA 14 CM), FBK = 4,5 MPA, PARA PAREDES COM ÁREA LÍQUIDA MAIOR OU IGUAL A 6M², SEM VÃOS, UTILIZANDO COLHER DE PEDREIRO. AF_12/2014</v>
          </cell>
          <cell r="C5106" t="str">
            <v>M2</v>
          </cell>
          <cell r="D5106" t="str">
            <v>COEFICIENTE DE REPRESENTATIVIDADE</v>
          </cell>
          <cell r="E5106">
            <v>61.93</v>
          </cell>
        </row>
        <row r="5107">
          <cell r="A5107">
            <v>89472</v>
          </cell>
          <cell r="B5107" t="str">
            <v>ALVENARIA DE BLOCOS DE CONCRETO ESTRUTURAL 14X19X39 CM, (ESPESSURA 14 CM) FBK = 14,0 MPA, PARA PAREDES COM ÁREA LÍQUIDA MENOR QUE 6M², SEM VÃOS, UTILIZANDO COLHER DE PEDREIRO. AF_12/2014</v>
          </cell>
          <cell r="C5107" t="str">
            <v>M2</v>
          </cell>
          <cell r="D5107" t="str">
            <v>COEFICIENTE DE REPRESENTATIVIDADE</v>
          </cell>
          <cell r="E5107">
            <v>76.55</v>
          </cell>
        </row>
        <row r="5108">
          <cell r="A5108">
            <v>89473</v>
          </cell>
          <cell r="B5108" t="str">
            <v>ALVENARIA DE BLOCOS DE CONCRETO ESTRUTURAL 14X19X39 CM, (ESPESSURA 14 CM) FBK = 14,0 MPA, PARA PAREDES COM ÁREA LÍQUIDA MAIOR OU IGUAL A 6M², SEM VÃOS, UTILIZANDO COLHER DE PEDREIRO. AF_12/2014</v>
          </cell>
          <cell r="C5108" t="str">
            <v>M2</v>
          </cell>
          <cell r="D5108" t="str">
            <v>COEFICIENTE DE REPRESENTATIVIDADE</v>
          </cell>
          <cell r="E5108">
            <v>73.41</v>
          </cell>
        </row>
        <row r="5109">
          <cell r="A5109">
            <v>89474</v>
          </cell>
          <cell r="B5109" t="str">
            <v>ALVENARIA DE BLOCOS DE CONCRETO ESTRUTURAL 14X19X39 CM, (ESPESSURA 14 CM), FBK = 4,5 MPA, PARA PAREDES COM ÁREA LÍQUIDA MENOR QUE 6M², COM VÃOS, UTILIZANDO COLHER DE PEDREIRO. AF_12/2014</v>
          </cell>
          <cell r="C5109" t="str">
            <v>M2</v>
          </cell>
          <cell r="D5109" t="str">
            <v>COEFICIENTE DE REPRESENTATIVIDADE</v>
          </cell>
          <cell r="E5109">
            <v>71.97</v>
          </cell>
        </row>
        <row r="5110">
          <cell r="A5110">
            <v>89475</v>
          </cell>
          <cell r="B5110" t="str">
            <v>ALVENARIA DE BLOCOS DE CONCRETO ESTRUTURAL 14X19X39 CM, (ESPESSURA 14 CM), FBK = 4,5 MPA, PARA PAREDES COM ÁREA LÍQUIDA MAIOR OU IGUAL A 6M², COM VÃOS, UTILIZANDO COLHER DE PEDREIRO. AF_12/2014</v>
          </cell>
          <cell r="C5110" t="str">
            <v>M2</v>
          </cell>
          <cell r="D5110" t="str">
            <v>COEFICIENTE DE REPRESENTATIVIDADE</v>
          </cell>
          <cell r="E5110">
            <v>65.959999999999994</v>
          </cell>
        </row>
        <row r="5111">
          <cell r="A5111">
            <v>89476</v>
          </cell>
          <cell r="B5111" t="str">
            <v>ALVENARIA DE BLOCOS DE CONCRETO ESTRUTURAL 14X19X39 CM, (ESPESSURA 14 CM) FBK = 14,0 MPA, PARA PAREDES COM ÁREA LÍQUIDA MENOR QUE 6M², COM VÃOS, UTILIZANDO COLHER DE PEDREIRO. AF_12/2014</v>
          </cell>
          <cell r="C5111" t="str">
            <v>M2</v>
          </cell>
          <cell r="D5111" t="str">
            <v>COEFICIENTE DE REPRESENTATIVIDADE</v>
          </cell>
          <cell r="E5111">
            <v>85.27</v>
          </cell>
        </row>
        <row r="5112">
          <cell r="A5112">
            <v>89477</v>
          </cell>
          <cell r="B5112" t="str">
            <v>ALVENARIA DE BLOCOS DE CONCRETO ESTRUTURAL 14X19X39 CM, (ESPESSURA 14 CM) FBK = 14,0 MPA, PARA PAREDES COM ÁREA LÍQUIDA MAIOR OU IGUAL A 6M², COM VÃOS, UTILIZANDO COLHER DE PEDREIRO. AF_12/2014</v>
          </cell>
          <cell r="C5112" t="str">
            <v>M2</v>
          </cell>
          <cell r="D5112" t="str">
            <v>COEFICIENTE DE REPRESENTATIVIDADE</v>
          </cell>
          <cell r="E5112">
            <v>78.59</v>
          </cell>
        </row>
        <row r="5113">
          <cell r="A5113">
            <v>89478</v>
          </cell>
          <cell r="B5113" t="str">
            <v>ALVENARIA DE BLOCOS DE CONCRETO ESTRUTURAL 14X19X29 CM, (ESPESSURA 14 CM), FBK = 4,5 MPA, PARA PAREDES COM ÁREA LÍQUIDA MENOR QUE 6M², SEM VÃOS, UTILIZANDO COLHER DE PEDREIRO. AF_12/2014</v>
          </cell>
          <cell r="C5113" t="str">
            <v>M2</v>
          </cell>
          <cell r="D5113" t="str">
            <v>COEFICIENTE DE REPRESENTATIVIDADE</v>
          </cell>
          <cell r="E5113">
            <v>73.17</v>
          </cell>
        </row>
        <row r="5114">
          <cell r="A5114">
            <v>89479</v>
          </cell>
          <cell r="B5114" t="str">
            <v>ALVENARIA DE BLOCOS DE CONCRETO ESTRUTURAL 14X19X29 CM, (ESPESSURA 14 CM), FBK = 4,5 MPA, PARA PAREDES COM ÁREA LÍQUIDA MAIOR OU IGUAL A 6M², SEM VÃOS, UTILIZANDO COLHER DE PEDREIRO. AF_12/2014</v>
          </cell>
          <cell r="C5114" t="str">
            <v>M2</v>
          </cell>
          <cell r="D5114" t="str">
            <v>COEFICIENTE DE REPRESENTATIVIDADE</v>
          </cell>
          <cell r="E5114">
            <v>70.58</v>
          </cell>
        </row>
        <row r="5115">
          <cell r="A5115">
            <v>89480</v>
          </cell>
          <cell r="B5115" t="str">
            <v>ALVENARIA DE BLOCOS DE CONCRETO ESTRUTURAL 14X19X29 CM, (ESPESSURA 14 CM) FBK = 14,0 MPA, PARA PAREDES COM ÁREA LÍQUIDA MENOR QUE 6M², SEM VÃOS, UTILIZANDO COLHER DE PEDREIRO. AF_12/2014</v>
          </cell>
          <cell r="C5115" t="str">
            <v>M2</v>
          </cell>
          <cell r="D5115" t="str">
            <v>COEFICIENTE DE REPRESENTATIVIDADE</v>
          </cell>
          <cell r="E5115">
            <v>92.02</v>
          </cell>
        </row>
        <row r="5116">
          <cell r="A5116">
            <v>89483</v>
          </cell>
          <cell r="B5116" t="str">
            <v>ALVENARIA DE BLOCOS DE CONCRETO ESTRUTURAL 14X19X29 CM, (ESPESSURA 14 CM) FBK = 14,0 MPA, PARA PAREDES COM ÁREA LÍQUIDA MAIOR OU IGUAL A 6M², SEM VÃOS, UTILIZANDO COLHER DE PEDREIRO. AF_12/2014</v>
          </cell>
          <cell r="C5116" t="str">
            <v>M2</v>
          </cell>
          <cell r="D5116" t="str">
            <v>COEFICIENTE DE REPRESENTATIVIDADE</v>
          </cell>
          <cell r="E5116">
            <v>89.2</v>
          </cell>
        </row>
        <row r="5117">
          <cell r="A5117">
            <v>89484</v>
          </cell>
          <cell r="B5117" t="str">
            <v>ALVENARIA DE BLOCOS DE CONCRETO ESTRUTURAL 14X19X29 CM, (ESPESSURA 14 CM), FBK = 4,5 MPA, PARA PAREDES COM ÁREA LÍQUIDA MENOR QUE 6M², COM VÃOS, UTILIZANDO COLHER DE PEDREIRO. AF_12/2014</v>
          </cell>
          <cell r="C5117" t="str">
            <v>M2</v>
          </cell>
          <cell r="D5117" t="str">
            <v>COEFICIENTE DE REPRESENTATIVIDADE</v>
          </cell>
          <cell r="E5117">
            <v>80.72</v>
          </cell>
        </row>
        <row r="5118">
          <cell r="A5118">
            <v>89486</v>
          </cell>
          <cell r="B5118" t="str">
            <v>ALVENARIA DE BLOCOS DE CONCRETO ESTRUTURAL 14X19X29 CM, (ESPESSURA 14 CM), FBK = 4,5 MPA, PARA PAREDES COM ÁREA LÍQUIDA MAIOR OU IGUAL A 6M², COM VÃOS, UTILIZANDO COLHER DE PEDREIRO. AF_12/2014</v>
          </cell>
          <cell r="C5118" t="str">
            <v>M2</v>
          </cell>
          <cell r="D5118" t="str">
            <v>COEFICIENTE DE REPRESENTATIVIDADE</v>
          </cell>
          <cell r="E5118">
            <v>74.92</v>
          </cell>
        </row>
        <row r="5119">
          <cell r="A5119">
            <v>89487</v>
          </cell>
          <cell r="B5119" t="str">
            <v>ALVENARIA DE BLOCOS DE CONCRETO ESTRUTURAL 14X19X29 CM, (ESPESSURA 14 CM) FBK = 14,0 MPA, PARA PAREDES COM ÁREA LÍQUIDA MENOR QUE 6M², COM VÃOS, UTILIZANDO COLHER DE PEDREIRO. AF_12/2014</v>
          </cell>
          <cell r="C5119" t="str">
            <v>M2</v>
          </cell>
          <cell r="D5119" t="str">
            <v>COEFICIENTE DE REPRESENTATIVIDADE</v>
          </cell>
          <cell r="E5119">
            <v>100.62</v>
          </cell>
        </row>
        <row r="5120">
          <cell r="A5120">
            <v>89488</v>
          </cell>
          <cell r="B5120" t="str">
            <v>ALVENARIA DE BLOCOS DE CONCRETO ESTRUTURAL 14X19X29 CM, (ESPESSURA 14 CM) FBK = 14,0 MPA, PARA PAREDES COM ÁREA LÍQUIDA MAIOR OU IGUAL A 6M², COM VÃOS, UTILIZANDO COLHER DE PEDREIRO. AF_12/2014</v>
          </cell>
          <cell r="C5120" t="str">
            <v>M2</v>
          </cell>
          <cell r="D5120" t="str">
            <v>COEFICIENTE DE REPRESENTATIVIDADE</v>
          </cell>
          <cell r="E5120">
            <v>94.02</v>
          </cell>
        </row>
        <row r="5121">
          <cell r="A5121">
            <v>91815</v>
          </cell>
          <cell r="B5121" t="str">
            <v>(COMPOSIÇÃO REPRESENTATIVA) DE ALVENARIA DE BLOCOS DE CONCRETO ESTRUTURAL 14X19X39 CM, (ESPESSURA 14 CM), FBK = 4,5 MPA, UTILIZANDO PALHETA, PARA EDIFICAÇÃO HABITACIONAL. AF_10/2015</v>
          </cell>
          <cell r="C5121" t="str">
            <v>M2</v>
          </cell>
          <cell r="D5121" t="str">
            <v>COEFICIENTE DE REPRESENTATIVIDADE</v>
          </cell>
          <cell r="E5121">
            <v>52.53</v>
          </cell>
        </row>
        <row r="5122">
          <cell r="A5122">
            <v>91816</v>
          </cell>
          <cell r="B5122" t="str">
            <v>COMPOSIÇÃO REPRESENTATIVA DE SERVIÇOS DE ALVENARIA DE BLOCOS DE CONCRETO ESTRUTURAL 14X19X29 CM, (ESPESSURA 14 CM), FBK = 4,5 MPA, UTILIZANDO PALHETA, PARA EDIFICAÇÃO HABITACIONAL. AF_10/2015</v>
          </cell>
          <cell r="C5122" t="str">
            <v>M2</v>
          </cell>
          <cell r="D5122" t="str">
            <v>COEFICIENTE DE REPRESENTATIVIDADE</v>
          </cell>
          <cell r="E5122">
            <v>60.94</v>
          </cell>
        </row>
        <row r="5123">
          <cell r="A5123">
            <v>72139</v>
          </cell>
          <cell r="B5123" t="str">
            <v>BLOCOS DE VIDRO TIPO CANELADO 19X19X8CM, ASSENTADO COM ARGAMASSA TRACO 1:3 (CIMENTO E AREIA GROSSA) PREPARO MECANICO, COM REJUNTAMENTO EM CIMENTO BRANCO E BARRAS DE ACO</v>
          </cell>
          <cell r="C5123" t="str">
            <v>M2</v>
          </cell>
          <cell r="D5123" t="str">
            <v>COEFICIENTE DE REPRESENTATIVIDADE</v>
          </cell>
          <cell r="E5123">
            <v>482.91</v>
          </cell>
        </row>
        <row r="5124">
          <cell r="A5124">
            <v>72175</v>
          </cell>
          <cell r="B5124" t="str">
            <v>BLOCOS DE VIDRO TIPO XADREZ 20X20X10CM, ASSENTADO COM ARGAMASSA TRACO 1:3 (CIMENTO E AREIA GROSSA) PREPARO MECANICO, COM REJUNTAMENTO EM CIMENTO BRANCO E BARRAS DE ACO</v>
          </cell>
          <cell r="C5124" t="str">
            <v>M2</v>
          </cell>
          <cell r="D5124" t="str">
            <v>COEFICIENTE DE REPRESENTATIVIDADE</v>
          </cell>
          <cell r="E5124">
            <v>486.41</v>
          </cell>
        </row>
        <row r="5125">
          <cell r="A5125">
            <v>72176</v>
          </cell>
          <cell r="B5125" t="str">
            <v>BLOCOS DE VIDRO TIPO XADREZ 20X10X8CM, ASSENTADO COM ARGAMASSA TRACO 1:3 (CIMENTO E AREIA GROSSA) PREPARO MECANICO, COM REJUNTAMENTO EM CIMENTO BRANCO E BARRAS DE ACO</v>
          </cell>
          <cell r="C5125" t="str">
            <v>M2</v>
          </cell>
          <cell r="D5125" t="str">
            <v>COEFICIENTE DE REPRESENTATIVIDADE</v>
          </cell>
          <cell r="E5125">
            <v>489.91</v>
          </cell>
        </row>
        <row r="5126">
          <cell r="A5126">
            <v>72178</v>
          </cell>
          <cell r="B5126" t="str">
            <v>RETIRADA DE DIVISORIAS EM CHAPAS DE MADEIRA, COM MONTANTES METALICOS</v>
          </cell>
          <cell r="C5126" t="str">
            <v>M2</v>
          </cell>
          <cell r="D5126" t="str">
            <v>COEFICIENTE DE REPRESENTATIVIDADE</v>
          </cell>
          <cell r="E5126">
            <v>23.32</v>
          </cell>
        </row>
        <row r="5127">
          <cell r="A5127">
            <v>72179</v>
          </cell>
          <cell r="B5127" t="str">
            <v>RECOLOCACAO DE PLACAS DIVISORIAS DE GRANILITE, CONSIDERANDO REAPROVEITAMENTO DO MATERIAL</v>
          </cell>
          <cell r="C5127" t="str">
            <v>M2</v>
          </cell>
          <cell r="D5127" t="str">
            <v>COLETADO</v>
          </cell>
          <cell r="E5127">
            <v>55.82</v>
          </cell>
        </row>
        <row r="5128">
          <cell r="A5128">
            <v>72180</v>
          </cell>
          <cell r="B5128" t="str">
            <v>RECOLOCACAO DE DIVISORIAS TIPO CHAPAS OU TABUAS, EXCLUSIVE ENTARUGAMENTO, CONSIDERANDO REAPROVEITAMENTO DO MATERIAL</v>
          </cell>
          <cell r="C5128" t="str">
            <v>M2</v>
          </cell>
          <cell r="D5128" t="str">
            <v>COEFICIENTE DE REPRESENTATIVIDADE</v>
          </cell>
          <cell r="E5128">
            <v>15.03</v>
          </cell>
        </row>
        <row r="5129">
          <cell r="A5129">
            <v>72181</v>
          </cell>
          <cell r="B5129" t="str">
            <v>RECOLOCACAO DE DIVISORIAS TIPO CHAPAS OU TABUAS, INCLUSIVE ENTARUGAMENTO, CONSIDERANDO REAPROVEITAMENTO DO MATERIAL</v>
          </cell>
          <cell r="C5129" t="str">
            <v>M2</v>
          </cell>
          <cell r="D5129" t="str">
            <v>COEFICIENTE DE REPRESENTATIVIDADE</v>
          </cell>
          <cell r="E5129">
            <v>30.55</v>
          </cell>
        </row>
        <row r="5130">
          <cell r="A5130" t="str">
            <v>73774/1</v>
          </cell>
          <cell r="B5130" t="str">
            <v>DIVISORIA EM MARMORITE ESPESSURA 35MM, CHUMBAMENTO NO PISO E PAREDE COM ARGAMASSA DE CIMENTO E AREIA, POLIMENTO MANUAL, EXCLUSIVE FERRAGENS</v>
          </cell>
          <cell r="C5130" t="str">
            <v>M2</v>
          </cell>
          <cell r="D5130" t="str">
            <v>COEFICIENTE DE REPRESENTATIVIDADE</v>
          </cell>
          <cell r="E5130">
            <v>293.87</v>
          </cell>
        </row>
        <row r="5131">
          <cell r="A5131" t="str">
            <v>73909/1</v>
          </cell>
          <cell r="B5131" t="str">
            <v>DIVISORIA EM MADEIRA COMPENSADA RESINADA ESPESSURA 6MM, ESTRUTURADA EM MADEIRA DE LEI 3"X3"</v>
          </cell>
          <cell r="C5131" t="str">
            <v>M2</v>
          </cell>
          <cell r="D5131" t="str">
            <v>COEFICIENTE DE REPRESENTATIVIDADE</v>
          </cell>
          <cell r="E5131">
            <v>216.35</v>
          </cell>
        </row>
        <row r="5132">
          <cell r="A5132" t="str">
            <v>74229/1</v>
          </cell>
          <cell r="B5132" t="str">
            <v>DIVISORIA EM MARMORE BRANCO POLIDO, ESPESSURA 3 CM, ASSENTADO COM ARGAMASSA TRACO 1:4 (CIMENTO E AREIA), ARREMATE COM CIMENTO BRANCO, EXCLUSIVE FERRAGENS</v>
          </cell>
          <cell r="C5132" t="str">
            <v>M2</v>
          </cell>
          <cell r="D5132" t="str">
            <v>COEFICIENTE DE REPRESENTATIVIDADE</v>
          </cell>
          <cell r="E5132">
            <v>622.51</v>
          </cell>
        </row>
        <row r="5133">
          <cell r="A5133">
            <v>79627</v>
          </cell>
          <cell r="B5133" t="str">
            <v>DIVISORIA EM GRANITO BRANCO POLIDO, ESP = 3CM, ASSENTADO COM ARGAMASSA TRACO 1:4, ARREMATE EM CIMENTO BRANCO, EXCLUSIVE FERRAGENS</v>
          </cell>
          <cell r="C5133" t="str">
            <v>M2</v>
          </cell>
          <cell r="D5133" t="str">
            <v>COEFICIENTE DE REPRESENTATIVIDADE</v>
          </cell>
          <cell r="E5133">
            <v>340.69</v>
          </cell>
        </row>
        <row r="5134">
          <cell r="A5134">
            <v>96358</v>
          </cell>
          <cell r="B5134" t="str">
            <v>PAREDE COM PLACAS DE GESSO ACARTONADO (DRYWALL), PARA USO INTERNO, COM DUAS FACES SIMPLES E ESTRUTURA METÁLICA COM GUIAS SIMPLES, SEM VÃOS. AF_06/2017_P</v>
          </cell>
          <cell r="C5134" t="str">
            <v>M2</v>
          </cell>
          <cell r="D5134" t="str">
            <v>ATRIBUÍDO SÃO PAULO</v>
          </cell>
          <cell r="E5134">
            <v>70.099999999999994</v>
          </cell>
        </row>
        <row r="5135">
          <cell r="A5135">
            <v>96359</v>
          </cell>
          <cell r="B5135" t="str">
            <v>PAREDE COM PLACAS DE GESSO ACARTONADO (DRYWALL), PARA USO INTERNO, COM DUAS FACES SIMPLES E ESTRUTURA METÁLICA COM GUIAS SIMPLES, COM VÃOS AF_06/2017_P</v>
          </cell>
          <cell r="C5135" t="str">
            <v>M2</v>
          </cell>
          <cell r="D5135" t="str">
            <v>ATRIBUÍDO SÃO PAULO</v>
          </cell>
          <cell r="E5135">
            <v>77.36</v>
          </cell>
        </row>
        <row r="5136">
          <cell r="A5136">
            <v>96360</v>
          </cell>
          <cell r="B5136" t="str">
            <v>PAREDE COM PLACAS DE GESSO ACARTONADO (DRYWALL), PARA USO INTERNO, COM DUAS FACES SIMPLES E ESTRUTURA METÁLICA COM GUIAS DUPLAS, SEM VÃOS. AF_06/2017_P</v>
          </cell>
          <cell r="C5136" t="str">
            <v>M2</v>
          </cell>
          <cell r="D5136" t="str">
            <v>ATRIBUÍDO SÃO PAULO</v>
          </cell>
          <cell r="E5136">
            <v>88.72</v>
          </cell>
        </row>
        <row r="5137">
          <cell r="A5137">
            <v>96361</v>
          </cell>
          <cell r="B5137" t="str">
            <v>PAREDE COM PLACAS DE GESSO ACARTONADO (DRYWALL), PARA USO INTERNO, COM DUAS FACES SIMPLES E ESTRUTURA METÁLICA COM GUIAS DUPLAS, COM VÃOS. AF_06/2017_P</v>
          </cell>
          <cell r="C5137" t="str">
            <v>M2</v>
          </cell>
          <cell r="D5137" t="str">
            <v>ATRIBUÍDO SÃO PAULO</v>
          </cell>
          <cell r="E5137">
            <v>102.66</v>
          </cell>
        </row>
        <row r="5138">
          <cell r="A5138">
            <v>96362</v>
          </cell>
          <cell r="B5138" t="str">
            <v>PAREDE COM PLACAS DE GESSO ACARTONADO (DRYWALL), PARA USO INTERNO, COM UMA FACE SIMPLES E OUTRA FACE DUPLA E ESTRUTURA METÁLICA COM GUIAS SIMPLES, SEM VÃOS. AF_06/2017_P</v>
          </cell>
          <cell r="C5138" t="str">
            <v>M2</v>
          </cell>
          <cell r="D5138" t="str">
            <v>ATRIBUÍDO SÃO PAULO</v>
          </cell>
          <cell r="E5138">
            <v>91.72</v>
          </cell>
        </row>
        <row r="5139">
          <cell r="A5139">
            <v>96363</v>
          </cell>
          <cell r="B5139" t="str">
            <v>PAREDE COM PLACAS DE GESSO ACARTONADO (DRYWALL), PARA USO INTERNO, COM UMA FACE SIMPLES E OUTRA FACE DUPLA E ESTRUTURA METÁLICA COM GUIAS SIMPLES, COM VÃOS. AF_06/2017_P</v>
          </cell>
          <cell r="C5139" t="str">
            <v>M2</v>
          </cell>
          <cell r="D5139" t="str">
            <v>ATRIBUÍDO SÃO PAULO</v>
          </cell>
          <cell r="E5139">
            <v>99.36</v>
          </cell>
        </row>
        <row r="5140">
          <cell r="A5140">
            <v>96364</v>
          </cell>
          <cell r="B5140" t="str">
            <v>PAREDE COM PLACAS DE GESSO ACARTONADO (DRYWALL), PARA USO INTERNO COM UMA FACE SIMPLES E OUTRA FACE DUPLA E ESTRUTURA METÁLICA COM GUIAS DUPLAS, SEM VÃOS. AF_06/2017_P</v>
          </cell>
          <cell r="C5140" t="str">
            <v>M2</v>
          </cell>
          <cell r="D5140" t="str">
            <v>ATRIBUÍDO SÃO PAULO</v>
          </cell>
          <cell r="E5140">
            <v>110.34</v>
          </cell>
        </row>
        <row r="5141">
          <cell r="A5141">
            <v>96365</v>
          </cell>
          <cell r="B5141" t="str">
            <v>PAREDE COM PLACAS DE GESSO ACARTONADO (DRYWALL), PARA USO INTERNO, COM UMA FACE SIMPLES E OUTRA FACE DUPLA E   ESTRUTURA METÁLICA COM GUIAS DUPLAS, COM VÃOS. AF_06/2017_P</v>
          </cell>
          <cell r="C5141" t="str">
            <v>M2</v>
          </cell>
          <cell r="D5141" t="str">
            <v>ATRIBUÍDO SÃO PAULO</v>
          </cell>
          <cell r="E5141">
            <v>124.65</v>
          </cell>
        </row>
        <row r="5142">
          <cell r="A5142">
            <v>96366</v>
          </cell>
          <cell r="B5142" t="str">
            <v>PAREDE COM PLACAS DE GESSO ACARTONADO (DRYWALL), PARA USO INTERNO, COM DUAS FACES DUPLAS E ESTRUTURA METÁLICA COM GUIAS SIMPLES, SEM VÃOS. AF_06/2017_P</v>
          </cell>
          <cell r="C5142" t="str">
            <v>M2</v>
          </cell>
          <cell r="D5142" t="str">
            <v>ATRIBUÍDO SÃO PAULO</v>
          </cell>
          <cell r="E5142">
            <v>113.35</v>
          </cell>
        </row>
        <row r="5143">
          <cell r="A5143">
            <v>96367</v>
          </cell>
          <cell r="B5143" t="str">
            <v>PAREDE COM PLACAS DE GESSO ACARTONADO (DRYWALL), PARA USO INTERNO, COM DUAS FACES DUPLAS E ESTRUTURA METÁLICA COM GUIAS SIMPLES, COM VÃOS. AF_06/2017_P</v>
          </cell>
          <cell r="C5143" t="str">
            <v>M2</v>
          </cell>
          <cell r="D5143" t="str">
            <v>ATRIBUÍDO SÃO PAULO</v>
          </cell>
          <cell r="E5143">
            <v>121.36</v>
          </cell>
        </row>
        <row r="5144">
          <cell r="A5144">
            <v>96368</v>
          </cell>
          <cell r="B5144" t="str">
            <v>PAREDE COM PLACAS DE GESSO ACARTONADO (DRYWALL), PARA USO INTERNO COM DUAS FACES DUPLAS E ESTRUTURA METÁLICA COM GUIAS DUPLAS, SEM VÃOS. AF_06/2017</v>
          </cell>
          <cell r="C5144" t="str">
            <v>M2</v>
          </cell>
          <cell r="D5144" t="str">
            <v>ATRIBUÍDO SÃO PAULO</v>
          </cell>
          <cell r="E5144">
            <v>131.96</v>
          </cell>
        </row>
        <row r="5145">
          <cell r="A5145">
            <v>96369</v>
          </cell>
          <cell r="B5145" t="str">
            <v>PAREDE COM PLACAS DE GESSO ACARTONADO (DRYWALL), PARA USO INTERNO, COM DUAS FACES DUPLAS E ESTRUTURA METÁLICA COM GUIAS DUPLAS, COM VÃOS. AF_06/2017_P</v>
          </cell>
          <cell r="C5145" t="str">
            <v>M2</v>
          </cell>
          <cell r="D5145" t="str">
            <v>ATRIBUÍDO SÃO PAULO</v>
          </cell>
          <cell r="E5145">
            <v>146.65</v>
          </cell>
        </row>
        <row r="5146">
          <cell r="A5146">
            <v>96370</v>
          </cell>
          <cell r="B5146" t="str">
            <v>PAREDE COM PLACAS DE GESSO ACARTONADO (DRYWALL), PARA USO INTERNO, COM UMA FACE SIMPLES E ESTRUTURA METÁLICA COM GUIAS SIMPLES, SEM VÃOS. AF_06/2017_P</v>
          </cell>
          <cell r="C5146" t="str">
            <v>M2</v>
          </cell>
          <cell r="D5146" t="str">
            <v>ATRIBUÍDO SÃO PAULO</v>
          </cell>
          <cell r="E5146">
            <v>44.89</v>
          </cell>
        </row>
        <row r="5147">
          <cell r="A5147">
            <v>96371</v>
          </cell>
          <cell r="B5147" t="str">
            <v>PAREDE COM PLACAS DE GESSO ACARTONADO (DRYWALL), PARA USO INTERNO, COM UMA FACE SIMPLES E ESTRUTURA METÁLICA COM GUIAS SIMPLES, COM VÃOS. AF_06/2017_P</v>
          </cell>
          <cell r="C5147" t="str">
            <v>M2</v>
          </cell>
          <cell r="D5147" t="str">
            <v>ATRIBUÍDO SÃO PAULO</v>
          </cell>
          <cell r="E5147">
            <v>51.95</v>
          </cell>
        </row>
        <row r="5148">
          <cell r="A5148">
            <v>96372</v>
          </cell>
          <cell r="B5148" t="str">
            <v>INSTALAÇÃO DE ISOLAMENTO COM LÃ DE ROCHA EM PAREDES DRYWALL. AF_06/2017</v>
          </cell>
          <cell r="C5148" t="str">
            <v>M2</v>
          </cell>
          <cell r="D5148" t="str">
            <v>COEFICIENTE DE REPRESENTATIVIDADE</v>
          </cell>
          <cell r="E5148">
            <v>16.260000000000002</v>
          </cell>
        </row>
        <row r="5149">
          <cell r="A5149">
            <v>96373</v>
          </cell>
          <cell r="B5149" t="str">
            <v>INSTALAÇÃO DE REFORÇO METÁLICO EM PAREDE DRYWALL. AF_06/2017</v>
          </cell>
          <cell r="C5149" t="str">
            <v>M</v>
          </cell>
          <cell r="D5149" t="str">
            <v>COEFICIENTE DE REPRESENTATIVIDADE</v>
          </cell>
          <cell r="E5149">
            <v>6.84</v>
          </cell>
        </row>
        <row r="5150">
          <cell r="A5150">
            <v>96374</v>
          </cell>
          <cell r="B5150" t="str">
            <v>INSTALAÇÃO DE REFORÇO DE MADEIRA EM PAREDE DRYWALL. AF_06/2017</v>
          </cell>
          <cell r="C5150" t="str">
            <v>M</v>
          </cell>
          <cell r="D5150" t="str">
            <v>COEFICIENTE DE REPRESENTATIVIDADE</v>
          </cell>
          <cell r="E5150">
            <v>24.44</v>
          </cell>
        </row>
        <row r="5151">
          <cell r="A5151" t="str">
            <v>73863/1</v>
          </cell>
          <cell r="B5151" t="str">
            <v>ALVENARIA COM BLOCOS DE CONCRETO CELULAR 10X30X60CM, ESPESSURA 10CM, ASSENTADOS COM ARGAMASSA TRACO 1:2:9 (CIMENTO, CAL E AREIA) PREPARO MANUAL</v>
          </cell>
          <cell r="C5151" t="str">
            <v>M2</v>
          </cell>
          <cell r="D5151" t="str">
            <v>ATRIBUÍDO SÃO PAULO</v>
          </cell>
          <cell r="E5151">
            <v>61.45</v>
          </cell>
        </row>
        <row r="5152">
          <cell r="A5152" t="str">
            <v>73863/2</v>
          </cell>
          <cell r="B5152" t="str">
            <v>ALVENARIA COM BLOCOS DE CONCRETO CELULAR 20X30X60CM, ESPESSURA 20CM, ASSENTADOS COM ARGAMASSA TRACO 1:2:9 (CIMENTO, CAL E AREIA) PREPARO MANUAL</v>
          </cell>
          <cell r="C5152" t="str">
            <v>M2</v>
          </cell>
          <cell r="D5152" t="str">
            <v>ATRIBUÍDO SÃO PAULO</v>
          </cell>
          <cell r="E5152">
            <v>125.58</v>
          </cell>
        </row>
        <row r="5153">
          <cell r="A5153" t="str">
            <v>73790/2</v>
          </cell>
          <cell r="B5153" t="str">
            <v>REASSENTAMENTO DE PARALELEPIPEDO SOBRE COLCHAO DE PO DE PEDRA ESPESSURA 10CM, REJUNTADO COM BETUME E PEDRISCO, CONSIDERANDO APROVEITAMENTO DO PARALELEPIPEDO</v>
          </cell>
          <cell r="C5153" t="str">
            <v>M2</v>
          </cell>
          <cell r="D5153" t="str">
            <v>ATRIBUÍDO SÃO PAULO</v>
          </cell>
          <cell r="E5153">
            <v>52.7</v>
          </cell>
        </row>
        <row r="5154">
          <cell r="A5154" t="str">
            <v>73790/4</v>
          </cell>
          <cell r="B5154" t="str">
            <v>REASSENTAMENTO DE PARALELEPIPEDO SOBRE COLCHAO DE PO DE PEDRA ESPESSURA 10CM, REJUNTADO COM ARGAMASSA TRACO 1:3 (CIMENTO E AREIA), CONSIDERANDO APROVEITAMENTO DO PARALELEPIPEDO</v>
          </cell>
          <cell r="C5154" t="str">
            <v>M2</v>
          </cell>
          <cell r="D5154" t="str">
            <v>COEFICIENTE DE REPRESENTATIVIDADE</v>
          </cell>
          <cell r="E5154">
            <v>41.28</v>
          </cell>
        </row>
        <row r="5155">
          <cell r="A5155">
            <v>83694</v>
          </cell>
          <cell r="B5155" t="str">
            <v>RECOMPOSICAO DE PAVIMENTACAO TIPO BLOKRET SOBRE COLCHAO DE AREIA COM REAPROVEITAMENTO DE MATERIAL</v>
          </cell>
          <cell r="C5155" t="str">
            <v>M2</v>
          </cell>
          <cell r="D5155" t="str">
            <v>COEFICIENTE DE REPRESENTATIVIDADE</v>
          </cell>
          <cell r="E5155">
            <v>13.38</v>
          </cell>
        </row>
        <row r="5156">
          <cell r="A5156" t="str">
            <v>83695/1</v>
          </cell>
          <cell r="B5156" t="str">
            <v>REJUNTAMENTO PAVIMENTACAO PARALELEPIPEDO BETUME CASCALH INCL MATERIAIS</v>
          </cell>
          <cell r="C5156" t="str">
            <v>M2</v>
          </cell>
          <cell r="D5156" t="str">
            <v>ATRIBUÍDO SÃO PAULO</v>
          </cell>
          <cell r="E5156">
            <v>25.64</v>
          </cell>
        </row>
        <row r="5157">
          <cell r="A5157">
            <v>83771</v>
          </cell>
          <cell r="B5157" t="str">
            <v>RECOMPOSICAO DE REVESTIMENTO PRIMARIO MEDIDO P/ VOLUME COMPACTADO</v>
          </cell>
          <cell r="C5157" t="str">
            <v>M3</v>
          </cell>
          <cell r="D5157" t="str">
            <v>ATRIBUÍDO SÃO PAULO</v>
          </cell>
          <cell r="E5157">
            <v>7.02</v>
          </cell>
        </row>
        <row r="5158">
          <cell r="A5158">
            <v>92970</v>
          </cell>
          <cell r="B5158" t="str">
            <v>DEMOLIÇÃO DE PAVIMENTAÇÃO ASFÁLTICA COM UTILIZAÇÃO DE MARTELO PERFURADOR, ESPESSURA ATÉ 15 CM, EXCLUSIVE CARGA E TRANSPORTE</v>
          </cell>
          <cell r="C5158" t="str">
            <v>M2</v>
          </cell>
          <cell r="D5158" t="str">
            <v>ATRIBUÍDO SÃO PAULO</v>
          </cell>
          <cell r="E5158">
            <v>11.06</v>
          </cell>
        </row>
        <row r="5159">
          <cell r="A5159">
            <v>100576</v>
          </cell>
          <cell r="B5159" t="str">
            <v>REGULARIZAÇÃO E COMPACTAÇÃO DE SUBLEITO DE SOLO  PREDOMINANTEMENTE ARGILOSO. AF_11/2019</v>
          </cell>
          <cell r="C5159" t="str">
            <v>M2</v>
          </cell>
          <cell r="D5159" t="str">
            <v>ATRIBUÍDO SÃO PAULO</v>
          </cell>
          <cell r="E5159">
            <v>1.5</v>
          </cell>
        </row>
        <row r="5160">
          <cell r="A5160">
            <v>100577</v>
          </cell>
          <cell r="B5160" t="str">
            <v>REGULARIZAÇÃO E COMPACTAÇÃO DE SUBLEITO DE SOLO PREDOMINANTEMENTE ARENOSO. AF_11/2019</v>
          </cell>
          <cell r="C5160" t="str">
            <v>M2</v>
          </cell>
          <cell r="D5160" t="str">
            <v>ATRIBUÍDO SÃO PAULO</v>
          </cell>
          <cell r="E5160">
            <v>0.67</v>
          </cell>
        </row>
        <row r="5161">
          <cell r="A5161">
            <v>96388</v>
          </cell>
          <cell r="B5161" t="str">
            <v>EXECUÇÃO E COMPACTAÇÃO DE BASE E OU SUB BASE PARA PAVIMENTAÇÃO DE SOLOS DE COMPORTAMENTO LATERÍTICO (ARENOSO) - EXCLUSIVE SOLO, ESCAVAÇÃO, CARGA E TRANSPORTE. AF_11/2019</v>
          </cell>
          <cell r="C5161" t="str">
            <v>M3</v>
          </cell>
          <cell r="D5161" t="str">
            <v>ATRIBUÍDO SÃO PAULO</v>
          </cell>
          <cell r="E5161">
            <v>6.83</v>
          </cell>
        </row>
        <row r="5162">
          <cell r="A5162">
            <v>96389</v>
          </cell>
          <cell r="B5162" t="str">
            <v>EXECUÇÃO E COMPACTAÇÃO DE BASE E OU SUB BASE PARA PAVIMENTAÇÃO DE SOLO (PREDOMINANTEMENTE ARENOSO) MELHORADO COM CIMENTO (TEOR DE 2%) - EXCLUSIVE  SOLO, ESCAVAÇÃO, CARGA E TRANSPORTE. AF_11/2019</v>
          </cell>
          <cell r="C5162" t="str">
            <v>M3</v>
          </cell>
          <cell r="D5162" t="str">
            <v>ATRIBUÍDO SÃO PAULO</v>
          </cell>
          <cell r="E5162">
            <v>29.08</v>
          </cell>
        </row>
        <row r="5163">
          <cell r="A5163">
            <v>96390</v>
          </cell>
          <cell r="B5163" t="str">
            <v>EXECUÇÃO E COMPACTAÇÃO DE BASE E OU SUB BASE PARA PAVIMENTAÇÃO DE SOLO (PREDOMINANTEMENTE ARENOSO) MELHORADO COM CIMENTO (TEOR DE 4%) - EXCLUSIVE  SOLO, ESCAVAÇÃO, CARGA E TRANSPORTE. AF_11/2019</v>
          </cell>
          <cell r="C5163" t="str">
            <v>M3</v>
          </cell>
          <cell r="D5163" t="str">
            <v>ATRIBUÍDO SÃO PAULO</v>
          </cell>
          <cell r="E5163">
            <v>45.37</v>
          </cell>
        </row>
        <row r="5164">
          <cell r="A5164">
            <v>96391</v>
          </cell>
          <cell r="B5164" t="str">
            <v>EXECUÇÃO E COMPACTAÇÃO DE BASE E OU SUB BASE PARA PAVIMENTAÇÃO DE SOLO (PREDOMINANTEMENTE ARENOSO) COM CIMENTO (TEOR DE 6%) - EXCLUSIVE SOLO, ESCAVAÇÃO, CARGA E TRANSPORTE. AF_11/2019</v>
          </cell>
          <cell r="C5164" t="str">
            <v>M3</v>
          </cell>
          <cell r="D5164" t="str">
            <v>ATRIBUÍDO SÃO PAULO</v>
          </cell>
          <cell r="E5164">
            <v>63.05</v>
          </cell>
        </row>
        <row r="5165">
          <cell r="A5165">
            <v>96392</v>
          </cell>
          <cell r="B5165" t="str">
            <v>EXECUÇÃO E COMPACTAÇÃO DE BASE E OU SUB BASE PARA PAVIMENTAÇÃO DE SOLO (PREDOMINANTEMENTE ARENOSO) COM CIMENTO (TEOR DE 8%) - EXCLUSIVE SOLO, ESCAVAÇÃO, CARGA E TRANSPORTE. AF_11/2019</v>
          </cell>
          <cell r="C5165" t="str">
            <v>M3</v>
          </cell>
          <cell r="D5165" t="str">
            <v>ATRIBUÍDO SÃO PAULO</v>
          </cell>
          <cell r="E5165">
            <v>79.849999999999994</v>
          </cell>
        </row>
        <row r="5166">
          <cell r="A5166">
            <v>96396</v>
          </cell>
          <cell r="B5166" t="str">
            <v>EXECUÇÃO E COMPACTAÇÃO DE BASE E OU SUB BASE PARA PAVIMENTAÇÃO DE BRITA GRADUADA SIMPLES - EXCLUSIVE CARGA E TRANSPORTE. AF_11/2019</v>
          </cell>
          <cell r="C5166" t="str">
            <v>M3</v>
          </cell>
          <cell r="D5166" t="str">
            <v>ATRIBUÍDO SÃO PAULO</v>
          </cell>
          <cell r="E5166">
            <v>119.36</v>
          </cell>
        </row>
        <row r="5167">
          <cell r="A5167">
            <v>96397</v>
          </cell>
          <cell r="B5167" t="str">
            <v>EXECUÇÃO E COMPACTAÇÃO DE BASE E OU SUB BASE PARA PAVIMENTAÇÃO DE BRITA GRADUADA SIMPLES TRATADA COM CIMENTO - EXCLUSIVE CARGA E TRANSPORTE. AF_11/2019</v>
          </cell>
          <cell r="C5167" t="str">
            <v>M3</v>
          </cell>
          <cell r="D5167" t="str">
            <v>ATRIBUÍDO SÃO PAULO</v>
          </cell>
          <cell r="E5167">
            <v>150.38999999999999</v>
          </cell>
        </row>
        <row r="5168">
          <cell r="A5168">
            <v>96398</v>
          </cell>
          <cell r="B5168" t="str">
            <v>EXECUÇÃO E COMPACTAÇÃO DE BASE E OU SUB BASE PARA PAVIMENTAÇÃO DE CONCRETO COMPACTADO COM ROLO - EXCLUSIVE CARGA E TRANSPORTE. AF_11/2019</v>
          </cell>
          <cell r="C5168" t="str">
            <v>M3</v>
          </cell>
          <cell r="D5168" t="str">
            <v>ATRIBUÍDO SÃO PAULO</v>
          </cell>
          <cell r="E5168">
            <v>162.65</v>
          </cell>
        </row>
        <row r="5169">
          <cell r="A5169">
            <v>96399</v>
          </cell>
          <cell r="B5169" t="str">
            <v>EXECUÇÃO E COMPACTAÇÃO DE BASE E OU SUB BASE PARA PAVIMENTAÇÃO DE PEDRA RACHÃO - EXCLUSIVE ESCAVAÇÃO, CARGA E TRANSPORTE. AF_11/2019</v>
          </cell>
          <cell r="C5169" t="str">
            <v>M3</v>
          </cell>
          <cell r="D5169" t="str">
            <v>ATRIBUÍDO SÃO PAULO</v>
          </cell>
          <cell r="E5169">
            <v>86.56</v>
          </cell>
        </row>
        <row r="5170">
          <cell r="A5170">
            <v>96400</v>
          </cell>
          <cell r="B5170" t="str">
            <v>EXECUÇÃO E COMPACTAÇÃO DE BASE E OU SUB BASE PARA PAVIMENTAÇÃO DE MACADAME SECO - EXCLUSIVE CARGA E TRANSPORTE. AF_11/2019</v>
          </cell>
          <cell r="C5170" t="str">
            <v>M3</v>
          </cell>
          <cell r="D5170" t="str">
            <v>ATRIBUÍDO SÃO PAULO</v>
          </cell>
          <cell r="E5170">
            <v>110.02</v>
          </cell>
        </row>
        <row r="5171">
          <cell r="A5171">
            <v>96401</v>
          </cell>
          <cell r="B5171" t="str">
            <v>EXECUÇÃO DE IMPRIMAÇÃO COM ASFALTO DILUÍDO CM-30. AF_11/2019</v>
          </cell>
          <cell r="C5171" t="str">
            <v>M2</v>
          </cell>
          <cell r="D5171" t="str">
            <v>ATRIBUÍDO SÃO PAULO</v>
          </cell>
          <cell r="E5171">
            <v>7.04</v>
          </cell>
        </row>
        <row r="5172">
          <cell r="A5172">
            <v>96402</v>
          </cell>
          <cell r="B5172" t="str">
            <v>EXECUÇÃO DE PINTURA DE LIGAÇÃO COM EMULSÃO ASFÁLTICA RR-2C. AF_11/2019</v>
          </cell>
          <cell r="C5172" t="str">
            <v>M2</v>
          </cell>
          <cell r="D5172" t="str">
            <v>ATRIBUÍDO SÃO PAULO</v>
          </cell>
          <cell r="E5172">
            <v>1.83</v>
          </cell>
        </row>
        <row r="5173">
          <cell r="A5173">
            <v>100564</v>
          </cell>
          <cell r="B5173" t="str">
            <v>EXECUÇÃO E COMPACTAÇÃO DE BASE E OU SUB-BASE PARA PAVIMENTAÇÃO DE SOLO (PREDOMINANTEMENTE ARENOSO) BRITA - 40/60 - EXCLUSIVE SOLO, ESCAVAÇÃO, CARGA E TRANSPORTE. AF_11/2019</v>
          </cell>
          <cell r="C5173" t="str">
            <v>M3</v>
          </cell>
          <cell r="D5173" t="str">
            <v>ATRIBUÍDO SÃO PAULO</v>
          </cell>
          <cell r="E5173">
            <v>69.77</v>
          </cell>
        </row>
        <row r="5174">
          <cell r="A5174">
            <v>100565</v>
          </cell>
          <cell r="B5174" t="str">
            <v>EXECUÇÃO E COMPACTAÇÃO DE BASE E OU SUB-BASE PARA PAVIMENTAÇÃO DE SOLO (PREDOMINANTEMENTE ARENOSO) BRITA - 50/50 - EXCLUSIVE SOLO, ESCAVAÇÃO, CARGA E TRANSPORTE. AF_11/2019</v>
          </cell>
          <cell r="C5174" t="str">
            <v>M3</v>
          </cell>
          <cell r="D5174" t="str">
            <v>ATRIBUÍDO SÃO PAULO</v>
          </cell>
          <cell r="E5174">
            <v>60.53</v>
          </cell>
        </row>
        <row r="5175">
          <cell r="A5175">
            <v>100566</v>
          </cell>
          <cell r="B5175" t="str">
            <v>EXECUÇÃO E COMPACTAÇÃO DE BASE E OU SUB-BASE PARA PAVIMENTAÇÃO DE SOLO (PREDOMINANTEMENTE ARENOSO) BRITA - 40/60 COM CIMENTO (TEOR DE 4%) - EXCLUSIVE SOLO, ESCAVAÇÃO, CARGA E TRANSPORTE. AF_11/2019</v>
          </cell>
          <cell r="C5175" t="str">
            <v>M3</v>
          </cell>
          <cell r="D5175" t="str">
            <v>ATRIBUÍDO SÃO PAULO</v>
          </cell>
          <cell r="E5175">
            <v>103.82</v>
          </cell>
        </row>
        <row r="5176">
          <cell r="A5176">
            <v>100567</v>
          </cell>
          <cell r="B5176" t="str">
            <v>EXECUÇÃO E COMPACTAÇÃO DE BASE E OU SUB-BASE PARA PAVIMENTAÇÃO DE SOLO (PREDOMINANTEMENTE ARENOSO) BRITA - 40/60 COM CIMENTO (TEOR DE 6%) - EXCLUSIVE SOLO, ESCAVAÇÃO, CARGA E TRANSPORTE. AF_11/2019</v>
          </cell>
          <cell r="C5176" t="str">
            <v>M3</v>
          </cell>
          <cell r="D5176" t="str">
            <v>ATRIBUÍDO SÃO PAULO</v>
          </cell>
          <cell r="E5176">
            <v>119.76</v>
          </cell>
        </row>
        <row r="5177">
          <cell r="A5177">
            <v>100568</v>
          </cell>
          <cell r="B5177" t="str">
            <v>EXECUÇÃO E COMPACTAÇÃO DE BASE E OU SUB-BASE PARA PAVIMENTAÇÃO DE SOLO (PREDOMINANTEMENTE ARENOSO) BRITA - 40/60 COM CIMENTO (TEOR DE 8%) - EXCLUSIVE SOLO, ESCAVAÇÃO, CARGA E TRANSPORTE. AF_11/2019</v>
          </cell>
          <cell r="C5177" t="str">
            <v>M3</v>
          </cell>
          <cell r="D5177" t="str">
            <v>ATRIBUÍDO SÃO PAULO</v>
          </cell>
          <cell r="E5177">
            <v>135.41</v>
          </cell>
        </row>
        <row r="5178">
          <cell r="A5178">
            <v>100569</v>
          </cell>
          <cell r="B5178" t="str">
            <v>EXECUÇÃO E COMPACTAÇÃO DE BASE E OU SUB-BASE PARA PAVIMENTAÇÃO DE SOLO (PREDOMINANTEMENTE ARENOSO) BRITA - 50/50 COM CIMENTO (TEOR DE 4%)  - EXCLUSIVE SOLO, ESCAVAÇÃO, CARGA E TRANSPORTE. AF_11/2019</v>
          </cell>
          <cell r="C5178" t="str">
            <v>M3</v>
          </cell>
          <cell r="D5178" t="str">
            <v>ATRIBUÍDO SÃO PAULO</v>
          </cell>
          <cell r="E5178">
            <v>94.91</v>
          </cell>
        </row>
        <row r="5179">
          <cell r="A5179">
            <v>100570</v>
          </cell>
          <cell r="B5179" t="str">
            <v>EXECUÇÃO E COMPACTAÇÃO DE BASE E OU SUB-BASE PARA PAVIMENTAÇÃO DE SOLO (PREDOMINANTEMENTE ARENOSO) BRITA - 50/50 COM CIMENTO (TEOR DE 6%) - EXCLUSIVE SOLO, ESCAVAÇÃO, CARGA E TRANSPORTE. AF_11/2019</v>
          </cell>
          <cell r="C5179" t="str">
            <v>M3</v>
          </cell>
          <cell r="D5179" t="str">
            <v>ATRIBUÍDO SÃO PAULO</v>
          </cell>
          <cell r="E5179">
            <v>112.31</v>
          </cell>
        </row>
        <row r="5180">
          <cell r="A5180">
            <v>100571</v>
          </cell>
          <cell r="B5180" t="str">
            <v>EXECUÇÃO E COMPACTAÇÃO DE BASE E OU SUB-BASE PARA PAVIMENTAÇÃO DE SOLO (PREDOMINANTEMENTE ARENOSO) BRITA - 50/50 COM CIMENTO (TEOR DE 8%) - EXCLUSIVE SOLO, ESCAVAÇÃO, CARGA E TRANSPORTE. AF_11/2019</v>
          </cell>
          <cell r="C5180" t="str">
            <v>M3</v>
          </cell>
          <cell r="D5180" t="str">
            <v>ATRIBUÍDO SÃO PAULO</v>
          </cell>
          <cell r="E5180">
            <v>126.9</v>
          </cell>
        </row>
        <row r="5181">
          <cell r="A5181">
            <v>100572</v>
          </cell>
          <cell r="B5181" t="str">
            <v>EXECUÇÃO E COMPACTAÇÃO DE BASE E OU SUB-BASE PARA PAVIMENTAÇÃO DE SOLO (PREDOMINANTEMENTE ARGILOSO) BRITA - 40/60 - EXCLUSIVE SOLO, ESCAVAÇÃO, CARGA E TRANSPORTE. AF_11/2019</v>
          </cell>
          <cell r="C5181" t="str">
            <v>M3</v>
          </cell>
          <cell r="D5181" t="str">
            <v>ATRIBUÍDO SÃO PAULO</v>
          </cell>
          <cell r="E5181">
            <v>73.34</v>
          </cell>
        </row>
        <row r="5182">
          <cell r="A5182">
            <v>100573</v>
          </cell>
          <cell r="B5182" t="str">
            <v>EXECUÇÃO E COMPACTAÇÃO DE BASE E OU SUB-BASE PARA PAVIMENTAÇÃO DE SOLO (PREDOMINANTEMENTE ARGILOSO) BRITA - 50/50 - EXCLUSIVE SOLO, ESCAVAÇÃO, CARGA E TRANSPORTE. AF_11/2019</v>
          </cell>
          <cell r="C5182" t="str">
            <v>M3</v>
          </cell>
          <cell r="D5182" t="str">
            <v>ATRIBUÍDO SÃO PAULO</v>
          </cell>
          <cell r="E5182">
            <v>64.099999999999994</v>
          </cell>
        </row>
        <row r="5183">
          <cell r="A5183">
            <v>100574</v>
          </cell>
          <cell r="B5183" t="str">
            <v>ESPALHAMENTO DE MATERIAL COM TRATOR DE ESTEIRAS. AF_11/2019</v>
          </cell>
          <cell r="C5183" t="str">
            <v>M3</v>
          </cell>
          <cell r="D5183" t="str">
            <v>ATRIBUÍDO SÃO PAULO</v>
          </cell>
          <cell r="E5183">
            <v>0.91</v>
          </cell>
        </row>
        <row r="5184">
          <cell r="A5184">
            <v>100575</v>
          </cell>
          <cell r="B5184" t="str">
            <v>REGULARIZAÇÃO DE SUPERFÍCIES COM MOTONIVELADORA. AF_11/2019</v>
          </cell>
          <cell r="C5184" t="str">
            <v>M2</v>
          </cell>
          <cell r="D5184" t="str">
            <v>ATRIBUÍDO SÃO PAULO</v>
          </cell>
          <cell r="E5184">
            <v>7.0000000000000007E-2</v>
          </cell>
        </row>
        <row r="5185">
          <cell r="A5185">
            <v>72799</v>
          </cell>
          <cell r="B5185" t="str">
            <v>PAVIMENTO EM PARALELEPIPEDO SOBRE COLCHAO DE AREIA REJUNTADO COM ARGAMASSA DE CIMENTO E AREIA NO TRAÇO 1:3 (PEDRAS PEQUENAS 30 A 35 PECAS POR M2)</v>
          </cell>
          <cell r="C5185" t="str">
            <v>M2</v>
          </cell>
          <cell r="D5185" t="str">
            <v>ATRIBUÍDO SÃO PAULO</v>
          </cell>
          <cell r="E5185">
            <v>76.959999999999994</v>
          </cell>
        </row>
        <row r="5186">
          <cell r="A5186">
            <v>72942</v>
          </cell>
          <cell r="B5186" t="str">
            <v>PINTURA DE LIGACAO COM EMULSAO RR-1C</v>
          </cell>
          <cell r="C5186" t="str">
            <v>M2</v>
          </cell>
          <cell r="D5186" t="str">
            <v>ATRIBUÍDO SÃO PAULO</v>
          </cell>
          <cell r="E5186">
            <v>1.71</v>
          </cell>
        </row>
        <row r="5187">
          <cell r="A5187">
            <v>72943</v>
          </cell>
          <cell r="B5187" t="str">
            <v>PINTURA DE LIGACAO COM EMULSAO RR-2C</v>
          </cell>
          <cell r="C5187" t="str">
            <v>M2</v>
          </cell>
          <cell r="D5187" t="str">
            <v>ATRIBUÍDO SÃO PAULO</v>
          </cell>
          <cell r="E5187">
            <v>1.93</v>
          </cell>
        </row>
        <row r="5188">
          <cell r="A5188">
            <v>72972</v>
          </cell>
          <cell r="B5188" t="str">
            <v>CONTENCAO LATERAL COM SOLO LOCAL PARA PAVIMENTO POLIEDRICO</v>
          </cell>
          <cell r="C5188" t="str">
            <v>M2</v>
          </cell>
          <cell r="D5188" t="str">
            <v>COLETADO</v>
          </cell>
          <cell r="E5188">
            <v>0.84</v>
          </cell>
        </row>
        <row r="5189">
          <cell r="A5189">
            <v>72973</v>
          </cell>
          <cell r="B5189" t="str">
            <v>CORTE E PREPARO DE CORDAO DE PEDRA PARA PAVIMENTO POLIEDRICO</v>
          </cell>
          <cell r="C5189" t="str">
            <v>M</v>
          </cell>
          <cell r="D5189" t="str">
            <v>COLETADO</v>
          </cell>
          <cell r="E5189">
            <v>1.57</v>
          </cell>
        </row>
        <row r="5190">
          <cell r="A5190">
            <v>72974</v>
          </cell>
          <cell r="B5190" t="str">
            <v>CORTE E PREPARO DE PEDRA PARA PAVIMENTO POLIEDRICO</v>
          </cell>
          <cell r="C5190" t="str">
            <v>M2</v>
          </cell>
          <cell r="D5190" t="str">
            <v>COLETADO</v>
          </cell>
          <cell r="E5190">
            <v>5.25</v>
          </cell>
        </row>
        <row r="5191">
          <cell r="A5191">
            <v>72975</v>
          </cell>
          <cell r="B5191" t="str">
            <v>DESMONTE MANUAL DE PEDRA PARA PAVIMENTO POLIEDRICO</v>
          </cell>
          <cell r="C5191" t="str">
            <v>M2</v>
          </cell>
          <cell r="D5191" t="str">
            <v>COLETADO</v>
          </cell>
          <cell r="E5191">
            <v>0.59</v>
          </cell>
        </row>
        <row r="5192">
          <cell r="A5192">
            <v>72978</v>
          </cell>
          <cell r="B5192" t="str">
            <v>EXTRACAO, CARGA E ASSENTAMENTO DE CORDAO DE PEDRA PARA PAVIMENTO POLIEDRICO, EXCLUSIVE TRANSPORTE DE PEDRA E INDENIZACAO PEDREIRA</v>
          </cell>
          <cell r="C5192" t="str">
            <v>M</v>
          </cell>
          <cell r="D5192" t="str">
            <v>COLETADO</v>
          </cell>
          <cell r="E5192">
            <v>5.25</v>
          </cell>
        </row>
        <row r="5193">
          <cell r="A5193">
            <v>72979</v>
          </cell>
          <cell r="B5193" t="str">
            <v>EXTRACAO, CARGA, PREPARO E ASSENTAMENTO DE PEDRAS POLIEDRICAS, EXCLUSIVE TRANSPORTE DE PEDRA E INDENIZACAO PEDREIRA</v>
          </cell>
          <cell r="C5193" t="str">
            <v>M2</v>
          </cell>
          <cell r="D5193" t="str">
            <v>COLETADO</v>
          </cell>
          <cell r="E5193">
            <v>10.039999999999999</v>
          </cell>
        </row>
        <row r="5194">
          <cell r="A5194" t="str">
            <v>73760/1</v>
          </cell>
          <cell r="B5194" t="str">
            <v>CAPA SELANTE COMPREENDENDO APLICAÇÃO DE ASFALTO NA PROPORÇÃO DE 0,7 A 1,5L / M2, DISTRIBUIÇÃO DE AGREGADOS DE 5 A 15KG/M2 E COMPACTAÇÃO COM ROLO - COM USO DA EMULSAO RR-2C, INCLUSO APLICACAO E COMPACTACAO</v>
          </cell>
          <cell r="C5194" t="str">
            <v>M2</v>
          </cell>
          <cell r="D5194" t="str">
            <v>ATRIBUÍDO SÃO PAULO</v>
          </cell>
          <cell r="E5194">
            <v>4.2699999999999996</v>
          </cell>
        </row>
        <row r="5195">
          <cell r="A5195" t="str">
            <v>73849/1</v>
          </cell>
          <cell r="B5195" t="str">
            <v>AREIA ASFALTO A QUENTE (AAUQ) COM CAP 50/70, INCLUSO USINAGEM E APLICACAO, EXCLUSIVE TRANSPORTE</v>
          </cell>
          <cell r="C5195" t="str">
            <v>M3</v>
          </cell>
          <cell r="D5195" t="str">
            <v>ATRIBUÍDO SÃO PAULO</v>
          </cell>
          <cell r="E5195">
            <v>756.15</v>
          </cell>
        </row>
        <row r="5196">
          <cell r="A5196" t="str">
            <v>73849/2</v>
          </cell>
          <cell r="B5196" t="str">
            <v>AREIA ASFALTO A FRIO (AAUF), COM EMULSAO RR-2C INCLUSO USINAGEM E APLICACAO, EXCLUSIVE TRANSPORTE</v>
          </cell>
          <cell r="C5196" t="str">
            <v>M3</v>
          </cell>
          <cell r="D5196" t="str">
            <v>ATRIBUÍDO SÃO PAULO</v>
          </cell>
          <cell r="E5196">
            <v>579.77</v>
          </cell>
        </row>
        <row r="5197">
          <cell r="A5197">
            <v>92391</v>
          </cell>
          <cell r="B5197" t="str">
            <v>EXECUÇÃO DE PAVIMENTO EM PISO INTERTRAVADO, COM BLOCO PISOGRAMA DE 35 X 25 CM, ESPESSURA 6 CM. AF_12/2015</v>
          </cell>
          <cell r="C5197" t="str">
            <v>M2</v>
          </cell>
          <cell r="D5197" t="str">
            <v>ATRIBUÍDO SÃO PAULO</v>
          </cell>
          <cell r="E5197">
            <v>51.42</v>
          </cell>
        </row>
        <row r="5198">
          <cell r="A5198">
            <v>92392</v>
          </cell>
          <cell r="B5198" t="str">
            <v>EXECUÇÃO DE PAVIMENTO EM PISO INTERTRAVADO, COM BLOCO PISOGRAMA DE 35 X 25 CM, ESPESSURA 8 CM. AF_12/2015</v>
          </cell>
          <cell r="C5198" t="str">
            <v>M2</v>
          </cell>
          <cell r="D5198" t="str">
            <v>ATRIBUÍDO SÃO PAULO</v>
          </cell>
          <cell r="E5198">
            <v>54.06</v>
          </cell>
        </row>
        <row r="5199">
          <cell r="A5199">
            <v>92393</v>
          </cell>
          <cell r="B5199" t="str">
            <v>EXECUÇÃO DE PAVIMENTO EM PISO INTERTRAVADO, COM BLOCO SEXTAVADO DE 25 X 25 CM, ESPESSURA 6 CM. AF_12/2015</v>
          </cell>
          <cell r="C5199" t="str">
            <v>M2</v>
          </cell>
          <cell r="D5199" t="str">
            <v>ATRIBUÍDO SÃO PAULO</v>
          </cell>
          <cell r="E5199">
            <v>46.28</v>
          </cell>
        </row>
        <row r="5200">
          <cell r="A5200">
            <v>92394</v>
          </cell>
          <cell r="B5200" t="str">
            <v>EXECUÇÃO DE PAVIMENTO EM PISO INTERTRAVADO, COM BLOCO SEXTAVADO DE 25 X 25 CM, ESPESSURA 8 CM. AF_12/2015</v>
          </cell>
          <cell r="C5200" t="str">
            <v>M2</v>
          </cell>
          <cell r="D5200" t="str">
            <v>ATRIBUÍDO SÃO PAULO</v>
          </cell>
          <cell r="E5200">
            <v>50.11</v>
          </cell>
        </row>
        <row r="5201">
          <cell r="A5201">
            <v>92395</v>
          </cell>
          <cell r="B5201" t="str">
            <v>EXECUÇÃO DE PAVIMENTO EM PISO INTERTRAVADO, COM BLOCO SEXTAVADO DE 25 X 25 CM, ESPESSURA 10 CM. AF_12/2015</v>
          </cell>
          <cell r="C5201" t="str">
            <v>M2</v>
          </cell>
          <cell r="D5201" t="str">
            <v>ATRIBUÍDO SÃO PAULO</v>
          </cell>
          <cell r="E5201">
            <v>63.94</v>
          </cell>
        </row>
        <row r="5202">
          <cell r="A5202">
            <v>92396</v>
          </cell>
          <cell r="B5202" t="str">
            <v>EXECUÇÃO DE PASSEIO EM PISO INTERTRAVADO, COM BLOCO RETANGULAR COR NATURAL DE 20 X 10 CM, ESPESSURA 6 CM. AF_12/2015</v>
          </cell>
          <cell r="C5202" t="str">
            <v>M2</v>
          </cell>
          <cell r="D5202" t="str">
            <v>ATRIBUÍDO SÃO PAULO</v>
          </cell>
          <cell r="E5202">
            <v>56.89</v>
          </cell>
        </row>
        <row r="5203">
          <cell r="A5203">
            <v>92397</v>
          </cell>
          <cell r="B5203" t="str">
            <v>EXECUÇÃO DE PÁTIO/ESTACIONAMENTO EM PISO INTERTRAVADO, COM BLOCO RETANGULAR COR NATURAL DE 20 X 10 CM, ESPESSURA 6 CM. AF_12/2015</v>
          </cell>
          <cell r="C5203" t="str">
            <v>M2</v>
          </cell>
          <cell r="D5203" t="str">
            <v>ATRIBUÍDO SÃO PAULO</v>
          </cell>
          <cell r="E5203">
            <v>45.78</v>
          </cell>
        </row>
        <row r="5204">
          <cell r="A5204">
            <v>92398</v>
          </cell>
          <cell r="B5204" t="str">
            <v>EXECUÇÃO DE PÁTIO/ESTACIONAMENTO EM PISO INTERTRAVADO, COM BLOCO RETANGULAR COR NATURAL DE 20 X 10 CM, ESPESSURA 8 CM. AF_12/2015</v>
          </cell>
          <cell r="C5204" t="str">
            <v>M2</v>
          </cell>
          <cell r="D5204" t="str">
            <v>ATRIBUÍDO SÃO PAULO</v>
          </cell>
          <cell r="E5204">
            <v>52</v>
          </cell>
        </row>
        <row r="5205">
          <cell r="A5205">
            <v>92399</v>
          </cell>
          <cell r="B5205" t="str">
            <v>EXECUÇÃO DE VIA EM PISO INTERTRAVADO, COM BLOCO RETANGULAR COR NATURAL DE 20 X 10 CM, ESPESSURA 8 CM. AF_12/2015</v>
          </cell>
          <cell r="C5205" t="str">
            <v>M2</v>
          </cell>
          <cell r="D5205" t="str">
            <v>ATRIBUÍDO SÃO PAULO</v>
          </cell>
          <cell r="E5205">
            <v>53.19</v>
          </cell>
        </row>
        <row r="5206">
          <cell r="A5206">
            <v>92400</v>
          </cell>
          <cell r="B5206" t="str">
            <v>EXECUÇÃO DE PÁTIO/ESTACIONAMENTO EM PISO INTERTRAVADO, COM BLOCO RETANGULAR DE 20 X 10 CM, ESPESSURA 10 CM. AF_12/2015</v>
          </cell>
          <cell r="C5206" t="str">
            <v>M2</v>
          </cell>
          <cell r="D5206" t="str">
            <v>ATRIBUÍDO SÃO PAULO</v>
          </cell>
          <cell r="E5206">
            <v>64.180000000000007</v>
          </cell>
        </row>
        <row r="5207">
          <cell r="A5207">
            <v>92401</v>
          </cell>
          <cell r="B5207" t="str">
            <v>EXECUÇÃO DE VIA EM PISO INTERTRAVADO, COM BLOCO RETANGULAR DE 20 X 10 CM, ESPESSURA 10 CM. AF_12/2015</v>
          </cell>
          <cell r="C5207" t="str">
            <v>M2</v>
          </cell>
          <cell r="D5207" t="str">
            <v>ATRIBUÍDO SÃO PAULO</v>
          </cell>
          <cell r="E5207">
            <v>65.45</v>
          </cell>
        </row>
        <row r="5208">
          <cell r="A5208">
            <v>92402</v>
          </cell>
          <cell r="B5208" t="str">
            <v>EXECUÇÃO DE PASSEIO EM PISO INTERTRAVADO, COM BLOCO 16 FACES DE 22 X 11 CM, ESPESSURA 6 CM. AF_12/2015</v>
          </cell>
          <cell r="C5208" t="str">
            <v>M2</v>
          </cell>
          <cell r="D5208" t="str">
            <v>ATRIBUÍDO SÃO PAULO</v>
          </cell>
          <cell r="E5208">
            <v>58.42</v>
          </cell>
        </row>
        <row r="5209">
          <cell r="A5209">
            <v>92403</v>
          </cell>
          <cell r="B5209" t="str">
            <v>EXECUÇÃO DE PÁTIO/ESTACIONAMENTO EM PISO INTERTRAVADO, COM BLOCO 16 FACES DE 22 X 11 CM, ESPESSURA 6 CM. AF_12/2015</v>
          </cell>
          <cell r="C5209" t="str">
            <v>M2</v>
          </cell>
          <cell r="D5209" t="str">
            <v>ATRIBUÍDO SÃO PAULO</v>
          </cell>
          <cell r="E5209">
            <v>47.23</v>
          </cell>
        </row>
        <row r="5210">
          <cell r="A5210">
            <v>92404</v>
          </cell>
          <cell r="B5210" t="str">
            <v>EXECUÇÃO DE PÁTIO/ESTACIONAMENTO EM PISO INTERTRAVADO, COM BLOCO 16 FACES DE 22 X 11 CM, ESPESSURA 8 CM. AF_12/2015</v>
          </cell>
          <cell r="C5210" t="str">
            <v>M2</v>
          </cell>
          <cell r="D5210" t="str">
            <v>ATRIBUÍDO SÃO PAULO</v>
          </cell>
          <cell r="E5210">
            <v>53.41</v>
          </cell>
        </row>
        <row r="5211">
          <cell r="A5211">
            <v>92405</v>
          </cell>
          <cell r="B5211" t="str">
            <v>EXECUÇÃO DE VIA EM PISO INTERTRAVADO, COM BLOCO 16 FACES DE 22 X 11 CM, ESPESSURA 8 CM. AF_12/2015</v>
          </cell>
          <cell r="C5211" t="str">
            <v>M2</v>
          </cell>
          <cell r="D5211" t="str">
            <v>ATRIBUÍDO SÃO PAULO</v>
          </cell>
          <cell r="E5211">
            <v>54.6</v>
          </cell>
        </row>
        <row r="5212">
          <cell r="A5212">
            <v>92406</v>
          </cell>
          <cell r="B5212" t="str">
            <v>EXECUÇÃO DE PÁTIO/ESTACIONAMENTO EM PISO INTERTRAVADO, COM BLOCO 16 FACES DE 22 X 11 CM, ESPESSURA 10 CM. AF_12/2015</v>
          </cell>
          <cell r="C5212" t="str">
            <v>M2</v>
          </cell>
          <cell r="D5212" t="str">
            <v>ATRIBUÍDO SÃO PAULO</v>
          </cell>
          <cell r="E5212">
            <v>65.62</v>
          </cell>
        </row>
        <row r="5213">
          <cell r="A5213">
            <v>92407</v>
          </cell>
          <cell r="B5213" t="str">
            <v>EXECUÇÃO DE VIA EM PISO INTERTRAVADO, COM BLOCO 16 FACES DE 22 X 11 CM, ESPESSURA 10 CM. AF_12/2015</v>
          </cell>
          <cell r="C5213" t="str">
            <v>M2</v>
          </cell>
          <cell r="D5213" t="str">
            <v>ATRIBUÍDO SÃO PAULO</v>
          </cell>
          <cell r="E5213">
            <v>66.87</v>
          </cell>
        </row>
        <row r="5214">
          <cell r="A5214">
            <v>93679</v>
          </cell>
          <cell r="B5214" t="str">
            <v>EXECUÇÃO DE PASSEIO EM PISO INTERTRAVADO, COM BLOCO RETANGULAR COLORIDO DE 20 X 10 CM, ESPESSURA 6 CM. AF_12/2015</v>
          </cell>
          <cell r="C5214" t="str">
            <v>M2</v>
          </cell>
          <cell r="D5214" t="str">
            <v>ATRIBUÍDO SÃO PAULO</v>
          </cell>
          <cell r="E5214">
            <v>61.91</v>
          </cell>
        </row>
        <row r="5215">
          <cell r="A5215">
            <v>93680</v>
          </cell>
          <cell r="B5215" t="str">
            <v>EXECUÇÃO DE PÁTIO/ESTACIONAMENTO EM PISO INTERTRAVADO, COM BLOCO RETANGULAR COLORIDO DE 20 X 10 CM, ESPESSURA 6 CM. AF_12/2015</v>
          </cell>
          <cell r="C5215" t="str">
            <v>M2</v>
          </cell>
          <cell r="D5215" t="str">
            <v>ATRIBUÍDO SÃO PAULO</v>
          </cell>
          <cell r="E5215">
            <v>50.59</v>
          </cell>
        </row>
        <row r="5216">
          <cell r="A5216">
            <v>93681</v>
          </cell>
          <cell r="B5216" t="str">
            <v>EXECUÇÃO DE PÁTIO/ESTACIONAMENTO EM PISO INTERTRAVADO, COM BLOCO RETANGULAR COLORIDO DE 20 X 10 CM, ESPESSURA 8 CM. AF_12/2015</v>
          </cell>
          <cell r="C5216" t="str">
            <v>M2</v>
          </cell>
          <cell r="D5216" t="str">
            <v>ATRIBUÍDO SÃO PAULO</v>
          </cell>
          <cell r="E5216">
            <v>61.6</v>
          </cell>
        </row>
        <row r="5217">
          <cell r="A5217">
            <v>93682</v>
          </cell>
          <cell r="B5217" t="str">
            <v>EXECUÇÃO DE VIA EM PISO INTERTRAVADO, COM BLOCO RETANGULAR COLORIDO DE 20 X 10 CM, ESPESSURA 8 CM. AF_12/2015</v>
          </cell>
          <cell r="C5217" t="str">
            <v>M2</v>
          </cell>
          <cell r="D5217" t="str">
            <v>ATRIBUÍDO SÃO PAULO</v>
          </cell>
          <cell r="E5217">
            <v>62.88</v>
          </cell>
        </row>
        <row r="5218">
          <cell r="A5218">
            <v>97114</v>
          </cell>
          <cell r="B5218" t="str">
            <v>EXECUÇÃO DE JUNTAS DE CONTRAÇÃO PARA PAVIMENTOS DE CONCRETO. AF_11/2017</v>
          </cell>
          <cell r="C5218" t="str">
            <v>M</v>
          </cell>
          <cell r="D5218" t="str">
            <v>COEFICIENTE DE REPRESENTATIVIDADE</v>
          </cell>
          <cell r="E5218">
            <v>0.39</v>
          </cell>
        </row>
        <row r="5219">
          <cell r="A5219">
            <v>97115</v>
          </cell>
          <cell r="B5219" t="str">
            <v>APLICAÇÃO DE GRAXA EM BARRAS DE TRANSFERÊNCIA PARA EXECUÇÃO DE PAVIMENTO DE CONCRETO. AF_11/2017</v>
          </cell>
          <cell r="C5219" t="str">
            <v>KG</v>
          </cell>
          <cell r="D5219" t="str">
            <v>COEFICIENTE DE REPRESENTATIVIDADE</v>
          </cell>
          <cell r="E5219">
            <v>35.82</v>
          </cell>
        </row>
        <row r="5220">
          <cell r="A5220">
            <v>97120</v>
          </cell>
          <cell r="B5220" t="str">
            <v>BARRAS DE LIGAÇÃO, AÇO CA-50 DE 10 MM, PARA EXECUÇÃO DE PAVIMENTO DE CONCRETO  FORNECIMENTO E INSTALAÇÃO. AF_11/2017</v>
          </cell>
          <cell r="C5220" t="str">
            <v>KG</v>
          </cell>
          <cell r="D5220" t="str">
            <v>COEFICIENTE DE REPRESENTATIVIDADE</v>
          </cell>
          <cell r="E5220">
            <v>6.49</v>
          </cell>
        </row>
        <row r="5221">
          <cell r="A5221">
            <v>97802</v>
          </cell>
          <cell r="B5221" t="str">
            <v>CONSTRUÇÃO DE PAVIMENTO COM TRATAMENTO SUPERFICIAL SIMPLES, COM EMULSÃO ASFÁLTICA RR-2C. AF_01/2018</v>
          </cell>
          <cell r="C5221" t="str">
            <v>M2</v>
          </cell>
          <cell r="D5221" t="str">
            <v>ATRIBUÍDO SÃO PAULO</v>
          </cell>
          <cell r="E5221">
            <v>3.82</v>
          </cell>
        </row>
        <row r="5222">
          <cell r="A5222">
            <v>97803</v>
          </cell>
          <cell r="B5222" t="str">
            <v>CONSTRUÇÃO DE PAVIMENTO COM TRATAMENTO SUPERFICIAL SIMPLES, COM EMULSÃO ASFÁLTICA RR-2C, COM BANHO DILUÍDO. AF_01/2018</v>
          </cell>
          <cell r="C5222" t="str">
            <v>M2</v>
          </cell>
          <cell r="D5222" t="str">
            <v>ATRIBUÍDO SÃO PAULO</v>
          </cell>
          <cell r="E5222">
            <v>4.5999999999999996</v>
          </cell>
        </row>
        <row r="5223">
          <cell r="A5223">
            <v>97805</v>
          </cell>
          <cell r="B5223" t="str">
            <v>CONSTRUÇÃO DE PAVIMENTO COM TRATAMENTO SUPERFICIAL DUPLO, COM EMULSÃO ASFÁLTICA RR-2C. AF_01/2018</v>
          </cell>
          <cell r="C5223" t="str">
            <v>M2</v>
          </cell>
          <cell r="D5223" t="str">
            <v>ATRIBUÍDO SÃO PAULO</v>
          </cell>
          <cell r="E5223">
            <v>8.25</v>
          </cell>
        </row>
        <row r="5224">
          <cell r="A5224">
            <v>97806</v>
          </cell>
          <cell r="B5224" t="str">
            <v>CONSTRUÇÃO DE PAVIMENTO COM TRATAMENTO SUPERFICIAL DUPLO, COM EMULSÃO ASFÁLTICA RR-2C, COM BANHO DILUÍDO. AF_01/2018</v>
          </cell>
          <cell r="C5224" t="str">
            <v>M2</v>
          </cell>
          <cell r="D5224" t="str">
            <v>ATRIBUÍDO SÃO PAULO</v>
          </cell>
          <cell r="E5224">
            <v>10.09</v>
          </cell>
        </row>
        <row r="5225">
          <cell r="A5225">
            <v>97807</v>
          </cell>
          <cell r="B5225" t="str">
            <v>CONSTRUÇÃO DE PAVIMENTO COM TRATAMENTO SUPERFICIAL DUPLO, COM EMULSÃO ASFÁLTICA RR-2C, COM CAPA SELANTE. AF_01/2018</v>
          </cell>
          <cell r="C5225" t="str">
            <v>M2</v>
          </cell>
          <cell r="D5225" t="str">
            <v>ATRIBUÍDO SÃO PAULO</v>
          </cell>
          <cell r="E5225">
            <v>11.7</v>
          </cell>
        </row>
        <row r="5226">
          <cell r="A5226">
            <v>97809</v>
          </cell>
          <cell r="B5226" t="str">
            <v>CONSTRUÇÃO DE PAVIMENTO COM TRATAMENTO SUPERFICIAL TRIPLO, COM EMULSÃO ASFÁLTICA RR-2C. AF_01/2018</v>
          </cell>
          <cell r="C5226" t="str">
            <v>M2</v>
          </cell>
          <cell r="D5226" t="str">
            <v>ATRIBUÍDO SÃO PAULO</v>
          </cell>
          <cell r="E5226">
            <v>14.7</v>
          </cell>
        </row>
        <row r="5227">
          <cell r="A5227">
            <v>97810</v>
          </cell>
          <cell r="B5227" t="str">
            <v>CONSTRUÇÃO DE PAVIMENTO COM TRATAMENTO SUPERFICIAL TRIPLO, COM EMULSÃO ASFÁLTICA RR-2C, COM BANHO DILUÍDO. AF_01/2018</v>
          </cell>
          <cell r="C5227" t="str">
            <v>M2</v>
          </cell>
          <cell r="D5227" t="str">
            <v>ATRIBUÍDO SÃO PAULO</v>
          </cell>
          <cell r="E5227">
            <v>16.55</v>
          </cell>
        </row>
        <row r="5228">
          <cell r="A5228">
            <v>97811</v>
          </cell>
          <cell r="B5228" t="str">
            <v>CONSTRUÇÃO DE PAVIMENTO COM TRATAMENTO SUPERFICIAL TRIPLO, COM EMULSÃO ASFÁLTICA RR-2C, COM CAPA SELANTE. AF_01/2018</v>
          </cell>
          <cell r="C5228" t="str">
            <v>M2</v>
          </cell>
          <cell r="D5228" t="str">
            <v>ATRIBUÍDO SÃO PAULO</v>
          </cell>
          <cell r="E5228">
            <v>18.18</v>
          </cell>
        </row>
        <row r="5229">
          <cell r="A5229">
            <v>97813</v>
          </cell>
          <cell r="B5229" t="str">
            <v>RECONSTRUÇÃO DE PAVIMENTO COM TRATAMENTO SUPERFICIAL SIMPLES, COM EMULSÃO ASFÁLTICA RR-2C. AF_01/2018</v>
          </cell>
          <cell r="C5229" t="str">
            <v>M2</v>
          </cell>
          <cell r="D5229" t="str">
            <v>ATRIBUÍDO SÃO PAULO</v>
          </cell>
          <cell r="E5229">
            <v>3.98</v>
          </cell>
        </row>
        <row r="5230">
          <cell r="A5230">
            <v>97814</v>
          </cell>
          <cell r="B5230" t="str">
            <v>RECONSTRUÇÃO DE PAVIMENTO COM TRATAMENTO SUPERFICIAL SIMPLES, COM EMULSÃO ASFÁLTICA RR-2C, COM BANHO DILUÍDO. AF_01/2018</v>
          </cell>
          <cell r="C5230" t="str">
            <v>M2</v>
          </cell>
          <cell r="D5230" t="str">
            <v>ATRIBUÍDO SÃO PAULO</v>
          </cell>
          <cell r="E5230">
            <v>4.76</v>
          </cell>
        </row>
        <row r="5231">
          <cell r="A5231">
            <v>97816</v>
          </cell>
          <cell r="B5231" t="str">
            <v>RECONSTRUÇÃO DE PAVIMENTO COM TRATAMENTO SUPERFICIAL DUPLO, COM EMULSÃO ASFÁLTICA RR-2C. AF_01/2018</v>
          </cell>
          <cell r="C5231" t="str">
            <v>M2</v>
          </cell>
          <cell r="D5231" t="str">
            <v>ATRIBUÍDO SÃO PAULO</v>
          </cell>
          <cell r="E5231">
            <v>8.6999999999999993</v>
          </cell>
        </row>
        <row r="5232">
          <cell r="A5232">
            <v>97817</v>
          </cell>
          <cell r="B5232" t="str">
            <v>RECONSTRUÇÃO DE PAVIMENTO COM TRATAMENTO SUPERFICIAL DUPLO, COM EMULSÃO ASFÁLTICA RR-2C, COM BANHO DILUÍDO. AF_01/2018</v>
          </cell>
          <cell r="C5232" t="str">
            <v>M2</v>
          </cell>
          <cell r="D5232" t="str">
            <v>ATRIBUÍDO SÃO PAULO</v>
          </cell>
          <cell r="E5232">
            <v>10.55</v>
          </cell>
        </row>
        <row r="5233">
          <cell r="A5233">
            <v>97818</v>
          </cell>
          <cell r="B5233" t="str">
            <v>RECONSTRUÇÃO DE PAVIMENTO COM TRATAMENTO SUPERFICIAL DUPLO, COM EMULSÃO ASFÁLTICA RR-2C, COM CAPA SELANTE. AF_01/2018</v>
          </cell>
          <cell r="C5233" t="str">
            <v>M2</v>
          </cell>
          <cell r="D5233" t="str">
            <v>ATRIBUÍDO SÃO PAULO</v>
          </cell>
          <cell r="E5233">
            <v>12.34</v>
          </cell>
        </row>
        <row r="5234">
          <cell r="A5234">
            <v>97820</v>
          </cell>
          <cell r="B5234" t="str">
            <v>RECONSTRUÇÃO DE PAVIMENTO COM TRATAMENTO SUPERFICIAL TRIPLO, COM EMULSÃO ASFÁLTICA RR-2C. AF_01/2018</v>
          </cell>
          <cell r="C5234" t="str">
            <v>M2</v>
          </cell>
          <cell r="D5234" t="str">
            <v>ATRIBUÍDO SÃO PAULO</v>
          </cell>
          <cell r="E5234">
            <v>15.64</v>
          </cell>
        </row>
        <row r="5235">
          <cell r="A5235">
            <v>97821</v>
          </cell>
          <cell r="B5235" t="str">
            <v>RECONSTRUÇÃO DE PAVIMENTO COM TRATAMENTO SUPERFICIAL TRIPLO, COM EMULSÃO ASFÁLTICA RR-2C, COM BANHO DILUÍDO. AF_01/2018</v>
          </cell>
          <cell r="C5235" t="str">
            <v>M2</v>
          </cell>
          <cell r="D5235" t="str">
            <v>ATRIBUÍDO SÃO PAULO</v>
          </cell>
          <cell r="E5235">
            <v>17.48</v>
          </cell>
        </row>
        <row r="5236">
          <cell r="A5236">
            <v>97822</v>
          </cell>
          <cell r="B5236" t="str">
            <v>RECONSTRUÇÃO DE PAVIMENTO COM TRATAMENTO SUPERFICIAL TRIPLO, COM EMULSÃO ASFÁLTICA RR-2C, COM CAPA SELANTE. AF_01/2018</v>
          </cell>
          <cell r="C5236" t="str">
            <v>M2</v>
          </cell>
          <cell r="D5236" t="str">
            <v>ATRIBUÍDO SÃO PAULO</v>
          </cell>
          <cell r="E5236">
            <v>19.260000000000002</v>
          </cell>
        </row>
        <row r="5237">
          <cell r="A5237">
            <v>72947</v>
          </cell>
          <cell r="B5237" t="str">
            <v>SINALIZACAO HORIZONTAL COM TINTA RETRORREFLETIVA A BASE DE RESINA ACRILICA COM MICROESFERAS DE VIDRO</v>
          </cell>
          <cell r="C5237" t="str">
            <v>M2</v>
          </cell>
          <cell r="D5237" t="str">
            <v>ATRIBUÍDO SÃO PAULO</v>
          </cell>
          <cell r="E5237">
            <v>16.88</v>
          </cell>
        </row>
        <row r="5238">
          <cell r="A5238">
            <v>83693</v>
          </cell>
          <cell r="B5238" t="str">
            <v>CAIACAO EM MEIO FIO</v>
          </cell>
          <cell r="C5238" t="str">
            <v>M2</v>
          </cell>
          <cell r="D5238" t="str">
            <v>COEFICIENTE DE REPRESENTATIVIDADE</v>
          </cell>
          <cell r="E5238">
            <v>4.01</v>
          </cell>
        </row>
        <row r="5239">
          <cell r="A5239" t="str">
            <v>73770/1</v>
          </cell>
          <cell r="B5239" t="str">
            <v>BARREIRA PRE-MOLDADA EXTERNA CONCRETO ARMADO 0,25X0,40X1,14M FCK=25MPA ACO CA-50 INCL VIGOTA HORIZONTAL MONTANTE A CADA 1,00M  FERROS DE LIGACAO E MATERIAIS.</v>
          </cell>
          <cell r="C5239" t="str">
            <v>M</v>
          </cell>
          <cell r="D5239" t="str">
            <v>ATRIBUÍDO SÃO PAULO</v>
          </cell>
          <cell r="E5239">
            <v>481.05</v>
          </cell>
        </row>
        <row r="5240">
          <cell r="A5240" t="str">
            <v>73770/2</v>
          </cell>
          <cell r="B5240" t="str">
            <v>BARREIRA DUPLA PRE-MOL INTER CONCRETO ARMADO 0,15X0,65X0,77M FCK=25MPA ACO CA-50 INCL FERROS DE LIGACAO E MATERIAIS.</v>
          </cell>
          <cell r="C5240" t="str">
            <v>M</v>
          </cell>
          <cell r="D5240" t="str">
            <v>ATRIBUÍDO SÃO PAULO</v>
          </cell>
          <cell r="E5240">
            <v>414.14</v>
          </cell>
        </row>
        <row r="5241">
          <cell r="A5241" t="str">
            <v>83696/1</v>
          </cell>
          <cell r="B5241" t="str">
            <v>PINTURA GUARDA-CORPO GUARDA-RODA E MURETA PROTECAO COM CAL EM PONTES EVIADUTOS MEDIDA PELO DOBRO DA AREA TOTAL (LARGURAXALTURA).</v>
          </cell>
          <cell r="C5241" t="str">
            <v>M2</v>
          </cell>
          <cell r="D5241" t="str">
            <v>COEFICIENTE DE REPRESENTATIVIDADE</v>
          </cell>
          <cell r="E5241">
            <v>5.32</v>
          </cell>
        </row>
        <row r="5242">
          <cell r="A5242">
            <v>72962</v>
          </cell>
          <cell r="B5242" t="str">
            <v>USINAGEM DE CBUQ COM CAP 50/70, PARA CAPA DE ROLAMENTO</v>
          </cell>
          <cell r="C5242" t="str">
            <v>T</v>
          </cell>
          <cell r="D5242" t="str">
            <v>ATRIBUÍDO SÃO PAULO</v>
          </cell>
          <cell r="E5242">
            <v>282.20999999999998</v>
          </cell>
        </row>
        <row r="5243">
          <cell r="A5243">
            <v>72963</v>
          </cell>
          <cell r="B5243" t="str">
            <v>USINAGEM DE CBUQ COM CAP 50/70, PARA BINDER</v>
          </cell>
          <cell r="C5243" t="str">
            <v>T</v>
          </cell>
          <cell r="D5243" t="str">
            <v>ATRIBUÍDO SÃO PAULO</v>
          </cell>
          <cell r="E5243">
            <v>237.82</v>
          </cell>
        </row>
        <row r="5244">
          <cell r="A5244" t="str">
            <v>73759/2</v>
          </cell>
          <cell r="B5244" t="str">
            <v>PRE-MISTURADO A FRIO COM EMULSAO RL-1C, INCLUSO USINAGEM E APLICACAO, EXCLUSIVE TRANSPORTE</v>
          </cell>
          <cell r="C5244" t="str">
            <v>M3</v>
          </cell>
          <cell r="D5244" t="str">
            <v>ATRIBUÍDO SÃO PAULO</v>
          </cell>
          <cell r="E5244">
            <v>460.59</v>
          </cell>
        </row>
        <row r="5245">
          <cell r="A5245">
            <v>95995</v>
          </cell>
          <cell r="B5245" t="str">
            <v>EXECUÇÃO DE PAVIMENTO COM APLICAÇÃO DE CONCRETO ASFÁLTICO, CAMADA DE ROLAMENTO - EXCLUSIVE CARGA E TRANSPORTE. AF_11/2019</v>
          </cell>
          <cell r="C5245" t="str">
            <v>M3</v>
          </cell>
          <cell r="D5245" t="str">
            <v>ATRIBUÍDO SÃO PAULO</v>
          </cell>
          <cell r="E5245">
            <v>915.39</v>
          </cell>
        </row>
        <row r="5246">
          <cell r="A5246">
            <v>95996</v>
          </cell>
          <cell r="B5246" t="str">
            <v>EXECUÇÃO DE PAVIMENTO COM APLICAÇÃO DE CONCRETO ASFÁLTICO, CAMADA DE BINDER - EXCLUSIVE CARGA E TRANSPORTE. AF_11/2019</v>
          </cell>
          <cell r="C5246" t="str">
            <v>M3</v>
          </cell>
          <cell r="D5246" t="str">
            <v>ATRIBUÍDO SÃO PAULO</v>
          </cell>
          <cell r="E5246">
            <v>866.96</v>
          </cell>
        </row>
        <row r="5247">
          <cell r="A5247">
            <v>96001</v>
          </cell>
          <cell r="B5247" t="str">
            <v>FRESAGEM DE PAVIMENTO ASFÁLTICO (PROFUNDIDADE ATÉ 5,0 CM) - EXCLUSIVE TRANSPORTE. AF_11/2019</v>
          </cell>
          <cell r="C5247" t="str">
            <v>M2</v>
          </cell>
          <cell r="D5247" t="str">
            <v>ATRIBUÍDO SÃO PAULO</v>
          </cell>
          <cell r="E5247">
            <v>5.14</v>
          </cell>
        </row>
        <row r="5248">
          <cell r="A5248">
            <v>96393</v>
          </cell>
          <cell r="B5248" t="str">
            <v>USINAGEM DE BRITA GRADUADA SIMPLES, UTILIZANDO BRITA COMERCIAL COM USINA 300 T/H. AF_06/2017</v>
          </cell>
          <cell r="C5248" t="str">
            <v>M3</v>
          </cell>
          <cell r="D5248" t="str">
            <v>ATRIBUÍDO SÃO PAULO</v>
          </cell>
          <cell r="E5248">
            <v>111.74</v>
          </cell>
        </row>
        <row r="5249">
          <cell r="A5249">
            <v>96394</v>
          </cell>
          <cell r="B5249" t="str">
            <v>USINAGEM DE BRITA GRADUADA TRATADA COM CIMENTO, UTILIZANDO BRITA COMERCIAL COM USINA 300 T/H. AF_06/2017</v>
          </cell>
          <cell r="C5249" t="str">
            <v>M3</v>
          </cell>
          <cell r="D5249" t="str">
            <v>ATRIBUÍDO SÃO PAULO</v>
          </cell>
          <cell r="E5249">
            <v>141.74</v>
          </cell>
        </row>
        <row r="5250">
          <cell r="A5250">
            <v>96395</v>
          </cell>
          <cell r="B5250" t="str">
            <v>USINAGEM DE CONCRETO PARA COMPACTAÇÃO COM ROLO, UTILIZANDO BRITA COMERCIAL. AF_06/2017</v>
          </cell>
          <cell r="C5250" t="str">
            <v>M3</v>
          </cell>
          <cell r="D5250" t="str">
            <v>ATRIBUÍDO SÃO PAULO</v>
          </cell>
          <cell r="E5250">
            <v>155.03</v>
          </cell>
        </row>
        <row r="5251">
          <cell r="A5251">
            <v>73445</v>
          </cell>
          <cell r="B5251" t="str">
            <v>CAIACAO INT OU EXT SOBRE REVESTIMENTO LISO C/ADOCAO DE FIXADOR COM    COM DUAS DEMAOS</v>
          </cell>
          <cell r="C5251" t="str">
            <v>M2</v>
          </cell>
          <cell r="D5251" t="str">
            <v>COEFICIENTE DE REPRESENTATIVIDADE</v>
          </cell>
          <cell r="E5251">
            <v>9.4499999999999993</v>
          </cell>
        </row>
        <row r="5252">
          <cell r="A5252">
            <v>73446</v>
          </cell>
          <cell r="B5252" t="str">
            <v>PINTURA DE SUPERFICIE C/TINTA GRAFITE</v>
          </cell>
          <cell r="C5252" t="str">
            <v>M2</v>
          </cell>
          <cell r="D5252" t="str">
            <v>COEFICIENTE DE REPRESENTATIVIDADE</v>
          </cell>
          <cell r="E5252">
            <v>20.76</v>
          </cell>
        </row>
        <row r="5253">
          <cell r="A5253" t="str">
            <v>74133/1</v>
          </cell>
          <cell r="B5253" t="str">
            <v>EMASSAMENTO COM MASSA A OLEO, UMA DEMAO</v>
          </cell>
          <cell r="C5253" t="str">
            <v>M2</v>
          </cell>
          <cell r="D5253" t="str">
            <v>COEFICIENTE DE REPRESENTATIVIDADE</v>
          </cell>
          <cell r="E5253">
            <v>17.96</v>
          </cell>
        </row>
        <row r="5254">
          <cell r="A5254" t="str">
            <v>74133/2</v>
          </cell>
          <cell r="B5254" t="str">
            <v>EMASSAMENTO COM MASSA A OLEO, DUAS DEMAOS</v>
          </cell>
          <cell r="C5254" t="str">
            <v>M2</v>
          </cell>
          <cell r="D5254" t="str">
            <v>COEFICIENTE DE REPRESENTATIVIDADE</v>
          </cell>
          <cell r="E5254">
            <v>22.51</v>
          </cell>
        </row>
        <row r="5255">
          <cell r="A5255">
            <v>79462</v>
          </cell>
          <cell r="B5255" t="str">
            <v>EMASSAMENTO COM MASSA EPOXI, 2 DEMAOS</v>
          </cell>
          <cell r="C5255" t="str">
            <v>M2</v>
          </cell>
          <cell r="D5255" t="str">
            <v>COEFICIENTE DE REPRESENTATIVIDADE</v>
          </cell>
          <cell r="E5255">
            <v>57.96</v>
          </cell>
        </row>
        <row r="5256">
          <cell r="A5256" t="str">
            <v>79494/1</v>
          </cell>
          <cell r="B5256" t="str">
            <v>PINTURA DE QUADRO ESCOLAR COM TINTA ESMALTE ACABAMENTO FOSCO, DUAS DEMAOS SOBRE MASSA ACRILICA</v>
          </cell>
          <cell r="C5256" t="str">
            <v>M2</v>
          </cell>
          <cell r="D5256" t="str">
            <v>COEFICIENTE DE REPRESENTATIVIDADE</v>
          </cell>
          <cell r="E5256">
            <v>12.37</v>
          </cell>
        </row>
        <row r="5257">
          <cell r="A5257">
            <v>84651</v>
          </cell>
          <cell r="B5257" t="str">
            <v>PINTURA COM TINTA IMPERMEAVEL MINERAL EM PO, DUAS DEMAOS</v>
          </cell>
          <cell r="C5257" t="str">
            <v>M2</v>
          </cell>
          <cell r="D5257" t="str">
            <v>COEFICIENTE DE REPRESENTATIVIDADE</v>
          </cell>
          <cell r="E5257">
            <v>10.28</v>
          </cell>
        </row>
        <row r="5258">
          <cell r="A5258">
            <v>88411</v>
          </cell>
          <cell r="B5258" t="str">
            <v>APLICAÇÃO MANUAL DE FUNDO SELADOR ACRÍLICO EM PANOS COM PRESENÇA DE VÃOS DE EDIFÍCIOS DE MÚLTIPLOS PAVIMENTOS. AF_06/2014</v>
          </cell>
          <cell r="C5258" t="str">
            <v>M2</v>
          </cell>
          <cell r="D5258" t="str">
            <v>COLETADO</v>
          </cell>
          <cell r="E5258">
            <v>2.5499999999999998</v>
          </cell>
        </row>
        <row r="5259">
          <cell r="A5259">
            <v>88412</v>
          </cell>
          <cell r="B5259" t="str">
            <v>APLICAÇÃO MANUAL DE FUNDO SELADOR ACRÍLICO EM PANOS CEGOS DE FACHADA (SEM PRESENÇA DE VÃOS) DE EDIFÍCIOS DE MÚLTIPLOS PAVIMENTOS. AF_06/2014</v>
          </cell>
          <cell r="C5259" t="str">
            <v>M2</v>
          </cell>
          <cell r="D5259" t="str">
            <v>COLETADO</v>
          </cell>
          <cell r="E5259">
            <v>1.94</v>
          </cell>
        </row>
        <row r="5260">
          <cell r="A5260">
            <v>88413</v>
          </cell>
          <cell r="B5260" t="str">
            <v>APLICAÇÃO MANUAL DE FUNDO SELADOR ACRÍLICO EM SUPERFÍCIES EXTERNAS DE SACADA DE EDIFÍCIOS DE MÚLTIPLOS PAVIMENTOS. AF_06/2014</v>
          </cell>
          <cell r="C5260" t="str">
            <v>M2</v>
          </cell>
          <cell r="D5260" t="str">
            <v>COLETADO</v>
          </cell>
          <cell r="E5260">
            <v>3.78</v>
          </cell>
        </row>
        <row r="5261">
          <cell r="A5261">
            <v>88414</v>
          </cell>
          <cell r="B5261" t="str">
            <v>APLICAÇÃO MANUAL DE FUNDO SELADOR ACRÍLICO EM SUPERFÍCIES INTERNAS DA SACADA DE EDIFÍCIOS DE MÚLTIPLOS PAVIMENTOS. AF_06/2014</v>
          </cell>
          <cell r="C5261" t="str">
            <v>M2</v>
          </cell>
          <cell r="D5261" t="str">
            <v>COLETADO</v>
          </cell>
          <cell r="E5261">
            <v>4.17</v>
          </cell>
        </row>
        <row r="5262">
          <cell r="A5262">
            <v>88415</v>
          </cell>
          <cell r="B5262" t="str">
            <v>APLICAÇÃO MANUAL DE FUNDO SELADOR ACRÍLICO EM PAREDES EXTERNAS DE CASAS. AF_06/2014</v>
          </cell>
          <cell r="C5262" t="str">
            <v>M2</v>
          </cell>
          <cell r="D5262" t="str">
            <v>COLETADO</v>
          </cell>
          <cell r="E5262">
            <v>2.75</v>
          </cell>
        </row>
        <row r="5263">
          <cell r="A5263">
            <v>88416</v>
          </cell>
          <cell r="B5263" t="str">
            <v>APLICAÇÃO MANUAL DE PINTURA COM TINTA TEXTURIZADA ACRÍLICA EM PANOS COM PRESENÇA DE VÃOS DE EDIFÍCIOS DE MÚLTIPLOS PAVIMENTOS, UMA COR. AF_06/2014</v>
          </cell>
          <cell r="C5263" t="str">
            <v>M2</v>
          </cell>
          <cell r="D5263" t="str">
            <v>COEFICIENTE DE REPRESENTATIVIDADE</v>
          </cell>
          <cell r="E5263">
            <v>15.61</v>
          </cell>
        </row>
        <row r="5264">
          <cell r="A5264">
            <v>88417</v>
          </cell>
          <cell r="B5264" t="str">
            <v>APLICAÇÃO MANUAL DE PINTURA COM TINTA TEXTURIZADA ACRÍLICA EM PANOS CEGOS DE FACHADA (SEM PRESENÇA DE VÃOS) DE EDIFÍCIOS DE MÚLTIPLOS PAVIMENTOS, UMA COR. AF_06/2014</v>
          </cell>
          <cell r="C5264" t="str">
            <v>M2</v>
          </cell>
          <cell r="D5264" t="str">
            <v>COEFICIENTE DE REPRESENTATIVIDADE</v>
          </cell>
          <cell r="E5264">
            <v>13.45</v>
          </cell>
        </row>
        <row r="5265">
          <cell r="A5265">
            <v>88420</v>
          </cell>
          <cell r="B5265" t="str">
            <v>APLICAÇÃO MANUAL DE PINTURA COM TINTA TEXTURIZADA ACRÍLICA EM SUPERFÍCIES EXTERNAS DE SACADA DE EDIFÍCIOS DE MÚLTIPLOS PAVIMENTOS, UMA COR. AF_06/2014</v>
          </cell>
          <cell r="C5265" t="str">
            <v>M2</v>
          </cell>
          <cell r="D5265" t="str">
            <v>COEFICIENTE DE REPRESENTATIVIDADE</v>
          </cell>
          <cell r="E5265">
            <v>20</v>
          </cell>
        </row>
        <row r="5266">
          <cell r="A5266">
            <v>88421</v>
          </cell>
          <cell r="B5266" t="str">
            <v>APLICAÇÃO MANUAL DE PINTURA COM TINTA TEXTURIZADA ACRÍLICA EM SUPERFÍCIES INTERNAS DA SACADA DE EDIFÍCIOS DE MÚLTIPLOS PAVIMENTOS, UMA COR. AF_06/2014</v>
          </cell>
          <cell r="C5266" t="str">
            <v>M2</v>
          </cell>
          <cell r="D5266" t="str">
            <v>COEFICIENTE DE REPRESENTATIVIDADE</v>
          </cell>
          <cell r="E5266">
            <v>21.39</v>
          </cell>
        </row>
        <row r="5267">
          <cell r="A5267">
            <v>88423</v>
          </cell>
          <cell r="B5267" t="str">
            <v>APLICAÇÃO MANUAL DE PINTURA COM TINTA TEXTURIZADA ACRÍLICA EM PAREDES EXTERNAS DE CASAS, UMA COR. AF_06/2014</v>
          </cell>
          <cell r="C5267" t="str">
            <v>M2</v>
          </cell>
          <cell r="D5267" t="str">
            <v>COEFICIENTE DE REPRESENTATIVIDADE</v>
          </cell>
          <cell r="E5267">
            <v>16.3</v>
          </cell>
        </row>
        <row r="5268">
          <cell r="A5268">
            <v>88424</v>
          </cell>
          <cell r="B5268" t="str">
            <v>APLICAÇÃO MANUAL DE PINTURA COM TINTA TEXTURIZADA ACRÍLICA EM PANOS COM PRESENÇA DE VÃOS DE EDIFÍCIOS DE MÚLTIPLOS PAVIMENTOS, DUAS CORES. AF_06/2014</v>
          </cell>
          <cell r="C5268" t="str">
            <v>M2</v>
          </cell>
          <cell r="D5268" t="str">
            <v>COEFICIENTE DE REPRESENTATIVIDADE</v>
          </cell>
          <cell r="E5268">
            <v>18.600000000000001</v>
          </cell>
        </row>
        <row r="5269">
          <cell r="A5269">
            <v>88426</v>
          </cell>
          <cell r="B5269" t="str">
            <v>APLICAÇÃO MANUAL DE PINTURA COM TINTA TEXTURIZADA ACRÍLICA EM PANOS CEGOS DE FACHADA (SEM PRESENÇA DE VÃOS) DE EDIFÍCIOS DE MÚLTIPLOS PAVIMENTOS, DUAS CORES. AF_06/2014</v>
          </cell>
          <cell r="C5269" t="str">
            <v>M2</v>
          </cell>
          <cell r="D5269" t="str">
            <v>COEFICIENTE DE REPRESENTATIVIDADE</v>
          </cell>
          <cell r="E5269">
            <v>14.85</v>
          </cell>
        </row>
        <row r="5270">
          <cell r="A5270">
            <v>88428</v>
          </cell>
          <cell r="B5270" t="str">
            <v>APLICAÇÃO MANUAL DE PINTURA COM TINTA TEXTURIZADA ACRÍLICA EM SUPERFÍCIES EXTERNAS DE SACADA DE EDIFÍCIOS DE MÚLTIPLOS PAVIMENTOS, DUAS CORES. AF_06/2014</v>
          </cell>
          <cell r="C5270" t="str">
            <v>M2</v>
          </cell>
          <cell r="D5270" t="str">
            <v>COEFICIENTE DE REPRESENTATIVIDADE</v>
          </cell>
          <cell r="E5270">
            <v>26.13</v>
          </cell>
        </row>
        <row r="5271">
          <cell r="A5271">
            <v>88429</v>
          </cell>
          <cell r="B5271" t="str">
            <v>APLICAÇÃO MANUAL DE PINTURA COM TINTA TEXTURIZADA ACRÍLICA EM SUPERFÍCIES INTERNAS DA SACADA DE EDIFÍCIOS DE MÚLTIPLOS PAVIMENTOS, DUAS CORES. AF_06/2014</v>
          </cell>
          <cell r="C5271" t="str">
            <v>M2</v>
          </cell>
          <cell r="D5271" t="str">
            <v>COEFICIENTE DE REPRESENTATIVIDADE</v>
          </cell>
          <cell r="E5271">
            <v>28.54</v>
          </cell>
        </row>
        <row r="5272">
          <cell r="A5272">
            <v>88431</v>
          </cell>
          <cell r="B5272" t="str">
            <v>APLICAÇÃO MANUAL DE PINTURA COM TINTA TEXTURIZADA ACRÍLICA EM PAREDES EXTERNAS DE CASAS, DUAS CORES. AF_06/2014</v>
          </cell>
          <cell r="C5272" t="str">
            <v>M2</v>
          </cell>
          <cell r="D5272" t="str">
            <v>COEFICIENTE DE REPRESENTATIVIDADE</v>
          </cell>
          <cell r="E5272">
            <v>19.77</v>
          </cell>
        </row>
        <row r="5273">
          <cell r="A5273">
            <v>88432</v>
          </cell>
          <cell r="B5273" t="str">
            <v>APLICAÇÃO MANUAL DE PINTURA COM TINTA TEXTURIZADA ACRÍLICA EM MOLDURAS DE EPS, PRÉ-FABRICADOS, OU OUTROS. AF_06/2014</v>
          </cell>
          <cell r="C5273" t="str">
            <v>M2</v>
          </cell>
          <cell r="D5273" t="str">
            <v>COEFICIENTE DE REPRESENTATIVIDADE</v>
          </cell>
          <cell r="E5273">
            <v>14.85</v>
          </cell>
        </row>
        <row r="5274">
          <cell r="A5274">
            <v>88482</v>
          </cell>
          <cell r="B5274" t="str">
            <v>APLICAÇÃO DE FUNDO SELADOR LÁTEX PVA EM TETO, UMA DEMÃO. AF_06/2014</v>
          </cell>
          <cell r="C5274" t="str">
            <v>M2</v>
          </cell>
          <cell r="D5274" t="str">
            <v>COEFICIENTE DE REPRESENTATIVIDADE</v>
          </cell>
          <cell r="E5274">
            <v>3.45</v>
          </cell>
        </row>
        <row r="5275">
          <cell r="A5275">
            <v>88483</v>
          </cell>
          <cell r="B5275" t="str">
            <v>APLICAÇÃO DE FUNDO SELADOR LÁTEX PVA EM PAREDES, UMA DEMÃO. AF_06/2014</v>
          </cell>
          <cell r="C5275" t="str">
            <v>M2</v>
          </cell>
          <cell r="D5275" t="str">
            <v>COEFICIENTE DE REPRESENTATIVIDADE</v>
          </cell>
          <cell r="E5275">
            <v>3.19</v>
          </cell>
        </row>
        <row r="5276">
          <cell r="A5276">
            <v>88484</v>
          </cell>
          <cell r="B5276" t="str">
            <v>APLICAÇÃO DE FUNDO SELADOR ACRÍLICO EM TETO, UMA DEMÃO. AF_06/2014</v>
          </cell>
          <cell r="C5276" t="str">
            <v>M2</v>
          </cell>
          <cell r="D5276" t="str">
            <v>COLETADO</v>
          </cell>
          <cell r="E5276">
            <v>2.75</v>
          </cell>
        </row>
        <row r="5277">
          <cell r="A5277">
            <v>88485</v>
          </cell>
          <cell r="B5277" t="str">
            <v>APLICAÇÃO DE FUNDO SELADOR ACRÍLICO EM PAREDES, UMA DEMÃO. AF_06/2014</v>
          </cell>
          <cell r="C5277" t="str">
            <v>M2</v>
          </cell>
          <cell r="D5277" t="str">
            <v>COLETADO</v>
          </cell>
          <cell r="E5277">
            <v>2.4</v>
          </cell>
        </row>
        <row r="5278">
          <cell r="A5278">
            <v>88486</v>
          </cell>
          <cell r="B5278" t="str">
            <v>APLICAÇÃO MANUAL DE PINTURA COM TINTA LÁTEX PVA EM TETO, DUAS DEMÃOS. AF_06/2014</v>
          </cell>
          <cell r="C5278" t="str">
            <v>M2</v>
          </cell>
          <cell r="D5278" t="str">
            <v>COEFICIENTE DE REPRESENTATIVIDADE</v>
          </cell>
          <cell r="E5278">
            <v>10.44</v>
          </cell>
        </row>
        <row r="5279">
          <cell r="A5279">
            <v>88487</v>
          </cell>
          <cell r="B5279" t="str">
            <v>APLICAÇÃO MANUAL DE PINTURA COM TINTA LÁTEX PVA EM PAREDES, DUAS DEMÃOS. AF_06/2014</v>
          </cell>
          <cell r="C5279" t="str">
            <v>M2</v>
          </cell>
          <cell r="D5279" t="str">
            <v>COEFICIENTE DE REPRESENTATIVIDADE</v>
          </cell>
          <cell r="E5279">
            <v>9.2799999999999994</v>
          </cell>
        </row>
        <row r="5280">
          <cell r="A5280">
            <v>88488</v>
          </cell>
          <cell r="B5280" t="str">
            <v>APLICAÇÃO MANUAL DE PINTURA COM TINTA LÁTEX ACRÍLICA EM TETO, DUAS DEMÃOS. AF_06/2014</v>
          </cell>
          <cell r="C5280" t="str">
            <v>M2</v>
          </cell>
          <cell r="D5280" t="str">
            <v>COEFICIENTE DE REPRESENTATIVIDADE</v>
          </cell>
          <cell r="E5280">
            <v>13.46</v>
          </cell>
        </row>
        <row r="5281">
          <cell r="A5281">
            <v>88489</v>
          </cell>
          <cell r="B5281" t="str">
            <v>APLICAÇÃO MANUAL DE PINTURA COM TINTA LÁTEX ACRÍLICA EM PAREDES, DUAS DEMÃOS. AF_06/2014</v>
          </cell>
          <cell r="C5281" t="str">
            <v>M2</v>
          </cell>
          <cell r="D5281" t="str">
            <v>COEFICIENTE DE REPRESENTATIVIDADE</v>
          </cell>
          <cell r="E5281">
            <v>11.81</v>
          </cell>
        </row>
        <row r="5282">
          <cell r="A5282">
            <v>88490</v>
          </cell>
          <cell r="B5282" t="str">
            <v>APLICAÇÃO MECÂNICA DE PINTURA COM TINTA LÁTEX PVA EM TETO, DUAS DEMÃOS. AF_06/2014</v>
          </cell>
          <cell r="C5282" t="str">
            <v>M2</v>
          </cell>
          <cell r="D5282" t="str">
            <v>COEFICIENTE DE REPRESENTATIVIDADE</v>
          </cell>
          <cell r="E5282">
            <v>7.35</v>
          </cell>
        </row>
        <row r="5283">
          <cell r="A5283">
            <v>88491</v>
          </cell>
          <cell r="B5283" t="str">
            <v>APLICAÇÃO MECÂNICA DE PINTURA COM TINTA LÁTEX PVA EM PAREDES, DUAS DEMÃOS. AF_06/2014</v>
          </cell>
          <cell r="C5283" t="str">
            <v>M2</v>
          </cell>
          <cell r="D5283" t="str">
            <v>COEFICIENTE DE REPRESENTATIVIDADE</v>
          </cell>
          <cell r="E5283">
            <v>7.08</v>
          </cell>
        </row>
        <row r="5284">
          <cell r="A5284">
            <v>88492</v>
          </cell>
          <cell r="B5284" t="str">
            <v>APLICAÇÃO MECÂNICA DE PINTURA COM TINTA LÁTEX ACRÍLICA EM TETO, DUAS DEMÃOS. AF_06/2014</v>
          </cell>
          <cell r="C5284" t="str">
            <v>M2</v>
          </cell>
          <cell r="D5284" t="str">
            <v>COEFICIENTE DE REPRESENTATIVIDADE</v>
          </cell>
          <cell r="E5284">
            <v>8.84</v>
          </cell>
        </row>
        <row r="5285">
          <cell r="A5285">
            <v>88493</v>
          </cell>
          <cell r="B5285" t="str">
            <v>APLICAÇÃO MECÂNICA DE PINTURA COM TINTA LÁTEX ACRÍLICA EM PAREDES, DUAS DEMÃOS. AF_06/2014</v>
          </cell>
          <cell r="C5285" t="str">
            <v>M2</v>
          </cell>
          <cell r="D5285" t="str">
            <v>COEFICIENTE DE REPRESENTATIVIDADE</v>
          </cell>
          <cell r="E5285">
            <v>8.4499999999999993</v>
          </cell>
        </row>
        <row r="5286">
          <cell r="A5286">
            <v>88494</v>
          </cell>
          <cell r="B5286" t="str">
            <v>APLICAÇÃO E LIXAMENTO DE MASSA LÁTEX EM TETO, UMA DEMÃO. AF_06/2014</v>
          </cell>
          <cell r="C5286" t="str">
            <v>M2</v>
          </cell>
          <cell r="D5286" t="str">
            <v>COEFICIENTE DE REPRESENTATIVIDADE</v>
          </cell>
          <cell r="E5286">
            <v>17.440000000000001</v>
          </cell>
        </row>
        <row r="5287">
          <cell r="A5287">
            <v>88495</v>
          </cell>
          <cell r="B5287" t="str">
            <v>APLICAÇÃO E LIXAMENTO DE MASSA LÁTEX EM PAREDES, UMA DEMÃO. AF_06/2014</v>
          </cell>
          <cell r="C5287" t="str">
            <v>M2</v>
          </cell>
          <cell r="D5287" t="str">
            <v>COEFICIENTE DE REPRESENTATIVIDADE</v>
          </cell>
          <cell r="E5287">
            <v>9.56</v>
          </cell>
        </row>
        <row r="5288">
          <cell r="A5288">
            <v>88496</v>
          </cell>
          <cell r="B5288" t="str">
            <v>APLICAÇÃO E LIXAMENTO DE MASSA LÁTEX EM TETO, DUAS DEMÃOS. AF_06/2014</v>
          </cell>
          <cell r="C5288" t="str">
            <v>M2</v>
          </cell>
          <cell r="D5288" t="str">
            <v>COEFICIENTE DE REPRESENTATIVIDADE</v>
          </cell>
          <cell r="E5288">
            <v>23.71</v>
          </cell>
        </row>
        <row r="5289">
          <cell r="A5289">
            <v>88497</v>
          </cell>
          <cell r="B5289" t="str">
            <v>APLICAÇÃO E LIXAMENTO DE MASSA LÁTEX EM PAREDES, DUAS DEMÃOS. AF_06/2014</v>
          </cell>
          <cell r="C5289" t="str">
            <v>M2</v>
          </cell>
          <cell r="D5289" t="str">
            <v>COEFICIENTE DE REPRESENTATIVIDADE</v>
          </cell>
          <cell r="E5289">
            <v>13.18</v>
          </cell>
        </row>
        <row r="5290">
          <cell r="A5290">
            <v>95305</v>
          </cell>
          <cell r="B5290" t="str">
            <v>TEXTURA ACRÍLICA, APLICAÇÃO MANUAL EM PAREDE, UMA DEMÃO. AF_09/2016</v>
          </cell>
          <cell r="C5290" t="str">
            <v>M2</v>
          </cell>
          <cell r="D5290" t="str">
            <v>COEFICIENTE DE REPRESENTATIVIDADE</v>
          </cell>
          <cell r="E5290">
            <v>12.24</v>
          </cell>
        </row>
        <row r="5291">
          <cell r="A5291">
            <v>95306</v>
          </cell>
          <cell r="B5291" t="str">
            <v>TEXTURA ACRÍLICA, APLICAÇÃO MANUAL EM TETO, UMA DEMÃO. AF_09/2016</v>
          </cell>
          <cell r="C5291" t="str">
            <v>M2</v>
          </cell>
          <cell r="D5291" t="str">
            <v>COEFICIENTE DE REPRESENTATIVIDADE</v>
          </cell>
          <cell r="E5291">
            <v>14.33</v>
          </cell>
        </row>
        <row r="5292">
          <cell r="A5292">
            <v>95622</v>
          </cell>
          <cell r="B5292" t="str">
            <v>APLICAÇÃO MANUAL DE TINTA LÁTEX ACRÍLICA EM PANOS COM PRESENÇA DE VÃOS DE EDIFÍCIOS DE MÚLTIPLOS PAVIMENTOS, DUAS DEMÃOS. AF_11/2016</v>
          </cell>
          <cell r="C5292" t="str">
            <v>M2</v>
          </cell>
          <cell r="D5292" t="str">
            <v>COEFICIENTE DE REPRESENTATIVIDADE</v>
          </cell>
          <cell r="E5292">
            <v>12.29</v>
          </cell>
        </row>
        <row r="5293">
          <cell r="A5293">
            <v>95623</v>
          </cell>
          <cell r="B5293" t="str">
            <v>APLICAÇÃO MANUAL DE TINTA LÁTEX ACRÍLICA EM PANOS SEM PRESENÇA DE VÃOS DE EDIFÍCIOS DE MÚLTIPLOS PAVIMENTOS, DUAS DEMÃOS. AF_11/2016</v>
          </cell>
          <cell r="C5293" t="str">
            <v>M2</v>
          </cell>
          <cell r="D5293" t="str">
            <v>COEFICIENTE DE REPRESENTATIVIDADE</v>
          </cell>
          <cell r="E5293">
            <v>9.33</v>
          </cell>
        </row>
        <row r="5294">
          <cell r="A5294">
            <v>95624</v>
          </cell>
          <cell r="B5294" t="str">
            <v>APLICAÇÃO MANUAL DE TINTA LÁTEX ACRÍLICA EM SUPERFÍCIES EXTERNAS DE SACADA DE EDIFÍCIOS DE MÚLTIPLOS PAVIMENTOS, DUAS DEMÃOS. AF_11/2016</v>
          </cell>
          <cell r="C5294" t="str">
            <v>M2</v>
          </cell>
          <cell r="D5294" t="str">
            <v>COEFICIENTE DE REPRESENTATIVIDADE</v>
          </cell>
          <cell r="E5294">
            <v>18.32</v>
          </cell>
        </row>
        <row r="5295">
          <cell r="A5295">
            <v>95625</v>
          </cell>
          <cell r="B5295" t="str">
            <v>APLICAÇÃO MANUAL DE TINTA LÁTEX ACRÍLICA EM SUPERFÍCIES INTERNAS DE SACADA DE EDIFÍCIOS DE MÚLTIPLOS PAVIMENTOS, DUAS DEMÃOS. AF_11/2016</v>
          </cell>
          <cell r="C5295" t="str">
            <v>M2</v>
          </cell>
          <cell r="D5295" t="str">
            <v>COEFICIENTE DE REPRESENTATIVIDADE</v>
          </cell>
          <cell r="E5295">
            <v>20.22</v>
          </cell>
        </row>
        <row r="5296">
          <cell r="A5296">
            <v>95626</v>
          </cell>
          <cell r="B5296" t="str">
            <v>APLICAÇÃO MANUAL DE TINTA LÁTEX ACRÍLICA EM PAREDE EXTERNAS DE CASAS, DUAS DEMÃOS. AF_11/2016</v>
          </cell>
          <cell r="C5296" t="str">
            <v>M2</v>
          </cell>
          <cell r="D5296" t="str">
            <v>COEFICIENTE DE REPRESENTATIVIDADE</v>
          </cell>
          <cell r="E5296">
            <v>13.25</v>
          </cell>
        </row>
        <row r="5297">
          <cell r="A5297">
            <v>96126</v>
          </cell>
          <cell r="B5297" t="str">
            <v>APLICAÇÃO MANUAL DE MASSA ACRÍLICA EM PANOS DE FACHADA COM PRESENÇA DE VÃOS, DE EDIFÍCIOS DE MÚLTIPLOS PAVIMENTOS, UMA DEMÃO. AF_05/2017</v>
          </cell>
          <cell r="C5297" t="str">
            <v>M2</v>
          </cell>
          <cell r="D5297" t="str">
            <v>COEFICIENTE DE REPRESENTATIVIDADE</v>
          </cell>
          <cell r="E5297">
            <v>16.010000000000002</v>
          </cell>
        </row>
        <row r="5298">
          <cell r="A5298">
            <v>96127</v>
          </cell>
          <cell r="B5298" t="str">
            <v>APLICAÇÃO MANUAL DE MASSA ACRÍLICA EM PANOS DE FACHADA SEM PRESENÇA DE VÃOS, DE EDIFÍCIOS DE MÚLTIPLOS PAVIMENTOS, UMA DEMÃO. AF_05/2017</v>
          </cell>
          <cell r="C5298" t="str">
            <v>M2</v>
          </cell>
          <cell r="D5298" t="str">
            <v>COEFICIENTE DE REPRESENTATIVIDADE</v>
          </cell>
          <cell r="E5298">
            <v>12.31</v>
          </cell>
        </row>
        <row r="5299">
          <cell r="A5299">
            <v>96128</v>
          </cell>
          <cell r="B5299" t="str">
            <v>APLICAÇÃO MANUAL DE MASSA ACRÍLICA EM SUPERFÍCIES EXTERNAS DE SACADA DE EDIFÍCIOS DE MÚLTIPLOS PAVIMENTOS, UMA DEMÃO. AF_05/2017</v>
          </cell>
          <cell r="C5299" t="str">
            <v>M2</v>
          </cell>
          <cell r="D5299" t="str">
            <v>COEFICIENTE DE REPRESENTATIVIDADE</v>
          </cell>
          <cell r="E5299">
            <v>23.5</v>
          </cell>
        </row>
        <row r="5300">
          <cell r="A5300">
            <v>96129</v>
          </cell>
          <cell r="B5300" t="str">
            <v>APLICAÇÃO MANUAL DE MASSA ACRÍLICA EM SUPERFÍCIES INTERNAS DE SACADA DE EDIFÍCIOS DE MÚLTIPLOS PAVIMENTOS, UMA DEMÃO. AF_05/2017</v>
          </cell>
          <cell r="C5300" t="str">
            <v>M2</v>
          </cell>
          <cell r="D5300" t="str">
            <v>COEFICIENTE DE REPRESENTATIVIDADE</v>
          </cell>
          <cell r="E5300">
            <v>25.89</v>
          </cell>
        </row>
        <row r="5301">
          <cell r="A5301">
            <v>96130</v>
          </cell>
          <cell r="B5301" t="str">
            <v>APLICAÇÃO MANUAL DE MASSA ACRÍLICA EM PAREDES EXTERNAS DE CASAS, UMA DEMÃO. AF_05/2017</v>
          </cell>
          <cell r="C5301" t="str">
            <v>M2</v>
          </cell>
          <cell r="D5301" t="str">
            <v>COEFICIENTE DE REPRESENTATIVIDADE</v>
          </cell>
          <cell r="E5301">
            <v>17.170000000000002</v>
          </cell>
        </row>
        <row r="5302">
          <cell r="A5302">
            <v>96131</v>
          </cell>
          <cell r="B5302" t="str">
            <v>APLICAÇÃO MANUAL DE MASSA ACRÍLICA EM PANOS DE FACHADA COM PRESENÇA DE VÃOS, DE EDIFÍCIOS DE MÚLTIPLOS PAVIMENTOS, DUAS DEMÃOS. AF_05/2017</v>
          </cell>
          <cell r="C5302" t="str">
            <v>M2</v>
          </cell>
          <cell r="D5302" t="str">
            <v>COEFICIENTE DE REPRESENTATIVIDADE</v>
          </cell>
          <cell r="E5302">
            <v>22.15</v>
          </cell>
        </row>
        <row r="5303">
          <cell r="A5303">
            <v>96132</v>
          </cell>
          <cell r="B5303" t="str">
            <v>APLICAÇÃO MANUAL DE MASSA ACRÍLICA EM PANOS DE FACHADA SEM PRESENÇA DE VÃOS, DE EDIFÍCIOS DE MÚLTIPLOS PAVIMENTOS, DUAS DEMÃOS. AF_05/2017</v>
          </cell>
          <cell r="C5303" t="str">
            <v>M2</v>
          </cell>
          <cell r="D5303" t="str">
            <v>COEFICIENTE DE REPRESENTATIVIDADE</v>
          </cell>
          <cell r="E5303">
            <v>17.22</v>
          </cell>
        </row>
        <row r="5304">
          <cell r="A5304">
            <v>96133</v>
          </cell>
          <cell r="B5304" t="str">
            <v>APLICAÇÃO MANUAL DE MASSA ACRÍLICA EM SUPERFÍCIES EXTERNAS DE SACADA DE EDIFÍCIOS DE MÚLTIPLOS PAVIMENTOS, DUAS DEMÃOS. AF_05/2017</v>
          </cell>
          <cell r="C5304" t="str">
            <v>M2</v>
          </cell>
          <cell r="D5304" t="str">
            <v>COEFICIENTE DE REPRESENTATIVIDADE</v>
          </cell>
          <cell r="E5304">
            <v>32.119999999999997</v>
          </cell>
        </row>
        <row r="5305">
          <cell r="A5305">
            <v>96134</v>
          </cell>
          <cell r="B5305" t="str">
            <v>APLICAÇÃO MANUAL DE MASSA ACRÍLICA EM SUPERFÍCIES INTERNAS DE SACADA DE EDIFÍCIOS DE MÚLTIPLOS PAVIMENTOS, DUAS DEMÃOS. AF_05/2017</v>
          </cell>
          <cell r="C5305" t="str">
            <v>M2</v>
          </cell>
          <cell r="D5305" t="str">
            <v>COEFICIENTE DE REPRESENTATIVIDADE</v>
          </cell>
          <cell r="E5305">
            <v>35.29</v>
          </cell>
        </row>
        <row r="5306">
          <cell r="A5306">
            <v>96135</v>
          </cell>
          <cell r="B5306" t="str">
            <v>APLICAÇÃO MANUAL DE MASSA ACRÍLICA EM PAREDES EXTERNAS DE CASAS, DUAS DEMÃOS. AF_05/2017</v>
          </cell>
          <cell r="C5306" t="str">
            <v>M2</v>
          </cell>
          <cell r="D5306" t="str">
            <v>COEFICIENTE DE REPRESENTATIVIDADE</v>
          </cell>
          <cell r="E5306">
            <v>23.72</v>
          </cell>
        </row>
        <row r="5307">
          <cell r="A5307">
            <v>79460</v>
          </cell>
          <cell r="B5307" t="str">
            <v>PINTURA EPOXI, DUAS DEMAOS</v>
          </cell>
          <cell r="C5307" t="str">
            <v>M2</v>
          </cell>
          <cell r="D5307" t="str">
            <v>COEFICIENTE DE REPRESENTATIVIDADE</v>
          </cell>
          <cell r="E5307">
            <v>42.95</v>
          </cell>
        </row>
        <row r="5308">
          <cell r="A5308">
            <v>79465</v>
          </cell>
          <cell r="B5308" t="str">
            <v>PINTURA COM TINTA A BASE DE BORRACHA CLORADA, 2 DEMAOS</v>
          </cell>
          <cell r="C5308" t="str">
            <v>M2</v>
          </cell>
          <cell r="D5308" t="str">
            <v>COEFICIENTE DE REPRESENTATIVIDADE</v>
          </cell>
          <cell r="E5308">
            <v>38.229999999999997</v>
          </cell>
        </row>
        <row r="5309">
          <cell r="A5309" t="str">
            <v>79514/1</v>
          </cell>
          <cell r="B5309" t="str">
            <v>PINTURA EPOXI, TRES DEMAOS</v>
          </cell>
          <cell r="C5309" t="str">
            <v>M2</v>
          </cell>
          <cell r="D5309" t="str">
            <v>COEFICIENTE DE REPRESENTATIVIDADE</v>
          </cell>
          <cell r="E5309">
            <v>59.93</v>
          </cell>
        </row>
        <row r="5310">
          <cell r="A5310">
            <v>84647</v>
          </cell>
          <cell r="B5310" t="str">
            <v>PINTURA EPOXI INCLUSO EMASSAMENTO E FUNDO PREPARADOR</v>
          </cell>
          <cell r="C5310" t="str">
            <v>M2</v>
          </cell>
          <cell r="D5310" t="str">
            <v>COEFICIENTE DE REPRESENTATIVIDADE</v>
          </cell>
          <cell r="E5310">
            <v>139.66</v>
          </cell>
        </row>
        <row r="5311">
          <cell r="A5311">
            <v>84656</v>
          </cell>
          <cell r="B5311" t="str">
            <v>TRATAMENTO EM  CONCRETO COM ESTUQUE E LIXAMENTO</v>
          </cell>
          <cell r="C5311" t="str">
            <v>M2</v>
          </cell>
          <cell r="D5311" t="str">
            <v>COEFICIENTE DE REPRESENTATIVIDADE</v>
          </cell>
          <cell r="E5311">
            <v>33.46</v>
          </cell>
        </row>
        <row r="5312">
          <cell r="A5312">
            <v>6082</v>
          </cell>
          <cell r="B5312" t="str">
            <v>PINTURA EM VERNIZ SINTETICO BRILHANTE EM MADEIRA, TRES DEMAOS</v>
          </cell>
          <cell r="C5312" t="str">
            <v>M2</v>
          </cell>
          <cell r="D5312" t="str">
            <v>COEFICIENTE DE REPRESENTATIVIDADE</v>
          </cell>
          <cell r="E5312">
            <v>17.18</v>
          </cell>
        </row>
        <row r="5313">
          <cell r="A5313">
            <v>40905</v>
          </cell>
          <cell r="B5313" t="str">
            <v>VERNIZ SINTETICO EM MADEIRA, DUAS DEMAOS</v>
          </cell>
          <cell r="C5313" t="str">
            <v>M2</v>
          </cell>
          <cell r="D5313" t="str">
            <v>COEFICIENTE DE REPRESENTATIVIDADE</v>
          </cell>
          <cell r="E5313">
            <v>21.2</v>
          </cell>
        </row>
        <row r="5314">
          <cell r="A5314" t="str">
            <v>73739/1</v>
          </cell>
          <cell r="B5314" t="str">
            <v>PINTURA ESMALTE ACETINADO EM MADEIRA, DUAS DEMAOS</v>
          </cell>
          <cell r="C5314" t="str">
            <v>M2</v>
          </cell>
          <cell r="D5314" t="str">
            <v>COEFICIENTE DE REPRESENTATIVIDADE</v>
          </cell>
          <cell r="E5314">
            <v>17.09</v>
          </cell>
        </row>
        <row r="5315">
          <cell r="A5315" t="str">
            <v>74065/1</v>
          </cell>
          <cell r="B5315" t="str">
            <v>PINTURA ESMALTE FOSCO PARA MADEIRA, DUAS DEMAOS, SOBRE FUNDO NIVELADOR BRANCO</v>
          </cell>
          <cell r="C5315" t="str">
            <v>M2</v>
          </cell>
          <cell r="D5315" t="str">
            <v>COEFICIENTE DE REPRESENTATIVIDADE</v>
          </cell>
          <cell r="E5315">
            <v>24.39</v>
          </cell>
        </row>
        <row r="5316">
          <cell r="A5316" t="str">
            <v>74065/2</v>
          </cell>
          <cell r="B5316" t="str">
            <v>PINTURA ESMALTE ACETINADO PARA MADEIRA, DUAS DEMAOS, SOBRE FUNDO NIVELADOR BRANCO</v>
          </cell>
          <cell r="C5316" t="str">
            <v>M2</v>
          </cell>
          <cell r="D5316" t="str">
            <v>COEFICIENTE DE REPRESENTATIVIDADE</v>
          </cell>
          <cell r="E5316">
            <v>24.01</v>
          </cell>
        </row>
        <row r="5317">
          <cell r="A5317" t="str">
            <v>74065/3</v>
          </cell>
          <cell r="B5317" t="str">
            <v>PINTURA ESMALTE BRILHANTE PARA MADEIRA, DUAS DEMAOS, SOBRE FUNDO NIVELADOR BRANCO</v>
          </cell>
          <cell r="C5317" t="str">
            <v>M2</v>
          </cell>
          <cell r="D5317" t="str">
            <v>COEFICIENTE DE REPRESENTATIVIDADE</v>
          </cell>
          <cell r="E5317">
            <v>23.9</v>
          </cell>
        </row>
        <row r="5318">
          <cell r="A5318">
            <v>79463</v>
          </cell>
          <cell r="B5318" t="str">
            <v>PINTURA A OLEO, 1 DEMAO</v>
          </cell>
          <cell r="C5318" t="str">
            <v>M2</v>
          </cell>
          <cell r="D5318" t="str">
            <v>COEFICIENTE DE REPRESENTATIVIDADE</v>
          </cell>
          <cell r="E5318">
            <v>14.37</v>
          </cell>
        </row>
        <row r="5319">
          <cell r="A5319">
            <v>79464</v>
          </cell>
          <cell r="B5319" t="str">
            <v>PINTURA A OLEO, 2 DEMAOS</v>
          </cell>
          <cell r="C5319" t="str">
            <v>M2</v>
          </cell>
          <cell r="D5319" t="str">
            <v>COEFICIENTE DE REPRESENTATIVIDADE</v>
          </cell>
          <cell r="E5319">
            <v>19.22</v>
          </cell>
        </row>
        <row r="5320">
          <cell r="A5320">
            <v>79466</v>
          </cell>
          <cell r="B5320" t="str">
            <v>PINTURA COM VERNIZ POLIURETANO, 2 DEMAOS</v>
          </cell>
          <cell r="C5320" t="str">
            <v>M2</v>
          </cell>
          <cell r="D5320" t="str">
            <v>COEFICIENTE DE REPRESENTATIVIDADE</v>
          </cell>
          <cell r="E5320">
            <v>18.2</v>
          </cell>
        </row>
        <row r="5321">
          <cell r="A5321" t="str">
            <v>79497/1</v>
          </cell>
          <cell r="B5321" t="str">
            <v>PINTURA A OLEO, 3 DEMAOS</v>
          </cell>
          <cell r="C5321" t="str">
            <v>M2</v>
          </cell>
          <cell r="D5321" t="str">
            <v>COEFICIENTE DE REPRESENTATIVIDADE</v>
          </cell>
          <cell r="E5321">
            <v>23.83</v>
          </cell>
        </row>
        <row r="5322">
          <cell r="A5322">
            <v>84645</v>
          </cell>
          <cell r="B5322" t="str">
            <v>VERNIZ SINTETICO BRILHANTE, 2 DEMAOS</v>
          </cell>
          <cell r="C5322" t="str">
            <v>M2</v>
          </cell>
          <cell r="D5322" t="str">
            <v>COEFICIENTE DE REPRESENTATIVIDADE</v>
          </cell>
          <cell r="E5322">
            <v>17.98</v>
          </cell>
        </row>
        <row r="5323">
          <cell r="A5323">
            <v>84657</v>
          </cell>
          <cell r="B5323" t="str">
            <v>FUNDO SINTETICO NIVELADOR BRANCO</v>
          </cell>
          <cell r="C5323" t="str">
            <v>M2</v>
          </cell>
          <cell r="D5323" t="str">
            <v>COEFICIENTE DE REPRESENTATIVIDADE</v>
          </cell>
          <cell r="E5323">
            <v>10.1</v>
          </cell>
        </row>
        <row r="5324">
          <cell r="A5324">
            <v>84659</v>
          </cell>
          <cell r="B5324" t="str">
            <v>PINTURA ESMALTE FOSCO EM MADEIRA, DUAS DEMAOS</v>
          </cell>
          <cell r="C5324" t="str">
            <v>M2</v>
          </cell>
          <cell r="D5324" t="str">
            <v>COEFICIENTE DE REPRESENTATIVIDADE</v>
          </cell>
          <cell r="E5324">
            <v>15.63</v>
          </cell>
        </row>
        <row r="5325">
          <cell r="A5325">
            <v>84679</v>
          </cell>
          <cell r="B5325" t="str">
            <v>PINTURA IMUNIZANTE PARA MADEIRA, DUAS DEMAOS</v>
          </cell>
          <cell r="C5325" t="str">
            <v>M2</v>
          </cell>
          <cell r="D5325" t="str">
            <v>COEFICIENTE DE REPRESENTATIVIDADE</v>
          </cell>
          <cell r="E5325">
            <v>18.71</v>
          </cell>
        </row>
        <row r="5326">
          <cell r="A5326">
            <v>95464</v>
          </cell>
          <cell r="B5326" t="str">
            <v>PINTURA VERNIZ POLIURETANO BRILHANTE EM MADEIRA, TRES DEMAOS</v>
          </cell>
          <cell r="C5326" t="str">
            <v>M2</v>
          </cell>
          <cell r="D5326" t="str">
            <v>COEFICIENTE DE REPRESENTATIVIDADE</v>
          </cell>
          <cell r="E5326">
            <v>21.28</v>
          </cell>
        </row>
        <row r="5327">
          <cell r="A5327" t="str">
            <v>73794/1</v>
          </cell>
          <cell r="B5327" t="str">
            <v>PINTURA COM TINTA PROTETORA ACABAMENTO GRAFITE ESMALTE SOBRE SUPERFICIE METALICA, 2 DEMAOS</v>
          </cell>
          <cell r="C5327" t="str">
            <v>M2</v>
          </cell>
          <cell r="D5327" t="str">
            <v>COEFICIENTE DE REPRESENTATIVIDADE</v>
          </cell>
          <cell r="E5327">
            <v>35.81</v>
          </cell>
        </row>
        <row r="5328">
          <cell r="A5328" t="str">
            <v>73865/1</v>
          </cell>
          <cell r="B5328" t="str">
            <v>FUNDO PREPARADOR PRIMER A BASE DE EPOXI, PARA ESTRUTURA METALICA, UMA DEMAO, ESPESSURA DE 25 MICRA.</v>
          </cell>
          <cell r="C5328" t="str">
            <v>M2</v>
          </cell>
          <cell r="D5328" t="str">
            <v>COEFICIENTE DE REPRESENTATIVIDADE</v>
          </cell>
          <cell r="E5328">
            <v>9.23</v>
          </cell>
        </row>
        <row r="5329">
          <cell r="A5329" t="str">
            <v>73924/1</v>
          </cell>
          <cell r="B5329" t="str">
            <v>PINTURA ESMALTE ALTO BRILHO, DUAS DEMAOS, SOBRE SUPERFICIE METALICA</v>
          </cell>
          <cell r="C5329" t="str">
            <v>M2</v>
          </cell>
          <cell r="D5329" t="str">
            <v>COEFICIENTE DE REPRESENTATIVIDADE</v>
          </cell>
          <cell r="E5329">
            <v>25.95</v>
          </cell>
        </row>
        <row r="5330">
          <cell r="A5330" t="str">
            <v>73924/2</v>
          </cell>
          <cell r="B5330" t="str">
            <v>PINTURA ESMALTE ACETINADO, DUAS DEMAOS, SOBRE SUPERFICIE METALICA</v>
          </cell>
          <cell r="C5330" t="str">
            <v>M2</v>
          </cell>
          <cell r="D5330" t="str">
            <v>COEFICIENTE DE REPRESENTATIVIDADE</v>
          </cell>
          <cell r="E5330">
            <v>26.06</v>
          </cell>
        </row>
        <row r="5331">
          <cell r="A5331" t="str">
            <v>73924/3</v>
          </cell>
          <cell r="B5331" t="str">
            <v>PINTURA ESMALTE FOSCO, DUAS DEMAOS, SOBRE SUPERFICIE METALICA</v>
          </cell>
          <cell r="C5331" t="str">
            <v>M2</v>
          </cell>
          <cell r="D5331" t="str">
            <v>COEFICIENTE DE REPRESENTATIVIDADE</v>
          </cell>
          <cell r="E5331">
            <v>26.44</v>
          </cell>
        </row>
        <row r="5332">
          <cell r="A5332" t="str">
            <v>74064/1</v>
          </cell>
          <cell r="B5332" t="str">
            <v>FUNDO ANTICORROSIVO A BASE DE OXIDO DE FERRO (ZARCAO), DUAS DEMAOS</v>
          </cell>
          <cell r="C5332" t="str">
            <v>M2</v>
          </cell>
          <cell r="D5332" t="str">
            <v>COEFICIENTE DE REPRESENTATIVIDADE</v>
          </cell>
          <cell r="E5332">
            <v>19.86</v>
          </cell>
        </row>
        <row r="5333">
          <cell r="A5333" t="str">
            <v>74064/2</v>
          </cell>
          <cell r="B5333" t="str">
            <v>FUNDO ANTICORROSIVO A BASE DE OXIDO DE FERRO (ZARCAO), UMA DEMAO</v>
          </cell>
          <cell r="C5333" t="str">
            <v>M2</v>
          </cell>
          <cell r="D5333" t="str">
            <v>COEFICIENTE DE REPRESENTATIVIDADE</v>
          </cell>
          <cell r="E5333">
            <v>13.05</v>
          </cell>
        </row>
        <row r="5334">
          <cell r="A5334" t="str">
            <v>74145/1</v>
          </cell>
          <cell r="B5334" t="str">
            <v>PINTURA ESMALTE FOSCO, DUAS DEMAOS, SOBRE SUPERFICIE METALICA, INCLUSO UMA DEMAO DE FUNDO ANTICORROSIVO. UTILIZACAO DE REVOLVER ( AR-COMPRIMIDO).</v>
          </cell>
          <cell r="C5334" t="str">
            <v>M2</v>
          </cell>
          <cell r="D5334" t="str">
            <v>COEFICIENTE DE REPRESENTATIVIDADE</v>
          </cell>
          <cell r="E5334">
            <v>17.510000000000002</v>
          </cell>
        </row>
        <row r="5335">
          <cell r="A5335" t="str">
            <v>79498/1</v>
          </cell>
          <cell r="B5335" t="str">
            <v>PINTURA A OLEO BRILHANTE SOBRE SUPERFICIE METALICA, UMA DEMAO INCLUSO UMA DEMAO DE FUNDO ANTICORROSIVO</v>
          </cell>
          <cell r="C5335" t="str">
            <v>M2</v>
          </cell>
          <cell r="D5335" t="str">
            <v>COEFICIENTE DE REPRESENTATIVIDADE</v>
          </cell>
          <cell r="E5335">
            <v>16.55</v>
          </cell>
        </row>
        <row r="5336">
          <cell r="A5336" t="str">
            <v>79515/1</v>
          </cell>
          <cell r="B5336" t="str">
            <v>PINTURA COM TINTA PROTETORA ACABAMENTO ALUMINIO, TRES DEMAOS</v>
          </cell>
          <cell r="C5336" t="str">
            <v>M2</v>
          </cell>
          <cell r="D5336" t="str">
            <v>COEFICIENTE DE REPRESENTATIVIDADE</v>
          </cell>
          <cell r="E5336">
            <v>33.049999999999997</v>
          </cell>
        </row>
        <row r="5337">
          <cell r="A5337">
            <v>84660</v>
          </cell>
          <cell r="B5337" t="str">
            <v>FUNDO PREPARADOR PRIMER SINTETICO, PARA ESTRUTURA METALICA, UMA DEMÃO, ESPESSURA DE 25 MICRA</v>
          </cell>
          <cell r="C5337" t="str">
            <v>M2</v>
          </cell>
          <cell r="D5337" t="str">
            <v>COEFICIENTE DE REPRESENTATIVIDADE</v>
          </cell>
          <cell r="E5337">
            <v>6.61</v>
          </cell>
        </row>
        <row r="5338">
          <cell r="A5338">
            <v>84661</v>
          </cell>
          <cell r="B5338" t="str">
            <v>PINTURA COM TINTA PROTETORA ACABAMENTO ALUMINIO, UMA DEMAO SOBRE SUPERFCIE METALICA</v>
          </cell>
          <cell r="C5338" t="str">
            <v>M2</v>
          </cell>
          <cell r="D5338" t="str">
            <v>COEFICIENTE DE REPRESENTATIVIDADE</v>
          </cell>
          <cell r="E5338">
            <v>16.690000000000001</v>
          </cell>
        </row>
        <row r="5339">
          <cell r="A5339">
            <v>84662</v>
          </cell>
          <cell r="B5339" t="str">
            <v>PINTURA COM TINTA PROTETORA ACABAMENTO ALUMINIO, DUAS DEMAOS SOBRE SUPERFICIE METALICA</v>
          </cell>
          <cell r="C5339" t="str">
            <v>M2</v>
          </cell>
          <cell r="D5339" t="str">
            <v>COEFICIENTE DE REPRESENTATIVIDADE</v>
          </cell>
          <cell r="E5339">
            <v>26.42</v>
          </cell>
        </row>
        <row r="5340">
          <cell r="A5340">
            <v>95468</v>
          </cell>
          <cell r="B5340" t="str">
            <v>PINTURA ESMALTE BRILHANTE (2 DEMAOS) SOBRE SUPERFICIE METALICA, INCLUSIVE PROTECAO COM ZARCAO (1 DEMAO)</v>
          </cell>
          <cell r="C5340" t="str">
            <v>M2</v>
          </cell>
          <cell r="D5340" t="str">
            <v>COEFICIENTE DE REPRESENTATIVIDADE</v>
          </cell>
          <cell r="E5340">
            <v>38.83</v>
          </cell>
        </row>
        <row r="5341">
          <cell r="A5341">
            <v>41595</v>
          </cell>
          <cell r="B5341" t="str">
            <v>PINTURA ACRILICA DE FAIXAS DE DEMARCACAO EM QUADRA POLIESPORTIVA, 5 CM DE LARGURA</v>
          </cell>
          <cell r="C5341" t="str">
            <v>M</v>
          </cell>
          <cell r="D5341" t="str">
            <v>COEFICIENTE DE REPRESENTATIVIDADE</v>
          </cell>
          <cell r="E5341">
            <v>10.73</v>
          </cell>
        </row>
        <row r="5342">
          <cell r="A5342" t="str">
            <v>73978/1</v>
          </cell>
          <cell r="B5342" t="str">
            <v>PINTURA HIDROFUGANTE COM SILICONE SOBRE PISO CIMENTADO, UMA DEMAO</v>
          </cell>
          <cell r="C5342" t="str">
            <v>M2</v>
          </cell>
          <cell r="D5342" t="str">
            <v>COEFICIENTE DE REPRESENTATIVIDADE</v>
          </cell>
          <cell r="E5342">
            <v>16.98</v>
          </cell>
        </row>
        <row r="5343">
          <cell r="A5343" t="str">
            <v>74245/1</v>
          </cell>
          <cell r="B5343" t="str">
            <v>PINTURA ACRILICA EM PISO CIMENTADO DUAS DEMAOS</v>
          </cell>
          <cell r="C5343" t="str">
            <v>M2</v>
          </cell>
          <cell r="D5343" t="str">
            <v>COEFICIENTE DE REPRESENTATIVIDADE</v>
          </cell>
          <cell r="E5343">
            <v>14.32</v>
          </cell>
        </row>
        <row r="5344">
          <cell r="A5344">
            <v>79467</v>
          </cell>
          <cell r="B5344" t="str">
            <v>PINTURA COM TINTA A BASE DE BORRACHA CLORADA , DE FAIXAS DE DEMARCACAO, EM QUADRA POLIESPORTIVA, 5 CM DE LARGURA.</v>
          </cell>
          <cell r="C5344" t="str">
            <v>ML</v>
          </cell>
          <cell r="D5344" t="str">
            <v>COEFICIENTE DE REPRESENTATIVIDADE</v>
          </cell>
          <cell r="E5344">
            <v>12.81</v>
          </cell>
        </row>
        <row r="5345">
          <cell r="A5345" t="str">
            <v>79500/2</v>
          </cell>
          <cell r="B5345" t="str">
            <v>PINTURA ACRILICA EM PISO CIMENTADO, TRES DEMAOS</v>
          </cell>
          <cell r="C5345" t="str">
            <v>M2</v>
          </cell>
          <cell r="D5345" t="str">
            <v>COEFICIENTE DE REPRESENTATIVIDADE</v>
          </cell>
          <cell r="E5345">
            <v>20.02</v>
          </cell>
        </row>
        <row r="5346">
          <cell r="A5346">
            <v>84663</v>
          </cell>
          <cell r="B5346" t="str">
            <v>APLICACAO DE VERNIZ POLIURETANO FOSCO SOBRE PISO DE PEDRAS DECORATIVAS, 3 DEMAOS</v>
          </cell>
          <cell r="C5346" t="str">
            <v>M2</v>
          </cell>
          <cell r="D5346" t="str">
            <v>COEFICIENTE DE REPRESENTATIVIDADE</v>
          </cell>
          <cell r="E5346">
            <v>22.1</v>
          </cell>
        </row>
        <row r="5347">
          <cell r="A5347">
            <v>84665</v>
          </cell>
          <cell r="B5347" t="str">
            <v>PINTURA ACRILICA PARA SINALIZAÇÃO HORIZONTAL EM PISO CIMENTADO</v>
          </cell>
          <cell r="C5347" t="str">
            <v>M2</v>
          </cell>
          <cell r="D5347" t="str">
            <v>COEFICIENTE DE REPRESENTATIVIDADE</v>
          </cell>
          <cell r="E5347">
            <v>21.99</v>
          </cell>
        </row>
        <row r="5348">
          <cell r="A5348">
            <v>84666</v>
          </cell>
          <cell r="B5348" t="str">
            <v>POLIMENTO E ENCERAMENTO DE PISO EM MADEIRA</v>
          </cell>
          <cell r="C5348" t="str">
            <v>M2</v>
          </cell>
          <cell r="D5348" t="str">
            <v>ATRIBUÍDO SÃO PAULO</v>
          </cell>
          <cell r="E5348">
            <v>20.9</v>
          </cell>
        </row>
        <row r="5349">
          <cell r="A5349">
            <v>75889</v>
          </cell>
          <cell r="B5349" t="str">
            <v>PINTURA PARA TELHAS DE ALUMINIO COM TINTA ESMALTE AUTOMOTIVA</v>
          </cell>
          <cell r="C5349" t="str">
            <v>M2</v>
          </cell>
          <cell r="D5349" t="str">
            <v>COEFICIENTE DE REPRESENTATIVIDADE</v>
          </cell>
          <cell r="E5349">
            <v>18.89</v>
          </cell>
        </row>
        <row r="5350">
          <cell r="A5350">
            <v>72191</v>
          </cell>
          <cell r="B5350" t="str">
            <v>RECOLOCACAO DE TACOS DE MADEIRA COM REAPROVEITAMENTO DE MATERIAL E ASSENTAMENTO COM ARGAMASSA 1:4 (CIMENTO E AREIA)</v>
          </cell>
          <cell r="C5350" t="str">
            <v>M2</v>
          </cell>
          <cell r="D5350" t="str">
            <v>COEFICIENTE DE REPRESENTATIVIDADE</v>
          </cell>
          <cell r="E5350">
            <v>76.099999999999994</v>
          </cell>
        </row>
        <row r="5351">
          <cell r="A5351" t="str">
            <v>73734/1</v>
          </cell>
          <cell r="B5351" t="str">
            <v>PISO EM TACO DE MADEIRA 7X21CM, ASSENTADO COM ARGAMASSA TRACO 1:4 (CIMENTO E AREIA MEDIA)</v>
          </cell>
          <cell r="C5351" t="str">
            <v>M2</v>
          </cell>
          <cell r="D5351" t="str">
            <v>COEFICIENTE DE REPRESENTATIVIDADE</v>
          </cell>
          <cell r="E5351">
            <v>113.99</v>
          </cell>
        </row>
        <row r="5352">
          <cell r="A5352">
            <v>84181</v>
          </cell>
          <cell r="B5352" t="str">
            <v>PISO EM TACO DE MADEIRA 7X21CM, FIXADO COM COLA BASE DE PVA</v>
          </cell>
          <cell r="C5352" t="str">
            <v>M2</v>
          </cell>
          <cell r="D5352" t="str">
            <v>COEFICIENTE DE REPRESENTATIVIDADE</v>
          </cell>
          <cell r="E5352">
            <v>92.45</v>
          </cell>
        </row>
        <row r="5353">
          <cell r="A5353">
            <v>87246</v>
          </cell>
          <cell r="B5353" t="str">
            <v>REVESTIMENTO CERÂMICO PARA PISO COM PLACAS TIPO ESMALTADA EXTRA DE DIMENSÕES 35X35 CM APLICADA EM AMBIENTES DE ÁREA MENOR QUE 5 M2. AF_06/2014</v>
          </cell>
          <cell r="C5353" t="str">
            <v>M2</v>
          </cell>
          <cell r="D5353" t="str">
            <v>COEFICIENTE DE REPRESENTATIVIDADE</v>
          </cell>
          <cell r="E5353">
            <v>43.51</v>
          </cell>
        </row>
        <row r="5354">
          <cell r="A5354">
            <v>87247</v>
          </cell>
          <cell r="B5354" t="str">
            <v>REVESTIMENTO CERÂMICO PARA PISO COM PLACAS TIPO ESMALTADA EXTRA DE DIMENSÕES 35X35 CM APLICADA EM AMBIENTES DE ÁREA ENTRE 5 M2 E 10 M2. AF_06/2014</v>
          </cell>
          <cell r="C5354" t="str">
            <v>M2</v>
          </cell>
          <cell r="D5354" t="str">
            <v>COEFICIENTE DE REPRESENTATIVIDADE</v>
          </cell>
          <cell r="E5354">
            <v>37.299999999999997</v>
          </cell>
        </row>
        <row r="5355">
          <cell r="A5355">
            <v>87248</v>
          </cell>
          <cell r="B5355" t="str">
            <v>REVESTIMENTO CERÂMICO PARA PISO COM PLACAS TIPO ESMALTADA EXTRA DE DIMENSÕES 35X35 CM APLICADA EM AMBIENTES DE ÁREA MAIOR QUE 10 M2. AF_06/2014</v>
          </cell>
          <cell r="C5355" t="str">
            <v>M2</v>
          </cell>
          <cell r="D5355" t="str">
            <v>COEFICIENTE DE REPRESENTATIVIDADE</v>
          </cell>
          <cell r="E5355">
            <v>32.119999999999997</v>
          </cell>
        </row>
        <row r="5356">
          <cell r="A5356">
            <v>87249</v>
          </cell>
          <cell r="B5356" t="str">
            <v>REVESTIMENTO CERÂMICO PARA PISO COM PLACAS TIPO ESMALTADA EXTRA DE DIMENSÕES 45X45 CM APLICADA EM AMBIENTES DE ÁREA MENOR QUE 5 M2. AF_06/2014</v>
          </cell>
          <cell r="C5356" t="str">
            <v>M2</v>
          </cell>
          <cell r="D5356" t="str">
            <v>COEFICIENTE DE REPRESENTATIVIDADE</v>
          </cell>
          <cell r="E5356">
            <v>49.33</v>
          </cell>
        </row>
        <row r="5357">
          <cell r="A5357">
            <v>87250</v>
          </cell>
          <cell r="B5357" t="str">
            <v>REVESTIMENTO CERÂMICO PARA PISO COM PLACAS TIPO ESMALTADA EXTRA DE DIMENSÕES 45X45 CM APLICADA EM AMBIENTES DE ÁREA ENTRE 5 M2 E 10 M2. AF_06/2014</v>
          </cell>
          <cell r="C5357" t="str">
            <v>M2</v>
          </cell>
          <cell r="D5357" t="str">
            <v>COEFICIENTE DE REPRESENTATIVIDADE</v>
          </cell>
          <cell r="E5357">
            <v>39.520000000000003</v>
          </cell>
        </row>
        <row r="5358">
          <cell r="A5358">
            <v>87251</v>
          </cell>
          <cell r="B5358" t="str">
            <v>REVESTIMENTO CERÂMICO PARA PISO COM PLACAS TIPO ESMALTADA EXTRA DE DIMENSÕES 45X45 CM APLICADA EM AMBIENTES DE ÁREA MAIOR QUE 10 M2. AF_06/2014</v>
          </cell>
          <cell r="C5358" t="str">
            <v>M2</v>
          </cell>
          <cell r="D5358" t="str">
            <v>COEFICIENTE DE REPRESENTATIVIDADE</v>
          </cell>
          <cell r="E5358">
            <v>33.049999999999997</v>
          </cell>
        </row>
        <row r="5359">
          <cell r="A5359">
            <v>87255</v>
          </cell>
          <cell r="B5359" t="str">
            <v>REVESTIMENTO CERÂMICO PARA PISO COM PLACAS TIPO ESMALTADA EXTRA DE DIMENSÕES 60X60 CM APLICADA EM AMBIENTES DE ÁREA MENOR QUE 5 M2. AF_06/2014</v>
          </cell>
          <cell r="C5359" t="str">
            <v>M2</v>
          </cell>
          <cell r="D5359" t="str">
            <v>COEFICIENTE DE REPRESENTATIVIDADE</v>
          </cell>
          <cell r="E5359">
            <v>76.94</v>
          </cell>
        </row>
        <row r="5360">
          <cell r="A5360">
            <v>87256</v>
          </cell>
          <cell r="B5360" t="str">
            <v>REVESTIMENTO CERÂMICO PARA PISO COM PLACAS TIPO ESMALTADA EXTRA DE DIMENSÕES 60X60 CM APLICADA EM AMBIENTES DE ÁREA ENTRE 5 M2 E 10 M2. AF_06/2014</v>
          </cell>
          <cell r="C5360" t="str">
            <v>M2</v>
          </cell>
          <cell r="D5360" t="str">
            <v>COEFICIENTE DE REPRESENTATIVIDADE</v>
          </cell>
          <cell r="E5360">
            <v>65.41</v>
          </cell>
        </row>
        <row r="5361">
          <cell r="A5361">
            <v>87257</v>
          </cell>
          <cell r="B5361" t="str">
            <v>REVESTIMENTO CERÂMICO PARA PISO COM PLACAS TIPO ESMALTADA EXTRA DE DIMENSÕES 60X60 CM APLICADA EM AMBIENTES DE ÁREA MAIOR QUE 10 M2. AF_06/2014</v>
          </cell>
          <cell r="C5361" t="str">
            <v>M2</v>
          </cell>
          <cell r="D5361" t="str">
            <v>COEFICIENTE DE REPRESENTATIVIDADE</v>
          </cell>
          <cell r="E5361">
            <v>57.89</v>
          </cell>
        </row>
        <row r="5362">
          <cell r="A5362">
            <v>87258</v>
          </cell>
          <cell r="B5362" t="str">
            <v>REVESTIMENTO CERÂMICO PARA PISO COM PLACAS TIPO PORCELANATO DE DIMENSÕES 45X45 CM APLICADA EM AMBIENTES DE ÁREA MENOR QUE 5 M². AF_06/2014</v>
          </cell>
          <cell r="C5362" t="str">
            <v>M2</v>
          </cell>
          <cell r="D5362" t="str">
            <v>COEFICIENTE DE REPRESENTATIVIDADE</v>
          </cell>
          <cell r="E5362">
            <v>100.37</v>
          </cell>
        </row>
        <row r="5363">
          <cell r="A5363">
            <v>87259</v>
          </cell>
          <cell r="B5363" t="str">
            <v>REVESTIMENTO CERÂMICO PARA PISO COM PLACAS TIPO PORCELANATO DE DIMENSÕES 45X45 CM APLICADA EM AMBIENTES DE ÁREA ENTRE 5 M² E 10 M². AF_06/2014</v>
          </cell>
          <cell r="C5363" t="str">
            <v>M2</v>
          </cell>
          <cell r="D5363" t="str">
            <v>COEFICIENTE DE REPRESENTATIVIDADE</v>
          </cell>
          <cell r="E5363">
            <v>89.46</v>
          </cell>
        </row>
        <row r="5364">
          <cell r="A5364">
            <v>87260</v>
          </cell>
          <cell r="B5364" t="str">
            <v>REVESTIMENTO CERÂMICO PARA PISO COM PLACAS TIPO PORCELANATO DE DIMENSÕES 45X45 CM APLICADA EM AMBIENTES DE ÁREA MAIOR QUE 10 M². AF_06/2014</v>
          </cell>
          <cell r="C5364" t="str">
            <v>M2</v>
          </cell>
          <cell r="D5364" t="str">
            <v>COEFICIENTE DE REPRESENTATIVIDADE</v>
          </cell>
          <cell r="E5364">
            <v>82.89</v>
          </cell>
        </row>
        <row r="5365">
          <cell r="A5365">
            <v>87261</v>
          </cell>
          <cell r="B5365" t="str">
            <v>REVESTIMENTO CERÂMICO PARA PISO COM PLACAS TIPO PORCELANATO DE DIMENSÕES 60X60 CM APLICADA EM AMBIENTES DE ÁREA MENOR QUE 5 M². AF_06/2014</v>
          </cell>
          <cell r="C5365" t="str">
            <v>M2</v>
          </cell>
          <cell r="D5365" t="str">
            <v>COEFICIENTE DE REPRESENTATIVIDADE</v>
          </cell>
          <cell r="E5365">
            <v>115.12</v>
          </cell>
        </row>
        <row r="5366">
          <cell r="A5366">
            <v>87262</v>
          </cell>
          <cell r="B5366" t="str">
            <v>REVESTIMENTO CERÂMICO PARA PISO COM PLACAS TIPO PORCELANATO DE DIMENSÕES 60X60 CM APLICADA EM AMBIENTES DE ÁREA ENTRE 5 M² E 10 M². AF_06/2014</v>
          </cell>
          <cell r="C5366" t="str">
            <v>M2</v>
          </cell>
          <cell r="D5366" t="str">
            <v>COEFICIENTE DE REPRESENTATIVIDADE</v>
          </cell>
          <cell r="E5366">
            <v>102.67</v>
          </cell>
        </row>
        <row r="5367">
          <cell r="A5367">
            <v>87263</v>
          </cell>
          <cell r="B5367" t="str">
            <v>REVESTIMENTO CERÂMICO PARA PISO COM PLACAS TIPO PORCELANATO DE DIMENSÕES 60X60 CM APLICADA EM AMBIENTES DE ÁREA MAIOR QUE 10 M². AF_06/2014</v>
          </cell>
          <cell r="C5367" t="str">
            <v>M2</v>
          </cell>
          <cell r="D5367" t="str">
            <v>COEFICIENTE DE REPRESENTATIVIDADE</v>
          </cell>
          <cell r="E5367">
            <v>94.9</v>
          </cell>
        </row>
        <row r="5368">
          <cell r="A5368">
            <v>89046</v>
          </cell>
          <cell r="B5368" t="str">
            <v>(COMPOSIÇÃO REPRESENTATIVA) DO SERVIÇO DE REVESTIMENTO CERÂMICO PARA PISO COM PLACAS TIPO GRÉS DE DIMENSÕES 35X35 CM, PARA EDIFICAÇÃO HABITACIONAL MULTIFAMILIAR (PRÉDIO). AF_11/2014</v>
          </cell>
          <cell r="C5368" t="str">
            <v>M2</v>
          </cell>
          <cell r="D5368" t="str">
            <v>COEFICIENTE DE REPRESENTATIVIDADE</v>
          </cell>
          <cell r="E5368">
            <v>36.979999999999997</v>
          </cell>
        </row>
        <row r="5369">
          <cell r="A5369">
            <v>89171</v>
          </cell>
          <cell r="B5369" t="str">
            <v>(COMPOSIÇÃO REPRESENTATIVA) DO SERVIÇO DE REVESTIMENTO CERÂMICO PARA PISO COM PLACAS TIPO GRÉS DE DIMENSÕES 35X35 CM, PARA EDIFICAÇÃO HABITACIONAL UNIFAMILIAR (CASA) E EDIFICAÇÃO PÚBLICA PADRÃO. AF_11/2014</v>
          </cell>
          <cell r="C5369" t="str">
            <v>M2</v>
          </cell>
          <cell r="D5369" t="str">
            <v>COEFICIENTE DE REPRESENTATIVIDADE</v>
          </cell>
          <cell r="E5369">
            <v>34.479999999999997</v>
          </cell>
        </row>
        <row r="5370">
          <cell r="A5370">
            <v>93389</v>
          </cell>
          <cell r="B5370" t="str">
            <v>REVESTIMENTO CERÂMICO PARA PISO COM PLACAS TIPO ESMALTADA PADRÃO POPULAR DE DIMENSÕES 35X35 CM APLICADA EM AMBIENTES DE ÁREA MENOR QUE 5 M2. AF_06/2014</v>
          </cell>
          <cell r="C5370" t="str">
            <v>M2</v>
          </cell>
          <cell r="D5370" t="str">
            <v>COEFICIENTE DE REPRESENTATIVIDADE</v>
          </cell>
          <cell r="E5370">
            <v>39.840000000000003</v>
          </cell>
        </row>
        <row r="5371">
          <cell r="A5371">
            <v>93390</v>
          </cell>
          <cell r="B5371" t="str">
            <v>REVESTIMENTO CERÂMICO PARA PISO COM PLACAS TIPO ESMALTADA PADRÃO POPULAR DE DIMENSÕES 35X35 CM APLICADA EM AMBIENTES DE ÁREA ENTRE 5 M2 E 10 M2. AF_06/2014</v>
          </cell>
          <cell r="C5371" t="str">
            <v>M2</v>
          </cell>
          <cell r="D5371" t="str">
            <v>COEFICIENTE DE REPRESENTATIVIDADE</v>
          </cell>
          <cell r="E5371">
            <v>33.700000000000003</v>
          </cell>
        </row>
        <row r="5372">
          <cell r="A5372">
            <v>93391</v>
          </cell>
          <cell r="B5372" t="str">
            <v>REVESTIMENTO CERÂMICO PARA PISO COM PLACAS TIPO ESMALTADA PADRÃO POPULAR DE DIMENSÕES 35X35 CM APLICADA EM AMBIENTES DE ÁREA MAIOR QUE 10 M2. AF_06/2014</v>
          </cell>
          <cell r="C5372" t="str">
            <v>M2</v>
          </cell>
          <cell r="D5372" t="str">
            <v>COEFICIENTE DE REPRESENTATIVIDADE</v>
          </cell>
          <cell r="E5372">
            <v>28.52</v>
          </cell>
        </row>
        <row r="5373">
          <cell r="A5373" t="str">
            <v>73743/1</v>
          </cell>
          <cell r="B5373" t="str">
            <v>PISO EM PEDRA SÃO TOME ASSENTADO SOBRE ARGAMASSA 1:3 (CIMENTO E AREIA) REJUNTADO COM CIMENTO BRANCO</v>
          </cell>
          <cell r="C5373" t="str">
            <v>M2</v>
          </cell>
          <cell r="D5373" t="str">
            <v>COEFICIENTE DE REPRESENTATIVIDADE</v>
          </cell>
          <cell r="E5373">
            <v>346.12</v>
          </cell>
        </row>
        <row r="5374">
          <cell r="A5374" t="str">
            <v>73921/2</v>
          </cell>
          <cell r="B5374" t="str">
            <v>PISO EM PEDRA ARDOSIA ASSENTADO SOBRE ARGAMASSA COLANTE REJUNTADO COM CIMENTO COMUM</v>
          </cell>
          <cell r="C5374" t="str">
            <v>M2</v>
          </cell>
          <cell r="D5374" t="str">
            <v>COEFICIENTE DE REPRESENTATIVIDADE</v>
          </cell>
          <cell r="E5374">
            <v>69.44</v>
          </cell>
        </row>
        <row r="5375">
          <cell r="A5375">
            <v>84183</v>
          </cell>
          <cell r="B5375" t="str">
            <v>PISO EM PEDRA PORTUGUESA ASSENTADO SOBRE BASE DE AREIA, REJUNTADO COM CIMENTO COMUM</v>
          </cell>
          <cell r="C5375" t="str">
            <v>M2</v>
          </cell>
          <cell r="D5375" t="str">
            <v>COEFICIENTE DE REPRESENTATIVIDADE</v>
          </cell>
          <cell r="E5375">
            <v>235.14</v>
          </cell>
        </row>
        <row r="5376">
          <cell r="A5376">
            <v>98670</v>
          </cell>
          <cell r="B5376" t="str">
            <v>PISO EM LADRILHO HIDRÁULICO APLICADO EM AMBIENTES INTERNOS, INCLUSO APLICAÇÃO DE RESINA. AF_06/2018</v>
          </cell>
          <cell r="C5376" t="str">
            <v>M2</v>
          </cell>
          <cell r="D5376" t="str">
            <v>ATRIBUÍDO SÃO PAULO</v>
          </cell>
          <cell r="E5376">
            <v>133.28</v>
          </cell>
        </row>
        <row r="5377">
          <cell r="A5377">
            <v>98671</v>
          </cell>
          <cell r="B5377" t="str">
            <v>PISO EM GRANITO APLICADO EM AMBIENTES INTERNOS. AF_06/2018</v>
          </cell>
          <cell r="C5377" t="str">
            <v>M2</v>
          </cell>
          <cell r="D5377" t="str">
            <v>COEFICIENTE DE REPRESENTATIVIDADE</v>
          </cell>
          <cell r="E5377">
            <v>149.86000000000001</v>
          </cell>
        </row>
        <row r="5378">
          <cell r="A5378">
            <v>98672</v>
          </cell>
          <cell r="B5378" t="str">
            <v>PISO EM MÁRMORE APLICADO EM AMBIENTES INTERNOS. AF_06/2018</v>
          </cell>
          <cell r="C5378" t="str">
            <v>M2</v>
          </cell>
          <cell r="D5378" t="str">
            <v>COEFICIENTE DE REPRESENTATIVIDADE</v>
          </cell>
          <cell r="E5378">
            <v>409.67</v>
          </cell>
        </row>
        <row r="5379">
          <cell r="A5379">
            <v>98673</v>
          </cell>
          <cell r="B5379" t="str">
            <v>PISO VINÍLICO SEMI-FLEXÍVEL EM PLACAS, PADRÃO LISO, ESPESSURA 3,2 MM, FIXADO COM COLA. AF_06/2018</v>
          </cell>
          <cell r="C5379" t="str">
            <v>M2</v>
          </cell>
          <cell r="D5379" t="str">
            <v>ATRIBUÍDO SÃO PAULO</v>
          </cell>
          <cell r="E5379">
            <v>131.4</v>
          </cell>
        </row>
        <row r="5380">
          <cell r="A5380">
            <v>98679</v>
          </cell>
          <cell r="B5380" t="str">
            <v>PISO CIMENTADO, TRAÇO 1:3 (CIMENTO E AREIA), ACABAMENTO LISO, ESPESSURA 2,0 CM, PREPARO MECÂNICO DA ARGAMASSA. AF_06/2018</v>
          </cell>
          <cell r="C5380" t="str">
            <v>M2</v>
          </cell>
          <cell r="D5380" t="str">
            <v>ATRIBUÍDO SÃO PAULO</v>
          </cell>
          <cell r="E5380">
            <v>23.62</v>
          </cell>
        </row>
        <row r="5381">
          <cell r="A5381">
            <v>98680</v>
          </cell>
          <cell r="B5381" t="str">
            <v>PISO CIMENTADO, TRAÇO 1:3 (CIMENTO E AREIA), ACABAMENTO LISO, ESPESSURA 3,0 CM, PREPARO MECÂNICO DA ARGAMASSA. AF_06/2018</v>
          </cell>
          <cell r="C5381" t="str">
            <v>M2</v>
          </cell>
          <cell r="D5381" t="str">
            <v>ATRIBUÍDO SÃO PAULO</v>
          </cell>
          <cell r="E5381">
            <v>29.09</v>
          </cell>
        </row>
        <row r="5382">
          <cell r="A5382">
            <v>98681</v>
          </cell>
          <cell r="B5382" t="str">
            <v>PISO CIMENTADO, TRAÇO 1:3 (CIMENTO E AREIA), ACABAMENTO RÚSTICO, ESPESSURA 2,0 CM, PREPARO MECÂNICO DA ARGAMASSA. AF_06/2018</v>
          </cell>
          <cell r="C5382" t="str">
            <v>M2</v>
          </cell>
          <cell r="D5382" t="str">
            <v>ATRIBUÍDO SÃO PAULO</v>
          </cell>
          <cell r="E5382">
            <v>21.74</v>
          </cell>
        </row>
        <row r="5383">
          <cell r="A5383">
            <v>98682</v>
          </cell>
          <cell r="B5383" t="str">
            <v>PISO CIMENTADO, TRAÇO 1:3 (CIMENTO E AREIA), ACABAMENTO RÚSTICO, ESPESSURA 3,0 CM, PREPARO MECÂNICO DA ARGAMASSA. AF_06/2018</v>
          </cell>
          <cell r="C5383" t="str">
            <v>M2</v>
          </cell>
          <cell r="D5383" t="str">
            <v>ATRIBUÍDO SÃO PAULO</v>
          </cell>
          <cell r="E5383">
            <v>27.21</v>
          </cell>
        </row>
        <row r="5384">
          <cell r="A5384">
            <v>98685</v>
          </cell>
          <cell r="B5384" t="str">
            <v>RODAPÉ EM GRANITO, ALTURA 10 CM. AF_06/2018</v>
          </cell>
          <cell r="C5384" t="str">
            <v>M</v>
          </cell>
          <cell r="D5384" t="str">
            <v>COEFICIENTE DE REPRESENTATIVIDADE</v>
          </cell>
          <cell r="E5384">
            <v>28.51</v>
          </cell>
        </row>
        <row r="5385">
          <cell r="A5385">
            <v>98686</v>
          </cell>
          <cell r="B5385" t="str">
            <v>RODAPÉ EM LADRILHO HIDRÁULICO, ALTURA 7 CM. AF_06/2018</v>
          </cell>
          <cell r="C5385" t="str">
            <v>M</v>
          </cell>
          <cell r="D5385" t="str">
            <v>ATRIBUÍDO SÃO PAULO</v>
          </cell>
          <cell r="E5385">
            <v>33.020000000000003</v>
          </cell>
        </row>
        <row r="5386">
          <cell r="A5386">
            <v>98688</v>
          </cell>
          <cell r="B5386" t="str">
            <v>RODAPÉ EM POLIESTIRENO, ALTURA 5 CM. AF_06/2018</v>
          </cell>
          <cell r="C5386" t="str">
            <v>M</v>
          </cell>
          <cell r="D5386" t="str">
            <v>COEFICIENTE DE REPRESENTATIVIDADE</v>
          </cell>
          <cell r="E5386">
            <v>34.950000000000003</v>
          </cell>
        </row>
        <row r="5387">
          <cell r="A5387">
            <v>98689</v>
          </cell>
          <cell r="B5387" t="str">
            <v>SOLEIRA EM GRANITO, LARGURA 15 CM, ESPESSURA 2,0 CM. AF_06/2018</v>
          </cell>
          <cell r="C5387" t="str">
            <v>M</v>
          </cell>
          <cell r="D5387" t="str">
            <v>COEFICIENTE DE REPRESENTATIVIDADE</v>
          </cell>
          <cell r="E5387">
            <v>42.88</v>
          </cell>
        </row>
        <row r="5388">
          <cell r="A5388">
            <v>72187</v>
          </cell>
          <cell r="B5388" t="str">
            <v>PISO DE BORRACHA FRISADO, ESPESSURA 7MM, ASSENTADO COM ARGAMASSA TRACO 1:3 (CIMENTO E AREIA)</v>
          </cell>
          <cell r="C5388" t="str">
            <v>M2</v>
          </cell>
          <cell r="D5388" t="str">
            <v>COEFICIENTE DE REPRESENTATIVIDADE</v>
          </cell>
          <cell r="E5388">
            <v>169.88</v>
          </cell>
        </row>
        <row r="5389">
          <cell r="A5389">
            <v>72188</v>
          </cell>
          <cell r="B5389" t="str">
            <v>PISO DE BORRACHA PASTILHADO, ESPESSURA 7MM, ASSENTADO COM ARGAMASSA TRACO 1:3 (CIMENTO E AREIA)</v>
          </cell>
          <cell r="C5389" t="str">
            <v>M2</v>
          </cell>
          <cell r="D5389" t="str">
            <v>COEFICIENTE DE REPRESENTATIVIDADE</v>
          </cell>
          <cell r="E5389">
            <v>169.88</v>
          </cell>
        </row>
        <row r="5390">
          <cell r="A5390" t="str">
            <v>73876/1</v>
          </cell>
          <cell r="B5390" t="str">
            <v>PISO DE BORRACHA PASTILHADO, ESPESSURA 7MM, FIXADO COM COLA</v>
          </cell>
          <cell r="C5390" t="str">
            <v>M2</v>
          </cell>
          <cell r="D5390" t="str">
            <v>COEFICIENTE DE REPRESENTATIVIDADE</v>
          </cell>
          <cell r="E5390">
            <v>156.94</v>
          </cell>
        </row>
        <row r="5391">
          <cell r="A5391">
            <v>84186</v>
          </cell>
          <cell r="B5391" t="str">
            <v>PISO DE BORRACHA CANELADA, ESPESSURA 3,5MM, FIXADO COM COLA</v>
          </cell>
          <cell r="C5391" t="str">
            <v>M2</v>
          </cell>
          <cell r="D5391" t="str">
            <v>COEFICIENTE DE REPRESENTATIVIDADE</v>
          </cell>
          <cell r="E5391">
            <v>70.22</v>
          </cell>
        </row>
        <row r="5392">
          <cell r="A5392">
            <v>84187</v>
          </cell>
          <cell r="B5392" t="str">
            <v>ASSENTAMENTO DE PISO DE BORRACHA PASTILHADA FIXADO COM COLA</v>
          </cell>
          <cell r="C5392" t="str">
            <v>M2</v>
          </cell>
          <cell r="D5392" t="str">
            <v>COEFICIENTE DE REPRESENTATIVIDADE</v>
          </cell>
          <cell r="E5392">
            <v>16.71</v>
          </cell>
        </row>
        <row r="5393">
          <cell r="A5393">
            <v>72815</v>
          </cell>
          <cell r="B5393" t="str">
            <v>APLICACAO DE TINTA A BASE DE EPOXI SOBRE PISO</v>
          </cell>
          <cell r="C5393" t="str">
            <v>M2</v>
          </cell>
          <cell r="D5393" t="str">
            <v>COEFICIENTE DE REPRESENTATIVIDADE</v>
          </cell>
          <cell r="E5393">
            <v>47.92</v>
          </cell>
        </row>
        <row r="5394">
          <cell r="A5394">
            <v>84191</v>
          </cell>
          <cell r="B5394" t="str">
            <v>PISO EM GRANILITE, MARMORITE OU GRANITINA ESPESSURA 8 MM, INCLUSO JUNTAS DE DILATACAO PLASTICAS</v>
          </cell>
          <cell r="C5394" t="str">
            <v>M2</v>
          </cell>
          <cell r="D5394" t="str">
            <v>ATRIBUÍDO SÃO PAULO</v>
          </cell>
          <cell r="E5394">
            <v>57.08</v>
          </cell>
        </row>
        <row r="5395">
          <cell r="A5395" t="str">
            <v>74111/1</v>
          </cell>
          <cell r="B5395" t="str">
            <v>SOLEIRA / TABEIRA EM MARMORE BRANCO COMUM, POLIDO, LARGURA 5 CM, ESPESSURA 2 CM, ASSENTADA COM ARGAMASSA COLANTE</v>
          </cell>
          <cell r="C5395" t="str">
            <v>M</v>
          </cell>
          <cell r="D5395" t="str">
            <v>COEFICIENTE DE REPRESENTATIVIDADE</v>
          </cell>
          <cell r="E5395">
            <v>35.130000000000003</v>
          </cell>
        </row>
        <row r="5396">
          <cell r="A5396">
            <v>98695</v>
          </cell>
          <cell r="B5396" t="str">
            <v>SOLEIRA EM MÁRMORE, LARGURA 15 CM, ESPESSURA 2,0 CM. AF_06/2018</v>
          </cell>
          <cell r="C5396" t="str">
            <v>M</v>
          </cell>
          <cell r="D5396" t="str">
            <v>COEFICIENTE DE REPRESENTATIVIDADE</v>
          </cell>
          <cell r="E5396">
            <v>73.95</v>
          </cell>
        </row>
        <row r="5397">
          <cell r="A5397">
            <v>98697</v>
          </cell>
          <cell r="B5397" t="str">
            <v>RODAPÉ EM MÁRMORE, ALTURA 7 CM. AF_06/2018</v>
          </cell>
          <cell r="C5397" t="str">
            <v>M</v>
          </cell>
          <cell r="D5397" t="str">
            <v>COEFICIENTE DE REPRESENTATIVIDADE</v>
          </cell>
          <cell r="E5397">
            <v>48.76</v>
          </cell>
        </row>
        <row r="5398">
          <cell r="A5398" t="str">
            <v>73886/1</v>
          </cell>
          <cell r="B5398" t="str">
            <v>RODAPE EM MADEIRA, ALTURA 7CM, FIXADO EM PECAS DE MADEIRA</v>
          </cell>
          <cell r="C5398" t="str">
            <v>M</v>
          </cell>
          <cell r="D5398" t="str">
            <v>COEFICIENTE DE REPRESENTATIVIDADE</v>
          </cell>
          <cell r="E5398">
            <v>13.13</v>
          </cell>
        </row>
        <row r="5399">
          <cell r="A5399">
            <v>84162</v>
          </cell>
          <cell r="B5399" t="str">
            <v>RODAPE EM MADEIRA, ALTURA 7CM, FIXADO COM COLA</v>
          </cell>
          <cell r="C5399" t="str">
            <v>M</v>
          </cell>
          <cell r="D5399" t="str">
            <v>COEFICIENTE DE REPRESENTATIVIDADE</v>
          </cell>
          <cell r="E5399">
            <v>13.01</v>
          </cell>
        </row>
        <row r="5400">
          <cell r="A5400">
            <v>88648</v>
          </cell>
          <cell r="B5400" t="str">
            <v>RODAPÉ CERÂMICO DE 7CM DE ALTURA COM PLACAS TIPO ESMALTADA EXTRA  DE DIMENSÕES 35X35CM. AF_06/2014</v>
          </cell>
          <cell r="C5400" t="str">
            <v>M</v>
          </cell>
          <cell r="D5400" t="str">
            <v>COEFICIENTE DE REPRESENTATIVIDADE</v>
          </cell>
          <cell r="E5400">
            <v>5.08</v>
          </cell>
        </row>
        <row r="5401">
          <cell r="A5401">
            <v>88649</v>
          </cell>
          <cell r="B5401" t="str">
            <v>RODAPÉ CERÂMICO DE 7CM DE ALTURA COM PLACAS TIPO ESMALTADA EXTRA DE DIMENSÕES 45X45CM. AF_06/2014</v>
          </cell>
          <cell r="C5401" t="str">
            <v>M</v>
          </cell>
          <cell r="D5401" t="str">
            <v>COEFICIENTE DE REPRESENTATIVIDADE</v>
          </cell>
          <cell r="E5401">
            <v>5.72</v>
          </cell>
        </row>
        <row r="5402">
          <cell r="A5402">
            <v>88650</v>
          </cell>
          <cell r="B5402" t="str">
            <v>RODAPÉ CERÂMICO DE 7CM DE ALTURA COM PLACAS TIPO ESMALTADA EXTRA DE DIMENSÕES 60X60CM. AF_06/2014</v>
          </cell>
          <cell r="C5402" t="str">
            <v>M</v>
          </cell>
          <cell r="D5402" t="str">
            <v>COEFICIENTE DE REPRESENTATIVIDADE</v>
          </cell>
          <cell r="E5402">
            <v>10.61</v>
          </cell>
        </row>
        <row r="5403">
          <cell r="A5403">
            <v>96467</v>
          </cell>
          <cell r="B5403" t="str">
            <v>RODAPÉ CERÂMICO DE 7CM DE ALTURA COM PLACAS TIPO ESMALTADA COMERCIAL DE DIMENSÕES 35X35CM (PADRAO POPULAR). AF_06/2017</v>
          </cell>
          <cell r="C5403" t="str">
            <v>M</v>
          </cell>
          <cell r="D5403" t="str">
            <v>COEFICIENTE DE REPRESENTATIVIDADE</v>
          </cell>
          <cell r="E5403">
            <v>4.66</v>
          </cell>
        </row>
        <row r="5404">
          <cell r="A5404" t="str">
            <v>73850/1</v>
          </cell>
          <cell r="B5404" t="str">
            <v>RODAPE EM MARMORITE, ALTURA 10CM</v>
          </cell>
          <cell r="C5404" t="str">
            <v>M</v>
          </cell>
          <cell r="D5404" t="str">
            <v>COEFICIENTE DE REPRESENTATIVIDADE</v>
          </cell>
          <cell r="E5404">
            <v>24.93</v>
          </cell>
        </row>
        <row r="5405">
          <cell r="A5405">
            <v>84168</v>
          </cell>
          <cell r="B5405" t="str">
            <v>RODAPE EM ARDOSIA ASSENTADO COM ARGAMASSA TRACO 1:4 (CIMENTO E AREIA) ALTURA 10CM</v>
          </cell>
          <cell r="C5405" t="str">
            <v>M</v>
          </cell>
          <cell r="D5405" t="str">
            <v>COEFICIENTE DE REPRESENTATIVIDADE</v>
          </cell>
          <cell r="E5405">
            <v>29.64</v>
          </cell>
        </row>
        <row r="5406">
          <cell r="A5406">
            <v>68325</v>
          </cell>
          <cell r="B5406" t="str">
            <v>PISO EM CONCRETO 20 MPA PREPARO MECANICO, ESPESSURA 7CM, INCLUSO SELANTE ELASTICO A BASE DE POLIURETANO</v>
          </cell>
          <cell r="C5406" t="str">
            <v>M2</v>
          </cell>
          <cell r="D5406" t="str">
            <v>COEFICIENTE DE REPRESENTATIVIDADE</v>
          </cell>
          <cell r="E5406">
            <v>40.340000000000003</v>
          </cell>
        </row>
        <row r="5407">
          <cell r="A5407">
            <v>68333</v>
          </cell>
          <cell r="B5407" t="str">
            <v>PISO EM CONCRETO 20 MPA PREPARO MECANICO, ESPESSURA 7CM, INCLUSO JUNTAS DE DILATACAO EM MADEIRA</v>
          </cell>
          <cell r="C5407" t="str">
            <v>M2</v>
          </cell>
          <cell r="D5407" t="str">
            <v>COEFICIENTE DE REPRESENTATIVIDADE</v>
          </cell>
          <cell r="E5407">
            <v>43.35</v>
          </cell>
        </row>
        <row r="5408">
          <cell r="A5408">
            <v>72183</v>
          </cell>
          <cell r="B5408" t="str">
            <v>PISO EM CONCRETO 20MPA PREPARO MECANICO, ESPESSURA 7 CM, COM ARMACAO EM TELA SOLDADA</v>
          </cell>
          <cell r="C5408" t="str">
            <v>M2</v>
          </cell>
          <cell r="D5408" t="str">
            <v>COEFICIENTE DE REPRESENTATIVIDADE</v>
          </cell>
          <cell r="E5408">
            <v>76.849999999999994</v>
          </cell>
        </row>
        <row r="5409">
          <cell r="A5409">
            <v>94990</v>
          </cell>
          <cell r="B5409" t="str">
            <v>EXECUÇÃO DE PASSEIO (CALÇADA) OU PISO DE CONCRETO COM CONCRETO MOLDADO IN LOCO, FEITO EM OBRA, ACABAMENTO CONVENCIONAL, NÃO ARMADO. AF_07/2016</v>
          </cell>
          <cell r="C5409" t="str">
            <v>M3</v>
          </cell>
          <cell r="D5409" t="str">
            <v>COEFICIENTE DE REPRESENTATIVIDADE</v>
          </cell>
          <cell r="E5409">
            <v>509.21</v>
          </cell>
        </row>
        <row r="5410">
          <cell r="A5410">
            <v>94991</v>
          </cell>
          <cell r="B5410" t="str">
            <v>EXECUÇÃO DE PASSEIO (CALÇADA) OU PISO DE CONCRETO COM CONCRETO MOLDADO IN LOCO, USINADO, ACABAMENTO CONVENCIONAL, NÃO ARMADO. AF_07/2016</v>
          </cell>
          <cell r="C5410" t="str">
            <v>M3</v>
          </cell>
          <cell r="D5410" t="str">
            <v>COEFICIENTE DE REPRESENTATIVIDADE</v>
          </cell>
          <cell r="E5410">
            <v>427.65</v>
          </cell>
        </row>
        <row r="5411">
          <cell r="A5411">
            <v>94992</v>
          </cell>
          <cell r="B5411" t="str">
            <v>EXECUÇÃO DE PASSEIO (CALÇADA) OU PISO DE CONCRETO COM CONCRETO MOLDADO IN LOCO, FEITO EM OBRA, ACABAMENTO CONVENCIONAL, ESPESSURA 6 CM, ARMADO. AF_07/2016</v>
          </cell>
          <cell r="C5411" t="str">
            <v>M2</v>
          </cell>
          <cell r="D5411" t="str">
            <v>COEFICIENTE DE REPRESENTATIVIDADE</v>
          </cell>
          <cell r="E5411">
            <v>58.25</v>
          </cell>
        </row>
        <row r="5412">
          <cell r="A5412">
            <v>94993</v>
          </cell>
          <cell r="B5412" t="str">
            <v>EXECUÇÃO DE PASSEIO (CALÇADA) OU PISO DE CONCRETO COM CONCRETO MOLDADO IN LOCO, USINADO, ACABAMENTO CONVENCIONAL, ESPESSURA 6 CM, ARMADO. AF_07/2016</v>
          </cell>
          <cell r="C5412" t="str">
            <v>M2</v>
          </cell>
          <cell r="D5412" t="str">
            <v>COEFICIENTE DE REPRESENTATIVIDADE</v>
          </cell>
          <cell r="E5412">
            <v>53.35</v>
          </cell>
        </row>
        <row r="5413">
          <cell r="A5413">
            <v>94994</v>
          </cell>
          <cell r="B5413" t="str">
            <v>EXECUÇÃO DE PASSEIO (CALÇADA) OU PISO DE CONCRETO COM CONCRETO MOLDADO IN LOCO, FEITO EM OBRA, ACABAMENTO CONVENCIONAL, ESPESSURA 8 CM, ARMADO. AF_07/2016</v>
          </cell>
          <cell r="C5413" t="str">
            <v>M2</v>
          </cell>
          <cell r="D5413" t="str">
            <v>COEFICIENTE DE REPRESENTATIVIDADE</v>
          </cell>
          <cell r="E5413">
            <v>70.239999999999995</v>
          </cell>
        </row>
        <row r="5414">
          <cell r="A5414">
            <v>94995</v>
          </cell>
          <cell r="B5414" t="str">
            <v>EXECUÇÃO DE PASSEIO (CALÇADA) OU PISO DE CONCRETO COM CONCRETO MOLDADO IN LOCO, USINADO, ACABAMENTO CONVENCIONAL, ESPESSURA 8 CM, ARMADO. AF_07/2016</v>
          </cell>
          <cell r="C5414" t="str">
            <v>M2</v>
          </cell>
          <cell r="D5414" t="str">
            <v>COEFICIENTE DE REPRESENTATIVIDADE</v>
          </cell>
          <cell r="E5414">
            <v>63.71</v>
          </cell>
        </row>
        <row r="5415">
          <cell r="A5415">
            <v>94996</v>
          </cell>
          <cell r="B5415" t="str">
            <v>EXECUÇÃO DE PASSEIO (CALÇADA) OU PISO DE CONCRETO COM CONCRETO MOLDADO IN LOCO, FEITO EM OBRA, ACABAMENTO CONVENCIONAL, ESPESSURA 10 CM, ARMADO. AF_07/2016</v>
          </cell>
          <cell r="C5415" t="str">
            <v>M2</v>
          </cell>
          <cell r="D5415" t="str">
            <v>COEFICIENTE DE REPRESENTATIVIDADE</v>
          </cell>
          <cell r="E5415">
            <v>80.569999999999993</v>
          </cell>
        </row>
        <row r="5416">
          <cell r="A5416">
            <v>94997</v>
          </cell>
          <cell r="B5416" t="str">
            <v>EXECUÇÃO DE PASSEIO (CALÇADA) OU PISO DE CONCRETO COM CONCRETO MOLDADO IN LOCO, USINADO, ACABAMENTO CONVENCIONAL, ESPESSURA 10 CM, ARMADO. AF_07/2016</v>
          </cell>
          <cell r="C5416" t="str">
            <v>M2</v>
          </cell>
          <cell r="D5416" t="str">
            <v>COEFICIENTE DE REPRESENTATIVIDADE</v>
          </cell>
          <cell r="E5416">
            <v>72.41</v>
          </cell>
        </row>
        <row r="5417">
          <cell r="A5417">
            <v>94998</v>
          </cell>
          <cell r="B5417" t="str">
            <v>EXECUÇÃO DE PASSEIO (CALÇADA) OU PISO DE CONCRETO COM CONCRETO MOLDADO IN LOCO, FEITO EM OBRA, ACABAMENTO CONVENCIONAL, ESPESSURA 12 CM, ARMADO. AF_07/2016</v>
          </cell>
          <cell r="C5417" t="str">
            <v>M2</v>
          </cell>
          <cell r="D5417" t="str">
            <v>COEFICIENTE DE REPRESENTATIVIDADE</v>
          </cell>
          <cell r="E5417">
            <v>90.55</v>
          </cell>
        </row>
        <row r="5418">
          <cell r="A5418">
            <v>94999</v>
          </cell>
          <cell r="B5418" t="str">
            <v>EXECUÇÃO DE PASSEIO (CALÇADA) OU PISO DE CONCRETO COM CONCRETO MOLDADO IN LOCO, USINADO, ACABAMENTO CONVENCIONAL, ESPESSURA 12 CM, ARMADO. AF_07/2016</v>
          </cell>
          <cell r="C5418" t="str">
            <v>M2</v>
          </cell>
          <cell r="D5418" t="str">
            <v>COEFICIENTE DE REPRESENTATIVIDADE</v>
          </cell>
          <cell r="E5418">
            <v>80.760000000000005</v>
          </cell>
        </row>
        <row r="5419">
          <cell r="A5419">
            <v>87620</v>
          </cell>
          <cell r="B5419" t="str">
            <v>CONTRAPISO EM ARGAMASSA TRAÇO 1:4 (CIMENTO E AREIA), PREPARO MECÂNICO COM BETONEIRA 400 L, APLICADO EM ÁREAS SECAS SOBRE LAJE, ADERIDO, ESPESSURA 2CM. AF_06/2014</v>
          </cell>
          <cell r="C5419" t="str">
            <v>M2</v>
          </cell>
          <cell r="D5419" t="str">
            <v>COEFICIENTE DE REPRESENTATIVIDADE</v>
          </cell>
          <cell r="E5419">
            <v>22.94</v>
          </cell>
        </row>
        <row r="5420">
          <cell r="A5420">
            <v>87622</v>
          </cell>
          <cell r="B5420" t="str">
            <v>CONTRAPISO EM ARGAMASSA TRAÇO 1:4 (CIMENTO E AREIA), PREPARO MANUAL, APLICADO EM ÁREAS SECAS SOBRE LAJE, ADERIDO, ESPESSURA 2CM. AF_06/2014</v>
          </cell>
          <cell r="C5420" t="str">
            <v>M2</v>
          </cell>
          <cell r="D5420" t="str">
            <v>COEFICIENTE DE REPRESENTATIVIDADE</v>
          </cell>
          <cell r="E5420">
            <v>25.17</v>
          </cell>
        </row>
        <row r="5421">
          <cell r="A5421">
            <v>87623</v>
          </cell>
          <cell r="B5421" t="str">
            <v>CONTRAPISO EM ARGAMASSA PRONTA, PREPARO MECÂNICO COM MISTURADOR 300 KG, APLICADO EM ÁREAS SECAS SOBRE LAJE, ADERIDO, ESPESSURA 2CM. AF_06/2014</v>
          </cell>
          <cell r="C5421" t="str">
            <v>M2</v>
          </cell>
          <cell r="D5421" t="str">
            <v>COEFICIENTE DE REPRESENTATIVIDADE</v>
          </cell>
          <cell r="E5421">
            <v>51.99</v>
          </cell>
        </row>
        <row r="5422">
          <cell r="A5422">
            <v>87624</v>
          </cell>
          <cell r="B5422" t="str">
            <v>CONTRAPISO EM ARGAMASSA PRONTA, PREPARO MANUAL, APLICADO EM ÁREAS SECAS SOBRE LAJE, ADERIDO, ESPESSURA 2CM. AF_06/2014</v>
          </cell>
          <cell r="C5422" t="str">
            <v>M2</v>
          </cell>
          <cell r="D5422" t="str">
            <v>COEFICIENTE DE REPRESENTATIVIDADE</v>
          </cell>
          <cell r="E5422">
            <v>56.5</v>
          </cell>
        </row>
        <row r="5423">
          <cell r="A5423">
            <v>87630</v>
          </cell>
          <cell r="B5423" t="str">
            <v>CONTRAPISO EM ARGAMASSA TRAÇO 1:4 (CIMENTO E AREIA), PREPARO MECÂNICO COM BETONEIRA 400 L, APLICADO EM ÁREAS SECAS SOBRE LAJE, ADERIDO, ESPESSURA 3CM. AF_06/2014</v>
          </cell>
          <cell r="C5423" t="str">
            <v>M2</v>
          </cell>
          <cell r="D5423" t="str">
            <v>COEFICIENTE DE REPRESENTATIVIDADE</v>
          </cell>
          <cell r="E5423">
            <v>28.17</v>
          </cell>
        </row>
        <row r="5424">
          <cell r="A5424">
            <v>87632</v>
          </cell>
          <cell r="B5424" t="str">
            <v>CONTRAPISO EM ARGAMASSA TRAÇO 1:4 (CIMENTO E AREIA), PREPARO MANUAL, APLICADO EM ÁREAS SECAS SOBRE LAJE, ADERIDO, ESPESSURA 3CM. AF_06/2014</v>
          </cell>
          <cell r="C5424" t="str">
            <v>M2</v>
          </cell>
          <cell r="D5424" t="str">
            <v>COEFICIENTE DE REPRESENTATIVIDADE</v>
          </cell>
          <cell r="E5424">
            <v>31.27</v>
          </cell>
        </row>
        <row r="5425">
          <cell r="A5425">
            <v>87633</v>
          </cell>
          <cell r="B5425" t="str">
            <v>CONTRAPISO EM ARGAMASSA PRONTA, PREPARO MECÂNICO COM MISTURADOR 300 KG, APLICADO EM ÁREAS SECAS SOBRE LAJE, ADERIDO, ESPESSURA 3CM. AF_06/2014</v>
          </cell>
          <cell r="C5425" t="str">
            <v>M2</v>
          </cell>
          <cell r="D5425" t="str">
            <v>COEFICIENTE DE REPRESENTATIVIDADE</v>
          </cell>
          <cell r="E5425">
            <v>68.56</v>
          </cell>
        </row>
        <row r="5426">
          <cell r="A5426">
            <v>87634</v>
          </cell>
          <cell r="B5426" t="str">
            <v>CONTRAPISO EM ARGAMASSA PRONTA, PREPARO MANUAL, APLICADO EM ÁREAS SECAS SOBRE LAJE, ADERIDO, ESPESSURA 3CM. AF_06/2014</v>
          </cell>
          <cell r="C5426" t="str">
            <v>M2</v>
          </cell>
          <cell r="D5426" t="str">
            <v>COEFICIENTE DE REPRESENTATIVIDADE</v>
          </cell>
          <cell r="E5426">
            <v>74.83</v>
          </cell>
        </row>
        <row r="5427">
          <cell r="A5427">
            <v>87640</v>
          </cell>
          <cell r="B5427" t="str">
            <v>CONTRAPISO EM ARGAMASSA TRAÇO 1:4 (CIMENTO E AREIA), PREPARO MECÂNICO COM BETONEIRA 400 L, APLICADO EM ÁREAS SECAS SOBRE LAJE, ADERIDO, ESPESSURA 4CM. AF_06/2014</v>
          </cell>
          <cell r="C5427" t="str">
            <v>M2</v>
          </cell>
          <cell r="D5427" t="str">
            <v>COEFICIENTE DE REPRESENTATIVIDADE</v>
          </cell>
          <cell r="E5427">
            <v>32.369999999999997</v>
          </cell>
        </row>
        <row r="5428">
          <cell r="A5428">
            <v>87642</v>
          </cell>
          <cell r="B5428" t="str">
            <v>CONTRAPISO EM ARGAMASSA TRAÇO 1:4 (CIMENTO E AREIA), PREPARO MANUAL, APLICADO EM ÁREAS SECAS SOBRE LAJE, ADERIDO, ESPESSURA 4CM. AF_06/2014</v>
          </cell>
          <cell r="C5428" t="str">
            <v>M2</v>
          </cell>
          <cell r="D5428" t="str">
            <v>COEFICIENTE DE REPRESENTATIVIDADE</v>
          </cell>
          <cell r="E5428">
            <v>36.18</v>
          </cell>
        </row>
        <row r="5429">
          <cell r="A5429">
            <v>87643</v>
          </cell>
          <cell r="B5429" t="str">
            <v>CONTRAPISO EM ARGAMASSA PRONTA, PREPARO MECÂNICO COM MISTURADOR 300 KG, APLICADO EM ÁREAS SECAS SOBRE LAJE, ADERIDO, ESPESSURA 4CM. AF_06/2014</v>
          </cell>
          <cell r="C5429" t="str">
            <v>M2</v>
          </cell>
          <cell r="D5429" t="str">
            <v>COEFICIENTE DE REPRESENTATIVIDADE</v>
          </cell>
          <cell r="E5429">
            <v>82.03</v>
          </cell>
        </row>
        <row r="5430">
          <cell r="A5430">
            <v>87644</v>
          </cell>
          <cell r="B5430" t="str">
            <v>CONTRAPISO EM ARGAMASSA PRONTA, PREPARO MANUAL, APLICADO EM ÁREAS SECAS SOBRE LAJE, ADERIDO, ESPESSURA 4CM. AF_06/2014</v>
          </cell>
          <cell r="C5430" t="str">
            <v>M2</v>
          </cell>
          <cell r="D5430" t="str">
            <v>COEFICIENTE DE REPRESENTATIVIDADE</v>
          </cell>
          <cell r="E5430">
            <v>89.74</v>
          </cell>
        </row>
        <row r="5431">
          <cell r="A5431">
            <v>87680</v>
          </cell>
          <cell r="B5431" t="str">
            <v>CONTRAPISO EM ARGAMASSA TRAÇO 1:4 (CIMENTO E AREIA), PREPARO MECÂNICO COM BETONEIRA 400 L, APLICADO EM ÁREAS SECAS SOBRE LAJE, NÃO ADERIDO, ESPESSURA 4CM. AF_06/2014</v>
          </cell>
          <cell r="C5431" t="str">
            <v>M2</v>
          </cell>
          <cell r="D5431" t="str">
            <v>COEFICIENTE DE REPRESENTATIVIDADE</v>
          </cell>
          <cell r="E5431">
            <v>26.35</v>
          </cell>
        </row>
        <row r="5432">
          <cell r="A5432">
            <v>87682</v>
          </cell>
          <cell r="B5432" t="str">
            <v>CONTRAPISO EM ARGAMASSA TRAÇO 1:4 (CIMENTO E AREIA), PREPARO MANUAL, APLICADO EM ÁREAS SECAS SOBRE LAJE, NÃO ADERIDO, ESPESSURA 4CM. AF_06/2014</v>
          </cell>
          <cell r="C5432" t="str">
            <v>M2</v>
          </cell>
          <cell r="D5432" t="str">
            <v>COEFICIENTE DE REPRESENTATIVIDADE</v>
          </cell>
          <cell r="E5432">
            <v>30.16</v>
          </cell>
        </row>
        <row r="5433">
          <cell r="A5433">
            <v>87683</v>
          </cell>
          <cell r="B5433" t="str">
            <v>CONTRAPISO EM ARGAMASSA PRONTA, PREPARO MECÂNICO COM MISTURADOR 300 KG, APLICADO EM ÁREAS SECAS SOBRE LAJE, NÃO ADERIDO, ESPESSURA 4CM. AF_06/2014</v>
          </cell>
          <cell r="C5433" t="str">
            <v>M2</v>
          </cell>
          <cell r="D5433" t="str">
            <v>COEFICIENTE DE REPRESENTATIVIDADE</v>
          </cell>
          <cell r="E5433">
            <v>76.010000000000005</v>
          </cell>
        </row>
        <row r="5434">
          <cell r="A5434">
            <v>87684</v>
          </cell>
          <cell r="B5434" t="str">
            <v>CONTRAPISO EM ARGAMASSA PRONTA, PREPARO MANUAL, APLICADO EM ÁREAS SECAS SOBRE LAJE, NÃO ADERIDO, ESPESSURA 4CM. AF_06/2014</v>
          </cell>
          <cell r="C5434" t="str">
            <v>M2</v>
          </cell>
          <cell r="D5434" t="str">
            <v>COEFICIENTE DE REPRESENTATIVIDADE</v>
          </cell>
          <cell r="E5434">
            <v>83.72</v>
          </cell>
        </row>
        <row r="5435">
          <cell r="A5435">
            <v>87690</v>
          </cell>
          <cell r="B5435" t="str">
            <v>CONTRAPISO EM ARGAMASSA TRAÇO 1:4 (CIMENTO E AREIA), PREPARO MECÂNICO COM BETONEIRA 400 L, APLICADO EM ÁREAS SECAS SOBRE LAJE, NÃO ADERIDO, ESPESSURA 5CM. AF_06/2014</v>
          </cell>
          <cell r="C5435" t="str">
            <v>M2</v>
          </cell>
          <cell r="D5435" t="str">
            <v>COEFICIENTE DE REPRESENTATIVIDADE</v>
          </cell>
          <cell r="E5435">
            <v>30.72</v>
          </cell>
        </row>
        <row r="5436">
          <cell r="A5436">
            <v>87692</v>
          </cell>
          <cell r="B5436" t="str">
            <v>CONTRAPISO EM ARGAMASSA TRAÇO 1:4 (CIMENTO E AREIA), PREPARO MANUAL, APLICADO EM ÁREAS SECAS SOBRE LAJE, NÃO ADERIDO, ESPESSURA 5CM. AF_06/2014</v>
          </cell>
          <cell r="C5436" t="str">
            <v>M2</v>
          </cell>
          <cell r="D5436" t="str">
            <v>COEFICIENTE DE REPRESENTATIVIDADE</v>
          </cell>
          <cell r="E5436">
            <v>35.090000000000003</v>
          </cell>
        </row>
        <row r="5437">
          <cell r="A5437">
            <v>87693</v>
          </cell>
          <cell r="B5437" t="str">
            <v>CONTRAPISO EM ARGAMASSA PRONTA, PREPARO MECÂNICO COM MISTURADOR 300 KG, APLICADO EM ÁREAS SECAS SOBRE LAJE, NÃO ADERIDO, ESPESSURA 5CM. AF_06/2014</v>
          </cell>
          <cell r="C5437" t="str">
            <v>M2</v>
          </cell>
          <cell r="D5437" t="str">
            <v>COEFICIENTE DE REPRESENTATIVIDADE</v>
          </cell>
          <cell r="E5437">
            <v>87.6</v>
          </cell>
        </row>
        <row r="5438">
          <cell r="A5438">
            <v>87694</v>
          </cell>
          <cell r="B5438" t="str">
            <v>CONTRAPISO EM ARGAMASSA PRONTA, PREPARO MANUAL, APLICADO EM ÁREAS SECAS SOBRE LAJE, NÃO ADERIDO, ESPESSURA 5CM. AF_06/2014</v>
          </cell>
          <cell r="C5438" t="str">
            <v>M2</v>
          </cell>
          <cell r="D5438" t="str">
            <v>COEFICIENTE DE REPRESENTATIVIDADE</v>
          </cell>
          <cell r="E5438">
            <v>96.44</v>
          </cell>
        </row>
        <row r="5439">
          <cell r="A5439">
            <v>87700</v>
          </cell>
          <cell r="B5439" t="str">
            <v>CONTRAPISO EM ARGAMASSA TRAÇO 1:4 (CIMENTO E AREIA), PREPARO MECÂNICO COM BETONEIRA 400 L, APLICADO EM ÁREAS SECAS SOBRE LAJE, NÃO ADERIDO, ESPESSURA 6CM. AF_06/2014</v>
          </cell>
          <cell r="C5439" t="str">
            <v>M2</v>
          </cell>
          <cell r="D5439" t="str">
            <v>COEFICIENTE DE REPRESENTATIVIDADE</v>
          </cell>
          <cell r="E5439">
            <v>33.119999999999997</v>
          </cell>
        </row>
        <row r="5440">
          <cell r="A5440">
            <v>87702</v>
          </cell>
          <cell r="B5440" t="str">
            <v>CONTRAPISO EM ARGAMASSA TRAÇO 1:4 (CIMENTO E AREIA), PREPARO MANUAL, APLICADO EM ÁREAS SECAS SOBRE LAJE, NÃO ADERIDO, ESPESSURA 6CM. AF_06/2014</v>
          </cell>
          <cell r="C5440" t="str">
            <v>M2</v>
          </cell>
          <cell r="D5440" t="str">
            <v>COEFICIENTE DE REPRESENTATIVIDADE</v>
          </cell>
          <cell r="E5440">
            <v>37.869999999999997</v>
          </cell>
        </row>
        <row r="5441">
          <cell r="A5441">
            <v>87703</v>
          </cell>
          <cell r="B5441" t="str">
            <v>CONTRAPISO EM ARGAMASSA PRONTA, PREPARO MECÂNICO COM MISTURADOR 300 KG, APLICADO EM ÁREAS SECAS SOBRE LAJE, NÃO ADERIDO, ESPESSURA 6CM. AF_06/2014</v>
          </cell>
          <cell r="C5441" t="str">
            <v>M2</v>
          </cell>
          <cell r="D5441" t="str">
            <v>COEFICIENTE DE REPRESENTATIVIDADE</v>
          </cell>
          <cell r="E5441">
            <v>95.06</v>
          </cell>
        </row>
        <row r="5442">
          <cell r="A5442">
            <v>87704</v>
          </cell>
          <cell r="B5442" t="str">
            <v>CONTRAPISO EM ARGAMASSA PRONTA, PREPARO MANUAL, APLICADO EM ÁREAS SECAS SOBRE LAJE, NÃO ADERIDO, ESPESSURA 6CM. AF_06/2014</v>
          </cell>
          <cell r="C5442" t="str">
            <v>M2</v>
          </cell>
          <cell r="D5442" t="str">
            <v>COEFICIENTE DE REPRESENTATIVIDADE</v>
          </cell>
          <cell r="E5442">
            <v>104.68</v>
          </cell>
        </row>
        <row r="5443">
          <cell r="A5443">
            <v>87735</v>
          </cell>
          <cell r="B5443" t="str">
            <v>CONTRAPISO EM ARGAMASSA TRAÇO 1:4 (CIMENTO E AREIA), PREPARO MECÂNICO COM BETONEIRA 400 L, APLICADO EM ÁREAS MOLHADAS SOBRE LAJE, ADERIDO, ESPESSURA 2CM. AF_06/2014</v>
          </cell>
          <cell r="C5443" t="str">
            <v>M2</v>
          </cell>
          <cell r="D5443" t="str">
            <v>COEFICIENTE DE REPRESENTATIVIDADE</v>
          </cell>
          <cell r="E5443">
            <v>32.01</v>
          </cell>
        </row>
        <row r="5444">
          <cell r="A5444">
            <v>87737</v>
          </cell>
          <cell r="B5444" t="str">
            <v>CONTRAPISO EM ARGAMASSA TRAÇO 1:4 (CIMENTO E AREIA), PREPARO MANUAL, APLICADO EM ÁREAS MOLHADAS SOBRE LAJE, ADERIDO, ESPESSURA 2CM. AF_06/2014</v>
          </cell>
          <cell r="C5444" t="str">
            <v>M2</v>
          </cell>
          <cell r="D5444" t="str">
            <v>COEFICIENTE DE REPRESENTATIVIDADE</v>
          </cell>
          <cell r="E5444">
            <v>34.24</v>
          </cell>
        </row>
        <row r="5445">
          <cell r="A5445">
            <v>87738</v>
          </cell>
          <cell r="B5445" t="str">
            <v>CONTRAPISO EM ARGAMASSA PRONTA, PREPARO MECÂNICO COM MISTURADOR 300 KG, APLICADO EM ÁREAS MOLHADAS SOBRE LAJE, ADERIDO, ESPESSURA 2CM. AF_06/2014</v>
          </cell>
          <cell r="C5445" t="str">
            <v>M2</v>
          </cell>
          <cell r="D5445" t="str">
            <v>COEFICIENTE DE REPRESENTATIVIDADE</v>
          </cell>
          <cell r="E5445">
            <v>61.06</v>
          </cell>
        </row>
        <row r="5446">
          <cell r="A5446">
            <v>87739</v>
          </cell>
          <cell r="B5446" t="str">
            <v>CONTRAPISO EM ARGAMASSA PRONTA, PREPARO MANUAL, APLICADO EM ÁREAS MOLHADAS SOBRE LAJE, ADERIDO, ESPESSURA 2CM. AF_06/2014</v>
          </cell>
          <cell r="C5446" t="str">
            <v>M2</v>
          </cell>
          <cell r="D5446" t="str">
            <v>COEFICIENTE DE REPRESENTATIVIDADE</v>
          </cell>
          <cell r="E5446">
            <v>65.569999999999993</v>
          </cell>
        </row>
        <row r="5447">
          <cell r="A5447">
            <v>87745</v>
          </cell>
          <cell r="B5447" t="str">
            <v>CONTRAPISO EM ARGAMASSA TRAÇO 1:4 (CIMENTO E AREIA), PREPARO MECÂNICO COM BETONEIRA 400 L, APLICADO EM ÁREAS MOLHADAS SOBRE LAJE, ADERIDO, ESPESSURA 3CM. AF_06/2014</v>
          </cell>
          <cell r="C5447" t="str">
            <v>M2</v>
          </cell>
          <cell r="D5447" t="str">
            <v>COEFICIENTE DE REPRESENTATIVIDADE</v>
          </cell>
          <cell r="E5447">
            <v>37.24</v>
          </cell>
        </row>
        <row r="5448">
          <cell r="A5448">
            <v>87747</v>
          </cell>
          <cell r="B5448" t="str">
            <v>CONTRAPISO EM ARGAMASSA TRAÇO 1:4 (CIMENTO E AREIA), PREPARO MANUAL, APLICADO EM ÁREAS MOLHADAS SOBRE LAJE, ADERIDO, ESPESSURA 3CM. AF_06/2014</v>
          </cell>
          <cell r="C5448" t="str">
            <v>M2</v>
          </cell>
          <cell r="D5448" t="str">
            <v>COEFICIENTE DE REPRESENTATIVIDADE</v>
          </cell>
          <cell r="E5448">
            <v>40.340000000000003</v>
          </cell>
        </row>
        <row r="5449">
          <cell r="A5449">
            <v>87748</v>
          </cell>
          <cell r="B5449" t="str">
            <v>CONTRAPISO EM ARGAMASSA PRONTA, PREPARO MECÂNICO COM MISTURADOR 300 KG, APLICADO EM ÁREAS MOLHADAS SOBRE LAJE, ADERIDO, ESPESSURA 3CM. AF_06/2014</v>
          </cell>
          <cell r="C5449" t="str">
            <v>M2</v>
          </cell>
          <cell r="D5449" t="str">
            <v>COEFICIENTE DE REPRESENTATIVIDADE</v>
          </cell>
          <cell r="E5449">
            <v>77.63</v>
          </cell>
        </row>
        <row r="5450">
          <cell r="A5450">
            <v>87749</v>
          </cell>
          <cell r="B5450" t="str">
            <v>CONTRAPISO EM ARGAMASSA PRONTA, PREPARO MANUAL, APLICADO EM ÁREAS MOLHADAS SOBRE LAJE, ADERIDO, ESPESSURA 3CM. AF_06/2014</v>
          </cell>
          <cell r="C5450" t="str">
            <v>M2</v>
          </cell>
          <cell r="D5450" t="str">
            <v>COEFICIENTE DE REPRESENTATIVIDADE</v>
          </cell>
          <cell r="E5450">
            <v>83.9</v>
          </cell>
        </row>
        <row r="5451">
          <cell r="A5451">
            <v>87755</v>
          </cell>
          <cell r="B5451" t="str">
            <v>CONTRAPISO EM ARGAMASSA TRAÇO 1:4 (CIMENTO E AREIA), PREPARO MECÂNICO COM BETONEIRA 400 L, APLICADO EM ÁREAS MOLHADAS SOBRE IMPERMEABILIZAÇÃO, ESPESSURA 3CM. AF_06/2014</v>
          </cell>
          <cell r="C5451" t="str">
            <v>M2</v>
          </cell>
          <cell r="D5451" t="str">
            <v>COEFICIENTE DE REPRESENTATIVIDADE</v>
          </cell>
          <cell r="E5451">
            <v>34.43</v>
          </cell>
        </row>
        <row r="5452">
          <cell r="A5452">
            <v>87757</v>
          </cell>
          <cell r="B5452" t="str">
            <v>CONTRAPISO EM ARGAMASSA TRAÇO 1:4 (CIMENTO E AREIA), PREPARO MANUAL, APLICADO EM ÁREAS MOLHADAS SOBRE IMPERMEABILIZAÇÃO, ESPESSURA 3CM. AF_06/2014</v>
          </cell>
          <cell r="C5452" t="str">
            <v>M2</v>
          </cell>
          <cell r="D5452" t="str">
            <v>COEFICIENTE DE REPRESENTATIVIDADE</v>
          </cell>
          <cell r="E5452">
            <v>37.53</v>
          </cell>
        </row>
        <row r="5453">
          <cell r="A5453">
            <v>87758</v>
          </cell>
          <cell r="B5453" t="str">
            <v>CONTRAPISO EM ARGAMASSA PRONTA, PREPARO MECÂNICO COM MISTURADOR 300 KG, APLICADO EM ÁREAS MOLHADAS SOBRE IMPERMEABILIZAÇÃO, ESPESSURA 3CM. AF_06/2014</v>
          </cell>
          <cell r="C5453" t="str">
            <v>M2</v>
          </cell>
          <cell r="D5453" t="str">
            <v>COEFICIENTE DE REPRESENTATIVIDADE</v>
          </cell>
          <cell r="E5453">
            <v>74.819999999999993</v>
          </cell>
        </row>
        <row r="5454">
          <cell r="A5454">
            <v>87759</v>
          </cell>
          <cell r="B5454" t="str">
            <v>CONTRAPISO EM ARGAMASSA PRONTA, PREPARO MANUAL, APLICADO EM ÁREAS MOLHADAS SOBRE IMPERMEABILIZAÇÃO, ESPESSURA 3CM. AF_06/2014</v>
          </cell>
          <cell r="C5454" t="str">
            <v>M2</v>
          </cell>
          <cell r="D5454" t="str">
            <v>COEFICIENTE DE REPRESENTATIVIDADE</v>
          </cell>
          <cell r="E5454">
            <v>81.09</v>
          </cell>
        </row>
        <row r="5455">
          <cell r="A5455">
            <v>87765</v>
          </cell>
          <cell r="B5455" t="str">
            <v>CONTRAPISO EM ARGAMASSA TRAÇO 1:4 (CIMENTO E AREIA), PREPARO MECÂNICO COM BETONEIRA 400 L, APLICADO EM ÁREAS MOLHADAS SOBRE IMPERMEABILIZAÇÃO, ESPESSURA 4CM. AF_06/2014</v>
          </cell>
          <cell r="C5455" t="str">
            <v>M2</v>
          </cell>
          <cell r="D5455" t="str">
            <v>COEFICIENTE DE REPRESENTATIVIDADE</v>
          </cell>
          <cell r="E5455">
            <v>38.630000000000003</v>
          </cell>
        </row>
        <row r="5456">
          <cell r="A5456">
            <v>87767</v>
          </cell>
          <cell r="B5456" t="str">
            <v>CONTRAPISO EM ARGAMASSA TRAÇO 1:4 (CIMENTO E AREIA), PREPARO MANUAL, APLICADO EM ÁREAS MOLHADAS SOBRE IMPERMEABILIZAÇÃO, ESPESSURA 4CM. AF_06/2014</v>
          </cell>
          <cell r="C5456" t="str">
            <v>M2</v>
          </cell>
          <cell r="D5456" t="str">
            <v>COEFICIENTE DE REPRESENTATIVIDADE</v>
          </cell>
          <cell r="E5456">
            <v>42.44</v>
          </cell>
        </row>
        <row r="5457">
          <cell r="A5457">
            <v>87768</v>
          </cell>
          <cell r="B5457" t="str">
            <v>CONTRAPISO EM ARGAMASSA PRONTA, PREPARO MECÂNICO COM MISTURADOR 300 KG, APLICADO EM ÁREAS MOLHADAS SOBRE IMPERMEABILIZAÇÃO, ESPESSURA 4CM. AF_06/2014</v>
          </cell>
          <cell r="C5457" t="str">
            <v>M2</v>
          </cell>
          <cell r="D5457" t="str">
            <v>COEFICIENTE DE REPRESENTATIVIDADE</v>
          </cell>
          <cell r="E5457">
            <v>88.29</v>
          </cell>
        </row>
        <row r="5458">
          <cell r="A5458">
            <v>87769</v>
          </cell>
          <cell r="B5458" t="str">
            <v>CONTRAPISO EM ARGAMASSA PRONTA, PREPARO MANUAL, APLICADO EM ÁREAS MOLHADAS SOBRE IMPERMEABILIZAÇÃO, ESPESSURA 4CM. AF_06/2014</v>
          </cell>
          <cell r="C5458" t="str">
            <v>M2</v>
          </cell>
          <cell r="D5458" t="str">
            <v>COEFICIENTE DE REPRESENTATIVIDADE</v>
          </cell>
          <cell r="E5458">
            <v>96</v>
          </cell>
        </row>
        <row r="5459">
          <cell r="A5459">
            <v>88470</v>
          </cell>
          <cell r="B5459" t="str">
            <v>CONTRAPISO AUTONIVELANTE, APLICADO SOBRE LAJE, NÃO ADERIDO, ESPESSURA 3CM. AF_06/2014</v>
          </cell>
          <cell r="C5459" t="str">
            <v>M2</v>
          </cell>
          <cell r="D5459" t="str">
            <v>COEFICIENTE DE REPRESENTATIVIDADE</v>
          </cell>
          <cell r="E5459">
            <v>19.399999999999999</v>
          </cell>
        </row>
        <row r="5460">
          <cell r="A5460">
            <v>88471</v>
          </cell>
          <cell r="B5460" t="str">
            <v>CONTRAPISO AUTONIVELANTE, APLICADO SOBRE LAJE, NÃO ADERIDO, ESPESSURA 4CM. AF_06/2014</v>
          </cell>
          <cell r="C5460" t="str">
            <v>M2</v>
          </cell>
          <cell r="D5460" t="str">
            <v>COEFICIENTE DE REPRESENTATIVIDADE</v>
          </cell>
          <cell r="E5460">
            <v>24.01</v>
          </cell>
        </row>
        <row r="5461">
          <cell r="A5461">
            <v>88472</v>
          </cell>
          <cell r="B5461" t="str">
            <v>CONTRAPISO AUTONIVELANTE, APLICADO SOBRE LAJE, NÃO ADERIDO, ESPESSURA 5CM. AF_06/2014</v>
          </cell>
          <cell r="C5461" t="str">
            <v>M2</v>
          </cell>
          <cell r="D5461" t="str">
            <v>COEFICIENTE DE REPRESENTATIVIDADE</v>
          </cell>
          <cell r="E5461">
            <v>27.62</v>
          </cell>
        </row>
        <row r="5462">
          <cell r="A5462">
            <v>88476</v>
          </cell>
          <cell r="B5462" t="str">
            <v>CONTRAPISO AUTONIVELANTE, APLICADO SOBRE LAJE, ADERIDO, ESPESSURA 2CM. AF_06/2014</v>
          </cell>
          <cell r="C5462" t="str">
            <v>M2</v>
          </cell>
          <cell r="D5462" t="str">
            <v>COEFICIENTE DE REPRESENTATIVIDADE</v>
          </cell>
          <cell r="E5462">
            <v>15.73</v>
          </cell>
        </row>
        <row r="5463">
          <cell r="A5463">
            <v>88477</v>
          </cell>
          <cell r="B5463" t="str">
            <v>CONTRAPISO AUTONIVELANTE, APLICADO SOBRE LAJE, ADERIDO, ESPESSURA 3CM. AF_06/2014</v>
          </cell>
          <cell r="C5463" t="str">
            <v>M2</v>
          </cell>
          <cell r="D5463" t="str">
            <v>COEFICIENTE DE REPRESENTATIVIDADE</v>
          </cell>
          <cell r="E5463">
            <v>21.69</v>
          </cell>
        </row>
        <row r="5464">
          <cell r="A5464">
            <v>88478</v>
          </cell>
          <cell r="B5464" t="str">
            <v>CONTRAPISO AUTONIVELANTE, APLICADO SOBRE LAJE, ADERIDO, ESPESSURA 4CM. AF_06/2014</v>
          </cell>
          <cell r="C5464" t="str">
            <v>M2</v>
          </cell>
          <cell r="D5464" t="str">
            <v>COEFICIENTE DE REPRESENTATIVIDADE</v>
          </cell>
          <cell r="E5464">
            <v>26.51</v>
          </cell>
        </row>
        <row r="5465">
          <cell r="A5465">
            <v>90900</v>
          </cell>
          <cell r="B5465" t="str">
            <v>CONTRAPISO ACÚSTICO EM ARGAMASSA TRAÇO 1:4 (CIMENTO E AREIA), PREPARO MECÂNICO COM BETONEIRA 400L, APLICADO EM ÁREAS SECAS MENORES QUE 15M2, ESPESSURA 5CM. AF_10/2014</v>
          </cell>
          <cell r="C5465" t="str">
            <v>M2</v>
          </cell>
          <cell r="D5465" t="str">
            <v>COEFICIENTE DE REPRESENTATIVIDADE</v>
          </cell>
          <cell r="E5465">
            <v>53.79</v>
          </cell>
        </row>
        <row r="5466">
          <cell r="A5466">
            <v>90902</v>
          </cell>
          <cell r="B5466" t="str">
            <v>CONTRAPISO ACÚSTICO EM ARGAMASSA TRAÇO 1:4 (CIMENTO E AREIA), PREPARO MANUAL, APLICADO EM ÁREAS SECAS MENORES QUE 15M2, ESPESSURA 5CM. AF_10/2014</v>
          </cell>
          <cell r="C5466" t="str">
            <v>M2</v>
          </cell>
          <cell r="D5466" t="str">
            <v>COEFICIENTE DE REPRESENTATIVIDADE</v>
          </cell>
          <cell r="E5466">
            <v>58.16</v>
          </cell>
        </row>
        <row r="5467">
          <cell r="A5467">
            <v>90903</v>
          </cell>
          <cell r="B5467" t="str">
            <v>CONTRAPISO ACÚSTICO EM ARGAMASSA PRONTA, PREPARO MECÂNICO COM MISTURADOR 300 KG, APLICADO EM ÁREAS SECAS MENORES QUE 15M2, ESPESSURA 5CM. AF_10/2014</v>
          </cell>
          <cell r="C5467" t="str">
            <v>M2</v>
          </cell>
          <cell r="D5467" t="str">
            <v>COEFICIENTE DE REPRESENTATIVIDADE</v>
          </cell>
          <cell r="E5467">
            <v>110.67</v>
          </cell>
        </row>
        <row r="5468">
          <cell r="A5468">
            <v>90904</v>
          </cell>
          <cell r="B5468" t="str">
            <v>CONTRAPISO ACÚSTICO EM ARGAMASSA PRONTA, PREPARO MANUAL, APLICADO EM ÁREAS SECAS MENORES QUE 15M2, ESPESSURA 5CM. AF_10/2014</v>
          </cell>
          <cell r="C5468" t="str">
            <v>M2</v>
          </cell>
          <cell r="D5468" t="str">
            <v>COEFICIENTE DE REPRESENTATIVIDADE</v>
          </cell>
          <cell r="E5468">
            <v>119.51</v>
          </cell>
        </row>
        <row r="5469">
          <cell r="A5469">
            <v>90910</v>
          </cell>
          <cell r="B5469" t="str">
            <v>CONTRAPISO ACÚSTICO EM ARGAMASSA TRAÇO 1:4 (CIMENTO E AREIA), PREPARO MECÂNICO COM BETONEIRA 400L, APLICADO EM ÁREAS SECAS MENORES QUE 15M2, ESPESSURA 6CM. AF_10/2014</v>
          </cell>
          <cell r="C5469" t="str">
            <v>M2</v>
          </cell>
          <cell r="D5469" t="str">
            <v>COEFICIENTE DE REPRESENTATIVIDADE</v>
          </cell>
          <cell r="E5469">
            <v>57.01</v>
          </cell>
        </row>
        <row r="5470">
          <cell r="A5470">
            <v>90912</v>
          </cell>
          <cell r="B5470" t="str">
            <v>CONTRAPISO ACÚSTICO EM ARGAMASSA TRAÇO 1:4 (CIMENTO E AREIA), PREPARO MANUAL, APLICADO EM ÁREAS SECAS MENORES QUE 15M2, ESPESSURA 6CM. AF_10/2014</v>
          </cell>
          <cell r="C5470" t="str">
            <v>M2</v>
          </cell>
          <cell r="D5470" t="str">
            <v>COEFICIENTE DE REPRESENTATIVIDADE</v>
          </cell>
          <cell r="E5470">
            <v>61.76</v>
          </cell>
        </row>
        <row r="5471">
          <cell r="A5471">
            <v>90913</v>
          </cell>
          <cell r="B5471" t="str">
            <v>CONTRAPISO ACÚSTICO EM ARGAMASSA PRONTA, PREPARO MECÂNICO COM MISTURADOR 300 KG, APLICADO EM ÁREAS SECAS MENORES QUE 15M2, ESPESSURA 6CM. AF_10/2014</v>
          </cell>
          <cell r="C5471" t="str">
            <v>M2</v>
          </cell>
          <cell r="D5471" t="str">
            <v>COEFICIENTE DE REPRESENTATIVIDADE</v>
          </cell>
          <cell r="E5471">
            <v>118.95</v>
          </cell>
        </row>
        <row r="5472">
          <cell r="A5472">
            <v>90914</v>
          </cell>
          <cell r="B5472" t="str">
            <v>CONTRAPISO ACÚSTICO EM ARGAMASSA PRONTA, PREPARO MANUAL, APLICADO EM ÁREAS SECAS MENORES QUE 15M2, ESPESSURA 6CM. AF_10/2014</v>
          </cell>
          <cell r="C5472" t="str">
            <v>M2</v>
          </cell>
          <cell r="D5472" t="str">
            <v>COEFICIENTE DE REPRESENTATIVIDADE</v>
          </cell>
          <cell r="E5472">
            <v>128.57</v>
          </cell>
        </row>
        <row r="5473">
          <cell r="A5473">
            <v>90920</v>
          </cell>
          <cell r="B5473" t="str">
            <v>CONTRAPISO ACÚSTICO EM ARGAMASSA TRAÇO 1:4 (CIMENTO E AREIA), PREPARO MECÂNICO COM BETONEIRA 400L, APLICADO EM ÁREAS SECAS MENORES QUE 15M2, ESPESSURA 7CM. AF_10/2014</v>
          </cell>
          <cell r="C5473" t="str">
            <v>M2</v>
          </cell>
          <cell r="D5473" t="str">
            <v>COEFICIENTE DE REPRESENTATIVIDADE</v>
          </cell>
          <cell r="E5473">
            <v>62.95</v>
          </cell>
        </row>
        <row r="5474">
          <cell r="A5474">
            <v>90922</v>
          </cell>
          <cell r="B5474" t="str">
            <v>CONTRAPISO ACÚSTICO EM ARGAMASSA TRAÇO 1:4 (CIMENTO E AREIA), PREPARO MANUAL, APLICADO EM ÁREAS SECAS MENORES QUE 15M2, ESPESSURA 7CM. AF_10/2014</v>
          </cell>
          <cell r="C5474" t="str">
            <v>M2</v>
          </cell>
          <cell r="D5474" t="str">
            <v>COEFICIENTE DE REPRESENTATIVIDADE</v>
          </cell>
          <cell r="E5474">
            <v>68.42</v>
          </cell>
        </row>
        <row r="5475">
          <cell r="A5475">
            <v>90923</v>
          </cell>
          <cell r="B5475" t="str">
            <v>CONTRAPISO ACÚSTICO EM ARGAMASSA PRONTA, PREPARO MECÂNICO COM MISTURADOR 300 KG, APLICADO EM ÁREAS SECAS MENORES QUE 15M2, ESPESSURA 7CM. AF_10/2014</v>
          </cell>
          <cell r="C5475" t="str">
            <v>M2</v>
          </cell>
          <cell r="D5475" t="str">
            <v>COEFICIENTE DE REPRESENTATIVIDADE</v>
          </cell>
          <cell r="E5475">
            <v>134.16999999999999</v>
          </cell>
        </row>
        <row r="5476">
          <cell r="A5476">
            <v>90924</v>
          </cell>
          <cell r="B5476" t="str">
            <v>CONTRAPISO ACÚSTICO EM ARGAMASSA PRONTA, PREPARO MANUAL, APLICADO EM ÁREAS SECAS MENORES QUE 15M2, ESPESSURA 7CM. AF_10/2014</v>
          </cell>
          <cell r="C5476" t="str">
            <v>M2</v>
          </cell>
          <cell r="D5476" t="str">
            <v>COEFICIENTE DE REPRESENTATIVIDADE</v>
          </cell>
          <cell r="E5476">
            <v>145.22999999999999</v>
          </cell>
        </row>
        <row r="5477">
          <cell r="A5477">
            <v>90930</v>
          </cell>
          <cell r="B5477" t="str">
            <v>CONTRAPISO ACÚSTICO EM ARGAMASSA TRAÇO 1:4 (CIMENTO E AREIA), PREPARO MECÂNICO COM BETONEIRA 400L, APLICADO EM ÁREAS SECAS MAIORES QUE 15M2, ESPESSURA 5CM. AF_10/2014</v>
          </cell>
          <cell r="C5477" t="str">
            <v>M2</v>
          </cell>
          <cell r="D5477" t="str">
            <v>COEFICIENTE DE REPRESENTATIVIDADE</v>
          </cell>
          <cell r="E5477">
            <v>48.09</v>
          </cell>
        </row>
        <row r="5478">
          <cell r="A5478">
            <v>90932</v>
          </cell>
          <cell r="B5478" t="str">
            <v>CONTRAPISO ACÚSTICO EM ARGAMASSA TRAÇO 1:4 (CIMENTO E AREIA), PREPARO MANUAL, APLICADO EM ÁREAS SECAS MAIORES QUE 15M2, ESPESSURA 5CM. AF_10/2014</v>
          </cell>
          <cell r="C5478" t="str">
            <v>M2</v>
          </cell>
          <cell r="D5478" t="str">
            <v>COEFICIENTE DE REPRESENTATIVIDADE</v>
          </cell>
          <cell r="E5478">
            <v>52.46</v>
          </cell>
        </row>
        <row r="5479">
          <cell r="A5479">
            <v>90933</v>
          </cell>
          <cell r="B5479" t="str">
            <v>CONTRAPISO ACÚSTICO EM ARGAMASSA PRONTA, PREPARO MECÂNICO COM MISTURADOR 300 KG, APLICADO EM ÁREAS SECAS MAIORES QUE 15M2, ESPESSURA 5CM. AF_10/2014</v>
          </cell>
          <cell r="C5479" t="str">
            <v>M2</v>
          </cell>
          <cell r="D5479" t="str">
            <v>COEFICIENTE DE REPRESENTATIVIDADE</v>
          </cell>
          <cell r="E5479">
            <v>104.97</v>
          </cell>
        </row>
        <row r="5480">
          <cell r="A5480">
            <v>90934</v>
          </cell>
          <cell r="B5480" t="str">
            <v>CONTRAPISO ACÚSTICO EM ARGAMASSA PRONTA, PREPARO MANUAL, APLICADO EM ÁREAS SECAS MAIORES QUE 15M2, ESPESSURA 5CM. AF_10/2014</v>
          </cell>
          <cell r="C5480" t="str">
            <v>M2</v>
          </cell>
          <cell r="D5480" t="str">
            <v>COEFICIENTE DE REPRESENTATIVIDADE</v>
          </cell>
          <cell r="E5480">
            <v>113.81</v>
          </cell>
        </row>
        <row r="5481">
          <cell r="A5481">
            <v>90940</v>
          </cell>
          <cell r="B5481" t="str">
            <v>CONTRAPISO ACÚSTICO EM ARGAMASSA TRAÇO 1:4 (CIMENTO E AREIA), PREPARO MECÂNICO COM BETONEIRA 400L, APLICADO EM ÁREAS SECAS MAIORES QUE 15M2, ESPESSURA 6CM. AF_10/2014</v>
          </cell>
          <cell r="C5481" t="str">
            <v>M2</v>
          </cell>
          <cell r="D5481" t="str">
            <v>COEFICIENTE DE REPRESENTATIVIDADE</v>
          </cell>
          <cell r="E5481">
            <v>51.34</v>
          </cell>
        </row>
        <row r="5482">
          <cell r="A5482">
            <v>90942</v>
          </cell>
          <cell r="B5482" t="str">
            <v>CONTRAPISO ACÚSTICO EM ARGAMASSA TRAÇO 1:4 (CIMENTO E AREIA), PREPARO MANUAL, APLICADO EM ÁREAS SECAS MAIORES QUE 15M2, ESPESSURA 6CM. AF_10/2014</v>
          </cell>
          <cell r="C5482" t="str">
            <v>M2</v>
          </cell>
          <cell r="D5482" t="str">
            <v>COEFICIENTE DE REPRESENTATIVIDADE</v>
          </cell>
          <cell r="E5482">
            <v>56.09</v>
          </cell>
        </row>
        <row r="5483">
          <cell r="A5483">
            <v>90943</v>
          </cell>
          <cell r="B5483" t="str">
            <v>CONTRAPISO ACÚSTICO EM ARGAMASSA PRONTA, PREPARO MECÂNICO COM MISTURADOR 300 KG, APLICADO EM ÁREAS SECAS MAIORES QUE 15M2, ESPESSURA 6CM. AF_10/2014</v>
          </cell>
          <cell r="C5483" t="str">
            <v>M2</v>
          </cell>
          <cell r="D5483" t="str">
            <v>COEFICIENTE DE REPRESENTATIVIDADE</v>
          </cell>
          <cell r="E5483">
            <v>113.28</v>
          </cell>
        </row>
        <row r="5484">
          <cell r="A5484">
            <v>90944</v>
          </cell>
          <cell r="B5484" t="str">
            <v>CONTRAPISO ACÚSTICO EM ARGAMASSA PRONTA, PREPARO MANUAL, APLICADO EM ÁREAS SECAS MAIORES QUE 15M2, ESPESSURA 6CM. AF_10/2014</v>
          </cell>
          <cell r="C5484" t="str">
            <v>M2</v>
          </cell>
          <cell r="D5484" t="str">
            <v>COEFICIENTE DE REPRESENTATIVIDADE</v>
          </cell>
          <cell r="E5484">
            <v>122.9</v>
          </cell>
        </row>
        <row r="5485">
          <cell r="A5485">
            <v>90950</v>
          </cell>
          <cell r="B5485" t="str">
            <v>CONTRAPISO ACÚSTICO EM ARGAMASSA TRAÇO 1:4 (CIMENTO E AREIA), PREPARO MECÂNICO COM BETONEIRA 400L, APLICADO EM ÁREAS SECAS MAIORES QUE 15M2, ESPESSURA 7CM. AF_10/2014</v>
          </cell>
          <cell r="C5485" t="str">
            <v>M2</v>
          </cell>
          <cell r="D5485" t="str">
            <v>COEFICIENTE DE REPRESENTATIVIDADE</v>
          </cell>
          <cell r="E5485">
            <v>57.25</v>
          </cell>
        </row>
        <row r="5486">
          <cell r="A5486">
            <v>90952</v>
          </cell>
          <cell r="B5486" t="str">
            <v>CONTRAPISO ACÚSTICO EM ARGAMASSA TRAÇO 1:4 (CIMENTO E AREIA), PREPARO MANUAL, APLICADO EM ÁREAS SECAS MAIORES QUE 15M2, ESPESSURA 7CM. AF_10/2014</v>
          </cell>
          <cell r="C5486" t="str">
            <v>M2</v>
          </cell>
          <cell r="D5486" t="str">
            <v>COEFICIENTE DE REPRESENTATIVIDADE</v>
          </cell>
          <cell r="E5486">
            <v>62.72</v>
          </cell>
        </row>
        <row r="5487">
          <cell r="A5487">
            <v>90953</v>
          </cell>
          <cell r="B5487" t="str">
            <v>CONTRAPISO ACÚSTICO EM ARGAMASSA PRONTA, PREPARO MECÂNICO COM MISTURADOR 300 KG, APLICADO EM ÁREAS SECAS MAIORES QUE 15M2, ESPESSURA 7CM. AF_10/2014</v>
          </cell>
          <cell r="C5487" t="str">
            <v>M2</v>
          </cell>
          <cell r="D5487" t="str">
            <v>COEFICIENTE DE REPRESENTATIVIDADE</v>
          </cell>
          <cell r="E5487">
            <v>128.47</v>
          </cell>
        </row>
        <row r="5488">
          <cell r="A5488">
            <v>90954</v>
          </cell>
          <cell r="B5488" t="str">
            <v>CONTRAPISO ACÚSTICO EM ARGAMASSA PRONTA, PREPARO MANUAL, APLICADO EM ÁREAS SECAS MAIORES QUE 15M2, ESPESSURA 7CM. AF_10/2014</v>
          </cell>
          <cell r="C5488" t="str">
            <v>M2</v>
          </cell>
          <cell r="D5488" t="str">
            <v>COEFICIENTE DE REPRESENTATIVIDADE</v>
          </cell>
          <cell r="E5488">
            <v>139.53</v>
          </cell>
        </row>
        <row r="5489">
          <cell r="A5489">
            <v>94438</v>
          </cell>
          <cell r="B5489" t="str">
            <v>(COMPOSIÇÃO REPRESENTATIVA) DO SERVIÇO DE CONTRAPISO EM ARGAMASSA TRAÇO 1:4 (CIM E AREIA), EM BETONEIRA 400 L, ESPESSURA 3 CM ÁREAS SECAS E 3 CM ÁREAS MOLHADAS, PARA EDIFICAÇÃO HABITACIONAL UNIFAMILIAR (CASA) E EDIFICAÇÃO PÚBLICA PADRÃO. AF_11/2014</v>
          </cell>
          <cell r="C5489" t="str">
            <v>M2</v>
          </cell>
          <cell r="D5489" t="str">
            <v>COEFICIENTE DE REPRESENTATIVIDADE</v>
          </cell>
          <cell r="E5489">
            <v>30.98</v>
          </cell>
        </row>
        <row r="5490">
          <cell r="A5490">
            <v>94439</v>
          </cell>
          <cell r="B5490" t="str">
            <v>(COMPOSIÇÃO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v>
          </cell>
          <cell r="C5490" t="str">
            <v>M2</v>
          </cell>
          <cell r="D5490" t="str">
            <v>COEFICIENTE DE REPRESENTATIVIDADE</v>
          </cell>
          <cell r="E5490">
            <v>34.340000000000003</v>
          </cell>
        </row>
        <row r="5491">
          <cell r="A5491">
            <v>94779</v>
          </cell>
          <cell r="B5491" t="str">
            <v>(COMPOSIÇÃO REPRESENTATIVA) DO SERVIÇO DE CONTRAPISO EM ARGAMASSA TRAÇO 1:4 (CIM E AREIA), EM BETONEIRA 400 L, ESPESSURA 3 CM ÁREAS SECAS E 3 CM ÁREAS MOLHADAS, PARA EDIFICAÇÃO HABITACIONAL MULTIFAMILIAR (PRÉDIO). AF_11/2014</v>
          </cell>
          <cell r="C5491" t="str">
            <v>M2</v>
          </cell>
          <cell r="D5491" t="str">
            <v>COEFICIENTE DE REPRESENTATIVIDADE</v>
          </cell>
          <cell r="E5491">
            <v>29.88</v>
          </cell>
        </row>
        <row r="5492">
          <cell r="A5492">
            <v>94782</v>
          </cell>
          <cell r="B5492" t="str">
            <v>(COMPOSIÇÃO REPRESENTATIVA) DO SERVIÇO DE CONTRAPISO EM ARGAMASSA TRAÇO 1:4 (CIM E AREIA), EM BETONEIRA 400 L, ESPESSURA 4 CM ÁREAS SECAS E AREAS MOLHADAS SOBRE LAJE E 3 CM ÁREAS MOLHADAS SOBRE IMPERMEABILIZAÇÃO, PARA EDIFICAÇÃO HABITACIONAL MULTIFAMILIAR (PRÉDIO). AF_11/2014</v>
          </cell>
          <cell r="C5492" t="str">
            <v>M2</v>
          </cell>
          <cell r="D5492" t="str">
            <v>COEFICIENTE DE REPRESENTATIVIDADE</v>
          </cell>
          <cell r="E5492">
            <v>33.61</v>
          </cell>
        </row>
        <row r="5493">
          <cell r="A5493">
            <v>72190</v>
          </cell>
          <cell r="B5493" t="str">
            <v>RODAPE BORRACHA LISO, ALTURA = 7CM, ESPESSURA = 2 MM, PARA ARGAMASSA</v>
          </cell>
          <cell r="C5493" t="str">
            <v>M</v>
          </cell>
          <cell r="D5493" t="str">
            <v>COEFICIENTE DE REPRESENTATIVIDADE</v>
          </cell>
          <cell r="E5493">
            <v>29.99</v>
          </cell>
        </row>
        <row r="5494">
          <cell r="A5494">
            <v>87871</v>
          </cell>
          <cell r="B5494" t="str">
            <v>CHAPISCO APLICADO SOMENTE EM ESTRUTURAS DE CONCRETO EM ALVENARIAS INTERNAS, COM DESEMPENADEIRA DENTADA. ARGAMASSA INDUSTRIALIZADA COM PREPARO MANUAL. AF_06/2014</v>
          </cell>
          <cell r="C5494" t="str">
            <v>M2</v>
          </cell>
          <cell r="D5494" t="str">
            <v>COEFICIENTE DE REPRESENTATIVIDADE</v>
          </cell>
          <cell r="E5494">
            <v>14.75</v>
          </cell>
        </row>
        <row r="5495">
          <cell r="A5495">
            <v>87872</v>
          </cell>
          <cell r="B5495" t="str">
            <v>CHAPISCO APLICADO SOMENTE EM ESTRUTURAS DE CONCRETO EM ALVENARIAS INTERNAS, COM DESEMPENADEIRA DENTADA.  ARGAMASSA INDUSTRIALIZADA COM PREPARO EM MISTURADOR 300 KG. AF_06/2014</v>
          </cell>
          <cell r="C5495" t="str">
            <v>M2</v>
          </cell>
          <cell r="D5495" t="str">
            <v>COEFICIENTE DE REPRESENTATIVIDADE</v>
          </cell>
          <cell r="E5495">
            <v>14.2</v>
          </cell>
        </row>
        <row r="5496">
          <cell r="A5496">
            <v>87873</v>
          </cell>
          <cell r="B5496" t="str">
            <v>CHAPISCO APLICADO EM ALVENARIAS E ESTRUTURAS DE CONCRETO INTERNAS, COM ROLO PARA TEXTURA ACRÍLICA.  ARGAMASSA TRAÇO 1:4 E EMULSÃO POLIMÉRICA (ADESIVO) COM PREPARO MANUAL. AF_06/2014</v>
          </cell>
          <cell r="C5496" t="str">
            <v>M2</v>
          </cell>
          <cell r="D5496" t="str">
            <v>COEFICIENTE DE REPRESENTATIVIDADE</v>
          </cell>
          <cell r="E5496">
            <v>3.87</v>
          </cell>
        </row>
        <row r="5497">
          <cell r="A5497">
            <v>87874</v>
          </cell>
          <cell r="B5497" t="str">
            <v>CHAPISCO APLICADO EM ALVENARIAS E ESTRUTURAS DE CONCRETO INTERNAS, COM ROLO PARA TEXTURA ACRÍLICA.  ARGAMASSA TRAÇO 1:4 E EMULSÃO POLIMÉRICA (ADESIVO) COM PREPARO EM BETONEIRA 400L. AF_06/2014</v>
          </cell>
          <cell r="C5497" t="str">
            <v>M2</v>
          </cell>
          <cell r="D5497" t="str">
            <v>COEFICIENTE DE REPRESENTATIVIDADE</v>
          </cell>
          <cell r="E5497">
            <v>3.77</v>
          </cell>
        </row>
        <row r="5498">
          <cell r="A5498">
            <v>87876</v>
          </cell>
          <cell r="B5498" t="str">
            <v>CHAPISCO APLICADO EM ALVENARIAS E ESTRUTURAS DE CONCRETO INTERNAS, COM ROLO PARA TEXTURA ACRÍLICA.  ARGAMASSA INDUSTRIALIZADA COM PREPARO MANUAL. AF_06/2014</v>
          </cell>
          <cell r="C5498" t="str">
            <v>M2</v>
          </cell>
          <cell r="D5498" t="str">
            <v>COEFICIENTE DE REPRESENTATIVIDADE</v>
          </cell>
          <cell r="E5498">
            <v>7.7</v>
          </cell>
        </row>
        <row r="5499">
          <cell r="A5499">
            <v>87877</v>
          </cell>
          <cell r="B5499" t="str">
            <v>CHAPISCO APLICADO EM ALVENARIAS E ESTRUTURAS DE CONCRETO INTERNAS, COM ROLO PARA TEXTURA ACRÍLICA.  ARGAMASSA INDUSTRIALIZADA COM PREPARO EM MISTURADOR 300 KG. AF_06/2014</v>
          </cell>
          <cell r="C5499" t="str">
            <v>M2</v>
          </cell>
          <cell r="D5499" t="str">
            <v>COEFICIENTE DE REPRESENTATIVIDADE</v>
          </cell>
          <cell r="E5499">
            <v>7.44</v>
          </cell>
        </row>
        <row r="5500">
          <cell r="A5500">
            <v>87878</v>
          </cell>
          <cell r="B5500" t="str">
            <v>CHAPISCO APLICADO EM ALVENARIAS E ESTRUTURAS DE CONCRETO INTERNAS, COM COLHER DE PEDREIRO.  ARGAMASSA TRAÇO 1:3 COM PREPARO MANUAL. AF_06/2014</v>
          </cell>
          <cell r="C5500" t="str">
            <v>M2</v>
          </cell>
          <cell r="D5500" t="str">
            <v>COEFICIENTE DE REPRESENTATIVIDADE</v>
          </cell>
          <cell r="E5500">
            <v>3.28</v>
          </cell>
        </row>
        <row r="5501">
          <cell r="A5501">
            <v>87879</v>
          </cell>
          <cell r="B5501" t="str">
            <v>CHAPISCO APLICADO EM ALVENARIAS E ESTRUTURAS DE CONCRETO INTERNAS, COM COLHER DE PEDREIRO.  ARGAMASSA TRAÇO 1:3 COM PREPARO EM BETONEIRA 400L. AF_06/2014</v>
          </cell>
          <cell r="C5501" t="str">
            <v>M2</v>
          </cell>
          <cell r="D5501" t="str">
            <v>COEFICIENTE DE REPRESENTATIVIDADE</v>
          </cell>
          <cell r="E5501">
            <v>2.94</v>
          </cell>
        </row>
        <row r="5502">
          <cell r="A5502">
            <v>87881</v>
          </cell>
          <cell r="B5502" t="str">
            <v>CHAPISCO APLICADO NO TETO, COM ROLO PARA TEXTURA ACRÍLICA. ARGAMASSA TRAÇO 1:4 E EMULSÃO POLIMÉRICA (ADESIVO) COM PREPARO MANUAL. AF_06/2014</v>
          </cell>
          <cell r="C5502" t="str">
            <v>M2</v>
          </cell>
          <cell r="D5502" t="str">
            <v>COEFICIENTE DE REPRESENTATIVIDADE</v>
          </cell>
          <cell r="E5502">
            <v>3.77</v>
          </cell>
        </row>
        <row r="5503">
          <cell r="A5503">
            <v>87882</v>
          </cell>
          <cell r="B5503" t="str">
            <v>CHAPISCO APLICADO NO TETO, COM ROLO PARA TEXTURA ACRÍLICA. ARGAMASSA TRAÇO 1:4 E EMULSÃO POLIMÉRICA (ADESIVO) COM PREPARO EM BETONEIRA 400L. AF_06/2014</v>
          </cell>
          <cell r="C5503" t="str">
            <v>M2</v>
          </cell>
          <cell r="D5503" t="str">
            <v>COEFICIENTE DE REPRESENTATIVIDADE</v>
          </cell>
          <cell r="E5503">
            <v>3.67</v>
          </cell>
        </row>
        <row r="5504">
          <cell r="A5504">
            <v>87884</v>
          </cell>
          <cell r="B5504" t="str">
            <v>CHAPISCO APLICADO NO TETO, COM ROLO PARA TEXTURA ACRÍLICA. ARGAMASSA INDUSTRIALIZADA COM PREPARO MANUAL. AF_06/2014</v>
          </cell>
          <cell r="C5504" t="str">
            <v>M2</v>
          </cell>
          <cell r="D5504" t="str">
            <v>COEFICIENTE DE REPRESENTATIVIDADE</v>
          </cell>
          <cell r="E5504">
            <v>7.6</v>
          </cell>
        </row>
        <row r="5505">
          <cell r="A5505">
            <v>87885</v>
          </cell>
          <cell r="B5505" t="str">
            <v>CHAPISCO APLICADO NO TETO, COM ROLO PARA TEXTURA ACRÍLICA. ARGAMASSA INDUSTRIALIZADA COM PREPARO EM MISTURADOR 300 KG. AF_06/2014</v>
          </cell>
          <cell r="C5505" t="str">
            <v>M2</v>
          </cell>
          <cell r="D5505" t="str">
            <v>COEFICIENTE DE REPRESENTATIVIDADE</v>
          </cell>
          <cell r="E5505">
            <v>7.34</v>
          </cell>
        </row>
        <row r="5506">
          <cell r="A5506">
            <v>87886</v>
          </cell>
          <cell r="B5506" t="str">
            <v>CHAPISCO APLICADO NO TETO, COM DESEMPENADEIRA DENTADA. ARGAMASSA INDUSTRIALIZADA COM PREPARO MANUAL. AF_06/2014</v>
          </cell>
          <cell r="C5506" t="str">
            <v>M2</v>
          </cell>
          <cell r="D5506" t="str">
            <v>COEFICIENTE DE REPRESENTATIVIDADE</v>
          </cell>
          <cell r="E5506">
            <v>20.56</v>
          </cell>
        </row>
        <row r="5507">
          <cell r="A5507">
            <v>87887</v>
          </cell>
          <cell r="B5507" t="str">
            <v>CHAPISCO APLICADO NO TETO, COM DESEMPENADEIRA DENTADA. ARGAMASSA INDUSTRIALIZADA COM PREPARO EM MISTURADOR 300 KG. AF_06/2014</v>
          </cell>
          <cell r="C5507" t="str">
            <v>M2</v>
          </cell>
          <cell r="D5507" t="str">
            <v>COEFICIENTE DE REPRESENTATIVIDADE</v>
          </cell>
          <cell r="E5507">
            <v>20.010000000000002</v>
          </cell>
        </row>
        <row r="5508">
          <cell r="A5508">
            <v>87888</v>
          </cell>
          <cell r="B5508" t="str">
            <v>CHAPISCO APLICADO EM ALVENARIA (SEM PRESENÇA DE VÃOS) E ESTRUTURAS DE CONCRETO DE FACHADA, COM ROLO PARA TEXTURA ACRÍLICA.  ARGAMASSA TRAÇO 1:4 E EMULSÃO POLIMÉRICA (ADESIVO) COM PREPARO MANUAL. AF_06/2014</v>
          </cell>
          <cell r="C5508" t="str">
            <v>M2</v>
          </cell>
          <cell r="D5508" t="str">
            <v>COEFICIENTE DE REPRESENTATIVIDADE</v>
          </cell>
          <cell r="E5508">
            <v>5.07</v>
          </cell>
        </row>
        <row r="5509">
          <cell r="A5509">
            <v>87889</v>
          </cell>
          <cell r="B5509" t="str">
            <v>CHAPISCO APLICADO EM ALVENARIA (SEM PRESENÇA DE VÃOS) E ESTRUTURAS DE CONCRETO DE FACHADA, COM ROLO PARA TEXTURA ACRÍLICA.  ARGAMASSA TRAÇO 1:4 E EMULSÃO POLIMÉRICA (ADESIVO) COM PREPARO EM BETONEIRA 400L. AF_06/2014</v>
          </cell>
          <cell r="C5509" t="str">
            <v>M2</v>
          </cell>
          <cell r="D5509" t="str">
            <v>COEFICIENTE DE REPRESENTATIVIDADE</v>
          </cell>
          <cell r="E5509">
            <v>4.97</v>
          </cell>
        </row>
        <row r="5510">
          <cell r="A5510">
            <v>87891</v>
          </cell>
          <cell r="B5510" t="str">
            <v>CHAPISCO APLICADO EM ALVENARIA (SEM PRESENÇA DE VÃOS) E ESTRUTURAS DE CONCRETO DE FACHADA, COM ROLO PARA TEXTURA ACRÍLICA.  ARGAMASSA INDUSTRIALIZADA COM PREPARO MANUAL. AF_06/2014</v>
          </cell>
          <cell r="C5510" t="str">
            <v>M2</v>
          </cell>
          <cell r="D5510" t="str">
            <v>COEFICIENTE DE REPRESENTATIVIDADE</v>
          </cell>
          <cell r="E5510">
            <v>8.9</v>
          </cell>
        </row>
        <row r="5511">
          <cell r="A5511">
            <v>87892</v>
          </cell>
          <cell r="B5511" t="str">
            <v>CHAPISCO APLICADO EM ALVENARIA (SEM PRESENÇA DE VÃOS) E ESTRUTURAS DE CONCRETO DE FACHADA, COM ROLO PARA TEXTURA ACRÍLICA.  ARGAMASSA INDUSTRIALIZADA COM PREPARO EM MISTURADOR 300 KG. AF_06/2014</v>
          </cell>
          <cell r="C5511" t="str">
            <v>M2</v>
          </cell>
          <cell r="D5511" t="str">
            <v>COEFICIENTE DE REPRESENTATIVIDADE</v>
          </cell>
          <cell r="E5511">
            <v>8.64</v>
          </cell>
        </row>
        <row r="5512">
          <cell r="A5512">
            <v>87893</v>
          </cell>
          <cell r="B5512" t="str">
            <v>CHAPISCO APLICADO EM ALVENARIA (SEM PRESENÇA DE VÃOS) E ESTRUTURAS DE CONCRETO DE FACHADA, COM COLHER DE PEDREIRO.  ARGAMASSA TRAÇO 1:3 COM PREPARO MANUAL. AF_06/2014</v>
          </cell>
          <cell r="C5512" t="str">
            <v>M2</v>
          </cell>
          <cell r="D5512" t="str">
            <v>COEFICIENTE DE REPRESENTATIVIDADE</v>
          </cell>
          <cell r="E5512">
            <v>5.34</v>
          </cell>
        </row>
        <row r="5513">
          <cell r="A5513">
            <v>87894</v>
          </cell>
          <cell r="B5513" t="str">
            <v>CHAPISCO APLICADO EM ALVENARIA (SEM PRESENÇA DE VÃOS) E ESTRUTURAS DE CONCRETO DE FACHADA, COM COLHER DE PEDREIRO.  ARGAMASSA TRAÇO 1:3 COM PREPARO EM BETONEIRA 400L. AF_06/2014</v>
          </cell>
          <cell r="C5513" t="str">
            <v>M2</v>
          </cell>
          <cell r="D5513" t="str">
            <v>COEFICIENTE DE REPRESENTATIVIDADE</v>
          </cell>
          <cell r="E5513">
            <v>5</v>
          </cell>
        </row>
        <row r="5514">
          <cell r="A5514">
            <v>87896</v>
          </cell>
          <cell r="B5514" t="str">
            <v>CHAPISCO APLICADO EM ALVENARIA (SEM PRESENÇA DE VÃOS) E ESTRUTURAS DE CONCRETO DE FACHADA, COM EQUIPAMENTO DE PROJEÇÃO.  ARGAMASSA TRAÇO 1:3 COM PREPARO MANUAL. AF_06/2014</v>
          </cell>
          <cell r="C5514" t="str">
            <v>M2</v>
          </cell>
          <cell r="D5514" t="str">
            <v>ATRIBUÍDO SÃO PAULO</v>
          </cell>
          <cell r="E5514">
            <v>4.71</v>
          </cell>
        </row>
        <row r="5515">
          <cell r="A5515">
            <v>87897</v>
          </cell>
          <cell r="B5515" t="str">
            <v>CHAPISCO APLICADO EM ALVENARIA (SEM PRESENÇA DE VÃOS) E ESTRUTURAS DE CONCRETO DE FACHADA, COM EQUIPAMENTO DE PROJEÇÃO.  ARGAMASSA TRAÇO 1:3 COM PREPARO EM BETONEIRA 400 L. AF_06/2014</v>
          </cell>
          <cell r="C5515" t="str">
            <v>M2</v>
          </cell>
          <cell r="D5515" t="str">
            <v>ATRIBUÍDO SÃO PAULO</v>
          </cell>
          <cell r="E5515">
            <v>4.37</v>
          </cell>
        </row>
        <row r="5516">
          <cell r="A5516">
            <v>87899</v>
          </cell>
          <cell r="B5516" t="str">
            <v>CHAPISCO APLICADO EM ALVENARIA (COM PRESENÇA DE VÃOS) E ESTRUTURAS DE CONCRETO DE FACHADA, COM ROLO PARA TEXTURA ACRÍLICA.  ARGAMASSA TRAÇO 1:4 E EMULSÃO POLIMÉRICA (ADESIVO) COM PREPARO MANUAL. AF_06/2014</v>
          </cell>
          <cell r="C5516" t="str">
            <v>M2</v>
          </cell>
          <cell r="D5516" t="str">
            <v>COEFICIENTE DE REPRESENTATIVIDADE</v>
          </cell>
          <cell r="E5516">
            <v>6.14</v>
          </cell>
        </row>
        <row r="5517">
          <cell r="A5517">
            <v>87900</v>
          </cell>
          <cell r="B5517" t="str">
            <v>CHAPISCO APLICADO EM ALVENARIA (COM PRESENÇA DE VÃOS) E ESTRUTURAS DE CONCRETO DE FACHADA, COM ROLO PARA TEXTURA ACRÍLICA.  ARGAMASSA TRAÇO 1:4 E EMULSÃO POLIMÉRICA (ADESIVO) COM PREPARO EM BETONEIRA 400L. AF_06/2014</v>
          </cell>
          <cell r="C5517" t="str">
            <v>M2</v>
          </cell>
          <cell r="D5517" t="str">
            <v>COEFICIENTE DE REPRESENTATIVIDADE</v>
          </cell>
          <cell r="E5517">
            <v>6.04</v>
          </cell>
        </row>
        <row r="5518">
          <cell r="A5518">
            <v>87902</v>
          </cell>
          <cell r="B5518" t="str">
            <v>CHAPISCO APLICADO EM ALVENARIA (COM PRESENÇA DE VÃOS) E ESTRUTURAS DE CONCRETO DE FACHADA, COM ROLO PARA TEXTURA ACRÍLICA.  ARGAMASSA INDUSTRIALIZADA COM PREPARO MANUAL. AF_06/2014</v>
          </cell>
          <cell r="C5518" t="str">
            <v>M2</v>
          </cell>
          <cell r="D5518" t="str">
            <v>COEFICIENTE DE REPRESENTATIVIDADE</v>
          </cell>
          <cell r="E5518">
            <v>9.9700000000000006</v>
          </cell>
        </row>
        <row r="5519">
          <cell r="A5519">
            <v>87903</v>
          </cell>
          <cell r="B5519" t="str">
            <v>CHAPISCO APLICADO EM ALVENARIA (COM PRESENÇA DE VÃOS) E ESTRUTURAS DE CONCRETO DE FACHADA, COM ROLO PARA TEXTURA ACRÍLICA.  ARGAMASSA INDUSTRIALIZADA COM PREPARO EM MISTURADOR 300 KG. AF_06/2014</v>
          </cell>
          <cell r="C5519" t="str">
            <v>M2</v>
          </cell>
          <cell r="D5519" t="str">
            <v>COEFICIENTE DE REPRESENTATIVIDADE</v>
          </cell>
          <cell r="E5519">
            <v>9.7100000000000009</v>
          </cell>
        </row>
        <row r="5520">
          <cell r="A5520">
            <v>87904</v>
          </cell>
          <cell r="B5520" t="str">
            <v>CHAPISCO APLICADO EM ALVENARIA (COM PRESENÇA DE VÃOS) E ESTRUTURAS DE CONCRETO DE FACHADA, COM COLHER DE PEDREIRO.  ARGAMASSA TRAÇO 1:3 COM PREPARO MANUAL. AF_06/2014</v>
          </cell>
          <cell r="C5520" t="str">
            <v>M2</v>
          </cell>
          <cell r="D5520" t="str">
            <v>COEFICIENTE DE REPRESENTATIVIDADE</v>
          </cell>
          <cell r="E5520">
            <v>7.12</v>
          </cell>
        </row>
        <row r="5521">
          <cell r="A5521">
            <v>87905</v>
          </cell>
          <cell r="B5521" t="str">
            <v>CHAPISCO APLICADO EM ALVENARIA (COM PRESENÇA DE VÃOS) E ESTRUTURAS DE CONCRETO DE FACHADA, COM COLHER DE PEDREIRO.  ARGAMASSA TRAÇO 1:3 COM PREPARO EM BETONEIRA 400L. AF_06/2014</v>
          </cell>
          <cell r="C5521" t="str">
            <v>M2</v>
          </cell>
          <cell r="D5521" t="str">
            <v>COEFICIENTE DE REPRESENTATIVIDADE</v>
          </cell>
          <cell r="E5521">
            <v>6.78</v>
          </cell>
        </row>
        <row r="5522">
          <cell r="A5522">
            <v>87907</v>
          </cell>
          <cell r="B5522" t="str">
            <v>CHAPISCO APLICADO EM ALVENARIA (COM PRESENÇA DE VÃOS) E ESTRUTURAS DE CONCRETO DE FACHADA, COM EQUIPAMENTO DE PROJEÇÃO.  ARGAMASSA TRAÇO 1:3 COM PREPARO MANUAL. AF_06/2014</v>
          </cell>
          <cell r="C5522" t="str">
            <v>M2</v>
          </cell>
          <cell r="D5522" t="str">
            <v>ATRIBUÍDO SÃO PAULO</v>
          </cell>
          <cell r="E5522">
            <v>6.2</v>
          </cell>
        </row>
        <row r="5523">
          <cell r="A5523">
            <v>87908</v>
          </cell>
          <cell r="B5523" t="str">
            <v>CHAPISCO APLICADO EM ALVENARIA (COM PRESENÇA DE VÃOS) E ESTRUTURAS DE CONCRETO DE FACHADA, COM EQUIPAMENTO DE PROJEÇÃO.  ARGAMASSA TRAÇO 1:3 COM PREPARO EM BETONEIRA 400 L. AF_06/2014</v>
          </cell>
          <cell r="C5523" t="str">
            <v>M2</v>
          </cell>
          <cell r="D5523" t="str">
            <v>ATRIBUÍDO SÃO PAULO</v>
          </cell>
          <cell r="E5523">
            <v>5.86</v>
          </cell>
        </row>
        <row r="5524">
          <cell r="A5524">
            <v>87910</v>
          </cell>
          <cell r="B5524" t="str">
            <v>CHAPISCO APLICADO SOMENTE NA ESTRUTURA DE CONCRETO DA FACHADA, COM DESEMPENADEIRA DENTADA. ARGAMASSA INDUSTRIALIZADA COM PREPARO MANUAL. AF_06/2014</v>
          </cell>
          <cell r="C5524" t="str">
            <v>M2</v>
          </cell>
          <cell r="D5524" t="str">
            <v>COEFICIENTE DE REPRESENTATIVIDADE</v>
          </cell>
          <cell r="E5524">
            <v>20.21</v>
          </cell>
        </row>
        <row r="5525">
          <cell r="A5525">
            <v>87911</v>
          </cell>
          <cell r="B5525" t="str">
            <v>CHAPISCO APLICADO SOMENTE NA ESTRUTURA DE CONCRETO DA FACHADA, COM DESEMPENADEIRA DENTADA. ARGAMASSA INDUSTRIALIZADA COM PREPARO EM MISTURADOR 300 KG. AF_06/2014</v>
          </cell>
          <cell r="C5525" t="str">
            <v>M2</v>
          </cell>
          <cell r="D5525" t="str">
            <v>COEFICIENTE DE REPRESENTATIVIDADE</v>
          </cell>
          <cell r="E5525">
            <v>19.66</v>
          </cell>
        </row>
        <row r="5526">
          <cell r="A5526">
            <v>5991</v>
          </cell>
          <cell r="B5526" t="str">
            <v>BARRA LISA COM ARGAMASSA TRACO 1:4 (CIMENTO E AREIA GROSSA), ESPESSURA 2,0CM, INCLUSO ADITIVO IMPERMEABILIZANTE, PREPARO MECANICO DA ARGAMASSA</v>
          </cell>
          <cell r="C5526" t="str">
            <v>M2</v>
          </cell>
          <cell r="D5526" t="str">
            <v>COEFICIENTE DE REPRESENTATIVIDADE</v>
          </cell>
          <cell r="E5526">
            <v>42.72</v>
          </cell>
        </row>
        <row r="5527">
          <cell r="A5527">
            <v>84023</v>
          </cell>
          <cell r="B5527" t="str">
            <v>BARRA LISA TRACO 1:3 (CIMENTO E AREIA MEDIA), ESPESSURA 1,5CM, PREPARO MANUAL DA ARGAMASSA</v>
          </cell>
          <cell r="C5527" t="str">
            <v>M2</v>
          </cell>
          <cell r="D5527" t="str">
            <v>COEFICIENTE DE REPRESENTATIVIDADE</v>
          </cell>
          <cell r="E5527">
            <v>40.159999999999997</v>
          </cell>
        </row>
        <row r="5528">
          <cell r="A5528">
            <v>84024</v>
          </cell>
          <cell r="B5528" t="str">
            <v>BARRA LISA TRACO 1:3 (CIMENTO E AREIA MEDIA), ESPESSURA 1,0CM, PREPARO MANUAL DA ARGAMASSA</v>
          </cell>
          <cell r="C5528" t="str">
            <v>M2</v>
          </cell>
          <cell r="D5528" t="str">
            <v>COEFICIENTE DE REPRESENTATIVIDADE</v>
          </cell>
          <cell r="E5528">
            <v>38.33</v>
          </cell>
        </row>
        <row r="5529">
          <cell r="A5529">
            <v>84026</v>
          </cell>
          <cell r="B5529" t="str">
            <v>BARRA LISA TRACO 1:4 (CIMENTO E AREIA MEDIA), ESPESSURA 2,0CM, PREPARO MANUAL DA ARGAMASSA</v>
          </cell>
          <cell r="C5529" t="str">
            <v>M2</v>
          </cell>
          <cell r="D5529" t="str">
            <v>COEFICIENTE DE REPRESENTATIVIDADE</v>
          </cell>
          <cell r="E5529">
            <v>46.58</v>
          </cell>
        </row>
        <row r="5530">
          <cell r="A5530">
            <v>84027</v>
          </cell>
          <cell r="B5530" t="str">
            <v>BARRA LISA TRACO 1:3 (CIMENTO E AREIA MEDIA), ESPESSURA 0,5CM, PREPARO MANUAL DA ARGAMASSA</v>
          </cell>
          <cell r="C5530" t="str">
            <v>M2</v>
          </cell>
          <cell r="D5530" t="str">
            <v>COEFICIENTE DE REPRESENTATIVIDADE</v>
          </cell>
          <cell r="E5530">
            <v>32.69</v>
          </cell>
        </row>
        <row r="5531">
          <cell r="A5531">
            <v>84028</v>
          </cell>
          <cell r="B5531" t="str">
            <v>BARRA LISA TRACO 1:4 (CIMENTO E AREIA MEDIA), COM CORANTE AMARELO, ESPESSURA 2,0CM, PREPARO MANUAL DA ARGAMASSA</v>
          </cell>
          <cell r="C5531" t="str">
            <v>M2</v>
          </cell>
          <cell r="D5531" t="str">
            <v>COEFICIENTE DE REPRESENTATIVIDADE</v>
          </cell>
          <cell r="E5531">
            <v>52.38</v>
          </cell>
        </row>
        <row r="5532">
          <cell r="A5532">
            <v>84072</v>
          </cell>
          <cell r="B5532" t="str">
            <v>BARRA LISA TRACO 1:3 (CIMENTO E AREIA MEDIA NAO PENEIRADA), INCLUSO ADITIVO IMPERMEABILIZANTE, ESPESSURA 0,5CM, PREPARO MANUAL DA ARGAMASSA</v>
          </cell>
          <cell r="C5532" t="str">
            <v>M2</v>
          </cell>
          <cell r="D5532" t="str">
            <v>COEFICIENTE DE REPRESENTATIVIDADE</v>
          </cell>
          <cell r="E5532">
            <v>33.17</v>
          </cell>
        </row>
        <row r="5533">
          <cell r="A5533">
            <v>87411</v>
          </cell>
          <cell r="B5533" t="str">
            <v>APLICAÇÃO MANUAL DE GESSO DESEMPENADO (SEM TALISCAS) EM TETO DE AMBIENTES DE ÁREA MAIOR QUE 10M², ESPESSURA DE 0,5CM. AF_06/2014</v>
          </cell>
          <cell r="C5533" t="str">
            <v>M2</v>
          </cell>
          <cell r="D5533" t="str">
            <v>COEFICIENTE DE REPRESENTATIVIDADE</v>
          </cell>
          <cell r="E5533">
            <v>10.88</v>
          </cell>
        </row>
        <row r="5534">
          <cell r="A5534">
            <v>87412</v>
          </cell>
          <cell r="B5534" t="str">
            <v>APLICAÇÃO MANUAL DE GESSO DESEMPENADO (SEM TALISCAS) EM TETO DE AMBIENTES DE ÁREA ENTRE 5M² E 10M², ESPESSURA DE 0,5CM. AF_06/2014</v>
          </cell>
          <cell r="C5534" t="str">
            <v>M2</v>
          </cell>
          <cell r="D5534" t="str">
            <v>COEFICIENTE DE REPRESENTATIVIDADE</v>
          </cell>
          <cell r="E5534">
            <v>15.75</v>
          </cell>
        </row>
        <row r="5535">
          <cell r="A5535">
            <v>87413</v>
          </cell>
          <cell r="B5535" t="str">
            <v>APLICAÇÃO MANUAL DE GESSO DESEMPENADO (SEM TALISCAS) EM TETO DE AMBIENTES DE ÁREA MENOR QUE 5M², ESPESSURA DE 0,5CM. AF_06/2014</v>
          </cell>
          <cell r="C5535" t="str">
            <v>M2</v>
          </cell>
          <cell r="D5535" t="str">
            <v>COEFICIENTE DE REPRESENTATIVIDADE</v>
          </cell>
          <cell r="E5535">
            <v>18.53</v>
          </cell>
        </row>
        <row r="5536">
          <cell r="A5536">
            <v>87414</v>
          </cell>
          <cell r="B5536" t="str">
            <v>APLICAÇÃO MANUAL DE GESSO DESEMPENADO (SEM TALISCAS) EM TETO DE AMBIENTES DE ÁREA MAIOR QUE 10M², ESPESSURA DE 1,0CM. AF_06/2014</v>
          </cell>
          <cell r="C5536" t="str">
            <v>M2</v>
          </cell>
          <cell r="D5536" t="str">
            <v>COEFICIENTE DE REPRESENTATIVIDADE</v>
          </cell>
          <cell r="E5536">
            <v>16.04</v>
          </cell>
        </row>
        <row r="5537">
          <cell r="A5537">
            <v>87415</v>
          </cell>
          <cell r="B5537" t="str">
            <v>APLICAÇÃO MANUAL DE GESSO DESEMPENADO (SEM TALISCAS) EM TETO DE AMBIENTES DE ÁREA ENTRE 5M² E 10M², ESPESSURA DE 1,0CM. AF_06/2014</v>
          </cell>
          <cell r="C5537" t="str">
            <v>M2</v>
          </cell>
          <cell r="D5537" t="str">
            <v>COEFICIENTE DE REPRESENTATIVIDADE</v>
          </cell>
          <cell r="E5537">
            <v>20.74</v>
          </cell>
        </row>
        <row r="5538">
          <cell r="A5538">
            <v>87416</v>
          </cell>
          <cell r="B5538" t="str">
            <v>APLICAÇÃO MANUAL DE GESSO DESEMPENADO (SEM TALISCAS) EM TETO DE AMBIENTES DE ÁREA MENOR QUE 5M², ESPESSURA DE 1,0CM. AF_06/2014</v>
          </cell>
          <cell r="C5538" t="str">
            <v>M2</v>
          </cell>
          <cell r="D5538" t="str">
            <v>COEFICIENTE DE REPRESENTATIVIDADE</v>
          </cell>
          <cell r="E5538">
            <v>23.7</v>
          </cell>
        </row>
        <row r="5539">
          <cell r="A5539">
            <v>87417</v>
          </cell>
          <cell r="B5539" t="str">
            <v>APLICAÇÃO MANUAL DE GESSO DESEMPENADO (SEM TALISCAS) EM PAREDES DE AMBIENTES DE ÁREA MAIOR QUE 10M², ESPESSURA DE 0,5CM. AF_06/2014</v>
          </cell>
          <cell r="C5539" t="str">
            <v>M2</v>
          </cell>
          <cell r="D5539" t="str">
            <v>COEFICIENTE DE REPRESENTATIVIDADE</v>
          </cell>
          <cell r="E5539">
            <v>11.58</v>
          </cell>
        </row>
        <row r="5540">
          <cell r="A5540">
            <v>87418</v>
          </cell>
          <cell r="B5540" t="str">
            <v>APLICAÇÃO MANUAL DE GESSO DESEMPENADO (SEM TALISCAS) EM PAREDES DE AMBIENTES DE ÁREA ENTRE 5M² E 10M², ESPESSURA DE 0,5CM. AF_06/2014</v>
          </cell>
          <cell r="C5540" t="str">
            <v>M2</v>
          </cell>
          <cell r="D5540" t="str">
            <v>COEFICIENTE DE REPRESENTATIVIDADE</v>
          </cell>
          <cell r="E5540">
            <v>11.93</v>
          </cell>
        </row>
        <row r="5541">
          <cell r="A5541">
            <v>87419</v>
          </cell>
          <cell r="B5541" t="str">
            <v>APLICAÇÃO MANUAL DE GESSO DESEMPENADO (SEM TALISCAS) EM PAREDES DE AMBIENTES DE ÁREA MENOR QUE 5M², ESPESSURA DE 0,5CM. AF_06/2014</v>
          </cell>
          <cell r="C5541" t="str">
            <v>M2</v>
          </cell>
          <cell r="D5541" t="str">
            <v>COEFICIENTE DE REPRESENTATIVIDADE</v>
          </cell>
          <cell r="E5541">
            <v>12.98</v>
          </cell>
        </row>
        <row r="5542">
          <cell r="A5542">
            <v>87420</v>
          </cell>
          <cell r="B5542" t="str">
            <v>APLICAÇÃO MANUAL DE GESSO DESEMPENADO (SEM TALISCAS) EM PAREDES DE AMBIENTES DE ÁREA MAIOR QUE 10M², ESPESSURA DE 1,0CM. AF_06/2014</v>
          </cell>
          <cell r="C5542" t="str">
            <v>M2</v>
          </cell>
          <cell r="D5542" t="str">
            <v>COEFICIENTE DE REPRESENTATIVIDADE</v>
          </cell>
          <cell r="E5542">
            <v>17.260000000000002</v>
          </cell>
        </row>
        <row r="5543">
          <cell r="A5543">
            <v>87421</v>
          </cell>
          <cell r="B5543" t="str">
            <v>APLICAÇÃO MANUAL DE GESSO DESEMPENADO (SEM TALISCAS) EM PAREDES DE AMBIENTES DE ÁREA ENTRE 5M² E 10M², ESPESSURA DE 1,0CM. AF_06/2014</v>
          </cell>
          <cell r="C5543" t="str">
            <v>M2</v>
          </cell>
          <cell r="D5543" t="str">
            <v>COEFICIENTE DE REPRESENTATIVIDADE</v>
          </cell>
          <cell r="E5543">
            <v>17.61</v>
          </cell>
        </row>
        <row r="5544">
          <cell r="A5544">
            <v>87422</v>
          </cell>
          <cell r="B5544" t="str">
            <v>APLICAÇÃO MANUAL DE GESSO DESEMPENADO (SEM TALISCAS) EM PAREDES DE AMBIENTES DE ÁREA MENOR QUE 5M², ESPESSURA DE 1,0CM. AF_06/2014</v>
          </cell>
          <cell r="C5544" t="str">
            <v>M2</v>
          </cell>
          <cell r="D5544" t="str">
            <v>COEFICIENTE DE REPRESENTATIVIDADE</v>
          </cell>
          <cell r="E5544">
            <v>18.649999999999999</v>
          </cell>
        </row>
        <row r="5545">
          <cell r="A5545">
            <v>87423</v>
          </cell>
          <cell r="B5545" t="str">
            <v>APLICAÇÃO MANUAL DE GESSO SARRAFEADO (COM TALISCAS) EM PAREDES DE AMBIENTES DE ÁREA MAIOR QUE 10M², ESPESSURA DE 1,0CM. AF_06/2014</v>
          </cell>
          <cell r="C5545" t="str">
            <v>M2</v>
          </cell>
          <cell r="D5545" t="str">
            <v>COEFICIENTE DE REPRESENTATIVIDADE</v>
          </cell>
          <cell r="E5545">
            <v>23.16</v>
          </cell>
        </row>
        <row r="5546">
          <cell r="A5546">
            <v>87424</v>
          </cell>
          <cell r="B5546" t="str">
            <v>APLICAÇÃO MANUAL DE GESSO SARRAFEADO (COM TALISCAS) EM PAREDES DE AMBIENTES DE ÁREA ENTRE 5M² E 10M², ESPESSURA DE 1,0CM. AF_06/2014</v>
          </cell>
          <cell r="C5546" t="str">
            <v>M2</v>
          </cell>
          <cell r="D5546" t="str">
            <v>COEFICIENTE DE REPRESENTATIVIDADE</v>
          </cell>
          <cell r="E5546">
            <v>23.7</v>
          </cell>
        </row>
        <row r="5547">
          <cell r="A5547">
            <v>87425</v>
          </cell>
          <cell r="B5547" t="str">
            <v>APLICAÇÃO MANUAL DE GESSO SARRAFEADO (COM TALISCAS) EM PAREDES DE AMBIENTES DE ÁREA MENOR QUE 5M², ESPESSURA DE 1,0CM. AF_06/2014</v>
          </cell>
          <cell r="C5547" t="str">
            <v>M2</v>
          </cell>
          <cell r="D5547" t="str">
            <v>COEFICIENTE DE REPRESENTATIVIDADE</v>
          </cell>
          <cell r="E5547">
            <v>24.56</v>
          </cell>
        </row>
        <row r="5548">
          <cell r="A5548">
            <v>87426</v>
          </cell>
          <cell r="B5548" t="str">
            <v>APLICAÇÃO MANUAL DE GESSO SARRAFEADO (COM TALISCAS) EM PAREDES DE AMBIENTES DE ÁREA MAIOR QUE 10M², ESPESSURA DE 1,5CM. AF_06/2014</v>
          </cell>
          <cell r="C5548" t="str">
            <v>M2</v>
          </cell>
          <cell r="D5548" t="str">
            <v>COEFICIENTE DE REPRESENTATIVIDADE</v>
          </cell>
          <cell r="E5548">
            <v>27.1</v>
          </cell>
        </row>
        <row r="5549">
          <cell r="A5549">
            <v>87427</v>
          </cell>
          <cell r="B5549" t="str">
            <v>APLICAÇÃO MANUAL DE GESSO SARRAFEADO (COM TALISCAS) EM PAREDES DE AMBIENTES DE ÁREA ENTRE 5M² E 10M², ESPESSURA DE 1,5CM. AF_06/2014</v>
          </cell>
          <cell r="C5549" t="str">
            <v>M2</v>
          </cell>
          <cell r="D5549" t="str">
            <v>COEFICIENTE DE REPRESENTATIVIDADE</v>
          </cell>
          <cell r="E5549">
            <v>27.64</v>
          </cell>
        </row>
        <row r="5550">
          <cell r="A5550">
            <v>87428</v>
          </cell>
          <cell r="B5550" t="str">
            <v>APLICAÇÃO MANUAL DE GESSO SARRAFEADO (COM TALISCAS) EM PAREDES DE AMBIENTES DE ÁREA MENOR QUE 5M², ESPESSURA DE 1,5CM. AF_06/2014</v>
          </cell>
          <cell r="C5550" t="str">
            <v>M2</v>
          </cell>
          <cell r="D5550" t="str">
            <v>COEFICIENTE DE REPRESENTATIVIDADE</v>
          </cell>
          <cell r="E5550">
            <v>28.51</v>
          </cell>
        </row>
        <row r="5551">
          <cell r="A5551">
            <v>87429</v>
          </cell>
          <cell r="B5551" t="str">
            <v>APLICAÇÃO DE GESSO PROJETADO COM EQUIPAMENTO DE PROJEÇÃO EM PAREDES DE AMBIENTES DE ÁREA MAIOR QUE 10M², DESEMPENADO (SEM TALISCAS), ESPESSURA DE 0,5CM. AF_06/2014</v>
          </cell>
          <cell r="C5551" t="str">
            <v>M2</v>
          </cell>
          <cell r="D5551" t="str">
            <v>COEFICIENTE DE REPRESENTATIVIDADE</v>
          </cell>
          <cell r="E5551">
            <v>13.44</v>
          </cell>
        </row>
        <row r="5552">
          <cell r="A5552">
            <v>87430</v>
          </cell>
          <cell r="B5552" t="str">
            <v>APLICAÇÃO DE GESSO PROJETADO COM EQUIPAMENTO DE PROJEÇÃO EM PAREDES DE AMBIENTES DE ÁREA ENTRE 5M² E 10M², DESEMPENADO (SEM TALISCAS), ESPESSURA DE 0,5CM. AF_06/2014</v>
          </cell>
          <cell r="C5552" t="str">
            <v>M2</v>
          </cell>
          <cell r="D5552" t="str">
            <v>COEFICIENTE DE REPRESENTATIVIDADE</v>
          </cell>
          <cell r="E5552">
            <v>13.79</v>
          </cell>
        </row>
        <row r="5553">
          <cell r="A5553">
            <v>87431</v>
          </cell>
          <cell r="B5553" t="str">
            <v>APLICAÇÃO DE GESSO PROJETADO COM EQUIPAMENTO DE PROJEÇÃO EM PAREDES DE AMBIENTES DE ÁREA MENOR QUE 5M², DESEMPENADO (SEM TALISCAS), ESPESSURA DE 0,5CM. AF_06/2014</v>
          </cell>
          <cell r="C5553" t="str">
            <v>M2</v>
          </cell>
          <cell r="D5553" t="str">
            <v>COEFICIENTE DE REPRESENTATIVIDADE</v>
          </cell>
          <cell r="E5553">
            <v>13.97</v>
          </cell>
        </row>
        <row r="5554">
          <cell r="A5554">
            <v>87432</v>
          </cell>
          <cell r="B5554" t="str">
            <v>APLICAÇÃO DE GESSO PROJETADO COM EQUIPAMENTO DE PROJEÇÃO EM PAREDES DE AMBIENTES DE ÁREA MAIOR QUE 10M², DESEMPENADO (SEM TALISCAS), ESPESSURA DE 1,0CM. AF_06/2014</v>
          </cell>
          <cell r="C5554" t="str">
            <v>M2</v>
          </cell>
          <cell r="D5554" t="str">
            <v>COEFICIENTE DE REPRESENTATIVIDADE</v>
          </cell>
          <cell r="E5554">
            <v>19.329999999999998</v>
          </cell>
        </row>
        <row r="5555">
          <cell r="A5555">
            <v>87433</v>
          </cell>
          <cell r="B5555" t="str">
            <v>APLICAÇÃO DE GESSO PROJETADO COM EQUIPAMENTO DE PROJEÇÃO EM PAREDES DE AMBIENTES DE ÁREA ENTRE 5M² E 10M², DESEMPENADO (SEM TALISCAS), ESPESSURA DE 1,0CM. AF_06/2014</v>
          </cell>
          <cell r="C5555" t="str">
            <v>M2</v>
          </cell>
          <cell r="D5555" t="str">
            <v>COEFICIENTE DE REPRESENTATIVIDADE</v>
          </cell>
          <cell r="E5555">
            <v>20.03</v>
          </cell>
        </row>
        <row r="5556">
          <cell r="A5556">
            <v>87434</v>
          </cell>
          <cell r="B5556" t="str">
            <v>APLICAÇÃO DE GESSO PROJETADO COM EQUIPAMENTO DE PROJEÇÃO EM PAREDES DE AMBIENTES DE ÁREA MENOR QUE 5M², DESEMPENADO (SEM TALISCAS), ESPESSURA DE 1,0CM. AF_06/2014</v>
          </cell>
          <cell r="C5556" t="str">
            <v>M2</v>
          </cell>
          <cell r="D5556" t="str">
            <v>COEFICIENTE DE REPRESENTATIVIDADE</v>
          </cell>
          <cell r="E5556">
            <v>20.55</v>
          </cell>
        </row>
        <row r="5557">
          <cell r="A5557">
            <v>87435</v>
          </cell>
          <cell r="B5557" t="str">
            <v>APLICAÇÃO DE GESSO PROJETADO COM EQUIPAMENTO DE PROJEÇÃO EM PAREDES DE AMBIENTES DE ÁREA MAIOR QUE 10M², SARRAFEADO (COM TALISCAS), ESPESSURA DE 1,0CM. AF_06/2014</v>
          </cell>
          <cell r="C5557" t="str">
            <v>M2</v>
          </cell>
          <cell r="D5557" t="str">
            <v>COEFICIENTE DE REPRESENTATIVIDADE</v>
          </cell>
          <cell r="E5557">
            <v>21.59</v>
          </cell>
        </row>
        <row r="5558">
          <cell r="A5558">
            <v>87436</v>
          </cell>
          <cell r="B5558" t="str">
            <v>APLICAÇÃO DE GESSO PROJETADO COM EQUIPAMENTO DE PROJEÇÃO EM PAREDES DE AMBIENTES DE ÁREA ENTRE 5M² E 10M², SARRAFEADO (COM TALISCAS), ESPESSURA DE 1,0CM. AF_06/2014</v>
          </cell>
          <cell r="C5558" t="str">
            <v>M2</v>
          </cell>
          <cell r="D5558" t="str">
            <v>COEFICIENTE DE REPRESENTATIVIDADE</v>
          </cell>
          <cell r="E5558">
            <v>22.81</v>
          </cell>
        </row>
        <row r="5559">
          <cell r="A5559">
            <v>87437</v>
          </cell>
          <cell r="B5559" t="str">
            <v>APLICAÇÃO DE GESSO PROJETADO COM EQUIPAMENTO DE PROJEÇÃO EM PAREDES DE AMBIENTES DE ÁREA MENOR QUE 5M², SARRAFEADO (COM TALISCAS), ESPESSURA DE 1,0CM. AF_06/2014</v>
          </cell>
          <cell r="C5559" t="str">
            <v>M2</v>
          </cell>
          <cell r="D5559" t="str">
            <v>COEFICIENTE DE REPRESENTATIVIDADE</v>
          </cell>
          <cell r="E5559">
            <v>23.68</v>
          </cell>
        </row>
        <row r="5560">
          <cell r="A5560">
            <v>87438</v>
          </cell>
          <cell r="B5560" t="str">
            <v>APLICAÇÃO DE GESSO PROJETADO COM EQUIPAMENTO DE PROJEÇÃO EM PAREDES DE AMBIENTES DE ÁREA MAIOR QUE 10M², SARRAFEADO (COM TALISCAS), ESPESSURA DE 1,5CM. AF_06/2014</v>
          </cell>
          <cell r="C5560" t="str">
            <v>M2</v>
          </cell>
          <cell r="D5560" t="str">
            <v>COEFICIENTE DE REPRESENTATIVIDADE</v>
          </cell>
          <cell r="E5560">
            <v>26.61</v>
          </cell>
        </row>
        <row r="5561">
          <cell r="A5561">
            <v>87439</v>
          </cell>
          <cell r="B5561" t="str">
            <v>APLICAÇÃO DE GESSO PROJETADO COM EQUIPAMENTO DE PROJEÇÃO EM PAREDES DE AMBIENTES DE ÁREA ENTRE 5M² E 10M², SARRAFEADO (COM TALISCAS), ESPESSURA DE 1,5CM. AF_06/2014</v>
          </cell>
          <cell r="C5561" t="str">
            <v>M2</v>
          </cell>
          <cell r="D5561" t="str">
            <v>COEFICIENTE DE REPRESENTATIVIDADE</v>
          </cell>
          <cell r="E5561">
            <v>28.17</v>
          </cell>
        </row>
        <row r="5562">
          <cell r="A5562">
            <v>87440</v>
          </cell>
          <cell r="B5562" t="str">
            <v>APLICAÇÃO DE GESSO PROJETADO COM EQUIPAMENTO DE PROJEÇÃO EM PAREDES DE AMBIENTES DE ÁREA MENOR QUE 5M², SARRAFEADO (COM TALISCAS), ESPESSURA DE 1,5CM. AF_06/2014</v>
          </cell>
          <cell r="C5562" t="str">
            <v>M2</v>
          </cell>
          <cell r="D5562" t="str">
            <v>COEFICIENTE DE REPRESENTATIVIDADE</v>
          </cell>
          <cell r="E5562">
            <v>28.88</v>
          </cell>
        </row>
        <row r="5563">
          <cell r="A5563">
            <v>87527</v>
          </cell>
          <cell r="B5563" t="str">
            <v>EMBOÇO, PARA RECEBIMENTO DE CERÂMICA, EM ARGAMASSA TRAÇO 1:2:8, PREPARO MECÂNICO COM BETONEIRA 400L, APLICADO MANUALMENTE EM FACES INTERNAS DE PAREDES, PARA AMBIENTE COM ÁREA MENOR QUE 5M2, ESPESSURA DE 20MM, COM EXECUÇÃO DE TALISCAS. AF_06/2014</v>
          </cell>
          <cell r="C5563" t="str">
            <v>M2</v>
          </cell>
          <cell r="D5563" t="str">
            <v>COEFICIENTE DE REPRESENTATIVIDADE</v>
          </cell>
          <cell r="E5563">
            <v>29.55</v>
          </cell>
        </row>
        <row r="5564">
          <cell r="A5564">
            <v>87528</v>
          </cell>
          <cell r="B5564" t="str">
            <v>EMBOÇO, PARA RECEBIMENTO DE CERÂMICA, EM ARGAMASSA TRAÇO 1:2:8, PREPARO MANUAL, APLICADO MANUALMENTE EM FACES INTERNAS DE PAREDES, PARA AMBIENTE COM ÁREA MENOR QUE 5M2, ESPESSURA DE 20MM, COM EXECUÇÃO DE TALISCAS. AF_06/2014</v>
          </cell>
          <cell r="C5564" t="str">
            <v>M2</v>
          </cell>
          <cell r="D5564" t="str">
            <v>COEFICIENTE DE REPRESENTATIVIDADE</v>
          </cell>
          <cell r="E5564">
            <v>32.5</v>
          </cell>
        </row>
        <row r="5565">
          <cell r="A5565">
            <v>87529</v>
          </cell>
          <cell r="B5565" t="str">
            <v>MASSA ÚNICA, PARA RECEBIMENTO DE PINTURA, EM ARGAMASSA TRAÇO 1:2:8, PREPARO MECÂNICO COM BETONEIRA 400L, APLICADA MANUALMENTE EM FACES INTERNAS DE PAREDES, ESPESSURA DE 20MM, COM EXECUÇÃO DE TALISCAS. AF_06/2014</v>
          </cell>
          <cell r="C5565" t="str">
            <v>M2</v>
          </cell>
          <cell r="D5565" t="str">
            <v>COEFICIENTE DE REPRESENTATIVIDADE</v>
          </cell>
          <cell r="E5565">
            <v>26.46</v>
          </cell>
        </row>
        <row r="5566">
          <cell r="A5566">
            <v>87530</v>
          </cell>
          <cell r="B5566" t="str">
            <v>MASSA ÚNICA, PARA RECEBIMENTO DE PINTURA, EM ARGAMASSA TRAÇO 1:2:8, PREPARO MANUAL, APLICADA MANUALMENTE EM FACES INTERNAS DE PAREDES, ESPESSURA DE 20MM, COM EXECUÇÃO DE TALISCAS. AF_06/2014</v>
          </cell>
          <cell r="C5566" t="str">
            <v>M2</v>
          </cell>
          <cell r="D5566" t="str">
            <v>COEFICIENTE DE REPRESENTATIVIDADE</v>
          </cell>
          <cell r="E5566">
            <v>29.41</v>
          </cell>
        </row>
        <row r="5567">
          <cell r="A5567">
            <v>87531</v>
          </cell>
          <cell r="B5567" t="str">
            <v>EMBOÇO, PARA RECEBIMENTO DE CERÂMICA, EM ARGAMASSA TRAÇO 1:2:8, PREPARO MECÂNICO COM BETONEIRA 400L, APLICADO MANUALMENTE EM FACES INTERNAS DE PAREDES, PARA AMBIENTE COM ÁREA ENTRE 5M2 E 10M2, ESPESSURA DE 20MM, COM EXECUÇÃO DE TALISCAS. AF_06/2014</v>
          </cell>
          <cell r="C5567" t="str">
            <v>M2</v>
          </cell>
          <cell r="D5567" t="str">
            <v>COEFICIENTE DE REPRESENTATIVIDADE</v>
          </cell>
          <cell r="E5567">
            <v>25.37</v>
          </cell>
        </row>
        <row r="5568">
          <cell r="A5568">
            <v>87532</v>
          </cell>
          <cell r="B5568" t="str">
            <v>EMBOÇO, PARA RECEBIMENTO DE CERÂMICA, EM ARGAMASSA TRAÇO 1:2:8, PREPARO MANUAL, APLICADO MANUALMENTE EM FACES INTERNAS DE PAREDES, PARA AMBIENTE COM ÁREA  ENTRE 5M2 E 10M2, ESPESSURA DE 20MM, COM EXECUÇÃO DE TALISCAS. AF_06/2014</v>
          </cell>
          <cell r="C5568" t="str">
            <v>M2</v>
          </cell>
          <cell r="D5568" t="str">
            <v>COEFICIENTE DE REPRESENTATIVIDADE</v>
          </cell>
          <cell r="E5568">
            <v>28.32</v>
          </cell>
        </row>
        <row r="5569">
          <cell r="A5569">
            <v>87535</v>
          </cell>
          <cell r="B5569" t="str">
            <v>EMBOÇO, PARA RECEBIMENTO DE CERÂMICA, EM ARGAMASSA TRAÇO 1:2:8, PREPARO MECÂNICO COM BETONEIRA 400L, APLICADO MANUALMENTE EM FACES INTERNAS DE PAREDES, PARA AMBIENTE COM ÁREA  MAIOR QUE 10M2, ESPESSURA DE 20MM, COM EXECUÇÃO DE TALISCAS. AF_06/2014</v>
          </cell>
          <cell r="C5569" t="str">
            <v>M2</v>
          </cell>
          <cell r="D5569" t="str">
            <v>COEFICIENTE DE REPRESENTATIVIDADE</v>
          </cell>
          <cell r="E5569">
            <v>22.28</v>
          </cell>
        </row>
        <row r="5570">
          <cell r="A5570">
            <v>87536</v>
          </cell>
          <cell r="B5570" t="str">
            <v>EMBOÇO, PARA RECEBIMENTO DE CERÂMICA, EM ARGAMASSA TRAÇO 1:2:8, PREPARO MANUAL, APLICADO MANUALMENTE EM FACES INTERNAS DE PAREDES, PARA AMBIENTE COM ÁREA  MAIOR QUE 10M2, ESPESSURA DE 20MM, COM EXECUÇÃO DE TALISCAS. AF_06/2014</v>
          </cell>
          <cell r="C5570" t="str">
            <v>M2</v>
          </cell>
          <cell r="D5570" t="str">
            <v>COEFICIENTE DE REPRESENTATIVIDADE</v>
          </cell>
          <cell r="E5570">
            <v>25.23</v>
          </cell>
        </row>
        <row r="5571">
          <cell r="A5571">
            <v>87537</v>
          </cell>
          <cell r="B5571"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5571" t="str">
            <v>M2</v>
          </cell>
          <cell r="D5571" t="str">
            <v>COEFICIENTE DE REPRESENTATIVIDADE</v>
          </cell>
          <cell r="E5571">
            <v>47.76</v>
          </cell>
        </row>
        <row r="5572">
          <cell r="A5572">
            <v>87538</v>
          </cell>
          <cell r="B5572" t="str">
            <v>MASSA ÚNICA, PARA RECEBIMENTO DE PINTURA, EM ARGAMASSA INDUSTRIALIZADA, PREPARO MECÂNICO, APLICADO COM EQUIPAMENTO DE MISTURA E PROJEÇÃO DE 1,5 M3/H DE ARGAMASSA EM FACES INTERNAS DE PAREDES, ESPESSURA DE 20MM, COM EXECUÇÃO DE TALISCAS. AF_06/2014</v>
          </cell>
          <cell r="C5572" t="str">
            <v>M2</v>
          </cell>
          <cell r="D5572" t="str">
            <v>COEFICIENTE DE REPRESENTATIVIDADE</v>
          </cell>
          <cell r="E5572">
            <v>45.09</v>
          </cell>
        </row>
        <row r="5573">
          <cell r="A5573">
            <v>87539</v>
          </cell>
          <cell r="B5573"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5573" t="str">
            <v>M2</v>
          </cell>
          <cell r="D5573" t="str">
            <v>COEFICIENTE DE REPRESENTATIVIDADE</v>
          </cell>
          <cell r="E5573">
            <v>44.13</v>
          </cell>
        </row>
        <row r="5574">
          <cell r="A5574">
            <v>87541</v>
          </cell>
          <cell r="B5574"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5574" t="str">
            <v>M2</v>
          </cell>
          <cell r="D5574" t="str">
            <v>COEFICIENTE DE REPRESENTATIVIDADE</v>
          </cell>
          <cell r="E5574">
            <v>41.46</v>
          </cell>
        </row>
        <row r="5575">
          <cell r="A5575">
            <v>87543</v>
          </cell>
          <cell r="B5575" t="str">
            <v>MASSA ÚNICA, PARA RECEBIMENTO DE PINTURA OU CERÂMICA, ARGAMASSA INDUSTRIALIZADA, PREPARO MECÂNICO, APLICADO COM EQUIPAMENTO DE MISTURA E PROJEÇÃO DE 1,5 M3/H EM FACES INTERNAS DE PAREDES, ESPESSURA DE 5MM, SEM EXECUÇÃO DE TALISCAS. AF_06/2014</v>
          </cell>
          <cell r="C5575" t="str">
            <v>M2</v>
          </cell>
          <cell r="D5575" t="str">
            <v>COEFICIENTE DE REPRESENTATIVIDADE</v>
          </cell>
          <cell r="E5575">
            <v>15.26</v>
          </cell>
        </row>
        <row r="5576">
          <cell r="A5576">
            <v>87545</v>
          </cell>
          <cell r="B5576" t="str">
            <v>EMBOÇO, PARA RECEBIMENTO DE CERÂMICA, EM ARGAMASSA TRAÇO 1:2:8, PREPARO MECÂNICO COM BETONEIRA 400L, APLICADO MANUALMENTE EM FACES INTERNAS DE PAREDES, PARA AMBIENTE COM ÁREA MENOR QUE 5M2, ESPESSURA DE 10MM, COM EXECUÇÃO DE TALISCAS. AF_06/2014</v>
          </cell>
          <cell r="C5576" t="str">
            <v>M2</v>
          </cell>
          <cell r="D5576" t="str">
            <v>COEFICIENTE DE REPRESENTATIVIDADE</v>
          </cell>
          <cell r="E5576">
            <v>20.420000000000002</v>
          </cell>
        </row>
        <row r="5577">
          <cell r="A5577">
            <v>87546</v>
          </cell>
          <cell r="B5577" t="str">
            <v>EMBOÇO, PARA RECEBIMENTO DE CERÂMICA, EM ARGAMASSA TRAÇO 1:2:8, PREPARO MANUAL, APLICADO MANUALMENTE EM FACES INTERNAS DE PAREDES, PARA AMBIENTE COM ÁREA MENOR QUE 5M2, ESPESSURA DE 10MM, COM EXECUÇÃO DE TALISCAS. AF_06/2014</v>
          </cell>
          <cell r="C5577" t="str">
            <v>M2</v>
          </cell>
          <cell r="D5577" t="str">
            <v>COEFICIENTE DE REPRESENTATIVIDADE</v>
          </cell>
          <cell r="E5577">
            <v>22.09</v>
          </cell>
        </row>
        <row r="5578">
          <cell r="A5578">
            <v>87547</v>
          </cell>
          <cell r="B5578" t="str">
            <v>MASSA ÚNICA, PARA RECEBIMENTO DE PINTURA, EM ARGAMASSA TRAÇO 1:2:8, PREPARO MECÂNICO COM BETONEIRA 400L, APLICADA MANUALMENTE EM FACES INTERNAS DE PAREDES, ESPESSURA DE 10MM, COM EXECUÇÃO DE TALISCAS. AF_06/2014</v>
          </cell>
          <cell r="C5578" t="str">
            <v>M2</v>
          </cell>
          <cell r="D5578" t="str">
            <v>COEFICIENTE DE REPRESENTATIVIDADE</v>
          </cell>
          <cell r="E5578">
            <v>17.34</v>
          </cell>
        </row>
        <row r="5579">
          <cell r="A5579">
            <v>87548</v>
          </cell>
          <cell r="B5579" t="str">
            <v>MASSA ÚNICA, PARA RECEBIMENTO DE PINTURA, EM ARGAMASSA TRAÇO 1:2:8, PREPARO MANUAL, APLICADA MANUALMENTE EM FACES INTERNAS DE PAREDES, ESPESSURA DE 10MM, COM EXECUÇÃO DE TALISCAS. AF_06/2014</v>
          </cell>
          <cell r="C5579" t="str">
            <v>M2</v>
          </cell>
          <cell r="D5579" t="str">
            <v>COEFICIENTE DE REPRESENTATIVIDADE</v>
          </cell>
          <cell r="E5579">
            <v>19.010000000000002</v>
          </cell>
        </row>
        <row r="5580">
          <cell r="A5580">
            <v>87549</v>
          </cell>
          <cell r="B5580" t="str">
            <v>EMBOÇO, PARA RECEBIMENTO DE CERÂMICA, EM ARGAMASSA TRAÇO 1:2:8, PREPARO MECÂNICO COM BETONEIRA 400L, APLICADO MANUALMENTE EM FACES INTERNAS DE PAREDES, PARA AMBIENTE COM ÁREA ENTRE 5M2 E 10M2, ESPESSURA DE 10MM, COM EXECUÇÃO DE TALISCAS. AF_06/2014</v>
          </cell>
          <cell r="C5580" t="str">
            <v>M2</v>
          </cell>
          <cell r="D5580" t="str">
            <v>COEFICIENTE DE REPRESENTATIVIDADE</v>
          </cell>
          <cell r="E5580">
            <v>16.23</v>
          </cell>
        </row>
        <row r="5581">
          <cell r="A5581">
            <v>87550</v>
          </cell>
          <cell r="B5581" t="str">
            <v>EMBOÇO, PARA RECEBIMENTO DE CERÂMICA, EM ARGAMASSA TRAÇO 1:2:8, PREPARO MANUAL, APLICADO MANUALMENTE EM FACES INTERNAS DE PAREDES, PARA AMBIENTE COM ÁREA ENTRE 5M2 E 10M2, ESPESSURA DE 10MM, COM EXECUÇÃO DE TALISCAS. AF_06/2014</v>
          </cell>
          <cell r="C5581" t="str">
            <v>M2</v>
          </cell>
          <cell r="D5581" t="str">
            <v>COEFICIENTE DE REPRESENTATIVIDADE</v>
          </cell>
          <cell r="E5581">
            <v>17.899999999999999</v>
          </cell>
        </row>
        <row r="5582">
          <cell r="A5582">
            <v>87553</v>
          </cell>
          <cell r="B5582" t="str">
            <v>EMBOÇO, PARA RECEBIMENTO DE CERÂMICA, EM ARGAMASSA TRAÇO 1:2:8, PREPARO MECÂNICO COM BETONEIRA 400L, APLICADO MANUALMENTE EM FACES INTERNAS DE PAREDES, PARA AMBIENTE COM ÁREA MAIOR QUE 10M2, ESPESSURA DE 10MM, COM EXECUÇÃO DE TALISCAS. AF_06/2014</v>
          </cell>
          <cell r="C5582" t="str">
            <v>M2</v>
          </cell>
          <cell r="D5582" t="str">
            <v>COEFICIENTE DE REPRESENTATIVIDADE</v>
          </cell>
          <cell r="E5582">
            <v>13.14</v>
          </cell>
        </row>
        <row r="5583">
          <cell r="A5583">
            <v>87554</v>
          </cell>
          <cell r="B5583" t="str">
            <v>EMBOÇO, PARA RECEBIMENTO DE CERÂMICA, EM ARGAMASSA TRAÇO 1:2:8, PREPARO MANUAL, APLICADO MANUALMENTE EM FACES INTERNAS DE PAREDES, PARA AMBIENTE COM ÁREA MAIOR QUE 10M2, ESPESSURA DE 10MM, COM EXECUÇÃO DE TALISCAS. AF_06/2014</v>
          </cell>
          <cell r="C5583" t="str">
            <v>M2</v>
          </cell>
          <cell r="D5583" t="str">
            <v>COEFICIENTE DE REPRESENTATIVIDADE</v>
          </cell>
          <cell r="E5583">
            <v>14.81</v>
          </cell>
        </row>
        <row r="5584">
          <cell r="A5584">
            <v>87555</v>
          </cell>
          <cell r="B5584"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5584" t="str">
            <v>M2</v>
          </cell>
          <cell r="D5584" t="str">
            <v>COEFICIENTE DE REPRESENTATIVIDADE</v>
          </cell>
          <cell r="E5584">
            <v>29.82</v>
          </cell>
        </row>
        <row r="5585">
          <cell r="A5585">
            <v>87556</v>
          </cell>
          <cell r="B5585" t="str">
            <v>MASSA ÚNICA, PARA RECEBIMENTO DE PINTURA, EM ARGAMASSA INDUSTRIALIZADA, PREPARO MECÂNICO, APLICADO COM EQUIPAMENTO DE MISTURA E PROJEÇÃO DE 1,5 M3/H DE ARGAMASSA EM FACES INTERNAS DE PAREDES, ESPESSURA DE 10MM, COM EXECUÇÃO DE TALISCAS. AF_06/2014</v>
          </cell>
          <cell r="C5585" t="str">
            <v>M2</v>
          </cell>
          <cell r="D5585" t="str">
            <v>COEFICIENTE DE REPRESENTATIVIDADE</v>
          </cell>
          <cell r="E5585">
            <v>27.16</v>
          </cell>
        </row>
        <row r="5586">
          <cell r="A5586">
            <v>87557</v>
          </cell>
          <cell r="B5586"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5586" t="str">
            <v>M2</v>
          </cell>
          <cell r="D5586" t="str">
            <v>COEFICIENTE DE REPRESENTATIVIDADE</v>
          </cell>
          <cell r="E5586">
            <v>26.18</v>
          </cell>
        </row>
        <row r="5587">
          <cell r="A5587">
            <v>87559</v>
          </cell>
          <cell r="B5587"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5587" t="str">
            <v>M2</v>
          </cell>
          <cell r="D5587" t="str">
            <v>COEFICIENTE DE REPRESENTATIVIDADE</v>
          </cell>
          <cell r="E5587">
            <v>23.51</v>
          </cell>
        </row>
        <row r="5588">
          <cell r="A5588">
            <v>87561</v>
          </cell>
          <cell r="B5588" t="str">
            <v>MASSA ÚNICA, PARA RECEBIMENTO DE PINTURA OU CERÂMICA, EM ARGAMASSA INDUSTRIALIZADA, PREPARO MECÂNICO, APLICADO COM EQUIPAMENTO DE MISTURA E PROJEÇÃO DE 1,5 M3/H DE ARGAMASSA EM FACES INTERNAS DE PAREDES, ESPESSURA DE 10MM, SEM EXECUÇÃO DE TALISCAS. AF_06/2014</v>
          </cell>
          <cell r="C5588" t="str">
            <v>M2</v>
          </cell>
          <cell r="D5588" t="str">
            <v>COEFICIENTE DE REPRESENTATIVIDADE</v>
          </cell>
          <cell r="E5588">
            <v>26.43</v>
          </cell>
        </row>
        <row r="5589">
          <cell r="A5589">
            <v>87775</v>
          </cell>
          <cell r="B5589" t="str">
            <v>EMBOÇO OU MASSA ÚNICA EM ARGAMASSA TRAÇO 1:2:8, PREPARO MECÂNICO COM BETONEIRA 400 L, APLICADA MANUALMENTE EM PANOS DE FACHADA COM PRESENÇA DE VÃOS, ESPESSURA DE 25 MM. AF_06/2014</v>
          </cell>
          <cell r="C5589" t="str">
            <v>M2</v>
          </cell>
          <cell r="D5589" t="str">
            <v>COEFICIENTE DE REPRESENTATIVIDADE</v>
          </cell>
          <cell r="E5589">
            <v>42.68</v>
          </cell>
        </row>
        <row r="5590">
          <cell r="A5590">
            <v>87777</v>
          </cell>
          <cell r="B5590" t="str">
            <v>EMBOÇO OU MASSA ÚNICA EM ARGAMASSA TRAÇO 1:2:8, PREPARO MANUAL, APLICADA MANUALMENTE EM PANOS DE FACHADA COM PRESENÇA DE VÃOS, ESPESSURA DE 25 MM. AF_06/2014</v>
          </cell>
          <cell r="C5590" t="str">
            <v>M2</v>
          </cell>
          <cell r="D5590" t="str">
            <v>COEFICIENTE DE REPRESENTATIVIDADE</v>
          </cell>
          <cell r="E5590">
            <v>45.14</v>
          </cell>
        </row>
        <row r="5591">
          <cell r="A5591">
            <v>87778</v>
          </cell>
          <cell r="B5591" t="str">
            <v>EMBOÇO OU MASSA ÚNICA EM ARGAMASSA INDUSTRIALIZADA, PREPARO MECÂNICO E APLICAÇÃO COM EQUIPAMENTO DE MISTURA E PROJEÇÃO DE 1,5 M3/H DE ARGAMASSA EM PANOS DE FACHADA COM PRESENÇA DE VÃOS, ESPESSURA DE 25 MM. AF_06/2014</v>
          </cell>
          <cell r="C5591" t="str">
            <v>M2</v>
          </cell>
          <cell r="D5591" t="str">
            <v>COEFICIENTE DE REPRESENTATIVIDADE</v>
          </cell>
          <cell r="E5591">
            <v>55.58</v>
          </cell>
        </row>
        <row r="5592">
          <cell r="A5592">
            <v>87779</v>
          </cell>
          <cell r="B5592" t="str">
            <v>EMBOÇO OU MASSA ÚNICA EM ARGAMASSA TRAÇO 1:2:8, PREPARO MECÂNICO COM BETONEIRA 400 L, APLICADA MANUALMENTE EM PANOS DE FACHADA COM PRESENÇA DE VÃOS, ESPESSURA DE 35 MM. AF_06/2014</v>
          </cell>
          <cell r="C5592" t="str">
            <v>M2</v>
          </cell>
          <cell r="D5592" t="str">
            <v>COEFICIENTE DE REPRESENTATIVIDADE</v>
          </cell>
          <cell r="E5592">
            <v>49.52</v>
          </cell>
        </row>
        <row r="5593">
          <cell r="A5593">
            <v>87781</v>
          </cell>
          <cell r="B5593" t="str">
            <v>EMBOÇO OU MASSA ÚNICA EM ARGAMASSA TRAÇO 1:2:8, PREPARO MANUAL, APLICADA MANUALMENTE EM PANOS DE FACHADA COM PRESENÇA DE VÃOS, ESPESSURA DE 35 MM. AF_06/2014</v>
          </cell>
          <cell r="C5593" t="str">
            <v>M2</v>
          </cell>
          <cell r="D5593" t="str">
            <v>COEFICIENTE DE REPRESENTATIVIDADE</v>
          </cell>
          <cell r="E5593">
            <v>52.82</v>
          </cell>
        </row>
        <row r="5594">
          <cell r="A5594">
            <v>87783</v>
          </cell>
          <cell r="B5594" t="str">
            <v>EMBOÇO OU MASSA ÚNICA EM ARGAMASSA INDUSTRIALIZADA, PREPARO MECÂNICO E APLICAÇÃO COM EQUIPAMENTO DE MISTURA E PROJEÇÃO DE 1,5 M3/H DE ARGAMASSA EM PANOS DE FACHADA COM PRESENÇA DE VÃOS, ESPESSURA DE 35 MM. AF_06/2014</v>
          </cell>
          <cell r="C5594" t="str">
            <v>M2</v>
          </cell>
          <cell r="D5594" t="str">
            <v>COEFICIENTE DE REPRESENTATIVIDADE</v>
          </cell>
          <cell r="E5594">
            <v>68.5</v>
          </cell>
        </row>
        <row r="5595">
          <cell r="A5595">
            <v>87784</v>
          </cell>
          <cell r="B5595" t="str">
            <v>EMBOÇO OU MASSA ÚNICA EM ARGAMASSA TRAÇO 1:2:8, PREPARO MECÂNICO COM BETONEIRA 400 L, APLICADA MANUALMENTE EM PANOS DE FACHADA COM PRESENÇA DE VÃOS, ESPESSURA DE 45 MM. AF_06/2014</v>
          </cell>
          <cell r="C5595" t="str">
            <v>M2</v>
          </cell>
          <cell r="D5595" t="str">
            <v>COEFICIENTE DE REPRESENTATIVIDADE</v>
          </cell>
          <cell r="E5595">
            <v>56.35</v>
          </cell>
        </row>
        <row r="5596">
          <cell r="A5596">
            <v>87786</v>
          </cell>
          <cell r="B5596" t="str">
            <v>EMBOÇO OU MASSA ÚNICA EM ARGAMASSA TRAÇO 1:2:8, PREPARO MANUAL, APLICADA MANUALMENTE EM PANOS DE FACHADA COM PRESENÇA DE VÃOS, ESPESSURA DE 45 MM. AF_06/2014</v>
          </cell>
          <cell r="C5596" t="str">
            <v>M2</v>
          </cell>
          <cell r="D5596" t="str">
            <v>COEFICIENTE DE REPRESENTATIVIDADE</v>
          </cell>
          <cell r="E5596">
            <v>60.49</v>
          </cell>
        </row>
        <row r="5597">
          <cell r="A5597">
            <v>87787</v>
          </cell>
          <cell r="B5597" t="str">
            <v>EMBOÇO OU MASSA ÚNICA EM ARGAMASSA INDUSTRIALIZADA, PREPARO MECÂNICO E APLICAÇÃO COM EQUIPAMENTO DE MISTURA E PROJEÇÃO DE 1,5 M3/H DE ARGAMASSA EM PANOS DE FACHADA COM PRESENÇA DE VÃOS, ESPESSURA DE 45 MM. AF_06/2014</v>
          </cell>
          <cell r="C5597" t="str">
            <v>M2</v>
          </cell>
          <cell r="D5597" t="str">
            <v>COEFICIENTE DE REPRESENTATIVIDADE</v>
          </cell>
          <cell r="E5597">
            <v>81.41</v>
          </cell>
        </row>
        <row r="5598">
          <cell r="A5598">
            <v>87788</v>
          </cell>
          <cell r="B5598" t="str">
            <v>EMBOÇO OU MASSA ÚNICA EM ARGAMASSA TRAÇO 1:2:8, PREPARO MECÂNICO COM BETONEIRA 400 L, APLICADA MANUALMENTE EM PANOS DE FACHADA COM PRESENÇA DE VÃOS, ESPESSURA MAIOR OU IGUAL A 50 MM. AF_06/2014</v>
          </cell>
          <cell r="C5598" t="str">
            <v>M2</v>
          </cell>
          <cell r="D5598" t="str">
            <v>COEFICIENTE DE REPRESENTATIVIDADE</v>
          </cell>
          <cell r="E5598">
            <v>73.08</v>
          </cell>
        </row>
        <row r="5599">
          <cell r="A5599">
            <v>87790</v>
          </cell>
          <cell r="B5599" t="str">
            <v>EMBOÇO OU MASSA ÚNICA EM ARGAMASSA TRAÇO 1:2:8, PREPARO MANUAL, APLICADA MANUALMENTE EM PANOS DE FACHADA COM PRESENÇA DE VÃOS, ESPESSURA MAIOR OU IGUAL A 50 MM. AF_06/2014</v>
          </cell>
          <cell r="C5599" t="str">
            <v>M2</v>
          </cell>
          <cell r="D5599" t="str">
            <v>COEFICIENTE DE REPRESENTATIVIDADE</v>
          </cell>
          <cell r="E5599">
            <v>77.63</v>
          </cell>
        </row>
        <row r="5600">
          <cell r="A5600">
            <v>87791</v>
          </cell>
          <cell r="B5600" t="str">
            <v>EMBOÇO OU MASSA ÚNICA EM ARGAMASSA INDUSTRIALIZADA, PREPARO MECÂNICO E APLICAÇÃO COM EQUIPAMENTO DE MISTURA E PROJEÇÃO DE 1,5 M3/H DE ARGAMASSA EM PANOS DE FACHADA COM PRESENÇA DE VÃOS, ESPESSURA MAIOR OU IGUAL A 50 MM. AF_06/2014</v>
          </cell>
          <cell r="C5600" t="str">
            <v>M2</v>
          </cell>
          <cell r="D5600" t="str">
            <v>COEFICIENTE DE REPRESENTATIVIDADE</v>
          </cell>
          <cell r="E5600">
            <v>97.73</v>
          </cell>
        </row>
        <row r="5601">
          <cell r="A5601">
            <v>87792</v>
          </cell>
          <cell r="B5601" t="str">
            <v>EMBOÇO OU MASSA ÚNICA EM ARGAMASSA TRAÇO 1:2:8, PREPARO MECÂNICO COM BETONEIRA 400 L, APLICADA MANUALMENTE EM PANOS CEGOS DE FACHADA (SEM PRESENÇA DE VÃOS), ESPESSURA DE 25 MM. AF_06/2014</v>
          </cell>
          <cell r="C5601" t="str">
            <v>M2</v>
          </cell>
          <cell r="D5601" t="str">
            <v>COEFICIENTE DE REPRESENTATIVIDADE</v>
          </cell>
          <cell r="E5601">
            <v>27.73</v>
          </cell>
        </row>
        <row r="5602">
          <cell r="A5602">
            <v>87794</v>
          </cell>
          <cell r="B5602" t="str">
            <v>EMBOÇO OU MASSA ÚNICA EM ARGAMASSA TRAÇO 1:2:8, PREPARO MANUAL, APLICADA MANUALMENTE EM PANOS CEGOS DE FACHADA (SEM PRESENÇA DE VÃOS), ESPESSURA DE 25 MM. AF_06/2014</v>
          </cell>
          <cell r="C5602" t="str">
            <v>M2</v>
          </cell>
          <cell r="D5602" t="str">
            <v>COEFICIENTE DE REPRESENTATIVIDADE</v>
          </cell>
          <cell r="E5602">
            <v>30.03</v>
          </cell>
        </row>
        <row r="5603">
          <cell r="A5603">
            <v>87795</v>
          </cell>
          <cell r="B5603" t="str">
            <v>EMBOÇO OU MASSA ÚNICA EM ARGAMASSA INDUSTRIALIZADA, PREPARO MECÂNICO E APLICAÇÃO COM EQUIPAMENTO DE MISTURA E PROJEÇÃO DE 1,5 M3/H DE ARGAMASSA EM PANOS CEGOS DE FACHADA (SEM PRESENÇA DE VÃOS), ESPESSURA DE 25 MM. AF_06/2014</v>
          </cell>
          <cell r="C5603" t="str">
            <v>M2</v>
          </cell>
          <cell r="D5603" t="str">
            <v>COEFICIENTE DE REPRESENTATIVIDADE</v>
          </cell>
          <cell r="E5603">
            <v>39.43</v>
          </cell>
        </row>
        <row r="5604">
          <cell r="A5604">
            <v>87797</v>
          </cell>
          <cell r="B5604" t="str">
            <v>EMBOÇO OU MASSA ÚNICA EM ARGAMASSA TRAÇO 1:2:8, PREPARO MECÂNICO COM BETONEIRA 400 L, APLICADA MANUALMENTE EM PANOS CEGOS DE FACHADA (SEM PRESENÇA DE VÃOS), ESPESSURA DE 35 MM. AF_06/2014</v>
          </cell>
          <cell r="C5604" t="str">
            <v>M2</v>
          </cell>
          <cell r="D5604" t="str">
            <v>COEFICIENTE DE REPRESENTATIVIDADE</v>
          </cell>
          <cell r="E5604">
            <v>34.299999999999997</v>
          </cell>
        </row>
        <row r="5605">
          <cell r="A5605">
            <v>87799</v>
          </cell>
          <cell r="B5605" t="str">
            <v>EMBOÇO OU MASSA ÚNICA EM ARGAMASSA TRAÇO 1:2:8, PREPARO MANUAL, APLICADA MANUALMENTE EM PANOS CEGOS DE FACHADA (SEM PRESENÇA DE VÃOS), ESPESSURA DE 35 MM. AF_06/2014</v>
          </cell>
          <cell r="C5605" t="str">
            <v>M2</v>
          </cell>
          <cell r="D5605" t="str">
            <v>COEFICIENTE DE REPRESENTATIVIDADE</v>
          </cell>
          <cell r="E5605">
            <v>37.380000000000003</v>
          </cell>
        </row>
        <row r="5606">
          <cell r="A5606">
            <v>87800</v>
          </cell>
          <cell r="B5606" t="str">
            <v>EMBOÇO OU MASSA ÚNICA EM ARGAMASSA INDUSTRIALIZADA, PREPARO MECÂNICO E APLICAÇÃO COM EQUIPAMENTO DE MISTURA E PROJEÇÃO DE 1,5 M3/H DE ARGAMASSA EM PANOS CEGOS DE FACHADA (SEM PRESENÇA DE VÃOS), ESPESSURA DE 35 MM. AF_06/2014</v>
          </cell>
          <cell r="C5606" t="str">
            <v>M2</v>
          </cell>
          <cell r="D5606" t="str">
            <v>COEFICIENTE DE REPRESENTATIVIDADE</v>
          </cell>
          <cell r="E5606">
            <v>51.7</v>
          </cell>
        </row>
        <row r="5607">
          <cell r="A5607">
            <v>87801</v>
          </cell>
          <cell r="B5607" t="str">
            <v>EMBOÇO OU MASSA ÚNICA EM ARGAMASSA TRAÇO 1:2:8, PREPARO MECÂNICO COM BETONEIRA 400 L, APLICADA MANUALMENTE EM PANOS CEGOS DE FACHADA (SEM PRESENÇA DE VÃOS), ESPESSURA DE 45 MM. AF_06/2014</v>
          </cell>
          <cell r="C5607" t="str">
            <v>M2</v>
          </cell>
          <cell r="D5607" t="str">
            <v>COEFICIENTE DE REPRESENTATIVIDADE</v>
          </cell>
          <cell r="E5607">
            <v>40.89</v>
          </cell>
        </row>
        <row r="5608">
          <cell r="A5608">
            <v>87803</v>
          </cell>
          <cell r="B5608" t="str">
            <v>EMBOÇO OU MASSA ÚNICA EM ARGAMASSA TRAÇO 1:2:8, PREPARO MANUAL, APLICADA MANUALMENTE EM PANOS CEGOS DE FACHADA (SEM PRESENÇA DE VÃOS), ESPESSURA DE 45 MM. AF_06/2014</v>
          </cell>
          <cell r="C5608" t="str">
            <v>M2</v>
          </cell>
          <cell r="D5608" t="str">
            <v>COEFICIENTE DE REPRESENTATIVIDADE</v>
          </cell>
          <cell r="E5608">
            <v>44.75</v>
          </cell>
        </row>
        <row r="5609">
          <cell r="A5609">
            <v>87804</v>
          </cell>
          <cell r="B5609" t="str">
            <v>EMBOÇO OU MASSA ÚNICA EM ARGAMASSA INDUSTRIALIZADA, PREPARO MECÂNICO E APLICAÇÃO COM EQUIPAMENTO DE MISTURA E PROJEÇÃO DE 1,5 M3/H DE ARGAMASSA EM PANOS CEGOS DE FACHADA (SEM PRESENÇA DE VÃOS), ESPESSURA DE 45 MM. AF_06/2014</v>
          </cell>
          <cell r="C5609" t="str">
            <v>M2</v>
          </cell>
          <cell r="D5609" t="str">
            <v>COEFICIENTE DE REPRESENTATIVIDADE</v>
          </cell>
          <cell r="E5609">
            <v>63.97</v>
          </cell>
        </row>
        <row r="5610">
          <cell r="A5610">
            <v>87805</v>
          </cell>
          <cell r="B5610" t="str">
            <v>EMBOÇO OU MASSA ÚNICA EM ARGAMASSA TRAÇO 1:2:8, PREPARO MECÂNICO COM BETONEIRA 400 L, APLICADA MANUALMENTE EM PANOS CEGOS DE FACHADA (SEM PRESENÇA DE VÃOS), ESPESSURA MAIOR OU IGUAL A 50 MM. AF_06/2014</v>
          </cell>
          <cell r="C5610" t="str">
            <v>M2</v>
          </cell>
          <cell r="D5610" t="str">
            <v>COEFICIENTE DE REPRESENTATIVIDADE</v>
          </cell>
          <cell r="E5610">
            <v>47.23</v>
          </cell>
        </row>
        <row r="5611">
          <cell r="A5611">
            <v>87807</v>
          </cell>
          <cell r="B5611" t="str">
            <v>EMBOÇO OU MASSA ÚNICA EM ARGAMASSA TRAÇO 1:2:8, PREPARO MANUAL, APLICADA MANUALMENTE EM PANOS CEGOS DE FACHADA (SEM PRESENÇA DE VÃOS), ESPESSURA MAIOR OU IGUAL A 50 MM. AF_06/2014</v>
          </cell>
          <cell r="C5611" t="str">
            <v>M2</v>
          </cell>
          <cell r="D5611" t="str">
            <v>COEFICIENTE DE REPRESENTATIVIDADE</v>
          </cell>
          <cell r="E5611">
            <v>51.49</v>
          </cell>
        </row>
        <row r="5612">
          <cell r="A5612">
            <v>87808</v>
          </cell>
          <cell r="B5612" t="str">
            <v>EMBOÇO OU MASSA ÚNICA EM ARGAMASSA INDUSTRIALIZADA, PREPARO MECÂNICO E APLICAÇÃO COM EQUIPAMENTO DE MISTURA E PROJEÇÃO DE 1,5 M3/H DE ARGAMASSA EM PANOS CEGOS DE FACHADA (SEM PRESENÇA DE VÃOS), ESPESSURA MAIOR OU IGUAL A 50 MM. AF_06/2014</v>
          </cell>
          <cell r="C5612" t="str">
            <v>M2</v>
          </cell>
          <cell r="D5612" t="str">
            <v>COEFICIENTE DE REPRESENTATIVIDADE</v>
          </cell>
          <cell r="E5612">
            <v>69.72</v>
          </cell>
        </row>
        <row r="5613">
          <cell r="A5613">
            <v>87809</v>
          </cell>
          <cell r="B5613" t="str">
            <v>EMBOÇO OU MASSA ÚNICA EM ARGAMASSA TRAÇO 1:2:8, PREPARO MECÂNICO COM BETONEIRA 400 L, APLICADA MANUALMENTE EM SUPERFÍCIES EXTERNAS DA SACADA, ESPESSURA DE 25 MM, SEM USO DE TELA METÁLICA DE REFORÇO CONTRA FISSURAÇÃO. AF_06/2014</v>
          </cell>
          <cell r="C5613" t="str">
            <v>M2</v>
          </cell>
          <cell r="D5613" t="str">
            <v>COEFICIENTE DE REPRESENTATIVIDADE</v>
          </cell>
          <cell r="E5613">
            <v>69.41</v>
          </cell>
        </row>
        <row r="5614">
          <cell r="A5614">
            <v>87811</v>
          </cell>
          <cell r="B5614" t="str">
            <v>EMBOÇO OU MASSA ÚNICA EM ARGAMASSA TRAÇO 1:2:8, PREPARO MANUAL, APLICADA MANUALMENTE EM SUPERFÍCIES EXTERNAS DA SACADA, ESPESSURA DE 25 MM, SEM USO DE TELA METÁLICA DE REFORÇO CONTRA FISSURAÇÃO. AF_06/2014</v>
          </cell>
          <cell r="C5614" t="str">
            <v>M2</v>
          </cell>
          <cell r="D5614" t="str">
            <v>COEFICIENTE DE REPRESENTATIVIDADE</v>
          </cell>
          <cell r="E5614">
            <v>71.709999999999994</v>
          </cell>
        </row>
        <row r="5615">
          <cell r="A5615">
            <v>87812</v>
          </cell>
          <cell r="B5615" t="str">
            <v>EMBOÇO OU MASSA ÚNICA EM ARGAMASSA INDUSTRIALIZADA, PREPARO MECÂNICO E APLICAÇÃO COM EQUIPAMENTO DE MISTURA E PROJEÇÃO DE 1,5 M3/H EM SUPERFÍCIES EXTERNAS DA SACADA, ESPESSURA 25 MM, SEM USO DE TELA METÁLICA. AF_06/2014</v>
          </cell>
          <cell r="C5615" t="str">
            <v>M2</v>
          </cell>
          <cell r="D5615" t="str">
            <v>COEFICIENTE DE REPRESENTATIVIDADE</v>
          </cell>
          <cell r="E5615">
            <v>80.73</v>
          </cell>
        </row>
        <row r="5616">
          <cell r="A5616">
            <v>87813</v>
          </cell>
          <cell r="B5616" t="str">
            <v>EMBOÇO OU MASSA ÚNICA EM ARGAMASSA TRAÇO 1:2:8, PREPARO MECÂNICO COM BETONEIRA 400 L, APLICADA MANUALMENTE EM SUPERFÍCIES EXTERNAS DA SACADA, ESPESSURA DE 35 MM, SEM USO DE TELA METÁLICA DE REFORÇO CONTRA FISSURAÇÃO. AF_06/2014</v>
          </cell>
          <cell r="C5616" t="str">
            <v>M2</v>
          </cell>
          <cell r="D5616" t="str">
            <v>COEFICIENTE DE REPRESENTATIVIDADE</v>
          </cell>
          <cell r="E5616">
            <v>75.989999999999995</v>
          </cell>
        </row>
        <row r="5617">
          <cell r="A5617">
            <v>87815</v>
          </cell>
          <cell r="B5617" t="str">
            <v>EMBOÇO OU MASSA ÚNICA EM ARGAMASSA TRAÇO 1:2:8, PREPARO MANUAL, APLICADA MANUALMENTE EM SUPERFÍCIES EXTERNAS DA SACADA, ESPESSURA DE 35 MM, SEM USO DE TELA METÁLICA DE REFORÇO CONTRA FISSURAÇÃO. AF_06/2014</v>
          </cell>
          <cell r="C5617" t="str">
            <v>M2</v>
          </cell>
          <cell r="D5617" t="str">
            <v>COEFICIENTE DE REPRESENTATIVIDADE</v>
          </cell>
          <cell r="E5617">
            <v>79.069999999999993</v>
          </cell>
        </row>
        <row r="5618">
          <cell r="A5618">
            <v>87816</v>
          </cell>
          <cell r="B5618" t="str">
            <v>EMBOÇO OU MASSA ÚNICA EM ARGAMASSA INDUSTRIALIZADA, PREPARO MECÂNICO E APLICAÇÃO COM EQUIPAMENTO DE MISTURA E PROJEÇÃO DE 1,5 M3/H EM SUPERFÍCIES EXTERNAS DA SACADA, ESPESSURA 35 MM, SEM USO DE TELA METÁLICA. AF_06/2014</v>
          </cell>
          <cell r="C5618" t="str">
            <v>M2</v>
          </cell>
          <cell r="D5618" t="str">
            <v>COEFICIENTE DE REPRESENTATIVIDADE</v>
          </cell>
          <cell r="E5618">
            <v>93.01</v>
          </cell>
        </row>
        <row r="5619">
          <cell r="A5619">
            <v>87817</v>
          </cell>
          <cell r="B5619" t="str">
            <v>EMBOÇO OU MASSA ÚNICA EM ARGAMASSA TRAÇO 1:2:8, PREPARO MECÂNICO COM BETONEIRA 400 L, APLICADA MANUALMENTE EM SUPERFÍCIES EXTERNAS DA SACADA, ESPESSURA DE 45 MM, SEM USO DE TELA METÁLICA DE REFORÇO CONTRA FISSURAÇÃO. AF_06/2014</v>
          </cell>
          <cell r="C5619" t="str">
            <v>M2</v>
          </cell>
          <cell r="D5619" t="str">
            <v>COEFICIENTE DE REPRESENTATIVIDADE</v>
          </cell>
          <cell r="E5619">
            <v>82.2</v>
          </cell>
        </row>
        <row r="5620">
          <cell r="A5620">
            <v>87819</v>
          </cell>
          <cell r="B5620" t="str">
            <v>EMBOÇO OU MASSA ÚNICA EM ARGAMASSA TRAÇO 1:2:8, PREPARO MANUAL, APLICADA MANUALMENTE EM SUPERFÍCIES EXTERNAS DA SACADA, ESPESSURA DE 45 MM, SEM USO DE TELA METÁLICA DE REFORÇO CONTRA FISSURAÇÃO. AF_06/2014</v>
          </cell>
          <cell r="C5620" t="str">
            <v>M2</v>
          </cell>
          <cell r="D5620" t="str">
            <v>COEFICIENTE DE REPRESENTATIVIDADE</v>
          </cell>
          <cell r="E5620">
            <v>86.06</v>
          </cell>
        </row>
        <row r="5621">
          <cell r="A5621">
            <v>87820</v>
          </cell>
          <cell r="B5621" t="str">
            <v>EMBOÇO OU MASSA ÚNICA EM ARGAMASSA INDUSTRIALIZADA, PREPARO MECÂNICO E APLICAÇÃO COM EQUIPAMENTO DE MISTURA E PROJEÇÃO DE 1,5 M3/H EM SUPERFÍCIES EXTERNAS DA SACADA, ESPESSURA 45 MM, SEM USO DE TELA METÁLICA. AF_06/2014</v>
          </cell>
          <cell r="C5621" t="str">
            <v>M2</v>
          </cell>
          <cell r="D5621" t="str">
            <v>COEFICIENTE DE REPRESENTATIVIDADE</v>
          </cell>
          <cell r="E5621">
            <v>105.27</v>
          </cell>
        </row>
        <row r="5622">
          <cell r="A5622">
            <v>87821</v>
          </cell>
          <cell r="B5622" t="str">
            <v>EMBOÇO OU MASSA ÚNICA EM ARGAMASSA TRAÇO 1:2:8, PREPARO MECÂNICO COM BETONEIRA 400 L, APLICADA MANUALMENTE EM SUPERFÍCIES EXTERNAS DA SACADA, ESPESSURA MAIOR OU IGUAL A 50 MM, SEM USO DE TELA METÁLICA DE REFORÇO CONTRA FISSURAÇÃO. AF_06/2014</v>
          </cell>
          <cell r="C5622" t="str">
            <v>M2</v>
          </cell>
          <cell r="D5622" t="str">
            <v>COEFICIENTE DE REPRESENTATIVIDADE</v>
          </cell>
          <cell r="E5622">
            <v>119.4</v>
          </cell>
        </row>
        <row r="5623">
          <cell r="A5623">
            <v>87823</v>
          </cell>
          <cell r="B5623" t="str">
            <v>EMBOÇO OU MASSA ÚNICA EM ARGAMASSA TRAÇO 1:2:8, PREPARO MANUAL, APLICADA MANUALMENTE EM SUPERFÍCIES EXTERNAS DA SACADA, ESPESSURA MAIOR OU IGUAL A 50 MM, SEM USO DE TELA METÁLICA DE REFORÇO CONTRA FISSURAÇÃO. AF_06/2014</v>
          </cell>
          <cell r="C5623" t="str">
            <v>M2</v>
          </cell>
          <cell r="D5623" t="str">
            <v>COEFICIENTE DE REPRESENTATIVIDADE</v>
          </cell>
          <cell r="E5623">
            <v>123.66</v>
          </cell>
        </row>
        <row r="5624">
          <cell r="A5624">
            <v>87824</v>
          </cell>
          <cell r="B5624" t="str">
            <v>EMBOÇO OU MASSA ÚNICA EM ARGAMASSA INDUSTRIALIZADA, PREPARO MECÂNICO E APLICAÇÃO COM EQUIPAMENTO DE MISTURA E PROJEÇÃO DE 1,5 M3/H EM SUPERFÍCIES EXTERNAS DA SACADA, ESPESSURA MAIOR OU IGUAL A 50 MM, SEM USO DE TELA METÁLICA. AF_06/2014</v>
          </cell>
          <cell r="C5624" t="str">
            <v>M2</v>
          </cell>
          <cell r="D5624" t="str">
            <v>COEFICIENTE DE REPRESENTATIVIDADE</v>
          </cell>
          <cell r="E5624">
            <v>141.52000000000001</v>
          </cell>
        </row>
        <row r="5625">
          <cell r="A5625">
            <v>87825</v>
          </cell>
          <cell r="B5625" t="str">
            <v>EMBOÇO OU MASSA ÚNICA EM ARGAMASSA TRAÇO 1:2:8, PREPARO MECÂNICO COM BETONEIRA 400 L, APLICADA MANUALMENTE NAS PAREDES INTERNAS DA SACADA, ESPESSURA DE 25 MM, SEM USO DE TELA METÁLICA DE REFORÇO CONTRA FISSURAÇÃO. AF_06/2014</v>
          </cell>
          <cell r="C5625" t="str">
            <v>M2</v>
          </cell>
          <cell r="D5625" t="str">
            <v>COEFICIENTE DE REPRESENTATIVIDADE</v>
          </cell>
          <cell r="E5625">
            <v>54.21</v>
          </cell>
        </row>
        <row r="5626">
          <cell r="A5626">
            <v>87827</v>
          </cell>
          <cell r="B5626" t="str">
            <v>EMBOÇO OU MASSA ÚNICA EM ARGAMASSA TRAÇO 1:2:8, PREPARO MANUAL, APLICADA MANUALMENTE NAS PAREDES INTERNAS DA SACADA, ESPESSURA DE 25 MM, SEM USO DE TELA METÁLICA DE REFORÇO CONTRA FISSURAÇÃO. AF_06/2014</v>
          </cell>
          <cell r="C5626" t="str">
            <v>M2</v>
          </cell>
          <cell r="D5626" t="str">
            <v>COEFICIENTE DE REPRESENTATIVIDADE</v>
          </cell>
          <cell r="E5626">
            <v>57.03</v>
          </cell>
        </row>
        <row r="5627">
          <cell r="A5627">
            <v>87828</v>
          </cell>
          <cell r="B5627" t="str">
            <v>EMBOÇO OU MASSA ÚNICA EM ARGAMASSA INDUSTRIALIZADA, PREPARO MECÂNICO E APLICAÇÃO COM EQUIPAMENTO DE MISTURA E PROJEÇÃO DE 1,5 M3/H NAS PAREDES INTERNAS DA SACADA, ESPESSURA 25 MM, SEM USO DE TELA METÁLICA. AF_06/2014</v>
          </cell>
          <cell r="C5627" t="str">
            <v>M2</v>
          </cell>
          <cell r="D5627" t="str">
            <v>COEFICIENTE DE REPRESENTATIVIDADE</v>
          </cell>
          <cell r="E5627">
            <v>69.66</v>
          </cell>
        </row>
        <row r="5628">
          <cell r="A5628">
            <v>87829</v>
          </cell>
          <cell r="B5628" t="str">
            <v>EMBOÇO OU MASSA ÚNICA EM ARGAMASSA TRAÇO 1:2:8, PREPARO MECÂNICO COM BETONEIRA 400 L, APLICADA MANUALMENTE NAS PAREDES INTERNAS DA SACADA, ESPESSURA DE 35 MM, SEM USO DE TELA METÁLICA DE REFORÇO CONTRA FISSURAÇÃO. AF_06/2014</v>
          </cell>
          <cell r="C5628" t="str">
            <v>M2</v>
          </cell>
          <cell r="D5628" t="str">
            <v>COEFICIENTE DE REPRESENTATIVIDADE</v>
          </cell>
          <cell r="E5628">
            <v>61.57</v>
          </cell>
        </row>
        <row r="5629">
          <cell r="A5629">
            <v>87831</v>
          </cell>
          <cell r="B5629" t="str">
            <v>EMBOÇO OU MASSA ÚNICA EM ARGAMASSA TRAÇO 1:2:8, PREPARO MANUAL, APLICADA MANUALMENTE NAS PAREDES INTERNAS DA SACADA, ESPESSURA DE 35 MM, SEM USO DE TELA METÁLICA DE REFORÇO CONTRA FISSURAÇÃO. AF_06/2014</v>
          </cell>
          <cell r="C5629" t="str">
            <v>M2</v>
          </cell>
          <cell r="D5629" t="str">
            <v>COEFICIENTE DE REPRESENTATIVIDADE</v>
          </cell>
          <cell r="E5629">
            <v>65.34</v>
          </cell>
        </row>
        <row r="5630">
          <cell r="A5630">
            <v>87832</v>
          </cell>
          <cell r="B5630" t="str">
            <v>EMBOÇO OU MASSA ÚNICA EM ARGAMASSA INDUSTRIALIZADA, PREPARO MECÂNICO E APLICAÇÃO COM EQUIPAMENTO DE MISTURA E PROJEÇÃO DE 1,5 M3/H DE ARGAMASSA NAS PAREDES INTERNAS DA SACADA, ESPESSURA 35 MM, SEM USO DE TELA METÁLICA. AF_06/2014</v>
          </cell>
          <cell r="C5630" t="str">
            <v>M2</v>
          </cell>
          <cell r="D5630" t="str">
            <v>COEFICIENTE DE REPRESENTATIVIDADE</v>
          </cell>
          <cell r="E5630">
            <v>83.97</v>
          </cell>
        </row>
        <row r="5631">
          <cell r="A5631">
            <v>87834</v>
          </cell>
          <cell r="B5631" t="str">
            <v>REVESTIMENTO DECORATIVO MONOCAMADA APLICADO MANUALMENTE EM PANOS CEGOS DA FACHADA DE UM EDIFÍCIO DE ESTRUTURA CONVENCIONAL, COM ACABAMENTO RASPADO. AF_06/2014</v>
          </cell>
          <cell r="C5631" t="str">
            <v>M2</v>
          </cell>
          <cell r="D5631" t="str">
            <v>COEFICIENTE DE REPRESENTATIVIDADE</v>
          </cell>
          <cell r="E5631">
            <v>127.71</v>
          </cell>
        </row>
        <row r="5632">
          <cell r="A5632">
            <v>87835</v>
          </cell>
          <cell r="B5632" t="str">
            <v>REVESTIMENTO DECORATIVO MONOCAMADA APLICADO MANUALMENTE EM PANOS CEGOS DA FACHADA DE UM EDIFÍCIO DE ALVENARIA ESTRUTURAL, COM ACABAMENTO RASPADO. AF_06/2014</v>
          </cell>
          <cell r="C5632" t="str">
            <v>M2</v>
          </cell>
          <cell r="D5632" t="str">
            <v>COEFICIENTE DE REPRESENTATIVIDADE</v>
          </cell>
          <cell r="E5632">
            <v>87.68</v>
          </cell>
        </row>
        <row r="5633">
          <cell r="A5633">
            <v>87836</v>
          </cell>
          <cell r="B5633" t="str">
            <v>REVESTIMENTO DECORATIVO MONOCAMADA APLICADO COM EQUIPAMENTO DE PROJEÇÃO EM PANOS CEGOS DA FACHADA DE UM EDIFÍCIO DE ESTRUTURA CONVENCIONAL, COM ACABAMENTO RASPADO. AF_06/2014</v>
          </cell>
          <cell r="C5633" t="str">
            <v>M2</v>
          </cell>
          <cell r="D5633" t="str">
            <v>COEFICIENTE DE REPRESENTATIVIDADE</v>
          </cell>
          <cell r="E5633">
            <v>121.81</v>
          </cell>
        </row>
        <row r="5634">
          <cell r="A5634">
            <v>87837</v>
          </cell>
          <cell r="B5634" t="str">
            <v>REVESTIMENTO DECORATIVO MONOCAMADA APLICADO COM EQUIPAMENTO DE PROJEÇÃO EM PANOS CEGOS DA FACHADA DE UM EDIFÍCIO DE ALVENARIA ESTRUTURAL, COM ACABAMENTO RASPADO. AF_06/2014</v>
          </cell>
          <cell r="C5634" t="str">
            <v>M2</v>
          </cell>
          <cell r="D5634" t="str">
            <v>COEFICIENTE DE REPRESENTATIVIDADE</v>
          </cell>
          <cell r="E5634">
            <v>82.32</v>
          </cell>
        </row>
        <row r="5635">
          <cell r="A5635">
            <v>87838</v>
          </cell>
          <cell r="B5635" t="str">
            <v>REVESTIMENTO DECORATIVO MONOCAMADA APLICADO MANUALMENTE EM PANOS DA FACHADA COM PRESENÇA DE VÃOS, DE UM EDIFÍCIO DE ESTRUTURA CONVENCIONAL E ACABAMENTO RASPADO. AF_06/2014</v>
          </cell>
          <cell r="C5635" t="str">
            <v>M2</v>
          </cell>
          <cell r="D5635" t="str">
            <v>COEFICIENTE DE REPRESENTATIVIDADE</v>
          </cell>
          <cell r="E5635">
            <v>134.38999999999999</v>
          </cell>
        </row>
        <row r="5636">
          <cell r="A5636">
            <v>87839</v>
          </cell>
          <cell r="B5636" t="str">
            <v>REVESTIMENTO DECORATIVO MONOCAMADA APLICADO MANUALMENTE EM PANOS DA FACHADA COM PRESENÇA DE VÃOS, DE UM EDIFÍCIO DE ALVENARIA ESTRUTURAL E ACABAMENTO RASPADO. AF_06/2014</v>
          </cell>
          <cell r="C5636" t="str">
            <v>M2</v>
          </cell>
          <cell r="D5636" t="str">
            <v>COEFICIENTE DE REPRESENTATIVIDADE</v>
          </cell>
          <cell r="E5636">
            <v>92.44</v>
          </cell>
        </row>
        <row r="5637">
          <cell r="A5637">
            <v>87840</v>
          </cell>
          <cell r="B5637" t="str">
            <v>REVESTIMENTO DECORATIVO MONOCAMADA APLICADO COM EQUIPAMENTO DE PROJEÇÃO EM PANOS DA FACHADA COM PRESENÇA DE VÃOS, DE UM EDIFÍCIO DE ESTRUTURA CONVENCIONAL E ACABAMENTO RASPADO. AF_06/2014</v>
          </cell>
          <cell r="C5637" t="str">
            <v>M2</v>
          </cell>
          <cell r="D5637" t="str">
            <v>COEFICIENTE DE REPRESENTATIVIDADE</v>
          </cell>
          <cell r="E5637">
            <v>127.04</v>
          </cell>
        </row>
        <row r="5638">
          <cell r="A5638">
            <v>87841</v>
          </cell>
          <cell r="B5638" t="str">
            <v>REVESTIMENTO DECORATIVO MONOCAMADA APLICADO COM EQUIPAMENTO DE PROJEÇÃO EM PANOS DA FACHADA COM PRESENÇA DE VÃOS, DE UM EDIFÍCIO DE ALVENARIA ESTRUTURAL E ACABAMENTO RASPADO. AF_06/2014</v>
          </cell>
          <cell r="C5638" t="str">
            <v>M2</v>
          </cell>
          <cell r="D5638" t="str">
            <v>COEFICIENTE DE REPRESENTATIVIDADE</v>
          </cell>
          <cell r="E5638">
            <v>85.63</v>
          </cell>
        </row>
        <row r="5639">
          <cell r="A5639">
            <v>87842</v>
          </cell>
          <cell r="B5639" t="str">
            <v>REVESTIMENTO DECORATIVO MONOCAMADA APLICADO MANUALMENTE EM SUPERFÍCIES EXTERNAS DA SACADA DE UM EDIFÍCIO DE ESTRUTURA CONVENCIONAL E ACABAMENTO RASPADO. AF_06/2014</v>
          </cell>
          <cell r="C5639" t="str">
            <v>M2</v>
          </cell>
          <cell r="D5639" t="str">
            <v>COEFICIENTE DE REPRESENTATIVIDADE</v>
          </cell>
          <cell r="E5639">
            <v>134.34</v>
          </cell>
        </row>
        <row r="5640">
          <cell r="A5640">
            <v>87843</v>
          </cell>
          <cell r="B5640" t="str">
            <v>REVESTIMENTO DECORATIVO MONOCAMADA APLICADO MANUALMENTE EM SUPERFÍCIES EXTERNAS DA SACADA DE UM EDIFÍCIO DE ALVENARIA ESTRUTURAL E ACABAMENTO RASPADO. AF_06/2014</v>
          </cell>
          <cell r="C5640" t="str">
            <v>M2</v>
          </cell>
          <cell r="D5640" t="str">
            <v>COEFICIENTE DE REPRESENTATIVIDADE</v>
          </cell>
          <cell r="E5640">
            <v>100.47</v>
          </cell>
        </row>
        <row r="5641">
          <cell r="A5641">
            <v>87844</v>
          </cell>
          <cell r="B5641" t="str">
            <v>REVESTIMENTO DECORATIVO MONOCAMADA APLICADO COM EQUIPAMENTO DE PROJEÇÃO EM SUPERFÍCIES EXTERNAS DA SACADA DE UM EDIFÍCIO DE ESTRUTURA CONVENCIONAL E ACABAMENTO RASPADO. AF_06/2014</v>
          </cell>
          <cell r="C5641" t="str">
            <v>M2</v>
          </cell>
          <cell r="D5641" t="str">
            <v>COEFICIENTE DE REPRESENTATIVIDADE</v>
          </cell>
          <cell r="E5641">
            <v>123.15</v>
          </cell>
        </row>
        <row r="5642">
          <cell r="A5642">
            <v>87845</v>
          </cell>
          <cell r="B5642" t="str">
            <v>REVESTIMENTO DECORATIVO MONOCAMADA APLICADO COM EQUIPAMENTO DE PROJEÇÃO EM SUPERFÍCIES EXTERNAS DA SACADA DE UM EDIFÍCIO DE ALVENARIA ESTRUTURAL E ACABAMENTO RASPADO. AF_06/2014</v>
          </cell>
          <cell r="C5642" t="str">
            <v>M2</v>
          </cell>
          <cell r="D5642" t="str">
            <v>COEFICIENTE DE REPRESENTATIVIDADE</v>
          </cell>
          <cell r="E5642">
            <v>89.86</v>
          </cell>
        </row>
        <row r="5643">
          <cell r="A5643">
            <v>87846</v>
          </cell>
          <cell r="B5643" t="str">
            <v>REVESTIMENTO DECORATIVO MONOCAMADA APLICADO MANUALMENTE EM PANOS CEGOS DA FACHADA DE UM EDIFÍCIO DE ESTRUTURA CONVENCIONAL, COM ACABAMENTO TRAVERTINO. AF_06/2014</v>
          </cell>
          <cell r="C5643" t="str">
            <v>M2</v>
          </cell>
          <cell r="D5643" t="str">
            <v>COEFICIENTE DE REPRESENTATIVIDADE</v>
          </cell>
          <cell r="E5643">
            <v>138.82</v>
          </cell>
        </row>
        <row r="5644">
          <cell r="A5644">
            <v>87847</v>
          </cell>
          <cell r="B5644" t="str">
            <v>REVESTIMENTO DECORATIVO MONOCAMADA APLICADO MANUALMENTE EM PANOS CEGOS DA FACHADA DE UM EDIFÍCIO DE ALVENARIA ESTRUTURAL, COM ACABAMENTO TRAVERTINO. AF_06/2014</v>
          </cell>
          <cell r="C5644" t="str">
            <v>M2</v>
          </cell>
          <cell r="D5644" t="str">
            <v>COEFICIENTE DE REPRESENTATIVIDADE</v>
          </cell>
          <cell r="E5644">
            <v>98.78</v>
          </cell>
        </row>
        <row r="5645">
          <cell r="A5645">
            <v>87848</v>
          </cell>
          <cell r="B5645" t="str">
            <v>REVESTIMENTO DECORATIVO MONOCAMADA APLICADO COM EQUIPAMENTO DE PROJEÇÃO EM PANOS CEGOS DA FACHADA DE UM EDIFÍCIO DE ESTRUTURA CONVENCIONAL, COM ACABAMENTO TRAVERTINO. AF_06/2014</v>
          </cell>
          <cell r="C5645" t="str">
            <v>M2</v>
          </cell>
          <cell r="D5645" t="str">
            <v>COEFICIENTE DE REPRESENTATIVIDADE</v>
          </cell>
          <cell r="E5645">
            <v>131.85</v>
          </cell>
        </row>
        <row r="5646">
          <cell r="A5646">
            <v>87849</v>
          </cell>
          <cell r="B5646" t="str">
            <v>REVESTIMENTO DECORATIVO MONOCAMADA APLICADO COM EQUIPAMENTO DE PROJEÇÃO EM PANOS CEGOS DA FACHADA DE UM EDIFÍCIO DE ALVENARIA ESTRUTURAL, COM ACABAMENTO TRAVERTINO. AF_06/2014</v>
          </cell>
          <cell r="C5646" t="str">
            <v>M2</v>
          </cell>
          <cell r="D5646" t="str">
            <v>COEFICIENTE DE REPRESENTATIVIDADE</v>
          </cell>
          <cell r="E5646">
            <v>92.38</v>
          </cell>
        </row>
        <row r="5647">
          <cell r="A5647">
            <v>87850</v>
          </cell>
          <cell r="B5647" t="str">
            <v>REVESTIMENTO DECORATIVO MONOCAMADA APLICADO MANUALMENTE EM PANOS DA FACHADA COM PRESENÇA DE VÃOS, DE UM EDIFÍCIO DE ESTRUTURA CONVENCIONAL E ACABAMENTO TRAVERTINO. AF_06/2014</v>
          </cell>
          <cell r="C5647" t="str">
            <v>M2</v>
          </cell>
          <cell r="D5647" t="str">
            <v>COEFICIENTE DE REPRESENTATIVIDADE</v>
          </cell>
          <cell r="E5647">
            <v>145.53</v>
          </cell>
        </row>
        <row r="5648">
          <cell r="A5648">
            <v>87851</v>
          </cell>
          <cell r="B5648" t="str">
            <v>REVESTIMENTO DECORATIVO MONOCAMADA APLICADO MANUALMENTE EM PANOS DA FACHADA COM PRESENÇA DE VÃOS, DE UM EDIFÍCIO DE ALVENARIA ESTRUTURAL E ACABAMENTO TRAVERTINO. AF_06/2014</v>
          </cell>
          <cell r="C5648" t="str">
            <v>M2</v>
          </cell>
          <cell r="D5648" t="str">
            <v>COEFICIENTE DE REPRESENTATIVIDADE</v>
          </cell>
          <cell r="E5648">
            <v>103.58</v>
          </cell>
        </row>
        <row r="5649">
          <cell r="A5649">
            <v>87852</v>
          </cell>
          <cell r="B5649" t="str">
            <v>REVESTIMENTO DECORATIVO MONOCAMADA APLICADO COM EQUIPAMENTO DE PROJEÇÃO EM PANOS DA FACHADA COM PRESENÇA DE VÃOS, DE UM EDIFÍCIO DE ESTRUTURA CONVENCIONAL E ACABAMENTO TRAVERTINO. AF_06/2014</v>
          </cell>
          <cell r="C5649" t="str">
            <v>M2</v>
          </cell>
          <cell r="D5649" t="str">
            <v>COEFICIENTE DE REPRESENTATIVIDADE</v>
          </cell>
          <cell r="E5649">
            <v>137.06</v>
          </cell>
        </row>
        <row r="5650">
          <cell r="A5650">
            <v>87853</v>
          </cell>
          <cell r="B5650" t="str">
            <v>REVESTIMENTO DECORATIVO MONOCAMADA APLICADO COM EQUIPAMENTO DE PROJEÇÃO EM PANOS DA FACHADA COM PRESENÇA DE VÃOS, DE UM EDIFÍCIO DE ALVENARIA ESTRUTURAL E ACABAMENTO TRAVERTINO. AF_06/2014</v>
          </cell>
          <cell r="C5650" t="str">
            <v>M2</v>
          </cell>
          <cell r="D5650" t="str">
            <v>COEFICIENTE DE REPRESENTATIVIDADE</v>
          </cell>
          <cell r="E5650">
            <v>95.67</v>
          </cell>
        </row>
        <row r="5651">
          <cell r="A5651">
            <v>87854</v>
          </cell>
          <cell r="B5651" t="str">
            <v>REVESTIMENTO DECORATIVO MONOCAMADA APLICADO MANUALMENTE EM SUPERFÍCIES EXTERNAS DA SACADA DE UM EDIFÍCIO DE ESTRUTURA CONVENCIONAL E ACABAMENTO TRAVERTINO. AF_06/2014</v>
          </cell>
          <cell r="C5651" t="str">
            <v>M2</v>
          </cell>
          <cell r="D5651" t="str">
            <v>COEFICIENTE DE REPRESENTATIVIDADE</v>
          </cell>
          <cell r="E5651">
            <v>145.44999999999999</v>
          </cell>
        </row>
        <row r="5652">
          <cell r="A5652">
            <v>87855</v>
          </cell>
          <cell r="B5652" t="str">
            <v>REVESTIMENTO DECORATIVO MONOCAMADA APLICADO MANUALMENTE EM SUPERFÍCIES EXTERNAS DA SACADA DE UM EDIFÍCIO DE ALVENARIA ESTRUTURAL E ACABAMENTO TRAVERTINO. AF_06/2014</v>
          </cell>
          <cell r="C5652" t="str">
            <v>M2</v>
          </cell>
          <cell r="D5652" t="str">
            <v>COEFICIENTE DE REPRESENTATIVIDADE</v>
          </cell>
          <cell r="E5652">
            <v>111.61</v>
          </cell>
        </row>
        <row r="5653">
          <cell r="A5653">
            <v>87856</v>
          </cell>
          <cell r="B5653" t="str">
            <v>REVESTIMENTO DECORATIVO MONOCAMADA APLICADO COM EQUIPAMENTO DE PROJEÇÃO EM SUPERFÍCIES EXTERNAS DA SACADA DE UM EDIFÍCIO DE ESTRUTURA CONVENCIONAL E ACABAMENTO TRAVERTINO. AF_06/2014</v>
          </cell>
          <cell r="C5653" t="str">
            <v>M2</v>
          </cell>
          <cell r="D5653" t="str">
            <v>COEFICIENTE DE REPRESENTATIVIDADE</v>
          </cell>
          <cell r="E5653">
            <v>133.19</v>
          </cell>
        </row>
        <row r="5654">
          <cell r="A5654">
            <v>87857</v>
          </cell>
          <cell r="B5654" t="str">
            <v>REVESTIMENTO DECORATIVO MONOCAMADA APLICADO COM EQUIPAMENTO DE PROJEÇÃO EM SUPERFÍCIES EXTERNAS DA SACADA DE UM EDIFÍCIO DE ALVENARIA ESTRUTURAL E ACABAMENTO TRAVERTINO. AF_06/2014</v>
          </cell>
          <cell r="C5654" t="str">
            <v>M2</v>
          </cell>
          <cell r="D5654" t="str">
            <v>COEFICIENTE DE REPRESENTATIVIDADE</v>
          </cell>
          <cell r="E5654">
            <v>99.9</v>
          </cell>
        </row>
        <row r="5655">
          <cell r="A5655">
            <v>87858</v>
          </cell>
          <cell r="B5655" t="str">
            <v>REVESTIMENTO DECORATIVO MONOCAMADA APLICADO MANUALMENTE NAS PAREDES INTERNAS DA SACADA COM ACABAMENTO RASPADO. AF_06/2014</v>
          </cell>
          <cell r="C5655" t="str">
            <v>M2</v>
          </cell>
          <cell r="D5655" t="str">
            <v>COEFICIENTE DE REPRESENTATIVIDADE</v>
          </cell>
          <cell r="E5655">
            <v>96.06</v>
          </cell>
        </row>
        <row r="5656">
          <cell r="A5656">
            <v>87859</v>
          </cell>
          <cell r="B5656" t="str">
            <v>REVESTIMENTO DECORATIVO MONOCAMADA APLICADO MANUALMENTE NAS PAREDES INTERNAS DA SACADA COM ACABAMENTO TRAVERTINO. AF_06/2014</v>
          </cell>
          <cell r="C5656" t="str">
            <v>M2</v>
          </cell>
          <cell r="D5656" t="str">
            <v>COEFICIENTE DE REPRESENTATIVIDADE</v>
          </cell>
          <cell r="E5656">
            <v>112.19</v>
          </cell>
        </row>
        <row r="5657">
          <cell r="A5657">
            <v>89048</v>
          </cell>
          <cell r="B5657" t="str">
            <v>(COMPOSIÇÃO REPRESENTATIVA) DO SERVIÇO DE EMBOÇO/MASSA ÚNICA, TRAÇO 1:2:8, PREPARO MECÂNICO, COM BETONEIRA DE 400L, EM PAREDES DE AMBIENTES INTERNOS, COM EXECUÇÃO DE TALISCAS, PARA EDIFICAÇÃO HABITACIONAL MULTIFAMILIAR (PRÉDIO). AF_11/2014</v>
          </cell>
          <cell r="C5657" t="str">
            <v>M2</v>
          </cell>
          <cell r="D5657" t="str">
            <v>COEFICIENTE DE REPRESENTATIVIDADE</v>
          </cell>
          <cell r="E5657">
            <v>27.12</v>
          </cell>
        </row>
        <row r="5658">
          <cell r="A5658">
            <v>89049</v>
          </cell>
          <cell r="B5658" t="str">
            <v>(COMPOSIÇÃO REPRESENTATIVA) DO SERVIÇO DE APLICAÇÃO MANUAL DE GESSO DESEMPENADO (SEM TALISCAS) EM TETO, ESPESSURA 0,5 CM, PARA EDIFICAÇÃO HABITACIONAL MULTIFAMILIAR (PRÉDIO). AF_11/2014</v>
          </cell>
          <cell r="C5658" t="str">
            <v>M2</v>
          </cell>
          <cell r="D5658" t="str">
            <v>COEFICIENTE DE REPRESENTATIVIDADE</v>
          </cell>
          <cell r="E5658">
            <v>15.32</v>
          </cell>
        </row>
        <row r="5659">
          <cell r="A5659">
            <v>89173</v>
          </cell>
          <cell r="B5659" t="str">
            <v>(COMPOSIÇÃO REPRESENTATIVA) DO SERVIÇO DE EMBOÇO/MASSA ÚNICA, APLICADO MANUALMENTE, TRAÇO 1:2:8, EM BETONEIRA DE 400L, PAREDES INTERNAS, COM EXECUÇÃO DE TALISCAS, EDIFICAÇÃO HABITACIONAL UNIFAMILIAR (CASAS) E EDIFICAÇÃO PÚBLICA PADRÃO. AF_12/2014</v>
          </cell>
          <cell r="C5659" t="str">
            <v>M2</v>
          </cell>
          <cell r="D5659" t="str">
            <v>COEFICIENTE DE REPRESENTATIVIDADE</v>
          </cell>
          <cell r="E5659">
            <v>26.62</v>
          </cell>
        </row>
        <row r="5660">
          <cell r="A5660">
            <v>90406</v>
          </cell>
          <cell r="B5660" t="str">
            <v>MASSA ÚNICA, PARA RECEBIMENTO DE PINTURA, EM ARGAMASSA TRAÇO 1:2:8, PREPARO MECÂNICO COM BETONEIRA 400L, APLICADA MANUALMENTE EM TETO, ESPESSURA DE 20MM, COM EXECUÇÃO DE TALISCAS. AF_03/2015</v>
          </cell>
          <cell r="C5660" t="str">
            <v>M2</v>
          </cell>
          <cell r="D5660" t="str">
            <v>COEFICIENTE DE REPRESENTATIVIDADE</v>
          </cell>
          <cell r="E5660">
            <v>35.479999999999997</v>
          </cell>
        </row>
        <row r="5661">
          <cell r="A5661">
            <v>90407</v>
          </cell>
          <cell r="B5661" t="str">
            <v>MASSA ÚNICA, PARA RECEBIMENTO DE PINTURA, EM ARGAMASSA TRAÇO 1:2:8, PREPARO MANUAL, APLICADA MANUALMENTE EM TETO, ESPESSURA DE 20MM, COM EXECUÇÃO DE TALISCAS. AF_03/2015</v>
          </cell>
          <cell r="C5661" t="str">
            <v>M2</v>
          </cell>
          <cell r="D5661" t="str">
            <v>COEFICIENTE DE REPRESENTATIVIDADE</v>
          </cell>
          <cell r="E5661">
            <v>38.43</v>
          </cell>
        </row>
        <row r="5662">
          <cell r="A5662">
            <v>90408</v>
          </cell>
          <cell r="B5662" t="str">
            <v>MASSA ÚNICA, PARA RECEBIMENTO DE PINTURA, EM ARGAMASSA TRAÇO 1:2:8, PREPARO MECÂNICO COM BETONEIRA 400L, APLICADA MANUALMENTE EM TETO, ESPESSURA DE 10MM, COM EXECUÇÃO DE TALISCAS. AF_03/2015</v>
          </cell>
          <cell r="C5662" t="str">
            <v>M2</v>
          </cell>
          <cell r="D5662" t="str">
            <v>COEFICIENTE DE REPRESENTATIVIDADE</v>
          </cell>
          <cell r="E5662">
            <v>26.08</v>
          </cell>
        </row>
        <row r="5663">
          <cell r="A5663">
            <v>90409</v>
          </cell>
          <cell r="B5663" t="str">
            <v>MASSA ÚNICA, PARA RECEBIMENTO DE PINTURA, EM ARGAMASSA TRAÇO 1:2:8, PREPARO MANUAL, APLICADA MANUALMENTE EM TETO, ESPESSURA DE 10MM, COM EXECUÇÃO DE TALISCAS. AF_03/2015</v>
          </cell>
          <cell r="C5663" t="str">
            <v>M2</v>
          </cell>
          <cell r="D5663" t="str">
            <v>COEFICIENTE DE REPRESENTATIVIDADE</v>
          </cell>
          <cell r="E5663">
            <v>27.75</v>
          </cell>
        </row>
        <row r="5664">
          <cell r="A5664">
            <v>84084</v>
          </cell>
          <cell r="B5664" t="str">
            <v>APICOAMENTO MANUAL DE SUPERFICIE DE CONCRETO</v>
          </cell>
          <cell r="C5664" t="str">
            <v>M2</v>
          </cell>
          <cell r="D5664" t="str">
            <v>COLETADO</v>
          </cell>
          <cell r="E5664">
            <v>6.31</v>
          </cell>
        </row>
        <row r="5665">
          <cell r="A5665">
            <v>87242</v>
          </cell>
          <cell r="B5665" t="str">
            <v>REVESTIMENTO CERÂMICO PARA PAREDES EXTERNAS EM PASTILHAS DE PORCELANA 5 X 5 CM (PLACAS DE 30 X 30 CM), ALINHADAS A PRUMO, APLICADO EM PANOS COM VÃOS. AF_06/2014</v>
          </cell>
          <cell r="C5665" t="str">
            <v>M2</v>
          </cell>
          <cell r="D5665" t="str">
            <v>COEFICIENTE DE REPRESENTATIVIDADE</v>
          </cell>
          <cell r="E5665">
            <v>227.89</v>
          </cell>
        </row>
        <row r="5666">
          <cell r="A5666">
            <v>87243</v>
          </cell>
          <cell r="B5666" t="str">
            <v>REVESTIMENTO CERÂMICO PARA PAREDES EXTERNAS EM PASTILHAS DE PORCELANA 5 X 5 CM (PLACAS DE 30 X 30 CM), ALINHADAS A PRUMO, APLICADO EM PANOS SEM VÃOS. AF_06/2014</v>
          </cell>
          <cell r="C5666" t="str">
            <v>M2</v>
          </cell>
          <cell r="D5666" t="str">
            <v>COEFICIENTE DE REPRESENTATIVIDADE</v>
          </cell>
          <cell r="E5666">
            <v>209.36</v>
          </cell>
        </row>
        <row r="5667">
          <cell r="A5667">
            <v>87244</v>
          </cell>
          <cell r="B5667" t="str">
            <v>REVESTIMENTO CERÂMICO PARA PAREDES EXTERNAS EM PASTILHAS DE PORCELANA 5 X 5 CM (PLACAS DE 30 X 30 CM), ALINHADAS A PRUMO, APLICADO EM SUPERFÍCIES EXTERNAS DA SACADA. AF_06/2014</v>
          </cell>
          <cell r="C5667" t="str">
            <v>M2</v>
          </cell>
          <cell r="D5667" t="str">
            <v>COEFICIENTE DE REPRESENTATIVIDADE</v>
          </cell>
          <cell r="E5667">
            <v>220.29</v>
          </cell>
        </row>
        <row r="5668">
          <cell r="A5668">
            <v>87245</v>
          </cell>
          <cell r="B5668" t="str">
            <v>REVESTIMENTO CERÂMICO PARA PAREDES EXTERNAS EM PASTILHAS DE PORCELANA 5 X 5 CM (PLACAS DE 30 X 30 CM), ALINHADAS A PRUMO, APLICADO EM SUPERFÍCIES INTERNAS DA SACADA. AF_06/2014</v>
          </cell>
          <cell r="C5668" t="str">
            <v>M2</v>
          </cell>
          <cell r="D5668" t="str">
            <v>COEFICIENTE DE REPRESENTATIVIDADE</v>
          </cell>
          <cell r="E5668">
            <v>265.56</v>
          </cell>
        </row>
        <row r="5669">
          <cell r="A5669">
            <v>87264</v>
          </cell>
          <cell r="B5669" t="str">
            <v>REVESTIMENTO CERÂMICO PARA PAREDES INTERNAS COM PLACAS TIPO ESMALTADA EXTRA DE DIMENSÕES 20X20 CM APLICADAS EM AMBIENTES DE ÁREA MENOR QUE 5 M² NA ALTURA INTEIRA DAS PAREDES. AF_06/2014</v>
          </cell>
          <cell r="C5669" t="str">
            <v>M2</v>
          </cell>
          <cell r="D5669" t="str">
            <v>COEFICIENTE DE REPRESENTATIVIDADE</v>
          </cell>
          <cell r="E5669">
            <v>51.74</v>
          </cell>
        </row>
        <row r="5670">
          <cell r="A5670">
            <v>87265</v>
          </cell>
          <cell r="B5670" t="str">
            <v>REVESTIMENTO CERÂMICO PARA PAREDES INTERNAS COM PLACAS TIPO ESMALTADA EXTRA DE DIMENSÕES 20X20 CM APLICADAS EM AMBIENTES DE ÁREA MAIOR QUE 5 M² NA ALTURA INTEIRA DAS PAREDES. AF_06/2014</v>
          </cell>
          <cell r="C5670" t="str">
            <v>M2</v>
          </cell>
          <cell r="D5670" t="str">
            <v>COEFICIENTE DE REPRESENTATIVIDADE</v>
          </cell>
          <cell r="E5670">
            <v>44.76</v>
          </cell>
        </row>
        <row r="5671">
          <cell r="A5671">
            <v>87266</v>
          </cell>
          <cell r="B5671" t="str">
            <v>REVESTIMENTO CERÂMICO PARA PAREDES INTERNAS COM PLACAS TIPO ESMALTADA EXTRA DE DIMENSÕES 20X20 CM APLICADAS EM AMBIENTES DE ÁREA MENOR QUE 5 M² A MEIA ALTURA DAS PAREDES. AF_06/2014</v>
          </cell>
          <cell r="C5671" t="str">
            <v>M2</v>
          </cell>
          <cell r="D5671" t="str">
            <v>COEFICIENTE DE REPRESENTATIVIDADE</v>
          </cell>
          <cell r="E5671">
            <v>54.22</v>
          </cell>
        </row>
        <row r="5672">
          <cell r="A5672">
            <v>87267</v>
          </cell>
          <cell r="B5672" t="str">
            <v>REVESTIMENTO CERÂMICO PARA PAREDES INTERNAS COM PLACAS TIPO ESMALTADA EXTRA DE DIMENSÕES 20X20 CM APLICADAS EM AMBIENTES DE ÁREA MAIOR QUE 5 M² A MEIA ALTURA DAS PAREDES. AF_06/2014</v>
          </cell>
          <cell r="C5672" t="str">
            <v>M2</v>
          </cell>
          <cell r="D5672" t="str">
            <v>COEFICIENTE DE REPRESENTATIVIDADE</v>
          </cell>
          <cell r="E5672">
            <v>51.12</v>
          </cell>
        </row>
        <row r="5673">
          <cell r="A5673">
            <v>87268</v>
          </cell>
          <cell r="B5673" t="str">
            <v>REVESTIMENTO CERÂMICO PARA PAREDES INTERNAS COM PLACAS TIPO ESMALTADA EXTRA DE DIMENSÕES 25X35 CM APLICADAS EM AMBIENTES DE ÁREA MENOR QUE 5 M² NA ALTURA INTEIRA DAS PAREDES. AF_06/2014</v>
          </cell>
          <cell r="C5673" t="str">
            <v>M2</v>
          </cell>
          <cell r="D5673" t="str">
            <v>COEFICIENTE DE REPRESENTATIVIDADE</v>
          </cell>
          <cell r="E5673">
            <v>56.01</v>
          </cell>
        </row>
        <row r="5674">
          <cell r="A5674">
            <v>87269</v>
          </cell>
          <cell r="B5674" t="str">
            <v>REVESTIMENTO CERÂMICO PARA PAREDES INTERNAS COM PLACAS TIPO ESMALTADA EXTRA DE DIMENSÕES 25X35 CM APLICADAS EM AMBIENTES DE ÁREA MAIOR QUE 5 M² NA ALTURA INTEIRA DAS PAREDES. AF_06/2014</v>
          </cell>
          <cell r="C5674" t="str">
            <v>M2</v>
          </cell>
          <cell r="D5674" t="str">
            <v>COEFICIENTE DE REPRESENTATIVIDADE</v>
          </cell>
          <cell r="E5674">
            <v>48.4</v>
          </cell>
        </row>
        <row r="5675">
          <cell r="A5675">
            <v>87270</v>
          </cell>
          <cell r="B5675" t="str">
            <v>REVESTIMENTO CERÂMICO PARA PAREDES INTERNAS COM PLACAS TIPO ESMALTADA EXTRA DE DIMENSÕES 25X35 CM APLICADAS EM AMBIENTES DE ÁREA MENOR QUE 5 M² A MEIA ALTURA DAS PAREDES. AF_06/2014</v>
          </cell>
          <cell r="C5675" t="str">
            <v>M2</v>
          </cell>
          <cell r="D5675" t="str">
            <v>COEFICIENTE DE REPRESENTATIVIDADE</v>
          </cell>
          <cell r="E5675">
            <v>58.1</v>
          </cell>
        </row>
        <row r="5676">
          <cell r="A5676">
            <v>87271</v>
          </cell>
          <cell r="B5676" t="str">
            <v>REVESTIMENTO CERÂMICO PARA PAREDES INTERNAS COM PLACAS TIPO ESMALTADA EXTRA DE DIMENSÕES 25X35 CM APLICADAS EM AMBIENTES DE ÁREA MAIOR QUE 5 M² A MEIA ALTURA DAS PAREDES. AF_06/2014</v>
          </cell>
          <cell r="C5676" t="str">
            <v>M2</v>
          </cell>
          <cell r="D5676" t="str">
            <v>COEFICIENTE DE REPRESENTATIVIDADE</v>
          </cell>
          <cell r="E5676">
            <v>54.52</v>
          </cell>
        </row>
        <row r="5677">
          <cell r="A5677">
            <v>87272</v>
          </cell>
          <cell r="B5677" t="str">
            <v>REVESTIMENTO CERÂMICO PARA PAREDES INTERNAS COM PLACAS TIPO ESMALTADA EXTRA  DE DIMENSÕES 33X45 CM APLICADAS EM AMBIENTES DE ÁREA MENOR QUE 5 M² NA ALTURA INTEIRA DAS PAREDES. AF_06/2014</v>
          </cell>
          <cell r="C5677" t="str">
            <v>M2</v>
          </cell>
          <cell r="D5677" t="str">
            <v>COEFICIENTE DE REPRESENTATIVIDADE</v>
          </cell>
          <cell r="E5677">
            <v>59.82</v>
          </cell>
        </row>
        <row r="5678">
          <cell r="A5678">
            <v>87273</v>
          </cell>
          <cell r="B5678" t="str">
            <v>REVESTIMENTO CERÂMICO PARA PAREDES INTERNAS COM PLACAS TIPO ESMALTADA EXTRA DE DIMENSÕES 33X45 CM APLICADAS EM AMBIENTES DE ÁREA MAIOR QUE 5 M² NA ALTURA INTEIRA DAS PAREDES. AF_06/2014</v>
          </cell>
          <cell r="C5678" t="str">
            <v>M2</v>
          </cell>
          <cell r="D5678" t="str">
            <v>COEFICIENTE DE REPRESENTATIVIDADE</v>
          </cell>
          <cell r="E5678">
            <v>50.52</v>
          </cell>
        </row>
        <row r="5679">
          <cell r="A5679">
            <v>87274</v>
          </cell>
          <cell r="B5679" t="str">
            <v>REVESTIMENTO CERÂMICO PARA PAREDES INTERNAS COM PLACAS TIPO ESMALTADA EXTRA DE DIMENSÕES 33X45 CM APLICADAS EM AMBIENTES DE ÁREA MENOR QUE 5 M² A MEIA ALTURA DAS PAREDES. AF_06/2014</v>
          </cell>
          <cell r="C5679" t="str">
            <v>M2</v>
          </cell>
          <cell r="D5679" t="str">
            <v>COEFICIENTE DE REPRESENTATIVIDADE</v>
          </cell>
          <cell r="E5679">
            <v>61.3</v>
          </cell>
        </row>
        <row r="5680">
          <cell r="A5680">
            <v>87275</v>
          </cell>
          <cell r="B5680" t="str">
            <v>REVESTIMENTO CERÂMICO PARA PAREDES INTERNAS COM PLACAS TIPO ESMALTADA EXTRA  DE DIMENSÕES 33X45 CM APLICADAS EM AMBIENTES DE ÁREA MAIOR QUE 5 M² A MEIA ALTURA DAS PAREDES. AF_06/2014</v>
          </cell>
          <cell r="C5680" t="str">
            <v>M2</v>
          </cell>
          <cell r="D5680" t="str">
            <v>COEFICIENTE DE REPRESENTATIVIDADE</v>
          </cell>
          <cell r="E5680">
            <v>58.11</v>
          </cell>
        </row>
        <row r="5681">
          <cell r="A5681">
            <v>88786</v>
          </cell>
          <cell r="B5681" t="str">
            <v>REVESTIMENTO CERÂMICO PARA PAREDES EXTERNAS EM PASTILHAS DE PORCELANA 2,5 X 2,5 CM (PLACAS DE 30 X 30 CM), ALINHADAS A PRUMO, APLICADO EM PANOS COM VÃOS. AF_10/2014</v>
          </cell>
          <cell r="C5681" t="str">
            <v>M2</v>
          </cell>
          <cell r="D5681" t="str">
            <v>COEFICIENTE DE REPRESENTATIVIDADE</v>
          </cell>
          <cell r="E5681">
            <v>252.99</v>
          </cell>
        </row>
        <row r="5682">
          <cell r="A5682">
            <v>88787</v>
          </cell>
          <cell r="B5682" t="str">
            <v>REVESTIMENTO CERÂMICO PARA PAREDES EXTERNAS EM PASTILHAS DE PORCELANA 2,5 X 2,5 CM (PLACAS DE 30 X 30 CM), ALINHADAS A PRUMO, APLICADO EM PANOS SEM VÃOS. AF_10/2014</v>
          </cell>
          <cell r="C5682" t="str">
            <v>M2</v>
          </cell>
          <cell r="D5682" t="str">
            <v>COEFICIENTE DE REPRESENTATIVIDADE</v>
          </cell>
          <cell r="E5682">
            <v>233.24</v>
          </cell>
        </row>
        <row r="5683">
          <cell r="A5683">
            <v>88788</v>
          </cell>
          <cell r="B5683" t="str">
            <v>REVESTIMENTO CERÂMICO PARA PAREDES EXTERNAS EM PASTILHAS DE PORCELANA 2,5 X 2,5 CM (PLACAS DE 30 X 30 CM), ALINHADAS A PRUMO, APLICADO EM SUPERFÍCIES EXTERNAS DA SACADA. AF_10/2014</v>
          </cell>
          <cell r="C5683" t="str">
            <v>M2</v>
          </cell>
          <cell r="D5683" t="str">
            <v>COEFICIENTE DE REPRESENTATIVIDADE</v>
          </cell>
          <cell r="E5683">
            <v>244.17</v>
          </cell>
        </row>
        <row r="5684">
          <cell r="A5684">
            <v>88789</v>
          </cell>
          <cell r="B5684" t="str">
            <v>REVESTIMENTO CERÂMICO PARA PAREDES EXTERNAS EM PASTILHAS DE PORCELANA 2,5 X 2,5 CM (PLACAS DE 30 X 30 CM), ALINHADAS A PRUMO, APLICADO EM SUPERFÍCIES INTERNAS DA SACADA. AF_10/2014</v>
          </cell>
          <cell r="C5684" t="str">
            <v>M2</v>
          </cell>
          <cell r="D5684" t="str">
            <v>COEFICIENTE DE REPRESENTATIVIDADE</v>
          </cell>
          <cell r="E5684">
            <v>293.64</v>
          </cell>
        </row>
        <row r="5685">
          <cell r="A5685">
            <v>89045</v>
          </cell>
          <cell r="B5685" t="str">
            <v>(COMPOSIÇÃO REPRESENTATIVA) DO SERVIÇO DE REVESTIMENTO CERÂMICO PARA AMBIENTES DE ÁREAS MOLHADAS, MEIA PAREDE OU PAREDE INTEIRA, COM PLACAS TIPO GRÊS OU SEMI-GRÊS, DIMENSÕES 20X20 CM, PARA EDIFICAÇÃO HABITACIONAL MULTIFAMILIAR (PRÉDIO). AF_11/2014</v>
          </cell>
          <cell r="C5685" t="str">
            <v>M2</v>
          </cell>
          <cell r="D5685" t="str">
            <v>COEFICIENTE DE REPRESENTATIVIDADE</v>
          </cell>
          <cell r="E5685">
            <v>51.57</v>
          </cell>
        </row>
        <row r="5686">
          <cell r="A5686">
            <v>89170</v>
          </cell>
          <cell r="B5686" t="str">
            <v>(COMPOSIÇÃO REPRESENTATIVA) DO SERVIÇO DE REVESTIMENTO CERÂMICO PARA PAREDES INTERNAS, MEIA PAREDE, OU PAREDE INTEIRA, PLACAS GRÊS OU SEMI-GRÊS DE 20X20 CM, PARA EDIFICAÇÕES HABITACIONAIS UNIFAMILIAR (CASAS) E EDIFICAÇÕES PÚBLICAS PADRÃO. AF_11/2014</v>
          </cell>
          <cell r="C5686" t="str">
            <v>M2</v>
          </cell>
          <cell r="D5686" t="str">
            <v>COEFICIENTE DE REPRESENTATIVIDADE</v>
          </cell>
          <cell r="E5686">
            <v>49.81</v>
          </cell>
        </row>
        <row r="5687">
          <cell r="A5687">
            <v>93392</v>
          </cell>
          <cell r="B5687" t="str">
            <v>REVESTIMENTO CERÂMICO PARA PAREDES INTERNAS COM PLACAS TIPO ESMALTADA PADRÃO POPULAR DE DIMENSÕES 20X20 CM, ARGAMASSA TIPO AC I, APLICADAS EM AMBIENTES DE ÁREA MENOR QUE 5 M2 NA ALTURA INTEIRA DAS PAREDES. AF_06/2014</v>
          </cell>
          <cell r="C5687" t="str">
            <v>M2</v>
          </cell>
          <cell r="D5687" t="str">
            <v>COEFICIENTE DE REPRESENTATIVIDADE</v>
          </cell>
          <cell r="E5687">
            <v>41.32</v>
          </cell>
        </row>
        <row r="5688">
          <cell r="A5688">
            <v>93393</v>
          </cell>
          <cell r="B5688" t="str">
            <v>REVESTIMENTO CERÂMICO PARA PAREDES INTERNAS COM PLACAS TIPO ESMALTADA PADRÃO POPULAR DE DIMENSÕES 20X20 CM, ARGAMASSA TIPO AC I, APLICADAS EM AMBIENTES DE ÁREA MAIOR QUE 5 M2 NA ALTURA INTEIRA DAS PAREDES. AF_06/2014</v>
          </cell>
          <cell r="C5688" t="str">
            <v>M2</v>
          </cell>
          <cell r="D5688" t="str">
            <v>COEFICIENTE DE REPRESENTATIVIDADE</v>
          </cell>
          <cell r="E5688">
            <v>34.44</v>
          </cell>
        </row>
        <row r="5689">
          <cell r="A5689">
            <v>93394</v>
          </cell>
          <cell r="B5689" t="str">
            <v>REVESTIMENTO CERÂMICO PARA PAREDES INTERNAS COM PLACAS TIPO ESMALTADA PADRÃO POPULAR DE DIMENSÕES 20X20 CM, ARGAMASSA TIPO AC I, APLICADAS EM AMBIENTES DE ÁREA MENOR QUE 5 M2 A MEIA ALTURA DAS PAREDES. AF_06/2014</v>
          </cell>
          <cell r="C5689" t="str">
            <v>M2</v>
          </cell>
          <cell r="D5689" t="str">
            <v>COEFICIENTE DE REPRESENTATIVIDADE</v>
          </cell>
          <cell r="E5689">
            <v>43.8</v>
          </cell>
        </row>
        <row r="5690">
          <cell r="A5690">
            <v>93395</v>
          </cell>
          <cell r="B5690" t="str">
            <v>REVESTIMENTO CERÂMICO PARA PAREDES INTERNAS COM PLACAS TIPO ESMALTADA PADRÃO POPULAR DE DIMENSÕES 20X20 CM, ARGAMASSA TIPO AC I, APLICADAS EM AMBIENTES DE ÁREA MAIOR QUE 5 M2 A MEIA ALTURA DAS PAREDES. AF_06/2014</v>
          </cell>
          <cell r="C5690" t="str">
            <v>M2</v>
          </cell>
          <cell r="D5690" t="str">
            <v>COEFICIENTE DE REPRESENTATIVIDADE</v>
          </cell>
          <cell r="E5690">
            <v>40.700000000000003</v>
          </cell>
        </row>
        <row r="5691">
          <cell r="A5691">
            <v>99194</v>
          </cell>
          <cell r="B5691" t="str">
            <v>REVESTIMENTO CERÂMICO PARA PAREDES INTERNAS COM PLACAS TIPO ESMALTADA PADRÃO POPULAR DE DIMENSÕES 20X20 CM, ARGAMASSA TIPO AC III, APLICADAS EM AMBIENTES DE ÁREA MENOR QUE 5 M2 NA ALTURA INTEIRA DAS PAREDES. AF_06/2014</v>
          </cell>
          <cell r="C5691" t="str">
            <v>M2</v>
          </cell>
          <cell r="D5691" t="str">
            <v>COEFICIENTE DE REPRESENTATIVIDADE</v>
          </cell>
          <cell r="E5691">
            <v>46.18</v>
          </cell>
        </row>
        <row r="5692">
          <cell r="A5692">
            <v>99195</v>
          </cell>
          <cell r="B5692" t="str">
            <v>REVESTIMENTO CERÂMICO PARA PAREDES INTERNAS COM PLACAS TIPO ESMALTADA PADRÃO POPULAR DE DIMENSÕES 20X20 CM, ARGAMASSA TIPO AC III, APLICADAS EM AMBIENTES DE ÁREA MAIOR QUE 5 M2 NA ALTURA INTEIRA DAS PAREDES. AF_06/2014</v>
          </cell>
          <cell r="C5692" t="str">
            <v>M2</v>
          </cell>
          <cell r="D5692" t="str">
            <v>COEFICIENTE DE REPRESENTATIVIDADE</v>
          </cell>
          <cell r="E5692">
            <v>39.299999999999997</v>
          </cell>
        </row>
        <row r="5693">
          <cell r="A5693">
            <v>99196</v>
          </cell>
          <cell r="B5693" t="str">
            <v>REVESTIMENTO CERÂMICO PARA PAREDES INTERNAS COM PLACAS TIPO ESMALTADA PADRÃO POPULAR DE DIMENSÕES 20X20 CM, ARGAMASSA TIPO AC III, APLICADAS EM AMBIENTES DE ÁREA MENOR QUE 5 M2 A MEIA ALTURA DAS PAREDES. AF_06/2014</v>
          </cell>
          <cell r="C5693" t="str">
            <v>M2</v>
          </cell>
          <cell r="D5693" t="str">
            <v>COEFICIENTE DE REPRESENTATIVIDADE</v>
          </cell>
          <cell r="E5693">
            <v>48.66</v>
          </cell>
        </row>
        <row r="5694">
          <cell r="A5694">
            <v>99198</v>
          </cell>
          <cell r="B5694" t="str">
            <v>REVESTIMENTO CERÂMICO PARA PAREDES INTERNAS COM PLACAS TIPO ESMALTADA PADRÃO POPULAR DE DIMENSÕES 20X20 CM, ARGAMASSA TIPO AC III, APLICADAS EM AMBIENTES DE ÁREA MAIOR QUE 5 M2 A MEIA ALTURA DAS PAREDES. AF_06/2014</v>
          </cell>
          <cell r="C5694" t="str">
            <v>M2</v>
          </cell>
          <cell r="D5694" t="str">
            <v>COEFICIENTE DE REPRESENTATIVIDADE</v>
          </cell>
          <cell r="E5694">
            <v>45.56</v>
          </cell>
        </row>
        <row r="5695">
          <cell r="A5695">
            <v>84088</v>
          </cell>
          <cell r="B5695" t="str">
            <v>PEITORIL EM MARMORE BRANCO, LARGURA DE 15CM, ASSENTADO COM ARGAMASSA TRACO 1:4 (CIMENTO E AREIA MEDIA), PREPARO MANUAL DA ARGAMASSA</v>
          </cell>
          <cell r="C5695" t="str">
            <v>M</v>
          </cell>
          <cell r="D5695" t="str">
            <v>COEFICIENTE DE REPRESENTATIVIDADE</v>
          </cell>
          <cell r="E5695">
            <v>95.25</v>
          </cell>
        </row>
        <row r="5696">
          <cell r="A5696">
            <v>84089</v>
          </cell>
          <cell r="B5696" t="str">
            <v>PEITORIL EM MARMORE BRANCO, LARGURA DE 25CM, ASSENTADO COM ARGAMASSA TRACO 1:3 (CIMENTO E AREIA MEDIA), PREPARO MANUAL DA ARGAMASSA</v>
          </cell>
          <cell r="C5696" t="str">
            <v>M</v>
          </cell>
          <cell r="D5696" t="str">
            <v>COEFICIENTE DE REPRESENTATIVIDADE</v>
          </cell>
          <cell r="E5696">
            <v>134.30000000000001</v>
          </cell>
        </row>
        <row r="5697">
          <cell r="A5697">
            <v>40675</v>
          </cell>
          <cell r="B5697" t="str">
            <v>ASSENTAMENTO DE PEITORIL COM ARGAMASSA DE CIMENTO COLANTE</v>
          </cell>
          <cell r="C5697" t="str">
            <v>M</v>
          </cell>
          <cell r="D5697" t="str">
            <v>COLETADO</v>
          </cell>
          <cell r="E5697">
            <v>4.51</v>
          </cell>
        </row>
        <row r="5698">
          <cell r="A5698">
            <v>84093</v>
          </cell>
          <cell r="B5698" t="str">
            <v>TABEIRA DE MADEIRA LEI, 1A QUALIDADE, 2,5X30,0CM PARA BEIRAL DE TELHADO</v>
          </cell>
          <cell r="C5698" t="str">
            <v>M</v>
          </cell>
          <cell r="D5698" t="str">
            <v>COEFICIENTE DE REPRESENTATIVIDADE</v>
          </cell>
          <cell r="E5698">
            <v>35.07</v>
          </cell>
        </row>
        <row r="5699">
          <cell r="A5699">
            <v>96112</v>
          </cell>
          <cell r="B5699" t="str">
            <v>FORRO EM MADEIRA PINUS, PARA AMBIENTES RESIDENCIAIS, INCLUSIVE ESTRUTURA DE FIXAÇÃO. AF_05/2017</v>
          </cell>
          <cell r="C5699" t="str">
            <v>M2</v>
          </cell>
          <cell r="D5699" t="str">
            <v>COEFICIENTE DE REPRESENTATIVIDADE</v>
          </cell>
          <cell r="E5699">
            <v>106.52</v>
          </cell>
        </row>
        <row r="5700">
          <cell r="A5700">
            <v>96117</v>
          </cell>
          <cell r="B5700" t="str">
            <v>FORRO EM MADEIRA PINUS, PARA AMBIENTES COMERCIAIS, INCLUSIVE ESTRUTURA DE FIXAÇÃO. AF_05/2017</v>
          </cell>
          <cell r="C5700" t="str">
            <v>M2</v>
          </cell>
          <cell r="D5700" t="str">
            <v>COEFICIENTE DE REPRESENTATIVIDADE</v>
          </cell>
          <cell r="E5700">
            <v>125.87</v>
          </cell>
        </row>
        <row r="5701">
          <cell r="A5701">
            <v>96122</v>
          </cell>
          <cell r="B5701" t="str">
            <v>ACABAMENTOS PARA FORRO (RODA-FORRO EM MADEIRA PINUS). AF_05/2017</v>
          </cell>
          <cell r="C5701" t="str">
            <v>M</v>
          </cell>
          <cell r="D5701" t="str">
            <v>COEFICIENTE DE REPRESENTATIVIDADE</v>
          </cell>
          <cell r="E5701">
            <v>29.6</v>
          </cell>
        </row>
        <row r="5702">
          <cell r="A5702">
            <v>96109</v>
          </cell>
          <cell r="B5702" t="str">
            <v>FORRO EM PLACAS DE GESSO, PARA AMBIENTES RESIDENCIAIS. AF_05/2017_P</v>
          </cell>
          <cell r="C5702" t="str">
            <v>M2</v>
          </cell>
          <cell r="D5702" t="str">
            <v>ATRIBUÍDO SÃO PAULO</v>
          </cell>
          <cell r="E5702">
            <v>33.25</v>
          </cell>
        </row>
        <row r="5703">
          <cell r="A5703">
            <v>96110</v>
          </cell>
          <cell r="B5703" t="str">
            <v>FORRO EM DRYWALL, PARA AMBIENTES RESIDENCIAIS, INCLUSIVE ESTRUTURA DE FIXAÇÃO. AF_05/2017_P</v>
          </cell>
          <cell r="C5703" t="str">
            <v>M2</v>
          </cell>
          <cell r="D5703" t="str">
            <v>COEFICIENTE DE REPRESENTATIVIDADE</v>
          </cell>
          <cell r="E5703">
            <v>52.43</v>
          </cell>
        </row>
        <row r="5704">
          <cell r="A5704">
            <v>96113</v>
          </cell>
          <cell r="B5704" t="str">
            <v>FORRO EM PLACAS DE GESSO, PARA AMBIENTES COMERCIAIS. AF_05/2017_P</v>
          </cell>
          <cell r="C5704" t="str">
            <v>M2</v>
          </cell>
          <cell r="D5704" t="str">
            <v>ATRIBUÍDO SÃO PAULO</v>
          </cell>
          <cell r="E5704">
            <v>29.49</v>
          </cell>
        </row>
        <row r="5705">
          <cell r="A5705">
            <v>96114</v>
          </cell>
          <cell r="B5705" t="str">
            <v>FORRO EM DRYWALL, PARA AMBIENTES COMERCIAIS, INCLUSIVE ESTRUTURA DE FIXAÇÃO. AF_05/2017_P</v>
          </cell>
          <cell r="C5705" t="str">
            <v>M2</v>
          </cell>
          <cell r="D5705" t="str">
            <v>COEFICIENTE DE REPRESENTATIVIDADE</v>
          </cell>
          <cell r="E5705">
            <v>52.27</v>
          </cell>
        </row>
        <row r="5706">
          <cell r="A5706">
            <v>96120</v>
          </cell>
          <cell r="B5706" t="str">
            <v>ACABAMENTOS PARA FORRO (MOLDURA DE GESSO). AF_05/2017</v>
          </cell>
          <cell r="C5706" t="str">
            <v>M</v>
          </cell>
          <cell r="D5706" t="str">
            <v>ATRIBUÍDO SÃO PAULO</v>
          </cell>
          <cell r="E5706">
            <v>2.2599999999999998</v>
          </cell>
        </row>
        <row r="5707">
          <cell r="A5707">
            <v>96123</v>
          </cell>
          <cell r="B5707" t="str">
            <v>ACABAMENTOS PARA FORRO (MOLDURA EM DRYWALL, COM LARGURA DE 15 CM). AF_05/2017_P</v>
          </cell>
          <cell r="C5707" t="str">
            <v>M</v>
          </cell>
          <cell r="D5707" t="str">
            <v>COEFICIENTE DE REPRESENTATIVIDADE</v>
          </cell>
          <cell r="E5707">
            <v>22.17</v>
          </cell>
        </row>
        <row r="5708">
          <cell r="A5708">
            <v>99054</v>
          </cell>
          <cell r="B5708" t="str">
            <v>ACABAMENTOS PARA FORRO (SANCA DE GESSO MONTADA NA OBRA). AF_05/2017_P</v>
          </cell>
          <cell r="C5708" t="str">
            <v>M2</v>
          </cell>
          <cell r="D5708" t="str">
            <v>ATRIBUÍDO SÃO PAULO</v>
          </cell>
          <cell r="E5708">
            <v>40.880000000000003</v>
          </cell>
        </row>
        <row r="5709">
          <cell r="A5709">
            <v>72200</v>
          </cell>
          <cell r="B5709" t="str">
            <v>REVESTIMENTO EM LAMINADO MELAMINICO TEXTURIZADO, ESPESSURA 0,8 MM, FIXADO COM COLA</v>
          </cell>
          <cell r="C5709" t="str">
            <v>M2</v>
          </cell>
          <cell r="D5709" t="str">
            <v>COEFICIENTE DE REPRESENTATIVIDADE</v>
          </cell>
          <cell r="E5709">
            <v>90.74</v>
          </cell>
        </row>
        <row r="5710">
          <cell r="A5710" t="str">
            <v>73807/1</v>
          </cell>
          <cell r="B5710" t="str">
            <v>CORRIMAO EM MARMORITE, LARGURA 15CM</v>
          </cell>
          <cell r="C5710" t="str">
            <v>M</v>
          </cell>
          <cell r="D5710" t="str">
            <v>COEFICIENTE DE REPRESENTATIVIDADE</v>
          </cell>
          <cell r="E5710">
            <v>97.37</v>
          </cell>
        </row>
        <row r="5711">
          <cell r="A5711">
            <v>72201</v>
          </cell>
          <cell r="B5711" t="str">
            <v>RECOLOCACO DE FORROS EM REGUA DE PVC E PERFIS, CONSIDERANDO REAPROVEITAMENTO DO MATERIAL</v>
          </cell>
          <cell r="C5711" t="str">
            <v>M2</v>
          </cell>
          <cell r="D5711" t="str">
            <v>COEFICIENTE DE REPRESENTATIVIDADE</v>
          </cell>
          <cell r="E5711">
            <v>10.56</v>
          </cell>
        </row>
        <row r="5712">
          <cell r="A5712">
            <v>96111</v>
          </cell>
          <cell r="B5712" t="str">
            <v>FORRO EM RÉGUAS DE PVC, FRISADO, PARA AMBIENTES RESIDENCIAIS, INCLUSIVE ESTRUTURA DE FIXAÇÃO. AF_05/2017_P</v>
          </cell>
          <cell r="C5712" t="str">
            <v>M2</v>
          </cell>
          <cell r="D5712" t="str">
            <v>COEFICIENTE DE REPRESENTATIVIDADE</v>
          </cell>
          <cell r="E5712">
            <v>37.619999999999997</v>
          </cell>
        </row>
        <row r="5713">
          <cell r="A5713">
            <v>96116</v>
          </cell>
          <cell r="B5713" t="str">
            <v>FORRO EM RÉGUAS DE PVC, FRISADO, PARA AMBIENTES COMERCIAIS, INCLUSIVE ESTRUTURA DE FIXAÇÃO. AF_05/2017_P</v>
          </cell>
          <cell r="C5713" t="str">
            <v>M2</v>
          </cell>
          <cell r="D5713" t="str">
            <v>COEFICIENTE DE REPRESENTATIVIDADE</v>
          </cell>
          <cell r="E5713">
            <v>39.81</v>
          </cell>
        </row>
        <row r="5714">
          <cell r="A5714">
            <v>96121</v>
          </cell>
          <cell r="B5714" t="str">
            <v>ACABAMENTOS PARA FORRO (RODA-FORRO EM PERFIL METÁLICO E PLÁSTICO). AF_05/2017</v>
          </cell>
          <cell r="C5714" t="str">
            <v>M</v>
          </cell>
          <cell r="D5714" t="str">
            <v>COEFICIENTE DE REPRESENTATIVIDADE</v>
          </cell>
          <cell r="E5714">
            <v>7.9</v>
          </cell>
        </row>
        <row r="5715">
          <cell r="A5715">
            <v>96485</v>
          </cell>
          <cell r="B5715" t="str">
            <v>FORRO EM RÉGUAS DE PVC, LISO, PARA AMBIENTES RESIDENCIAIS, INCLUSIVE ESTRUTURA DE FIXAÇÃO. AF_05/2017_P</v>
          </cell>
          <cell r="C5715" t="str">
            <v>M2</v>
          </cell>
          <cell r="D5715" t="str">
            <v>COEFICIENTE DE REPRESENTATIVIDADE</v>
          </cell>
          <cell r="E5715">
            <v>42.58</v>
          </cell>
        </row>
        <row r="5716">
          <cell r="A5716">
            <v>96486</v>
          </cell>
          <cell r="B5716" t="str">
            <v>FORRO DE PVC, LISO, PARA AMBIENTES COMERCIAIS, INCLUSIVE ESTRUTURA DE FIXAÇÃO. AF_05/2017_P</v>
          </cell>
          <cell r="C5716" t="str">
            <v>M2</v>
          </cell>
          <cell r="D5716" t="str">
            <v>COEFICIENTE DE REPRESENTATIVIDADE</v>
          </cell>
          <cell r="E5716">
            <v>45.07</v>
          </cell>
        </row>
        <row r="5717">
          <cell r="A5717">
            <v>72198</v>
          </cell>
          <cell r="B5717" t="str">
            <v>ISOLAMENTO TERMICO COM ARGAMASSA TRACO 1:3 (CIMENTO E AREIA GROSSA NAO PENEIRADA), COM ADICAO DE PEROLAS DE ISOPOR, ESPESSURA 6CM, PREPARO MANUAL DA ARGAMASSA</v>
          </cell>
          <cell r="C5717" t="str">
            <v>M2</v>
          </cell>
          <cell r="D5717" t="str">
            <v>COEFICIENTE DE REPRESENTATIVIDADE</v>
          </cell>
          <cell r="E5717">
            <v>96.34</v>
          </cell>
        </row>
        <row r="5718">
          <cell r="A5718" t="str">
            <v>73833/1</v>
          </cell>
          <cell r="B5718" t="str">
            <v>ISOLAMENTO TERMICO COM MANTA DE LA DE VIDRO, ESPESSURA 2,5CM</v>
          </cell>
          <cell r="C5718" t="str">
            <v>M2</v>
          </cell>
          <cell r="D5718" t="str">
            <v>ATRIBUÍDO SÃO PAULO</v>
          </cell>
          <cell r="E5718">
            <v>59.65</v>
          </cell>
        </row>
        <row r="5719">
          <cell r="A5719">
            <v>83730</v>
          </cell>
          <cell r="B5719" t="str">
            <v>REPARO ESTRUTURAL DE ESTRUTURAS DE CONCRETO COM ARGAMASSA POLIMERICA DE ALTO DESEMPENHO, E=2 CM</v>
          </cell>
          <cell r="C5719" t="str">
            <v>M2</v>
          </cell>
          <cell r="D5719" t="str">
            <v>COEFICIENTE DE REPRESENTATIVIDADE</v>
          </cell>
          <cell r="E5719">
            <v>141.27000000000001</v>
          </cell>
        </row>
        <row r="5720">
          <cell r="A5720">
            <v>83736</v>
          </cell>
          <cell r="B5720" t="str">
            <v>REPARO/COLAGEM DE ESTRUTURAS DE CONCRETO COM ADESIVO ESTRUTURAL A BASE DE EPOXI, E=2 MM</v>
          </cell>
          <cell r="C5720" t="str">
            <v>M2</v>
          </cell>
          <cell r="D5720" t="str">
            <v>COEFICIENTE DE REPRESENTATIVIDADE</v>
          </cell>
          <cell r="E5720">
            <v>150.24</v>
          </cell>
        </row>
        <row r="5721">
          <cell r="A5721">
            <v>91514</v>
          </cell>
          <cell r="B5721" t="str">
            <v>ESTUCAMENTO DE PANOS DE FACHADA SEM VÃOS DO SISTEMA DE PAREDES DE CONCRETO EM EDIFICAÇÕES DE MÚLTIPLOS PAVIMENTOS. AF_06/2015</v>
          </cell>
          <cell r="C5721" t="str">
            <v>M2</v>
          </cell>
          <cell r="D5721" t="str">
            <v>COEFICIENTE DE REPRESENTATIVIDADE</v>
          </cell>
          <cell r="E5721">
            <v>5.74</v>
          </cell>
        </row>
        <row r="5722">
          <cell r="A5722">
            <v>91515</v>
          </cell>
          <cell r="B5722" t="str">
            <v>ESTUCAMENTO DE PANOS DE FACHADA COM VÃOS DO SISTEMA DE PAREDES DE CONCRETO EM EDIFICAÇÕES DE MÚLTIPLOS PAVIMENTOS. AF_06/2015</v>
          </cell>
          <cell r="C5722" t="str">
            <v>M2</v>
          </cell>
          <cell r="D5722" t="str">
            <v>COEFICIENTE DE REPRESENTATIVIDADE</v>
          </cell>
          <cell r="E5722">
            <v>7.59</v>
          </cell>
        </row>
        <row r="5723">
          <cell r="A5723">
            <v>91516</v>
          </cell>
          <cell r="B5723" t="str">
            <v>ESTUCAMENTO DE SUPERFÍCIE EXTERNA DA SACADA DO SISTEMA DE PAREDES DE CONCRETO EM EDIFICAÇÕES DE MÚLTIPLOS PAVIMENTOS. AF_06/2015</v>
          </cell>
          <cell r="C5723" t="str">
            <v>M2</v>
          </cell>
          <cell r="D5723" t="str">
            <v>COEFICIENTE DE REPRESENTATIVIDADE</v>
          </cell>
          <cell r="E5723">
            <v>11.1</v>
          </cell>
        </row>
        <row r="5724">
          <cell r="A5724">
            <v>91517</v>
          </cell>
          <cell r="B5724" t="str">
            <v>ESTUCAMENTO DE PANOS DE FACHADA SEM VÃOS DO SISTEMA DE PAREDES DE CONCRETO EM EDIFICAÇÕES DE PAVIMENTO ÚNICO. AF_06/2015</v>
          </cell>
          <cell r="C5724" t="str">
            <v>M2</v>
          </cell>
          <cell r="D5724" t="str">
            <v>COEFICIENTE DE REPRESENTATIVIDADE</v>
          </cell>
          <cell r="E5724">
            <v>12.37</v>
          </cell>
        </row>
        <row r="5725">
          <cell r="A5725">
            <v>91519</v>
          </cell>
          <cell r="B5725" t="str">
            <v>ESTUCAMENTO DE PANOS DE FACHADA COM VÃOS DO SISTEMA DE PAREDES DE CONCRETO EM EDIFICAÇÕES DE PAVIMENTO ÚNICO. AF_06/2015</v>
          </cell>
          <cell r="C5725" t="str">
            <v>M2</v>
          </cell>
          <cell r="D5725" t="str">
            <v>COEFICIENTE DE REPRESENTATIVIDADE</v>
          </cell>
          <cell r="E5725">
            <v>14.21</v>
          </cell>
        </row>
        <row r="5726">
          <cell r="A5726">
            <v>91520</v>
          </cell>
          <cell r="B5726" t="str">
            <v>ESTUCAMENTO DE DENSIDADE BAIXA NAS FACES INTERNAS DE PAREDES DO SISTEMA DE PAREDES DE CONCRETO. AF_06/2015</v>
          </cell>
          <cell r="C5726" t="str">
            <v>M2</v>
          </cell>
          <cell r="D5726" t="str">
            <v>COEFICIENTE DE REPRESENTATIVIDADE</v>
          </cell>
          <cell r="E5726">
            <v>2.0499999999999998</v>
          </cell>
        </row>
        <row r="5727">
          <cell r="A5727">
            <v>91522</v>
          </cell>
          <cell r="B5727" t="str">
            <v>ESTUCAMENTO, PARA QUALQUER REVESTIMENTO, EM TETO DO SISTEMA DE PAREDES DE CONCRETO. AF_06/2015</v>
          </cell>
          <cell r="C5727" t="str">
            <v>M2</v>
          </cell>
          <cell r="D5727" t="str">
            <v>COEFICIENTE DE REPRESENTATIVIDADE</v>
          </cell>
          <cell r="E5727">
            <v>2.48</v>
          </cell>
        </row>
        <row r="5728">
          <cell r="A5728">
            <v>91525</v>
          </cell>
          <cell r="B5728" t="str">
            <v>ESTUCAMENTO DE DENSIDADE ALTA, NAS FACES INTERNAS DE PAREDES DO SISTEMA DE PAREDES DE CONCRETO. AF_06/2015</v>
          </cell>
          <cell r="C5728" t="str">
            <v>M2</v>
          </cell>
          <cell r="D5728" t="str">
            <v>COEFICIENTE DE REPRESENTATIVIDADE</v>
          </cell>
          <cell r="E5728">
            <v>4.49</v>
          </cell>
        </row>
        <row r="5729">
          <cell r="A5729">
            <v>87280</v>
          </cell>
          <cell r="B5729" t="str">
            <v>ARGAMASSA TRAÇO 1:7 (EM VOLUME DE CIMENTO E AREIA MÉDIA ÚMIDA) COM ADIÇÃO DE PLASTIFICANTE PARA EMBOÇO/MASSA ÚNICA/ASSENTAMENTO DE ALVENARIA DE VEDAÇÃO, PREPARO MECÂNICO COM BETONEIRA 400 L. AF_08/2019</v>
          </cell>
          <cell r="C5729" t="str">
            <v>M3</v>
          </cell>
          <cell r="D5729" t="str">
            <v>COEFICIENTE DE REPRESENTATIVIDADE</v>
          </cell>
          <cell r="E5729">
            <v>246.42</v>
          </cell>
        </row>
        <row r="5730">
          <cell r="A5730">
            <v>87281</v>
          </cell>
          <cell r="B5730" t="str">
            <v>ARGAMASSA TRAÇO 1:7 (EM VOLUME DE CIMENTO E AREIA MÉDIA ÚMIDA) COM ADIÇÃO DE PLASTIFICANTE PARA EMBOÇO/MASSA ÚNICA/ASSENTAMENTO DE ALVENARIA DE VEDAÇÃO, PREPARO MECÂNICO COM BETONEIRA 600 L. AF_08/2019</v>
          </cell>
          <cell r="C5730" t="str">
            <v>M3</v>
          </cell>
          <cell r="D5730" t="str">
            <v>COEFICIENTE DE REPRESENTATIVIDADE</v>
          </cell>
          <cell r="E5730">
            <v>235.3</v>
          </cell>
        </row>
        <row r="5731">
          <cell r="A5731">
            <v>87283</v>
          </cell>
          <cell r="B5731" t="str">
            <v>ARGAMASSA TRAÇO 1:6 (EM VOLUME DE CIMENTO E AREIA MÉDIA ÚMIDA) COM ADIÇÃO DE PLASTIFICANTE PARA EMBOÇO/MASSA ÚNICA/ASSENTAMENTO DE ALVENARIA DE VEDAÇÃO, PREPARO MECÂNICO COM BETONEIRA 400 L. AF_08/2019</v>
          </cell>
          <cell r="C5731" t="str">
            <v>M3</v>
          </cell>
          <cell r="D5731" t="str">
            <v>COEFICIENTE DE REPRESENTATIVIDADE</v>
          </cell>
          <cell r="E5731">
            <v>251.16</v>
          </cell>
        </row>
        <row r="5732">
          <cell r="A5732">
            <v>87284</v>
          </cell>
          <cell r="B5732" t="str">
            <v>ARGAMASSA TRAÇO 1:6 (EM VOLUME DE CIMENTO E AREIA MÉDIA ÚMIDA) COM ADIÇÃO DE PLASTIFICANTE PARA EMBOÇO/MASSA ÚNICA/ASSENTAMENTO DE ALVENARIA DE VEDAÇÃO, PREPARO MECÂNICO COM BETONEIRA 600 L. AF_08/2019</v>
          </cell>
          <cell r="C5732" t="str">
            <v>M3</v>
          </cell>
          <cell r="D5732" t="str">
            <v>COEFICIENTE DE REPRESENTATIVIDADE</v>
          </cell>
          <cell r="E5732">
            <v>239.3</v>
          </cell>
        </row>
        <row r="5733">
          <cell r="A5733">
            <v>87286</v>
          </cell>
          <cell r="B5733" t="str">
            <v>ARGAMASSA TRAÇO 1:1:6 (EM VOLUME DE CIMENTO, CAL E AREIA MÉDIA ÚMIDA) PARA EMBOÇO/MASSA ÚNICA/ASSENTAMENTO DE ALVENARIA DE VEDAÇÃO, PREPARO MECÂNICO COM BETONEIRA 400 L. AF_08/2019</v>
          </cell>
          <cell r="C5733" t="str">
            <v>M3</v>
          </cell>
          <cell r="D5733" t="str">
            <v>COEFICIENTE DE REPRESENTATIVIDADE</v>
          </cell>
          <cell r="E5733">
            <v>348.26</v>
          </cell>
        </row>
        <row r="5734">
          <cell r="A5734">
            <v>87287</v>
          </cell>
          <cell r="B5734" t="str">
            <v>ARGAMASSA TRAÇO 1:1:6 (EM VOLUME DE CIMENTO, CAL E AREIA MÉDIA ÚMIDA) PARA EMBOÇO/MASSA ÚNICA/ASSENTAMENTO DE ALVENARIA DE VEDAÇÃO, PREPARO MECÂNICO COM BETONEIRA 600 L. AF_08/2019</v>
          </cell>
          <cell r="C5734" t="str">
            <v>M3</v>
          </cell>
          <cell r="D5734" t="str">
            <v>COEFICIENTE DE REPRESENTATIVIDADE</v>
          </cell>
          <cell r="E5734">
            <v>325.14999999999998</v>
          </cell>
        </row>
        <row r="5735">
          <cell r="A5735">
            <v>87289</v>
          </cell>
          <cell r="B5735" t="str">
            <v>ARGAMASSA TRAÇO 1:1,5:7,5 (EM VOLUME DE CIMENTO, CAL E AREIA MÉDIA ÚMIDA) PARA EMBOÇO/MASSA ÚNICA/ASSENTAMENTO DE ALVENARIA DE VEDAÇÃO, PREPARO MECÂNICO COM BETONEIRA 400 L. AF_08/2019</v>
          </cell>
          <cell r="C5735" t="str">
            <v>M3</v>
          </cell>
          <cell r="D5735" t="str">
            <v>COEFICIENTE DE REPRESENTATIVIDADE</v>
          </cell>
          <cell r="E5735">
            <v>341.46</v>
          </cell>
        </row>
        <row r="5736">
          <cell r="A5736">
            <v>87290</v>
          </cell>
          <cell r="B5736" t="str">
            <v>ARGAMASSA TRAÇO 1:1,5:7,5 (EM VOLUME DE CIMENTO, CAL E AREIA MÉDIA ÚMIDA) PARA EMBOÇO/MASSA ÚNICA/ASSENTAMENTO DE ALVENARIA DE VEDAÇÃO, PREPARO MECÂNICO COM BETONEIRA 600 L. AF_08/2019</v>
          </cell>
          <cell r="C5736" t="str">
            <v>M3</v>
          </cell>
          <cell r="D5736" t="str">
            <v>COEFICIENTE DE REPRESENTATIVIDADE</v>
          </cell>
          <cell r="E5736">
            <v>327.83</v>
          </cell>
        </row>
        <row r="5737">
          <cell r="A5737">
            <v>87292</v>
          </cell>
          <cell r="B5737" t="str">
            <v>ARGAMASSA TRAÇO 1:2:8 (EM VOLUME DE CIMENTO, CAL E AREIA MÉDIA ÚMIDA) PARA EMBOÇO/MASSA ÚNICA/ASSENTAMENTO DE ALVENARIA DE VEDAÇÃO, PREPARO MECÂNICO COM BETONEIRA 400 L. AF_08/2019</v>
          </cell>
          <cell r="C5737" t="str">
            <v>M3</v>
          </cell>
          <cell r="D5737" t="str">
            <v>COEFICIENTE DE REPRESENTATIVIDADE</v>
          </cell>
          <cell r="E5737">
            <v>353.38</v>
          </cell>
        </row>
        <row r="5738">
          <cell r="A5738">
            <v>87294</v>
          </cell>
          <cell r="B5738" t="str">
            <v>ARGAMASSA TRAÇO 1:2:9 (EM VOLUME DE CIMENTO, CAL E AREIA MÉDIA ÚMIDA) PARA EMBOÇO/MASSA ÚNICA/ASSENTAMENTO DE ALVENARIA DE VEDAÇÃO, PREPARO MECÂNICO COM BETONEIRA 600 L. AF_08/2019</v>
          </cell>
          <cell r="C5738" t="str">
            <v>M3</v>
          </cell>
          <cell r="D5738" t="str">
            <v>COEFICIENTE DE REPRESENTATIVIDADE</v>
          </cell>
          <cell r="E5738">
            <v>332.29</v>
          </cell>
        </row>
        <row r="5739">
          <cell r="A5739">
            <v>87295</v>
          </cell>
          <cell r="B5739" t="str">
            <v>ARGAMASSA TRAÇO 1:3:12 (EM VOLUME DE CIMENTO, CAL E AREIA MÉDIA ÚMIDA) PARA EMBOÇO/MASSA ÚNICA/ASSENTAMENTO DE ALVENARIA DE VEDAÇÃO, PREPARO MECÂNICO COM BETONEIRA 400 L. AF_08/2019</v>
          </cell>
          <cell r="C5739" t="str">
            <v>M3</v>
          </cell>
          <cell r="D5739" t="str">
            <v>COEFICIENTE DE REPRESENTATIVIDADE</v>
          </cell>
          <cell r="E5739">
            <v>356.73</v>
          </cell>
        </row>
        <row r="5740">
          <cell r="A5740">
            <v>87296</v>
          </cell>
          <cell r="B5740" t="str">
            <v>ARGAMASSA TRAÇO 1:3:12 (EM VOLUME DE CIMENTO, CAL E AREIA MÉDIA ÚMIDA) PARA EMBOÇO/MASSA ÚNICA/ASSENTAMENTO DE ALVENARIA DE VEDAÇÃO, PREPARO MECÂNICO COM BETONEIRA 600 L. AF_08/2019</v>
          </cell>
          <cell r="C5740" t="str">
            <v>M3</v>
          </cell>
          <cell r="D5740" t="str">
            <v>COEFICIENTE DE REPRESENTATIVIDADE</v>
          </cell>
          <cell r="E5740">
            <v>325.57</v>
          </cell>
        </row>
        <row r="5741">
          <cell r="A5741">
            <v>87298</v>
          </cell>
          <cell r="B5741" t="str">
            <v>ARGAMASSA TRAÇO 1:3 (EM VOLUME DE CIMENTO E AREIA MÉDIA ÚMIDA) PARA CONTRAPISO, PREPARO MECÂNICO COM BETONEIRA 400 L. AF_08/2019</v>
          </cell>
          <cell r="C5741" t="str">
            <v>M3</v>
          </cell>
          <cell r="D5741" t="str">
            <v>COEFICIENTE DE REPRESENTATIVIDADE</v>
          </cell>
          <cell r="E5741">
            <v>364.09</v>
          </cell>
        </row>
        <row r="5742">
          <cell r="A5742">
            <v>87299</v>
          </cell>
          <cell r="B5742" t="str">
            <v>ARGAMASSA TRAÇO 1:3 (EM VOLUME DE CIMENTO E AREIA MÉDIA ÚMIDA) PARA CONTRAPISO, PREPARO MECÂNICO COM BETONEIRA 600 L. AF_08/2019</v>
          </cell>
          <cell r="C5742" t="str">
            <v>M3</v>
          </cell>
          <cell r="D5742" t="str">
            <v>COEFICIENTE DE REPRESENTATIVIDADE</v>
          </cell>
          <cell r="E5742">
            <v>239.89</v>
          </cell>
        </row>
        <row r="5743">
          <cell r="A5743">
            <v>87301</v>
          </cell>
          <cell r="B5743" t="str">
            <v>ARGAMASSA TRAÇO 1:4 (EM VOLUME DE CIMENTO E AREIA MÉDIA ÚMIDA) PARA CONTRAPISO, PREPARO MECÂNICO COM BETONEIRA 400 L. AF_08/2019</v>
          </cell>
          <cell r="C5743" t="str">
            <v>M3</v>
          </cell>
          <cell r="D5743" t="str">
            <v>COEFICIENTE DE REPRESENTATIVIDADE</v>
          </cell>
          <cell r="E5743">
            <v>332.08</v>
          </cell>
        </row>
        <row r="5744">
          <cell r="A5744">
            <v>87302</v>
          </cell>
          <cell r="B5744" t="str">
            <v>ARGAMASSA TRAÇO 1:4 (EM VOLUME DE CIMENTO E AREIA MÉDIA ÚMIDA) PARA CONTRAPISO, PREPARO MECÂNICO COM BETONEIRA 600 L. AF_08/2019</v>
          </cell>
          <cell r="C5744" t="str">
            <v>M3</v>
          </cell>
          <cell r="D5744" t="str">
            <v>COEFICIENTE DE REPRESENTATIVIDADE</v>
          </cell>
          <cell r="E5744">
            <v>317.89</v>
          </cell>
        </row>
        <row r="5745">
          <cell r="A5745">
            <v>87304</v>
          </cell>
          <cell r="B5745" t="str">
            <v>ARGAMASSA TRAÇO 1:5 (EM VOLUME DE CIMENTO E AREIA MÉDIA ÚMIDA) PARA CONTRAPISO, PREPARO MECÂNICO COM BETONEIRA 400 L. AF_08/2019</v>
          </cell>
          <cell r="C5745" t="str">
            <v>M3</v>
          </cell>
          <cell r="D5745" t="str">
            <v>COEFICIENTE DE REPRESENTATIVIDADE</v>
          </cell>
          <cell r="E5745">
            <v>297.25</v>
          </cell>
        </row>
        <row r="5746">
          <cell r="A5746">
            <v>87305</v>
          </cell>
          <cell r="B5746" t="str">
            <v>ARGAMASSA TRAÇO 1:5 (EM VOLUME DE CIMENTO E AREIA MÉDIA ÚMIDA) PARA CONTRAPISO, PREPARO MECÂNICO COM BETONEIRA 600 L. AF_08/2019</v>
          </cell>
          <cell r="C5746" t="str">
            <v>M3</v>
          </cell>
          <cell r="D5746" t="str">
            <v>COEFICIENTE DE REPRESENTATIVIDADE</v>
          </cell>
          <cell r="E5746">
            <v>294.38</v>
          </cell>
        </row>
        <row r="5747">
          <cell r="A5747">
            <v>87307</v>
          </cell>
          <cell r="B5747" t="str">
            <v>ARGAMASSA TRAÇO 1:6 (EM VOLUME DE CIMENTO E AREIA MÉDIA ÚMIDA) PARA CONTRAPISO, PREPARO MECÂNICO COM BETONEIRA 400 L. AF_08/2019</v>
          </cell>
          <cell r="C5747" t="str">
            <v>M3</v>
          </cell>
          <cell r="D5747" t="str">
            <v>COEFICIENTE DE REPRESENTATIVIDADE</v>
          </cell>
          <cell r="E5747">
            <v>287.07</v>
          </cell>
        </row>
        <row r="5748">
          <cell r="A5748">
            <v>87308</v>
          </cell>
          <cell r="B5748" t="str">
            <v>ARGAMASSA TRAÇO 1:6 (EM VOLUME DE CIMENTO E AREIA MÉDIA ÚMIDA) PARA CONTRAPISO, PREPARO MECÂNICO COM BETONEIRA 600 L. AF_08/2019</v>
          </cell>
          <cell r="C5748" t="str">
            <v>M3</v>
          </cell>
          <cell r="D5748" t="str">
            <v>COEFICIENTE DE REPRESENTATIVIDADE</v>
          </cell>
          <cell r="E5748">
            <v>273.92</v>
          </cell>
        </row>
        <row r="5749">
          <cell r="A5749">
            <v>87310</v>
          </cell>
          <cell r="B5749" t="str">
            <v>ARGAMASSA TRAÇO 1:5 (EM VOLUME DE CIMENTO E AREIA GROSSA ÚMIDA) PARA CHAPISCO CONVENCIONAL, PREPARO MECÂNICO COM BETONEIRA 400 L. AF_08/2019</v>
          </cell>
          <cell r="C5749" t="str">
            <v>M3</v>
          </cell>
          <cell r="D5749" t="str">
            <v>COEFICIENTE DE REPRESENTATIVIDADE</v>
          </cell>
          <cell r="E5749">
            <v>254.52</v>
          </cell>
        </row>
        <row r="5750">
          <cell r="A5750">
            <v>87311</v>
          </cell>
          <cell r="B5750" t="str">
            <v>ARGAMASSA TRAÇO 1:5 (EM VOLUME DE CIMENTO E AREIA GROSSA ÚMIDA) PARA CHAPISCO CONVENCIONAL, PREPARO MECÂNICO COM BETONEIRA 600 L. AF_08/2019</v>
          </cell>
          <cell r="C5750" t="str">
            <v>M3</v>
          </cell>
          <cell r="D5750" t="str">
            <v>COEFICIENTE DE REPRESENTATIVIDADE</v>
          </cell>
          <cell r="E5750">
            <v>241.5</v>
          </cell>
        </row>
        <row r="5751">
          <cell r="A5751">
            <v>87313</v>
          </cell>
          <cell r="B5751" t="str">
            <v>ARGAMASSA TRAÇO 1:3 (EM VOLUME DE CIMENTO E AREIA GROSSA ÚMIDA) PARA CHAPISCO CONVENCIONAL, PREPARO MECÂNICO COM BETONEIRA 400 L. AF_08/2019</v>
          </cell>
          <cell r="C5751" t="str">
            <v>M3</v>
          </cell>
          <cell r="D5751" t="str">
            <v>COEFICIENTE DE REPRESENTATIVIDADE</v>
          </cell>
          <cell r="E5751">
            <v>302.43</v>
          </cell>
        </row>
        <row r="5752">
          <cell r="A5752">
            <v>87314</v>
          </cell>
          <cell r="B5752" t="str">
            <v>ARGAMASSA TRAÇO 1:3 (EM VOLUME DE CIMENTO E AREIA GROSSA ÚMIDA) PARA CHAPISCO CONVENCIONAL, PREPARO MECÂNICO COM BETONEIRA 600 L. AF_08/2019</v>
          </cell>
          <cell r="C5752" t="str">
            <v>M3</v>
          </cell>
          <cell r="D5752" t="str">
            <v>COEFICIENTE DE REPRESENTATIVIDADE</v>
          </cell>
          <cell r="E5752">
            <v>290.31</v>
          </cell>
        </row>
        <row r="5753">
          <cell r="A5753">
            <v>87316</v>
          </cell>
          <cell r="B5753" t="str">
            <v>ARGAMASSA TRAÇO 1:4 (EM VOLUME DE CIMENTO E AREIA GROSSA ÚMIDA) PARA CHAPISCO CONVENCIONAL, PREPARO MECÂNICO COM BETONEIRA 400 L. AF_08/2019</v>
          </cell>
          <cell r="C5753" t="str">
            <v>M3</v>
          </cell>
          <cell r="D5753" t="str">
            <v>COEFICIENTE DE REPRESENTATIVIDADE</v>
          </cell>
          <cell r="E5753">
            <v>280.13</v>
          </cell>
        </row>
        <row r="5754">
          <cell r="A5754">
            <v>87317</v>
          </cell>
          <cell r="B5754" t="str">
            <v>ARGAMASSA TRAÇO 1:4 (EM VOLUME DE CIMENTO E AREIA GROSSA ÚMIDA) PARA CHAPISCO CONVENCIONAL, PREPARO MECÂNICO COM BETONEIRA 600 L. AF_08/2019</v>
          </cell>
          <cell r="C5754" t="str">
            <v>M3</v>
          </cell>
          <cell r="D5754" t="str">
            <v>COEFICIENTE DE REPRESENTATIVIDADE</v>
          </cell>
          <cell r="E5754">
            <v>261.5</v>
          </cell>
        </row>
        <row r="5755">
          <cell r="A5755">
            <v>87319</v>
          </cell>
          <cell r="B5755" t="str">
            <v>ARGAMASSA TRAÇO 1:5 (EM VOLUME DE CIMENTO E AREIA GROSSA ÚMIDA) COM ADIÇÃO DE EMULSÃO POLIMÉRICA PARA CHAPISCO ROLADO, PREPARO MECÂNICO COM BETONEIRA 400 L. AF_08/2019</v>
          </cell>
          <cell r="C5755" t="str">
            <v>M3</v>
          </cell>
          <cell r="D5755" t="str">
            <v>COEFICIENTE DE REPRESENTATIVIDADE</v>
          </cell>
          <cell r="E5755">
            <v>1836.19</v>
          </cell>
        </row>
        <row r="5756">
          <cell r="A5756">
            <v>87320</v>
          </cell>
          <cell r="B5756" t="str">
            <v>ARGAMASSA TRAÇO 1:5 (EM VOLUME DE CIMENTO E AREIA GROSSA ÚMIDA) COM ADIÇÃO DE EMULSÃO POLIMÉRICA PARA CHAPISCO ROLADO, PREPARO MECÂNICO COM BETONEIRA 600 L. AF_08/2019</v>
          </cell>
          <cell r="C5756" t="str">
            <v>M3</v>
          </cell>
          <cell r="D5756" t="str">
            <v>COEFICIENTE DE REPRESENTATIVIDADE</v>
          </cell>
          <cell r="E5756">
            <v>1831.37</v>
          </cell>
        </row>
        <row r="5757">
          <cell r="A5757">
            <v>87322</v>
          </cell>
          <cell r="B5757" t="str">
            <v>ARGAMASSA TRAÇO 1:3 (EM VOLUME DE CIMENTO E AREIA GROSSA ÚMIDA) COM ADIÇÃO DE EMULSÃO POLIMÉRICA PARA CHAPISCO ROLADO, PREPARO MECÂNICO COM BETONEIRA 400 L. AF_08/2019</v>
          </cell>
          <cell r="C5757" t="str">
            <v>M3</v>
          </cell>
          <cell r="D5757" t="str">
            <v>COEFICIENTE DE REPRESENTATIVIDADE</v>
          </cell>
          <cell r="E5757">
            <v>1894.67</v>
          </cell>
        </row>
        <row r="5758">
          <cell r="A5758">
            <v>87323</v>
          </cell>
          <cell r="B5758" t="str">
            <v>ARGAMASSA TRAÇO 1:3 (EM VOLUME DE CIMENTO E AREIA GROSSA ÚMIDA) COM ADIÇÃO DE EMULSÃO POLIMÉRICA PARA CHAPISCO ROLADO, PREPARO MECÂNICO COM BETONEIRA 600 L. AF_08/2019</v>
          </cell>
          <cell r="C5758" t="str">
            <v>M3</v>
          </cell>
          <cell r="D5758" t="str">
            <v>COEFICIENTE DE REPRESENTATIVIDADE</v>
          </cell>
          <cell r="E5758">
            <v>1883.24</v>
          </cell>
        </row>
        <row r="5759">
          <cell r="A5759">
            <v>87325</v>
          </cell>
          <cell r="B5759" t="str">
            <v>ARGAMASSA TRAÇO 1:4 (EM VOLUME DE CIMENTO E AREIA GROSSA ÚMIDA) COM ADIÇÃO DE EMULSÃO POLIMÉRICA PARA CHAPISCO ROLADO, PREPARO MECÂNICO COM BETONEIRA 400 L. AF_08/2019</v>
          </cell>
          <cell r="C5759" t="str">
            <v>M3</v>
          </cell>
          <cell r="D5759" t="str">
            <v>COEFICIENTE DE REPRESENTATIVIDADE</v>
          </cell>
          <cell r="E5759">
            <v>1853.88</v>
          </cell>
        </row>
        <row r="5760">
          <cell r="A5760">
            <v>87326</v>
          </cell>
          <cell r="B5760" t="str">
            <v>ARGAMASSA TRAÇO 1:4 (EM VOLUME DE CIMENTO E AREIA GROSSA ÚMIDA) COM ADIÇÃO DE EMULSÃO POLIMÉRICA PARA CHAPISCO ROLADO, PREPARO MECÂNICO COM BETONEIRA 600 L. AF_08/2019</v>
          </cell>
          <cell r="C5760" t="str">
            <v>M3</v>
          </cell>
          <cell r="D5760" t="str">
            <v>COEFICIENTE DE REPRESENTATIVIDADE</v>
          </cell>
          <cell r="E5760">
            <v>1844.69</v>
          </cell>
        </row>
        <row r="5761">
          <cell r="A5761">
            <v>87327</v>
          </cell>
          <cell r="B5761" t="str">
            <v>ARGAMASSA TRAÇO 1:7 (EM VOLUME DE CIMENTO E AREIA MÉDIA ÚMIDA) COM ADIÇÃO DE PLASTIFICANTE PARA EMBOÇO/MASSA ÚNICA/ASSENTAMENTO DE ALVENARIA DE VEDAÇÃO, PREPARO MECÂNICO COM MISTURADOR DE EIXO HORIZONTAL DE 300 KG. AF_08/2019</v>
          </cell>
          <cell r="C5761" t="str">
            <v>M3</v>
          </cell>
          <cell r="D5761" t="str">
            <v>COEFICIENTE DE REPRESENTATIVIDADE</v>
          </cell>
          <cell r="E5761">
            <v>268.75</v>
          </cell>
        </row>
        <row r="5762">
          <cell r="A5762">
            <v>87328</v>
          </cell>
          <cell r="B5762" t="str">
            <v>ARGAMASSA TRAÇO 1:7 (EM VOLUME DE CIMENTO E AREIA MÉDIA ÚMIDA) COM ADIÇÃO DE PLASTIFICANTE PARA EMBOÇO/MASSA ÚNICA/ASSENTAMENTO DE ALVENARIA DE VEDAÇÃO, PREPARO MECÂNICO COM MISTURADOR DE EIXO HORIZONTAL DE 600 KG. AF_08/2019</v>
          </cell>
          <cell r="C5762" t="str">
            <v>M3</v>
          </cell>
          <cell r="D5762" t="str">
            <v>COEFICIENTE DE REPRESENTATIVIDADE</v>
          </cell>
          <cell r="E5762">
            <v>212.7</v>
          </cell>
        </row>
        <row r="5763">
          <cell r="A5763">
            <v>87329</v>
          </cell>
          <cell r="B5763" t="str">
            <v>ARGAMASSA TRAÇO 1:6 (EM VOLUME DE CIMENTO E AREIA MÉDIA ÚMIDA) COM ADIÇÃO DE PLASTIFICANTE PARA EMBOÇO/MASSA ÚNICA/ASSENTAMENTO DE ALVENARIA DE VEDAÇÃO, PREPARO MECÂNICO COM MISTURADOR DE EIXO HORIZONTAL DE 300 KG. AF_08/2019</v>
          </cell>
          <cell r="C5763" t="str">
            <v>M3</v>
          </cell>
          <cell r="D5763" t="str">
            <v>COEFICIENTE DE REPRESENTATIVIDADE</v>
          </cell>
          <cell r="E5763">
            <v>290.86</v>
          </cell>
        </row>
        <row r="5764">
          <cell r="A5764">
            <v>87330</v>
          </cell>
          <cell r="B5764" t="str">
            <v>ARGAMASSA TRAÇO 1:6 (EM VOLUME DE CIMENTO E AREIA MÉDIA ÚMIDA) COM ADIÇÃO DE PLASTIFICANTE PARA EMBOÇO/MASSA ÚNICA/ASSENTAMENTO DE ALVENARIA DE VEDAÇÃO, PREPARO MECÂNICO COM MISTURADOR DE EIXO HORIZONTAL DE 600 KG. AF_08/2019</v>
          </cell>
          <cell r="C5764" t="str">
            <v>M3</v>
          </cell>
          <cell r="D5764" t="str">
            <v>COEFICIENTE DE REPRESENTATIVIDADE</v>
          </cell>
          <cell r="E5764">
            <v>227.81</v>
          </cell>
        </row>
        <row r="5765">
          <cell r="A5765">
            <v>87331</v>
          </cell>
          <cell r="B5765" t="str">
            <v>ARGAMASSA TRAÇO 1:1:6 (EM VOLUME DE CIMENTO, CAL E AREIA MÉDIA ÚMIDA) PARA EMBOÇO/MASSA ÚNICA/ASSENTAMENTO DE ALVENARIA DE VEDAÇÃO, PREPARO MECÂNICO COM MISTURADOR DE EIXO HORIZONTAL DE 300 KG. AF_08/2019</v>
          </cell>
          <cell r="C5765" t="str">
            <v>M3</v>
          </cell>
          <cell r="D5765" t="str">
            <v>COEFICIENTE DE REPRESENTATIVIDADE</v>
          </cell>
          <cell r="E5765">
            <v>369.51</v>
          </cell>
        </row>
        <row r="5766">
          <cell r="A5766">
            <v>87332</v>
          </cell>
          <cell r="B5766" t="str">
            <v>ARGAMASSA TRAÇO 1:1:6 (EM VOLUME DE CIMENTO, CAL E AREIA MÉDIA ÚMIDA) PARA EMBOÇO/MASSA ÚNICA/ASSENTAMENTO DE ALVENARIA DE VEDAÇÃO, PREPARO MECÂNICO COM MISTURADOR DE EIXO HORIZONTAL DE 600 KG. AF_08/2019</v>
          </cell>
          <cell r="C5766" t="str">
            <v>M3</v>
          </cell>
          <cell r="D5766" t="str">
            <v>COEFICIENTE DE REPRESENTATIVIDADE</v>
          </cell>
          <cell r="E5766">
            <v>311.05</v>
          </cell>
        </row>
        <row r="5767">
          <cell r="A5767">
            <v>87333</v>
          </cell>
          <cell r="B5767" t="str">
            <v>ARGAMASSA TRAÇO 1:1,5:7,5 (EM VOLUME DE CIMENTO, CAL E AREIA MÉDIA ÚMIDA) PARA EMBOÇO/MASSA ÚNICA/ASSENTAMENTO DE ALVENARIA DE VEDAÇÃO, PREPARO MECÂNICO COM MISTURADOR DE EIXO HORIZONTAL DE 300 KG. AF_08/2019</v>
          </cell>
          <cell r="C5767" t="str">
            <v>M3</v>
          </cell>
          <cell r="D5767" t="str">
            <v>COEFICIENTE DE REPRESENTATIVIDADE</v>
          </cell>
          <cell r="E5767">
            <v>348.62</v>
          </cell>
        </row>
        <row r="5768">
          <cell r="A5768">
            <v>87334</v>
          </cell>
          <cell r="B5768" t="str">
            <v>ARGAMASSA TRAÇO 1:1,5:7,5 (EM VOLUME DE CIMENTO, CAL E AREIA MÉDIA ÚMIDA) PARA EMBOÇO/MASSA ÚNICA/ASSENTAMENTO DE ALVENARIA DE VEDAÇÃO, PREPARO MECÂNICO COM MISTURADOR DE EIXO HORIZONTAL DE 600 KG. AF_08/2019</v>
          </cell>
          <cell r="C5768" t="str">
            <v>M3</v>
          </cell>
          <cell r="D5768" t="str">
            <v>COEFICIENTE DE REPRESENTATIVIDADE</v>
          </cell>
          <cell r="E5768">
            <v>312.12</v>
          </cell>
        </row>
        <row r="5769">
          <cell r="A5769">
            <v>87335</v>
          </cell>
          <cell r="B5769" t="str">
            <v>ARGAMASSA TRAÇO 1:2:8 (EM VOLUME DE CIMENTO, CAL E AREIA MÉDIA ÚMIDA) PARA EMBOÇO/MASSA ÚNICA/ASSENTAMENTO DE ALVENARIA DE VEDAÇÃO, PREPARO MECÂNICO COM MISTURADOR DE EIXO HORIZONTAL DE 300 KG. AF_08/2019</v>
          </cell>
          <cell r="C5769" t="str">
            <v>M3</v>
          </cell>
          <cell r="D5769" t="str">
            <v>COEFICIENTE DE REPRESENTATIVIDADE</v>
          </cell>
          <cell r="E5769">
            <v>341.29</v>
          </cell>
        </row>
        <row r="5770">
          <cell r="A5770">
            <v>87336</v>
          </cell>
          <cell r="B5770" t="str">
            <v>ARGAMASSA TRAÇO 1:2:8 (EM VOLUME DE CIMENTO, CAL E AREIA MÉDIA ÚMIDA) PARA EMBOÇO/MASSA ÚNICA/ASSENTAMENTO DE ALVENARIA DE VEDAÇÃO, PREPARO MECÂNICO COM MISTURADOR DE EIXO HORIZONTAL DE 600 KG. AF_08/2019</v>
          </cell>
          <cell r="C5770" t="str">
            <v>M3</v>
          </cell>
          <cell r="D5770" t="str">
            <v>COEFICIENTE DE REPRESENTATIVIDADE</v>
          </cell>
          <cell r="E5770">
            <v>328.2</v>
          </cell>
        </row>
        <row r="5771">
          <cell r="A5771">
            <v>87337</v>
          </cell>
          <cell r="B5771" t="str">
            <v>ARGAMASSA TRAÇO 1:2:9 (EM VOLUME DE CIMENTO, CAL E AREIA MÉDIA ÚMIDA) PARA EMBOÇO/MASSA ÚNICA/ASSENTAMENTO DE ALVENARIA DE VEDAÇÃO, PREPARO MECÂNICO COM MISTURADOR DE EIXO HORIZONTAL DE 300 KG. AF_08/2019</v>
          </cell>
          <cell r="C5771" t="str">
            <v>M3</v>
          </cell>
          <cell r="D5771" t="str">
            <v>COEFICIENTE DE REPRESENTATIVIDADE</v>
          </cell>
          <cell r="E5771">
            <v>340.72</v>
          </cell>
        </row>
        <row r="5772">
          <cell r="A5772">
            <v>87338</v>
          </cell>
          <cell r="B5772" t="str">
            <v>ARGAMASSA TRAÇO 1:3:12 (EM VOLUME DE CIMENTO, CAL E AREIA MÉDIA ÚMIDA) PARA EMBOÇO/MASSA ÚNICA/ASSENTAMENTO DE ALVENARIA DE VEDAÇÃO, PREPARO MECÂNICO COM MISTURADOR DE EIXO HORIZONTAL DE 600 KG. AF_08/2019</v>
          </cell>
          <cell r="C5772" t="str">
            <v>M3</v>
          </cell>
          <cell r="D5772" t="str">
            <v>COEFICIENTE DE REPRESENTATIVIDADE</v>
          </cell>
          <cell r="E5772">
            <v>328.56</v>
          </cell>
        </row>
        <row r="5773">
          <cell r="A5773">
            <v>87339</v>
          </cell>
          <cell r="B5773" t="str">
            <v>ARGAMASSA TRAÇO 1:3 (EM VOLUME DE CIMENTO E AREIA MÉDIA ÚMIDA) PARA CONTRAPISO, PREPARO MECÂNICO COM MISTURADOR DE EIXO HORIZONTAL DE 160 KG. AF_08/2019</v>
          </cell>
          <cell r="C5773" t="str">
            <v>M3</v>
          </cell>
          <cell r="D5773" t="str">
            <v>COEFICIENTE DE REPRESENTATIVIDADE</v>
          </cell>
          <cell r="E5773">
            <v>480.52</v>
          </cell>
        </row>
        <row r="5774">
          <cell r="A5774">
            <v>87340</v>
          </cell>
          <cell r="B5774" t="str">
            <v>ARGAMASSA TRAÇO 1:3 (EM VOLUME DE CIMENTO E AREIA MÉDIA ÚMIDA) PARA CONTRAPISO, PREPARO MECÂNICO COM MISTURADOR DE EIXO HORIZONTAL DE 300 KG. AF_08/2019</v>
          </cell>
          <cell r="C5774" t="str">
            <v>M3</v>
          </cell>
          <cell r="D5774" t="str">
            <v>COEFICIENTE DE REPRESENTATIVIDADE</v>
          </cell>
          <cell r="E5774">
            <v>367.51</v>
          </cell>
        </row>
        <row r="5775">
          <cell r="A5775">
            <v>87341</v>
          </cell>
          <cell r="B5775" t="str">
            <v>ARGAMASSA TRAÇO 1:3 (EM VOLUME DE CIMENTO E AREIA MÉDIA ÚMIDA) PARA CONTRAPISO, PREPARO MECÂNICO COM MISTURADOR DE EIXO HORIZONTAL DE 600 KG. AF_08/2019</v>
          </cell>
          <cell r="C5775" t="str">
            <v>M3</v>
          </cell>
          <cell r="D5775" t="str">
            <v>COEFICIENTE DE REPRESENTATIVIDADE</v>
          </cell>
          <cell r="E5775">
            <v>336.63</v>
          </cell>
        </row>
        <row r="5776">
          <cell r="A5776">
            <v>87342</v>
          </cell>
          <cell r="B5776" t="str">
            <v>ARGAMASSA TRAÇO 1:4 (EM VOLUME DE CIMENTO E AREIA MÉDIA ÚMIDA) PARA CONTRAPISO, PREPARO MECÂNICO COM MISTURADOR DE EIXO HORIZONTAL DE 160 KG. AF_08/2019</v>
          </cell>
          <cell r="C5776" t="str">
            <v>M3</v>
          </cell>
          <cell r="D5776" t="str">
            <v>COEFICIENTE DE REPRESENTATIVIDADE</v>
          </cell>
          <cell r="E5776">
            <v>400.79</v>
          </cell>
        </row>
        <row r="5777">
          <cell r="A5777">
            <v>87343</v>
          </cell>
          <cell r="B5777" t="str">
            <v>ARGAMASSA TRAÇO 1:4 (EM VOLUME DE CIMENTO E AREIA MÉDIA ÚMIDA) PARA CONTRAPISO, PREPARO MECÂNICO COM MISTURADOR DE EIXO HORIZONTAL DE 300 KG. AF_08/2019</v>
          </cell>
          <cell r="C5777" t="str">
            <v>M3</v>
          </cell>
          <cell r="D5777" t="str">
            <v>COEFICIENTE DE REPRESENTATIVIDADE</v>
          </cell>
          <cell r="E5777">
            <v>336.9</v>
          </cell>
        </row>
        <row r="5778">
          <cell r="A5778">
            <v>87344</v>
          </cell>
          <cell r="B5778" t="str">
            <v>ARGAMASSA TRAÇO 1:4 (EM VOLUME DE CIMENTO E AREIA MÉDIA ÚMIDA) PARA CONTRAPISO, PREPARO MECÂNICO COM MISTURADOR DE EIXO HORIZONTAL DE 600 KG. AF_08/2019</v>
          </cell>
          <cell r="C5778" t="str">
            <v>M3</v>
          </cell>
          <cell r="D5778" t="str">
            <v>COEFICIENTE DE REPRESENTATIVIDADE</v>
          </cell>
          <cell r="E5778">
            <v>298.26</v>
          </cell>
        </row>
        <row r="5779">
          <cell r="A5779">
            <v>87345</v>
          </cell>
          <cell r="B5779" t="str">
            <v>ARGAMASSA TRAÇO 1:5 (EM VOLUME DE CIMENTO E AREIA MÉDIA ÚMIDA) PARA CONTRAPISO, PREPARO MECÂNICO COM MISTURADOR DE EIXO HORIZONTAL DE 160 KG. AF_08/2019</v>
          </cell>
          <cell r="C5779" t="str">
            <v>M3</v>
          </cell>
          <cell r="D5779" t="str">
            <v>COEFICIENTE DE REPRESENTATIVIDADE</v>
          </cell>
          <cell r="E5779">
            <v>356.14</v>
          </cell>
        </row>
        <row r="5780">
          <cell r="A5780">
            <v>87346</v>
          </cell>
          <cell r="B5780" t="str">
            <v>ARGAMASSA TRAÇO 1:5 (EM VOLUME DE CIMENTO E AREIA MÉDIA ÚMIDA) PARA CONTRAPISO, PREPARO MECÂNICO COM MISTURADOR DE EIXO HORIZONTAL DE 300 KG. AF_08/2019</v>
          </cell>
          <cell r="C5780" t="str">
            <v>M3</v>
          </cell>
          <cell r="D5780" t="str">
            <v>COEFICIENTE DE REPRESENTATIVIDADE</v>
          </cell>
          <cell r="E5780">
            <v>303.14999999999998</v>
          </cell>
        </row>
        <row r="5781">
          <cell r="A5781">
            <v>87347</v>
          </cell>
          <cell r="B5781" t="str">
            <v>ARGAMASSA TRAÇO 1:5 (EM VOLUME DE CIMENTO E AREIA MÉDIA ÚMIDA) PARA CONTRAPISO, PREPARO MECÂNICO COM MISTURADOR DE EIXO HORIZONTAL DE 600 KG. AF_08/2019</v>
          </cell>
          <cell r="C5781" t="str">
            <v>M3</v>
          </cell>
          <cell r="D5781" t="str">
            <v>COEFICIENTE DE REPRESENTATIVIDADE</v>
          </cell>
          <cell r="E5781">
            <v>272.27999999999997</v>
          </cell>
        </row>
        <row r="5782">
          <cell r="A5782">
            <v>87348</v>
          </cell>
          <cell r="B5782" t="str">
            <v>ARGAMASSA TRAÇO 1:6 (EM VOLUME DE CIMENTO E AREIA MÉDIA ÚMIDA) PARA CONTRAPISO, PREPARO MECÂNICO COM MISTURADOR DE EIXO HORIZONTAL DE 160 KG. AF_08/2019</v>
          </cell>
          <cell r="C5782" t="str">
            <v>M3</v>
          </cell>
          <cell r="D5782" t="str">
            <v>COEFICIENTE DE REPRESENTATIVIDADE</v>
          </cell>
          <cell r="E5782">
            <v>322.22000000000003</v>
          </cell>
        </row>
        <row r="5783">
          <cell r="A5783">
            <v>87349</v>
          </cell>
          <cell r="B5783" t="str">
            <v>ARGAMASSA TRAÇO 1:6 (EM VOLUME DE CIMENTO E AREIA MÉDIA ÚMIDA) PARA CONTRAPISO, PREPARO MECÂNICO COM MISTURADOR DE EIXO HORIZONTAL DE 600 KG. AF_08/2019</v>
          </cell>
          <cell r="C5783" t="str">
            <v>M3</v>
          </cell>
          <cell r="D5783" t="str">
            <v>COEFICIENTE DE REPRESENTATIVIDADE</v>
          </cell>
          <cell r="E5783">
            <v>249.76</v>
          </cell>
        </row>
        <row r="5784">
          <cell r="A5784">
            <v>87350</v>
          </cell>
          <cell r="B5784" t="str">
            <v>ARGAMASSA TRAÇO 1:5 (EM VOLUME DE CIMENTO E AREIA GROSSA ÚMIDA) PARA CHAPISCO CONVENCIONAL, PREPARO MECÂNICO COM MISTURADOR DE EIXO HORIZONTAL DE 300 KG. AF_08/2019</v>
          </cell>
          <cell r="C5784" t="str">
            <v>M3</v>
          </cell>
          <cell r="D5784" t="str">
            <v>COEFICIENTE DE REPRESENTATIVIDADE</v>
          </cell>
          <cell r="E5784">
            <v>297.89999999999998</v>
          </cell>
        </row>
        <row r="5785">
          <cell r="A5785">
            <v>87351</v>
          </cell>
          <cell r="B5785" t="str">
            <v>ARGAMASSA TRAÇO 1:5 (EM VOLUME DE CIMENTO E AREIA GROSSA ÚMIDA) PARA CHAPISCO CONVENCIONAL, PREPARO MECÂNICO COM MISTURADOR DE EIXO HORIZONTAL DE 600 KG. AF_08/2019</v>
          </cell>
          <cell r="C5785" t="str">
            <v>M3</v>
          </cell>
          <cell r="D5785" t="str">
            <v>COEFICIENTE DE REPRESENTATIVIDADE</v>
          </cell>
          <cell r="E5785">
            <v>230.77</v>
          </cell>
        </row>
        <row r="5786">
          <cell r="A5786">
            <v>87352</v>
          </cell>
          <cell r="B5786" t="str">
            <v>ARGAMASSA TRAÇO 1:3 (EM VOLUME DE CIMENTO E AREIA GROSSA ÚMIDA) PARA CHAPISCO CONVENCIONAL, PREPARO MECÂNICO COM MISTURADOR DE EIXO HORIZONTAL DE 160 KG. AF_08/2019</v>
          </cell>
          <cell r="C5786" t="str">
            <v>M3</v>
          </cell>
          <cell r="D5786" t="str">
            <v>COEFICIENTE DE REPRESENTATIVIDADE</v>
          </cell>
          <cell r="E5786">
            <v>378.49</v>
          </cell>
        </row>
        <row r="5787">
          <cell r="A5787">
            <v>87353</v>
          </cell>
          <cell r="B5787" t="str">
            <v>ARGAMASSA TRAÇO 1:3 (EM VOLUME DE CIMENTO E AREIA GROSSA ÚMIDA) PARA CHAPISCO CONVENCIONAL, PREPARO MECÂNICO COM MISTURADOR DE EIXO HORIZONTAL DE 300 KG. AF_08/2019</v>
          </cell>
          <cell r="C5787" t="str">
            <v>M3</v>
          </cell>
          <cell r="D5787" t="str">
            <v>COEFICIENTE DE REPRESENTATIVIDADE</v>
          </cell>
          <cell r="E5787">
            <v>309.52</v>
          </cell>
        </row>
        <row r="5788">
          <cell r="A5788">
            <v>87354</v>
          </cell>
          <cell r="B5788" t="str">
            <v>ARGAMASSA TRAÇO 1:3 (EM VOLUME DE CIMENTO E AREIA GROSSA ÚMIDA) PARA CHAPISCO CONVENCIONAL, PREPARO MECÂNICO COM MISTURADOR DE EIXO HORIZONTAL DE 600 KG. AF_08/2019</v>
          </cell>
          <cell r="C5788" t="str">
            <v>M3</v>
          </cell>
          <cell r="D5788" t="str">
            <v>COEFICIENTE DE REPRESENTATIVIDADE</v>
          </cell>
          <cell r="E5788">
            <v>275.08999999999997</v>
          </cell>
        </row>
        <row r="5789">
          <cell r="A5789">
            <v>87355</v>
          </cell>
          <cell r="B5789" t="str">
            <v>ARGAMASSA TRAÇO 1:4 (EM VOLUME DE CIMENTO E AREIA GROSSA ÚMIDA) PARA CHAPISCO CONVENCIONAL, PREPARO MECÂNICO COM MISTURADOR DE EIXO HORIZONTAL DE 160 KG. AF_08/2019</v>
          </cell>
          <cell r="C5789" t="str">
            <v>M3</v>
          </cell>
          <cell r="D5789" t="str">
            <v>COEFICIENTE DE REPRESENTATIVIDADE</v>
          </cell>
          <cell r="E5789">
            <v>317.33</v>
          </cell>
        </row>
        <row r="5790">
          <cell r="A5790">
            <v>87356</v>
          </cell>
          <cell r="B5790" t="str">
            <v>ARGAMASSA TRAÇO 1:4 (EM VOLUME DE CIMENTO E AREIA GROSSA ÚMIDA) PARA CHAPISCO CONVENCIONAL, PREPARO MECÂNICO COM MISTURADOR DE EIXO HORIZONTAL DE 300 KG. AF_08/2019</v>
          </cell>
          <cell r="C5790" t="str">
            <v>M3</v>
          </cell>
          <cell r="D5790" t="str">
            <v>COEFICIENTE DE REPRESENTATIVIDADE</v>
          </cell>
          <cell r="E5790">
            <v>270.02</v>
          </cell>
        </row>
        <row r="5791">
          <cell r="A5791">
            <v>87357</v>
          </cell>
          <cell r="B5791" t="str">
            <v>ARGAMASSA TRAÇO 1:4 (EM VOLUME DE CIMENTO E AREIA GROSSA ÚMIDA) PARA CHAPISCO CONVENCIONAL, PREPARO MECÂNICO COM MISTURADOR DE EIXO HORIZONTAL DE 600 KG. AF_08/2019</v>
          </cell>
          <cell r="C5791" t="str">
            <v>M3</v>
          </cell>
          <cell r="D5791" t="str">
            <v>COEFICIENTE DE REPRESENTATIVIDADE</v>
          </cell>
          <cell r="E5791">
            <v>244.95</v>
          </cell>
        </row>
        <row r="5792">
          <cell r="A5792">
            <v>87358</v>
          </cell>
          <cell r="B5792" t="str">
            <v>ARGAMASSA TRAÇO 1:5 (EM VOLUME DE CIMENTO E AREIA GROSSA ÚMIDA) COM ADIÇÃO DE EMULSÃO POLIMÉRICA PARA CHAPISCO ROLADO, PREPARO MECÂNICO COM MISTURADOR DE EIXO HORIZONTAL DE 300 KG. AF_08/2019</v>
          </cell>
          <cell r="C5792" t="str">
            <v>M3</v>
          </cell>
          <cell r="D5792" t="str">
            <v>COEFICIENTE DE REPRESENTATIVIDADE</v>
          </cell>
          <cell r="E5792">
            <v>1826.62</v>
          </cell>
        </row>
        <row r="5793">
          <cell r="A5793">
            <v>87359</v>
          </cell>
          <cell r="B5793" t="str">
            <v>ARGAMASSA TRAÇO 1:5 (EM VOLUME DE CIMENTO E AREIA GROSSA ÚMIDA) COM ADIÇÃO DE EMULSÃO POLIMÉRICA PARA CHAPISCO ROLADO, PREPARO MECÂNICO COM MISTURADOR DE EIXO HORIZONTAL DE 600 KG. AF_08/2019</v>
          </cell>
          <cell r="C5793" t="str">
            <v>M3</v>
          </cell>
          <cell r="D5793" t="str">
            <v>COEFICIENTE DE REPRESENTATIVIDADE</v>
          </cell>
          <cell r="E5793">
            <v>1794.09</v>
          </cell>
        </row>
        <row r="5794">
          <cell r="A5794">
            <v>87360</v>
          </cell>
          <cell r="B5794" t="str">
            <v>ARGAMASSA TRAÇO 1:3 (EM VOLUME DE CIMENTO E AREIA GROSSA ÚMIDA) COM ADIÇÃO DE EMULSÃO POLIMÉRICA PARA CHAPISCO ROLADO, PREPARO MECÂNICO COM MISTURADOR DE EIXO HORIZONTAL DE 160 KG. AF_08/2019</v>
          </cell>
          <cell r="C5794" t="str">
            <v>M3</v>
          </cell>
          <cell r="D5794" t="str">
            <v>COEFICIENTE DE REPRESENTATIVIDADE</v>
          </cell>
          <cell r="E5794">
            <v>1894.41</v>
          </cell>
        </row>
        <row r="5795">
          <cell r="A5795">
            <v>87361</v>
          </cell>
          <cell r="B5795" t="str">
            <v>ARGAMASSA TRAÇO 1:3 (EM VOLUME DE CIMENTO E AREIA GROSSA ÚMIDA) COM ADIÇÃO DE EMULSÃO POLIMÉRICA PARA CHAPISCO ROLADO, PREPARO MECÂNICO COM MISTURADOR DE EIXO HORIZONTAL DE 300 KG. AF_08/2019</v>
          </cell>
          <cell r="C5795" t="str">
            <v>M3</v>
          </cell>
          <cell r="D5795" t="str">
            <v>COEFICIENTE DE REPRESENTATIVIDADE</v>
          </cell>
          <cell r="E5795">
            <v>1847.71</v>
          </cell>
        </row>
        <row r="5796">
          <cell r="A5796">
            <v>87362</v>
          </cell>
          <cell r="B5796" t="str">
            <v>ARGAMASSA TRAÇO 1:3 (EM VOLUME DE CIMENTO E AREIA GROSSA ÚMIDA) COM ADIÇÃO DE EMULSÃO POLIMÉRICA PARA CHAPISCO ROLADO, PREPARO MECÂNICO COM MISTURADOR DE EIXO HORIZONTAL DE 600 KG. AF_08/2019</v>
          </cell>
          <cell r="C5796" t="str">
            <v>M3</v>
          </cell>
          <cell r="D5796" t="str">
            <v>COEFICIENTE DE REPRESENTATIVIDADE</v>
          </cell>
          <cell r="E5796">
            <v>1835.43</v>
          </cell>
        </row>
        <row r="5797">
          <cell r="A5797">
            <v>87363</v>
          </cell>
          <cell r="B5797" t="str">
            <v>ARGAMASSA TRAÇO 1:4 (EM VOLUME DE CIMENTO E AREIA GROSSA ÚMIDA) COM ADIÇÃO DE EMULSÃO POLIMÉRICA PARA CHAPISCO ROLADO, PREPARO MECÂNICO COM MISTURADOR DE EIXO HORIZONTAL DE 300 KG. AF_08/2019</v>
          </cell>
          <cell r="C5797" t="str">
            <v>M3</v>
          </cell>
          <cell r="D5797" t="str">
            <v>COEFICIENTE DE REPRESENTATIVIDADE</v>
          </cell>
          <cell r="E5797">
            <v>1850.29</v>
          </cell>
        </row>
        <row r="5798">
          <cell r="A5798">
            <v>87364</v>
          </cell>
          <cell r="B5798" t="str">
            <v>ARGAMASSA TRAÇO 1:4 (EM VOLUME DE CIMENTO E AREIA GROSSA ÚMIDA) COM ADIÇÃO DE EMULSÃO POLIMÉRICA PARA CHAPISCO ROLADO, PREPARO MECÂNICO COM MISTURADOR DE EIXO HORIZONTAL DE 600 KG. AF_08/2019</v>
          </cell>
          <cell r="C5798" t="str">
            <v>M3</v>
          </cell>
          <cell r="D5798" t="str">
            <v>COEFICIENTE DE REPRESENTATIVIDADE</v>
          </cell>
          <cell r="E5798">
            <v>1809.91</v>
          </cell>
        </row>
        <row r="5799">
          <cell r="A5799">
            <v>87365</v>
          </cell>
          <cell r="B5799" t="str">
            <v>ARGAMASSA TRAÇO 1:7 (EM VOLUME DE CIMENTO E AREIA MÉDIA ÚMIDA) COM ADIÇÃO DE PLASTIFICANTE PARA EMBOÇO/MASSA ÚNICA/ASSENTAMENTO DE ALVENARIA DE VEDAÇÃO, PREPARO MANUAL. AF_08/2019</v>
          </cell>
          <cell r="C5799" t="str">
            <v>M3</v>
          </cell>
          <cell r="D5799" t="str">
            <v>COEFICIENTE DE REPRESENTATIVIDADE</v>
          </cell>
          <cell r="E5799">
            <v>316.95999999999998</v>
          </cell>
        </row>
        <row r="5800">
          <cell r="A5800">
            <v>87366</v>
          </cell>
          <cell r="B5800" t="str">
            <v>ARGAMASSA TRAÇO 1:6 (EM VOLUME DE CIMENTO E AREIA MÉDIA ÚMIDA) COM ADIÇÃO DE PLASTIFICANTE PARA EMBOÇO/MASSA ÚNICA/ASSENTAMENTO DE ALVENARIA DE VEDAÇÃO, PREPARO MANUAL. AF_08/2019</v>
          </cell>
          <cell r="C5800" t="str">
            <v>M3</v>
          </cell>
          <cell r="D5800" t="str">
            <v>COEFICIENTE DE REPRESENTATIVIDADE</v>
          </cell>
          <cell r="E5800">
            <v>334.59</v>
          </cell>
        </row>
        <row r="5801">
          <cell r="A5801">
            <v>87367</v>
          </cell>
          <cell r="B5801" t="str">
            <v>ARGAMASSA TRAÇO 1:1:6 (EM VOLUME DE CIMENTO, CAL E AREIA MÉDIA ÚMIDA) PARA EMBOÇO/MASSA ÚNICA/ASSENTAMENTO DE ALVENARIA DE VEDAÇÃO, PREPARO MANUAL. AF_08/2019</v>
          </cell>
          <cell r="C5801" t="str">
            <v>M3</v>
          </cell>
          <cell r="D5801" t="str">
            <v>COEFICIENTE DE REPRESENTATIVIDADE</v>
          </cell>
          <cell r="E5801">
            <v>417.88</v>
          </cell>
        </row>
        <row r="5802">
          <cell r="A5802">
            <v>87368</v>
          </cell>
          <cell r="B5802" t="str">
            <v>ARGAMASSA TRAÇO 1:1,5:7,5 (EM VOLUME DE CIMENTO, CAL E AREIA MÉDIA ÚMIDA) PARA EMBOÇO/MASSA ÚNICA/ASSENTAMENTO DE ALVENARIA DE VEDAÇÃO, PREPARO MANUAL. AF_08/2019</v>
          </cell>
          <cell r="C5802" t="str">
            <v>M3</v>
          </cell>
          <cell r="D5802" t="str">
            <v>COEFICIENTE DE REPRESENTATIVIDADE</v>
          </cell>
          <cell r="E5802">
            <v>416.1</v>
          </cell>
        </row>
        <row r="5803">
          <cell r="A5803">
            <v>87369</v>
          </cell>
          <cell r="B5803" t="str">
            <v>ARGAMASSA TRAÇO 1:2:8 (EM VOLUME DE CIMENTO, CAL E AREIA MÉDIA ÚMIDA) PARA EMBOÇO/MASSA ÚNICA/ASSENTAMENTO DE ALVENARIA DE VEDAÇÃO, PREPARO MANUAL. AF_08/2019</v>
          </cell>
          <cell r="C5803" t="str">
            <v>M3</v>
          </cell>
          <cell r="D5803" t="str">
            <v>COEFICIENTE DE REPRESENTATIVIDADE</v>
          </cell>
          <cell r="E5803">
            <v>431.78</v>
          </cell>
        </row>
        <row r="5804">
          <cell r="A5804">
            <v>87370</v>
          </cell>
          <cell r="B5804" t="str">
            <v>ARGAMASSA TRAÇO 1:2:9 (EM VOLUME DE CIMENTO, CAL E AREIA MÉDIA ÚMIDA) PARA EMBOÇO/MASSA ÚNICA/ASSENTAMENTO DE ALVENARIA DE VEDAÇÃO, PREPARO MANUAL. AF_08/2019</v>
          </cell>
          <cell r="C5804" t="str">
            <v>M3</v>
          </cell>
          <cell r="D5804" t="str">
            <v>COEFICIENTE DE REPRESENTATIVIDADE</v>
          </cell>
          <cell r="E5804">
            <v>415.14</v>
          </cell>
        </row>
        <row r="5805">
          <cell r="A5805">
            <v>87371</v>
          </cell>
          <cell r="B5805" t="str">
            <v>ARGAMASSA TRAÇO 1:3:12 (EM VOLUME DE CIMENTO, CAL E AREIA MÉDIA ÚMIDA) PARA EMBOÇO/MASSA ÚNICA/ASSENTAMENTO DE ALVENARIA DE VEDAÇÃO, PREPARO MANUAL. AF_08/2019</v>
          </cell>
          <cell r="C5805" t="str">
            <v>M3</v>
          </cell>
          <cell r="D5805" t="str">
            <v>COEFICIENTE DE REPRESENTATIVIDADE</v>
          </cell>
          <cell r="E5805">
            <v>412.66</v>
          </cell>
        </row>
        <row r="5806">
          <cell r="A5806">
            <v>87372</v>
          </cell>
          <cell r="B5806" t="str">
            <v>ARGAMASSA TRAÇO 1:3 (EM VOLUME DE CIMENTO E AREIA MÉDIA ÚMIDA) PARA CONTRAPISO, PREPARO MANUAL. AF_08/2019</v>
          </cell>
          <cell r="C5806" t="str">
            <v>M3</v>
          </cell>
          <cell r="D5806" t="str">
            <v>COEFICIENTE DE REPRESENTATIVIDADE</v>
          </cell>
          <cell r="E5806">
            <v>452.59</v>
          </cell>
        </row>
        <row r="5807">
          <cell r="A5807">
            <v>87373</v>
          </cell>
          <cell r="B5807" t="str">
            <v>ARGAMASSA TRAÇO 1:4 (EM VOLUME DE CIMENTO E AREIA MÉDIA ÚMIDA) PARA CONTRAPISO, PREPARO MANUAL. AF_08/2019</v>
          </cell>
          <cell r="C5807" t="str">
            <v>M3</v>
          </cell>
          <cell r="D5807" t="str">
            <v>COEFICIENTE DE REPRESENTATIVIDADE</v>
          </cell>
          <cell r="E5807">
            <v>404.04</v>
          </cell>
        </row>
        <row r="5808">
          <cell r="A5808">
            <v>87374</v>
          </cell>
          <cell r="B5808" t="str">
            <v>ARGAMASSA TRAÇO 1:5 (EM VOLUME DE CIMENTO E AREIA MÉDIA ÚMIDA) PARA CONTRAPISO, PREPARO MANUAL. AF_08/2019</v>
          </cell>
          <cell r="C5808" t="str">
            <v>M3</v>
          </cell>
          <cell r="D5808" t="str">
            <v>COEFICIENTE DE REPRESENTATIVIDADE</v>
          </cell>
          <cell r="E5808">
            <v>378.92</v>
          </cell>
        </row>
        <row r="5809">
          <cell r="A5809">
            <v>87375</v>
          </cell>
          <cell r="B5809" t="str">
            <v>ARGAMASSA TRAÇO 1:6 (EM VOLUME DE CIMENTO E AREIA MÉDIA ÚMIDA) PARA CONTRAPISO, PREPARO MANUAL. AF_08/2019</v>
          </cell>
          <cell r="C5809" t="str">
            <v>M3</v>
          </cell>
          <cell r="D5809" t="str">
            <v>COEFICIENTE DE REPRESENTATIVIDADE</v>
          </cell>
          <cell r="E5809">
            <v>363.48</v>
          </cell>
        </row>
        <row r="5810">
          <cell r="A5810">
            <v>87376</v>
          </cell>
          <cell r="B5810" t="str">
            <v>ARGAMASSA TRAÇO 1:5 (EM VOLUME DE CIMENTO E AREIA GROSSA ÚMIDA) PARA CHAPISCO CONVENCIONAL, PREPARO MANUAL. AF_08/2019</v>
          </cell>
          <cell r="C5810" t="str">
            <v>M3</v>
          </cell>
          <cell r="D5810" t="str">
            <v>COEFICIENTE DE REPRESENTATIVIDADE</v>
          </cell>
          <cell r="E5810">
            <v>334.55</v>
          </cell>
        </row>
        <row r="5811">
          <cell r="A5811">
            <v>87377</v>
          </cell>
          <cell r="B5811" t="str">
            <v>ARGAMASSA TRAÇO 1:3 (EM VOLUME DE CIMENTO E AREIA GROSSA ÚMIDA) PARA CHAPISCO CONVENCIONAL, PREPARO MANUAL. AF_08/2019</v>
          </cell>
          <cell r="C5811" t="str">
            <v>M3</v>
          </cell>
          <cell r="D5811" t="str">
            <v>COEFICIENTE DE REPRESENTATIVIDADE</v>
          </cell>
          <cell r="E5811">
            <v>385.71</v>
          </cell>
        </row>
        <row r="5812">
          <cell r="A5812">
            <v>87378</v>
          </cell>
          <cell r="B5812" t="str">
            <v>ARGAMASSA TRAÇO 1:4 (EM VOLUME DE CIMENTO E AREIA GROSSA ÚMIDA) PARA CHAPISCO CONVENCIONAL, PREPARO MANUAL. AF_08/2019</v>
          </cell>
          <cell r="C5812" t="str">
            <v>M3</v>
          </cell>
          <cell r="D5812" t="str">
            <v>COEFICIENTE DE REPRESENTATIVIDADE</v>
          </cell>
          <cell r="E5812">
            <v>351.46</v>
          </cell>
        </row>
        <row r="5813">
          <cell r="A5813">
            <v>87379</v>
          </cell>
          <cell r="B5813" t="str">
            <v>ARGAMASSA TRAÇO 1:5 (EM VOLUME DE CIMENTO E AREIA GROSSA ÚMIDA) COM ADIÇÃO DE EMULSÃO POLIMÉRICA PARA CHAPISCO ROLADO, PREPARO MANUAL. AF_08/2019</v>
          </cell>
          <cell r="C5813" t="str">
            <v>M3</v>
          </cell>
          <cell r="D5813" t="str">
            <v>COEFICIENTE DE REPRESENTATIVIDADE</v>
          </cell>
          <cell r="E5813">
            <v>1904.32</v>
          </cell>
        </row>
        <row r="5814">
          <cell r="A5814">
            <v>87380</v>
          </cell>
          <cell r="B5814" t="str">
            <v>ARGAMASSA TRAÇO 1:3 (EM VOLUME DE CIMENTO E AREIA GROSSA ÚMIDA) COM ADIÇÃO DE EMULSÃO POLIMÉRICA PARA CHAPISCO ROLADO, PREPARO MANUAL. AF_08/2019</v>
          </cell>
          <cell r="C5814" t="str">
            <v>M3</v>
          </cell>
          <cell r="D5814" t="str">
            <v>COEFICIENTE DE REPRESENTATIVIDADE</v>
          </cell>
          <cell r="E5814">
            <v>1954.05</v>
          </cell>
        </row>
        <row r="5815">
          <cell r="A5815">
            <v>87381</v>
          </cell>
          <cell r="B5815" t="str">
            <v>ARGAMASSA TRAÇO 1:4 (EM VOLUME DE CIMENTO E AREIA GROSSA ÚMIDA) COM ADIÇÃO DE EMULSÃO POLIMÉRICA PARA CHAPISCO ROLADO, PREPARO MANUAL. AF_08/2019</v>
          </cell>
          <cell r="C5815" t="str">
            <v>M3</v>
          </cell>
          <cell r="D5815" t="str">
            <v>COEFICIENTE DE REPRESENTATIVIDADE</v>
          </cell>
          <cell r="E5815">
            <v>1920.54</v>
          </cell>
        </row>
        <row r="5816">
          <cell r="A5816">
            <v>87382</v>
          </cell>
          <cell r="B5816" t="str">
            <v>ARGAMASSA INDUSTRIALIZADA MULTIUSO PARA REVESTIMENTOS E ASSENTAMENTO DA ALVENARIA, PREPARO COM MISTURADOR DE EIXO HORIZONTAL DE 160 KG. AF_08/2019</v>
          </cell>
          <cell r="C5816" t="str">
            <v>M3</v>
          </cell>
          <cell r="D5816" t="str">
            <v>COEFICIENTE DE REPRESENTATIVIDADE</v>
          </cell>
          <cell r="E5816">
            <v>903.3</v>
          </cell>
        </row>
        <row r="5817">
          <cell r="A5817">
            <v>87383</v>
          </cell>
          <cell r="B5817" t="str">
            <v>ARGAMASSA INDUSTRIALIZADA MULTIUSO PARA REVESTIMENTOS E ASSENTAMENTO DA ALVENARIA, PREPARO COM MISTURADOR DE EIXO HORIZONTAL DE 300 KG. AF_08/2019</v>
          </cell>
          <cell r="C5817" t="str">
            <v>M3</v>
          </cell>
          <cell r="D5817" t="str">
            <v>COEFICIENTE DE REPRESENTATIVIDADE</v>
          </cell>
          <cell r="E5817">
            <v>892.22</v>
          </cell>
        </row>
        <row r="5818">
          <cell r="A5818">
            <v>87384</v>
          </cell>
          <cell r="B5818" t="str">
            <v>ARGAMASSA INDUSTRIALIZADA MULTIUSO PARA REVESTIMENTOS E ASSENTAMENTO DA ALVENARIA, PREPARO COM MISTURADOR DE EIXO HORIZONTAL DE 600 KG. AF_08/2019</v>
          </cell>
          <cell r="C5818" t="str">
            <v>M3</v>
          </cell>
          <cell r="D5818" t="str">
            <v>COEFICIENTE DE REPRESENTATIVIDADE</v>
          </cell>
          <cell r="E5818">
            <v>878</v>
          </cell>
        </row>
        <row r="5819">
          <cell r="A5819">
            <v>87385</v>
          </cell>
          <cell r="B5819" t="str">
            <v>ARGAMASSA PRONTA PARA CONTRAPISO, PREPARO COM MISTURADOR DE EIXO HORIZONTAL DE 160 KG. AF_08/2019</v>
          </cell>
          <cell r="C5819" t="str">
            <v>M3</v>
          </cell>
          <cell r="D5819" t="str">
            <v>COEFICIENTE DE REPRESENTATIVIDADE</v>
          </cell>
          <cell r="E5819">
            <v>1283.6199999999999</v>
          </cell>
        </row>
        <row r="5820">
          <cell r="A5820">
            <v>87386</v>
          </cell>
          <cell r="B5820" t="str">
            <v>ARGAMASSA PRONTA PARA CONTRAPISO, PREPARO COM MISTURADOR DE EIXO HORIZONTAL DE 300 KG. AF_08/2019</v>
          </cell>
          <cell r="C5820" t="str">
            <v>M3</v>
          </cell>
          <cell r="D5820" t="str">
            <v>COEFICIENTE DE REPRESENTATIVIDADE</v>
          </cell>
          <cell r="E5820">
            <v>1269.17</v>
          </cell>
        </row>
        <row r="5821">
          <cell r="A5821">
            <v>87387</v>
          </cell>
          <cell r="B5821" t="str">
            <v>ARGAMASSA PRONTA PARA CONTRAPISO, PREPARO COM MISTURADOR DE EIXO HORIZONTAL DE 600 KG. AF_08/2019</v>
          </cell>
          <cell r="C5821" t="str">
            <v>M3</v>
          </cell>
          <cell r="D5821" t="str">
            <v>COEFICIENTE DE REPRESENTATIVIDADE</v>
          </cell>
          <cell r="E5821">
            <v>1256.8</v>
          </cell>
        </row>
        <row r="5822">
          <cell r="A5822">
            <v>87388</v>
          </cell>
          <cell r="B5822" t="str">
            <v>ARGAMASSA PARA REVESTIMENTO DECORATIVO MONOCAMADA (MONOCAPA), PREPARO COM MISTURADOR DE EIXO HORIZONTAL DE 160 KG. AF_08/2019</v>
          </cell>
          <cell r="C5822" t="str">
            <v>M3</v>
          </cell>
          <cell r="D5822" t="str">
            <v>COEFICIENTE DE REPRESENTATIVIDADE</v>
          </cell>
          <cell r="E5822">
            <v>2961.26</v>
          </cell>
        </row>
        <row r="5823">
          <cell r="A5823">
            <v>87389</v>
          </cell>
          <cell r="B5823" t="str">
            <v>ARGAMASSA PARA REVESTIMENTO DECORATIVO MONOCAMADA (MONOCAPA), PREPARO COM MISTURADOR DE EIXO HORIZONTAL DE 300 KG. AF_08/2019</v>
          </cell>
          <cell r="C5823" t="str">
            <v>M3</v>
          </cell>
          <cell r="D5823" t="str">
            <v>COEFICIENTE DE REPRESENTATIVIDADE</v>
          </cell>
          <cell r="E5823">
            <v>2964.91</v>
          </cell>
        </row>
        <row r="5824">
          <cell r="A5824">
            <v>87390</v>
          </cell>
          <cell r="B5824" t="str">
            <v>ARGAMASSA PARA REVESTIMENTO DECORATIVO MONOCAMADA (MONOCAPA), PREPARO COM MISTURADOR DE EIXO HORIZONTAL DE 600 KG. AF_08/2019</v>
          </cell>
          <cell r="C5824" t="str">
            <v>M3</v>
          </cell>
          <cell r="D5824" t="str">
            <v>COEFICIENTE DE REPRESENTATIVIDADE</v>
          </cell>
          <cell r="E5824">
            <v>2971.59</v>
          </cell>
        </row>
        <row r="5825">
          <cell r="A5825">
            <v>87391</v>
          </cell>
          <cell r="B5825" t="str">
            <v>ARGAMASSA INDUSTRIALIZADA PARA CHAPISCO ROLADO, PREPARO COM MISTURADOR DE EIXO HORIZONTAL DE 160 KG. AF_08/2019</v>
          </cell>
          <cell r="C5825" t="str">
            <v>M3</v>
          </cell>
          <cell r="D5825" t="str">
            <v>COEFICIENTE DE REPRESENTATIVIDADE</v>
          </cell>
          <cell r="E5825">
            <v>4267.0200000000004</v>
          </cell>
        </row>
        <row r="5826">
          <cell r="A5826">
            <v>87393</v>
          </cell>
          <cell r="B5826" t="str">
            <v>ARGAMASSA INDUSTRIALIZADA PARA CHAPISCO ROLADO, PREPARO COM MISTURADOR DE EIXO HORIZONTAL DE 300 KG. AF_08/2019</v>
          </cell>
          <cell r="C5826" t="str">
            <v>M3</v>
          </cell>
          <cell r="D5826" t="str">
            <v>COEFICIENTE DE REPRESENTATIVIDADE</v>
          </cell>
          <cell r="E5826">
            <v>4300.74</v>
          </cell>
        </row>
        <row r="5827">
          <cell r="A5827">
            <v>87394</v>
          </cell>
          <cell r="B5827" t="str">
            <v>ARGAMASSA INDUSTRIALIZADA PARA CHAPISCO ROLADO, PREPARO COM MISTURADOR DE EIXO HORIZONTAL DE 600 KG. AF_08/2019</v>
          </cell>
          <cell r="C5827" t="str">
            <v>M3</v>
          </cell>
          <cell r="D5827" t="str">
            <v>COEFICIENTE DE REPRESENTATIVIDADE</v>
          </cell>
          <cell r="E5827">
            <v>4331.84</v>
          </cell>
        </row>
        <row r="5828">
          <cell r="A5828">
            <v>87395</v>
          </cell>
          <cell r="B5828" t="str">
            <v>ARGAMASSA INDUSTRIALIZADA PARA CHAPISCO COLANTE, PREPARO COM MISTURADOR DE EIXO HORIZONTAL DE 160 KG. AF_08/2019</v>
          </cell>
          <cell r="C5828" t="str">
            <v>M3</v>
          </cell>
          <cell r="D5828" t="str">
            <v>COEFICIENTE DE REPRESENTATIVIDADE</v>
          </cell>
          <cell r="E5828">
            <v>3367.74</v>
          </cell>
        </row>
        <row r="5829">
          <cell r="A5829">
            <v>87396</v>
          </cell>
          <cell r="B5829" t="str">
            <v>ARGAMASSA INDUSTRIALIZADA PARA CHAPISCO COLANTE, PREPARO COM MISTURADOR DE EIXO HORIZONTAL DE 300 KG. AF_08/2019</v>
          </cell>
          <cell r="C5829" t="str">
            <v>M3</v>
          </cell>
          <cell r="D5829" t="str">
            <v>COEFICIENTE DE REPRESENTATIVIDADE</v>
          </cell>
          <cell r="E5829">
            <v>3389.38</v>
          </cell>
        </row>
        <row r="5830">
          <cell r="A5830">
            <v>87397</v>
          </cell>
          <cell r="B5830" t="str">
            <v>ARGAMASSA INDUSTRIALIZADA PARA CHAPISCO COLANTE, PREPARO COM MISTURADOR DE EIXO HORIZONTAL DE 600 KG. AF_08/2019</v>
          </cell>
          <cell r="C5830" t="str">
            <v>M3</v>
          </cell>
          <cell r="D5830" t="str">
            <v>COEFICIENTE DE REPRESENTATIVIDADE</v>
          </cell>
          <cell r="E5830">
            <v>3408.94</v>
          </cell>
        </row>
        <row r="5831">
          <cell r="A5831">
            <v>87398</v>
          </cell>
          <cell r="B5831" t="str">
            <v>ARGAMASSA INDUSTRIALIZADA MULTIUSO PARA REVESTIMENTOS E ASSENTAMENTO DA ALVENARIA, PREPARO MANUAL. AF_08/2019</v>
          </cell>
          <cell r="C5831" t="str">
            <v>M3</v>
          </cell>
          <cell r="D5831" t="str">
            <v>COEFICIENTE DE REPRESENTATIVIDADE</v>
          </cell>
          <cell r="E5831">
            <v>1030.27</v>
          </cell>
        </row>
        <row r="5832">
          <cell r="A5832">
            <v>87399</v>
          </cell>
          <cell r="B5832" t="str">
            <v>ARGAMASSA PRONTA PARA CONTRAPISO, PREPARO MANUAL. AF_08/2019</v>
          </cell>
          <cell r="C5832" t="str">
            <v>M3</v>
          </cell>
          <cell r="D5832" t="str">
            <v>COEFICIENTE DE REPRESENTATIVIDADE</v>
          </cell>
          <cell r="E5832">
            <v>1414.7</v>
          </cell>
        </row>
        <row r="5833">
          <cell r="A5833">
            <v>87401</v>
          </cell>
          <cell r="B5833" t="str">
            <v>ARGAMASSA INDUSTRIALIZADA PARA CHAPISCO ROLADO, PREPARO MANUAL. AF_08/2019</v>
          </cell>
          <cell r="C5833" t="str">
            <v>M3</v>
          </cell>
          <cell r="D5833" t="str">
            <v>COEFICIENTE DE REPRESENTATIVIDADE</v>
          </cell>
          <cell r="E5833">
            <v>4478.3999999999996</v>
          </cell>
        </row>
        <row r="5834">
          <cell r="A5834">
            <v>87402</v>
          </cell>
          <cell r="B5834" t="str">
            <v>ARGAMASSA INDUSTRIALIZADA PARA CHAPISCO COLANTE, PREPARO MANUAL. AF_08/2019</v>
          </cell>
          <cell r="C5834" t="str">
            <v>M3</v>
          </cell>
          <cell r="D5834" t="str">
            <v>COEFICIENTE DE REPRESENTATIVIDADE</v>
          </cell>
          <cell r="E5834">
            <v>3560.7</v>
          </cell>
        </row>
        <row r="5835">
          <cell r="A5835">
            <v>87404</v>
          </cell>
          <cell r="B5835" t="str">
            <v>ARGAMASSA PARA REVESTIMENTO DECORATIVO MONOCAMADA (MONOCAPA), MISTURA E PROJEÇÃO DE 1,5 M3/H DE ARGAMASSA. AF_08/2019</v>
          </cell>
          <cell r="C5835" t="str">
            <v>M3</v>
          </cell>
          <cell r="D5835" t="str">
            <v>COEFICIENTE DE REPRESENTATIVIDADE</v>
          </cell>
          <cell r="E5835">
            <v>3090.01</v>
          </cell>
        </row>
        <row r="5836">
          <cell r="A5836">
            <v>87405</v>
          </cell>
          <cell r="B5836" t="str">
            <v>ARGAMASSA PARA REVESTIMENTO DECORATIVO MONOCAMADA (MONOCAPA), MISTURA E PROJEÇÃO DE 2 M3/H DE ARGAMASSA. AF_06/2014</v>
          </cell>
          <cell r="C5836" t="str">
            <v>M3</v>
          </cell>
          <cell r="D5836" t="str">
            <v>COEFICIENTE DE REPRESENTATIVIDADE</v>
          </cell>
          <cell r="E5836">
            <v>3084.69</v>
          </cell>
        </row>
        <row r="5837">
          <cell r="A5837">
            <v>87407</v>
          </cell>
          <cell r="B5837" t="str">
            <v>ARGAMASSA INDUSTRIALIZADA PARA REVESTIMENTOS, MISTURA E PROJEÇÃO DE 1,5 M³/H DE ARGAMASSA. AF_08/2019</v>
          </cell>
          <cell r="C5837" t="str">
            <v>M3</v>
          </cell>
          <cell r="D5837" t="str">
            <v>COEFICIENTE DE REPRESENTATIVIDADE</v>
          </cell>
          <cell r="E5837">
            <v>921.96</v>
          </cell>
        </row>
        <row r="5838">
          <cell r="A5838">
            <v>87408</v>
          </cell>
          <cell r="B5838" t="str">
            <v>ARGAMASSA INDUSTRIALIZADA PARA REVESTIMENTOS, MISTURA E PROJEÇÃO DE 2 M³/H DE ARGAMASSA. AF_06/2014</v>
          </cell>
          <cell r="C5838" t="str">
            <v>M3</v>
          </cell>
          <cell r="D5838" t="str">
            <v>COEFICIENTE DE REPRESENTATIVIDADE</v>
          </cell>
          <cell r="E5838">
            <v>905.12</v>
          </cell>
        </row>
        <row r="5839">
          <cell r="A5839">
            <v>87410</v>
          </cell>
          <cell r="B5839" t="str">
            <v>ARGAMASSA À BASE DE GESSO, MISTURA E PROJEÇÃO DE 1,5 M³/H DE ARGAMASSA. AF_08/2019</v>
          </cell>
          <cell r="C5839" t="str">
            <v>M3</v>
          </cell>
          <cell r="D5839" t="str">
            <v>COEFICIENTE DE REPRESENTATIVIDADE</v>
          </cell>
          <cell r="E5839">
            <v>669.72</v>
          </cell>
        </row>
        <row r="5840">
          <cell r="A5840">
            <v>88626</v>
          </cell>
          <cell r="B5840" t="str">
            <v>ARGAMASSA TRAÇO 1:0,5:4,5 (EM VOLUME DE CIMENTO, CAL E AREIA MÉDIA ÚMIDA), PREPARO MECÂNICO COM BETONEIRA 400 L. AF_08/2019</v>
          </cell>
          <cell r="C5840" t="str">
            <v>M3</v>
          </cell>
          <cell r="D5840" t="str">
            <v>COEFICIENTE DE REPRESENTATIVIDADE</v>
          </cell>
          <cell r="E5840">
            <v>316.64</v>
          </cell>
        </row>
        <row r="5841">
          <cell r="A5841">
            <v>88627</v>
          </cell>
          <cell r="B5841" t="str">
            <v>ARGAMASSA TRAÇO 1:0,5:4,5 (EM VOLUME DE CIMENTO, CAL E AREIA MÉDIA ÚMIDA) PARA ASSENTAMENTO DE ALVENARIA, PREPARO MANUAL. AF_08/2019</v>
          </cell>
          <cell r="C5841" t="str">
            <v>M3</v>
          </cell>
          <cell r="D5841" t="str">
            <v>COEFICIENTE DE REPRESENTATIVIDADE</v>
          </cell>
          <cell r="E5841">
            <v>375.62</v>
          </cell>
        </row>
        <row r="5842">
          <cell r="A5842">
            <v>88628</v>
          </cell>
          <cell r="B5842" t="str">
            <v>ARGAMASSA TRAÇO 1:3 (EM VOLUME DE CIMENTO E AREIA MÉDIA ÚMIDA), PREPARO MECÂNICO COM BETONEIRA 400 L. AF_08/2019</v>
          </cell>
          <cell r="C5842" t="str">
            <v>M3</v>
          </cell>
          <cell r="D5842" t="str">
            <v>COEFICIENTE DE REPRESENTATIVIDADE</v>
          </cell>
          <cell r="E5842">
            <v>300.7</v>
          </cell>
        </row>
        <row r="5843">
          <cell r="A5843">
            <v>88629</v>
          </cell>
          <cell r="B5843" t="str">
            <v>ARGAMASSA TRAÇO 1:3 (EM VOLUME DE CIMENTO E AREIA MÉDIA ÚMIDA), PREPARO MANUAL. AF_08/2019</v>
          </cell>
          <cell r="C5843" t="str">
            <v>M3</v>
          </cell>
          <cell r="D5843" t="str">
            <v>COEFICIENTE DE REPRESENTATIVIDADE</v>
          </cell>
          <cell r="E5843">
            <v>365.49</v>
          </cell>
        </row>
        <row r="5844">
          <cell r="A5844">
            <v>88630</v>
          </cell>
          <cell r="B5844" t="str">
            <v>ARGAMASSA TRAÇO 1:4 (CIMENTO E AREIA MÉDIA), PREPARO MECÂNICO COM BETONEIRA 400 L. AF_08/2014</v>
          </cell>
          <cell r="C5844" t="str">
            <v>M3</v>
          </cell>
          <cell r="D5844" t="str">
            <v>COEFICIENTE DE REPRESENTATIVIDADE</v>
          </cell>
          <cell r="E5844">
            <v>255.53</v>
          </cell>
        </row>
        <row r="5845">
          <cell r="A5845">
            <v>88631</v>
          </cell>
          <cell r="B5845" t="str">
            <v>ARGAMASSA TRAÇO 1:4 (EM VOLUME DE CIMENTO E AREIA MÉDIA ÚMIDA), PREPARO MANUAL. AF_08/2019</v>
          </cell>
          <cell r="C5845" t="str">
            <v>M3</v>
          </cell>
          <cell r="D5845" t="str">
            <v>COEFICIENTE DE REPRESENTATIVIDADE</v>
          </cell>
          <cell r="E5845">
            <v>327.77</v>
          </cell>
        </row>
        <row r="5846">
          <cell r="A5846">
            <v>88715</v>
          </cell>
          <cell r="B5846" t="str">
            <v>ARGAMASSA TRAÇO 1:2:9 (EM VOLUME DE CIMENTO, CAL E AREIA MÉDIA ÚMIDA) PARA EMBOÇO/MASSA ÚNICA/ASSENTAMENTO DE ALVENARIA DE VEDAÇÃO, PREPARO MECÂNICO COM BETONEIRA 400 L. AF_08/2019</v>
          </cell>
          <cell r="C5846" t="str">
            <v>M3</v>
          </cell>
          <cell r="D5846" t="str">
            <v>COEFICIENTE DE REPRESENTATIVIDADE</v>
          </cell>
          <cell r="E5846">
            <v>330.86</v>
          </cell>
        </row>
        <row r="5847">
          <cell r="A5847">
            <v>95563</v>
          </cell>
          <cell r="B5847" t="str">
            <v>ARGAMASSA TRAÇO 1:1,65 (CIMENTO E AREIA MÉDIA), FCK 20 MPA, PREPARO MECÂNICO COM MISTURADOR DUPLO HORIZONTAL DE ALTA TURBULÊNCIA. AF_11/2016</v>
          </cell>
          <cell r="C5847" t="str">
            <v>M3</v>
          </cell>
          <cell r="D5847" t="str">
            <v>COEFICIENTE DE REPRESENTATIVIDADE</v>
          </cell>
          <cell r="E5847">
            <v>467.47</v>
          </cell>
        </row>
        <row r="5848">
          <cell r="A5848">
            <v>100464</v>
          </cell>
          <cell r="B5848" t="str">
            <v>ARGAMASSA TRAÇO 1:0,5:4,5  (EM VOLUME DE CIMENTO, CAL E AREIA MÉDIA ÚMIDA), PREPARO MECÂNICO COM MISTURADOR DE EIXO HORIZONTAL DE 160 KG. AF_08/2019</v>
          </cell>
          <cell r="C5848" t="str">
            <v>M3</v>
          </cell>
          <cell r="D5848" t="str">
            <v>COEFICIENTE DE REPRESENTATIVIDADE</v>
          </cell>
          <cell r="E5848">
            <v>342.87</v>
          </cell>
        </row>
        <row r="5849">
          <cell r="A5849">
            <v>100465</v>
          </cell>
          <cell r="B5849" t="str">
            <v>ARGAMASSA TRAÇO 1:0,5:4,5  (EM VOLUME DE CIMENTO, CAL E AREIA MÉDIA ÚMIDA), PREPARO MECÂNICO COM MISTURADOR DE EIXO HORIZONTAL DE 300 KG. AF_08/2019</v>
          </cell>
          <cell r="C5849" t="str">
            <v>M3</v>
          </cell>
          <cell r="D5849" t="str">
            <v>COEFICIENTE DE REPRESENTATIVIDADE</v>
          </cell>
          <cell r="E5849">
            <v>307.42</v>
          </cell>
        </row>
        <row r="5850">
          <cell r="A5850">
            <v>100466</v>
          </cell>
          <cell r="B5850" t="str">
            <v>ARGAMASSA TRAÇO 1:0,5:4,5  (EM VOLUME DE CIMENTO, CAL E AREIA MÉDIA ÚMIDA), PREPARO MECÂNICO COM MISTURADOR DE EIXO HORIZONTAL DE 600 KG. AF_08/2019</v>
          </cell>
          <cell r="C5850" t="str">
            <v>M3</v>
          </cell>
          <cell r="D5850" t="str">
            <v>COEFICIENTE DE REPRESENTATIVIDADE</v>
          </cell>
          <cell r="E5850">
            <v>287.37</v>
          </cell>
        </row>
        <row r="5851">
          <cell r="A5851">
            <v>100468</v>
          </cell>
          <cell r="B5851" t="str">
            <v>ARGAMASSA TRAÇO 1:3 (EM VOLUME DE CIMENTO E AREIA MÉDIA ÚMIDA), PREPARO MECÂNICO COM MISTURADOR DE EIXO HORIZONTAL DE 160 KG. AF_08/2019</v>
          </cell>
          <cell r="C5851" t="str">
            <v>M3</v>
          </cell>
          <cell r="D5851" t="str">
            <v>COEFICIENTE DE REPRESENTATIVIDADE</v>
          </cell>
          <cell r="E5851">
            <v>392</v>
          </cell>
        </row>
        <row r="5852">
          <cell r="A5852">
            <v>100469</v>
          </cell>
          <cell r="B5852" t="str">
            <v>ARGAMASSA TRAÇO 1:3 (EM VOLUME DE CIMENTO E AREIA MÉDIA ÚMIDA), PREPARO MECÂNICO COM MISTURADOR DE EIXO HORIZONTAL DE 300 KG. AF_08/2019</v>
          </cell>
          <cell r="C5852" t="str">
            <v>M3</v>
          </cell>
          <cell r="D5852" t="str">
            <v>COEFICIENTE DE REPRESENTATIVIDADE</v>
          </cell>
          <cell r="E5852">
            <v>295.02</v>
          </cell>
        </row>
        <row r="5853">
          <cell r="A5853">
            <v>100470</v>
          </cell>
          <cell r="B5853" t="str">
            <v>ARGAMASSA TRAÇO 1:3 (EM VOLUME DE CIMENTO E AREIA MÉDIA ÚMIDA), PREPARO MECÂNICO COM MISTURADOR DE EIXO HORIZONTAL DE 600 KG. AF_08/2019</v>
          </cell>
          <cell r="C5853" t="str">
            <v>M3</v>
          </cell>
          <cell r="D5853" t="str">
            <v>COEFICIENTE DE REPRESENTATIVIDADE</v>
          </cell>
          <cell r="E5853">
            <v>263.42</v>
          </cell>
        </row>
        <row r="5854">
          <cell r="A5854">
            <v>100472</v>
          </cell>
          <cell r="B5854" t="str">
            <v>ARGAMASSA TRAÇO 1:4 (EM VOLUME DE CIMENTO E AREIA MÉDIA ÚMIDA), PREPARO MECÂNICO COM MISTURADOR DE EIXO HORIZONTAL DE 160 KG. AF_08/2019</v>
          </cell>
          <cell r="C5854" t="str">
            <v>M3</v>
          </cell>
          <cell r="D5854" t="str">
            <v>COEFICIENTE DE REPRESENTATIVIDADE</v>
          </cell>
          <cell r="E5854">
            <v>312.45999999999998</v>
          </cell>
        </row>
        <row r="5855">
          <cell r="A5855">
            <v>100473</v>
          </cell>
          <cell r="B5855" t="str">
            <v>ARGAMASSA TRAÇO 1:4 (EM VOLUME DE CIMENTO E AREIA MÉDIA ÚMIDA), PREPARO MECÂNICO COM MISTURADOR DE EIXO HORIZONTAL DE 300 KG. AF_08/2019</v>
          </cell>
          <cell r="C5855" t="str">
            <v>M3</v>
          </cell>
          <cell r="D5855" t="str">
            <v>COEFICIENTE DE REPRESENTATIVIDADE</v>
          </cell>
          <cell r="E5855">
            <v>267.95999999999998</v>
          </cell>
        </row>
        <row r="5856">
          <cell r="A5856">
            <v>100474</v>
          </cell>
          <cell r="B5856" t="str">
            <v>ARGAMASSA TRAÇO 1:4 (EM VOLUME DE CIMENTO E AREIA MÉDIA ÚMIDA), PREPARO MECÂNICO COM MISTURADOR DE EIXO HORIZONTAL DE 600 KG. AF_08/2019</v>
          </cell>
          <cell r="C5856" t="str">
            <v>M3</v>
          </cell>
          <cell r="D5856" t="str">
            <v>COEFICIENTE DE REPRESENTATIVIDADE</v>
          </cell>
          <cell r="E5856">
            <v>245.44</v>
          </cell>
        </row>
        <row r="5857">
          <cell r="A5857">
            <v>100475</v>
          </cell>
          <cell r="B5857" t="str">
            <v>ARGAMASSA TRAÇO 1:3 (EM VOLUME DE CIMENTO E AREIA MÉDIA ÚMIDA) COM ADIÇÃO DE IMPERMEABILIZANTE, PREPARO MECÂNICO COM BETONEIRA 400 L. AF_08/2019</v>
          </cell>
          <cell r="C5857" t="str">
            <v>M3</v>
          </cell>
          <cell r="D5857" t="str">
            <v>COEFICIENTE DE REPRESENTATIVIDADE</v>
          </cell>
          <cell r="E5857">
            <v>399.13</v>
          </cell>
        </row>
        <row r="5858">
          <cell r="A5858">
            <v>100477</v>
          </cell>
          <cell r="B5858" t="str">
            <v>ARGAMASSA TRAÇO 1:3 (EM VOLUME DE CIMENTO E AREIA MÉDIA ÚMIDA) COM ADIÇÃO DE IMPERMEABILIZANTE, PREPARO MECÂNICO COM MISTURADOR DE EIXO HORIZONTAL DE 160 KG. AF_08/2019</v>
          </cell>
          <cell r="C5858" t="str">
            <v>M3</v>
          </cell>
          <cell r="D5858" t="str">
            <v>COEFICIENTE DE REPRESENTATIVIDADE</v>
          </cell>
          <cell r="E5858">
            <v>461.18</v>
          </cell>
        </row>
        <row r="5859">
          <cell r="A5859">
            <v>100478</v>
          </cell>
          <cell r="B5859" t="str">
            <v>ARGAMASSA TRAÇO 1:3 (EM VOLUME DE CIMENTO E AREIA MÉDIA ÚMIDA) COM ADIÇÃO DE IMPERMEABILIZANTE, PREPARO MECÂNICO COM MISTURADOR DE EIXO HORIZONTAL DE 300 KG. AF_08/2019</v>
          </cell>
          <cell r="C5859" t="str">
            <v>M3</v>
          </cell>
          <cell r="D5859" t="str">
            <v>COEFICIENTE DE REPRESENTATIVIDADE</v>
          </cell>
          <cell r="E5859">
            <v>391.25</v>
          </cell>
        </row>
        <row r="5860">
          <cell r="A5860">
            <v>100479</v>
          </cell>
          <cell r="B5860" t="str">
            <v>ARGAMASSA TRAÇO 1:3 (EM VOLUME DE CIMENTO E AREIA MÉDIA ÚMIDA) COM ADIÇÃO DE IMPERMEABILIZANTE, PREPARO MECÂNICO COM MISTURADOR DE EIXO HORIZONTAL DE 600 KG. AF_08/2019</v>
          </cell>
          <cell r="C5860" t="str">
            <v>M3</v>
          </cell>
          <cell r="D5860" t="str">
            <v>COEFICIENTE DE REPRESENTATIVIDADE</v>
          </cell>
          <cell r="E5860">
            <v>373.57</v>
          </cell>
        </row>
        <row r="5861">
          <cell r="A5861">
            <v>100480</v>
          </cell>
          <cell r="B5861" t="str">
            <v>ARGAMASSA TRAÇO 1:3 (EM VOLUME DE CIMENTO E AREIA MÉDIA ÚMIDA) COM ADIÇÃO DE IMPERMEABILIZANTE, PREPARO MANUAL. AF_08/2019</v>
          </cell>
          <cell r="C5861" t="str">
            <v>M3</v>
          </cell>
          <cell r="D5861" t="str">
            <v>COEFICIENTE DE REPRESENTATIVIDADE</v>
          </cell>
          <cell r="E5861">
            <v>461.92</v>
          </cell>
        </row>
        <row r="5862">
          <cell r="A5862">
            <v>100481</v>
          </cell>
          <cell r="B5862" t="str">
            <v>ARGAMASSA TRAÇO 1:4 (EM VOLUME DE CIMENTO E AREIA MÉDIA ÚMIDA) COM ADIÇÃO DE IMPERMEABILIZANTE, PREPARO MECÂNICO COM BETONEIRA 400 L. AF_08/2019</v>
          </cell>
          <cell r="C5862" t="str">
            <v>M3</v>
          </cell>
          <cell r="D5862" t="str">
            <v>COEFICIENTE DE REPRESENTATIVIDADE</v>
          </cell>
          <cell r="E5862">
            <v>342.33</v>
          </cell>
        </row>
        <row r="5863">
          <cell r="A5863">
            <v>100483</v>
          </cell>
          <cell r="B5863" t="str">
            <v>ARGAMASSA TRAÇO 1:4 (EM VOLUME DE CIMENTO E AREIA MÉDIA ÚMIDA) COM ADIÇÃO DE IMPERMEABILIZANTE, PREPARO MECÂNICO COM MISTURADOR DE EIXO HORIZONTAL DE 160 KG. AF_08/2019</v>
          </cell>
          <cell r="C5863" t="str">
            <v>M3</v>
          </cell>
          <cell r="D5863" t="str">
            <v>COEFICIENTE DE REPRESENTATIVIDADE</v>
          </cell>
          <cell r="E5863">
            <v>388.83</v>
          </cell>
        </row>
        <row r="5864">
          <cell r="A5864">
            <v>100484</v>
          </cell>
          <cell r="B5864" t="str">
            <v>ARGAMASSA TRAÇO 1:4 (EM VOLUME DE CIMENTO E AREIA MÉDIA ÚMIDA) COM ADIÇÃO DE IMPERMEABILIZANTE, PREPARO MECÂNICO COM MISTURADOR DE EIXO HORIZONTAL DE 300 KG. AF_08/2019</v>
          </cell>
          <cell r="C5864" t="str">
            <v>M3</v>
          </cell>
          <cell r="D5864" t="str">
            <v>COEFICIENTE DE REPRESENTATIVIDADE</v>
          </cell>
          <cell r="E5864">
            <v>344.97</v>
          </cell>
        </row>
        <row r="5865">
          <cell r="A5865">
            <v>100485</v>
          </cell>
          <cell r="B5865" t="str">
            <v>ARGAMASSA TRAÇO 1:4 (EM VOLUME DE CIMENTO E AREIA MÉDIA ÚMIDA) COM ADIÇÃO DE IMPERMEABILIZANTE, PREPARO MECÂNICO COM MISTURADOR DE EIXO HORIZONTAL DE 600 KG. AF_08/2019</v>
          </cell>
          <cell r="C5865" t="str">
            <v>M3</v>
          </cell>
          <cell r="D5865" t="str">
            <v>COEFICIENTE DE REPRESENTATIVIDADE</v>
          </cell>
          <cell r="E5865">
            <v>323.41000000000003</v>
          </cell>
        </row>
        <row r="5866">
          <cell r="A5866">
            <v>100486</v>
          </cell>
          <cell r="B5866" t="str">
            <v>ARGAMASSA TRAÇO 1:4 (EM VOLUME DE CIMENTO E AREIA MÉDIA ÚMIDA) COM ADIÇÃO DE IMPERMEABILIZANTE, PREPARO MANUAL. AF_08/2019</v>
          </cell>
          <cell r="C5866" t="str">
            <v>M3</v>
          </cell>
          <cell r="D5866" t="str">
            <v>COEFICIENTE DE REPRESENTATIVIDADE</v>
          </cell>
          <cell r="E5866">
            <v>408.1</v>
          </cell>
        </row>
        <row r="5867">
          <cell r="A5867">
            <v>100487</v>
          </cell>
          <cell r="B5867" t="str">
            <v>ARGAMASSA TRAÇO 1:2:9 (EM VOLUME DE CIMENTO, CAL E AREIA MÉDIA ÚMIDA) PARA EMBOÇO/MASSA ÚNICA/ASSENTAMENTO DE ALVENARIA DE VEDAÇÃO, PREPARO MECÂNICO COM MISTURADOR DE EIXO HORIZONTAL DE 600 KG. AF_08/2019</v>
          </cell>
          <cell r="C5867" t="str">
            <v>M3</v>
          </cell>
          <cell r="D5867" t="str">
            <v>COEFICIENTE DE REPRESENTATIVIDADE</v>
          </cell>
          <cell r="E5867">
            <v>308.13</v>
          </cell>
        </row>
        <row r="5868">
          <cell r="A5868">
            <v>100488</v>
          </cell>
          <cell r="B5868" t="str">
            <v>ARGAMASSA TRAÇO 1:0,5:4,5 (EM VOLUME DE CIMENTO, CAL E AREIA MÉDIA ÚMIDA), PREPARO MECÂNICO COM BETONEIRA 600 L. AF_08/2019</v>
          </cell>
          <cell r="C5868" t="str">
            <v>M3</v>
          </cell>
          <cell r="D5868" t="str">
            <v>COEFICIENTE DE REPRESENTATIVIDADE</v>
          </cell>
          <cell r="E5868">
            <v>303.77</v>
          </cell>
        </row>
        <row r="5869">
          <cell r="A5869">
            <v>100489</v>
          </cell>
          <cell r="B5869" t="str">
            <v>ARGAMASSA TRAÇO 1:3 (EM VOLUME DE CIMENTO E AREIA MÉDIA ÚMIDA), PREPARO MECÂNICO COM BETONEIRA 600 L. AF_08/2019</v>
          </cell>
          <cell r="C5869" t="str">
            <v>M3</v>
          </cell>
          <cell r="D5869" t="str">
            <v>COEFICIENTE DE REPRESENTATIVIDADE</v>
          </cell>
          <cell r="E5869">
            <v>294.93</v>
          </cell>
        </row>
        <row r="5870">
          <cell r="A5870">
            <v>100490</v>
          </cell>
          <cell r="B5870" t="str">
            <v>ARGAMASSA TRAÇO 1:4 (EM VOLUME DE CIMENTO E AREIA MÉDIA ÚMIDA), PREPARO MECÂNICO COM BETONEIRA 600 L. AF_08/2019</v>
          </cell>
          <cell r="C5870" t="str">
            <v>M3</v>
          </cell>
          <cell r="D5870" t="str">
            <v>COEFICIENTE DE REPRESENTATIVIDADE</v>
          </cell>
          <cell r="E5870">
            <v>258.31</v>
          </cell>
        </row>
        <row r="5871">
          <cell r="A5871">
            <v>100491</v>
          </cell>
          <cell r="B5871" t="str">
            <v>ARGAMASSA TRAÇO 1:3 (EM VOLUME DE CIMENTO E AREIA MÉDIA ÚMIDA) COM ADIÇÃO DE IMPERMEABILIZANTE, PREPARO MECÂNICO COM BETONEIRA 600 L. AF_08/2019</v>
          </cell>
          <cell r="C5871" t="str">
            <v>M3</v>
          </cell>
          <cell r="D5871" t="str">
            <v>COEFICIENTE DE REPRESENTATIVIDADE</v>
          </cell>
          <cell r="E5871">
            <v>393.8</v>
          </cell>
        </row>
        <row r="5872">
          <cell r="A5872">
            <v>100492</v>
          </cell>
          <cell r="B5872" t="str">
            <v>ARGAMASSA TRAÇO 1:4 (EM VOLUME DE CIMENTO E AREIA MÉDIA ÚMIDA) COM ADIÇÃO DE IMPERMEABILIZANTE, PREPARO MECÂNICO COM BETONEIRA 600 L. AF_08/2019</v>
          </cell>
          <cell r="C5872" t="str">
            <v>M3</v>
          </cell>
          <cell r="D5872" t="str">
            <v>COEFICIENTE DE REPRESENTATIVIDADE</v>
          </cell>
          <cell r="E5872">
            <v>337.39</v>
          </cell>
        </row>
        <row r="5873">
          <cell r="A5873">
            <v>92121</v>
          </cell>
          <cell r="B5873" t="str">
            <v>PENEIRAMENTO DE AREIA COM PENEIRA ELÉTRICA. AF_11/2015</v>
          </cell>
          <cell r="C5873" t="str">
            <v>M3</v>
          </cell>
          <cell r="D5873" t="str">
            <v>COEFICIENTE DE REPRESENTATIVIDADE</v>
          </cell>
          <cell r="E5873">
            <v>22.22</v>
          </cell>
        </row>
        <row r="5874">
          <cell r="A5874">
            <v>92122</v>
          </cell>
          <cell r="B5874" t="str">
            <v>PENEIRAMENTO DE AREIA COM PENEIRA MANUAL. AF_11/2015</v>
          </cell>
          <cell r="C5874" t="str">
            <v>M3</v>
          </cell>
          <cell r="D5874" t="str">
            <v>COLETADO</v>
          </cell>
          <cell r="E5874">
            <v>37.840000000000003</v>
          </cell>
        </row>
        <row r="5875">
          <cell r="A5875">
            <v>92123</v>
          </cell>
          <cell r="B5875" t="str">
            <v>ENSACAMENTO DE AREIA. AF_11/2015</v>
          </cell>
          <cell r="C5875" t="str">
            <v>M3</v>
          </cell>
          <cell r="D5875" t="str">
            <v>ATRIBUÍDO SÃO PAULO</v>
          </cell>
          <cell r="E5875">
            <v>37.19</v>
          </cell>
        </row>
        <row r="5876">
          <cell r="A5876">
            <v>100195</v>
          </cell>
          <cell r="B5876" t="str">
            <v>TRANSPORTE HORIZONTAL MANUAL, DE SACOS DE 50 KG (UNIDADE: KGXKM). AF_07/2019</v>
          </cell>
          <cell r="C5876" t="str">
            <v>KGXKM</v>
          </cell>
          <cell r="D5876" t="str">
            <v>COLETADO</v>
          </cell>
          <cell r="E5876">
            <v>0.56999999999999995</v>
          </cell>
        </row>
        <row r="5877">
          <cell r="A5877">
            <v>100196</v>
          </cell>
          <cell r="B5877" t="str">
            <v>TRANSPORTE HORIZONTAL MANUAL, DE SACOS DE 30 KG (UNIDADE: KGXKM). AF_07/2019</v>
          </cell>
          <cell r="C5877" t="str">
            <v>KGXKM</v>
          </cell>
          <cell r="D5877" t="str">
            <v>COLETADO</v>
          </cell>
          <cell r="E5877">
            <v>0.96</v>
          </cell>
        </row>
        <row r="5878">
          <cell r="A5878">
            <v>100197</v>
          </cell>
          <cell r="B5878" t="str">
            <v>TRANSPORTE HORIZONTAL MANUAL, DE SACOS DE 20 KG (UNIDADE: KGXKM). AF_07/2019</v>
          </cell>
          <cell r="C5878" t="str">
            <v>KGXKM</v>
          </cell>
          <cell r="D5878" t="str">
            <v>COLETADO</v>
          </cell>
          <cell r="E5878">
            <v>1.44</v>
          </cell>
        </row>
        <row r="5879">
          <cell r="A5879">
            <v>100198</v>
          </cell>
          <cell r="B5879" t="str">
            <v>TRANSPORTE HORIZONTAL COM CARRINHO PLATAFORMA, DE SACOS DE 50 KG (UNIDADE: KGXKM). AF_07/2019</v>
          </cell>
          <cell r="C5879" t="str">
            <v>KGXKM</v>
          </cell>
          <cell r="D5879" t="str">
            <v>COLETADO</v>
          </cell>
          <cell r="E5879">
            <v>0.2</v>
          </cell>
        </row>
        <row r="5880">
          <cell r="A5880">
            <v>100199</v>
          </cell>
          <cell r="B5880" t="str">
            <v>TRANSPORTE HORIZONTAL COM CARRINHO PLATAFORMA, DE SACOS DE 30 KG (UNIDADE: KGXKM). AF_07/2019</v>
          </cell>
          <cell r="C5880" t="str">
            <v>KGXKM</v>
          </cell>
          <cell r="D5880" t="str">
            <v>COLETADO</v>
          </cell>
          <cell r="E5880">
            <v>0.24</v>
          </cell>
        </row>
        <row r="5881">
          <cell r="A5881">
            <v>100200</v>
          </cell>
          <cell r="B5881" t="str">
            <v>TRANSPORTE HORIZONTAL COM CARRINHO PLATAFORMA, DE SACOS DE 20 KG (UNIDADE: KGXKM). AF_07/2019</v>
          </cell>
          <cell r="C5881" t="str">
            <v>KGXKM</v>
          </cell>
          <cell r="D5881" t="str">
            <v>COLETADO</v>
          </cell>
          <cell r="E5881">
            <v>0.28999999999999998</v>
          </cell>
        </row>
        <row r="5882">
          <cell r="A5882">
            <v>100201</v>
          </cell>
          <cell r="B5882" t="str">
            <v>TRANSPORTE HORIZONTAL COM CARRINHO DE MÃO, DE SACOS DE 50 KG (UNIDADE: KGXKM). AF_07/2019</v>
          </cell>
          <cell r="C5882" t="str">
            <v>KGXKM</v>
          </cell>
          <cell r="D5882" t="str">
            <v>COLETADO</v>
          </cell>
          <cell r="E5882">
            <v>0.57999999999999996</v>
          </cell>
        </row>
        <row r="5883">
          <cell r="A5883">
            <v>100202</v>
          </cell>
          <cell r="B5883" t="str">
            <v>TRANSPORTE HORIZONTAL COM CARRINHO DE MÃO, DE SACOS DE 30 KG (UNIDADE: KGXKM). AF_07/2019</v>
          </cell>
          <cell r="C5883" t="str">
            <v>KGXKM</v>
          </cell>
          <cell r="D5883" t="str">
            <v>COLETADO</v>
          </cell>
          <cell r="E5883">
            <v>0.68</v>
          </cell>
        </row>
        <row r="5884">
          <cell r="A5884">
            <v>100203</v>
          </cell>
          <cell r="B5884" t="str">
            <v>TRANSPORTE HORIZONTAL COM CARRINHO DE MÃO, DE SACOS DE 20 KG (UNIDADE: KGXKM). AF_07/2019</v>
          </cell>
          <cell r="C5884" t="str">
            <v>KGXKM</v>
          </cell>
          <cell r="D5884" t="str">
            <v>COLETADO</v>
          </cell>
          <cell r="E5884">
            <v>0.81</v>
          </cell>
        </row>
        <row r="5885">
          <cell r="A5885">
            <v>100204</v>
          </cell>
          <cell r="B5885" t="str">
            <v>TRANSPORTE HORIZONTAL COM MANIPULADOR TELESCÓPICO, DE PÁLETE DE SACOS (UNIDADE: KGXKM). AF_07/2019</v>
          </cell>
          <cell r="C5885" t="str">
            <v>KGXKM</v>
          </cell>
          <cell r="D5885" t="str">
            <v>ATRIBUÍDO SÃO PAULO</v>
          </cell>
          <cell r="E5885">
            <v>0.08</v>
          </cell>
        </row>
        <row r="5886">
          <cell r="A5886">
            <v>100205</v>
          </cell>
          <cell r="B5886" t="str">
            <v>TRANSPORTE HORIZONTAL COM JERICA DE 60 L, DE MASSA/ GRANEL (UNIDADE: M3XKM). AF_07/2019</v>
          </cell>
          <cell r="C5886" t="str">
            <v>M3XKM</v>
          </cell>
          <cell r="D5886" t="str">
            <v>COLETADO</v>
          </cell>
          <cell r="E5886">
            <v>1077.8699999999999</v>
          </cell>
        </row>
        <row r="5887">
          <cell r="A5887">
            <v>100206</v>
          </cell>
          <cell r="B5887" t="str">
            <v>TRANSPORTE HORIZONTAL COM JERICA DE 90 L, DE MASSA/ GRANEL (UNIDADE: M3XKM). AF_07/2019</v>
          </cell>
          <cell r="C5887" t="str">
            <v>M3XKM</v>
          </cell>
          <cell r="D5887" t="str">
            <v>COLETADO</v>
          </cell>
          <cell r="E5887">
            <v>779.12</v>
          </cell>
        </row>
        <row r="5888">
          <cell r="A5888">
            <v>100207</v>
          </cell>
          <cell r="B5888" t="str">
            <v>TRANSPORTE HORIZONTAL COM CARREGADEIRA, DE MASSA/ GRANEL (UNIDADE: M3XKM). AF_07/2019</v>
          </cell>
          <cell r="C5888" t="str">
            <v>M3XKM</v>
          </cell>
          <cell r="D5888" t="str">
            <v>ATRIBUÍDO SÃO PAULO</v>
          </cell>
          <cell r="E5888">
            <v>316.14999999999998</v>
          </cell>
        </row>
        <row r="5889">
          <cell r="A5889">
            <v>100208</v>
          </cell>
          <cell r="B5889" t="str">
            <v>TRANSPORTE HORIZONTAL MANUAL, DE BLOCOS VAZADOS DE CONCRETO OU CERÂMICO DE 19X19X39CM (UNIDADE: BLOCOXKM). AF_07/2019</v>
          </cell>
          <cell r="C5889" t="str">
            <v>UNXKM</v>
          </cell>
          <cell r="D5889" t="str">
            <v>COLETADO</v>
          </cell>
          <cell r="E5889">
            <v>14.26</v>
          </cell>
        </row>
        <row r="5890">
          <cell r="A5890">
            <v>100209</v>
          </cell>
          <cell r="B5890" t="str">
            <v>TRANSPORTE HORIZONTAL MANUAL, DE BLOCOS CERÂMICOS FURADOS NA HORIZONTAL DE 9X19X19CM (UNIDADE: BLOCOXKM). AF_07/2019</v>
          </cell>
          <cell r="C5890" t="str">
            <v>UNXKM</v>
          </cell>
          <cell r="D5890" t="str">
            <v>COLETADO</v>
          </cell>
          <cell r="E5890">
            <v>7.13</v>
          </cell>
        </row>
        <row r="5891">
          <cell r="A5891">
            <v>100210</v>
          </cell>
          <cell r="B5891" t="str">
            <v>TRANSPORTE HORIZONTAL COM CARRINHO DE MÃO, DE BLOCOS VAZADOS DE CONCRETO OU CERÂMICO DE 19X19X39CM (UNIDADE: BLOCOXKM). AF_07/2019</v>
          </cell>
          <cell r="C5891" t="str">
            <v>UNXKM</v>
          </cell>
          <cell r="D5891" t="str">
            <v>COLETADO</v>
          </cell>
          <cell r="E5891">
            <v>13.13</v>
          </cell>
        </row>
        <row r="5892">
          <cell r="A5892">
            <v>100211</v>
          </cell>
          <cell r="B5892" t="str">
            <v>TRANSPORTE HORIZONTAL COM CARRINHO DE MÃO, DE BLOCOS CERÂMICOS FURADOS NA HORIZONTAL DE 9X19X19CM (UNIDADE: BLOCOXKM). AF_07/2019</v>
          </cell>
          <cell r="C5892" t="str">
            <v>UNXKM</v>
          </cell>
          <cell r="D5892" t="str">
            <v>COLETADO</v>
          </cell>
          <cell r="E5892">
            <v>5.07</v>
          </cell>
        </row>
        <row r="5893">
          <cell r="A5893">
            <v>100212</v>
          </cell>
          <cell r="B5893" t="str">
            <v>TRANSPORTE HORIZONTAL COM CARRINHO PLATAFORMA, DE BLOCOS VAZADOS DE CONCRETO OU CERÂMICO DE 19X19X39CM (UNIDADE: BLOCOXKM). AF_07/2019</v>
          </cell>
          <cell r="C5893" t="str">
            <v>UNXKM</v>
          </cell>
          <cell r="D5893" t="str">
            <v>COLETADO</v>
          </cell>
          <cell r="E5893">
            <v>5.59</v>
          </cell>
        </row>
        <row r="5894">
          <cell r="A5894">
            <v>100213</v>
          </cell>
          <cell r="B5894" t="str">
            <v>TRANSPORTE HORIZONTAL COM CARRINHO PLATAFORMA, DE BLOCOS CERÂMICOS FURADOS NA HORIZONTAL DE 9X19X19CM (UNIDADE: BLOCOXKM). AF_07/2019</v>
          </cell>
          <cell r="C5894" t="str">
            <v>UNXKM</v>
          </cell>
          <cell r="D5894" t="str">
            <v>COLETADO</v>
          </cell>
          <cell r="E5894">
            <v>2.0099999999999998</v>
          </cell>
        </row>
        <row r="5895">
          <cell r="A5895">
            <v>100214</v>
          </cell>
          <cell r="B5895" t="str">
            <v>TRANSPORTE HORIZONTAL COM CARRINHO MINI PÁLETES, DE BLOCOS VAZADOS DE CONCRETO DE 19X19X39CM (UNIDADE: BLOCOXKM). AF_07/2019</v>
          </cell>
          <cell r="C5895" t="str">
            <v>UNXKM</v>
          </cell>
          <cell r="D5895" t="str">
            <v>COLETADO</v>
          </cell>
          <cell r="E5895">
            <v>3.08</v>
          </cell>
        </row>
        <row r="5896">
          <cell r="A5896">
            <v>100215</v>
          </cell>
          <cell r="B5896" t="str">
            <v>TRANSPORTE HORIZONTAL COM CARRINHO MINI PÁLETES, DE BLOCOS CERÂMICOS FURADOS NA VERTICAL DE 19X19X39CM (UNIDADE: BLOCOXKM). AF_07/2019</v>
          </cell>
          <cell r="C5896" t="str">
            <v>UNXKM</v>
          </cell>
          <cell r="D5896" t="str">
            <v>COLETADO</v>
          </cell>
          <cell r="E5896">
            <v>2.64</v>
          </cell>
        </row>
        <row r="5897">
          <cell r="A5897">
            <v>100216</v>
          </cell>
          <cell r="B5897" t="str">
            <v>TRANSPORTE HORIZONTAL COM CARRINHO MINI PÁLETES, DE BLOCOS CERÂMICOS FURADOS NA HORIZONTAL DE 9X19X19CM (UNIDADE: BLOCOXKM). AF_07/2019</v>
          </cell>
          <cell r="C5897" t="str">
            <v>UNXKM</v>
          </cell>
          <cell r="D5897" t="str">
            <v>COLETADO</v>
          </cell>
          <cell r="E5897">
            <v>0.71</v>
          </cell>
        </row>
        <row r="5898">
          <cell r="A5898">
            <v>100217</v>
          </cell>
          <cell r="B5898" t="str">
            <v>TRANSPORTE HORIZONTAL COM MANIPULADOR TELESCÓPICO, DE BLOCOS VAZADOS DE CONCRETO DE 19X19X39CM (UNIDADE: BLOCOXKM). AF_07/2019</v>
          </cell>
          <cell r="C5898" t="str">
            <v>UNXKM</v>
          </cell>
          <cell r="D5898" t="str">
            <v>ATRIBUÍDO SÃO PAULO</v>
          </cell>
          <cell r="E5898">
            <v>2.11</v>
          </cell>
        </row>
        <row r="5899">
          <cell r="A5899">
            <v>100218</v>
          </cell>
          <cell r="B5899" t="str">
            <v>TRANSPORTE HORIZONTAL COM MANIPULADOR TELESCÓPICO, DE BLOCOS CERÂMICOS FURADOS NA VERTICAL DE 19X19X39CM (UNIDADE: BLOCOXKM). AF_07/2019</v>
          </cell>
          <cell r="C5899" t="str">
            <v>UNXKM</v>
          </cell>
          <cell r="D5899" t="str">
            <v>ATRIBUÍDO SÃO PAULO</v>
          </cell>
          <cell r="E5899">
            <v>1.44</v>
          </cell>
        </row>
        <row r="5900">
          <cell r="A5900">
            <v>100219</v>
          </cell>
          <cell r="B5900" t="str">
            <v>TRANSPORTE HORIZONTAL COM MANIPULADOR TELESCÓPICO, DE BLOCOS CERÂMICOS FURADOS NA HORIZONTAL DE 9X19X19CM (UNIDADE: BLOCOXKM). AF_07/2019</v>
          </cell>
          <cell r="C5900" t="str">
            <v>UNXKM</v>
          </cell>
          <cell r="D5900" t="str">
            <v>ATRIBUÍDO SÃO PAULO</v>
          </cell>
          <cell r="E5900">
            <v>0.31</v>
          </cell>
        </row>
        <row r="5901">
          <cell r="A5901">
            <v>100220</v>
          </cell>
          <cell r="B5901" t="str">
            <v>TRANSPORTE HORIZONTAL MANUAL, DE CAIXA COM REVESTIMENTO CERÂMICO (UNIDADE: M2XKM). AF_07/2019</v>
          </cell>
          <cell r="C5901" t="str">
            <v>M2XKM</v>
          </cell>
          <cell r="D5901" t="str">
            <v>COLETADO</v>
          </cell>
          <cell r="E5901">
            <v>20.48</v>
          </cell>
        </row>
        <row r="5902">
          <cell r="A5902">
            <v>100221</v>
          </cell>
          <cell r="B5902" t="str">
            <v>TRANSPORTE HORIZONTAL COM CARRINHO DE MÃO, DE CAIXA COM REVESTIMENTO CERÂMICO (UNIDADE: M2XKM). AF_07/2019</v>
          </cell>
          <cell r="C5902" t="str">
            <v>M2XKM</v>
          </cell>
          <cell r="D5902" t="str">
            <v>COLETADO</v>
          </cell>
          <cell r="E5902">
            <v>23.22</v>
          </cell>
        </row>
        <row r="5903">
          <cell r="A5903">
            <v>100222</v>
          </cell>
          <cell r="B5903" t="str">
            <v>TRANSPORTE HORIZONTAL COM CARRINHO PLATAFORMA, DE CAIXA COM REVESTIMENTO CERÂMICO (UNIDADE: M2XKM). AF_07/2019</v>
          </cell>
          <cell r="C5903" t="str">
            <v>M2XKM</v>
          </cell>
          <cell r="D5903" t="str">
            <v>COLETADO</v>
          </cell>
          <cell r="E5903">
            <v>8.7899999999999991</v>
          </cell>
        </row>
        <row r="5904">
          <cell r="A5904">
            <v>100223</v>
          </cell>
          <cell r="B5904" t="str">
            <v>TRANSPORTE HORIZONTAL COM CARRINHO MINI PÁLETES, DE CAIXA COM REVESTIMENTO CERÂMICO (UNIDADE: M2XKM). AF_07/2019</v>
          </cell>
          <cell r="C5904" t="str">
            <v>M2XKM</v>
          </cell>
          <cell r="D5904" t="str">
            <v>COLETADO</v>
          </cell>
          <cell r="E5904">
            <v>4.1100000000000003</v>
          </cell>
        </row>
        <row r="5905">
          <cell r="A5905">
            <v>100224</v>
          </cell>
          <cell r="B5905" t="str">
            <v>TRANSPORTE HORIZONTAL COM MANIPULADOR TELESCÓPICO, DE CAIXA COM REVESTIMENTO CERÂMICO (UNIDADE: M2XKM). AF_07/2019</v>
          </cell>
          <cell r="C5905" t="str">
            <v>M2XKM</v>
          </cell>
          <cell r="D5905" t="str">
            <v>ATRIBUÍDO SÃO PAULO</v>
          </cell>
          <cell r="E5905">
            <v>2.11</v>
          </cell>
        </row>
        <row r="5906">
          <cell r="A5906">
            <v>100225</v>
          </cell>
          <cell r="B5906" t="str">
            <v>TRANSPORTE HORIZONTAL MANUAL, DE LATA DE 18 LITROS (UNIDADE: LXKM). AF_07/2019</v>
          </cell>
          <cell r="C5906" t="str">
            <v>LXKM</v>
          </cell>
          <cell r="D5906" t="str">
            <v>COLETADO</v>
          </cell>
          <cell r="E5906">
            <v>1.6</v>
          </cell>
        </row>
        <row r="5907">
          <cell r="A5907">
            <v>100226</v>
          </cell>
          <cell r="B5907" t="str">
            <v>TRANSPORTE HORIZONTAL COM CARRINHO PLATAFORMA, DE LATA DE 18 LITROS (UNIDADE: LXKM). AF_07/2019</v>
          </cell>
          <cell r="C5907" t="str">
            <v>LXKM</v>
          </cell>
          <cell r="D5907" t="str">
            <v>COLETADO</v>
          </cell>
          <cell r="E5907">
            <v>0.5</v>
          </cell>
        </row>
        <row r="5908">
          <cell r="A5908">
            <v>100227</v>
          </cell>
          <cell r="B5908" t="str">
            <v>TRANSPORTE HORIZONTAL COM CARRINHO RACIONAL, DE LATA DE 18 LITROS (UNIDADE: LXKM). AF_07/2019</v>
          </cell>
          <cell r="C5908" t="str">
            <v>LXKM</v>
          </cell>
          <cell r="D5908" t="str">
            <v>COLETADO</v>
          </cell>
          <cell r="E5908">
            <v>0.74</v>
          </cell>
        </row>
        <row r="5909">
          <cell r="A5909">
            <v>100228</v>
          </cell>
          <cell r="B5909" t="str">
            <v>TRANSPORTE HORIZONTAL COM MANIPULADOR TELESCÓPICO, DE LATA DE 18 LITROS (UNIDADE: LXKM). AF_07/2019</v>
          </cell>
          <cell r="C5909" t="str">
            <v>LXKM</v>
          </cell>
          <cell r="D5909" t="str">
            <v>ATRIBUÍDO SÃO PAULO</v>
          </cell>
          <cell r="E5909">
            <v>0.2</v>
          </cell>
        </row>
        <row r="5910">
          <cell r="A5910">
            <v>100229</v>
          </cell>
          <cell r="B5910" t="str">
            <v>TRANSPORTE VERTICAL MANUAL, 1 PAVIMENTO, DE SACOS DE 50 KG (UNIDADE: KG). AF_07/2019</v>
          </cell>
          <cell r="C5910" t="str">
            <v>KG</v>
          </cell>
          <cell r="D5910" t="str">
            <v>COLETADO</v>
          </cell>
          <cell r="E5910">
            <v>0.01</v>
          </cell>
        </row>
        <row r="5911">
          <cell r="A5911">
            <v>100230</v>
          </cell>
          <cell r="B5911" t="str">
            <v>TRANSPORTE VERTICAL MANUAL, 1 PAVIMENTO, DE SACOS DE 30 KG (UNIDADE: KG). AF_07/2019</v>
          </cell>
          <cell r="C5911" t="str">
            <v>KG</v>
          </cell>
          <cell r="D5911" t="str">
            <v>COLETADO</v>
          </cell>
          <cell r="E5911">
            <v>0.01</v>
          </cell>
        </row>
        <row r="5912">
          <cell r="A5912">
            <v>100231</v>
          </cell>
          <cell r="B5912" t="str">
            <v>TRANSPORTE VERTICAL MANUAL, 1 PAVIMENTO, DE SACOS DE 20 KG (UNIDADE: KG). AF_07/2019</v>
          </cell>
          <cell r="C5912" t="str">
            <v>KG</v>
          </cell>
          <cell r="D5912" t="str">
            <v>COLETADO</v>
          </cell>
          <cell r="E5912">
            <v>0.02</v>
          </cell>
        </row>
        <row r="5913">
          <cell r="A5913">
            <v>100232</v>
          </cell>
          <cell r="B5913" t="str">
            <v>TRANSPORTE VERTICAL MANUAL, 1 PAVIMENTO, DE BLOCOS VAZADOS DE CONCRETO OU CERÂMICO DE 19X19X39CM (UNIDADE: BLOCO). AF_07/2019</v>
          </cell>
          <cell r="C5913" t="str">
            <v>UN</v>
          </cell>
          <cell r="D5913" t="str">
            <v>COLETADO</v>
          </cell>
          <cell r="E5913">
            <v>0.27</v>
          </cell>
        </row>
        <row r="5914">
          <cell r="A5914">
            <v>100233</v>
          </cell>
          <cell r="B5914" t="str">
            <v>TRANSPORTE VERTICAL MANUAL, 1 PAVIMENTO, DE BLOCOS CERÂMICOS FURADOS NA HORIZONTAL DE 9X19X19CM (UNIDADE: BLOCO). AF_07/2019</v>
          </cell>
          <cell r="C5914" t="str">
            <v>UN</v>
          </cell>
          <cell r="D5914" t="str">
            <v>COLETADO</v>
          </cell>
          <cell r="E5914">
            <v>0.13</v>
          </cell>
        </row>
        <row r="5915">
          <cell r="A5915">
            <v>100234</v>
          </cell>
          <cell r="B5915" t="str">
            <v>TRANSPORTE VERTICAL MANUAL, 1 PAVIMENTO, DE CAIXA COM REVESTIMENTO CERÂMICO (UNIDADE: M2). AF_07/2019</v>
          </cell>
          <cell r="C5915" t="str">
            <v>M2</v>
          </cell>
          <cell r="D5915" t="str">
            <v>COLETADO</v>
          </cell>
          <cell r="E5915">
            <v>0.4</v>
          </cell>
        </row>
        <row r="5916">
          <cell r="A5916">
            <v>100235</v>
          </cell>
          <cell r="B5916" t="str">
            <v>TRANSPORTE VERTICAL MANUAL, 1 PAVIMENTO, DE LATA DE 18 LITROS (UNIDADE: L). AF_07/2019</v>
          </cell>
          <cell r="C5916" t="str">
            <v>L</v>
          </cell>
          <cell r="D5916" t="str">
            <v>COLETADO</v>
          </cell>
          <cell r="E5916">
            <v>0.03</v>
          </cell>
        </row>
        <row r="5917">
          <cell r="A5917">
            <v>100236</v>
          </cell>
          <cell r="B5917" t="str">
            <v>TRANSPORTE HORIZONTAL MANUAL, DE TUBO DE PVC SOLDÁVEL COM DIÂMETRO MENOR OU IGUAL A 60 MM (UNIDADE: MXKM). AF_07/2019</v>
          </cell>
          <cell r="C5917" t="str">
            <v>MXKM</v>
          </cell>
          <cell r="D5917" t="str">
            <v>COLETADO</v>
          </cell>
          <cell r="E5917">
            <v>2.04</v>
          </cell>
        </row>
        <row r="5918">
          <cell r="A5918">
            <v>100237</v>
          </cell>
          <cell r="B5918" t="str">
            <v>TRANSPORTE HORIZONTAL MANUAL, DE TUBO DE PVC SOLDÁVEL COM DIÂMETRO MAIOR QUE 60 MM E MENOR OU IGUAL A 85 MM (UNIDADE: MXKM). AF_07/2019</v>
          </cell>
          <cell r="C5918" t="str">
            <v>MXKM</v>
          </cell>
          <cell r="D5918" t="str">
            <v>COLETADO</v>
          </cell>
          <cell r="E5918">
            <v>2.4500000000000002</v>
          </cell>
        </row>
        <row r="5919">
          <cell r="A5919">
            <v>100238</v>
          </cell>
          <cell r="B5919" t="str">
            <v>TRANSPORTE HORIZONTAL MANUAL, DE TUBO DE CPVC COM DIÂMETRO MENOR OU IGUAL A 73 MM (UNIDADE: MXKM). AF_07/2019</v>
          </cell>
          <cell r="C5919" t="str">
            <v>MXKM</v>
          </cell>
          <cell r="D5919" t="str">
            <v>COLETADO</v>
          </cell>
          <cell r="E5919">
            <v>3.92</v>
          </cell>
        </row>
        <row r="5920">
          <cell r="A5920">
            <v>100239</v>
          </cell>
          <cell r="B5920" t="str">
            <v>TRANSPORTE HORIZONTAL MANUAL, DE TUBO DE CPVC COM DIÂMETRO MAIOR QUE 73 MM E MENOR OU IGUAL A 89 MM (UNIDADE: MXKM). AF_07/2019</v>
          </cell>
          <cell r="C5920" t="str">
            <v>MXKM</v>
          </cell>
          <cell r="D5920" t="str">
            <v>COLETADO</v>
          </cell>
          <cell r="E5920">
            <v>4.9000000000000004</v>
          </cell>
        </row>
        <row r="5921">
          <cell r="A5921">
            <v>100240</v>
          </cell>
          <cell r="B5921" t="str">
            <v>TRANSPORTE HORIZONTAL MANUAL, DE TUBO DE PPR - PN12 OU PN25 - COM DIÂMETRO MENOR OU IGUAL A 50 MM (UNIDADE: MXKM). AF_07/2019</v>
          </cell>
          <cell r="C5921" t="str">
            <v>MXKM</v>
          </cell>
          <cell r="D5921" t="str">
            <v>COLETADO</v>
          </cell>
          <cell r="E5921">
            <v>2.93</v>
          </cell>
        </row>
        <row r="5922">
          <cell r="A5922">
            <v>100241</v>
          </cell>
          <cell r="B5922" t="str">
            <v>TRANSPORTE HORIZONTAL MANUAL, DE TUBO DE PPR - PN12 OU PN25 - COM DIÂMETRO MAIOR QUE 50 MM E MENOR OU IGUAL A 75 MM (UNIDADE: MXKM). AF_07/2019</v>
          </cell>
          <cell r="C5922" t="str">
            <v>MXKM</v>
          </cell>
          <cell r="D5922" t="str">
            <v>COLETADO</v>
          </cell>
          <cell r="E5922">
            <v>4.9000000000000004</v>
          </cell>
        </row>
        <row r="5923">
          <cell r="A5923">
            <v>100242</v>
          </cell>
          <cell r="B5923" t="str">
            <v>TRANSPORTE HORIZONTAL MANUAL, DE TUBO DE PPR - PN12 OU PN25 - COM DIÂMETRO MAIOR QUE 75 MM E MENOR OU IGUAL A 110 MM (UNIDADE: MXKM). AF_07/2019</v>
          </cell>
          <cell r="C5923" t="str">
            <v>MXKM</v>
          </cell>
          <cell r="D5923" t="str">
            <v>COLETADO</v>
          </cell>
          <cell r="E5923">
            <v>14.48</v>
          </cell>
        </row>
        <row r="5924">
          <cell r="A5924">
            <v>100243</v>
          </cell>
          <cell r="B5924" t="str">
            <v>TRANSPORTE HORIZONTAL MANUAL, DE TUBO DE COBRE - CLASSE E - COM DIÂMETRO MENOR OU IGUAL A 54 MM (UNIDADE: MXKM). AF_07/2019</v>
          </cell>
          <cell r="C5924" t="str">
            <v>MXKM</v>
          </cell>
          <cell r="D5924" t="str">
            <v>COLETADO</v>
          </cell>
          <cell r="E5924">
            <v>2.35</v>
          </cell>
        </row>
        <row r="5925">
          <cell r="A5925">
            <v>100244</v>
          </cell>
          <cell r="B5925" t="str">
            <v>TRANSPORTE HORIZONTAL MANUAL, DE TUBO DE COBRE - CLASSE E - COM DIÂMETRO MAIOR QUE 54 MM E MENOR OU IGUAL A 79 MM (UNIDADE: MXKM). AF_07/2019</v>
          </cell>
          <cell r="C5925" t="str">
            <v>MXKM</v>
          </cell>
          <cell r="D5925" t="str">
            <v>COLETADO</v>
          </cell>
          <cell r="E5925">
            <v>2.93</v>
          </cell>
        </row>
        <row r="5926">
          <cell r="A5926">
            <v>100245</v>
          </cell>
          <cell r="B5926" t="str">
            <v>TRANSPORTE HORIZONTAL MANUAL, DE TUBO DE COBRE - CLASSE E - COM DIÂMETRO MAIOR QUE 79 MM E MENOR OU IGUAL A 104 MM (UNIDADE: MXKM). AF_07/2019</v>
          </cell>
          <cell r="C5926" t="str">
            <v>MXKM</v>
          </cell>
          <cell r="D5926" t="str">
            <v>COLETADO</v>
          </cell>
          <cell r="E5926">
            <v>5.88</v>
          </cell>
        </row>
        <row r="5927">
          <cell r="A5927">
            <v>100246</v>
          </cell>
          <cell r="B5927" t="str">
            <v>TRANSPORTE HORIZONTAL MANUAL, DE TUBO DE PVC SÉRIE NORMAL - ESGOTO PREDIAL, OU REFORÇADO PARA ESGOTO OU ÁGUAS PLUVIAIS PREDIAL, COM DIÂMETRO MENOR OU IGUAL A 75 MM (UNIDADE: MXKM). AF_07/2019</v>
          </cell>
          <cell r="C5927" t="str">
            <v>MXKM</v>
          </cell>
          <cell r="D5927" t="str">
            <v>COLETADO</v>
          </cell>
          <cell r="E5927">
            <v>1.95</v>
          </cell>
        </row>
        <row r="5928">
          <cell r="A5928">
            <v>100247</v>
          </cell>
          <cell r="B5928" t="str">
            <v>TRANSPORTE HORIZONTAL MANUAL, DE TUBO DE PVC SÉRIE NORMAL - ESGOTO PREDIAL, OU REFORÇADO PARA ESGOTO OU ÁGUAS PLUVIAIS PREDIAL, COM DIÂMETRO MAIOR QUE 75 MM E MENOR OU IGUAL A 100 MM (UNIDADE: MXKM). AF_07/2019</v>
          </cell>
          <cell r="C5928" t="str">
            <v>MXKM</v>
          </cell>
          <cell r="D5928" t="str">
            <v>COLETADO</v>
          </cell>
          <cell r="E5928">
            <v>2.4500000000000002</v>
          </cell>
        </row>
        <row r="5929">
          <cell r="A5929">
            <v>100248</v>
          </cell>
          <cell r="B5929" t="str">
            <v>TRANSPORTE HORIZONTAL MANUAL, DE TUBO DE PVC SÉRIE NORMAL - ESGOTO PREDIAL, OU REFORÇADO PARA ESGOTO OU ÁGUAS PLUVIAIS PREDIAL, COM DIÂMETRO MAIOR QUE 100 MM E MENOR OU IGUAL A 150 MM (UNIDADE: MXKM). AF_07/2019</v>
          </cell>
          <cell r="C5929" t="str">
            <v>MXKM</v>
          </cell>
          <cell r="D5929" t="str">
            <v>COLETADO</v>
          </cell>
          <cell r="E5929">
            <v>9.65</v>
          </cell>
        </row>
        <row r="5930">
          <cell r="A5930">
            <v>100249</v>
          </cell>
          <cell r="B5930" t="str">
            <v>TRANSPORTE HORIZONTAL MANUAL, DE TUBO DE AÇO CARBONO LEVE OU MÉDIO, PRETO OU GALVANIZADO, COM DIÂMETRO MENOR OU IGUAL A 20 MM (UNIDADE: MXKM). AF_07/2019</v>
          </cell>
          <cell r="C5930" t="str">
            <v>MXKM</v>
          </cell>
          <cell r="D5930" t="str">
            <v>COLETADO</v>
          </cell>
          <cell r="E5930">
            <v>1.95</v>
          </cell>
        </row>
        <row r="5931">
          <cell r="A5931">
            <v>100250</v>
          </cell>
          <cell r="B5931" t="str">
            <v>TRANSPORTE HORIZONTAL MANUAL, DE TUBO DE AÇO CARBONO LEVE OU MÉDIO, PRETO OU GALVANIZADO, COM DIÂMETRO MAIOR QUE 20 MM E MENOR OU IGUAL A 32 MM (UNIDADE: MXKM). AF_07/2019</v>
          </cell>
          <cell r="C5931" t="str">
            <v>MXKM</v>
          </cell>
          <cell r="D5931" t="str">
            <v>COLETADO</v>
          </cell>
          <cell r="E5931">
            <v>3.26</v>
          </cell>
        </row>
        <row r="5932">
          <cell r="A5932">
            <v>100251</v>
          </cell>
          <cell r="B5932" t="str">
            <v>TRANSPORTE HORIZONTAL MANUAL, DE TUBO DE AÇO CARBONO LEVE OU MÉDIO, PRETO OU GALVANIZADO, COM DIÂMETRO MAIOR QUE 32 MM E MENOR OU IGUAL A 65 MM (UNIDADE: MXKM). AF_07/2019</v>
          </cell>
          <cell r="C5932" t="str">
            <v>MXKM</v>
          </cell>
          <cell r="D5932" t="str">
            <v>COLETADO</v>
          </cell>
          <cell r="E5932">
            <v>9.65</v>
          </cell>
        </row>
        <row r="5933">
          <cell r="A5933">
            <v>100252</v>
          </cell>
          <cell r="B5933" t="str">
            <v>TRANSPORTE HORIZONTAL MANUAL, DE TUBO DE AÇO CARBONO LEVE OU MÉDIO, PRETO OU GALVANIZADO, COM DIÂMETRO MAIOR QUE 65 MM E MENOR OU IGUAL A 90 MM (UNIDADE: MXKM). AF_07/2019</v>
          </cell>
          <cell r="C5933" t="str">
            <v>MXKM</v>
          </cell>
          <cell r="D5933" t="str">
            <v>COLETADO</v>
          </cell>
          <cell r="E5933">
            <v>14.48</v>
          </cell>
        </row>
        <row r="5934">
          <cell r="A5934">
            <v>100253</v>
          </cell>
          <cell r="B5934" t="str">
            <v>TRANSPORTE HORIZONTAL MANUAL, DE TUBO DE AÇO CARBONO LEVE OU MÉDIO, PRETO OU GALVANIZADO, COM DIÂMETRO MAIOR QUE 90 MM E MENOR OU IGUAL A 125 MM (UNIDADE: MXKM). AF_07/2019</v>
          </cell>
          <cell r="C5934" t="str">
            <v>MXKM</v>
          </cell>
          <cell r="D5934" t="str">
            <v>COLETADO</v>
          </cell>
          <cell r="E5934">
            <v>19.3</v>
          </cell>
        </row>
        <row r="5935">
          <cell r="A5935">
            <v>100254</v>
          </cell>
          <cell r="B5935" t="str">
            <v>TRANSPORTE HORIZONTAL MANUAL, DE TUBO DE AÇO CARBONO LEVE OU MÉDIO, PRETO OU GALVANIZADO, COM DIÂMETRO MAIOR QUE 125 MM E MENOR OU IGUAL A 150 MM (UNIDADE: MXKM). AF_07/2019</v>
          </cell>
          <cell r="C5935" t="str">
            <v>MXKM</v>
          </cell>
          <cell r="D5935" t="str">
            <v>COLETADO</v>
          </cell>
          <cell r="E5935">
            <v>28.96</v>
          </cell>
        </row>
        <row r="5936">
          <cell r="A5936">
            <v>100255</v>
          </cell>
          <cell r="B5936" t="str">
            <v>TRANSPORTE HORIZONTAL MANUAL, DE TÁBUAS DE MADEIRA COM SEÇÃO TRANSVERSAL DE 2,5 X 25 CM E 2,5 X 30 CM (UNIDADE: MXKM). AF_07/2019</v>
          </cell>
          <cell r="C5936" t="str">
            <v>MXKM</v>
          </cell>
          <cell r="D5936" t="str">
            <v>COLETADO</v>
          </cell>
          <cell r="E5936">
            <v>9.8000000000000007</v>
          </cell>
        </row>
        <row r="5937">
          <cell r="A5937">
            <v>100256</v>
          </cell>
          <cell r="B5937" t="str">
            <v>TRANSPORTE HORIZONTAL MANUAL, DE CAIBROS DE MADEIRA COM SEÇÃO TRANSVERSAL DE 7,5 X 6 CM E 6 X 8 CM (UNIDADE: MXKM). AF_07/2019</v>
          </cell>
          <cell r="C5937" t="str">
            <v>MXKM</v>
          </cell>
          <cell r="D5937" t="str">
            <v>COLETADO</v>
          </cell>
          <cell r="E5937">
            <v>6.53</v>
          </cell>
        </row>
        <row r="5938">
          <cell r="A5938">
            <v>100257</v>
          </cell>
          <cell r="B5938" t="str">
            <v>TRANSPORTE HORIZONTAL MANUAL, DE RIPAS DE MADEIRA COM SEÇÃO TRANSVERSAL DE 1 X 5 CM E 2 X 5 CM (UNIDADE: MXKM). AF_07/2019</v>
          </cell>
          <cell r="C5938" t="str">
            <v>MXKM</v>
          </cell>
          <cell r="D5938" t="str">
            <v>COLETADO</v>
          </cell>
          <cell r="E5938">
            <v>3.92</v>
          </cell>
        </row>
        <row r="5939">
          <cell r="A5939">
            <v>100258</v>
          </cell>
          <cell r="B5939" t="str">
            <v>TRANSPORTE HORIZONTAL MANUAL, DE VIGAS DE MADEIRA COM SEÇÃO TRANSVERSAL DE 5 X 12 CM (UNIDADE: MXKM). AF_07/2019</v>
          </cell>
          <cell r="C5939" t="str">
            <v>MXKM</v>
          </cell>
          <cell r="D5939" t="str">
            <v>COLETADO</v>
          </cell>
          <cell r="E5939">
            <v>9.8000000000000007</v>
          </cell>
        </row>
        <row r="5940">
          <cell r="A5940">
            <v>100259</v>
          </cell>
          <cell r="B5940" t="str">
            <v>TRANSPORTE HORIZONTAL MANUAL, DE VIGAS DE MADEIRA COM SEÇÃO TRANSVERSAL DE 6 X 16 CM (UNIDADE: MXKM). AF_07/2019</v>
          </cell>
          <cell r="C5940" t="str">
            <v>MXKM</v>
          </cell>
          <cell r="D5940" t="str">
            <v>COLETADO</v>
          </cell>
          <cell r="E5940">
            <v>19.3</v>
          </cell>
        </row>
        <row r="5941">
          <cell r="A5941">
            <v>100260</v>
          </cell>
          <cell r="B5941" t="str">
            <v>TRANSPORTE HORIZONTAL MANUAL, DE VERGALHÕES DE AÇO COM DIÂMETRO DE 5 MM (UNIDADE: KGXKM). AF_07/2019</v>
          </cell>
          <cell r="C5941" t="str">
            <v>KGXKM</v>
          </cell>
          <cell r="D5941" t="str">
            <v>COLETADO</v>
          </cell>
          <cell r="E5941">
            <v>6.36</v>
          </cell>
        </row>
        <row r="5942">
          <cell r="A5942">
            <v>100261</v>
          </cell>
          <cell r="B5942" t="str">
            <v>TRANSPORTE HORIZONTAL MANUAL, DE VERGALHÕES DE AÇO COM DIÂMETRO DE 6,3 MM (UNIDADE: KGXKM). AF_07/2019</v>
          </cell>
          <cell r="C5942" t="str">
            <v>KGXKM</v>
          </cell>
          <cell r="D5942" t="str">
            <v>COLETADO</v>
          </cell>
          <cell r="E5942">
            <v>4</v>
          </cell>
        </row>
        <row r="5943">
          <cell r="A5943">
            <v>100262</v>
          </cell>
          <cell r="B5943" t="str">
            <v>TRANSPORTE HORIZONTAL MANUAL, DE VERGALHÕES DE AÇO COM DIÂMETRO DE 8 MM (UNIDADE: KGXKM). AF_07/2019</v>
          </cell>
          <cell r="C5943" t="str">
            <v>KGXKM</v>
          </cell>
          <cell r="D5943" t="str">
            <v>COLETADO</v>
          </cell>
          <cell r="E5943">
            <v>2.48</v>
          </cell>
        </row>
        <row r="5944">
          <cell r="A5944">
            <v>100263</v>
          </cell>
          <cell r="B5944" t="str">
            <v>TRANSPORTE HORIZONTAL MANUAL, DE VERGALHÕES DE AÇO COM DIÂMETRO DE 10 MM; 12,5 MM; 16 MM; 20 MM; 25 MM OU 32 MM (UNIDADE: KGXKM). AF_07/2019</v>
          </cell>
          <cell r="C5944" t="str">
            <v>KGXKM</v>
          </cell>
          <cell r="D5944" t="str">
            <v>COLETADO</v>
          </cell>
          <cell r="E5944">
            <v>1.58</v>
          </cell>
        </row>
        <row r="5945">
          <cell r="A5945">
            <v>100264</v>
          </cell>
          <cell r="B5945" t="str">
            <v>TRANSPORTE HORIZONTAL MANUAL, DE JANELA (UNIDADE: M2XKM). AF_07/2019</v>
          </cell>
          <cell r="C5945" t="str">
            <v>M2XKM</v>
          </cell>
          <cell r="D5945" t="str">
            <v>COLETADO</v>
          </cell>
          <cell r="E5945">
            <v>28.91</v>
          </cell>
        </row>
        <row r="5946">
          <cell r="A5946">
            <v>100265</v>
          </cell>
          <cell r="B5946" t="str">
            <v>TRANSPORTE VERTICAL MANUAL, 1 PAVIMENTO, DE JANELA (UNIDADE: M2). AF_07/2019</v>
          </cell>
          <cell r="C5946" t="str">
            <v>M2</v>
          </cell>
          <cell r="D5946" t="str">
            <v>COLETADO</v>
          </cell>
          <cell r="E5946">
            <v>0.6</v>
          </cell>
        </row>
        <row r="5947">
          <cell r="A5947">
            <v>100266</v>
          </cell>
          <cell r="B5947" t="str">
            <v>TRANSPORTE HORIZONTAL MANUAL, DE PORTA (UNIDADE: UNIDXKM). AF_07/2019</v>
          </cell>
          <cell r="C5947" t="str">
            <v>UNXKM</v>
          </cell>
          <cell r="D5947" t="str">
            <v>COLETADO</v>
          </cell>
          <cell r="E5947">
            <v>61.45</v>
          </cell>
        </row>
        <row r="5948">
          <cell r="A5948">
            <v>100267</v>
          </cell>
          <cell r="B5948" t="str">
            <v>TRANSPORTE VERTICAL MANUAL, 1 PAVIMENTO, DE PORTA (UNIDADE: UNID). AF_07/2019</v>
          </cell>
          <cell r="C5948" t="str">
            <v>UN</v>
          </cell>
          <cell r="D5948" t="str">
            <v>COLETADO</v>
          </cell>
          <cell r="E5948">
            <v>1.21</v>
          </cell>
        </row>
        <row r="5949">
          <cell r="A5949">
            <v>100268</v>
          </cell>
          <cell r="B5949" t="str">
            <v>TRANSPORTE HORIZONTAL MANUAL, DE BANCADA DE MÁRMORE OU GRANITO PARA COZINHA/LAVATÓRIO OU MÁRMORE SINTÉTICO COM CUBA INTEGRADA (UNIDADE: UNIDXKM). AF_07/2019</v>
          </cell>
          <cell r="C5949" t="str">
            <v>UNXKM</v>
          </cell>
          <cell r="D5949" t="str">
            <v>COLETADO</v>
          </cell>
          <cell r="E5949">
            <v>61.45</v>
          </cell>
        </row>
        <row r="5950">
          <cell r="A5950">
            <v>100269</v>
          </cell>
          <cell r="B5950" t="str">
            <v>TRANSPORTE VERTICAL, BANCADA DE MÁRMORE OU GRANITO PARA COZINHA/LAVATÓRIO OU MÁRMORE SINTÉTICO COM CUBA INTEGRADA, MANUAL, 1 PAVIMENTO, (UNIDADE: UNID). AF_07/2019</v>
          </cell>
          <cell r="C5950" t="str">
            <v>UN</v>
          </cell>
          <cell r="D5950" t="str">
            <v>COLETADO</v>
          </cell>
          <cell r="E5950">
            <v>1.21</v>
          </cell>
        </row>
        <row r="5951">
          <cell r="A5951">
            <v>100270</v>
          </cell>
          <cell r="B5951" t="str">
            <v>TRANSPORTE HORIZONTAL COM CARRINHO PLATAFORMA, DE BANCADA DE MÁRMORE OU GRANITO PARA COZINHA/LAVATÓRIO OU MÁRMORE SINTÉTICO COM CUBA INTEGRADA (UNIDADE: UNIDXKM). AF_07/2019</v>
          </cell>
          <cell r="C5951" t="str">
            <v>UNXKM</v>
          </cell>
          <cell r="D5951" t="str">
            <v>COLETADO</v>
          </cell>
          <cell r="E5951">
            <v>46.06</v>
          </cell>
        </row>
        <row r="5952">
          <cell r="A5952">
            <v>100271</v>
          </cell>
          <cell r="B5952" t="str">
            <v>TRANSPORTE HORIZONTAL MANUAL, DE VIDRO (UNIDADE: M2XKM). AF_07/2019</v>
          </cell>
          <cell r="C5952" t="str">
            <v>M2XKM</v>
          </cell>
          <cell r="D5952" t="str">
            <v>COLETADO</v>
          </cell>
          <cell r="E5952">
            <v>46.09</v>
          </cell>
        </row>
        <row r="5953">
          <cell r="A5953">
            <v>100272</v>
          </cell>
          <cell r="B5953" t="str">
            <v>TRANSPORTE VERTICAL MANUAL, 1 PAVIMENTO, DE VIDRO (UNIDADE: M2). AF_07/2019</v>
          </cell>
          <cell r="C5953" t="str">
            <v>M2</v>
          </cell>
          <cell r="D5953" t="str">
            <v>COLETADO</v>
          </cell>
          <cell r="E5953">
            <v>0.91</v>
          </cell>
        </row>
        <row r="5954">
          <cell r="A5954">
            <v>100273</v>
          </cell>
          <cell r="B5954" t="str">
            <v>TRANSPORTE HORIZONTAL MANUAL, DE TELA DE AÇO (UNIDADE: KGXKM). AF_07/2019</v>
          </cell>
          <cell r="C5954" t="str">
            <v>KGXKM</v>
          </cell>
          <cell r="D5954" t="str">
            <v>COLETADO</v>
          </cell>
          <cell r="E5954">
            <v>2.4</v>
          </cell>
        </row>
        <row r="5955">
          <cell r="A5955">
            <v>100274</v>
          </cell>
          <cell r="B5955" t="str">
            <v>TRANSPORTE HORIZONTAL MANUAL, DE COMPENSADO DE MADEIRA (UNIDADE: M2XKM). AF_07/2019</v>
          </cell>
          <cell r="C5955" t="str">
            <v>M2XKM</v>
          </cell>
          <cell r="D5955" t="str">
            <v>COLETADO</v>
          </cell>
          <cell r="E5955">
            <v>20.49</v>
          </cell>
        </row>
        <row r="5956">
          <cell r="A5956">
            <v>100275</v>
          </cell>
          <cell r="B5956" t="str">
            <v>TRANSPORTE HORIZONTAL MANUAL, DE TELHA TERMOACÚSTICA OU TELHA DE AÇO ZINCADO (UNIDADE: M2XKM). AF_07/2019</v>
          </cell>
          <cell r="C5956" t="str">
            <v>M2XKM</v>
          </cell>
          <cell r="D5956" t="str">
            <v>COLETADO</v>
          </cell>
          <cell r="E5956">
            <v>13.25</v>
          </cell>
        </row>
        <row r="5957">
          <cell r="A5957">
            <v>100276</v>
          </cell>
          <cell r="B5957" t="str">
            <v>TRANSPORTE HORIZONTAL MANUAL, DE TELHA DE FIBROCIMENTO OU TELHA ESTRUTURAL DE FIBROCIMENTO, CANALETE 90 OU KALHETÃO (UNIDADE: M2XKM). AF_07/2019</v>
          </cell>
          <cell r="C5957" t="str">
            <v>M2XKM</v>
          </cell>
          <cell r="D5957" t="str">
            <v>COLETADO</v>
          </cell>
          <cell r="E5957">
            <v>24.18</v>
          </cell>
        </row>
        <row r="5958">
          <cell r="A5958">
            <v>100277</v>
          </cell>
          <cell r="B5958" t="str">
            <v>TRANSPORTE HORIZONTAL COM MANIPULADOR TELESCÓPICO, DE TELHAS TERMOACÚSTICAS, FIBROCIMENTO, AÇO ZINCADO, FIBROCIMENTO ESTRUTURAL, CANALETE 90 OU KALHETÃO (UNIDADE: M2XKM). AF_07/2019</v>
          </cell>
          <cell r="C5958" t="str">
            <v>M2XKM</v>
          </cell>
          <cell r="D5958" t="str">
            <v>ATRIBUÍDO SÃO PAULO</v>
          </cell>
          <cell r="E5958">
            <v>1.34</v>
          </cell>
        </row>
        <row r="5959">
          <cell r="A5959">
            <v>100278</v>
          </cell>
          <cell r="B5959" t="str">
            <v>TRANSPORTE HORIZONTAL MANUAL, DE BACIA SANITÁRIA, CAIXA ACOPLADA, TANQUE OU PIA (UNIDADE: UNIDXKM). AF_07/2019</v>
          </cell>
          <cell r="C5959" t="str">
            <v>UNXKM</v>
          </cell>
          <cell r="D5959" t="str">
            <v>COLETADO</v>
          </cell>
          <cell r="E5959">
            <v>29.4</v>
          </cell>
        </row>
        <row r="5960">
          <cell r="A5960">
            <v>100279</v>
          </cell>
          <cell r="B5960" t="str">
            <v>TRANSPORTE VERTICAL MANUAL, 1 PAVIMENTO, DE BACIA SANITÁRIA, CAIXA ACOPLADA, TANQUE OU PIA (UNIDADE: UNID). AF_07/2019</v>
          </cell>
          <cell r="C5960" t="str">
            <v>UN</v>
          </cell>
          <cell r="D5960" t="str">
            <v>COLETADO</v>
          </cell>
          <cell r="E5960">
            <v>0.56000000000000005</v>
          </cell>
        </row>
        <row r="5961">
          <cell r="A5961">
            <v>100280</v>
          </cell>
          <cell r="B5961" t="str">
            <v>TRANSPORTE HORIZONTAL COM CARRINHO PLATAFORMA, DE BACIA SANITÁRIA, CAIXA ACOPLADA, TANQUE OU PIA (UNIDADE: UNIDXKM). AF_07/2019</v>
          </cell>
          <cell r="C5961" t="str">
            <v>UNXKM</v>
          </cell>
          <cell r="D5961" t="str">
            <v>COLETADO</v>
          </cell>
          <cell r="E5961">
            <v>13.5</v>
          </cell>
        </row>
        <row r="5962">
          <cell r="A5962">
            <v>100281</v>
          </cell>
          <cell r="B5962" t="str">
            <v>TRANSPORTE HORIZONTAL COM MANIPULADOR TELESCÓPICO, DE BACIA SANITÁRIA, CAIXA ACOPLADA, TANQUE OU PIA (UNIDADE: UNIDXKM). AF_07/2019</v>
          </cell>
          <cell r="C5962" t="str">
            <v>UNXKM</v>
          </cell>
          <cell r="D5962" t="str">
            <v>ATRIBUÍDO SÃO PAULO</v>
          </cell>
          <cell r="E5962">
            <v>2.58</v>
          </cell>
        </row>
        <row r="5963">
          <cell r="A5963">
            <v>100282</v>
          </cell>
          <cell r="B5963" t="str">
            <v>TRANSPORTE HORIZONTAL MANUAL, DE TELHA DE CONCRETO OU CERÂMICA (UNIDADE: M2XKM). AF_07/2019</v>
          </cell>
          <cell r="C5963" t="str">
            <v>M2XKM</v>
          </cell>
          <cell r="D5963" t="str">
            <v>COLETADO</v>
          </cell>
          <cell r="E5963">
            <v>115.14</v>
          </cell>
        </row>
        <row r="5964">
          <cell r="A5964">
            <v>100283</v>
          </cell>
          <cell r="B5964" t="str">
            <v>TRANSPORTE HORIZONTAL COM CARRINHO PLATAFORMA, DE TELHA DE CONCRETO OU CERÂMICA (UNIDADE: M2XKM). AF_07/2019</v>
          </cell>
          <cell r="C5964" t="str">
            <v>M2XKM</v>
          </cell>
          <cell r="D5964" t="str">
            <v>COLETADO</v>
          </cell>
          <cell r="E5964">
            <v>18.600000000000001</v>
          </cell>
        </row>
        <row r="5965">
          <cell r="A5965">
            <v>100284</v>
          </cell>
          <cell r="B5965" t="str">
            <v>TRANSPORTE HORIZONTAL COM MANIPULADOR TELESCÓPICO, DE TELHA DE CONCRETO OU CERÂMICA (UNIDADE: M2XKM). AF_07/2019</v>
          </cell>
          <cell r="C5965" t="str">
            <v>M2XKM</v>
          </cell>
          <cell r="D5965" t="str">
            <v>ATRIBUÍDO SÃO PAULO</v>
          </cell>
          <cell r="E5965">
            <v>7.59</v>
          </cell>
        </row>
        <row r="5966">
          <cell r="A5966">
            <v>100285</v>
          </cell>
          <cell r="B5966" t="str">
            <v>TRANSPORTE HORIZONTAL MANUAL, DE BARRAMENTO BLINDADO (UNIDADE: MXKM). AF_07/2019</v>
          </cell>
          <cell r="C5966" t="str">
            <v>MXKM</v>
          </cell>
          <cell r="D5966" t="str">
            <v>COLETADO</v>
          </cell>
          <cell r="E5966">
            <v>30.93</v>
          </cell>
        </row>
        <row r="5967">
          <cell r="A5967">
            <v>100286</v>
          </cell>
          <cell r="B5967" t="str">
            <v>TRANSPORTE HORIZONTAL COM CARRINHO PLATAFORMA, DE BARRAMENTO BLINDADO (UNIDADE: MXKM). AF_07/2019</v>
          </cell>
          <cell r="C5967" t="str">
            <v>MXKM</v>
          </cell>
          <cell r="D5967" t="str">
            <v>COLETADO</v>
          </cell>
          <cell r="E5967">
            <v>10.08</v>
          </cell>
        </row>
        <row r="5968">
          <cell r="A5968">
            <v>100287</v>
          </cell>
          <cell r="B5968" t="str">
            <v>TRANSPORTE HORIZONTAL MANUAL, DE CALHA QUADRADA NÚMERO 24  CORTE 33 (UNIDADE: MXKM). AF_07/2019</v>
          </cell>
          <cell r="C5968" t="str">
            <v>MXKM</v>
          </cell>
          <cell r="D5968" t="str">
            <v>COLETADO</v>
          </cell>
          <cell r="E5968">
            <v>9.65</v>
          </cell>
        </row>
        <row r="5969">
          <cell r="A5969">
            <v>84117</v>
          </cell>
          <cell r="B5969" t="str">
            <v>RASPAGEM / CALAFETACAO TACOS MADEIRA 1 DEMAO CERA</v>
          </cell>
          <cell r="C5969" t="str">
            <v>M2</v>
          </cell>
          <cell r="D5969" t="str">
            <v>COEFICIENTE DE REPRESENTATIVIDADE</v>
          </cell>
          <cell r="E5969">
            <v>20.16</v>
          </cell>
        </row>
        <row r="5970">
          <cell r="A5970">
            <v>84120</v>
          </cell>
          <cell r="B5970" t="str">
            <v>ENCERAMENTO MANUAL EM MADEIRA - 3 DEMAOS</v>
          </cell>
          <cell r="C5970" t="str">
            <v>M2</v>
          </cell>
          <cell r="D5970" t="str">
            <v>COEFICIENTE DE REPRESENTATIVIDADE</v>
          </cell>
          <cell r="E5970">
            <v>11.67</v>
          </cell>
        </row>
        <row r="5971">
          <cell r="A5971">
            <v>99802</v>
          </cell>
          <cell r="B5971" t="str">
            <v>LIMPEZA DE PISO CERÂMICO OU PORCELANATO COM VASSOURA A SECO. AF_04/2019</v>
          </cell>
          <cell r="C5971" t="str">
            <v>M2</v>
          </cell>
          <cell r="D5971" t="str">
            <v>COLETADO</v>
          </cell>
          <cell r="E5971">
            <v>0.39</v>
          </cell>
        </row>
        <row r="5972">
          <cell r="A5972">
            <v>99803</v>
          </cell>
          <cell r="B5972" t="str">
            <v>LIMPEZA DE PISO CERÂMICO OU PORCELANATO COM PANO ÚMIDO. AF_04/2019</v>
          </cell>
          <cell r="C5972" t="str">
            <v>M2</v>
          </cell>
          <cell r="D5972" t="str">
            <v>COLETADO</v>
          </cell>
          <cell r="E5972">
            <v>1.53</v>
          </cell>
        </row>
        <row r="5973">
          <cell r="A5973">
            <v>99805</v>
          </cell>
          <cell r="B5973" t="str">
            <v>LIMPEZA DE PISO CERÂMICO OU COM PEDRAS RÚSTICAS UTILIZANDO ÁCIDO MURIÁTICO. AF_04/2019</v>
          </cell>
          <cell r="C5973" t="str">
            <v>M2</v>
          </cell>
          <cell r="D5973" t="str">
            <v>COEFICIENTE DE REPRESENTATIVIDADE</v>
          </cell>
          <cell r="E5973">
            <v>7.98</v>
          </cell>
        </row>
        <row r="5974">
          <cell r="A5974">
            <v>99806</v>
          </cell>
          <cell r="B5974" t="str">
            <v>LIMPEZA DE REVESTIMENTO CERÂMICO EM PAREDE COM PANO ÚMIDO AF_04/2019</v>
          </cell>
          <cell r="C5974" t="str">
            <v>M2</v>
          </cell>
          <cell r="D5974" t="str">
            <v>COLETADO</v>
          </cell>
          <cell r="E5974">
            <v>0.63</v>
          </cell>
        </row>
        <row r="5975">
          <cell r="A5975">
            <v>99808</v>
          </cell>
          <cell r="B5975" t="str">
            <v>LIMPEZA DE REVESTIMENTO CERÂMICO EM PAREDE UTILIZANDO ÁCIDO MURIÁTICO. AF_04/2019</v>
          </cell>
          <cell r="C5975" t="str">
            <v>M2</v>
          </cell>
          <cell r="D5975" t="str">
            <v>COEFICIENTE DE REPRESENTATIVIDADE</v>
          </cell>
          <cell r="E5975">
            <v>2.62</v>
          </cell>
        </row>
        <row r="5976">
          <cell r="A5976">
            <v>99809</v>
          </cell>
          <cell r="B5976" t="str">
            <v>LIMPEZA DE PISO DE LADRILHO HIDRÁULICO COM PANO ÚMIDO. AF_04/2019</v>
          </cell>
          <cell r="C5976" t="str">
            <v>M2</v>
          </cell>
          <cell r="D5976" t="str">
            <v>COLETADO</v>
          </cell>
          <cell r="E5976">
            <v>4.3499999999999996</v>
          </cell>
        </row>
        <row r="5977">
          <cell r="A5977">
            <v>99811</v>
          </cell>
          <cell r="B5977" t="str">
            <v>LIMPEZA DE CONTRAPISO COM VASSOURA A SECO. AF_04/2019</v>
          </cell>
          <cell r="C5977" t="str">
            <v>M2</v>
          </cell>
          <cell r="D5977" t="str">
            <v>COLETADO</v>
          </cell>
          <cell r="E5977">
            <v>2.6</v>
          </cell>
        </row>
        <row r="5978">
          <cell r="A5978">
            <v>99812</v>
          </cell>
          <cell r="B5978" t="str">
            <v>LIMPEZA DE LADRILHO HIDRÁULICO EM PAREDE COM PANO ÚMIDO. AF_04/2019</v>
          </cell>
          <cell r="C5978" t="str">
            <v>M2</v>
          </cell>
          <cell r="D5978" t="str">
            <v>COLETADO</v>
          </cell>
          <cell r="E5978">
            <v>0.83</v>
          </cell>
        </row>
        <row r="5979">
          <cell r="A5979">
            <v>99814</v>
          </cell>
          <cell r="B5979" t="str">
            <v>LIMPEZA DE SUPERFÍCIE COM JATO DE ALTA PRESSÃO. AF_04/2019</v>
          </cell>
          <cell r="C5979" t="str">
            <v>M2</v>
          </cell>
          <cell r="D5979" t="str">
            <v>COEFICIENTE DE REPRESENTATIVIDADE</v>
          </cell>
          <cell r="E5979">
            <v>1.41</v>
          </cell>
        </row>
        <row r="5980">
          <cell r="A5980">
            <v>99822</v>
          </cell>
          <cell r="B5980" t="str">
            <v>LIMPEZA DE PORTA DE MADEIRA. AF_04/2019</v>
          </cell>
          <cell r="C5980" t="str">
            <v>M2</v>
          </cell>
          <cell r="D5980" t="str">
            <v>COLETADO</v>
          </cell>
          <cell r="E5980">
            <v>0.74</v>
          </cell>
        </row>
        <row r="5981">
          <cell r="A5981">
            <v>99826</v>
          </cell>
          <cell r="B5981" t="str">
            <v>LIMPEZA DE FORRO REMOVÍVEL COM PANO ÚMIDO. AF_04/2019</v>
          </cell>
          <cell r="C5981" t="str">
            <v>M2</v>
          </cell>
          <cell r="D5981" t="str">
            <v>COLETADO</v>
          </cell>
          <cell r="E5981">
            <v>1.1299999999999999</v>
          </cell>
        </row>
        <row r="5982">
          <cell r="A5982" t="str">
            <v>74163/1</v>
          </cell>
          <cell r="B5982" t="str">
            <v>PERFURACAO DE POCO COM PERFURATRIZ PNEUMATICA</v>
          </cell>
          <cell r="C5982" t="str">
            <v>M</v>
          </cell>
          <cell r="D5982" t="str">
            <v>ATRIBUÍDO SÃO PAULO</v>
          </cell>
          <cell r="E5982">
            <v>47.26</v>
          </cell>
        </row>
        <row r="5983">
          <cell r="A5983" t="str">
            <v>74163/2</v>
          </cell>
          <cell r="B5983" t="str">
            <v>PERFURACAO DE POCO COM PERFURATRIZ A PERCUSSAO</v>
          </cell>
          <cell r="C5983" t="str">
            <v>M</v>
          </cell>
          <cell r="D5983" t="str">
            <v>ATRIBUÍDO SÃO PAULO</v>
          </cell>
          <cell r="E5983">
            <v>87.83</v>
          </cell>
        </row>
        <row r="5984">
          <cell r="A5984">
            <v>84127</v>
          </cell>
          <cell r="B5984" t="str">
            <v>REVESTIMENTO DE POCOS C/ TUBOS DE CONCRETO</v>
          </cell>
          <cell r="C5984" t="str">
            <v>M</v>
          </cell>
          <cell r="D5984" t="str">
            <v>COEFICIENTE DE REPRESENTATIVIDADE</v>
          </cell>
          <cell r="E5984">
            <v>308.48</v>
          </cell>
        </row>
        <row r="5985">
          <cell r="A5985">
            <v>40841</v>
          </cell>
          <cell r="B5985" t="str">
            <v>ABRACADEIRA P/POCOS PROFUNDOS</v>
          </cell>
          <cell r="C5985" t="str">
            <v>UN</v>
          </cell>
          <cell r="D5985" t="str">
            <v>COEFICIENTE DE REPRESENTATIVIDADE</v>
          </cell>
          <cell r="E5985">
            <v>116.21</v>
          </cell>
        </row>
        <row r="5986">
          <cell r="A5986">
            <v>71516</v>
          </cell>
          <cell r="B5986" t="str">
            <v>CONJUNTO DE MANGUEIRA PARA COMBATE A INCENDIO EM FIBRA DE POLIESTER PURA, COM 1.1/2", REVESTIDA INTERNAMENTE, COM 2 LANCES DE 15M CADA</v>
          </cell>
          <cell r="C5986" t="str">
            <v>UN</v>
          </cell>
          <cell r="D5986" t="str">
            <v>COLETADO</v>
          </cell>
          <cell r="E5986">
            <v>490</v>
          </cell>
        </row>
        <row r="5987">
          <cell r="A5987">
            <v>73361</v>
          </cell>
          <cell r="B5987" t="str">
            <v>CONCRETO CICLOPICO FCK=10MPA 30% PEDRA DE MAO INCLUSIVE LANCAMENTO</v>
          </cell>
          <cell r="C5987" t="str">
            <v>M3</v>
          </cell>
          <cell r="D5987" t="str">
            <v>COEFICIENTE DE REPRESENTATIVIDADE</v>
          </cell>
          <cell r="E5987">
            <v>347.39</v>
          </cell>
        </row>
        <row r="5988">
          <cell r="A5988">
            <v>73714</v>
          </cell>
          <cell r="B5988" t="str">
            <v>CAIXA PARA RALO C OM GRELHA FOFO 135 KG DE ALV TIJOLO MACICO (7X10X20) PAREDES DE UMA VEZ (0.20 M) DE 0.90X1.20X1.50 M (EXTERNA) COM ARGAMASSA 1:4 CIMENTO:AREIA, BASE CONC FCK=10 MPA, EXCLUSIVE ESCAVACAO E REATERRO.</v>
          </cell>
          <cell r="C5988" t="str">
            <v>UN</v>
          </cell>
          <cell r="D5988" t="str">
            <v>ATRIBUÍDO SÃO PAULO</v>
          </cell>
          <cell r="E5988">
            <v>1320.99</v>
          </cell>
        </row>
        <row r="5989">
          <cell r="A5989">
            <v>86957</v>
          </cell>
          <cell r="B5989" t="str">
            <v>MÃO FRANCESA EM BARRA DE FERRO CHATO RETANGULAR 2" X 1/4", REFORÇADA, 40 X 30 CM</v>
          </cell>
          <cell r="C5989" t="str">
            <v>UN</v>
          </cell>
          <cell r="D5989" t="str">
            <v>COEFICIENTE DE REPRESENTATIVIDADE</v>
          </cell>
          <cell r="E5989">
            <v>20.87</v>
          </cell>
        </row>
        <row r="5990">
          <cell r="A5990">
            <v>86958</v>
          </cell>
          <cell r="B5990" t="str">
            <v>MÃO FRANCESA EM BARRA DE FERRO CHATO RETANGULAR 2" X 1/4", REFORÇADA, 30 X 25 CM</v>
          </cell>
          <cell r="C5990" t="str">
            <v>UN</v>
          </cell>
          <cell r="D5990" t="str">
            <v>COEFICIENTE DE REPRESENTATIVIDADE</v>
          </cell>
          <cell r="E5990">
            <v>17.29</v>
          </cell>
        </row>
        <row r="5991">
          <cell r="A5991">
            <v>97010</v>
          </cell>
          <cell r="B5991" t="str">
            <v>GUARDA-CORPO FIXADO EM FÔRMA DE MADEIRA COM TRAVESSÕES EM MADEIRA PREGADA E FECHAMENTO EM TELA DE POLIPROPILENO PARA EDIFICAÇÕES COM ATÉ 2 PAVIMENTOS. AF_11/2017</v>
          </cell>
          <cell r="C5991" t="str">
            <v>M</v>
          </cell>
          <cell r="D5991" t="str">
            <v>COEFICIENTE DE REPRESENTATIVIDADE</v>
          </cell>
          <cell r="E5991">
            <v>45.97</v>
          </cell>
        </row>
        <row r="5992">
          <cell r="A5992">
            <v>97011</v>
          </cell>
          <cell r="B5992" t="str">
            <v>GUARDA-CORPO FIXADO EM FÔRMA DE MADEIRA COM TRAVESSÕES EM MADEIRA PREGADA E FECHAMENTO EM TELA DE POLIPROPILENO PARA EDIFICAÇÕES COM  3 PAVIMENTOS. AF_11/2017</v>
          </cell>
          <cell r="C5992" t="str">
            <v>M</v>
          </cell>
          <cell r="D5992" t="str">
            <v>COEFICIENTE DE REPRESENTATIVIDADE</v>
          </cell>
          <cell r="E5992">
            <v>36.04</v>
          </cell>
        </row>
        <row r="5993">
          <cell r="A5993">
            <v>97012</v>
          </cell>
          <cell r="B5993" t="str">
            <v>GUARDA-CORPO FIXADO EM FÔRMA DE MADEIRA COM TRAVESSÕES EM MADEIRA PREGADA E FECHAMENTO EM TELA DE POLIPROPILENO PARA EDIFICAÇÕES COM ALTURA IGUAL OU SUPERIOR A 4 PAVIMENTOS. AF_11/2017</v>
          </cell>
          <cell r="C5993" t="str">
            <v>M</v>
          </cell>
          <cell r="D5993" t="str">
            <v>COEFICIENTE DE REPRESENTATIVIDADE</v>
          </cell>
          <cell r="E5993">
            <v>31.07</v>
          </cell>
        </row>
        <row r="5994">
          <cell r="A5994">
            <v>97013</v>
          </cell>
          <cell r="B5994" t="str">
            <v>GUARDA-CORPO FIXADO EM FÔRMA DE MADEIRA COM TRAVESSÕES EM MADEIRA PREGADA E FECHAMENTO EM PAINEL COMPENSADO PARA EDIFICAÇÕES COM ATÉ 2 PAVIMENTOS. AF_11/2017</v>
          </cell>
          <cell r="C5994" t="str">
            <v>M</v>
          </cell>
          <cell r="D5994" t="str">
            <v>COEFICIENTE DE REPRESENTATIVIDADE</v>
          </cell>
          <cell r="E5994">
            <v>58.13</v>
          </cell>
        </row>
        <row r="5995">
          <cell r="A5995">
            <v>97014</v>
          </cell>
          <cell r="B5995" t="str">
            <v>GUARDA-CORPO FIXADO EM FÔRMA DE MADEIRA COM TRAVESSÕES EM MADEIRA PREGADA E FECHAMENTO EM PAINEL COMPENSADO PARA EDIFICAÇÕES COM 3 PAVIMENTOS. AF_11/2017</v>
          </cell>
          <cell r="C5995" t="str">
            <v>M</v>
          </cell>
          <cell r="D5995" t="str">
            <v>COEFICIENTE DE REPRESENTATIVIDADE</v>
          </cell>
          <cell r="E5995">
            <v>44.38</v>
          </cell>
        </row>
        <row r="5996">
          <cell r="A5996">
            <v>97015</v>
          </cell>
          <cell r="B5996" t="str">
            <v>GUARDA-CORPO FIXADO EM FÔRMA DE MADEIRA COM TRAVESSÕES EM MADEIRA PREGADA E FECHAMENTO EM PAINEL COMPENSADO PARA EDIFICAÇÕES COM ALTURA IGUAL OU SUPERIOR A 4 PAVIMENTOS. AF_11/2017</v>
          </cell>
          <cell r="C5996" t="str">
            <v>M</v>
          </cell>
          <cell r="D5996" t="str">
            <v>COEFICIENTE DE REPRESENTATIVIDADE</v>
          </cell>
          <cell r="E5996">
            <v>37.42</v>
          </cell>
        </row>
        <row r="5997">
          <cell r="A5997">
            <v>97016</v>
          </cell>
          <cell r="B5997" t="str">
            <v>GUARDA-CORPO FIXADO EM FÔRMA DE MADEIRA COM TRAVESSÕES EM MADEIRA PREGADA PRÉ-MONTADA E ENCAIXE NA FÔRMA. PARA EDIFICAÇÕES COM ATÉ 2 PAVIMENTOS. AF_11/2017</v>
          </cell>
          <cell r="C5997" t="str">
            <v>M</v>
          </cell>
          <cell r="D5997" t="str">
            <v>COEFICIENTE DE REPRESENTATIVIDADE</v>
          </cell>
          <cell r="E5997">
            <v>39.81</v>
          </cell>
        </row>
        <row r="5998">
          <cell r="A5998">
            <v>97017</v>
          </cell>
          <cell r="B5998" t="str">
            <v>GUARDA-CORPO FIXADO EM FÔRMA DE MADEIRA COM TRAVESSÕES EM MADEIRA PREGADA PRÉ-MONTADA E ENCAIXE NA FÔRMA PARA EDIFICAÇÕES COM 3 PAVIMENTOS. AF_11/2017</v>
          </cell>
          <cell r="C5998" t="str">
            <v>M</v>
          </cell>
          <cell r="D5998" t="str">
            <v>COEFICIENTE DE REPRESENTATIVIDADE</v>
          </cell>
          <cell r="E5998">
            <v>30.39</v>
          </cell>
        </row>
        <row r="5999">
          <cell r="A5999">
            <v>97018</v>
          </cell>
          <cell r="B5999" t="str">
            <v>GUARDA-CORPO FIXADO EM FÔRMA DE MADEIRA COM TRAVESSÕES EM MADEIRA PREGADA PRÉ-MONTADA E ENCAIXE NA FÔRMA. PARA EDIFICAÇÕES COM ALTURA IGUAL OU SUPERIOR A 4 PAVIMENTOS. AF_11/2017</v>
          </cell>
          <cell r="C5999" t="str">
            <v>M</v>
          </cell>
          <cell r="D5999" t="str">
            <v>COEFICIENTE DE REPRESENTATIVIDADE</v>
          </cell>
          <cell r="E5999">
            <v>25.49</v>
          </cell>
        </row>
        <row r="6000">
          <cell r="A6000">
            <v>97031</v>
          </cell>
          <cell r="B6000" t="str">
            <v>GUARDA-CORPO EM LAJE PÓS-DESFÔRMA, PARA ESTRUTURAS EM CONCRETO, COM ESCORAS DE MADEIRA ESTRONCADAS NA ESTRUTURA, TRAVESSÕES DE MADEIRA PREGADOS E FECHAMENTO EM TELA DE POLIPROPILENO PARA EDIFICAÇÕES COM ALTURA ATÉ 4 PAVIMENTOS (1 MONTAGEM POR OBRA). AF_11/2017</v>
          </cell>
          <cell r="C6000" t="str">
            <v>M</v>
          </cell>
          <cell r="D6000" t="str">
            <v>COEFICIENTE DE REPRESENTATIVIDADE</v>
          </cell>
          <cell r="E6000">
            <v>63.27</v>
          </cell>
        </row>
        <row r="6001">
          <cell r="A6001">
            <v>97032</v>
          </cell>
          <cell r="B6001" t="str">
            <v>GUARDA-CORPO EM LAJE PÓS-DESFÔRMA, PARA ESTRUTURAS EM CONCRETO, COM ESCORAS DE MADEIRA ESTRONCADAS NA ESTRUTURA, TRAVESSÕES DE MADEIRA PREGADOS E FECHAMENTO EM TELA DE POLIPROPILENO PARA EDIFICAÇÕES ACIMA DE 4 PAV. (2 MONTAGENS POR OBRA). AF_11/2017</v>
          </cell>
          <cell r="C6001" t="str">
            <v>M</v>
          </cell>
          <cell r="D6001" t="str">
            <v>COEFICIENTE DE REPRESENTATIVIDADE</v>
          </cell>
          <cell r="E6001">
            <v>40.22</v>
          </cell>
        </row>
        <row r="6002">
          <cell r="A6002">
            <v>97033</v>
          </cell>
          <cell r="B6002" t="str">
            <v>GUARDA-CORPO EM LAJE PÓS-DESFORMA, PARA ESTRUTURAS EM CONCRETO, COM ESCORAS METÁLICAS ESTRONCADAS NA ESTRUTURA, TRAVESSÕES DE MADEIRA E FECHAMENTO EM TELA DE POLIPROPILENO PARA EDIFICAÇÕES COM ALTURA ATÉ 4 PAVIMENTOS (1 MONTAGEM POR OBRA). AF_11/2017</v>
          </cell>
          <cell r="C6002" t="str">
            <v>M</v>
          </cell>
          <cell r="D6002" t="str">
            <v>COEFICIENTE DE REPRESENTATIVIDADE</v>
          </cell>
          <cell r="E6002">
            <v>67.319999999999993</v>
          </cell>
        </row>
        <row r="6003">
          <cell r="A6003">
            <v>97034</v>
          </cell>
          <cell r="B6003" t="str">
            <v>GUARDA-CORPO EM LAJE PÓS-DESFORMA, PARA ESTRUTURAS EM CONCRETO, COM ESCORAS METÁLICAS ESTRONCADAS NA ESTRUTURA, TRAVESSÕES DE MADEIRA E FECHAMENTO EM TELA DE POLIPROPILENO PARA EDIFICAÇÕES ACIMA DE 4 PAVIMENTOS (2 MONTAGENS POR OBRA). AF_11/2017</v>
          </cell>
          <cell r="C6003" t="str">
            <v>M</v>
          </cell>
          <cell r="D6003" t="str">
            <v>COEFICIENTE DE REPRESENTATIVIDADE</v>
          </cell>
          <cell r="E6003">
            <v>41.47</v>
          </cell>
        </row>
        <row r="6004">
          <cell r="A6004">
            <v>97039</v>
          </cell>
          <cell r="B6004" t="str">
            <v>FECHAMENTO REMOVÍVEL DE VÃO DE PORTAS, EM MADEIRA (VÃO DO ELEVADOR)  1 MONTAGEM EM OBRA. AF_11/2017</v>
          </cell>
          <cell r="C6004" t="str">
            <v>M2</v>
          </cell>
          <cell r="D6004" t="str">
            <v>COEFICIENTE DE REPRESENTATIVIDADE</v>
          </cell>
          <cell r="E6004">
            <v>29.45</v>
          </cell>
        </row>
        <row r="6005">
          <cell r="A6005">
            <v>97040</v>
          </cell>
          <cell r="B6005" t="str">
            <v>FECHAMENTO REMOVÍVEL DE ABERTURA DE CAIXILHO, EM MADEIRA  4 MONTAGENS EM OBRA. AF_11/2017</v>
          </cell>
          <cell r="C6005" t="str">
            <v>M2</v>
          </cell>
          <cell r="D6005" t="str">
            <v>COEFICIENTE DE REPRESENTATIVIDADE</v>
          </cell>
          <cell r="E6005">
            <v>11.66</v>
          </cell>
        </row>
        <row r="6006">
          <cell r="A6006">
            <v>97041</v>
          </cell>
          <cell r="B6006" t="str">
            <v>FECHAMENTO REMOVÍVEL DE ABERTURA NO PISO, EM MADEIRA  1 MONTAGEM EM OBRA. AF_11/2017</v>
          </cell>
          <cell r="C6006" t="str">
            <v>M2</v>
          </cell>
          <cell r="D6006" t="str">
            <v>COEFICIENTE DE REPRESENTATIVIDADE</v>
          </cell>
          <cell r="E6006">
            <v>136.93</v>
          </cell>
        </row>
        <row r="6007">
          <cell r="A6007">
            <v>97046</v>
          </cell>
          <cell r="B6007" t="str">
            <v>PONTEIRAS DE PROTEÇÃO DE VERGALHÕES EXPOSTOS EM FUNDAÇÕES. AF_11/2017</v>
          </cell>
          <cell r="C6007" t="str">
            <v>M2</v>
          </cell>
          <cell r="D6007" t="str">
            <v>COEFICIENTE DE REPRESENTATIVIDADE</v>
          </cell>
          <cell r="E6007">
            <v>0.24</v>
          </cell>
        </row>
        <row r="6008">
          <cell r="A6008">
            <v>97047</v>
          </cell>
          <cell r="B6008" t="str">
            <v>PONTEIRAS DE PROTEÇÃO DE VERGALHÕES EXPOSTOS EM ESTRUTURAS DE CONCRETO ARMADO CONVENCIONAL. AF_11/2017</v>
          </cell>
          <cell r="C6008" t="str">
            <v>M2</v>
          </cell>
          <cell r="D6008" t="str">
            <v>COEFICIENTE DE REPRESENTATIVIDADE</v>
          </cell>
          <cell r="E6008">
            <v>0.09</v>
          </cell>
        </row>
        <row r="6009">
          <cell r="A6009">
            <v>97048</v>
          </cell>
          <cell r="B6009" t="str">
            <v>PONTEIRAS DE PROTEÇÃO DE VERGALHÕES EXPOSTOS EM ALVENARIA ESTRUTURAL. AF_11/2017</v>
          </cell>
          <cell r="C6009" t="str">
            <v>M2</v>
          </cell>
          <cell r="D6009" t="str">
            <v>COEFICIENTE DE REPRESENTATIVIDADE</v>
          </cell>
          <cell r="E6009">
            <v>7.0000000000000007E-2</v>
          </cell>
        </row>
        <row r="6010">
          <cell r="A6010">
            <v>97051</v>
          </cell>
          <cell r="B6010" t="str">
            <v>SINALIZAÇÃO COM FITA FIXADA NA ESTRUTURA. AF_11/2017</v>
          </cell>
          <cell r="C6010" t="str">
            <v>M</v>
          </cell>
          <cell r="D6010" t="str">
            <v>COEFICIENTE DE REPRESENTATIVIDADE</v>
          </cell>
          <cell r="E6010">
            <v>0.53</v>
          </cell>
        </row>
        <row r="6011">
          <cell r="A6011">
            <v>97053</v>
          </cell>
          <cell r="B6011" t="str">
            <v>SINALIZAÇÃO COM FITA FIXADA EM CONE PLÁSTICO, INCLUINDO CONE. AF_11/2017</v>
          </cell>
          <cell r="C6011" t="str">
            <v>M</v>
          </cell>
          <cell r="D6011" t="str">
            <v>COEFICIENTE DE REPRESENTATIVIDADE</v>
          </cell>
          <cell r="E6011">
            <v>32.31</v>
          </cell>
        </row>
        <row r="6012">
          <cell r="A6012">
            <v>97062</v>
          </cell>
          <cell r="B6012" t="str">
            <v>COLOCAÇÃO DE TELA EM ANDAIME FACHADEIRO. AF_11/2017</v>
          </cell>
          <cell r="C6012" t="str">
            <v>M2</v>
          </cell>
          <cell r="D6012" t="str">
            <v>COEFICIENTE DE REPRESENTATIVIDADE</v>
          </cell>
          <cell r="E6012">
            <v>5.18</v>
          </cell>
        </row>
        <row r="6013">
          <cell r="A6013">
            <v>97063</v>
          </cell>
          <cell r="B6013" t="str">
            <v>MONTAGEM E DESMONTAGEM DE ANDAIME MODULAR FACHADEIRO, COM PISO METÁLICO, PARA EDIFICAÇÕES COM MÚLTIPLOS PAVIMENTOS (EXCLUSIVE ANDAIME E LIMPEZA). AF_11/2017</v>
          </cell>
          <cell r="C6013" t="str">
            <v>M2</v>
          </cell>
          <cell r="D6013" t="str">
            <v>COEFICIENTE DE REPRESENTATIVIDADE</v>
          </cell>
          <cell r="E6013">
            <v>9.41</v>
          </cell>
        </row>
        <row r="6014">
          <cell r="A6014">
            <v>97064</v>
          </cell>
          <cell r="B6014" t="str">
            <v>MONTAGEM E DESMONTAGEM DE ANDAIME TUBULAR TIPO TORRE (EXCLUSIVE ANDAIME E LIMPEZA). AF_11/2017</v>
          </cell>
          <cell r="C6014" t="str">
            <v>M</v>
          </cell>
          <cell r="D6014" t="str">
            <v>COEFICIENTE DE REPRESENTATIVIDADE</v>
          </cell>
          <cell r="E6014">
            <v>17.079999999999998</v>
          </cell>
        </row>
        <row r="6015">
          <cell r="A6015">
            <v>97065</v>
          </cell>
          <cell r="B6015" t="str">
            <v>MONTAGEM E DESMONTAGEM DE ANDAIME MULTIDIRECIONAL (EXCLUSIVE ANDAIME E LIMPEZA). AF_11/2017</v>
          </cell>
          <cell r="C6015" t="str">
            <v>M3</v>
          </cell>
          <cell r="D6015" t="str">
            <v>COEFICIENTE DE REPRESENTATIVIDADE</v>
          </cell>
          <cell r="E6015">
            <v>5.71</v>
          </cell>
        </row>
        <row r="6016">
          <cell r="A6016">
            <v>97066</v>
          </cell>
          <cell r="B6016" t="str">
            <v>COBERTURA PARA PROTEÇÃO DE PEDESTRES SOBRE ESTRUTURA DE ANDAIME, INCLUSIVE MONTAGEM E DESMONTAGEM. AF_11/2017</v>
          </cell>
          <cell r="C6016" t="str">
            <v>M2</v>
          </cell>
          <cell r="D6016" t="str">
            <v>COEFICIENTE DE REPRESENTATIVIDADE</v>
          </cell>
          <cell r="E6016">
            <v>62.18</v>
          </cell>
        </row>
        <row r="6017">
          <cell r="A6017">
            <v>97067</v>
          </cell>
          <cell r="B6017" t="str">
            <v>PLATAFORMA DE PROTEÇÃO PRINCIPAL PARA ALVENARIA ESTRUTURAL PARA SER APOIADA EM ANDAIME, INCLUSIVE MONTAGEM E DESMONTAGEM. AF_11/2017</v>
          </cell>
          <cell r="C6017" t="str">
            <v>M</v>
          </cell>
          <cell r="D6017" t="str">
            <v>COEFICIENTE DE REPRESENTATIVIDADE</v>
          </cell>
          <cell r="E6017">
            <v>559.04</v>
          </cell>
        </row>
        <row r="6018">
          <cell r="A6018" t="str">
            <v>73916/2</v>
          </cell>
          <cell r="B6018" t="str">
            <v>PLACA ESMALTADA PARA IDENTIFICAÇÃO NR DE RUA, DIMENSÕES 45X25CM</v>
          </cell>
          <cell r="C6018" t="str">
            <v>UN</v>
          </cell>
          <cell r="D6018" t="str">
            <v>COEFICIENTE DE REPRESENTATIVIDADE</v>
          </cell>
          <cell r="E6018">
            <v>72.790000000000006</v>
          </cell>
        </row>
        <row r="6019">
          <cell r="A6019">
            <v>73672</v>
          </cell>
          <cell r="B6019" t="str">
            <v>DESMATAMENTO E LIMPEZA MECANIZADA DE TERRENO COM ARVORES ATE Ø 15CM, UTILIZANDO TRATOR DE ESTEIRAS</v>
          </cell>
          <cell r="C6019" t="str">
            <v>M2</v>
          </cell>
          <cell r="D6019" t="str">
            <v>ATRIBUÍDO SÃO PAULO</v>
          </cell>
          <cell r="E6019">
            <v>0.32</v>
          </cell>
        </row>
        <row r="6020">
          <cell r="A6020" t="str">
            <v>73822/2</v>
          </cell>
          <cell r="B6020" t="str">
            <v>LIMPEZA MECANIZADA DE TERRENO COM REMOCAO DE CAMADA VEGETAL, UTILIZANDO MOTONIVELADORA</v>
          </cell>
          <cell r="C6020" t="str">
            <v>M2</v>
          </cell>
          <cell r="D6020" t="str">
            <v>ATRIBUÍDO SÃO PAULO</v>
          </cell>
          <cell r="E6020">
            <v>0.46</v>
          </cell>
        </row>
        <row r="6021">
          <cell r="A6021" t="str">
            <v>73859/1</v>
          </cell>
          <cell r="B6021" t="str">
            <v>DESMATAMENTO E LIMPEZA MECANIZADA DE TERRENO COM REMOCAO DE CAMADA VEGETAL, UTILIZANDO TRATOR DE ESTEIRAS</v>
          </cell>
          <cell r="C6021" t="str">
            <v>M2</v>
          </cell>
          <cell r="D6021" t="str">
            <v>ATRIBUÍDO SÃO PAULO</v>
          </cell>
          <cell r="E6021">
            <v>0.12</v>
          </cell>
        </row>
        <row r="6022">
          <cell r="A6022" t="str">
            <v>73859/2</v>
          </cell>
          <cell r="B6022" t="str">
            <v>CAPINA E LIMPEZA MANUAL DE TERRENO</v>
          </cell>
          <cell r="C6022" t="str">
            <v>M2</v>
          </cell>
          <cell r="D6022" t="str">
            <v>COLETADO</v>
          </cell>
          <cell r="E6022">
            <v>1.26</v>
          </cell>
        </row>
        <row r="6023">
          <cell r="A6023">
            <v>85331</v>
          </cell>
          <cell r="B6023" t="str">
            <v>CORTE DE CAPOEIRA FINA A FOICE</v>
          </cell>
          <cell r="C6023" t="str">
            <v>M2</v>
          </cell>
          <cell r="D6023" t="str">
            <v>COLETADO</v>
          </cell>
          <cell r="E6023">
            <v>1.22</v>
          </cell>
        </row>
        <row r="6024">
          <cell r="A6024">
            <v>85422</v>
          </cell>
          <cell r="B6024" t="str">
            <v>PREPARO MANUAL DE TERRENO S/ RASPAGEM SUPERFICIAL</v>
          </cell>
          <cell r="C6024" t="str">
            <v>M2</v>
          </cell>
          <cell r="D6024" t="str">
            <v>COLETADO</v>
          </cell>
          <cell r="E6024">
            <v>6.31</v>
          </cell>
        </row>
        <row r="6025">
          <cell r="A6025" t="str">
            <v>74220/1</v>
          </cell>
          <cell r="B6025" t="str">
            <v>TAPUME DE CHAPA DE MADEIRA COMPENSADA, E= 6MM, COM PINTURA A CAL E REAPROVEITAMENTO DE 2X</v>
          </cell>
          <cell r="C6025" t="str">
            <v>M2</v>
          </cell>
          <cell r="D6025" t="str">
            <v>COEFICIENTE DE REPRESENTATIVIDADE</v>
          </cell>
          <cell r="E6025">
            <v>52.86</v>
          </cell>
        </row>
        <row r="6026">
          <cell r="A6026" t="str">
            <v>74221/1</v>
          </cell>
          <cell r="B6026" t="str">
            <v>SINALIZACAO DE TRANSITO - NOTURNA</v>
          </cell>
          <cell r="C6026" t="str">
            <v>M</v>
          </cell>
          <cell r="D6026" t="str">
            <v>ATRIBUÍDO SÃO PAULO</v>
          </cell>
          <cell r="E6026">
            <v>2.62</v>
          </cell>
        </row>
        <row r="6027">
          <cell r="A6027" t="str">
            <v>74219/1</v>
          </cell>
          <cell r="B6027" t="str">
            <v>PASSADICOS COM TABUAS DE MADEIRA PARA PEDESTRES</v>
          </cell>
          <cell r="C6027" t="str">
            <v>M2</v>
          </cell>
          <cell r="D6027" t="str">
            <v>COEFICIENTE DE REPRESENTATIVIDADE</v>
          </cell>
          <cell r="E6027">
            <v>60.47</v>
          </cell>
        </row>
        <row r="6028">
          <cell r="A6028" t="str">
            <v>74219/2</v>
          </cell>
          <cell r="B6028" t="str">
            <v>PASSADICOS COM TABUAS DE MADEIRA PARA VEICULOS</v>
          </cell>
          <cell r="C6028" t="str">
            <v>M2</v>
          </cell>
          <cell r="D6028" t="str">
            <v>COEFICIENTE DE REPRESENTATIVIDADE</v>
          </cell>
          <cell r="E6028">
            <v>52.23</v>
          </cell>
        </row>
        <row r="6029">
          <cell r="A6029">
            <v>84126</v>
          </cell>
          <cell r="B6029" t="str">
            <v>CHAPA DE ACO CARBONO 3/8 (COLOC/ USO/ RETIR) P/ PASS VEICULO SOBRE VALA MEDIDA P/ AREA CHAPA EM CADA APLICACAO</v>
          </cell>
          <cell r="C6029" t="str">
            <v>M2</v>
          </cell>
          <cell r="D6029" t="str">
            <v>COEFICIENTE DE REPRESENTATIVIDADE</v>
          </cell>
          <cell r="E6029">
            <v>34.03</v>
          </cell>
        </row>
        <row r="6030">
          <cell r="A6030">
            <v>85421</v>
          </cell>
          <cell r="B6030" t="str">
            <v>REMOCAO DE VIDRO COMUM</v>
          </cell>
          <cell r="C6030" t="str">
            <v>M2</v>
          </cell>
          <cell r="D6030" t="str">
            <v>COEFICIENTE DE REPRESENTATIVIDADE</v>
          </cell>
          <cell r="E6030">
            <v>13.88</v>
          </cell>
        </row>
        <row r="6031">
          <cell r="A6031">
            <v>97621</v>
          </cell>
          <cell r="B6031" t="str">
            <v>DEMOLIÇÃO DE ALVENARIA DE BLOCO FURADO, DE FORMA MANUAL, COM REAPROVEITAMENTO. AF_12/2017</v>
          </cell>
          <cell r="C6031" t="str">
            <v>M3</v>
          </cell>
          <cell r="D6031" t="str">
            <v>COLETADO</v>
          </cell>
          <cell r="E6031">
            <v>85.56</v>
          </cell>
        </row>
        <row r="6032">
          <cell r="A6032">
            <v>97622</v>
          </cell>
          <cell r="B6032" t="str">
            <v>DEMOLIÇÃO DE ALVENARIA DE BLOCO FURADO, DE FORMA MANUAL, SEM REAPROVEITAMENTO. AF_12/2017</v>
          </cell>
          <cell r="C6032" t="str">
            <v>M3</v>
          </cell>
          <cell r="D6032" t="str">
            <v>COLETADO</v>
          </cell>
          <cell r="E6032">
            <v>41.7</v>
          </cell>
        </row>
        <row r="6033">
          <cell r="A6033">
            <v>97623</v>
          </cell>
          <cell r="B6033" t="str">
            <v>DEMOLIÇÃO DE ALVENARIA DE TIJOLO MACIÇO, DE FORMA MANUAL, COM REAPROVEITAMENTO. AF_12/2017</v>
          </cell>
          <cell r="C6033" t="str">
            <v>M3</v>
          </cell>
          <cell r="D6033" t="str">
            <v>COLETADO</v>
          </cell>
          <cell r="E6033">
            <v>127.75</v>
          </cell>
        </row>
        <row r="6034">
          <cell r="A6034">
            <v>97624</v>
          </cell>
          <cell r="B6034" t="str">
            <v>DEMOLIÇÃO DE ALVENARIA DE TIJOLO MACIÇO, DE FORMA MANUAL, SEM REAPROVEITAMENTO. AF_12/2017</v>
          </cell>
          <cell r="C6034" t="str">
            <v>M3</v>
          </cell>
          <cell r="D6034" t="str">
            <v>COLETADO</v>
          </cell>
          <cell r="E6034">
            <v>78.400000000000006</v>
          </cell>
        </row>
        <row r="6035">
          <cell r="A6035">
            <v>97625</v>
          </cell>
          <cell r="B6035" t="str">
            <v>DEMOLIÇÃO DE ALVENARIA PARA QUALQUER TIPO DE BLOCO, DE FORMA MECANIZADA, SEM REAPROVEITAMENTO. AF_12/2017</v>
          </cell>
          <cell r="C6035" t="str">
            <v>M3</v>
          </cell>
          <cell r="D6035" t="str">
            <v>COEFICIENTE DE REPRESENTATIVIDADE</v>
          </cell>
          <cell r="E6035">
            <v>35.74</v>
          </cell>
        </row>
        <row r="6036">
          <cell r="A6036">
            <v>97626</v>
          </cell>
          <cell r="B6036" t="str">
            <v>DEMOLIÇÃO DE PILARES E VIGAS EM CONCRETO ARMADO, DE FORMA MANUAL, SEM REAPROVEITAMENTO. AF_12/2017</v>
          </cell>
          <cell r="C6036" t="str">
            <v>M3</v>
          </cell>
          <cell r="D6036" t="str">
            <v>COEFICIENTE DE REPRESENTATIVIDADE</v>
          </cell>
          <cell r="E6036">
            <v>432.81</v>
          </cell>
        </row>
        <row r="6037">
          <cell r="A6037">
            <v>97627</v>
          </cell>
          <cell r="B6037" t="str">
            <v>DEMOLIÇÃO DE PILARES E VIGAS EM CONCRETO ARMADO, DE FORMA MECANIZADA COM MARTELETE, SEM REAPROVEITAMENTO. AF_12/2017</v>
          </cell>
          <cell r="C6037" t="str">
            <v>M3</v>
          </cell>
          <cell r="D6037" t="str">
            <v>COEFICIENTE DE REPRESENTATIVIDADE</v>
          </cell>
          <cell r="E6037">
            <v>188.97</v>
          </cell>
        </row>
        <row r="6038">
          <cell r="A6038">
            <v>97628</v>
          </cell>
          <cell r="B6038" t="str">
            <v>DEMOLIÇÃO DE LAJES, DE FORMA MANUAL, SEM REAPROVEITAMENTO. AF_12/2017</v>
          </cell>
          <cell r="C6038" t="str">
            <v>M3</v>
          </cell>
          <cell r="D6038" t="str">
            <v>COLETADO</v>
          </cell>
          <cell r="E6038">
            <v>206.1</v>
          </cell>
        </row>
        <row r="6039">
          <cell r="A6039">
            <v>97629</v>
          </cell>
          <cell r="B6039" t="str">
            <v>DEMOLIÇÃO DE LAJES, DE FORMA MECANIZADA COM MARTELETE, SEM REAPROVEITAMENTO. AF_12/2017</v>
          </cell>
          <cell r="C6039" t="str">
            <v>M3</v>
          </cell>
          <cell r="D6039" t="str">
            <v>COEFICIENTE DE REPRESENTATIVIDADE</v>
          </cell>
          <cell r="E6039">
            <v>89.23</v>
          </cell>
        </row>
        <row r="6040">
          <cell r="A6040">
            <v>97631</v>
          </cell>
          <cell r="B6040" t="str">
            <v>DEMOLIÇÃO DE ARGAMASSAS, DE FORMA MANUAL, SEM REAPROVEITAMENTO. AF_12/2017</v>
          </cell>
          <cell r="C6040" t="str">
            <v>M2</v>
          </cell>
          <cell r="D6040" t="str">
            <v>COLETADO</v>
          </cell>
          <cell r="E6040">
            <v>2.4900000000000002</v>
          </cell>
        </row>
        <row r="6041">
          <cell r="A6041">
            <v>97632</v>
          </cell>
          <cell r="B6041" t="str">
            <v>DEMOLIÇÃO DE RODAPÉ CERÂMICO, DE FORMA MANUAL, SEM REAPROVEITAMENTO. AF_12/2017</v>
          </cell>
          <cell r="C6041" t="str">
            <v>M</v>
          </cell>
          <cell r="D6041" t="str">
            <v>COEFICIENTE DE REPRESENTATIVIDADE</v>
          </cell>
          <cell r="E6041">
            <v>1.97</v>
          </cell>
        </row>
        <row r="6042">
          <cell r="A6042">
            <v>97633</v>
          </cell>
          <cell r="B6042" t="str">
            <v>DEMOLIÇÃO DE REVESTIMENTO CERÂMICO, DE FORMA MANUAL, SEM REAPROVEITAMENTO. AF_12/2017</v>
          </cell>
          <cell r="C6042" t="str">
            <v>M2</v>
          </cell>
          <cell r="D6042" t="str">
            <v>COEFICIENTE DE REPRESENTATIVIDADE</v>
          </cell>
          <cell r="E6042">
            <v>17.25</v>
          </cell>
        </row>
        <row r="6043">
          <cell r="A6043">
            <v>97634</v>
          </cell>
          <cell r="B6043" t="str">
            <v>DEMOLIÇÃO DE REVESTIMENTO CERÂMICO, DE FORMA MECANIZADA COM MARTELETE, SEM REAPROVEITAMENTO. AF_12/2017</v>
          </cell>
          <cell r="C6043" t="str">
            <v>M2</v>
          </cell>
          <cell r="D6043" t="str">
            <v>COEFICIENTE DE REPRESENTATIVIDADE</v>
          </cell>
          <cell r="E6043">
            <v>9.02</v>
          </cell>
        </row>
        <row r="6044">
          <cell r="A6044">
            <v>97635</v>
          </cell>
          <cell r="B6044" t="str">
            <v>DEMOLIÇÃO DE PAVIMENTO INTERTRAVADO, DE FORMA MANUAL, COM REAPROVEITAMENTO. AF_12/2017</v>
          </cell>
          <cell r="C6044" t="str">
            <v>M2</v>
          </cell>
          <cell r="D6044" t="str">
            <v>COEFICIENTE DE REPRESENTATIVIDADE</v>
          </cell>
          <cell r="E6044">
            <v>11.67</v>
          </cell>
        </row>
        <row r="6045">
          <cell r="A6045">
            <v>97636</v>
          </cell>
          <cell r="B6045" t="str">
            <v>DEMOLIÇÃO PARCIAL DE PAVIMENTO ASFÁLTICO, DE FORMA MECANIZADA, SEM REAPROVEITAMENTO. AF_12/2017</v>
          </cell>
          <cell r="C6045" t="str">
            <v>M2</v>
          </cell>
          <cell r="D6045" t="str">
            <v>COEFICIENTE DE REPRESENTATIVIDADE</v>
          </cell>
          <cell r="E6045">
            <v>9.6999999999999993</v>
          </cell>
        </row>
        <row r="6046">
          <cell r="A6046">
            <v>97637</v>
          </cell>
          <cell r="B6046" t="str">
            <v>REMOÇÃO DE TAPUME/ CHAPAS METÁLICAS E DE MADEIRA, DE FORMA MANUAL, SEM REAPROVEITAMENTO. AF_12/2017</v>
          </cell>
          <cell r="C6046" t="str">
            <v>M2</v>
          </cell>
          <cell r="D6046" t="str">
            <v>COEFICIENTE DE REPRESENTATIVIDADE</v>
          </cell>
          <cell r="E6046">
            <v>2.21</v>
          </cell>
        </row>
        <row r="6047">
          <cell r="A6047">
            <v>97638</v>
          </cell>
          <cell r="B6047" t="str">
            <v>REMOÇÃO DE CHAPAS E PERFIS DE DRYWALL, DE FORMA MANUAL, SEM REAPROVEITAMENTO. AF_12/2017</v>
          </cell>
          <cell r="C6047" t="str">
            <v>M2</v>
          </cell>
          <cell r="D6047" t="str">
            <v>COEFICIENTE DE REPRESENTATIVIDADE</v>
          </cell>
          <cell r="E6047">
            <v>6.43</v>
          </cell>
        </row>
        <row r="6048">
          <cell r="A6048">
            <v>97639</v>
          </cell>
          <cell r="B6048" t="str">
            <v>REMOÇÃO DE PLACAS E PILARETES DE CONCRETO, DE FORMA MANUAL, SEM REAPROVEITAMENTO. AF_12/2017</v>
          </cell>
          <cell r="C6048" t="str">
            <v>M2</v>
          </cell>
          <cell r="D6048" t="str">
            <v>COLETADO</v>
          </cell>
          <cell r="E6048">
            <v>15.16</v>
          </cell>
        </row>
        <row r="6049">
          <cell r="A6049">
            <v>97640</v>
          </cell>
          <cell r="B6049" t="str">
            <v>REMOÇÃO DE FORROS DE DRYWALL, PVC E FIBROMINERAL, DE FORMA MANUAL, SEM REAPROVEITAMENTO. AF_12/2017</v>
          </cell>
          <cell r="C6049" t="str">
            <v>M2</v>
          </cell>
          <cell r="D6049" t="str">
            <v>COEFICIENTE DE REPRESENTATIVIDADE</v>
          </cell>
          <cell r="E6049">
            <v>1.4</v>
          </cell>
        </row>
        <row r="6050">
          <cell r="A6050">
            <v>97641</v>
          </cell>
          <cell r="B6050" t="str">
            <v>REMOÇÃO DE FORRO DE GESSO, DE FORMA MANUAL, SEM REAPROVEITAMENTO. AF_12/2017</v>
          </cell>
          <cell r="C6050" t="str">
            <v>M2</v>
          </cell>
          <cell r="D6050" t="str">
            <v>COEFICIENTE DE REPRESENTATIVIDADE</v>
          </cell>
          <cell r="E6050">
            <v>3.47</v>
          </cell>
        </row>
        <row r="6051">
          <cell r="A6051">
            <v>97642</v>
          </cell>
          <cell r="B6051" t="str">
            <v>REMOÇÃO DE TRAMA METÁLICA OU DE MADEIRA PARA FORRO, DE FORMA MANUAL, SEM REAPROVEITAMENTO. AF_12/2017</v>
          </cell>
          <cell r="C6051" t="str">
            <v>M2</v>
          </cell>
          <cell r="D6051" t="str">
            <v>COEFICIENTE DE REPRESENTATIVIDADE</v>
          </cell>
          <cell r="E6051">
            <v>2.4900000000000002</v>
          </cell>
        </row>
        <row r="6052">
          <cell r="A6052">
            <v>97643</v>
          </cell>
          <cell r="B6052" t="str">
            <v>REMOÇÃO DE PISO DE MADEIRA (ASSOALHO E BARROTE), DE FORMA MANUAL, SEM REAPROVEITAMENTO. AF_12/2017</v>
          </cell>
          <cell r="C6052" t="str">
            <v>M2</v>
          </cell>
          <cell r="D6052" t="str">
            <v>COLETADO</v>
          </cell>
          <cell r="E6052">
            <v>18.61</v>
          </cell>
        </row>
        <row r="6053">
          <cell r="A6053">
            <v>97644</v>
          </cell>
          <cell r="B6053" t="str">
            <v>REMOÇÃO DE PORTAS, DE FORMA MANUAL, SEM REAPROVEITAMENTO. AF_12/2017</v>
          </cell>
          <cell r="C6053" t="str">
            <v>M2</v>
          </cell>
          <cell r="D6053" t="str">
            <v>COLETADO</v>
          </cell>
          <cell r="E6053">
            <v>7</v>
          </cell>
        </row>
        <row r="6054">
          <cell r="A6054">
            <v>97645</v>
          </cell>
          <cell r="B6054" t="str">
            <v>REMOÇÃO DE JANELAS, DE FORMA MANUAL, SEM REAPROVEITAMENTO. AF_12/2017</v>
          </cell>
          <cell r="C6054" t="str">
            <v>M2</v>
          </cell>
          <cell r="D6054" t="str">
            <v>COEFICIENTE DE REPRESENTATIVIDADE</v>
          </cell>
          <cell r="E6054">
            <v>20.39</v>
          </cell>
        </row>
        <row r="6055">
          <cell r="A6055">
            <v>97647</v>
          </cell>
          <cell r="B6055" t="str">
            <v>REMOÇÃO DE TELHAS, DE FIBROCIMENTO, METÁLICA E CERÂMICA, DE FORMA MANUAL, SEM REAPROVEITAMENTO. AF_12/2017</v>
          </cell>
          <cell r="C6055" t="str">
            <v>M2</v>
          </cell>
          <cell r="D6055" t="str">
            <v>COEFICIENTE DE REPRESENTATIVIDADE</v>
          </cell>
          <cell r="E6055">
            <v>2.52</v>
          </cell>
        </row>
        <row r="6056">
          <cell r="A6056">
            <v>97648</v>
          </cell>
          <cell r="B6056" t="str">
            <v>REMOÇÃO DE PROTEÇÃO TÉRMICA PARA COBERTURA EM EPS, DE FORMA MANUAL, SEM REAPROVEITAMENTO. AF_12/2017</v>
          </cell>
          <cell r="C6056" t="str">
            <v>M2</v>
          </cell>
          <cell r="D6056" t="str">
            <v>COEFICIENTE DE REPRESENTATIVIDADE</v>
          </cell>
          <cell r="E6056">
            <v>1.45</v>
          </cell>
        </row>
        <row r="6057">
          <cell r="A6057">
            <v>97649</v>
          </cell>
          <cell r="B6057" t="str">
            <v>REMOÇÃO DE TELHAS DE FIBROCIMENTO, METÁLICA E CERÂMICA, DE FORMA MECANIZADA, COM USO DE GUINDASTE, SEM REAPROVEITAMENTO. AF_12/2017</v>
          </cell>
          <cell r="C6057" t="str">
            <v>M2</v>
          </cell>
          <cell r="D6057" t="str">
            <v>ATRIBUÍDO SÃO PAULO</v>
          </cell>
          <cell r="E6057">
            <v>3.18</v>
          </cell>
        </row>
        <row r="6058">
          <cell r="A6058">
            <v>97650</v>
          </cell>
          <cell r="B6058" t="str">
            <v>REMOÇÃO DE TRAMA DE MADEIRA PARA COBERTURA, DE FORMA MANUAL, SEM REAPROVEITAMENTO. AF_12/2017</v>
          </cell>
          <cell r="C6058" t="str">
            <v>M2</v>
          </cell>
          <cell r="D6058" t="str">
            <v>COEFICIENTE DE REPRESENTATIVIDADE</v>
          </cell>
          <cell r="E6058">
            <v>5.42</v>
          </cell>
        </row>
        <row r="6059">
          <cell r="A6059">
            <v>97651</v>
          </cell>
          <cell r="B6059" t="str">
            <v>REMOÇÃO DE TESOURAS DE MADEIRA, COM VÃO MENOR QUE 8M, DE FORMA MANUAL, SEM REAPROVEITAMENTO. AF_12/2017</v>
          </cell>
          <cell r="C6059" t="str">
            <v>UN</v>
          </cell>
          <cell r="D6059" t="str">
            <v>COEFICIENTE DE REPRESENTATIVIDADE</v>
          </cell>
          <cell r="E6059">
            <v>60.05</v>
          </cell>
        </row>
        <row r="6060">
          <cell r="A6060">
            <v>97652</v>
          </cell>
          <cell r="B6060" t="str">
            <v>REMOÇÃO DE TESOURAS DE MADEIRA, COM VÃO MAIOR OU IGUAL A 8M, DE FORMA MANUAL, SEM REAPROVEITAMENTO. AF_12/2017</v>
          </cell>
          <cell r="C6060" t="str">
            <v>UN</v>
          </cell>
          <cell r="D6060" t="str">
            <v>COEFICIENTE DE REPRESENTATIVIDADE</v>
          </cell>
          <cell r="E6060">
            <v>136.13</v>
          </cell>
        </row>
        <row r="6061">
          <cell r="A6061">
            <v>97653</v>
          </cell>
          <cell r="B6061" t="str">
            <v>REMOÇÃO DE TESOURAS DE MADEIRA, COM VÃO MENOR QUE 8M, DE FORMA MECANIZADA, COM REAPROVEITAMENTO. AF_12/2017</v>
          </cell>
          <cell r="C6061" t="str">
            <v>UN</v>
          </cell>
          <cell r="D6061" t="str">
            <v>ATRIBUÍDO SÃO PAULO</v>
          </cell>
          <cell r="E6061">
            <v>94.38</v>
          </cell>
        </row>
        <row r="6062">
          <cell r="A6062">
            <v>97654</v>
          </cell>
          <cell r="B6062" t="str">
            <v>REMOÇÃO DE TESOURAS DE MADEIRA, COM VÃO MAIOR OU IGUAL A 8M, DE FORMA MECANIZADA, COM REAPROVEITAMENTO. AF_12/2017</v>
          </cell>
          <cell r="C6062" t="str">
            <v>UN</v>
          </cell>
          <cell r="D6062" t="str">
            <v>ATRIBUÍDO SÃO PAULO</v>
          </cell>
          <cell r="E6062">
            <v>115.22</v>
          </cell>
        </row>
        <row r="6063">
          <cell r="A6063">
            <v>97655</v>
          </cell>
          <cell r="B6063" t="str">
            <v>REMOÇÃO DE TRAMA METÁLICA PARA COBERTURA, DE FORMA MANUAL, SEM REAPROVEITAMENTO. AF_12/2017</v>
          </cell>
          <cell r="C6063" t="str">
            <v>M2</v>
          </cell>
          <cell r="D6063" t="str">
            <v>COEFICIENTE DE REPRESENTATIVIDADE</v>
          </cell>
          <cell r="E6063">
            <v>15.51</v>
          </cell>
        </row>
        <row r="6064">
          <cell r="A6064">
            <v>97656</v>
          </cell>
          <cell r="B6064" t="str">
            <v>REMOÇÃO DE TESOURAS METÁLICAS, COM VÃO MENOR QUE 8M, DE FORMA MANUAL, SEM REAPROVEITAMENTO. AF_12/2017</v>
          </cell>
          <cell r="C6064" t="str">
            <v>UN</v>
          </cell>
          <cell r="D6064" t="str">
            <v>COEFICIENTE DE REPRESENTATIVIDADE</v>
          </cell>
          <cell r="E6064">
            <v>155.85</v>
          </cell>
        </row>
        <row r="6065">
          <cell r="A6065">
            <v>97657</v>
          </cell>
          <cell r="B6065" t="str">
            <v>REMOÇÃO DE TESOURAS METÁLICAS, COM VÃO MAIOR OU IGUAL A 8M, DE FORMA MANUAL, SEM REAPROVEITAMENTO. AF_12/2017</v>
          </cell>
          <cell r="C6065" t="str">
            <v>UN</v>
          </cell>
          <cell r="D6065" t="str">
            <v>COEFICIENTE DE REPRESENTATIVIDADE</v>
          </cell>
          <cell r="E6065">
            <v>308.91000000000003</v>
          </cell>
        </row>
        <row r="6066">
          <cell r="A6066">
            <v>97658</v>
          </cell>
          <cell r="B6066" t="str">
            <v>REMOÇÃO DE TESOURAS METÁLICAS, COM VÃO MENOR QUE 8M, DE FORMA MECANIZADA, COM REAPROVEITAMENTO. AF_12/2017</v>
          </cell>
          <cell r="C6066" t="str">
            <v>UN</v>
          </cell>
          <cell r="D6066" t="str">
            <v>ATRIBUÍDO SÃO PAULO</v>
          </cell>
          <cell r="E6066">
            <v>132.18</v>
          </cell>
        </row>
        <row r="6067">
          <cell r="A6067">
            <v>97659</v>
          </cell>
          <cell r="B6067" t="str">
            <v>REMOÇÃO DE TESOURAS METÁLICAS, COM VÃO MAIOR OU IGUAL A 8M, DE FORMA MECANIZADA, COM REAPROVEITAMENTO. AF_12/2017</v>
          </cell>
          <cell r="C6067" t="str">
            <v>UN</v>
          </cell>
          <cell r="D6067" t="str">
            <v>ATRIBUÍDO SÃO PAULO</v>
          </cell>
          <cell r="E6067">
            <v>176.21</v>
          </cell>
        </row>
        <row r="6068">
          <cell r="A6068">
            <v>97660</v>
          </cell>
          <cell r="B6068" t="str">
            <v>REMOÇÃO DE INTERRUPTORES/TOMADAS ELÉTRICAS, DE FORMA MANUAL, SEM REAPROVEITAMENTO. AF_12/2017</v>
          </cell>
          <cell r="C6068" t="str">
            <v>UN</v>
          </cell>
          <cell r="D6068" t="str">
            <v>COLETADO</v>
          </cell>
          <cell r="E6068">
            <v>0.52</v>
          </cell>
        </row>
        <row r="6069">
          <cell r="A6069">
            <v>97661</v>
          </cell>
          <cell r="B6069" t="str">
            <v>REMOÇÃO DE CABOS ELÉTRICOS, DE FORMA MANUAL, SEM REAPROVEITAMENTO. AF_12/2017</v>
          </cell>
          <cell r="C6069" t="str">
            <v>M</v>
          </cell>
          <cell r="D6069" t="str">
            <v>COLETADO</v>
          </cell>
          <cell r="E6069">
            <v>0.52</v>
          </cell>
        </row>
        <row r="6070">
          <cell r="A6070">
            <v>97662</v>
          </cell>
          <cell r="B6070" t="str">
            <v>REMOÇÃO DE TUBULAÇÕES (TUBOS E CONEXÕES) DE ÁGUA FRIA, DE FORMA MANUAL, SEM REAPROVEITAMENTO. AF_12/2017</v>
          </cell>
          <cell r="C6070" t="str">
            <v>M</v>
          </cell>
          <cell r="D6070" t="str">
            <v>COLETADO</v>
          </cell>
          <cell r="E6070">
            <v>0.36</v>
          </cell>
        </row>
        <row r="6071">
          <cell r="A6071">
            <v>97663</v>
          </cell>
          <cell r="B6071" t="str">
            <v>REMOÇÃO DE LOUÇAS, DE FORMA MANUAL, SEM REAPROVEITAMENTO. AF_12/2017</v>
          </cell>
          <cell r="C6071" t="str">
            <v>UN</v>
          </cell>
          <cell r="D6071" t="str">
            <v>COLETADO</v>
          </cell>
          <cell r="E6071">
            <v>9.02</v>
          </cell>
        </row>
        <row r="6072">
          <cell r="A6072">
            <v>97664</v>
          </cell>
          <cell r="B6072" t="str">
            <v>REMOÇÃO DE ACESSÓRIOS, DE FORMA MANUAL, SEM REAPROVEITAMENTO. AF_12/2017</v>
          </cell>
          <cell r="C6072" t="str">
            <v>UN</v>
          </cell>
          <cell r="D6072" t="str">
            <v>COLETADO</v>
          </cell>
          <cell r="E6072">
            <v>1.1200000000000001</v>
          </cell>
        </row>
        <row r="6073">
          <cell r="A6073">
            <v>97665</v>
          </cell>
          <cell r="B6073" t="str">
            <v>REMOÇÃO DE LUMINÁRIAS, DE FORMA MANUAL, SEM REAPROVEITAMENTO. AF_12/2017</v>
          </cell>
          <cell r="C6073" t="str">
            <v>UN</v>
          </cell>
          <cell r="D6073" t="str">
            <v>COLETADO</v>
          </cell>
          <cell r="E6073">
            <v>1</v>
          </cell>
        </row>
        <row r="6074">
          <cell r="A6074">
            <v>97666</v>
          </cell>
          <cell r="B6074" t="str">
            <v>REMOÇÃO DE METAIS SANITÁRIOS, DE FORMA MANUAL, SEM REAPROVEITAMENTO. AF_12/2017</v>
          </cell>
          <cell r="C6074" t="str">
            <v>UN</v>
          </cell>
          <cell r="D6074" t="str">
            <v>COLETADO</v>
          </cell>
          <cell r="E6074">
            <v>6.57</v>
          </cell>
        </row>
        <row r="6075">
          <cell r="A6075">
            <v>85423</v>
          </cell>
          <cell r="B6075" t="str">
            <v>ISOLAMENTO DE OBRA COM TELA PLASTICA COM MALHA DE 5MM</v>
          </cell>
          <cell r="C6075" t="str">
            <v>M2</v>
          </cell>
          <cell r="D6075" t="str">
            <v>COEFICIENTE DE REPRESENTATIVIDADE</v>
          </cell>
          <cell r="E6075">
            <v>6.93</v>
          </cell>
        </row>
        <row r="6076">
          <cell r="A6076">
            <v>85424</v>
          </cell>
          <cell r="B6076" t="str">
            <v>ISOLAMENTO DE OBRA COM TELA PLASTICA COM MALHA DE 5MM E ESTRUTURA DE MADEIRA PONTALETEADA</v>
          </cell>
          <cell r="C6076" t="str">
            <v>M2</v>
          </cell>
          <cell r="D6076" t="str">
            <v>COEFICIENTE DE REPRESENTATIVIDADE</v>
          </cell>
          <cell r="E6076">
            <v>22.25</v>
          </cell>
        </row>
        <row r="6077">
          <cell r="A6077">
            <v>95967</v>
          </cell>
          <cell r="B6077" t="str">
            <v>SERVIÇOS TÉCNICOS ESPECIALIZADOS PARA ACOMPANHAMENTO DE EXECUÇÃO DE FUNDAÇÕES PROFUNDAS E ESTRUTURAS DE CONTENÇÃO</v>
          </cell>
          <cell r="C6077" t="str">
            <v>H</v>
          </cell>
          <cell r="D6077" t="str">
            <v>COEFICIENTE DE REPRESENTATIVIDADE</v>
          </cell>
          <cell r="E6077">
            <v>134.32</v>
          </cell>
        </row>
        <row r="6078">
          <cell r="A6078">
            <v>99058</v>
          </cell>
          <cell r="B6078" t="str">
            <v>LOCAÇÃO DE PONTO PARA REFERÊNCIA TOPOGRÁFICA. AF_10/2018</v>
          </cell>
          <cell r="C6078" t="str">
            <v>UN</v>
          </cell>
          <cell r="D6078" t="str">
            <v>ATRIBUÍDO SÃO PAULO</v>
          </cell>
          <cell r="E6078">
            <v>10.029999999999999</v>
          </cell>
        </row>
        <row r="6079">
          <cell r="A6079">
            <v>99059</v>
          </cell>
          <cell r="B6079" t="str">
            <v>LOCACAO CONVENCIONAL DE OBRA, UTILIZANDO GABARITO DE TÁBUAS CORRIDAS PONTALETADAS A CADA 2,00M -  2 UTILIZAÇÕES. AF_10/2018</v>
          </cell>
          <cell r="C6079" t="str">
            <v>M</v>
          </cell>
          <cell r="D6079" t="str">
            <v>COEFICIENTE DE REPRESENTATIVIDADE</v>
          </cell>
          <cell r="E6079">
            <v>39.32</v>
          </cell>
        </row>
        <row r="6080">
          <cell r="A6080">
            <v>99060</v>
          </cell>
          <cell r="B6080" t="str">
            <v>CAVALETE DE OBRA COM ALTURA DE 1,00 M - 2 UTILIZAÇÕES. AF_10/2018</v>
          </cell>
          <cell r="C6080" t="str">
            <v>UN</v>
          </cell>
          <cell r="D6080" t="str">
            <v>COEFICIENTE DE REPRESENTATIVIDADE</v>
          </cell>
          <cell r="E6080">
            <v>103.67</v>
          </cell>
        </row>
        <row r="6081">
          <cell r="A6081">
            <v>99061</v>
          </cell>
          <cell r="B6081" t="str">
            <v>CAVALETE DE OBRA COM ALTURA DE 0,50 M - 2 UTILIZAÇÕES. AF_10/2018</v>
          </cell>
          <cell r="C6081" t="str">
            <v>UN</v>
          </cell>
          <cell r="D6081" t="str">
            <v>COEFICIENTE DE REPRESENTATIVIDADE</v>
          </cell>
          <cell r="E6081">
            <v>69.84</v>
          </cell>
        </row>
        <row r="6082">
          <cell r="A6082">
            <v>99062</v>
          </cell>
          <cell r="B6082" t="str">
            <v>MARCAÇÃO DE PONTOS EM GABARITO OU CAVALETE. AF_10/2018</v>
          </cell>
          <cell r="C6082" t="str">
            <v>UN</v>
          </cell>
          <cell r="D6082" t="str">
            <v>COEFICIENTE DE REPRESENTATIVIDADE</v>
          </cell>
          <cell r="E6082">
            <v>2.06</v>
          </cell>
        </row>
        <row r="6083">
          <cell r="A6083">
            <v>99063</v>
          </cell>
          <cell r="B6083" t="str">
            <v>LOCAÇÃO DE REDE DE ÁGUA OU ESGOTO. AF_10/2018</v>
          </cell>
          <cell r="C6083" t="str">
            <v>M</v>
          </cell>
          <cell r="D6083" t="str">
            <v>COEFICIENTE DE REPRESENTATIVIDADE</v>
          </cell>
          <cell r="E6083">
            <v>3.49</v>
          </cell>
        </row>
        <row r="6084">
          <cell r="A6084">
            <v>99064</v>
          </cell>
          <cell r="B6084" t="str">
            <v>LOCAÇÃO DE PAVIMENTAÇÃO. AF_10/2018</v>
          </cell>
          <cell r="C6084" t="str">
            <v>M</v>
          </cell>
          <cell r="D6084" t="str">
            <v>ATRIBUÍDO SÃO PAULO</v>
          </cell>
          <cell r="E6084">
            <v>0.5</v>
          </cell>
        </row>
        <row r="6085">
          <cell r="A6085">
            <v>78472</v>
          </cell>
          <cell r="B6085" t="str">
            <v>SERVICOS TOPOGRAFICOS PARA PAVIMENTACAO, INCLUSIVE NOTA DE SERVICOS, ACOMPANHAMENTO E GREIDE</v>
          </cell>
          <cell r="C6085" t="str">
            <v>M2</v>
          </cell>
          <cell r="D6085" t="str">
            <v>COEFICIENTE DE REPRESENTATIVIDADE</v>
          </cell>
          <cell r="E6085">
            <v>0.35</v>
          </cell>
        </row>
        <row r="6086">
          <cell r="A6086">
            <v>93588</v>
          </cell>
          <cell r="B6086" t="str">
            <v>TRANSPORTE COM CAMINHÃO BASCULANTE DE 10 M3, EM VIA URBANA EM LEITO NATURAL (UNIDADE: M3XKM). AF_04/2016</v>
          </cell>
          <cell r="C6086" t="str">
            <v>M3XKM</v>
          </cell>
          <cell r="D6086" t="str">
            <v>COEFICIENTE DE REPRESENTATIVIDADE</v>
          </cell>
          <cell r="E6086">
            <v>1.4</v>
          </cell>
        </row>
        <row r="6087">
          <cell r="A6087">
            <v>93589</v>
          </cell>
          <cell r="B6087" t="str">
            <v>TRANSPORTE COM CAMINHÃO BASCULANTE DE 10 M3, EM VIA URBANA EM REVESTIMENTO PRIMÁRIO (UNIDADE: M3XKM). AF_04/2016</v>
          </cell>
          <cell r="C6087" t="str">
            <v>M3XKM</v>
          </cell>
          <cell r="D6087" t="str">
            <v>COEFICIENTE DE REPRESENTATIVIDADE</v>
          </cell>
          <cell r="E6087">
            <v>1.07</v>
          </cell>
        </row>
        <row r="6088">
          <cell r="A6088">
            <v>93590</v>
          </cell>
          <cell r="B6088" t="str">
            <v>TRANSPORTE COM CAMINHÃO BASCULANTE DE 10 M3, EM VIA URBANA PAVIMENTADA, DMT ACIMA DE 30KM (UNIDADE: M3XKM). AF_04/2016</v>
          </cell>
          <cell r="C6088" t="str">
            <v>M3XKM</v>
          </cell>
          <cell r="D6088" t="str">
            <v>COEFICIENTE DE REPRESENTATIVIDADE</v>
          </cell>
          <cell r="E6088">
            <v>0.71</v>
          </cell>
        </row>
        <row r="6089">
          <cell r="A6089">
            <v>93591</v>
          </cell>
          <cell r="B6089" t="str">
            <v>TRANSPORTE COM CAMINHÃO BASCULANTE DE 14 M3, EM VIA URBANA EM LEITO NATURAL (UNIDADE: M3XKM). AF_04/2016</v>
          </cell>
          <cell r="C6089" t="str">
            <v>M3XKM</v>
          </cell>
          <cell r="D6089" t="str">
            <v>COEFICIENTE DE REPRESENTATIVIDADE</v>
          </cell>
          <cell r="E6089">
            <v>1.3</v>
          </cell>
        </row>
        <row r="6090">
          <cell r="A6090">
            <v>93592</v>
          </cell>
          <cell r="B6090" t="str">
            <v>TRANSPORTE COM CAMINHÃO BASCULANTE DE 14 M3, EM VIA URBANA EM REVESTIMENTO PRIMÁRIO (UNIDADE: M3XKM). AF_04/2016</v>
          </cell>
          <cell r="C6090" t="str">
            <v>M3XKM</v>
          </cell>
          <cell r="D6090" t="str">
            <v>COEFICIENTE DE REPRESENTATIVIDADE</v>
          </cell>
          <cell r="E6090">
            <v>0.99</v>
          </cell>
        </row>
        <row r="6091">
          <cell r="A6091">
            <v>93593</v>
          </cell>
          <cell r="B6091" t="str">
            <v>TRANSPORTE COM CAMINHÃO BASCULANTE DE 14 M3, EM VIA URBANA PAVIMENTADA, DMT ACIMA DE 30 KM (UNIDADE: M3XKM). AF_04/2016</v>
          </cell>
          <cell r="C6091" t="str">
            <v>M3XKM</v>
          </cell>
          <cell r="D6091" t="str">
            <v>COEFICIENTE DE REPRESENTATIVIDADE</v>
          </cell>
          <cell r="E6091">
            <v>0.65</v>
          </cell>
        </row>
        <row r="6092">
          <cell r="A6092">
            <v>93594</v>
          </cell>
          <cell r="B6092" t="str">
            <v>TRANSPORTE COM CAMINHÃO BASCULANTE DE 10 M3, EM VIA URBANA EM LEITO NATURAL (UNIDADE: TXKM). AF_04/2016</v>
          </cell>
          <cell r="C6092" t="str">
            <v>TXKM</v>
          </cell>
          <cell r="D6092" t="str">
            <v>COEFICIENTE DE REPRESENTATIVIDADE</v>
          </cell>
          <cell r="E6092">
            <v>0.93</v>
          </cell>
        </row>
        <row r="6093">
          <cell r="A6093">
            <v>93595</v>
          </cell>
          <cell r="B6093" t="str">
            <v>TRANSPORTE COM CAMINHÃO BASCULANTE DE 10 M3, EM VIA URBANA EM REVESTIMENTO PRIMÁRIO (UNIDADE: TXKM). AF_04/2016</v>
          </cell>
          <cell r="C6093" t="str">
            <v>TXKM</v>
          </cell>
          <cell r="D6093" t="str">
            <v>COEFICIENTE DE REPRESENTATIVIDADE</v>
          </cell>
          <cell r="E6093">
            <v>0.71</v>
          </cell>
        </row>
        <row r="6094">
          <cell r="A6094">
            <v>93596</v>
          </cell>
          <cell r="B6094" t="str">
            <v>TRANSPORTE COM CAMINHÃO BASCULANTE DE 10 M3, EM VIA URBANA PAVIMENTADA, DMT ACIMA DE 30 KM (UNIDADE: TXKM). AF_04/2016</v>
          </cell>
          <cell r="C6094" t="str">
            <v>TXKM</v>
          </cell>
          <cell r="D6094" t="str">
            <v>COEFICIENTE DE REPRESENTATIVIDADE</v>
          </cell>
          <cell r="E6094">
            <v>0.46</v>
          </cell>
        </row>
        <row r="6095">
          <cell r="A6095">
            <v>93597</v>
          </cell>
          <cell r="B6095" t="str">
            <v>TRANSPORTE COM CAMINHÃO BASCULANTE DE 14 M3, EM VIA URBANA EM LEITO NATURAL (UNIDADE: TXKM). AF_04/2016</v>
          </cell>
          <cell r="C6095" t="str">
            <v>TXKM</v>
          </cell>
          <cell r="D6095" t="str">
            <v>COEFICIENTE DE REPRESENTATIVIDADE</v>
          </cell>
          <cell r="E6095">
            <v>0.87</v>
          </cell>
        </row>
        <row r="6096">
          <cell r="A6096">
            <v>93598</v>
          </cell>
          <cell r="B6096" t="str">
            <v>TRANSPORTE COM CAMINHÃO BASCULANTE DE 14 M3, EM VIA URBANA EM REVESTIMENTO PRIMÁRIO (UNIDADE: TXKM). AF_04/2016</v>
          </cell>
          <cell r="C6096" t="str">
            <v>TXKM</v>
          </cell>
          <cell r="D6096" t="str">
            <v>COEFICIENTE DE REPRESENTATIVIDADE</v>
          </cell>
          <cell r="E6096">
            <v>0.65</v>
          </cell>
        </row>
        <row r="6097">
          <cell r="A6097">
            <v>93599</v>
          </cell>
          <cell r="B6097" t="str">
            <v>TRANSPORTE COM CAMINHÃO BASCULANTE DE 14 M3, EM VIA URBANA PAVIMENTADA, DMT ACIMA DE 30 KM (UNIDADE: TXKM). AF_04/2016</v>
          </cell>
          <cell r="C6097" t="str">
            <v>TXKM</v>
          </cell>
          <cell r="D6097" t="str">
            <v>COEFICIENTE DE REPRESENTATIVIDADE</v>
          </cell>
          <cell r="E6097">
            <v>0.44</v>
          </cell>
        </row>
        <row r="6098">
          <cell r="A6098">
            <v>95425</v>
          </cell>
          <cell r="B6098" t="str">
            <v>TRANSPORTE COM CAMINHÃO BASCULANTE DE 18 M3, EM VIA URBANA EM LEITO NATURAL (UNIDADE: M3XKM). AF_09/2016</v>
          </cell>
          <cell r="C6098" t="str">
            <v>M3XKM</v>
          </cell>
          <cell r="D6098" t="str">
            <v>COEFICIENTE DE REPRESENTATIVIDADE</v>
          </cell>
          <cell r="E6098">
            <v>1.1000000000000001</v>
          </cell>
        </row>
        <row r="6099">
          <cell r="A6099">
            <v>95426</v>
          </cell>
          <cell r="B6099" t="str">
            <v>TRANSPORTE COM CAMINHÃO BASCULANTE DE 18 M3, EM VIA URBANA EM REVESTIMENTO PRIMÁRIO (UNIDADE: M3XKM). AF_09/2016</v>
          </cell>
          <cell r="C6099" t="str">
            <v>M3XKM</v>
          </cell>
          <cell r="D6099" t="str">
            <v>COEFICIENTE DE REPRESENTATIVIDADE</v>
          </cell>
          <cell r="E6099">
            <v>0.84</v>
          </cell>
        </row>
        <row r="6100">
          <cell r="A6100">
            <v>95427</v>
          </cell>
          <cell r="B6100" t="str">
            <v>TRANSPORTE COM CAMINHÃO BASCULANTE DE 18 M3, EM VIA URBANA PAVIMENTADA, DMT ACIMA DE 30 KM(UNIDADE: M3XKM). AF_09/2016</v>
          </cell>
          <cell r="C6100" t="str">
            <v>M3XKM</v>
          </cell>
          <cell r="D6100" t="str">
            <v>COEFICIENTE DE REPRESENTATIVIDADE</v>
          </cell>
          <cell r="E6100">
            <v>0.56000000000000005</v>
          </cell>
        </row>
        <row r="6101">
          <cell r="A6101">
            <v>95428</v>
          </cell>
          <cell r="B6101" t="str">
            <v>TRANSPORTE COM CAMINHÃO BASCULANTE DE 18 M3, EM VIA URBANA EM LEITO NATURAL (UNIDADE: TXKM). AF_09/2016</v>
          </cell>
          <cell r="C6101" t="str">
            <v>TXKM</v>
          </cell>
          <cell r="D6101" t="str">
            <v>COEFICIENTE DE REPRESENTATIVIDADE</v>
          </cell>
          <cell r="E6101">
            <v>0.74</v>
          </cell>
        </row>
        <row r="6102">
          <cell r="A6102">
            <v>95429</v>
          </cell>
          <cell r="B6102" t="str">
            <v>TRANSPORTE COM CAMINHÃO BASCULANTE DE 18 M3, EM VIA URBANA EM REVESTIMENTO PRIMÁRIO (UNIDADE: TXKM). AF_09/2016</v>
          </cell>
          <cell r="C6102" t="str">
            <v>TXKM</v>
          </cell>
          <cell r="D6102" t="str">
            <v>COEFICIENTE DE REPRESENTATIVIDADE</v>
          </cell>
          <cell r="E6102">
            <v>0.56000000000000005</v>
          </cell>
        </row>
        <row r="6103">
          <cell r="A6103">
            <v>95430</v>
          </cell>
          <cell r="B6103" t="str">
            <v>TRANSPORTE COM CAMINHÃO BASCULANTE DE 18 M3, EM VIA URBANA PAVIMENTADA, DMT ACIMA DE 30 KM (UNIDADE: TXKM). AF_09/2016</v>
          </cell>
          <cell r="C6103" t="str">
            <v>TXKM</v>
          </cell>
          <cell r="D6103" t="str">
            <v>COEFICIENTE DE REPRESENTATIVIDADE</v>
          </cell>
          <cell r="E6103">
            <v>0.37</v>
          </cell>
        </row>
        <row r="6104">
          <cell r="A6104">
            <v>95875</v>
          </cell>
          <cell r="B6104" t="str">
            <v>TRANSPORTE COM CAMINHÃO BASCULANTE DE 10 M3, EM VIA URBANA PAVIMENTADA, DMT ATÉ 30 KM (UNIDADE: M3XKM). AF_12/2016</v>
          </cell>
          <cell r="C6104" t="str">
            <v>M3XKM</v>
          </cell>
          <cell r="D6104" t="str">
            <v>COEFICIENTE DE REPRESENTATIVIDADE</v>
          </cell>
          <cell r="E6104">
            <v>1.01</v>
          </cell>
        </row>
        <row r="6105">
          <cell r="A6105">
            <v>95876</v>
          </cell>
          <cell r="B6105" t="str">
            <v>TRANSPORTE COM CAMINHÃO BASCULANTE DE 14 M3, EM VIA URBANA PAVIMENTADA, DMT ATÉ 30 KM (UNIDADE: M3XKM). AF_12/2016</v>
          </cell>
          <cell r="C6105" t="str">
            <v>M3XKM</v>
          </cell>
          <cell r="D6105" t="str">
            <v>COEFICIENTE DE REPRESENTATIVIDADE</v>
          </cell>
          <cell r="E6105">
            <v>0.93</v>
          </cell>
        </row>
        <row r="6106">
          <cell r="A6106">
            <v>95877</v>
          </cell>
          <cell r="B6106" t="str">
            <v>TRANSPORTE COM CAMINHÃO BASCULANTE DE 18 M3, EM VIA URBANA PAVIMENTADA, DMT ATÉ 30 KM (UNIDADE: M3XKM). AF_12/2016</v>
          </cell>
          <cell r="C6106" t="str">
            <v>M3XKM</v>
          </cell>
          <cell r="D6106" t="str">
            <v>COEFICIENTE DE REPRESENTATIVIDADE</v>
          </cell>
          <cell r="E6106">
            <v>0.79</v>
          </cell>
        </row>
        <row r="6107">
          <cell r="A6107">
            <v>95878</v>
          </cell>
          <cell r="B6107" t="str">
            <v>TRANSPORTE COM CAMINHÃO BASCULANTE DE 10 M3, EM VIA URBANA PAVIMENTADA, DMT ATÉ 30 KM (UNIDADE: TXKM). AF_12/2016</v>
          </cell>
          <cell r="C6107" t="str">
            <v>TXKM</v>
          </cell>
          <cell r="D6107" t="str">
            <v>COEFICIENTE DE REPRESENTATIVIDADE</v>
          </cell>
          <cell r="E6107">
            <v>0.67</v>
          </cell>
        </row>
        <row r="6108">
          <cell r="A6108">
            <v>95879</v>
          </cell>
          <cell r="B6108" t="str">
            <v>TRANSPORTE COM CAMINHÃO BASCULANTE DE 14 M3, EM VIA URBANA PAVIMENTADA, DMT ATÉ 30 KM (UNIDADE: TXKM). AF_12/2016</v>
          </cell>
          <cell r="C6108" t="str">
            <v>TXKM</v>
          </cell>
          <cell r="D6108" t="str">
            <v>COEFICIENTE DE REPRESENTATIVIDADE</v>
          </cell>
          <cell r="E6108">
            <v>0.62</v>
          </cell>
        </row>
        <row r="6109">
          <cell r="A6109">
            <v>95880</v>
          </cell>
          <cell r="B6109" t="str">
            <v>TRANSPORTE COM CAMINHÃO BASCULANTE DE 18 M3, EM VIA URBANA PAVIMENTADA, DMT ATÉ 30 KM (UNIDADE: TXKM). AF_12/2016</v>
          </cell>
          <cell r="C6109" t="str">
            <v>TXKM</v>
          </cell>
          <cell r="D6109" t="str">
            <v>COEFICIENTE DE REPRESENTATIVIDADE</v>
          </cell>
          <cell r="E6109">
            <v>0.52</v>
          </cell>
        </row>
        <row r="6110">
          <cell r="A6110">
            <v>93176</v>
          </cell>
          <cell r="B6110" t="str">
            <v>TRANSPORTE DE MATERIAL ASFALTICO, COM CAMINHÃO COM CAPACIDADE DE 30000 L EM RODOVIA PAVIMENTADA PARA DISTÂNCIAS MÉDIAS DE TRANSPORTE SUPERIORES A 100 KM. AF_02/2016</v>
          </cell>
          <cell r="C6110" t="str">
            <v>TXKM</v>
          </cell>
          <cell r="D6110" t="str">
            <v>ATRIBUÍDO SÃO PAULO</v>
          </cell>
          <cell r="E6110">
            <v>0.53</v>
          </cell>
        </row>
        <row r="6111">
          <cell r="A6111">
            <v>93177</v>
          </cell>
          <cell r="B6111" t="str">
            <v>TRANSPORTE DE MATERIAL ASFALTICO, COM CAMINHÃO COM CAPACIDADE DE 20000 L EM RODOVIA PAVIMENTADA PARA DISTÂNCIAS MÉDIAS DE TRANSPORTE IGUAL OU INFERIOR A 100 KM. AF_02/2016</v>
          </cell>
          <cell r="C6111" t="str">
            <v>TXKM</v>
          </cell>
          <cell r="D6111" t="str">
            <v>ATRIBUÍDO SÃO PAULO</v>
          </cell>
          <cell r="E6111">
            <v>1.85</v>
          </cell>
        </row>
        <row r="6112">
          <cell r="A6112">
            <v>93178</v>
          </cell>
          <cell r="B6112" t="str">
            <v>TRANSPORTE DE MATERIAL ASFALTICO, COM CAMINHÃO COM CAPACIDADE DE 30000 L EM RODOVIA NÃO PAVIMENTADA PARA DISTÂNCIAS MÉDIAS DE TRANSPORTE SUPERIORES A 100 KM. AF_02/2016</v>
          </cell>
          <cell r="C6112" t="str">
            <v>TXKM</v>
          </cell>
          <cell r="D6112" t="str">
            <v>ATRIBUÍDO SÃO PAULO</v>
          </cell>
          <cell r="E6112">
            <v>0.61</v>
          </cell>
        </row>
        <row r="6113">
          <cell r="A6113">
            <v>93179</v>
          </cell>
          <cell r="B6113" t="str">
            <v>TRANSPORTE DE MATERIAL ASFALTICO, COM CAMINHÃO COM CAPACIDADE DE 20000 L EM RODOVIA NÃO PAVIMENTADA PARA DISTÂNCIAS MÉDIAS DE TRANSPORTE IGUAL OU INFERIOR A 100 KM. AF_02/2016</v>
          </cell>
          <cell r="C6113" t="str">
            <v>TXKM</v>
          </cell>
          <cell r="D6113" t="str">
            <v>ATRIBUÍDO SÃO PAULO</v>
          </cell>
          <cell r="E6113">
            <v>2.0499999999999998</v>
          </cell>
        </row>
        <row r="6114">
          <cell r="A6114" t="str">
            <v>74038/1</v>
          </cell>
          <cell r="B6114" t="str">
            <v>PORTAO COM MOUROES DE MADEIRA ROLICA, DIAMETRO 11CM, COM 5 FIOS DE ARAME FARPADO Nº 14 CLASSE 250, SEM DOBRADICAS</v>
          </cell>
          <cell r="C6114" t="str">
            <v>M</v>
          </cell>
          <cell r="D6114" t="str">
            <v>COEFICIENTE DE REPRESENTATIVIDADE</v>
          </cell>
          <cell r="E6114">
            <v>29.44</v>
          </cell>
        </row>
        <row r="6115">
          <cell r="A6115" t="str">
            <v>74039/1</v>
          </cell>
          <cell r="B6115" t="str">
            <v>CERCA COM MOUROES DE MADEIRA ROLICA, DIAMETRO 11CM, ESPACAMENTO DE 2M, ALTURA LIVRE DE 1M, CRAVADOS 0,5M, COM 5 FIOS DE ARAME FARPADO Nº 14 CLASSE 250</v>
          </cell>
          <cell r="C6115" t="str">
            <v>M</v>
          </cell>
          <cell r="D6115" t="str">
            <v>COEFICIENTE DE REPRESENTATIVIDADE</v>
          </cell>
          <cell r="E6115">
            <v>29.44</v>
          </cell>
        </row>
        <row r="6116">
          <cell r="A6116" t="str">
            <v>74142/1</v>
          </cell>
          <cell r="B6116" t="str">
            <v>CERCA COM MOUROES DE CONCRETO, RETO, ESPACAMENTO DE 3M, CRAVADOS 0,5M, COM 4 FIOS DE ARAME FARPADO Nº 14 CLASSE 250</v>
          </cell>
          <cell r="C6116" t="str">
            <v>M</v>
          </cell>
          <cell r="D6116" t="str">
            <v>COEFICIENTE DE REPRESENTATIVIDADE</v>
          </cell>
          <cell r="E6116">
            <v>47.54</v>
          </cell>
        </row>
        <row r="6117">
          <cell r="A6117" t="str">
            <v>74142/2</v>
          </cell>
          <cell r="B6117" t="str">
            <v>CERCA COM MOUROES DE MADEIRA, 7,5X7,5CM, ESPACAMENTO DE 2M, ALTURA LIVRE DE 2M, CRAVADOS 0,5M, COM 4 FIOS DE ARAME FARPADO Nº 14 CLASSE 250</v>
          </cell>
          <cell r="C6117" t="str">
            <v>M</v>
          </cell>
          <cell r="D6117" t="str">
            <v>COEFICIENTE DE REPRESENTATIVIDADE</v>
          </cell>
          <cell r="E6117">
            <v>23.33</v>
          </cell>
        </row>
        <row r="6118">
          <cell r="A6118" t="str">
            <v>74142/3</v>
          </cell>
          <cell r="B6118" t="str">
            <v>CERCA COM MOUROES DE MADEIRA, 7,5X7,5CM, ESPACAMENTO DE 2M, ALTURA LIVRE DE 2M, CRAVADOS 0,5M, COM 8 FIOS DE ARAME FARPADO Nº 14 CLASSE 250</v>
          </cell>
          <cell r="C6118" t="str">
            <v>M</v>
          </cell>
          <cell r="D6118" t="str">
            <v>COEFICIENTE DE REPRESENTATIVIDADE</v>
          </cell>
          <cell r="E6118">
            <v>36.07</v>
          </cell>
        </row>
        <row r="6119">
          <cell r="A6119" t="str">
            <v>74142/4</v>
          </cell>
          <cell r="B6119" t="str">
            <v>CERCA COM MOUROES DE CONCRETO, SECAO "T" PONTA INCLINADA, 10X10CM, ESPACAMENTO DE 3M, CRAVADOS 0,5M, COM 11 FIOS DE ARAME FARPADO Nº 16</v>
          </cell>
          <cell r="C6119" t="str">
            <v>M</v>
          </cell>
          <cell r="D6119" t="str">
            <v>COEFICIENTE DE REPRESENTATIVIDADE</v>
          </cell>
          <cell r="E6119">
            <v>55.92</v>
          </cell>
        </row>
        <row r="6120">
          <cell r="A6120" t="str">
            <v>74143/1</v>
          </cell>
          <cell r="B6120" t="str">
            <v>CERCA COM MOUROES DE CONCRETO, RETO, 15X15CM, ESPACAMENTO DE 3M, CRAVADOS 0,5M, ESCORAS DE 10X10CM NOS CANTOS, COM 12 FIOS DE ARAME DE ACO OVALADO 15X17</v>
          </cell>
          <cell r="C6120" t="str">
            <v>M</v>
          </cell>
          <cell r="D6120" t="str">
            <v>COEFICIENTE DE REPRESENTATIVIDADE</v>
          </cell>
          <cell r="E6120">
            <v>58.05</v>
          </cell>
        </row>
        <row r="6121">
          <cell r="A6121" t="str">
            <v>74143/2</v>
          </cell>
          <cell r="B6121" t="str">
            <v>CERCA COM MOUROES DE CONCRETO, RETO, 15X15CM, ESPACAMENTO DE 3M, CRAVADOS 0,5M, ESCORAS DE 10X10CM NOS CANTOS, COM 9 FIOS DE ARAME DE ACO OVALADO 15X17</v>
          </cell>
          <cell r="C6121" t="str">
            <v>M</v>
          </cell>
          <cell r="D6121" t="str">
            <v>COEFICIENTE DE REPRESENTATIVIDADE</v>
          </cell>
          <cell r="E6121">
            <v>55.51</v>
          </cell>
        </row>
        <row r="6122">
          <cell r="A6122">
            <v>85171</v>
          </cell>
          <cell r="B6122" t="str">
            <v>RECOMPOSICAO PARCIAL DO ARAME FARPADO Nº 14 CLASSE 250, FIXADO EM CERCA COM MOURÕES DE CONCRETO, RETO, 15X15CM</v>
          </cell>
          <cell r="C6122" t="str">
            <v>M</v>
          </cell>
          <cell r="D6122" t="str">
            <v>COEFICIENTE DE REPRESENTATIVIDADE</v>
          </cell>
          <cell r="E6122">
            <v>3.93</v>
          </cell>
        </row>
        <row r="6123">
          <cell r="A6123" t="str">
            <v>73787/1</v>
          </cell>
          <cell r="B6123" t="str">
            <v>ALAMBRADO EM TUBOS DE ACO GALVANIZADO, COM COSTURA, DIN 2440, DIAMETRO 2", ALTURA 3M, FIXADOS A CADA 2M EM BLOCOS DE CONCRETO, COM TELA DE ARAME GALVANIZADO REVESTIDO COM PVC, FIO 12 BWG E MALHA 7,5X7,5CM</v>
          </cell>
          <cell r="C6123" t="str">
            <v>M2</v>
          </cell>
          <cell r="D6123" t="str">
            <v>COEFICIENTE DE REPRESENTATIVIDADE</v>
          </cell>
          <cell r="E6123">
            <v>197.49</v>
          </cell>
        </row>
        <row r="6124">
          <cell r="A6124" t="str">
            <v>74244/1</v>
          </cell>
          <cell r="B6124" t="str">
            <v>ALAMBRADO PARA QUADRA POLIESPORTIVA, ESTRUTURADO POR TUBOS DE ACO GALVANIZADO, COM COSTURA, DIN 2440, DIAMETRO 2", COM TELA DE ARAME GALVANIZADO, FIO 14 BWG E MALHA QUADRADA 5X5CM</v>
          </cell>
          <cell r="C6124" t="str">
            <v>M2</v>
          </cell>
          <cell r="D6124" t="str">
            <v>COEFICIENTE DE REPRESENTATIVIDADE</v>
          </cell>
          <cell r="E6124">
            <v>135.46</v>
          </cell>
        </row>
        <row r="6125">
          <cell r="A6125" t="str">
            <v>73788/2</v>
          </cell>
          <cell r="B6125" t="str">
            <v>GRADE EM MADEIRA PARA PROTECAO DE MUDAS DE ARVORES</v>
          </cell>
          <cell r="C6125" t="str">
            <v>UN</v>
          </cell>
          <cell r="D6125" t="str">
            <v>COEFICIENTE DE REPRESENTATIVIDADE</v>
          </cell>
          <cell r="E6125">
            <v>99.15</v>
          </cell>
        </row>
        <row r="6126">
          <cell r="A6126">
            <v>98509</v>
          </cell>
          <cell r="B6126" t="str">
            <v>PLANTIO DE ARBUSTO OU  CERCA VIVA. AF_05/2018</v>
          </cell>
          <cell r="C6126" t="str">
            <v>UN</v>
          </cell>
          <cell r="D6126" t="str">
            <v>COEFICIENTE DE REPRESENTATIVIDADE</v>
          </cell>
          <cell r="E6126">
            <v>28.87</v>
          </cell>
        </row>
        <row r="6127">
          <cell r="A6127">
            <v>98510</v>
          </cell>
          <cell r="B6127" t="str">
            <v>PLANTIO DE ÁRVORE ORNAMENTAL COM ALTURA DE MUDA MENOR OU IGUAL A 2,00 M. AF_05/2018</v>
          </cell>
          <cell r="C6127" t="str">
            <v>UN</v>
          </cell>
          <cell r="D6127" t="str">
            <v>COEFICIENTE DE REPRESENTATIVIDADE</v>
          </cell>
          <cell r="E6127">
            <v>47.28</v>
          </cell>
        </row>
        <row r="6128">
          <cell r="A6128">
            <v>98511</v>
          </cell>
          <cell r="B6128" t="str">
            <v>PLANTIO DE ÁRVORE ORNAMENTAL COM ALTURA DE MUDA MAIOR QUE 2,00 M E MENOR OU IGUAL A 4,00 M. AF_05/2018</v>
          </cell>
          <cell r="C6128" t="str">
            <v>UN</v>
          </cell>
          <cell r="D6128" t="str">
            <v>COEFICIENTE DE REPRESENTATIVIDADE</v>
          </cell>
          <cell r="E6128">
            <v>87.53</v>
          </cell>
        </row>
        <row r="6129">
          <cell r="A6129">
            <v>98516</v>
          </cell>
          <cell r="B6129" t="str">
            <v>PLANTIO DE PALMEIRA COM ALTURA DE MUDA MENOR OU IGUAL A 2,00 M. AF_05/2018</v>
          </cell>
          <cell r="C6129" t="str">
            <v>UN</v>
          </cell>
          <cell r="D6129" t="str">
            <v>ATRIBUÍDO SÃO PAULO</v>
          </cell>
          <cell r="E6129">
            <v>243.55</v>
          </cell>
        </row>
        <row r="6130">
          <cell r="A6130">
            <v>98519</v>
          </cell>
          <cell r="B6130" t="str">
            <v>REVOLVIMENTO E LIMPEZA MANUAL DE SOLO. AF_05/2018</v>
          </cell>
          <cell r="C6130" t="str">
            <v>M2</v>
          </cell>
          <cell r="D6130" t="str">
            <v>COEFICIENTE DE REPRESENTATIVIDADE</v>
          </cell>
          <cell r="E6130">
            <v>1.6</v>
          </cell>
        </row>
        <row r="6131">
          <cell r="A6131">
            <v>98520</v>
          </cell>
          <cell r="B6131" t="str">
            <v>APLICAÇÃO DE ADUBO EM SOLO. AF_05/2018</v>
          </cell>
          <cell r="C6131" t="str">
            <v>M2</v>
          </cell>
          <cell r="D6131" t="str">
            <v>COEFICIENTE DE REPRESENTATIVIDADE</v>
          </cell>
          <cell r="E6131">
            <v>4.3600000000000003</v>
          </cell>
        </row>
        <row r="6132">
          <cell r="A6132">
            <v>98521</v>
          </cell>
          <cell r="B6132" t="str">
            <v>APLICAÇÃO DE CALCÁRIO PARA CORREÇÃO DO PH DO SOLO. AF_05/2018</v>
          </cell>
          <cell r="C6132" t="str">
            <v>M2</v>
          </cell>
          <cell r="D6132" t="str">
            <v>COEFICIENTE DE REPRESENTATIVIDADE</v>
          </cell>
          <cell r="E6132">
            <v>0.28000000000000003</v>
          </cell>
        </row>
        <row r="6133">
          <cell r="A6133">
            <v>98522</v>
          </cell>
          <cell r="B6133" t="str">
            <v>ALAMBRADO EM MOURÕES DE CONCRETO, COM TELA DE ARAME GALVANIZADO (INCLUSIVE MURETA EM CONCRETO). AF_05/2018</v>
          </cell>
          <cell r="C6133" t="str">
            <v>M</v>
          </cell>
          <cell r="D6133" t="str">
            <v>COEFICIENTE DE REPRESENTATIVIDADE</v>
          </cell>
          <cell r="E6133">
            <v>107.71</v>
          </cell>
        </row>
        <row r="6134">
          <cell r="A6134">
            <v>98524</v>
          </cell>
          <cell r="B6134" t="str">
            <v>LIMPEZA MANUAL DE VEGETAÇÃO EM TERRENO COM ENXADA.AF_05/2018</v>
          </cell>
          <cell r="C6134" t="str">
            <v>M2</v>
          </cell>
          <cell r="D6134" t="str">
            <v>COEFICIENTE DE REPRESENTATIVIDADE</v>
          </cell>
          <cell r="E6134">
            <v>2.67</v>
          </cell>
        </row>
        <row r="6135">
          <cell r="A6135">
            <v>85179</v>
          </cell>
          <cell r="B6135" t="str">
            <v>PLANTIO DE GRAMA SAO CARLOS EM LEIVAS</v>
          </cell>
          <cell r="C6135" t="str">
            <v>M2</v>
          </cell>
          <cell r="D6135" t="str">
            <v>COEFICIENTE DE REPRESENTATIVIDADE</v>
          </cell>
          <cell r="E6135">
            <v>14.44</v>
          </cell>
        </row>
        <row r="6136">
          <cell r="A6136">
            <v>85180</v>
          </cell>
          <cell r="B6136" t="str">
            <v>PLANTIO DE GRAMA ESMERALDA EM ROLO</v>
          </cell>
          <cell r="C6136" t="str">
            <v>M2</v>
          </cell>
          <cell r="D6136" t="str">
            <v>COEFICIENTE DE REPRESENTATIVIDADE</v>
          </cell>
          <cell r="E6136">
            <v>14.44</v>
          </cell>
        </row>
        <row r="6137">
          <cell r="A6137">
            <v>98503</v>
          </cell>
          <cell r="B6137" t="str">
            <v>PLANTIO DE GRAMA EM PAVIMENTO CONCREGRAMA. AF_05/2018</v>
          </cell>
          <cell r="C6137" t="str">
            <v>M2</v>
          </cell>
          <cell r="D6137" t="str">
            <v>COEFICIENTE DE REPRESENTATIVIDADE</v>
          </cell>
          <cell r="E6137">
            <v>15.07</v>
          </cell>
        </row>
        <row r="6138">
          <cell r="A6138">
            <v>98504</v>
          </cell>
          <cell r="B6138" t="str">
            <v>PLANTIO DE GRAMA EM PLACAS. AF_05/2018</v>
          </cell>
          <cell r="C6138" t="str">
            <v>M2</v>
          </cell>
          <cell r="D6138" t="str">
            <v>COEFICIENTE DE REPRESENTATIVIDADE</v>
          </cell>
          <cell r="E6138">
            <v>8.3699999999999992</v>
          </cell>
        </row>
        <row r="6139">
          <cell r="A6139">
            <v>98505</v>
          </cell>
          <cell r="B6139" t="str">
            <v>PLANTIO DE FORRAÇÃO. AF_05/2018</v>
          </cell>
          <cell r="C6139" t="str">
            <v>M2</v>
          </cell>
          <cell r="D6139" t="str">
            <v>COEFICIENTE DE REPRESENTATIVIDADE</v>
          </cell>
          <cell r="E6139">
            <v>41.95</v>
          </cell>
        </row>
        <row r="6140">
          <cell r="A6140">
            <v>85184</v>
          </cell>
          <cell r="B6140" t="str">
            <v>RETIRADA DE GRAMA EM PLACAS</v>
          </cell>
          <cell r="C6140" t="str">
            <v>M2</v>
          </cell>
          <cell r="D6140" t="str">
            <v>COLETADO</v>
          </cell>
          <cell r="E6140">
            <v>3.94</v>
          </cell>
        </row>
        <row r="6141">
          <cell r="A6141">
            <v>85185</v>
          </cell>
          <cell r="B6141" t="str">
            <v>PODA E LIMPEZA DE ARBUSTO TIPO CERCA VIVA</v>
          </cell>
          <cell r="C6141" t="str">
            <v>M2</v>
          </cell>
          <cell r="D6141" t="str">
            <v>COEFICIENTE DE REPRESENTATIVIDADE</v>
          </cell>
          <cell r="E6141">
            <v>5.39</v>
          </cell>
        </row>
        <row r="6142">
          <cell r="A6142">
            <v>98525</v>
          </cell>
          <cell r="B6142" t="str">
            <v>LIMPEZA MECANIZADA DE CAMADA VEGETAL, VEGETAÇÃO E PEQUENAS ÁRVORES (DIÂMETRO DE TRONCO MENOR QUE 0,20 M), COM TRATOR DE ESTEIRAS.AF_05/2018</v>
          </cell>
          <cell r="C6142" t="str">
            <v>M2</v>
          </cell>
          <cell r="D6142" t="str">
            <v>ATRIBUÍDO SÃO PAULO</v>
          </cell>
          <cell r="E6142">
            <v>0.28000000000000003</v>
          </cell>
        </row>
        <row r="6143">
          <cell r="A6143">
            <v>98526</v>
          </cell>
          <cell r="B6143" t="str">
            <v>REMOÇÃO DE RAÍZES REMANESCENTES DE TRONCO DE ÁRVORE COM DIÂMETRO MAIOR OU IGUAL A 0,20 M E MENOR QUE 0,40 M.AF_05/2018</v>
          </cell>
          <cell r="C6143" t="str">
            <v>UN</v>
          </cell>
          <cell r="D6143" t="str">
            <v>COEFICIENTE DE REPRESENTATIVIDADE</v>
          </cell>
          <cell r="E6143">
            <v>59.9</v>
          </cell>
        </row>
        <row r="6144">
          <cell r="A6144">
            <v>98527</v>
          </cell>
          <cell r="B6144" t="str">
            <v>REMOÇÃO DE RAÍZES REMANESCENTES DE TRONCO DE ÁRVORE COM DIÂMETRO MAIOR OU IGUAL A 0,40 M E MENOR QUE 0,60 M.AF_05/2018</v>
          </cell>
          <cell r="C6144" t="str">
            <v>UN</v>
          </cell>
          <cell r="D6144" t="str">
            <v>COEFICIENTE DE REPRESENTATIVIDADE</v>
          </cell>
          <cell r="E6144">
            <v>128.94999999999999</v>
          </cell>
        </row>
        <row r="6145">
          <cell r="A6145">
            <v>98528</v>
          </cell>
          <cell r="B6145" t="str">
            <v>REMOÇÃO DE RAÍZES REMANESCENTES DE TRONCO DE ÁRVORE COM DIÂMETRO MAIOR OU IGUAL A 0,60 M.AF_05/2018</v>
          </cell>
          <cell r="C6145" t="str">
            <v>UN</v>
          </cell>
          <cell r="D6145" t="str">
            <v>COEFICIENTE DE REPRESENTATIVIDADE</v>
          </cell>
          <cell r="E6145">
            <v>188.57</v>
          </cell>
        </row>
        <row r="6146">
          <cell r="A6146">
            <v>98529</v>
          </cell>
          <cell r="B6146" t="str">
            <v>CORTE RASO E RECORTE DE ÁRVORE COM DIÂMETRO DE TRONCO MAIOR OU IGUAL A 0,20 M E MENOR QUE 0,40 M.AF_05/2018</v>
          </cell>
          <cell r="C6146" t="str">
            <v>UN</v>
          </cell>
          <cell r="D6146" t="str">
            <v>COEFICIENTE DE REPRESENTATIVIDADE</v>
          </cell>
          <cell r="E6146">
            <v>57.69</v>
          </cell>
        </row>
        <row r="6147">
          <cell r="A6147">
            <v>98530</v>
          </cell>
          <cell r="B6147" t="str">
            <v>CORTE RASO E RECORTE DE ÁRVORE COM DIÂMETRO DE TRONCO MAIOR OU IGUAL A 0,40 M E MENOR QUE 0,60 M.AF_05/2018</v>
          </cell>
          <cell r="C6147" t="str">
            <v>UN</v>
          </cell>
          <cell r="D6147" t="str">
            <v>COEFICIENTE DE REPRESENTATIVIDADE</v>
          </cell>
          <cell r="E6147">
            <v>102.77</v>
          </cell>
        </row>
        <row r="6148">
          <cell r="A6148">
            <v>98531</v>
          </cell>
          <cell r="B6148" t="str">
            <v>CORTE RASO E RECORTE DE ÁRVORE COM DIÂMETRO DE TRONCO MAIOR OU IGUAL A 0,60 M.AF_05/2018</v>
          </cell>
          <cell r="C6148" t="str">
            <v>UN</v>
          </cell>
          <cell r="D6148" t="str">
            <v>ATRIBUÍDO SÃO PAULO</v>
          </cell>
          <cell r="E6148">
            <v>217.8</v>
          </cell>
        </row>
        <row r="6149">
          <cell r="A6149">
            <v>98532</v>
          </cell>
          <cell r="B6149" t="str">
            <v>PODA EM ALTURA DE ÁRVORE COM DIÂMETRO DE TRONCO MENOR QUE 0,20 M.AF_05/2018</v>
          </cell>
          <cell r="C6149" t="str">
            <v>UN</v>
          </cell>
          <cell r="D6149" t="str">
            <v>ATRIBUÍDO SÃO PAULO</v>
          </cell>
          <cell r="E6149">
            <v>76</v>
          </cell>
        </row>
        <row r="6150">
          <cell r="A6150">
            <v>98533</v>
          </cell>
          <cell r="B6150" t="str">
            <v>PODA EM ALTURA DE ÁRVORE COM DIÂMETRO DE TRONCO MAIOR OU IGUAL A 0,20 M E MENOR QUE 0,40 M.AF_05/2018</v>
          </cell>
          <cell r="C6150" t="str">
            <v>UN</v>
          </cell>
          <cell r="D6150" t="str">
            <v>ATRIBUÍDO SÃO PAULO</v>
          </cell>
          <cell r="E6150">
            <v>210.48</v>
          </cell>
        </row>
        <row r="6151">
          <cell r="A6151">
            <v>98534</v>
          </cell>
          <cell r="B6151" t="str">
            <v>PODA EM ALTURA DE ÁRVORE COM DIÂMETRO DE TRONCO MAIOR OU IGUAL A 0,40 M E MENOR QUE 0,60 M.AF_05/2018</v>
          </cell>
          <cell r="C6151" t="str">
            <v>UN</v>
          </cell>
          <cell r="D6151" t="str">
            <v>ATRIBUÍDO SÃO PAULO</v>
          </cell>
          <cell r="E6151">
            <v>536.44000000000005</v>
          </cell>
        </row>
        <row r="6152">
          <cell r="A6152">
            <v>98535</v>
          </cell>
          <cell r="B6152" t="str">
            <v>PODA EM ALTURA DE ÁRVORE COM DIÂMETRO DE TRONCO MAIOR OU IGUAL A 0,60 M.AF_05/2018</v>
          </cell>
          <cell r="C6152" t="str">
            <v>UN</v>
          </cell>
          <cell r="D6152" t="str">
            <v>ATRIBUÍDO SÃO PAULO</v>
          </cell>
          <cell r="E6152">
            <v>853.82</v>
          </cell>
        </row>
        <row r="6153">
          <cell r="A6153">
            <v>88238</v>
          </cell>
          <cell r="B6153" t="str">
            <v>AJUDANTE DE ARMADOR COM ENCARGOS COMPLEMENTARES</v>
          </cell>
          <cell r="C6153" t="str">
            <v>H</v>
          </cell>
          <cell r="D6153" t="str">
            <v>COEFICIENTE DE REPRESENTATIVIDADE</v>
          </cell>
          <cell r="E6153">
            <v>17.02</v>
          </cell>
        </row>
        <row r="6154">
          <cell r="A6154">
            <v>88239</v>
          </cell>
          <cell r="B6154" t="str">
            <v>AJUDANTE DE CARPINTEIRO COM ENCARGOS COMPLEMENTARES</v>
          </cell>
          <cell r="C6154" t="str">
            <v>H</v>
          </cell>
          <cell r="D6154" t="str">
            <v>COEFICIENTE DE REPRESENTATIVIDADE</v>
          </cell>
          <cell r="E6154">
            <v>18.55</v>
          </cell>
        </row>
        <row r="6155">
          <cell r="A6155">
            <v>88240</v>
          </cell>
          <cell r="B6155" t="str">
            <v>AJUDANTE DE ESTRUTURA METÁLICA COM ENCARGOS COMPLEMENTARES</v>
          </cell>
          <cell r="C6155" t="str">
            <v>H</v>
          </cell>
          <cell r="D6155" t="str">
            <v>COEFICIENTE DE REPRESENTATIVIDADE</v>
          </cell>
          <cell r="E6155">
            <v>18.22</v>
          </cell>
        </row>
        <row r="6156">
          <cell r="A6156">
            <v>88241</v>
          </cell>
          <cell r="B6156" t="str">
            <v>AJUDANTE DE OPERAÇÃO EM GERAL COM ENCARGOS COMPLEMENTARES</v>
          </cell>
          <cell r="C6156" t="str">
            <v>H</v>
          </cell>
          <cell r="D6156" t="str">
            <v>COEFICIENTE DE REPRESENTATIVIDADE</v>
          </cell>
          <cell r="E6156">
            <v>17.43</v>
          </cell>
        </row>
        <row r="6157">
          <cell r="A6157">
            <v>88242</v>
          </cell>
          <cell r="B6157" t="str">
            <v>AJUDANTE DE PEDREIRO COM ENCARGOS COMPLEMENTARES</v>
          </cell>
          <cell r="C6157" t="str">
            <v>H</v>
          </cell>
          <cell r="D6157" t="str">
            <v>COEFICIENTE DE REPRESENTATIVIDADE</v>
          </cell>
          <cell r="E6157">
            <v>15.76</v>
          </cell>
        </row>
        <row r="6158">
          <cell r="A6158">
            <v>88243</v>
          </cell>
          <cell r="B6158" t="str">
            <v>AJUDANTE ESPECIALIZADO COM ENCARGOS COMPLEMENTARES</v>
          </cell>
          <cell r="C6158" t="str">
            <v>H</v>
          </cell>
          <cell r="D6158" t="str">
            <v>COEFICIENTE DE REPRESENTATIVIDADE</v>
          </cell>
          <cell r="E6158">
            <v>18.89</v>
          </cell>
        </row>
        <row r="6159">
          <cell r="A6159">
            <v>88245</v>
          </cell>
          <cell r="B6159" t="str">
            <v>ARMADOR COM ENCARGOS COMPLEMENTARES</v>
          </cell>
          <cell r="C6159" t="str">
            <v>H</v>
          </cell>
          <cell r="D6159" t="str">
            <v>COEFICIENTE DE REPRESENTATIVIDADE</v>
          </cell>
          <cell r="E6159">
            <v>22.22</v>
          </cell>
        </row>
        <row r="6160">
          <cell r="A6160">
            <v>88246</v>
          </cell>
          <cell r="B6160" t="str">
            <v>ASSENTADOR DE TUBOS COM ENCARGOS COMPLEMENTARES</v>
          </cell>
          <cell r="C6160" t="str">
            <v>H</v>
          </cell>
          <cell r="D6160" t="str">
            <v>COEFICIENTE DE REPRESENTATIVIDADE</v>
          </cell>
          <cell r="E6160">
            <v>25.19</v>
          </cell>
        </row>
        <row r="6161">
          <cell r="A6161">
            <v>88247</v>
          </cell>
          <cell r="B6161" t="str">
            <v>AUXILIAR DE ELETRICISTA COM ENCARGOS COMPLEMENTARES</v>
          </cell>
          <cell r="C6161" t="str">
            <v>H</v>
          </cell>
          <cell r="D6161" t="str">
            <v>COEFICIENTE DE REPRESENTATIVIDADE</v>
          </cell>
          <cell r="E6161">
            <v>18.73</v>
          </cell>
        </row>
        <row r="6162">
          <cell r="A6162">
            <v>88248</v>
          </cell>
          <cell r="B6162" t="str">
            <v>AUXILIAR DE ENCANADOR OU BOMBEIRO HIDRÁULICO COM ENCARGOS COMPLEMENTARES</v>
          </cell>
          <cell r="C6162" t="str">
            <v>H</v>
          </cell>
          <cell r="D6162" t="str">
            <v>COEFICIENTE DE REPRESENTATIVIDADE</v>
          </cell>
          <cell r="E6162">
            <v>15.81</v>
          </cell>
        </row>
        <row r="6163">
          <cell r="A6163">
            <v>88249</v>
          </cell>
          <cell r="B6163" t="str">
            <v>AUXILIAR DE LABORATÓRIO COM ENCARGOS COMPLEMENTARES</v>
          </cell>
          <cell r="C6163" t="str">
            <v>H</v>
          </cell>
          <cell r="D6163" t="str">
            <v>COEFICIENTE DE REPRESENTATIVIDADE</v>
          </cell>
          <cell r="E6163">
            <v>28.32</v>
          </cell>
        </row>
        <row r="6164">
          <cell r="A6164">
            <v>88250</v>
          </cell>
          <cell r="B6164" t="str">
            <v>AUXILIAR DE MECÂNICO COM ENCARGOS COMPLEMENTARES</v>
          </cell>
          <cell r="C6164" t="str">
            <v>H</v>
          </cell>
          <cell r="D6164" t="str">
            <v>COEFICIENTE DE REPRESENTATIVIDADE</v>
          </cell>
          <cell r="E6164">
            <v>18.600000000000001</v>
          </cell>
        </row>
        <row r="6165">
          <cell r="A6165">
            <v>88251</v>
          </cell>
          <cell r="B6165" t="str">
            <v>AUXILIAR DE SERRALHEIRO COM ENCARGOS COMPLEMENTARES</v>
          </cell>
          <cell r="C6165" t="str">
            <v>H</v>
          </cell>
          <cell r="D6165" t="str">
            <v>COEFICIENTE DE REPRESENTATIVIDADE</v>
          </cell>
          <cell r="E6165">
            <v>17.89</v>
          </cell>
        </row>
        <row r="6166">
          <cell r="A6166">
            <v>88252</v>
          </cell>
          <cell r="B6166" t="str">
            <v>AUXILIAR DE SERVIÇOS GERAIS COM ENCARGOS COMPLEMENTARES</v>
          </cell>
          <cell r="C6166" t="str">
            <v>H</v>
          </cell>
          <cell r="D6166" t="str">
            <v>COEFICIENTE DE REPRESENTATIVIDADE</v>
          </cell>
          <cell r="E6166">
            <v>16.510000000000002</v>
          </cell>
        </row>
        <row r="6167">
          <cell r="A6167">
            <v>88253</v>
          </cell>
          <cell r="B6167" t="str">
            <v>AUXILIAR DE TOPÓGRAFO COM ENCARGOS COMPLEMENTARES</v>
          </cell>
          <cell r="C6167" t="str">
            <v>H</v>
          </cell>
          <cell r="D6167" t="str">
            <v>COEFICIENTE DE REPRESENTATIVIDADE</v>
          </cell>
          <cell r="E6167">
            <v>15.54</v>
          </cell>
        </row>
        <row r="6168">
          <cell r="A6168">
            <v>88255</v>
          </cell>
          <cell r="B6168" t="str">
            <v>AUXILIAR TÉCNICO DE ENGENHARIA COM ENCARGOS COMPLEMENTARES</v>
          </cell>
          <cell r="C6168" t="str">
            <v>H</v>
          </cell>
          <cell r="D6168" t="str">
            <v>COEFICIENTE DE REPRESENTATIVIDADE</v>
          </cell>
          <cell r="E6168">
            <v>32.659999999999997</v>
          </cell>
        </row>
        <row r="6169">
          <cell r="A6169">
            <v>88256</v>
          </cell>
          <cell r="B6169" t="str">
            <v>AZULEJISTA OU LADRILHISTA COM ENCARGOS COMPLEMENTARES</v>
          </cell>
          <cell r="C6169" t="str">
            <v>H</v>
          </cell>
          <cell r="D6169" t="str">
            <v>COEFICIENTE DE REPRESENTATIVIDADE</v>
          </cell>
          <cell r="E6169">
            <v>23.13</v>
          </cell>
        </row>
        <row r="6170">
          <cell r="A6170">
            <v>88257</v>
          </cell>
          <cell r="B6170" t="str">
            <v>BLASTER, DINAMITADOR OU CABO DE FOGO COM ENCARGOS COMPLEMENTARES</v>
          </cell>
          <cell r="C6170" t="str">
            <v>H</v>
          </cell>
          <cell r="D6170" t="str">
            <v>COEFICIENTE DE REPRESENTATIVIDADE</v>
          </cell>
          <cell r="E6170">
            <v>23.34</v>
          </cell>
        </row>
        <row r="6171">
          <cell r="A6171">
            <v>88258</v>
          </cell>
          <cell r="B6171" t="str">
            <v>CADASTRISTA DE REDES DE AGUA E ESGOTO COM ENCARGOS COMPLEMENTARES</v>
          </cell>
          <cell r="C6171" t="str">
            <v>H</v>
          </cell>
          <cell r="D6171" t="str">
            <v>COEFICIENTE DE REPRESENTATIVIDADE</v>
          </cell>
          <cell r="E6171">
            <v>20.56</v>
          </cell>
        </row>
        <row r="6172">
          <cell r="A6172">
            <v>88259</v>
          </cell>
          <cell r="B6172" t="str">
            <v>CALAFETADOR/CALAFATE COM ENCARGOS COMPLEMENTARES</v>
          </cell>
          <cell r="C6172" t="str">
            <v>H</v>
          </cell>
          <cell r="D6172" t="str">
            <v>COEFICIENTE DE REPRESENTATIVIDADE</v>
          </cell>
          <cell r="E6172">
            <v>26</v>
          </cell>
        </row>
        <row r="6173">
          <cell r="A6173">
            <v>88260</v>
          </cell>
          <cell r="B6173" t="str">
            <v>CALCETEIRO COM ENCARGOS COMPLEMENTARES</v>
          </cell>
          <cell r="C6173" t="str">
            <v>H</v>
          </cell>
          <cell r="D6173" t="str">
            <v>COEFICIENTE DE REPRESENTATIVIDADE</v>
          </cell>
          <cell r="E6173">
            <v>20.010000000000002</v>
          </cell>
        </row>
        <row r="6174">
          <cell r="A6174">
            <v>88261</v>
          </cell>
          <cell r="B6174" t="str">
            <v>CARPINTEIRO DE ESQUADRIA COM ENCARGOS COMPLEMENTARES</v>
          </cell>
          <cell r="C6174" t="str">
            <v>H</v>
          </cell>
          <cell r="D6174" t="str">
            <v>COEFICIENTE DE REPRESENTATIVIDADE</v>
          </cell>
          <cell r="E6174">
            <v>19.440000000000001</v>
          </cell>
        </row>
        <row r="6175">
          <cell r="A6175">
            <v>88262</v>
          </cell>
          <cell r="B6175" t="str">
            <v>CARPINTEIRO DE FORMAS COM ENCARGOS COMPLEMENTARES</v>
          </cell>
          <cell r="C6175" t="str">
            <v>H</v>
          </cell>
          <cell r="D6175" t="str">
            <v>COLETADO</v>
          </cell>
          <cell r="E6175">
            <v>22.18</v>
          </cell>
        </row>
        <row r="6176">
          <cell r="A6176">
            <v>88263</v>
          </cell>
          <cell r="B6176" t="str">
            <v>CAVOUQUEIRO OU OPERADOR PERFURATRIZ/ROMPEDOR COM ENCARGOS COMPLEMENTARES</v>
          </cell>
          <cell r="C6176" t="str">
            <v>H</v>
          </cell>
          <cell r="D6176" t="str">
            <v>COEFICIENTE DE REPRESENTATIVIDADE</v>
          </cell>
          <cell r="E6176">
            <v>17.73</v>
          </cell>
        </row>
        <row r="6177">
          <cell r="A6177">
            <v>88264</v>
          </cell>
          <cell r="B6177" t="str">
            <v>ELETRICISTA COM ENCARGOS COMPLEMENTARES</v>
          </cell>
          <cell r="C6177" t="str">
            <v>H</v>
          </cell>
          <cell r="D6177" t="str">
            <v>COLETADO</v>
          </cell>
          <cell r="E6177">
            <v>24.49</v>
          </cell>
        </row>
        <row r="6178">
          <cell r="A6178">
            <v>88265</v>
          </cell>
          <cell r="B6178" t="str">
            <v>ELETRICISTA INDUSTRIAL COM ENCARGOS COMPLEMENTARES</v>
          </cell>
          <cell r="C6178" t="str">
            <v>H</v>
          </cell>
          <cell r="D6178" t="str">
            <v>COEFICIENTE DE REPRESENTATIVIDADE</v>
          </cell>
          <cell r="E6178">
            <v>26.45</v>
          </cell>
        </row>
        <row r="6179">
          <cell r="A6179">
            <v>88266</v>
          </cell>
          <cell r="B6179" t="str">
            <v>ELETROTÉCNICO COM ENCARGOS COMPLEMENTARES</v>
          </cell>
          <cell r="C6179" t="str">
            <v>H</v>
          </cell>
          <cell r="D6179" t="str">
            <v>COEFICIENTE DE REPRESENTATIVIDADE</v>
          </cell>
          <cell r="E6179">
            <v>28.25</v>
          </cell>
        </row>
        <row r="6180">
          <cell r="A6180">
            <v>88267</v>
          </cell>
          <cell r="B6180" t="str">
            <v>ENCANADOR OU BOMBEIRO HIDRÁULICO COM ENCARGOS COMPLEMENTARES</v>
          </cell>
          <cell r="C6180" t="str">
            <v>H</v>
          </cell>
          <cell r="D6180" t="str">
            <v>COLETADO</v>
          </cell>
          <cell r="E6180">
            <v>20.41</v>
          </cell>
        </row>
        <row r="6181">
          <cell r="A6181">
            <v>88268</v>
          </cell>
          <cell r="B6181" t="str">
            <v>ESTUCADOR COM ENCARGOS COMPLEMENTARES</v>
          </cell>
          <cell r="C6181" t="str">
            <v>H</v>
          </cell>
          <cell r="D6181" t="str">
            <v>COEFICIENTE DE REPRESENTATIVIDADE</v>
          </cell>
          <cell r="E6181">
            <v>23.05</v>
          </cell>
        </row>
        <row r="6182">
          <cell r="A6182">
            <v>88269</v>
          </cell>
          <cell r="B6182" t="str">
            <v>GESSEIRO COM ENCARGOS COMPLEMENTARES</v>
          </cell>
          <cell r="C6182" t="str">
            <v>H</v>
          </cell>
          <cell r="D6182" t="str">
            <v>COEFICIENTE DE REPRESENTATIVIDADE</v>
          </cell>
          <cell r="E6182">
            <v>17.73</v>
          </cell>
        </row>
        <row r="6183">
          <cell r="A6183">
            <v>88270</v>
          </cell>
          <cell r="B6183" t="str">
            <v>IMPERMEABILIZADOR COM ENCARGOS COMPLEMENTARES</v>
          </cell>
          <cell r="C6183" t="str">
            <v>H</v>
          </cell>
          <cell r="D6183" t="str">
            <v>COEFICIENTE DE REPRESENTATIVIDADE</v>
          </cell>
          <cell r="E6183">
            <v>21.08</v>
          </cell>
        </row>
        <row r="6184">
          <cell r="A6184">
            <v>88272</v>
          </cell>
          <cell r="B6184" t="str">
            <v>MACARIQUEIRO COM ENCARGOS COMPLEMENTARES</v>
          </cell>
          <cell r="C6184" t="str">
            <v>H</v>
          </cell>
          <cell r="D6184" t="str">
            <v>COEFICIENTE DE REPRESENTATIVIDADE</v>
          </cell>
          <cell r="E6184">
            <v>23.78</v>
          </cell>
        </row>
        <row r="6185">
          <cell r="A6185">
            <v>88273</v>
          </cell>
          <cell r="B6185" t="str">
            <v>MARCENEIRO COM ENCARGOS COMPLEMENTARES</v>
          </cell>
          <cell r="C6185" t="str">
            <v>H</v>
          </cell>
          <cell r="D6185" t="str">
            <v>COEFICIENTE DE REPRESENTATIVIDADE</v>
          </cell>
          <cell r="E6185">
            <v>22.59</v>
          </cell>
        </row>
        <row r="6186">
          <cell r="A6186">
            <v>88274</v>
          </cell>
          <cell r="B6186" t="str">
            <v>MARMORISTA/GRANITEIRO COM ENCARGOS COMPLEMENTARES</v>
          </cell>
          <cell r="C6186" t="str">
            <v>H</v>
          </cell>
          <cell r="D6186" t="str">
            <v>COEFICIENTE DE REPRESENTATIVIDADE</v>
          </cell>
          <cell r="E6186">
            <v>23.13</v>
          </cell>
        </row>
        <row r="6187">
          <cell r="A6187">
            <v>88275</v>
          </cell>
          <cell r="B6187" t="str">
            <v>MECÃNICO DE EQUIPAMENTOS PESADOS COM ENCARGOS COMPLEMENTARES</v>
          </cell>
          <cell r="C6187" t="str">
            <v>H</v>
          </cell>
          <cell r="D6187" t="str">
            <v>COEFICIENTE DE REPRESENTATIVIDADE</v>
          </cell>
          <cell r="E6187">
            <v>29.25</v>
          </cell>
        </row>
        <row r="6188">
          <cell r="A6188">
            <v>88277</v>
          </cell>
          <cell r="B6188" t="str">
            <v>MONTADOR (TUBO AÇO/EQUIPAMENTOS) COM ENCARGOS COMPLEMENTARES</v>
          </cell>
          <cell r="C6188" t="str">
            <v>H</v>
          </cell>
          <cell r="D6188" t="str">
            <v>COEFICIENTE DE REPRESENTATIVIDADE</v>
          </cell>
          <cell r="E6188">
            <v>22.73</v>
          </cell>
        </row>
        <row r="6189">
          <cell r="A6189">
            <v>88278</v>
          </cell>
          <cell r="B6189" t="str">
            <v>MONTADOR DE ESTRUTURA METÁLICA COM ENCARGOS COMPLEMENTARES</v>
          </cell>
          <cell r="C6189" t="str">
            <v>H</v>
          </cell>
          <cell r="D6189" t="str">
            <v>COEFICIENTE DE REPRESENTATIVIDADE</v>
          </cell>
          <cell r="E6189">
            <v>23.29</v>
          </cell>
        </row>
        <row r="6190">
          <cell r="A6190">
            <v>88279</v>
          </cell>
          <cell r="B6190" t="str">
            <v>MONTADOR ELETROMECÃNICO COM ENCARGOS COMPLEMENTARES</v>
          </cell>
          <cell r="C6190" t="str">
            <v>H</v>
          </cell>
          <cell r="D6190" t="str">
            <v>COEFICIENTE DE REPRESENTATIVIDADE</v>
          </cell>
          <cell r="E6190">
            <v>33.29</v>
          </cell>
        </row>
        <row r="6191">
          <cell r="A6191">
            <v>88281</v>
          </cell>
          <cell r="B6191" t="str">
            <v>MOTORISTA DE BASCULANTE COM ENCARGOS COMPLEMENTARES</v>
          </cell>
          <cell r="C6191" t="str">
            <v>H</v>
          </cell>
          <cell r="D6191" t="str">
            <v>COEFICIENTE DE REPRESENTATIVIDADE</v>
          </cell>
          <cell r="E6191">
            <v>21.33</v>
          </cell>
        </row>
        <row r="6192">
          <cell r="A6192">
            <v>88282</v>
          </cell>
          <cell r="B6192" t="str">
            <v>MOTORISTA DE CAMINHÃO COM ENCARGOS COMPLEMENTARES</v>
          </cell>
          <cell r="C6192" t="str">
            <v>H</v>
          </cell>
          <cell r="D6192" t="str">
            <v>COEFICIENTE DE REPRESENTATIVIDADE</v>
          </cell>
          <cell r="E6192">
            <v>22.37</v>
          </cell>
        </row>
        <row r="6193">
          <cell r="A6193">
            <v>88283</v>
          </cell>
          <cell r="B6193" t="str">
            <v>MOTORISTA DE CAMINHÃO E CARRETA COM ENCARGOS COMPLEMENTARES</v>
          </cell>
          <cell r="C6193" t="str">
            <v>H</v>
          </cell>
          <cell r="D6193" t="str">
            <v>COEFICIENTE DE REPRESENTATIVIDADE</v>
          </cell>
          <cell r="E6193">
            <v>28.44</v>
          </cell>
        </row>
        <row r="6194">
          <cell r="A6194">
            <v>88284</v>
          </cell>
          <cell r="B6194" t="str">
            <v>MOTORISTA DE VEIÍCULO LEVE COM ENCARGOS COMPLEMENTARES</v>
          </cell>
          <cell r="C6194" t="str">
            <v>H</v>
          </cell>
          <cell r="D6194" t="str">
            <v>COEFICIENTE DE REPRESENTATIVIDADE</v>
          </cell>
          <cell r="E6194">
            <v>21.71</v>
          </cell>
        </row>
        <row r="6195">
          <cell r="A6195">
            <v>88285</v>
          </cell>
          <cell r="B6195" t="str">
            <v>MOTORISTA DE VEÍCULO PESADO COM ENCARGOS COMPLEMENTARES</v>
          </cell>
          <cell r="C6195" t="str">
            <v>H</v>
          </cell>
          <cell r="D6195" t="str">
            <v>COEFICIENTE DE REPRESENTATIVIDADE</v>
          </cell>
          <cell r="E6195">
            <v>25.07</v>
          </cell>
        </row>
        <row r="6196">
          <cell r="A6196">
            <v>88286</v>
          </cell>
          <cell r="B6196" t="str">
            <v>MOTORISTA OPERADOR DE MUNCK COM ENCARGOS COMPLEMENTARES</v>
          </cell>
          <cell r="C6196" t="str">
            <v>H</v>
          </cell>
          <cell r="D6196" t="str">
            <v>COEFICIENTE DE REPRESENTATIVIDADE</v>
          </cell>
          <cell r="E6196">
            <v>25.43</v>
          </cell>
        </row>
        <row r="6197">
          <cell r="A6197">
            <v>88288</v>
          </cell>
          <cell r="B6197" t="str">
            <v>NIVELADOR COM ENCARGOS COMPLEMENTARES</v>
          </cell>
          <cell r="C6197" t="str">
            <v>H</v>
          </cell>
          <cell r="D6197" t="str">
            <v>COEFICIENTE DE REPRESENTATIVIDADE</v>
          </cell>
          <cell r="E6197">
            <v>18.489999999999998</v>
          </cell>
        </row>
        <row r="6198">
          <cell r="A6198">
            <v>88291</v>
          </cell>
          <cell r="B6198" t="str">
            <v>OPERADOR DE BETONEIRA (CAMINHÃO) COM ENCARGOS COMPLEMENTARES</v>
          </cell>
          <cell r="C6198" t="str">
            <v>H</v>
          </cell>
          <cell r="D6198" t="str">
            <v>COEFICIENTE DE REPRESENTATIVIDADE</v>
          </cell>
          <cell r="E6198">
            <v>20.62</v>
          </cell>
        </row>
        <row r="6199">
          <cell r="A6199">
            <v>88292</v>
          </cell>
          <cell r="B6199" t="str">
            <v>OPERADOR DE COMPRESSOR OU COMPRESSORISTA COM ENCARGOS COMPLEMENTARES</v>
          </cell>
          <cell r="C6199" t="str">
            <v>H</v>
          </cell>
          <cell r="D6199" t="str">
            <v>COEFICIENTE DE REPRESENTATIVIDADE</v>
          </cell>
          <cell r="E6199">
            <v>23.36</v>
          </cell>
        </row>
        <row r="6200">
          <cell r="A6200">
            <v>88293</v>
          </cell>
          <cell r="B6200" t="str">
            <v>OPERADOR DE DEMARCADORA DE FAIXAS COM ENCARGOS COMPLEMENTARES</v>
          </cell>
          <cell r="C6200" t="str">
            <v>H</v>
          </cell>
          <cell r="D6200" t="str">
            <v>COEFICIENTE DE REPRESENTATIVIDADE</v>
          </cell>
          <cell r="E6200">
            <v>24.4</v>
          </cell>
        </row>
        <row r="6201">
          <cell r="A6201">
            <v>88294</v>
          </cell>
          <cell r="B6201" t="str">
            <v>OPERADOR DE ESCAVADEIRA COM ENCARGOS COMPLEMENTARES</v>
          </cell>
          <cell r="C6201" t="str">
            <v>H</v>
          </cell>
          <cell r="D6201" t="str">
            <v>COLETADO</v>
          </cell>
          <cell r="E6201">
            <v>26.38</v>
          </cell>
        </row>
        <row r="6202">
          <cell r="A6202">
            <v>88295</v>
          </cell>
          <cell r="B6202" t="str">
            <v>OPERADOR DE GUINCHO COM ENCARGOS COMPLEMENTARES</v>
          </cell>
          <cell r="C6202" t="str">
            <v>H</v>
          </cell>
          <cell r="D6202" t="str">
            <v>COEFICIENTE DE REPRESENTATIVIDADE</v>
          </cell>
          <cell r="E6202">
            <v>21.84</v>
          </cell>
        </row>
        <row r="6203">
          <cell r="A6203">
            <v>88296</v>
          </cell>
          <cell r="B6203" t="str">
            <v>OPERADOR DE GUINDASTE COM ENCARGOS COMPLEMENTARES</v>
          </cell>
          <cell r="C6203" t="str">
            <v>H</v>
          </cell>
          <cell r="D6203" t="str">
            <v>COEFICIENTE DE REPRESENTATIVIDADE</v>
          </cell>
          <cell r="E6203">
            <v>37.08</v>
          </cell>
        </row>
        <row r="6204">
          <cell r="A6204">
            <v>88297</v>
          </cell>
          <cell r="B6204" t="str">
            <v>OPERADOR DE MÁQUINAS E EQUIPAMENTOS COM ENCARGOS COMPLEMENTARES</v>
          </cell>
          <cell r="C6204" t="str">
            <v>H</v>
          </cell>
          <cell r="D6204" t="str">
            <v>COEFICIENTE DE REPRESENTATIVIDADE</v>
          </cell>
          <cell r="E6204">
            <v>25.18</v>
          </cell>
        </row>
        <row r="6205">
          <cell r="A6205">
            <v>88298</v>
          </cell>
          <cell r="B6205" t="str">
            <v>OPERADOR DE MARTELETE OU MARTELETEIRO COM ENCARGOS COMPLEMENTARES</v>
          </cell>
          <cell r="C6205" t="str">
            <v>H</v>
          </cell>
          <cell r="D6205" t="str">
            <v>COEFICIENTE DE REPRESENTATIVIDADE</v>
          </cell>
          <cell r="E6205">
            <v>14.56</v>
          </cell>
        </row>
        <row r="6206">
          <cell r="A6206">
            <v>88299</v>
          </cell>
          <cell r="B6206" t="str">
            <v>OPERADOR DE MOTO-ESCREIPER COM ENCARGOS COMPLEMENTARES</v>
          </cell>
          <cell r="C6206" t="str">
            <v>H</v>
          </cell>
          <cell r="D6206" t="str">
            <v>COEFICIENTE DE REPRESENTATIVIDADE</v>
          </cell>
          <cell r="E6206">
            <v>24.72</v>
          </cell>
        </row>
        <row r="6207">
          <cell r="A6207">
            <v>88300</v>
          </cell>
          <cell r="B6207" t="str">
            <v>OPERADOR DE MOTONIVELADORA COM ENCARGOS COMPLEMENTARES</v>
          </cell>
          <cell r="C6207" t="str">
            <v>H</v>
          </cell>
          <cell r="D6207" t="str">
            <v>COEFICIENTE DE REPRESENTATIVIDADE</v>
          </cell>
          <cell r="E6207">
            <v>29.38</v>
          </cell>
        </row>
        <row r="6208">
          <cell r="A6208">
            <v>88301</v>
          </cell>
          <cell r="B6208" t="str">
            <v>OPERADOR DE PÁ CARREGADEIRA COM ENCARGOS COMPLEMENTARES</v>
          </cell>
          <cell r="C6208" t="str">
            <v>H</v>
          </cell>
          <cell r="D6208" t="str">
            <v>COEFICIENTE DE REPRESENTATIVIDADE</v>
          </cell>
          <cell r="E6208">
            <v>24.02</v>
          </cell>
        </row>
        <row r="6209">
          <cell r="A6209">
            <v>88302</v>
          </cell>
          <cell r="B6209" t="str">
            <v>OPERADOR DE PAVIMENTADORA COM ENCARGOS COMPLEMENTARES</v>
          </cell>
          <cell r="C6209" t="str">
            <v>H</v>
          </cell>
          <cell r="D6209" t="str">
            <v>COEFICIENTE DE REPRESENTATIVIDADE</v>
          </cell>
          <cell r="E6209">
            <v>25.39</v>
          </cell>
        </row>
        <row r="6210">
          <cell r="A6210">
            <v>88303</v>
          </cell>
          <cell r="B6210" t="str">
            <v>OPERADOR DE ROLO COMPACTADOR COM ENCARGOS COMPLEMENTARES</v>
          </cell>
          <cell r="C6210" t="str">
            <v>H</v>
          </cell>
          <cell r="D6210" t="str">
            <v>COEFICIENTE DE REPRESENTATIVIDADE</v>
          </cell>
          <cell r="E6210">
            <v>20.190000000000001</v>
          </cell>
        </row>
        <row r="6211">
          <cell r="A6211">
            <v>88304</v>
          </cell>
          <cell r="B6211" t="str">
            <v>OPERADOR DE USINA DE ASFALTO, DE SOLOS OU DE CONCRETO COM ENCARGOS COMPLEMENTARES</v>
          </cell>
          <cell r="C6211" t="str">
            <v>H</v>
          </cell>
          <cell r="D6211" t="str">
            <v>COEFICIENTE DE REPRESENTATIVIDADE</v>
          </cell>
          <cell r="E6211">
            <v>22.41</v>
          </cell>
        </row>
        <row r="6212">
          <cell r="A6212">
            <v>88306</v>
          </cell>
          <cell r="B6212" t="str">
            <v>OPERADOR JATO DE AREIA OU JATISTA COM ENCARGOS COMPLEMENTARES</v>
          </cell>
          <cell r="C6212" t="str">
            <v>H</v>
          </cell>
          <cell r="D6212" t="str">
            <v>COEFICIENTE DE REPRESENTATIVIDADE</v>
          </cell>
          <cell r="E6212">
            <v>29.3</v>
          </cell>
        </row>
        <row r="6213">
          <cell r="A6213">
            <v>88307</v>
          </cell>
          <cell r="B6213" t="str">
            <v>OPERADOR PARA BATE ESTACAS COM ENCARGOS COMPLEMENTARES</v>
          </cell>
          <cell r="C6213" t="str">
            <v>H</v>
          </cell>
          <cell r="D6213" t="str">
            <v>COEFICIENTE DE REPRESENTATIVIDADE</v>
          </cell>
          <cell r="E6213">
            <v>26.46</v>
          </cell>
        </row>
        <row r="6214">
          <cell r="A6214">
            <v>88308</v>
          </cell>
          <cell r="B6214" t="str">
            <v>PASTILHEIRO COM ENCARGOS COMPLEMENTARES</v>
          </cell>
          <cell r="C6214" t="str">
            <v>H</v>
          </cell>
          <cell r="D6214" t="str">
            <v>COEFICIENTE DE REPRESENTATIVIDADE</v>
          </cell>
          <cell r="E6214">
            <v>23.13</v>
          </cell>
        </row>
        <row r="6215">
          <cell r="A6215">
            <v>88309</v>
          </cell>
          <cell r="B6215" t="str">
            <v>PEDREIRO COM ENCARGOS COMPLEMENTARES</v>
          </cell>
          <cell r="C6215" t="str">
            <v>H</v>
          </cell>
          <cell r="D6215" t="str">
            <v>COLETADO</v>
          </cell>
          <cell r="E6215">
            <v>22.33</v>
          </cell>
        </row>
        <row r="6216">
          <cell r="A6216">
            <v>88310</v>
          </cell>
          <cell r="B6216" t="str">
            <v>PINTOR COM ENCARGOS COMPLEMENTARES</v>
          </cell>
          <cell r="C6216" t="str">
            <v>H</v>
          </cell>
          <cell r="D6216" t="str">
            <v>COLETADO</v>
          </cell>
          <cell r="E6216">
            <v>23.43</v>
          </cell>
        </row>
        <row r="6217">
          <cell r="A6217">
            <v>88311</v>
          </cell>
          <cell r="B6217" t="str">
            <v>PINTOR DE LETREIROS COM ENCARGOS COMPLEMENTARES</v>
          </cell>
          <cell r="C6217" t="str">
            <v>H</v>
          </cell>
          <cell r="D6217" t="str">
            <v>COEFICIENTE DE REPRESENTATIVIDADE</v>
          </cell>
          <cell r="E6217">
            <v>28.88</v>
          </cell>
        </row>
        <row r="6218">
          <cell r="A6218">
            <v>88312</v>
          </cell>
          <cell r="B6218" t="str">
            <v>PINTOR PARA TINTA EPÓXI COM ENCARGOS COMPLEMENTARES</v>
          </cell>
          <cell r="C6218" t="str">
            <v>H</v>
          </cell>
          <cell r="D6218" t="str">
            <v>COEFICIENTE DE REPRESENTATIVIDADE</v>
          </cell>
          <cell r="E6218">
            <v>24.71</v>
          </cell>
        </row>
        <row r="6219">
          <cell r="A6219">
            <v>88313</v>
          </cell>
          <cell r="B6219" t="str">
            <v>POCEIRO COM ENCARGOS COMPLEMENTARES</v>
          </cell>
          <cell r="C6219" t="str">
            <v>H</v>
          </cell>
          <cell r="D6219" t="str">
            <v>COEFICIENTE DE REPRESENTATIVIDADE</v>
          </cell>
          <cell r="E6219">
            <v>20.8</v>
          </cell>
        </row>
        <row r="6220">
          <cell r="A6220">
            <v>88314</v>
          </cell>
          <cell r="B6220" t="str">
            <v>RASTELEIRO COM ENCARGOS COMPLEMENTARES</v>
          </cell>
          <cell r="C6220" t="str">
            <v>H</v>
          </cell>
          <cell r="D6220" t="str">
            <v>COEFICIENTE DE REPRESENTATIVIDADE</v>
          </cell>
          <cell r="E6220">
            <v>18.53</v>
          </cell>
        </row>
        <row r="6221">
          <cell r="A6221">
            <v>88315</v>
          </cell>
          <cell r="B6221" t="str">
            <v>SERRALHEIRO COM ENCARGOS COMPLEMENTARES</v>
          </cell>
          <cell r="C6221" t="str">
            <v>H</v>
          </cell>
          <cell r="D6221" t="str">
            <v>COEFICIENTE DE REPRESENTATIVIDADE</v>
          </cell>
          <cell r="E6221">
            <v>22.22</v>
          </cell>
        </row>
        <row r="6222">
          <cell r="A6222">
            <v>88316</v>
          </cell>
          <cell r="B6222" t="str">
            <v>SERVENTE COM ENCARGOS COMPLEMENTARES</v>
          </cell>
          <cell r="C6222" t="str">
            <v>H</v>
          </cell>
          <cell r="D6222" t="str">
            <v>COLETADO</v>
          </cell>
          <cell r="E6222">
            <v>15.78</v>
          </cell>
        </row>
        <row r="6223">
          <cell r="A6223">
            <v>88317</v>
          </cell>
          <cell r="B6223" t="str">
            <v>SOLDADOR COM ENCARGOS COMPLEMENTARES</v>
          </cell>
          <cell r="C6223" t="str">
            <v>H</v>
          </cell>
          <cell r="D6223" t="str">
            <v>COLETADO</v>
          </cell>
          <cell r="E6223">
            <v>24.82</v>
          </cell>
        </row>
        <row r="6224">
          <cell r="A6224">
            <v>88318</v>
          </cell>
          <cell r="B6224" t="str">
            <v>SOLDADOR A (PARA SOLDA A SER TESTADA COM RAIOS "X") COM ENCARGOS COMPLEMENTARES</v>
          </cell>
          <cell r="C6224" t="str">
            <v>H</v>
          </cell>
          <cell r="D6224" t="str">
            <v>COEFICIENTE DE REPRESENTATIVIDADE</v>
          </cell>
          <cell r="E6224">
            <v>26.52</v>
          </cell>
        </row>
        <row r="6225">
          <cell r="A6225">
            <v>88320</v>
          </cell>
          <cell r="B6225" t="str">
            <v>TAQUEADOR OU TAQUEIRO COM ENCARGOS COMPLEMENTARES</v>
          </cell>
          <cell r="C6225" t="str">
            <v>H</v>
          </cell>
          <cell r="D6225" t="str">
            <v>COEFICIENTE DE REPRESENTATIVIDADE</v>
          </cell>
          <cell r="E6225">
            <v>26.06</v>
          </cell>
        </row>
        <row r="6226">
          <cell r="A6226">
            <v>88321</v>
          </cell>
          <cell r="B6226" t="str">
            <v>TÉCNICO DE LABORATÓRIO COM ENCARGOS COMPLEMENTARES</v>
          </cell>
          <cell r="C6226" t="str">
            <v>H</v>
          </cell>
          <cell r="D6226" t="str">
            <v>COEFICIENTE DE REPRESENTATIVIDADE</v>
          </cell>
          <cell r="E6226">
            <v>43.22</v>
          </cell>
        </row>
        <row r="6227">
          <cell r="A6227">
            <v>88322</v>
          </cell>
          <cell r="B6227" t="str">
            <v>TÉCNICO DE SONDAGEM COM ENCARGOS COMPLEMENTARES</v>
          </cell>
          <cell r="C6227" t="str">
            <v>H</v>
          </cell>
          <cell r="D6227" t="str">
            <v>COEFICIENTE DE REPRESENTATIVIDADE</v>
          </cell>
          <cell r="E6227">
            <v>25.13</v>
          </cell>
        </row>
        <row r="6228">
          <cell r="A6228">
            <v>88323</v>
          </cell>
          <cell r="B6228" t="str">
            <v>TELHADISTA COM ENCARGOS COMPLEMENTARES</v>
          </cell>
          <cell r="C6228" t="str">
            <v>H</v>
          </cell>
          <cell r="D6228" t="str">
            <v>COEFICIENTE DE REPRESENTATIVIDADE</v>
          </cell>
          <cell r="E6228">
            <v>20.14</v>
          </cell>
        </row>
        <row r="6229">
          <cell r="A6229">
            <v>88324</v>
          </cell>
          <cell r="B6229" t="str">
            <v>TRATORISTA COM ENCARGOS COMPLEMENTARES</v>
          </cell>
          <cell r="C6229" t="str">
            <v>H</v>
          </cell>
          <cell r="D6229" t="str">
            <v>COEFICIENTE DE REPRESENTATIVIDADE</v>
          </cell>
          <cell r="E6229">
            <v>27.35</v>
          </cell>
        </row>
        <row r="6230">
          <cell r="A6230">
            <v>88325</v>
          </cell>
          <cell r="B6230" t="str">
            <v>VIDRACEIRO COM ENCARGOS COMPLEMENTARES</v>
          </cell>
          <cell r="C6230" t="str">
            <v>H</v>
          </cell>
          <cell r="D6230" t="str">
            <v>COEFICIENTE DE REPRESENTATIVIDADE</v>
          </cell>
          <cell r="E6230">
            <v>21.46</v>
          </cell>
        </row>
        <row r="6231">
          <cell r="A6231">
            <v>88326</v>
          </cell>
          <cell r="B6231" t="str">
            <v>VIGIA NOTURNO COM ENCARGOS COMPLEMENTARES</v>
          </cell>
          <cell r="C6231" t="str">
            <v>H</v>
          </cell>
          <cell r="D6231" t="str">
            <v>COEFICIENTE DE REPRESENTATIVIDADE</v>
          </cell>
          <cell r="E6231">
            <v>20.21</v>
          </cell>
        </row>
        <row r="6232">
          <cell r="A6232">
            <v>88377</v>
          </cell>
          <cell r="B6232" t="str">
            <v>OPERADOR DE BETONEIRA ESTACIONÁRIA/MISTURADOR COM ENCARGOS COMPLEMENTARES</v>
          </cell>
          <cell r="C6232" t="str">
            <v>H</v>
          </cell>
          <cell r="D6232" t="str">
            <v>COEFICIENTE DE REPRESENTATIVIDADE</v>
          </cell>
          <cell r="E6232">
            <v>20.05</v>
          </cell>
        </row>
        <row r="6233">
          <cell r="A6233">
            <v>88441</v>
          </cell>
          <cell r="B6233" t="str">
            <v>JARDINEIRO COM ENCARGOS COMPLEMENTARES</v>
          </cell>
          <cell r="C6233" t="str">
            <v>H</v>
          </cell>
          <cell r="D6233" t="str">
            <v>COEFICIENTE DE REPRESENTATIVIDADE</v>
          </cell>
          <cell r="E6233">
            <v>21.58</v>
          </cell>
        </row>
        <row r="6234">
          <cell r="A6234">
            <v>88597</v>
          </cell>
          <cell r="B6234" t="str">
            <v>DESENHISTA DETALHISTA COM ENCARGOS COMPLEMENTARES</v>
          </cell>
          <cell r="C6234" t="str">
            <v>H</v>
          </cell>
          <cell r="D6234" t="str">
            <v>COEFICIENTE DE REPRESENTATIVIDADE</v>
          </cell>
          <cell r="E6234">
            <v>47.84</v>
          </cell>
        </row>
        <row r="6235">
          <cell r="A6235">
            <v>90766</v>
          </cell>
          <cell r="B6235" t="str">
            <v>ALMOXARIFE COM ENCARGOS COMPLEMENTARES</v>
          </cell>
          <cell r="C6235" t="str">
            <v>H</v>
          </cell>
          <cell r="D6235" t="str">
            <v>COLETADO</v>
          </cell>
          <cell r="E6235">
            <v>24.52</v>
          </cell>
        </row>
        <row r="6236">
          <cell r="A6236">
            <v>90767</v>
          </cell>
          <cell r="B6236" t="str">
            <v>APONTADOR OU APROPRIADOR COM ENCARGOS COMPLEMENTARES</v>
          </cell>
          <cell r="C6236" t="str">
            <v>H</v>
          </cell>
          <cell r="D6236" t="str">
            <v>COEFICIENTE DE REPRESENTATIVIDADE</v>
          </cell>
          <cell r="E6236">
            <v>25.78</v>
          </cell>
        </row>
        <row r="6237">
          <cell r="A6237">
            <v>90768</v>
          </cell>
          <cell r="B6237" t="str">
            <v>ARQUITETO DE OBRA JUNIOR COM ENCARGOS COMPLEMENTARES</v>
          </cell>
          <cell r="C6237" t="str">
            <v>H</v>
          </cell>
          <cell r="D6237" t="str">
            <v>COEFICIENTE DE REPRESENTATIVIDADE</v>
          </cell>
          <cell r="E6237">
            <v>62.44</v>
          </cell>
        </row>
        <row r="6238">
          <cell r="A6238">
            <v>90769</v>
          </cell>
          <cell r="B6238" t="str">
            <v>ARQUITETO DE OBRA PLENO COM ENCARGOS COMPLEMENTARES</v>
          </cell>
          <cell r="C6238" t="str">
            <v>H</v>
          </cell>
          <cell r="D6238" t="str">
            <v>COEFICIENTE DE REPRESENTATIVIDADE</v>
          </cell>
          <cell r="E6238">
            <v>88.28</v>
          </cell>
        </row>
        <row r="6239">
          <cell r="A6239">
            <v>90770</v>
          </cell>
          <cell r="B6239" t="str">
            <v>ARQUITETO DE OBRA SENIOR COM ENCARGOS COMPLEMENTARES</v>
          </cell>
          <cell r="C6239" t="str">
            <v>H</v>
          </cell>
          <cell r="D6239" t="str">
            <v>COEFICIENTE DE REPRESENTATIVIDADE</v>
          </cell>
          <cell r="E6239">
            <v>116.4</v>
          </cell>
        </row>
        <row r="6240">
          <cell r="A6240">
            <v>90771</v>
          </cell>
          <cell r="B6240" t="str">
            <v>AUXILIAR DE DESENHISTA COM ENCARGOS COMPLEMENTARES</v>
          </cell>
          <cell r="C6240" t="str">
            <v>H</v>
          </cell>
          <cell r="D6240" t="str">
            <v>COEFICIENTE DE REPRESENTATIVIDADE</v>
          </cell>
          <cell r="E6240">
            <v>33.19</v>
          </cell>
        </row>
        <row r="6241">
          <cell r="A6241">
            <v>90772</v>
          </cell>
          <cell r="B6241" t="str">
            <v>AUXILIAR DE ESCRITORIO COM ENCARGOS COMPLEMENTARES</v>
          </cell>
          <cell r="C6241" t="str">
            <v>H</v>
          </cell>
          <cell r="D6241" t="str">
            <v>COEFICIENTE DE REPRESENTATIVIDADE</v>
          </cell>
          <cell r="E6241">
            <v>18.28</v>
          </cell>
        </row>
        <row r="6242">
          <cell r="A6242">
            <v>90773</v>
          </cell>
          <cell r="B6242" t="str">
            <v>DESENHISTA COPISTA COM ENCARGOS COMPLEMENTARES</v>
          </cell>
          <cell r="C6242" t="str">
            <v>H</v>
          </cell>
          <cell r="D6242" t="str">
            <v>COEFICIENTE DE REPRESENTATIVIDADE</v>
          </cell>
          <cell r="E6242">
            <v>27.84</v>
          </cell>
        </row>
        <row r="6243">
          <cell r="A6243">
            <v>90775</v>
          </cell>
          <cell r="B6243" t="str">
            <v>DESENHISTA PROJETISTA COM ENCARGOS COMPLEMENTARES</v>
          </cell>
          <cell r="C6243" t="str">
            <v>H</v>
          </cell>
          <cell r="D6243" t="str">
            <v>COEFICIENTE DE REPRESENTATIVIDADE</v>
          </cell>
          <cell r="E6243">
            <v>36.770000000000003</v>
          </cell>
        </row>
        <row r="6244">
          <cell r="A6244">
            <v>90776</v>
          </cell>
          <cell r="B6244" t="str">
            <v>ENCARREGADO GERAL COM ENCARGOS COMPLEMENTARES</v>
          </cell>
          <cell r="C6244" t="str">
            <v>H</v>
          </cell>
          <cell r="D6244" t="str">
            <v>COLETADO</v>
          </cell>
          <cell r="E6244">
            <v>38.020000000000003</v>
          </cell>
        </row>
        <row r="6245">
          <cell r="A6245">
            <v>90777</v>
          </cell>
          <cell r="B6245" t="str">
            <v>ENGENHEIRO CIVIL DE OBRA JUNIOR COM ENCARGOS COMPLEMENTARES</v>
          </cell>
          <cell r="C6245" t="str">
            <v>H</v>
          </cell>
          <cell r="D6245" t="str">
            <v>COLETADO</v>
          </cell>
          <cell r="E6245">
            <v>84.74</v>
          </cell>
        </row>
        <row r="6246">
          <cell r="A6246">
            <v>90778</v>
          </cell>
          <cell r="B6246" t="str">
            <v>ENGENHEIRO CIVIL DE OBRA PLENO COM ENCARGOS COMPLEMENTARES</v>
          </cell>
          <cell r="C6246" t="str">
            <v>H</v>
          </cell>
          <cell r="D6246" t="str">
            <v>COEFICIENTE DE REPRESENTATIVIDADE</v>
          </cell>
          <cell r="E6246">
            <v>96.3</v>
          </cell>
        </row>
        <row r="6247">
          <cell r="A6247">
            <v>90779</v>
          </cell>
          <cell r="B6247" t="str">
            <v>ENGENHEIRO CIVIL DE OBRA SENIOR COM ENCARGOS COMPLEMENTARES</v>
          </cell>
          <cell r="C6247" t="str">
            <v>H</v>
          </cell>
          <cell r="D6247" t="str">
            <v>COEFICIENTE DE REPRESENTATIVIDADE</v>
          </cell>
          <cell r="E6247">
            <v>131.29</v>
          </cell>
        </row>
        <row r="6248">
          <cell r="A6248">
            <v>90780</v>
          </cell>
          <cell r="B6248" t="str">
            <v>MESTRE DE OBRAS COM ENCARGOS COMPLEMENTARES</v>
          </cell>
          <cell r="C6248" t="str">
            <v>H</v>
          </cell>
          <cell r="D6248" t="str">
            <v>COEFICIENTE DE REPRESENTATIVIDADE</v>
          </cell>
          <cell r="E6248">
            <v>56.96</v>
          </cell>
        </row>
        <row r="6249">
          <cell r="A6249">
            <v>90781</v>
          </cell>
          <cell r="B6249" t="str">
            <v>TOPOGRAFO COM ENCARGOS COMPLEMENTARES</v>
          </cell>
          <cell r="C6249" t="str">
            <v>H</v>
          </cell>
          <cell r="D6249" t="str">
            <v>COLETADO</v>
          </cell>
          <cell r="E6249">
            <v>32</v>
          </cell>
        </row>
        <row r="6250">
          <cell r="A6250">
            <v>91677</v>
          </cell>
          <cell r="B6250" t="str">
            <v>ENGENHEIRO ELETRICISTA COM ENCARGOS COMPLEMENTARES</v>
          </cell>
          <cell r="C6250" t="str">
            <v>H</v>
          </cell>
          <cell r="D6250" t="str">
            <v>COEFICIENTE DE REPRESENTATIVIDADE</v>
          </cell>
          <cell r="E6250">
            <v>91.14</v>
          </cell>
        </row>
        <row r="6251">
          <cell r="A6251">
            <v>91678</v>
          </cell>
          <cell r="B6251" t="str">
            <v>ENGENHEIRO SANITARISTA COM ENCARGOS COMPLEMENTARES</v>
          </cell>
          <cell r="C6251" t="str">
            <v>H</v>
          </cell>
          <cell r="D6251" t="str">
            <v>COEFICIENTE DE REPRESENTATIVIDADE</v>
          </cell>
          <cell r="E6251">
            <v>86.22</v>
          </cell>
        </row>
        <row r="6252">
          <cell r="A6252">
            <v>93558</v>
          </cell>
          <cell r="B6252" t="str">
            <v>MOTORISTA DE CAMINHAO COM ENCARGOS COMPLEMENTARES</v>
          </cell>
          <cell r="C6252" t="str">
            <v>MES</v>
          </cell>
          <cell r="D6252" t="str">
            <v>COEFICIENTE DE REPRESENTATIVIDADE</v>
          </cell>
          <cell r="E6252">
            <v>4676.84</v>
          </cell>
        </row>
        <row r="6253">
          <cell r="A6253">
            <v>93559</v>
          </cell>
          <cell r="B6253" t="str">
            <v>DESENHISTA DETALHISTA COM ENCARGOS COMPLEMENTARES</v>
          </cell>
          <cell r="C6253" t="str">
            <v>MES</v>
          </cell>
          <cell r="D6253" t="str">
            <v>COEFICIENTE DE REPRESENTATIVIDADE</v>
          </cell>
          <cell r="E6253">
            <v>4708.63</v>
          </cell>
        </row>
        <row r="6254">
          <cell r="A6254">
            <v>93560</v>
          </cell>
          <cell r="B6254" t="str">
            <v>DESENHISTA COPISTA COM ENCARGOS COMPLEMENTARES</v>
          </cell>
          <cell r="C6254" t="str">
            <v>MES</v>
          </cell>
          <cell r="D6254" t="str">
            <v>COEFICIENTE DE REPRESENTATIVIDADE</v>
          </cell>
          <cell r="E6254">
            <v>2779.85</v>
          </cell>
        </row>
        <row r="6255">
          <cell r="A6255">
            <v>93561</v>
          </cell>
          <cell r="B6255" t="str">
            <v>DESENHISTA PROJETISTA COM ENCARGOS COMPLEMENTARES</v>
          </cell>
          <cell r="C6255" t="str">
            <v>MES</v>
          </cell>
          <cell r="D6255" t="str">
            <v>COEFICIENTE DE REPRESENTATIVIDADE</v>
          </cell>
          <cell r="E6255">
            <v>3641.4</v>
          </cell>
        </row>
        <row r="6256">
          <cell r="A6256">
            <v>93562</v>
          </cell>
          <cell r="B6256" t="str">
            <v>AUXILIAR DE DESENHISTA COM ENCARGOS COMPLEMENTARES</v>
          </cell>
          <cell r="C6256" t="str">
            <v>MES</v>
          </cell>
          <cell r="D6256" t="str">
            <v>COEFICIENTE DE REPRESENTATIVIDADE</v>
          </cell>
          <cell r="E6256">
            <v>3296.43</v>
          </cell>
        </row>
        <row r="6257">
          <cell r="A6257">
            <v>93563</v>
          </cell>
          <cell r="B6257" t="str">
            <v>ALMOXARIFE COM ENCARGOS COMPLEMENTARES</v>
          </cell>
          <cell r="C6257" t="str">
            <v>MES</v>
          </cell>
          <cell r="D6257" t="str">
            <v>COEFICIENTE DE REPRESENTATIVIDADE</v>
          </cell>
          <cell r="E6257">
            <v>4326.49</v>
          </cell>
        </row>
        <row r="6258">
          <cell r="A6258">
            <v>93564</v>
          </cell>
          <cell r="B6258" t="str">
            <v>APONTADOR OU APROPRIADOR COM ENCARGOS COMPLEMENTARES</v>
          </cell>
          <cell r="C6258" t="str">
            <v>MES</v>
          </cell>
          <cell r="D6258" t="str">
            <v>COEFICIENTE DE REPRESENTATIVIDADE</v>
          </cell>
          <cell r="E6258">
            <v>4541.3500000000004</v>
          </cell>
        </row>
        <row r="6259">
          <cell r="A6259">
            <v>93565</v>
          </cell>
          <cell r="B6259" t="str">
            <v>ENGENHEIRO CIVIL DE OBRA JUNIOR COM ENCARGOS COMPLEMENTARES</v>
          </cell>
          <cell r="C6259" t="str">
            <v>MES</v>
          </cell>
          <cell r="D6259" t="str">
            <v>COEFICIENTE DE REPRESENTATIVIDADE</v>
          </cell>
          <cell r="E6259">
            <v>14899.59</v>
          </cell>
        </row>
        <row r="6260">
          <cell r="A6260">
            <v>93566</v>
          </cell>
          <cell r="B6260" t="str">
            <v>AUXILIAR DE ESCRITORIO COM ENCARGOS COMPLEMENTARES</v>
          </cell>
          <cell r="C6260" t="str">
            <v>MES</v>
          </cell>
          <cell r="D6260" t="str">
            <v>COEFICIENTE DE REPRESENTATIVIDADE</v>
          </cell>
          <cell r="E6260">
            <v>3232.42</v>
          </cell>
        </row>
        <row r="6261">
          <cell r="A6261">
            <v>93567</v>
          </cell>
          <cell r="B6261" t="str">
            <v>ENGENHEIRO CIVIL DE OBRA PLENO COM ENCARGOS COMPLEMENTARES</v>
          </cell>
          <cell r="C6261" t="str">
            <v>MES</v>
          </cell>
          <cell r="D6261" t="str">
            <v>COEFICIENTE DE REPRESENTATIVIDADE</v>
          </cell>
          <cell r="E6261">
            <v>16932.73</v>
          </cell>
        </row>
        <row r="6262">
          <cell r="A6262">
            <v>93568</v>
          </cell>
          <cell r="B6262" t="str">
            <v>ENGENHEIRO CIVIL DE OBRA SENIOR COM ENCARGOS COMPLEMENTARES</v>
          </cell>
          <cell r="C6262" t="str">
            <v>MES</v>
          </cell>
          <cell r="D6262" t="str">
            <v>COEFICIENTE DE REPRESENTATIVIDADE</v>
          </cell>
          <cell r="E6262">
            <v>23077.32</v>
          </cell>
        </row>
        <row r="6263">
          <cell r="A6263">
            <v>93569</v>
          </cell>
          <cell r="B6263" t="str">
            <v>ARQUITETO JUNIOR COM ENCARGOS COMPLEMENTARES</v>
          </cell>
          <cell r="C6263" t="str">
            <v>MES</v>
          </cell>
          <cell r="D6263" t="str">
            <v>COEFICIENTE DE REPRESENTATIVIDADE</v>
          </cell>
          <cell r="E6263">
            <v>10995.52</v>
          </cell>
        </row>
        <row r="6264">
          <cell r="A6264">
            <v>93570</v>
          </cell>
          <cell r="B6264" t="str">
            <v>ARQUITETO PLENO COM ENCARGOS COMPLEMENTARES</v>
          </cell>
          <cell r="C6264" t="str">
            <v>MES</v>
          </cell>
          <cell r="D6264" t="str">
            <v>COEFICIENTE DE REPRESENTATIVIDADE</v>
          </cell>
          <cell r="E6264">
            <v>15538.88</v>
          </cell>
        </row>
        <row r="6265">
          <cell r="A6265">
            <v>93571</v>
          </cell>
          <cell r="B6265" t="str">
            <v>ARQUITETO SENIOR COM ENCARGOS COMPLEMENTARES</v>
          </cell>
          <cell r="C6265" t="str">
            <v>MES</v>
          </cell>
          <cell r="D6265" t="str">
            <v>COEFICIENTE DE REPRESENTATIVIDADE</v>
          </cell>
          <cell r="E6265">
            <v>20483.02</v>
          </cell>
        </row>
        <row r="6266">
          <cell r="A6266">
            <v>93572</v>
          </cell>
          <cell r="B6266" t="str">
            <v>ENCARREGADO GERAL DE OBRAS COM ENCARGOS COMPLEMENTARES</v>
          </cell>
          <cell r="C6266" t="str">
            <v>MES</v>
          </cell>
          <cell r="D6266" t="str">
            <v>COEFICIENTE DE REPRESENTATIVIDADE</v>
          </cell>
          <cell r="E6266">
            <v>6692.16</v>
          </cell>
        </row>
        <row r="6267">
          <cell r="A6267">
            <v>94295</v>
          </cell>
          <cell r="B6267" t="str">
            <v>MESTRE DE OBRAS COM ENCARGOS COMPLEMENTARES</v>
          </cell>
          <cell r="C6267" t="str">
            <v>MES</v>
          </cell>
          <cell r="D6267" t="str">
            <v>COEFICIENTE DE REPRESENTATIVIDADE</v>
          </cell>
          <cell r="E6267">
            <v>10015.81</v>
          </cell>
        </row>
        <row r="6268">
          <cell r="A6268">
            <v>94296</v>
          </cell>
          <cell r="B6268" t="str">
            <v>TOPOGRAFO COM ENCARGOS COMPLEMENTARES</v>
          </cell>
          <cell r="C6268" t="str">
            <v>MES</v>
          </cell>
          <cell r="D6268" t="str">
            <v>COEFICIENTE DE REPRESENTATIVIDADE</v>
          </cell>
          <cell r="E6268">
            <v>5918.41</v>
          </cell>
        </row>
        <row r="6269">
          <cell r="A6269">
            <v>95308</v>
          </cell>
          <cell r="B6269" t="str">
            <v>CURSO DE CAPACITAÇÃO PARA AJUDANTE DE ARMADOR (ENCARGOS COMPLEMENTARES) - HORISTA</v>
          </cell>
          <cell r="C6269" t="str">
            <v>H</v>
          </cell>
          <cell r="D6269" t="str">
            <v>COEFICIENTE DE REPRESENTATIVIDADE</v>
          </cell>
          <cell r="E6269">
            <v>0.09</v>
          </cell>
        </row>
        <row r="6270">
          <cell r="A6270">
            <v>95309</v>
          </cell>
          <cell r="B6270" t="str">
            <v>CURSO DE CAPACITAÇÃO PARA AJUDANTE DE CARPINTEIRO (ENCARGOS COMPLEMENTARES) - HORISTA</v>
          </cell>
          <cell r="C6270" t="str">
            <v>H</v>
          </cell>
          <cell r="D6270" t="str">
            <v>COEFICIENTE DE REPRESENTATIVIDADE</v>
          </cell>
          <cell r="E6270">
            <v>0.13</v>
          </cell>
        </row>
        <row r="6271">
          <cell r="A6271">
            <v>95310</v>
          </cell>
          <cell r="B6271" t="str">
            <v>CURSO DE CAPACITAÇÃO PARA AJUDANTE DE ESTRUTURA METÁLICA (ENCARGOS COMPLEMENTARES) - HORISTA</v>
          </cell>
          <cell r="C6271" t="str">
            <v>H</v>
          </cell>
          <cell r="D6271" t="str">
            <v>COEFICIENTE DE REPRESENTATIVIDADE</v>
          </cell>
          <cell r="E6271">
            <v>0.1</v>
          </cell>
        </row>
        <row r="6272">
          <cell r="A6272">
            <v>95311</v>
          </cell>
          <cell r="B6272" t="str">
            <v>CURSO DE CAPACITAÇÃO PARA AJUDANTE DE OPERAÇÃO EM GERAL (ENCARGOS COMPLEMENTARES) - HORISTA</v>
          </cell>
          <cell r="C6272" t="str">
            <v>H</v>
          </cell>
          <cell r="D6272" t="str">
            <v>COEFICIENTE DE REPRESENTATIVIDADE</v>
          </cell>
          <cell r="E6272">
            <v>0.09</v>
          </cell>
        </row>
        <row r="6273">
          <cell r="A6273">
            <v>95312</v>
          </cell>
          <cell r="B6273" t="str">
            <v>CURSO DE CAPACITAÇÃO PARA AJUDANTE DE PEDREIRO (ENCARGOS COMPLEMENTARES) - HORISTA</v>
          </cell>
          <cell r="C6273" t="str">
            <v>H</v>
          </cell>
          <cell r="D6273" t="str">
            <v>COEFICIENTE DE REPRESENTATIVIDADE</v>
          </cell>
          <cell r="E6273">
            <v>0.1</v>
          </cell>
        </row>
        <row r="6274">
          <cell r="A6274">
            <v>95313</v>
          </cell>
          <cell r="B6274" t="str">
            <v>CURSO DE CAPACITAÇÃO PARA AJUDANTE ESPECIALIZADO (ENCARGOS COMPLEMENTARES) - HORISTA</v>
          </cell>
          <cell r="C6274" t="str">
            <v>H</v>
          </cell>
          <cell r="D6274" t="str">
            <v>COEFICIENTE DE REPRESENTATIVIDADE</v>
          </cell>
          <cell r="E6274">
            <v>0.1</v>
          </cell>
        </row>
        <row r="6275">
          <cell r="A6275">
            <v>95314</v>
          </cell>
          <cell r="B6275" t="str">
            <v>CURSO DE CAPACITAÇÃO PARA ARMADOR (ENCARGOS COMPLEMENTARES) - HORISTA</v>
          </cell>
          <cell r="C6275" t="str">
            <v>H</v>
          </cell>
          <cell r="D6275" t="str">
            <v>COEFICIENTE DE REPRESENTATIVIDADE</v>
          </cell>
          <cell r="E6275">
            <v>0.13</v>
          </cell>
        </row>
        <row r="6276">
          <cell r="A6276">
            <v>95315</v>
          </cell>
          <cell r="B6276" t="str">
            <v>CURSO DE CAPACITAÇÃO PARA ASSENTADOR DE TUBOS (ENCARGOS COMPLEMENTARES) - HORISTA</v>
          </cell>
          <cell r="C6276" t="str">
            <v>H</v>
          </cell>
          <cell r="D6276" t="str">
            <v>COEFICIENTE DE REPRESENTATIVIDADE</v>
          </cell>
          <cell r="E6276">
            <v>0.21</v>
          </cell>
        </row>
        <row r="6277">
          <cell r="A6277">
            <v>95316</v>
          </cell>
          <cell r="B6277" t="str">
            <v>CURSO DE CAPACITAÇÃO PARA AUXILIAR DE ELETRICISTA (ENCARGOS COMPLEMENTARES) - HORISTA</v>
          </cell>
          <cell r="C6277" t="str">
            <v>H</v>
          </cell>
          <cell r="D6277" t="str">
            <v>COEFICIENTE DE REPRESENTATIVIDADE</v>
          </cell>
          <cell r="E6277">
            <v>0.34</v>
          </cell>
        </row>
        <row r="6278">
          <cell r="A6278">
            <v>95317</v>
          </cell>
          <cell r="B6278" t="str">
            <v>CURSO DE CAPACITAÇÃO PARA AUXILIAR DE ENCANADOR OU BOMBEIRO HIDRÁULICO (ENCARGOS COMPLEMENTARES) - HORISTA</v>
          </cell>
          <cell r="C6278" t="str">
            <v>H</v>
          </cell>
          <cell r="D6278" t="str">
            <v>COEFICIENTE DE REPRESENTATIVIDADE</v>
          </cell>
          <cell r="E6278">
            <v>0.13</v>
          </cell>
        </row>
        <row r="6279">
          <cell r="A6279">
            <v>95318</v>
          </cell>
          <cell r="B6279" t="str">
            <v>CURSO DE CAPACITAÇÃO PARA AUXILIAR DE LABORATÓRIO (ENCARGOS COMPLEMENTARES) - HORISTA</v>
          </cell>
          <cell r="C6279" t="str">
            <v>H</v>
          </cell>
          <cell r="D6279" t="str">
            <v>COEFICIENTE DE REPRESENTATIVIDADE</v>
          </cell>
          <cell r="E6279">
            <v>0.13</v>
          </cell>
        </row>
        <row r="6280">
          <cell r="A6280">
            <v>95319</v>
          </cell>
          <cell r="B6280" t="str">
            <v>CURSO DE CAPACITAÇÃO PARA AUXILIAR DE MECÂNICO (ENCARGOS COMPLEMENTARES) - HORISTA</v>
          </cell>
          <cell r="C6280" t="str">
            <v>H</v>
          </cell>
          <cell r="D6280" t="str">
            <v>COEFICIENTE DE REPRESENTATIVIDADE</v>
          </cell>
          <cell r="E6280">
            <v>0.11</v>
          </cell>
        </row>
        <row r="6281">
          <cell r="A6281">
            <v>95320</v>
          </cell>
          <cell r="B6281" t="str">
            <v>CURSO DE CAPACITAÇÃO PARA AUXILIAR DE SERRALHEIRO (ENCARGOS COMPLEMENTARES) - HORISTA</v>
          </cell>
          <cell r="C6281" t="str">
            <v>H</v>
          </cell>
          <cell r="D6281" t="str">
            <v>COEFICIENTE DE REPRESENTATIVIDADE</v>
          </cell>
          <cell r="E6281">
            <v>0.1</v>
          </cell>
        </row>
        <row r="6282">
          <cell r="A6282">
            <v>95321</v>
          </cell>
          <cell r="B6282" t="str">
            <v>CURSO DE CAPACITAÇÃO PARA AUXILIAR DE SERVIÇOS GERAIS (ENCARGOS COMPLEMENTARES) - HORISTA</v>
          </cell>
          <cell r="C6282" t="str">
            <v>H</v>
          </cell>
          <cell r="D6282" t="str">
            <v>COEFICIENTE DE REPRESENTATIVIDADE</v>
          </cell>
          <cell r="E6282">
            <v>0.09</v>
          </cell>
        </row>
        <row r="6283">
          <cell r="A6283">
            <v>95322</v>
          </cell>
          <cell r="B6283" t="str">
            <v>CURSO DE CAPACITAÇÃO PARA AUXILIAR DE TOPÓGRAFO (ENCARGOS COMPLEMENTARES) - HORISTA</v>
          </cell>
          <cell r="C6283" t="str">
            <v>H</v>
          </cell>
          <cell r="D6283" t="str">
            <v>COEFICIENTE DE REPRESENTATIVIDADE</v>
          </cell>
          <cell r="E6283">
            <v>0.06</v>
          </cell>
        </row>
        <row r="6284">
          <cell r="A6284">
            <v>95323</v>
          </cell>
          <cell r="B6284" t="str">
            <v>CURSO DE CAPACITAÇÃO PARA AUXILIAR TÉCNICO DE ENGENHARIA (ENCARGOS COMPLEMENTARES) - HORISTA</v>
          </cell>
          <cell r="C6284" t="str">
            <v>H</v>
          </cell>
          <cell r="D6284" t="str">
            <v>COEFICIENTE DE REPRESENTATIVIDADE</v>
          </cell>
          <cell r="E6284">
            <v>0.17</v>
          </cell>
        </row>
        <row r="6285">
          <cell r="A6285">
            <v>95324</v>
          </cell>
          <cell r="B6285" t="str">
            <v>CURSO DE CAPACITAÇÃO PARA AZULEJISTA OU LADRILHISTA (ENCARGOS COMPLEMENTARES) - HORISTA</v>
          </cell>
          <cell r="C6285" t="str">
            <v>H</v>
          </cell>
          <cell r="D6285" t="str">
            <v>COEFICIENTE DE REPRESENTATIVIDADE</v>
          </cell>
          <cell r="E6285">
            <v>0.18</v>
          </cell>
        </row>
        <row r="6286">
          <cell r="A6286">
            <v>95325</v>
          </cell>
          <cell r="B6286" t="str">
            <v>CURSO DE CAPACITAÇÃO PARA BLASTER, DINAMITADOR OU CABO DE FOGO (ENCARGOS COMPLEMENTARES) - HORISTA</v>
          </cell>
          <cell r="C6286" t="str">
            <v>H</v>
          </cell>
          <cell r="D6286" t="str">
            <v>COEFICIENTE DE REPRESENTATIVIDADE</v>
          </cell>
          <cell r="E6286">
            <v>0.23</v>
          </cell>
        </row>
        <row r="6287">
          <cell r="A6287">
            <v>95326</v>
          </cell>
          <cell r="B6287" t="str">
            <v>CURSO DE CAPACITAÇÃO PARA CADASTRISTA DE REDES DE AGUA E ESGOTO (ENCARGOS COMPLEMENTARES) - HORISTA</v>
          </cell>
          <cell r="C6287" t="str">
            <v>H</v>
          </cell>
          <cell r="D6287" t="str">
            <v>COEFICIENTE DE REPRESENTATIVIDADE</v>
          </cell>
          <cell r="E6287">
            <v>0.05</v>
          </cell>
        </row>
        <row r="6288">
          <cell r="A6288">
            <v>95327</v>
          </cell>
          <cell r="B6288" t="str">
            <v>CURSO DE CAPACITAÇÃO PARA CALAFETADOR/CALAFATE (ENCARGOS COMPLEMENTARES) - HORISTA</v>
          </cell>
          <cell r="C6288" t="str">
            <v>H</v>
          </cell>
          <cell r="D6288" t="str">
            <v>COEFICIENTE DE REPRESENTATIVIDADE</v>
          </cell>
          <cell r="E6288">
            <v>0.21</v>
          </cell>
        </row>
        <row r="6289">
          <cell r="A6289">
            <v>95328</v>
          </cell>
          <cell r="B6289" t="str">
            <v>CURSO DE CAPACITAÇÃO PARA CALCETEIRO (ENCARGOS COMPLEMENTARES) - HORISTA</v>
          </cell>
          <cell r="C6289" t="str">
            <v>H</v>
          </cell>
          <cell r="D6289" t="str">
            <v>COEFICIENTE DE REPRESENTATIVIDADE</v>
          </cell>
          <cell r="E6289">
            <v>0.11</v>
          </cell>
        </row>
        <row r="6290">
          <cell r="A6290">
            <v>95329</v>
          </cell>
          <cell r="B6290" t="str">
            <v>CURSO DE CAPACITAÇÃO PARA CARPINTEIRO DE ESQUADRIA (ENCARGOS COMPLEMENTARES) - HORISTA</v>
          </cell>
          <cell r="C6290" t="str">
            <v>H</v>
          </cell>
          <cell r="D6290" t="str">
            <v>COEFICIENTE DE REPRESENTATIVIDADE</v>
          </cell>
          <cell r="E6290">
            <v>0.14000000000000001</v>
          </cell>
        </row>
        <row r="6291">
          <cell r="A6291">
            <v>95330</v>
          </cell>
          <cell r="B6291" t="str">
            <v>CURSO DE CAPACITAÇÃO PARA CARPINTEIRO DE FÔRMAS (ENCARGOS COMPLEMENTARES) - HORISTA</v>
          </cell>
          <cell r="C6291" t="str">
            <v>H</v>
          </cell>
          <cell r="D6291" t="str">
            <v>COLETADO</v>
          </cell>
          <cell r="E6291">
            <v>0.13</v>
          </cell>
        </row>
        <row r="6292">
          <cell r="A6292">
            <v>95331</v>
          </cell>
          <cell r="B6292" t="str">
            <v>CURSO DE CAPACITAÇÃO PARA CAVOUQUEIRO OU OPERADOR PERFURATRIZ/ROMPEDOR (ENCARGOS COMPLEMENTARES) - HORISTA</v>
          </cell>
          <cell r="C6292" t="str">
            <v>H</v>
          </cell>
          <cell r="D6292" t="str">
            <v>COEFICIENTE DE REPRESENTATIVIDADE</v>
          </cell>
          <cell r="E6292">
            <v>0.1</v>
          </cell>
        </row>
        <row r="6293">
          <cell r="A6293">
            <v>95332</v>
          </cell>
          <cell r="B6293" t="str">
            <v>CURSO DE CAPACITAÇÃO PARA ELETRICISTA (ENCARGOS COMPLEMENTARES) - HORISTA</v>
          </cell>
          <cell r="C6293" t="str">
            <v>H</v>
          </cell>
          <cell r="D6293" t="str">
            <v>COLETADO</v>
          </cell>
          <cell r="E6293">
            <v>0.48</v>
          </cell>
        </row>
        <row r="6294">
          <cell r="A6294">
            <v>95333</v>
          </cell>
          <cell r="B6294" t="str">
            <v>CURSO DE CAPACITAÇÃO PARA ELETRICISTA INDUSTRIAL (ENCARGOS COMPLEMENTARES) - HORISTA</v>
          </cell>
          <cell r="C6294" t="str">
            <v>H</v>
          </cell>
          <cell r="D6294" t="str">
            <v>COEFICIENTE DE REPRESENTATIVIDADE</v>
          </cell>
          <cell r="E6294">
            <v>0.53</v>
          </cell>
        </row>
        <row r="6295">
          <cell r="A6295">
            <v>95334</v>
          </cell>
          <cell r="B6295" t="str">
            <v>CURSO DE CAPACITAÇÃO PARA ELETROTÉCNICO (ENCARGOS COMPLEMENTARES) - HORISTA</v>
          </cell>
          <cell r="C6295" t="str">
            <v>H</v>
          </cell>
          <cell r="D6295" t="str">
            <v>COEFICIENTE DE REPRESENTATIVIDADE</v>
          </cell>
          <cell r="E6295">
            <v>0.48</v>
          </cell>
        </row>
        <row r="6296">
          <cell r="A6296">
            <v>95335</v>
          </cell>
          <cell r="B6296" t="str">
            <v>CURSO DE CAPACITAÇÃO PARA ENCANADOR OU BOMBEIRO HIDRÁULICO (ENCARGOS COMPLEMENTARES) - HORISTA</v>
          </cell>
          <cell r="C6296" t="str">
            <v>H</v>
          </cell>
          <cell r="D6296" t="str">
            <v>COLETADO</v>
          </cell>
          <cell r="E6296">
            <v>0.19</v>
          </cell>
        </row>
        <row r="6297">
          <cell r="A6297">
            <v>95336</v>
          </cell>
          <cell r="B6297" t="str">
            <v>CURSO DE CAPACITAÇÃO PARA ESTUCADOR (ENCARGOS COMPLEMENTARES) - HORISTA</v>
          </cell>
          <cell r="C6297" t="str">
            <v>H</v>
          </cell>
          <cell r="D6297" t="str">
            <v>COEFICIENTE DE REPRESENTATIVIDADE</v>
          </cell>
          <cell r="E6297">
            <v>0.14000000000000001</v>
          </cell>
        </row>
        <row r="6298">
          <cell r="A6298">
            <v>95337</v>
          </cell>
          <cell r="B6298" t="str">
            <v>CURSO DE CAPACITAÇÃO PARA GESSEIRO (ENCARGOS COMPLEMENTARES) - HORISTA</v>
          </cell>
          <cell r="C6298" t="str">
            <v>H</v>
          </cell>
          <cell r="D6298" t="str">
            <v>COEFICIENTE DE REPRESENTATIVIDADE</v>
          </cell>
          <cell r="E6298">
            <v>0.09</v>
          </cell>
        </row>
        <row r="6299">
          <cell r="A6299">
            <v>95338</v>
          </cell>
          <cell r="B6299" t="str">
            <v>CURSO DE CAPACITAÇÃO PARA IMPERMEABILIZADOR (ENCARGOS COMPLEMENTARES) - HORISTA</v>
          </cell>
          <cell r="C6299" t="str">
            <v>H</v>
          </cell>
          <cell r="D6299" t="str">
            <v>COEFICIENTE DE REPRESENTATIVIDADE</v>
          </cell>
          <cell r="E6299">
            <v>0.23</v>
          </cell>
        </row>
        <row r="6300">
          <cell r="A6300">
            <v>95339</v>
          </cell>
          <cell r="B6300" t="str">
            <v>CURSO DE CAPACITAÇÃO PARA MAÇARIQUEIRO (ENCARGOS COMPLEMENTARES) - HORISTA</v>
          </cell>
          <cell r="C6300" t="str">
            <v>H</v>
          </cell>
          <cell r="D6300" t="str">
            <v>COEFICIENTE DE REPRESENTATIVIDADE</v>
          </cell>
          <cell r="E6300">
            <v>0.22</v>
          </cell>
        </row>
        <row r="6301">
          <cell r="A6301">
            <v>95340</v>
          </cell>
          <cell r="B6301" t="str">
            <v>CURSO DE CAPACITAÇÃO PARA MARCENEIRO (ENCARGOS COMPLEMENTARES) - HORISTA</v>
          </cell>
          <cell r="C6301" t="str">
            <v>H</v>
          </cell>
          <cell r="D6301" t="str">
            <v>COEFICIENTE DE REPRESENTATIVIDADE</v>
          </cell>
          <cell r="E6301">
            <v>0.17</v>
          </cell>
        </row>
        <row r="6302">
          <cell r="A6302">
            <v>95341</v>
          </cell>
          <cell r="B6302" t="str">
            <v>CURSO DE CAPACITAÇÃO PARA MARMORISTA/GRANITEIRO (ENCARGOS COMPLEMENTARES) - HORISTA</v>
          </cell>
          <cell r="C6302" t="str">
            <v>H</v>
          </cell>
          <cell r="D6302" t="str">
            <v>COEFICIENTE DE REPRESENTATIVIDADE</v>
          </cell>
          <cell r="E6302">
            <v>0.18</v>
          </cell>
        </row>
        <row r="6303">
          <cell r="A6303">
            <v>95342</v>
          </cell>
          <cell r="B6303" t="str">
            <v>CURSO DE CAPACITAÇÃO PARA MECÂNICO DE EQUIPAMENTOS PESADOS (ENCARGOS COMPLEMENTARES) - HORISTA</v>
          </cell>
          <cell r="C6303" t="str">
            <v>H</v>
          </cell>
          <cell r="D6303" t="str">
            <v>COEFICIENTE DE REPRESENTATIVIDADE</v>
          </cell>
          <cell r="E6303">
            <v>0.14000000000000001</v>
          </cell>
        </row>
        <row r="6304">
          <cell r="A6304">
            <v>95343</v>
          </cell>
          <cell r="B6304" t="str">
            <v>CURSO DE CAPACITAÇÃO PARA MONTADOR  DE TUBO AÇO/EQUIPAMENTOS (ENCARGOS COMPLEMENTARES) - HORISTA</v>
          </cell>
          <cell r="C6304" t="str">
            <v>H</v>
          </cell>
          <cell r="D6304" t="str">
            <v>COEFICIENTE DE REPRESENTATIVIDADE</v>
          </cell>
          <cell r="E6304">
            <v>0.18</v>
          </cell>
        </row>
        <row r="6305">
          <cell r="A6305">
            <v>95344</v>
          </cell>
          <cell r="B6305" t="str">
            <v>CURSO DE CAPACITAÇÃO PARA MONTADOR DE ESTRUTURA METÁLICA (ENCARGOS COMPLEMENTARES) - HORISTA</v>
          </cell>
          <cell r="C6305" t="str">
            <v>H</v>
          </cell>
          <cell r="D6305" t="str">
            <v>COEFICIENTE DE REPRESENTATIVIDADE</v>
          </cell>
          <cell r="E6305">
            <v>0.14000000000000001</v>
          </cell>
        </row>
        <row r="6306">
          <cell r="A6306">
            <v>95345</v>
          </cell>
          <cell r="B6306" t="str">
            <v>CURSO DE CAPACITAÇÃO PARA MONTADOR ELETROMECÂNICO (ENCARGOS COMPLEMENTARES) - HORISTA</v>
          </cell>
          <cell r="C6306" t="str">
            <v>H</v>
          </cell>
          <cell r="D6306" t="str">
            <v>COEFICIENTE DE REPRESENTATIVIDADE</v>
          </cell>
          <cell r="E6306">
            <v>0.57999999999999996</v>
          </cell>
        </row>
        <row r="6307">
          <cell r="A6307">
            <v>95346</v>
          </cell>
          <cell r="B6307" t="str">
            <v>CURSO DE CAPACITAÇÃO PARA MOTORISTA DE BASCULANTE (ENCARGOS COMPLEMENTARES) - HORISTA</v>
          </cell>
          <cell r="C6307" t="str">
            <v>H</v>
          </cell>
          <cell r="D6307" t="str">
            <v>COEFICIENTE DE REPRESENTATIVIDADE</v>
          </cell>
          <cell r="E6307">
            <v>0.05</v>
          </cell>
        </row>
        <row r="6308">
          <cell r="A6308">
            <v>95347</v>
          </cell>
          <cell r="B6308" t="str">
            <v>CURSO DE CAPACITAÇÃO PARA MOTORISTA DE CAMINHÃO (ENCARGOS COMPLEMENTARES) - HORISTA</v>
          </cell>
          <cell r="C6308" t="str">
            <v>H</v>
          </cell>
          <cell r="D6308" t="str">
            <v>COEFICIENTE DE REPRESENTATIVIDADE</v>
          </cell>
          <cell r="E6308">
            <v>0.06</v>
          </cell>
        </row>
        <row r="6309">
          <cell r="A6309">
            <v>95348</v>
          </cell>
          <cell r="B6309" t="str">
            <v>CURSO DE CAPACITAÇÃO PARA MOTORISTA DE CAMINHÃO E CARRETA (ENCARGOS COMPLEMENTARES) - HORISTA</v>
          </cell>
          <cell r="C6309" t="str">
            <v>H</v>
          </cell>
          <cell r="D6309" t="str">
            <v>COEFICIENTE DE REPRESENTATIVIDADE</v>
          </cell>
          <cell r="E6309">
            <v>0.08</v>
          </cell>
        </row>
        <row r="6310">
          <cell r="A6310">
            <v>95349</v>
          </cell>
          <cell r="B6310" t="str">
            <v>CURSO DE CAPACITAÇÃO PARA MOTORISTA DE VEÍCULO LEVE (ENCARGOS COMPLEMENTARES) - HORISTA</v>
          </cell>
          <cell r="C6310" t="str">
            <v>H</v>
          </cell>
          <cell r="D6310" t="str">
            <v>COEFICIENTE DE REPRESENTATIVIDADE</v>
          </cell>
          <cell r="E6310">
            <v>0.06</v>
          </cell>
        </row>
        <row r="6311">
          <cell r="A6311">
            <v>95350</v>
          </cell>
          <cell r="B6311" t="str">
            <v>CURSO DE CAPACITAÇÃO PARA MOTORISTA DE VEÍCULO PESADO (ENCARGOS COMPLEMENTARES) - HORISTA</v>
          </cell>
          <cell r="C6311" t="str">
            <v>H</v>
          </cell>
          <cell r="D6311" t="str">
            <v>COEFICIENTE DE REPRESENTATIVIDADE</v>
          </cell>
          <cell r="E6311">
            <v>7.0000000000000007E-2</v>
          </cell>
        </row>
        <row r="6312">
          <cell r="A6312">
            <v>95351</v>
          </cell>
          <cell r="B6312" t="str">
            <v>CURSO DE CAPACITAÇÃO PARA MOTORISTA OPERADOR DE MUNCK (ENCARGOS COMPLEMENTARES) - HORISTA</v>
          </cell>
          <cell r="C6312" t="str">
            <v>H</v>
          </cell>
          <cell r="D6312" t="str">
            <v>COEFICIENTE DE REPRESENTATIVIDADE</v>
          </cell>
          <cell r="E6312">
            <v>0.23</v>
          </cell>
        </row>
        <row r="6313">
          <cell r="A6313">
            <v>95352</v>
          </cell>
          <cell r="B6313" t="str">
            <v>CURSO DE CAPACITAÇÃO PARA NIVELADOR (ENCARGOS COMPLEMENTARES) - HORISTA</v>
          </cell>
          <cell r="C6313" t="str">
            <v>H</v>
          </cell>
          <cell r="D6313" t="str">
            <v>COEFICIENTE DE REPRESENTATIVIDADE</v>
          </cell>
          <cell r="E6313">
            <v>0.08</v>
          </cell>
        </row>
        <row r="6314">
          <cell r="A6314">
            <v>95354</v>
          </cell>
          <cell r="B6314" t="str">
            <v>CURSO DE CAPACITAÇÃO PARA OPERADOR DE BETONEIRA (CAMINHÃO) (ENCARGOS COMPLEMENTARES) - HORISTA</v>
          </cell>
          <cell r="C6314" t="str">
            <v>H</v>
          </cell>
          <cell r="D6314" t="str">
            <v>COEFICIENTE DE REPRESENTATIVIDADE</v>
          </cell>
          <cell r="E6314">
            <v>0.09</v>
          </cell>
        </row>
        <row r="6315">
          <cell r="A6315">
            <v>95355</v>
          </cell>
          <cell r="B6315" t="str">
            <v>CURSO DE CAPACITAÇÃO PARA OPERADOR DE COMPRESSOR OU COMPRESSORISTA (ENCARGOS COMPLEMENTARES) - HORISTA</v>
          </cell>
          <cell r="C6315" t="str">
            <v>H</v>
          </cell>
          <cell r="D6315" t="str">
            <v>COEFICIENTE DE REPRESENTATIVIDADE</v>
          </cell>
          <cell r="E6315">
            <v>0.1</v>
          </cell>
        </row>
        <row r="6316">
          <cell r="A6316">
            <v>95356</v>
          </cell>
          <cell r="B6316" t="str">
            <v>CURSO DE CAPACITAÇÃO PARA OPERADOR DE DEMARCADORA DE FAIXAS (ENCARGOS COMPLEMENTARES) - HORISTA</v>
          </cell>
          <cell r="C6316" t="str">
            <v>H</v>
          </cell>
          <cell r="D6316" t="str">
            <v>COEFICIENTE DE REPRESENTATIVIDADE</v>
          </cell>
          <cell r="E6316">
            <v>0.11</v>
          </cell>
        </row>
        <row r="6317">
          <cell r="A6317">
            <v>95357</v>
          </cell>
          <cell r="B6317" t="str">
            <v>CURSO DE CAPACITAÇÃO PARA OPERADOR DE ESCAVADEIRA (ENCARGOS COMPLEMENTARES) - HORISTA</v>
          </cell>
          <cell r="C6317" t="str">
            <v>H</v>
          </cell>
          <cell r="D6317" t="str">
            <v>COLETADO</v>
          </cell>
          <cell r="E6317">
            <v>0.17</v>
          </cell>
        </row>
        <row r="6318">
          <cell r="A6318">
            <v>95358</v>
          </cell>
          <cell r="B6318" t="str">
            <v>CURSO DE CAPACITAÇÃO PARA OPERADOR DE GUINCHO (ENCARGOS COMPLEMENTARES) - HORISTA</v>
          </cell>
          <cell r="C6318" t="str">
            <v>H</v>
          </cell>
          <cell r="D6318" t="str">
            <v>COEFICIENTE DE REPRESENTATIVIDADE</v>
          </cell>
          <cell r="E6318">
            <v>0.19</v>
          </cell>
        </row>
        <row r="6319">
          <cell r="A6319">
            <v>95359</v>
          </cell>
          <cell r="B6319" t="str">
            <v>CURSO DE CAPACITAÇÃO PARA OPERADOR DE GUINDASTE (ENCARGOS COMPLEMENTARES) - HORISTA</v>
          </cell>
          <cell r="C6319" t="str">
            <v>H</v>
          </cell>
          <cell r="D6319" t="str">
            <v>COEFICIENTE DE REPRESENTATIVIDADE</v>
          </cell>
          <cell r="E6319">
            <v>0.36</v>
          </cell>
        </row>
        <row r="6320">
          <cell r="A6320">
            <v>95360</v>
          </cell>
          <cell r="B6320" t="str">
            <v>CURSO DE CAPACITAÇÃO PARA OPERADOR DE MÁQUINAS E EQUIPAMENTOS (ENCARGOS COMPLEMENTARES) - HORISTA</v>
          </cell>
          <cell r="C6320" t="str">
            <v>H</v>
          </cell>
          <cell r="D6320" t="str">
            <v>COEFICIENTE DE REPRESENTATIVIDADE</v>
          </cell>
          <cell r="E6320">
            <v>0.16</v>
          </cell>
        </row>
        <row r="6321">
          <cell r="A6321">
            <v>95361</v>
          </cell>
          <cell r="B6321" t="str">
            <v>CURSO DE CAPACITAÇÃO PARA OPERADOR DE MARTELETE OU MARTELETEIRO (ENCARGOS COMPLEMENTARES) - HORISTA</v>
          </cell>
          <cell r="C6321" t="str">
            <v>H</v>
          </cell>
          <cell r="D6321" t="str">
            <v>COEFICIENTE DE REPRESENTATIVIDADE</v>
          </cell>
          <cell r="E6321">
            <v>0.05</v>
          </cell>
        </row>
        <row r="6322">
          <cell r="A6322">
            <v>95362</v>
          </cell>
          <cell r="B6322" t="str">
            <v>CURSO DE CAPACITAÇÃO PARA OPERADOR DE MOTO-ESCREIPER (ENCARGOS COMPLEMENTARES) - HORISTA</v>
          </cell>
          <cell r="C6322" t="str">
            <v>H</v>
          </cell>
          <cell r="D6322" t="str">
            <v>COEFICIENTE DE REPRESENTATIVIDADE</v>
          </cell>
          <cell r="E6322">
            <v>0.11</v>
          </cell>
        </row>
        <row r="6323">
          <cell r="A6323">
            <v>95363</v>
          </cell>
          <cell r="B6323" t="str">
            <v>CURSO DE CAPACITAÇÃO PARA OPERADOR DE MOTONIVELADORA (ENCARGOS COMPLEMENTARES) - HORISTA</v>
          </cell>
          <cell r="C6323" t="str">
            <v>H</v>
          </cell>
          <cell r="D6323" t="str">
            <v>COEFICIENTE DE REPRESENTATIVIDADE</v>
          </cell>
          <cell r="E6323">
            <v>0.14000000000000001</v>
          </cell>
        </row>
        <row r="6324">
          <cell r="A6324">
            <v>95364</v>
          </cell>
          <cell r="B6324" t="str">
            <v>CURSO DE CAPACITAÇÃO PARA OPERADOR DE PÁ CARREGADEIRA (ENCARGOS COMPLEMENTARES) - HORISTA</v>
          </cell>
          <cell r="C6324" t="str">
            <v>H</v>
          </cell>
          <cell r="D6324" t="str">
            <v>COEFICIENTE DE REPRESENTATIVIDADE</v>
          </cell>
          <cell r="E6324">
            <v>0.11</v>
          </cell>
        </row>
        <row r="6325">
          <cell r="A6325">
            <v>95365</v>
          </cell>
          <cell r="B6325" t="str">
            <v>CURSO DE CAPACITAÇÃO PARA OPERADOR DE PAVIMENTADORA (ENCARGOS COMPLEMENTARES) - HORISTA</v>
          </cell>
          <cell r="C6325" t="str">
            <v>H</v>
          </cell>
          <cell r="D6325" t="str">
            <v>COEFICIENTE DE REPRESENTATIVIDADE</v>
          </cell>
          <cell r="E6325">
            <v>0.11</v>
          </cell>
        </row>
        <row r="6326">
          <cell r="A6326">
            <v>95366</v>
          </cell>
          <cell r="B6326" t="str">
            <v>CURSO DE CAPACITAÇÃO PARA OPERADOR DE ROLO COMPACTADOR (ENCARGOS COMPLEMENTARES) - HORISTA</v>
          </cell>
          <cell r="C6326" t="str">
            <v>H</v>
          </cell>
          <cell r="D6326" t="str">
            <v>COEFICIENTE DE REPRESENTATIVIDADE</v>
          </cell>
          <cell r="E6326">
            <v>0.09</v>
          </cell>
        </row>
        <row r="6327">
          <cell r="A6327">
            <v>95367</v>
          </cell>
          <cell r="B6327" t="str">
            <v>CURSO DE CAPACITAÇÃO PARA OPERADOR DE USINA DE ASFALTO, DE SOLOS OU DE CONCRETO (ENCARGOS COMPLEMENTARES) - HORISTA</v>
          </cell>
          <cell r="C6327" t="str">
            <v>H</v>
          </cell>
          <cell r="D6327" t="str">
            <v>COEFICIENTE DE REPRESENTATIVIDADE</v>
          </cell>
          <cell r="E6327">
            <v>0.1</v>
          </cell>
        </row>
        <row r="6328">
          <cell r="A6328">
            <v>95368</v>
          </cell>
          <cell r="B6328" t="str">
            <v>CURSO DE CAPACITAÇÃO PARA OPERADOR JATO DE AREIA OU JATISTA (ENCARGOS COMPLEMENTARES) - HORISTA</v>
          </cell>
          <cell r="C6328" t="str">
            <v>H</v>
          </cell>
          <cell r="D6328" t="str">
            <v>COEFICIENTE DE REPRESENTATIVIDADE</v>
          </cell>
          <cell r="E6328">
            <v>0.19</v>
          </cell>
        </row>
        <row r="6329">
          <cell r="A6329">
            <v>95369</v>
          </cell>
          <cell r="B6329" t="str">
            <v>CURSO DE CAPACITAÇÃO PARA OPERADOR PARA BATE ESTACAS (ENCARGOS COMPLEMENTARES) - HORISTA</v>
          </cell>
          <cell r="C6329" t="str">
            <v>H</v>
          </cell>
          <cell r="D6329" t="str">
            <v>COEFICIENTE DE REPRESENTATIVIDADE</v>
          </cell>
          <cell r="E6329">
            <v>0.12</v>
          </cell>
        </row>
        <row r="6330">
          <cell r="A6330">
            <v>95370</v>
          </cell>
          <cell r="B6330" t="str">
            <v>CURSO DE CAPACITAÇÃO PARA PASTILHEIRO (ENCARGOS COMPLEMENTARES) - HORISTA</v>
          </cell>
          <cell r="C6330" t="str">
            <v>H</v>
          </cell>
          <cell r="D6330" t="str">
            <v>COEFICIENTE DE REPRESENTATIVIDADE</v>
          </cell>
          <cell r="E6330">
            <v>0.18</v>
          </cell>
        </row>
        <row r="6331">
          <cell r="A6331">
            <v>95371</v>
          </cell>
          <cell r="B6331" t="str">
            <v>CURSO DE CAPACITAÇÃO PARA PEDREIRO (ENCARGOS COMPLEMENTARES) - HORISTA</v>
          </cell>
          <cell r="C6331" t="str">
            <v>H</v>
          </cell>
          <cell r="D6331" t="str">
            <v>COLETADO</v>
          </cell>
          <cell r="E6331">
            <v>0.24</v>
          </cell>
        </row>
        <row r="6332">
          <cell r="A6332">
            <v>95372</v>
          </cell>
          <cell r="B6332" t="str">
            <v>CURSO DE CAPACITAÇÃO PARA PINTOR (ENCARGOS COMPLEMENTARES) - HORISTA</v>
          </cell>
          <cell r="C6332" t="str">
            <v>H</v>
          </cell>
          <cell r="D6332" t="str">
            <v>COLETADO</v>
          </cell>
          <cell r="E6332">
            <v>0.17</v>
          </cell>
        </row>
        <row r="6333">
          <cell r="A6333">
            <v>95373</v>
          </cell>
          <cell r="B6333" t="str">
            <v>CURSO DE CAPACITAÇÃO PARA PINTOR DE LETREIROS (ENCARGOS COMPLEMENTARES) - HORISTA</v>
          </cell>
          <cell r="C6333" t="str">
            <v>H</v>
          </cell>
          <cell r="D6333" t="str">
            <v>COEFICIENTE DE REPRESENTATIVIDADE</v>
          </cell>
          <cell r="E6333">
            <v>0.22</v>
          </cell>
        </row>
        <row r="6334">
          <cell r="A6334">
            <v>95374</v>
          </cell>
          <cell r="B6334" t="str">
            <v>CURSO DE CAPACITAÇÃO PARA PINTOR PARA TINTA EPÓXI (ENCARGOS COMPLEMENTARES) - HORISTA</v>
          </cell>
          <cell r="C6334" t="str">
            <v>H</v>
          </cell>
          <cell r="D6334" t="str">
            <v>COEFICIENTE DE REPRESENTATIVIDADE</v>
          </cell>
          <cell r="E6334">
            <v>0.18</v>
          </cell>
        </row>
        <row r="6335">
          <cell r="A6335">
            <v>95375</v>
          </cell>
          <cell r="B6335" t="str">
            <v>CURSO DE CAPACITAÇÃO PARA POCEIRO (ENCARGOS COMPLEMENTARES) - HORISTA</v>
          </cell>
          <cell r="C6335" t="str">
            <v>H</v>
          </cell>
          <cell r="D6335" t="str">
            <v>COEFICIENTE DE REPRESENTATIVIDADE</v>
          </cell>
          <cell r="E6335">
            <v>0.23</v>
          </cell>
        </row>
        <row r="6336">
          <cell r="A6336">
            <v>95376</v>
          </cell>
          <cell r="B6336" t="str">
            <v>CURSO DE CAPACITAÇÃO PARA RASTELEIRO (ENCARGOS COMPLEMENTARES) - HORISTA</v>
          </cell>
          <cell r="C6336" t="str">
            <v>H</v>
          </cell>
          <cell r="D6336" t="str">
            <v>COEFICIENTE DE REPRESENTATIVIDADE</v>
          </cell>
          <cell r="E6336">
            <v>0.04</v>
          </cell>
        </row>
        <row r="6337">
          <cell r="A6337">
            <v>95377</v>
          </cell>
          <cell r="B6337" t="str">
            <v>CURSO DE CAPACITAÇÃO PARA SERRALHEIRO (ENCARGOS COMPLEMENTARES) - HORISTA</v>
          </cell>
          <cell r="C6337" t="str">
            <v>H</v>
          </cell>
          <cell r="D6337" t="str">
            <v>COEFICIENTE DE REPRESENTATIVIDADE</v>
          </cell>
          <cell r="E6337">
            <v>0.13</v>
          </cell>
        </row>
        <row r="6338">
          <cell r="A6338">
            <v>95378</v>
          </cell>
          <cell r="B6338" t="str">
            <v>CURSO DE CAPACITAÇÃO PARA SERVENTE (ENCARGOS COMPLEMENTARES) - HORISTA</v>
          </cell>
          <cell r="C6338" t="str">
            <v>H</v>
          </cell>
          <cell r="D6338" t="str">
            <v>COLETADO</v>
          </cell>
          <cell r="E6338">
            <v>0.15</v>
          </cell>
        </row>
        <row r="6339">
          <cell r="A6339">
            <v>95379</v>
          </cell>
          <cell r="B6339" t="str">
            <v>CURSO DE CAPACITAÇÃO PARA SOLDADOR (ENCARGOS COMPLEMENTARES) - HORISTA</v>
          </cell>
          <cell r="C6339" t="str">
            <v>H</v>
          </cell>
          <cell r="D6339" t="str">
            <v>COLETADO</v>
          </cell>
          <cell r="E6339">
            <v>0.14000000000000001</v>
          </cell>
        </row>
        <row r="6340">
          <cell r="A6340">
            <v>95380</v>
          </cell>
          <cell r="B6340" t="str">
            <v>CURSO DE CAPACITAÇÃO PARA SOLDADOR A (PARA SOLDA A SER TESTADA COM RAIOS  X ) (ENCARGOS COMPLEMENTARES) - HORISTA</v>
          </cell>
          <cell r="C6340" t="str">
            <v>H</v>
          </cell>
          <cell r="D6340" t="str">
            <v>COEFICIENTE DE REPRESENTATIVIDADE</v>
          </cell>
          <cell r="E6340">
            <v>0.16</v>
          </cell>
        </row>
        <row r="6341">
          <cell r="A6341">
            <v>95382</v>
          </cell>
          <cell r="B6341" t="str">
            <v>CURSO DE CAPACITAÇÃO PARA TAQUEADOR OU TAQUEIRO (ENCARGOS COMPLEMENTARES) - HORISTA</v>
          </cell>
          <cell r="C6341" t="str">
            <v>H</v>
          </cell>
          <cell r="D6341" t="str">
            <v>COEFICIENTE DE REPRESENTATIVIDADE</v>
          </cell>
          <cell r="E6341">
            <v>0.16</v>
          </cell>
        </row>
        <row r="6342">
          <cell r="A6342">
            <v>95383</v>
          </cell>
          <cell r="B6342" t="str">
            <v>CURSO DE CAPACITAÇÃO PARA TÉCNICO DE LABORATÓRIO (ENCARGOS COMPLEMENTARES) - HORISTA</v>
          </cell>
          <cell r="C6342" t="str">
            <v>H</v>
          </cell>
          <cell r="D6342" t="str">
            <v>COEFICIENTE DE REPRESENTATIVIDADE</v>
          </cell>
          <cell r="E6342">
            <v>0.23</v>
          </cell>
        </row>
        <row r="6343">
          <cell r="A6343">
            <v>95384</v>
          </cell>
          <cell r="B6343" t="str">
            <v>CURSO DE CAPACITAÇÃO PARA TÉCNICO DE SONDAGEM (ENCARGOS COMPLEMENTARES) - HORISTA</v>
          </cell>
          <cell r="C6343" t="str">
            <v>H</v>
          </cell>
          <cell r="D6343" t="str">
            <v>COEFICIENTE DE REPRESENTATIVIDADE</v>
          </cell>
          <cell r="E6343">
            <v>0.18</v>
          </cell>
        </row>
        <row r="6344">
          <cell r="A6344">
            <v>95385</v>
          </cell>
          <cell r="B6344" t="str">
            <v>CURSO DE CAPACITAÇÃO PARA TELHADISTA (ENCARGOS COMPLEMENTARES) - HORISTA</v>
          </cell>
          <cell r="C6344" t="str">
            <v>H</v>
          </cell>
          <cell r="D6344" t="str">
            <v>COEFICIENTE DE REPRESENTATIVIDADE</v>
          </cell>
          <cell r="E6344">
            <v>0.11</v>
          </cell>
        </row>
        <row r="6345">
          <cell r="A6345">
            <v>95386</v>
          </cell>
          <cell r="B6345" t="str">
            <v>CURSO DE CAPACITAÇÃO PARA TRATORISTA (ENCARGOS COMPLEMENTARES) - HORISTA</v>
          </cell>
          <cell r="C6345" t="str">
            <v>H</v>
          </cell>
          <cell r="D6345" t="str">
            <v>COEFICIENTE DE REPRESENTATIVIDADE</v>
          </cell>
          <cell r="E6345">
            <v>0.18</v>
          </cell>
        </row>
        <row r="6346">
          <cell r="A6346">
            <v>95387</v>
          </cell>
          <cell r="B6346" t="str">
            <v>CURSO DE CAPACITAÇÃO PARA VIDRACEIRO (ENCARGOS COMPLEMENTARES) - HORISTA</v>
          </cell>
          <cell r="C6346" t="str">
            <v>H</v>
          </cell>
          <cell r="D6346" t="str">
            <v>COEFICIENTE DE REPRESENTATIVIDADE</v>
          </cell>
          <cell r="E6346">
            <v>0.16</v>
          </cell>
        </row>
        <row r="6347">
          <cell r="A6347">
            <v>95388</v>
          </cell>
          <cell r="B6347" t="str">
            <v>CURSO DE CAPACITAÇÃO PARA VIGIA NOTURNO (ENCARGOS COMPLEMENTARES) - HORISTA</v>
          </cell>
          <cell r="C6347" t="str">
            <v>H</v>
          </cell>
          <cell r="D6347" t="str">
            <v>COEFICIENTE DE REPRESENTATIVIDADE</v>
          </cell>
          <cell r="E6347">
            <v>0.05</v>
          </cell>
        </row>
        <row r="6348">
          <cell r="A6348">
            <v>95389</v>
          </cell>
          <cell r="B6348" t="str">
            <v>CURSO DE CAPACITAÇÃO PARA OPERADOR DE BETONEIRA ESTACIONÁRIA/MISTURADOR (ENCARGOS COMPLEMENTARES) - HORISTA</v>
          </cell>
          <cell r="C6348" t="str">
            <v>H</v>
          </cell>
          <cell r="D6348" t="str">
            <v>COEFICIENTE DE REPRESENTATIVIDADE</v>
          </cell>
          <cell r="E6348">
            <v>0.08</v>
          </cell>
        </row>
        <row r="6349">
          <cell r="A6349">
            <v>95390</v>
          </cell>
          <cell r="B6349" t="str">
            <v>CURSO DE CAPACITAÇÃO PARA JARDINEIRO (ENCARGOS COMPLEMENTARES) - HORISTA</v>
          </cell>
          <cell r="C6349" t="str">
            <v>H</v>
          </cell>
          <cell r="D6349" t="str">
            <v>COEFICIENTE DE REPRESENTATIVIDADE</v>
          </cell>
          <cell r="E6349">
            <v>0.05</v>
          </cell>
        </row>
        <row r="6350">
          <cell r="A6350">
            <v>95391</v>
          </cell>
          <cell r="B6350" t="str">
            <v>CURSO DE CAPACITAÇÃO PARA DESENHISTA DETALHISTA (ENCARGOS COMPLEMENTARES) - HORISTA</v>
          </cell>
          <cell r="C6350" t="str">
            <v>H</v>
          </cell>
          <cell r="D6350" t="str">
            <v>COEFICIENTE DE REPRESENTATIVIDADE</v>
          </cell>
          <cell r="E6350">
            <v>0.16</v>
          </cell>
        </row>
        <row r="6351">
          <cell r="A6351">
            <v>95392</v>
          </cell>
          <cell r="B6351" t="str">
            <v>CURSO DE CAPACITAÇÃO PARA ALMOXARIFE (ENCARGOS COMPLEMENTARES) - HORISTA</v>
          </cell>
          <cell r="C6351" t="str">
            <v>H</v>
          </cell>
          <cell r="D6351" t="str">
            <v>COLETADO</v>
          </cell>
          <cell r="E6351">
            <v>0.08</v>
          </cell>
        </row>
        <row r="6352">
          <cell r="A6352">
            <v>95393</v>
          </cell>
          <cell r="B6352" t="str">
            <v>CURSO DE CAPACITAÇÃO PARA APONTADOR OU APROPRIADOR (ENCARGOS COMPLEMENTARES) - HORISTA</v>
          </cell>
          <cell r="C6352" t="str">
            <v>H</v>
          </cell>
          <cell r="D6352" t="str">
            <v>COEFICIENTE DE REPRESENTATIVIDADE</v>
          </cell>
          <cell r="E6352">
            <v>0.35</v>
          </cell>
        </row>
        <row r="6353">
          <cell r="A6353">
            <v>95394</v>
          </cell>
          <cell r="B6353" t="str">
            <v>CURSO DE CAPACITAÇÃO PARA ARQUITETO DE OBRA JÚNIOR (ENCARGOS COMPLEMENTARES) - HORISTA</v>
          </cell>
          <cell r="C6353" t="str">
            <v>H</v>
          </cell>
          <cell r="D6353" t="str">
            <v>COEFICIENTE DE REPRESENTATIVIDADE</v>
          </cell>
          <cell r="E6353">
            <v>0.34</v>
          </cell>
        </row>
        <row r="6354">
          <cell r="A6354">
            <v>95395</v>
          </cell>
          <cell r="B6354" t="str">
            <v>CURSO DE CAPACITAÇÃO PARA ARQUITETO DE OBRA PLENO (ENCARGOS COMPLEMENTARES) - HORISTA</v>
          </cell>
          <cell r="C6354" t="str">
            <v>H</v>
          </cell>
          <cell r="D6354" t="str">
            <v>COEFICIENTE DE REPRESENTATIVIDADE</v>
          </cell>
          <cell r="E6354">
            <v>0.49</v>
          </cell>
        </row>
        <row r="6355">
          <cell r="A6355">
            <v>95396</v>
          </cell>
          <cell r="B6355" t="str">
            <v>CURSO DE CAPACITAÇÃO PARA ARQUITETO DE OBRA SÊNIOR (ENCARGOS COMPLEMENTARES) - HORISTA</v>
          </cell>
          <cell r="C6355" t="str">
            <v>H</v>
          </cell>
          <cell r="D6355" t="str">
            <v>COEFICIENTE DE REPRESENTATIVIDADE</v>
          </cell>
          <cell r="E6355">
            <v>0.65</v>
          </cell>
        </row>
        <row r="6356">
          <cell r="A6356">
            <v>95397</v>
          </cell>
          <cell r="B6356" t="str">
            <v>CURSO DE CAPACITAÇÃO PARA AUXILIAR DE DESENHISTA (ENCARGOS COMPLEMENTARES) - HORISTA</v>
          </cell>
          <cell r="C6356" t="str">
            <v>H</v>
          </cell>
          <cell r="D6356" t="str">
            <v>COEFICIENTE DE REPRESENTATIVIDADE</v>
          </cell>
          <cell r="E6356">
            <v>0.11</v>
          </cell>
        </row>
        <row r="6357">
          <cell r="A6357">
            <v>95398</v>
          </cell>
          <cell r="B6357" t="str">
            <v>CURSO DE CAPACITAÇÃO PARA AUXILIAR DE ESCRITÓRIO (ENCARGOS COMPLEMENTARES) - HORISTA</v>
          </cell>
          <cell r="C6357" t="str">
            <v>H</v>
          </cell>
          <cell r="D6357" t="str">
            <v>COEFICIENTE DE REPRESENTATIVIDADE</v>
          </cell>
          <cell r="E6357">
            <v>0.06</v>
          </cell>
        </row>
        <row r="6358">
          <cell r="A6358">
            <v>95399</v>
          </cell>
          <cell r="B6358" t="str">
            <v>CURSO DE CAPACITAÇÃO PARA DESENHISTA COPISTA (ENCARGOS COMPLEMENTARES) - HORISTA</v>
          </cell>
          <cell r="C6358" t="str">
            <v>H</v>
          </cell>
          <cell r="D6358" t="str">
            <v>COEFICIENTE DE REPRESENTATIVIDADE</v>
          </cell>
          <cell r="E6358">
            <v>0.09</v>
          </cell>
        </row>
        <row r="6359">
          <cell r="A6359">
            <v>95400</v>
          </cell>
          <cell r="B6359" t="str">
            <v>CURSO DE CAPACITAÇÃO PARA DESENHISTA PROJETISTA (ENCARGOS COMPLEMENTARES) - HORISTA</v>
          </cell>
          <cell r="C6359" t="str">
            <v>H</v>
          </cell>
          <cell r="D6359" t="str">
            <v>COEFICIENTE DE REPRESENTATIVIDADE</v>
          </cell>
          <cell r="E6359">
            <v>0.12</v>
          </cell>
        </row>
        <row r="6360">
          <cell r="A6360">
            <v>95401</v>
          </cell>
          <cell r="B6360" t="str">
            <v>CURSO DE CAPACITAÇÃO PARA ENCARREGADO GERAL (ENCARGOS COMPLEMENTARES) - HORISTA</v>
          </cell>
          <cell r="C6360" t="str">
            <v>H</v>
          </cell>
          <cell r="D6360" t="str">
            <v>COLETADO</v>
          </cell>
          <cell r="E6360">
            <v>0.52</v>
          </cell>
        </row>
        <row r="6361">
          <cell r="A6361">
            <v>95402</v>
          </cell>
          <cell r="B6361" t="str">
            <v>CURSO DE CAPACITAÇÃO PARA ENGENHEIRO CIVIL DE OBRA JÚNIOR (ENCARGOS COMPLEMENTARES) - HORISTA</v>
          </cell>
          <cell r="C6361" t="str">
            <v>H</v>
          </cell>
          <cell r="D6361" t="str">
            <v>COLETADO</v>
          </cell>
          <cell r="E6361">
            <v>0.84</v>
          </cell>
        </row>
        <row r="6362">
          <cell r="A6362">
            <v>95403</v>
          </cell>
          <cell r="B6362" t="str">
            <v>CURSO DE CAPACITAÇÃO PARA ENGENHEIRO CIVIL DE OBRA PLENO (ENCARGOS COMPLEMENTARES) - HORISTA</v>
          </cell>
          <cell r="C6362" t="str">
            <v>H</v>
          </cell>
          <cell r="D6362" t="str">
            <v>COEFICIENTE DE REPRESENTATIVIDADE</v>
          </cell>
          <cell r="E6362">
            <v>0.96</v>
          </cell>
        </row>
        <row r="6363">
          <cell r="A6363">
            <v>95404</v>
          </cell>
          <cell r="B6363" t="str">
            <v>CURSO DE CAPACITAÇÃO PARA ENGENHEIRO CIVIL DE OBRA SÊNIOR (ENCARGOS COMPLEMENTARES) - HORISTA</v>
          </cell>
          <cell r="C6363" t="str">
            <v>H</v>
          </cell>
          <cell r="D6363" t="str">
            <v>COEFICIENTE DE REPRESENTATIVIDADE</v>
          </cell>
          <cell r="E6363">
            <v>1.31</v>
          </cell>
        </row>
        <row r="6364">
          <cell r="A6364">
            <v>95405</v>
          </cell>
          <cell r="B6364" t="str">
            <v>CURSO DE CAPACITAÇÃO PARA MESTRE DE OBRAS (ENCARGOS COMPLEMENTARES) - HORISTA</v>
          </cell>
          <cell r="C6364" t="str">
            <v>H</v>
          </cell>
          <cell r="D6364" t="str">
            <v>COEFICIENTE DE REPRESENTATIVIDADE</v>
          </cell>
          <cell r="E6364">
            <v>0.79</v>
          </cell>
        </row>
        <row r="6365">
          <cell r="A6365">
            <v>95406</v>
          </cell>
          <cell r="B6365" t="str">
            <v>CURSO DE CAPACITAÇÃO PARA TOPÓGRAFO (ENCARGOS COMPLEMENTARES) - HORISTA</v>
          </cell>
          <cell r="C6365" t="str">
            <v>H</v>
          </cell>
          <cell r="D6365" t="str">
            <v>COLETADO</v>
          </cell>
          <cell r="E6365">
            <v>0.15</v>
          </cell>
        </row>
        <row r="6366">
          <cell r="A6366">
            <v>95407</v>
          </cell>
          <cell r="B6366" t="str">
            <v>CURSO DE CAPACITAÇÃO PARA ENGENHEIRO ELETRICISTA (ENCARGOS COMPLEMENTARES) - HORISTA</v>
          </cell>
          <cell r="C6366" t="str">
            <v>H</v>
          </cell>
          <cell r="D6366" t="str">
            <v>COEFICIENTE DE REPRESENTATIVIDADE</v>
          </cell>
          <cell r="E6366">
            <v>2.06</v>
          </cell>
        </row>
        <row r="6367">
          <cell r="A6367">
            <v>95408</v>
          </cell>
          <cell r="B6367" t="str">
            <v>CURSO DE CAPACITAÇÃO  PARA MOTORISTA DE CAMINHÃO (ENCARGOS COMPLEMENTARES) - MENSALISTA</v>
          </cell>
          <cell r="C6367" t="str">
            <v>MES</v>
          </cell>
          <cell r="D6367" t="str">
            <v>COEFICIENTE DE REPRESENTATIVIDADE</v>
          </cell>
          <cell r="E6367">
            <v>10.42</v>
          </cell>
        </row>
        <row r="6368">
          <cell r="A6368">
            <v>95409</v>
          </cell>
          <cell r="B6368" t="str">
            <v>CURSO DE CAPACITAÇÃO PARA DESENHISTA DETALHISTA (ENCARGOS COMPLEMENTARES) - MENSALISTA</v>
          </cell>
          <cell r="C6368" t="str">
            <v>MES</v>
          </cell>
          <cell r="D6368" t="str">
            <v>COEFICIENTE DE REPRESENTATIVIDADE</v>
          </cell>
          <cell r="E6368">
            <v>12.16</v>
          </cell>
        </row>
        <row r="6369">
          <cell r="A6369">
            <v>95410</v>
          </cell>
          <cell r="B6369" t="str">
            <v>CURSO DE CAPACITAÇÃO PARA DESENHISTA COPISTA (ENCARGOS COMPLEMENTARES) - MENSALISTA</v>
          </cell>
          <cell r="C6369" t="str">
            <v>MES</v>
          </cell>
          <cell r="D6369" t="str">
            <v>COEFICIENTE DE REPRESENTATIVIDADE</v>
          </cell>
          <cell r="E6369">
            <v>6.96</v>
          </cell>
        </row>
        <row r="6370">
          <cell r="A6370">
            <v>95411</v>
          </cell>
          <cell r="B6370" t="str">
            <v>CURSO DE CAPACITAÇÃO PARA DESENHISTA PROJETISTA (ENCARGOS COMPLEMENTARES) - MENSALISTA</v>
          </cell>
          <cell r="C6370" t="str">
            <v>MES</v>
          </cell>
          <cell r="D6370" t="str">
            <v>COEFICIENTE DE REPRESENTATIVIDADE</v>
          </cell>
          <cell r="E6370">
            <v>9.2799999999999994</v>
          </cell>
        </row>
        <row r="6371">
          <cell r="A6371">
            <v>95412</v>
          </cell>
          <cell r="B6371" t="str">
            <v>CURSO DE CAPACITAÇÃO PARA AUXILIAR DE DESENHISTA (ENCARGOS COMPLEMENTARES) - MENSALISTA</v>
          </cell>
          <cell r="C6371" t="str">
            <v>MES</v>
          </cell>
          <cell r="D6371" t="str">
            <v>COEFICIENTE DE REPRESENTATIVIDADE</v>
          </cell>
          <cell r="E6371">
            <v>8.35</v>
          </cell>
        </row>
        <row r="6372">
          <cell r="A6372">
            <v>95413</v>
          </cell>
          <cell r="B6372" t="str">
            <v>CURSO DE CAPACITAÇÃO PARA ALMOXARIFE (ENCARGOS COMPLEMENTARES) - MENSALISTA</v>
          </cell>
          <cell r="C6372" t="str">
            <v>MES</v>
          </cell>
          <cell r="D6372" t="str">
            <v>COEFICIENTE DE REPRESENTATIVIDADE</v>
          </cell>
          <cell r="E6372">
            <v>11.11</v>
          </cell>
        </row>
        <row r="6373">
          <cell r="A6373">
            <v>95414</v>
          </cell>
          <cell r="B6373" t="str">
            <v>CURSO DE CAPACITAÇÃO PARA APONTADOR OU APROPRIADOR (ENCARGOS COMPLEMENTARES) - MENSALISTA</v>
          </cell>
          <cell r="C6373" t="str">
            <v>MES</v>
          </cell>
          <cell r="D6373" t="str">
            <v>COEFICIENTE DE REPRESENTATIVIDADE</v>
          </cell>
          <cell r="E6373">
            <v>48.07</v>
          </cell>
        </row>
        <row r="6374">
          <cell r="A6374">
            <v>95415</v>
          </cell>
          <cell r="B6374" t="str">
            <v>CURSO DE CAPACITAÇÃO PARA ENGENHEIRO CIVIL DE OBRA JÚNIOR (ENCARGOS COMPLEMENTARES) - MENSALISTA</v>
          </cell>
          <cell r="C6374" t="str">
            <v>MES</v>
          </cell>
          <cell r="D6374" t="str">
            <v>COEFICIENTE DE REPRESENTATIVIDADE</v>
          </cell>
          <cell r="E6374">
            <v>113.85</v>
          </cell>
        </row>
        <row r="6375">
          <cell r="A6375">
            <v>95416</v>
          </cell>
          <cell r="B6375" t="str">
            <v>CURSO DE CAPACITAÇÃO PARA AUXILIAR DE ESCRITÓRIO (ENCARGOS COMPLEMENTARES) - MENSALISTA</v>
          </cell>
          <cell r="C6375" t="str">
            <v>MES</v>
          </cell>
          <cell r="D6375" t="str">
            <v>COEFICIENTE DE REPRESENTATIVIDADE</v>
          </cell>
          <cell r="E6375">
            <v>8.16</v>
          </cell>
        </row>
        <row r="6376">
          <cell r="A6376">
            <v>95417</v>
          </cell>
          <cell r="B6376" t="str">
            <v>CURSO DE CAPACITAÇÃO PARA ENGENHEIRO CIVIL DE OBRA PLENO (ENCARGOS COMPLEMENTARES) - MENSALISTA</v>
          </cell>
          <cell r="C6376" t="str">
            <v>MES</v>
          </cell>
          <cell r="D6376" t="str">
            <v>COEFICIENTE DE REPRESENTATIVIDADE</v>
          </cell>
          <cell r="E6376">
            <v>129.59</v>
          </cell>
        </row>
        <row r="6377">
          <cell r="A6377">
            <v>95418</v>
          </cell>
          <cell r="B6377" t="str">
            <v>CURSO DE CAPACITAÇÃO PARA ENGENHEIRO CIVIL DE OBRA SÊNIOR (ENCARGOS COMPLEMENTARES) - MENSALISTA</v>
          </cell>
          <cell r="C6377" t="str">
            <v>MES</v>
          </cell>
          <cell r="D6377" t="str">
            <v>COEFICIENTE DE REPRESENTATIVIDADE</v>
          </cell>
          <cell r="E6377">
            <v>177.14</v>
          </cell>
        </row>
        <row r="6378">
          <cell r="A6378">
            <v>95419</v>
          </cell>
          <cell r="B6378" t="str">
            <v>CURSO DE CAPACITAÇÃO PARA ARQUITETO JÚNIOR (ENCARGOS COMPLEMENTARES) - MENSALISTA</v>
          </cell>
          <cell r="C6378" t="str">
            <v>MES</v>
          </cell>
          <cell r="D6378" t="str">
            <v>COEFICIENTE DE REPRESENTATIVIDADE</v>
          </cell>
          <cell r="E6378">
            <v>47.34</v>
          </cell>
        </row>
        <row r="6379">
          <cell r="A6379">
            <v>95420</v>
          </cell>
          <cell r="B6379" t="str">
            <v>CURSO DE CAPACITAÇÃO PARA ARQUITETO PLENO (ENCARGOS COMPLEMENTARES) - MENSALISTA</v>
          </cell>
          <cell r="C6379" t="str">
            <v>MES</v>
          </cell>
          <cell r="D6379" t="str">
            <v>COEFICIENTE DE REPRESENTATIVIDADE</v>
          </cell>
          <cell r="E6379">
            <v>67.239999999999995</v>
          </cell>
        </row>
        <row r="6380">
          <cell r="A6380">
            <v>95421</v>
          </cell>
          <cell r="B6380" t="str">
            <v>CURSO DE CAPACITAÇÃO PARA ARQUITETO SÊNIOR (ENCARGOS COMPLEMENTARES) - MENSALISTA</v>
          </cell>
          <cell r="C6380" t="str">
            <v>MES</v>
          </cell>
          <cell r="D6380" t="str">
            <v>COEFICIENTE DE REPRESENTATIVIDADE</v>
          </cell>
          <cell r="E6380">
            <v>88.9</v>
          </cell>
        </row>
        <row r="6381">
          <cell r="A6381">
            <v>95422</v>
          </cell>
          <cell r="B6381" t="str">
            <v>CURSO DE CAPACITAÇÃO PARA ENCARREGADO GERAL DE OBRAS (ENCARGOS COMPLEMENTARES) - MENSALISTA</v>
          </cell>
          <cell r="C6381" t="str">
            <v>MES</v>
          </cell>
          <cell r="D6381" t="str">
            <v>COEFICIENTE DE REPRESENTATIVIDADE</v>
          </cell>
          <cell r="E6381">
            <v>71.099999999999994</v>
          </cell>
        </row>
        <row r="6382">
          <cell r="A6382">
            <v>95423</v>
          </cell>
          <cell r="B6382" t="str">
            <v>CURSO DE CAPACITAÇÃO PARA MESTRE DE OBRAS (ENCARGOS COMPLEMENTARES) - MENSALISTA</v>
          </cell>
          <cell r="C6382" t="str">
            <v>MES</v>
          </cell>
          <cell r="D6382" t="str">
            <v>COEFICIENTE DE REPRESENTATIVIDADE</v>
          </cell>
          <cell r="E6382">
            <v>107.91</v>
          </cell>
        </row>
        <row r="6383">
          <cell r="A6383">
            <v>95424</v>
          </cell>
          <cell r="B6383" t="str">
            <v>CURSO DE CAPACITAÇÃO PARA TOPÓGRAFO (ENCARGOS COMPLEMENTARES) - MENSALISTA</v>
          </cell>
          <cell r="C6383" t="str">
            <v>MES</v>
          </cell>
          <cell r="D6383" t="str">
            <v>COEFICIENTE DE REPRESENTATIVIDADE</v>
          </cell>
          <cell r="E6383">
            <v>22.45</v>
          </cell>
        </row>
        <row r="6384">
          <cell r="A6384">
            <v>100288</v>
          </cell>
          <cell r="B6384" t="str">
            <v>CURSO DE CAPACITAÇÃO PARA VIGIA DIURNO (ENCARGOS COMPLEMENTARES) - HORISTA</v>
          </cell>
          <cell r="C6384" t="str">
            <v>H</v>
          </cell>
          <cell r="D6384" t="str">
            <v>COEFICIENTE DE REPRESENTATIVIDADE</v>
          </cell>
          <cell r="E6384">
            <v>0.03</v>
          </cell>
        </row>
        <row r="6385">
          <cell r="A6385">
            <v>100289</v>
          </cell>
          <cell r="B6385" t="str">
            <v>VIGIA DIURNO COM ENCARGOS COMPLEMENTARES</v>
          </cell>
          <cell r="C6385" t="str">
            <v>H</v>
          </cell>
          <cell r="D6385" t="str">
            <v>COEFICIENTE DE REPRESENTATIVIDADE</v>
          </cell>
          <cell r="E6385">
            <v>16.11</v>
          </cell>
        </row>
        <row r="6386">
          <cell r="A6386">
            <v>100290</v>
          </cell>
          <cell r="B6386" t="str">
            <v>CURSO DE CAPACITAÇÃO PARA AUXILIAR DE ALMOXARIFE (ENCARGOS COMPLEMENTARES) - HORISTA</v>
          </cell>
          <cell r="C6386" t="str">
            <v>H</v>
          </cell>
          <cell r="D6386" t="str">
            <v>COEFICIENTE DE REPRESENTATIVIDADE</v>
          </cell>
          <cell r="E6386">
            <v>0.06</v>
          </cell>
        </row>
        <row r="6387">
          <cell r="A6387">
            <v>100291</v>
          </cell>
          <cell r="B6387" t="str">
            <v>CURSO DE CAPACITAÇÃO PARA AJUDANTE DE PINTOR (ENCARGOS COMPLEMENTARES) - HORISTA</v>
          </cell>
          <cell r="C6387" t="str">
            <v>H</v>
          </cell>
          <cell r="D6387" t="str">
            <v>COEFICIENTE DE REPRESENTATIVIDADE</v>
          </cell>
          <cell r="E6387">
            <v>0.12</v>
          </cell>
        </row>
        <row r="6388">
          <cell r="A6388">
            <v>100292</v>
          </cell>
          <cell r="B6388" t="str">
            <v>CURSO DE CAPACITAÇÃO PARA COORDENADOR/GERENTE DE OBRA (ENCARGOS COMPLEMENTARES) - HORISTA</v>
          </cell>
          <cell r="C6388" t="str">
            <v>H</v>
          </cell>
          <cell r="D6388" t="str">
            <v>COEFICIENTE DE REPRESENTATIVIDADE</v>
          </cell>
          <cell r="E6388">
            <v>0.42</v>
          </cell>
        </row>
        <row r="6389">
          <cell r="A6389">
            <v>100293</v>
          </cell>
          <cell r="B6389" t="str">
            <v>CURSO DE CAPACITAÇÃO PARA AUXILIAR DE AZULEJISTA (ENCARGOS COMPLEMENTARES) - HORISTA</v>
          </cell>
          <cell r="C6389" t="str">
            <v>H</v>
          </cell>
          <cell r="D6389" t="str">
            <v>COEFICIENTE DE REPRESENTATIVIDADE</v>
          </cell>
          <cell r="E6389">
            <v>0.12</v>
          </cell>
        </row>
        <row r="6390">
          <cell r="A6390">
            <v>100294</v>
          </cell>
          <cell r="B6390" t="str">
            <v>CURSO DE CAPACITAÇÃO PARA ARQUITETO PAISAGISTA (ENCARGOS COMPLEMENTARES) - HORISTA</v>
          </cell>
          <cell r="C6390" t="str">
            <v>H</v>
          </cell>
          <cell r="D6390" t="str">
            <v>COEFICIENTE DE REPRESENTATIVIDADE</v>
          </cell>
          <cell r="E6390">
            <v>0.22</v>
          </cell>
        </row>
        <row r="6391">
          <cell r="A6391">
            <v>100295</v>
          </cell>
          <cell r="B6391" t="str">
            <v>CURSO DE CAPACITAÇÃO PARA MONTADOR DE ELETROELETRONICOS (ENCARGOS COMPLEMENTARES) - HORISTA</v>
          </cell>
          <cell r="C6391" t="str">
            <v>H</v>
          </cell>
          <cell r="D6391" t="str">
            <v>COEFICIENTE DE REPRESENTATIVIDADE</v>
          </cell>
          <cell r="E6391">
            <v>0.36</v>
          </cell>
        </row>
        <row r="6392">
          <cell r="A6392">
            <v>100296</v>
          </cell>
          <cell r="B6392" t="str">
            <v>CURSO DE CAPACITAÇÃO PARA ENGENHEIRO CIVIL JUNIOR (ENCARGOS COMPLEMENTARES) - HORISTA</v>
          </cell>
          <cell r="C6392" t="str">
            <v>H</v>
          </cell>
          <cell r="D6392" t="str">
            <v>COEFICIENTE DE REPRESENTATIVIDADE</v>
          </cell>
          <cell r="E6392">
            <v>0.66</v>
          </cell>
        </row>
        <row r="6393">
          <cell r="A6393">
            <v>100297</v>
          </cell>
          <cell r="B6393" t="str">
            <v>CURSO DE CAPACITAÇÃO PARA ENGENHEIRO CIVIL PLENO (ENCARGOS COMPLEMENTARES) - HORISTA</v>
          </cell>
          <cell r="C6393" t="str">
            <v>H</v>
          </cell>
          <cell r="D6393" t="str">
            <v>COEFICIENTE DE REPRESENTATIVIDADE</v>
          </cell>
          <cell r="E6393">
            <v>0.74</v>
          </cell>
        </row>
        <row r="6394">
          <cell r="A6394">
            <v>100298</v>
          </cell>
          <cell r="B6394" t="str">
            <v>CURSO DE CAPACITAÇÃO PARA MECÂNICO DE REFRIGERAÇÃO (ENCARGOS COMPLEMENTARES) - HORISTA</v>
          </cell>
          <cell r="C6394" t="str">
            <v>H</v>
          </cell>
          <cell r="D6394" t="str">
            <v>COEFICIENTE DE REPRESENTATIVIDADE</v>
          </cell>
          <cell r="E6394">
            <v>0.39</v>
          </cell>
        </row>
        <row r="6395">
          <cell r="A6395">
            <v>100299</v>
          </cell>
          <cell r="B6395" t="str">
            <v>CURSO DE CAPACITAÇÃO PARA TÉCNICO EM SEGURANÇA DO TRABALHO (ENCARGOS COMPLEMENTARES) - HORISTA</v>
          </cell>
          <cell r="C6395" t="str">
            <v>H</v>
          </cell>
          <cell r="D6395" t="str">
            <v>COEFICIENTE DE REPRESENTATIVIDADE</v>
          </cell>
          <cell r="E6395">
            <v>0.45</v>
          </cell>
        </row>
        <row r="6396">
          <cell r="A6396">
            <v>100300</v>
          </cell>
          <cell r="B6396" t="str">
            <v>AUXILIAR DE ALMOXARIFE COM ENCARGOS COMPLEMENTARES</v>
          </cell>
          <cell r="C6396" t="str">
            <v>H</v>
          </cell>
          <cell r="D6396" t="str">
            <v>COEFICIENTE DE REPRESENTATIVIDADE</v>
          </cell>
          <cell r="E6396">
            <v>19.010000000000002</v>
          </cell>
        </row>
        <row r="6397">
          <cell r="A6397">
            <v>100301</v>
          </cell>
          <cell r="B6397" t="str">
            <v>AJUDANTE DE PINTOR COM ENCARGOS COMPLEMENTARES</v>
          </cell>
          <cell r="C6397" t="str">
            <v>H</v>
          </cell>
          <cell r="D6397" t="str">
            <v>COEFICIENTE DE REPRESENTATIVIDADE</v>
          </cell>
          <cell r="E6397">
            <v>18.63</v>
          </cell>
        </row>
        <row r="6398">
          <cell r="A6398">
            <v>100302</v>
          </cell>
          <cell r="B6398" t="str">
            <v>COORDENADOR/GERENTE DE OBRA COM ENCARGOS COMPLEMENTARES</v>
          </cell>
          <cell r="C6398" t="str">
            <v>H</v>
          </cell>
          <cell r="D6398" t="str">
            <v>COEFICIENTE DE REPRESENTATIVIDADE</v>
          </cell>
          <cell r="E6398">
            <v>122.94</v>
          </cell>
        </row>
        <row r="6399">
          <cell r="A6399">
            <v>100303</v>
          </cell>
          <cell r="B6399" t="str">
            <v>AUXILIAR DE AZULEJISTA COM ENCARGOS COMPLEMENTARES</v>
          </cell>
          <cell r="C6399" t="str">
            <v>H</v>
          </cell>
          <cell r="D6399" t="str">
            <v>COEFICIENTE DE REPRESENTATIVIDADE</v>
          </cell>
          <cell r="E6399">
            <v>17.59</v>
          </cell>
        </row>
        <row r="6400">
          <cell r="A6400">
            <v>100304</v>
          </cell>
          <cell r="B6400" t="str">
            <v>ARQUITETO PAISAGISTA COM ENCARGOS COMPLEMENTARES</v>
          </cell>
          <cell r="C6400" t="str">
            <v>H</v>
          </cell>
          <cell r="D6400" t="str">
            <v>COEFICIENTE DE REPRESENTATIVIDADE</v>
          </cell>
          <cell r="E6400">
            <v>64.989999999999995</v>
          </cell>
        </row>
        <row r="6401">
          <cell r="A6401">
            <v>100305</v>
          </cell>
          <cell r="B6401" t="str">
            <v>ENGENHEIRO CIVIL JUNIOR COM ENCARGOS COMPLEMENTARES</v>
          </cell>
          <cell r="C6401" t="str">
            <v>H</v>
          </cell>
          <cell r="D6401" t="str">
            <v>COEFICIENTE DE REPRESENTATIVIDADE</v>
          </cell>
          <cell r="E6401">
            <v>85.77</v>
          </cell>
        </row>
        <row r="6402">
          <cell r="A6402">
            <v>100306</v>
          </cell>
          <cell r="B6402" t="str">
            <v>ENGENHEIRO CIVIL PLENO COM ENCARGOS COMPLEMENTARES</v>
          </cell>
          <cell r="C6402" t="str">
            <v>H</v>
          </cell>
          <cell r="D6402" t="str">
            <v>COEFICIENTE DE REPRESENTATIVIDADE</v>
          </cell>
          <cell r="E6402">
            <v>96.62</v>
          </cell>
        </row>
        <row r="6403">
          <cell r="A6403">
            <v>100307</v>
          </cell>
          <cell r="B6403" t="str">
            <v>MONTADOR DE ELETROELETRÔNICOS COM ENCARGOS COMPLEMENTARES</v>
          </cell>
          <cell r="C6403" t="str">
            <v>H</v>
          </cell>
          <cell r="D6403" t="str">
            <v>COEFICIENTE DE REPRESENTATIVIDADE</v>
          </cell>
          <cell r="E6403">
            <v>22.67</v>
          </cell>
        </row>
        <row r="6404">
          <cell r="A6404">
            <v>100308</v>
          </cell>
          <cell r="B6404" t="str">
            <v>MECÂNICO DE REFRIGERAÇÃO COM ENCARGOS COMPLEMENTARES</v>
          </cell>
          <cell r="C6404" t="str">
            <v>H</v>
          </cell>
          <cell r="D6404" t="str">
            <v>COEFICIENTE DE REPRESENTATIVIDADE</v>
          </cell>
          <cell r="E6404">
            <v>22.31</v>
          </cell>
        </row>
        <row r="6405">
          <cell r="A6405">
            <v>100309</v>
          </cell>
          <cell r="B6405" t="str">
            <v>TÉCNICO EM SEGURAÇA DO TRABALHO COM ENCARGOS COMPLEMENTARES</v>
          </cell>
          <cell r="C6405" t="str">
            <v>H</v>
          </cell>
          <cell r="D6405" t="str">
            <v>COEFICIENTE DE REPRESENTATIVIDADE</v>
          </cell>
          <cell r="E6405">
            <v>38.58</v>
          </cell>
        </row>
        <row r="6406">
          <cell r="A6406">
            <v>100310</v>
          </cell>
          <cell r="B6406" t="str">
            <v>CURSO DE CAPACITAÇÃO PARA AUXILIAR DE ALMOXARIFE (ENCARGOS COMPLEMENTARES) - MENSALISTA</v>
          </cell>
          <cell r="C6406" t="str">
            <v>MES</v>
          </cell>
          <cell r="D6406" t="str">
            <v>COEFICIENTE DE REPRESENTATIVIDADE</v>
          </cell>
          <cell r="E6406">
            <v>8.51</v>
          </cell>
        </row>
        <row r="6407">
          <cell r="A6407">
            <v>100311</v>
          </cell>
          <cell r="B6407" t="str">
            <v>CURSO DE CAPACITAÇÃO PARA COORDENADOR/GERENTE DE OBRA (ENCARGOS COMPLEMENTARES) - MENSALISTA</v>
          </cell>
          <cell r="C6407" t="str">
            <v>MES</v>
          </cell>
          <cell r="D6407" t="str">
            <v>COEFICIENTE DE REPRESENTATIVIDADE</v>
          </cell>
          <cell r="E6407">
            <v>57.77</v>
          </cell>
        </row>
        <row r="6408">
          <cell r="A6408">
            <v>100312</v>
          </cell>
          <cell r="B6408" t="str">
            <v>CURSO DE CAPACITAÇÃO PARA ARQUITETO PAISAGISTA (ENCARGOS COMPLEMENTARES) - MENSALISTA</v>
          </cell>
          <cell r="C6408" t="str">
            <v>MES</v>
          </cell>
          <cell r="D6408" t="str">
            <v>COEFICIENTE DE REPRESENTATIVIDADE</v>
          </cell>
          <cell r="E6408">
            <v>30.31</v>
          </cell>
        </row>
        <row r="6409">
          <cell r="A6409">
            <v>100313</v>
          </cell>
          <cell r="B6409" t="str">
            <v>CURSO DE CAPACITAÇÃO PARA ENGENHEIRO CIVIL JUNIOR (ENCARGOS COMPLEMENTARES) - MENSALISTA</v>
          </cell>
          <cell r="C6409" t="str">
            <v>MES</v>
          </cell>
          <cell r="D6409" t="str">
            <v>COEFICIENTE DE REPRESENTATIVIDADE</v>
          </cell>
          <cell r="E6409">
            <v>90.34</v>
          </cell>
        </row>
        <row r="6410">
          <cell r="A6410">
            <v>100314</v>
          </cell>
          <cell r="B6410" t="str">
            <v>CURSO DE CAPACITAÇÃO PARA ENGENHEIRO CIVIL PLENO (ENCARGOS COMPLEMENTARES) - MENSALISTA</v>
          </cell>
          <cell r="C6410" t="str">
            <v>MES</v>
          </cell>
          <cell r="D6410" t="str">
            <v>COEFICIENTE DE REPRESENTATIVIDADE</v>
          </cell>
          <cell r="E6410">
            <v>101.92</v>
          </cell>
        </row>
        <row r="6411">
          <cell r="A6411">
            <v>100315</v>
          </cell>
          <cell r="B6411" t="str">
            <v>CURSO DE CAPACITAÇÃO PARA TÉCNICO EM SEGURANÇA DO TRABALHO (ENCARGOS COMPLEMENTARES) - MENSALISTA</v>
          </cell>
          <cell r="C6411" t="str">
            <v>MES</v>
          </cell>
          <cell r="D6411" t="str">
            <v>COEFICIENTE DE REPRESENTATIVIDADE</v>
          </cell>
          <cell r="E6411">
            <v>62</v>
          </cell>
        </row>
        <row r="6412">
          <cell r="A6412">
            <v>100316</v>
          </cell>
          <cell r="B6412" t="str">
            <v>AUXILIAR DE ALMOXARIFE COM ENCARGOS COMPLEMENTARES</v>
          </cell>
          <cell r="C6412" t="str">
            <v>MES</v>
          </cell>
          <cell r="D6412" t="str">
            <v>COEFICIENTE DE REPRESENTATIVIDADE</v>
          </cell>
          <cell r="E6412">
            <v>3362.03</v>
          </cell>
        </row>
        <row r="6413">
          <cell r="A6413">
            <v>100317</v>
          </cell>
          <cell r="B6413" t="str">
            <v>COORDENADOR / GERENTE DE OBRA COM ENCARGOS COMPLEMENTARES</v>
          </cell>
          <cell r="C6413" t="str">
            <v>MES</v>
          </cell>
          <cell r="D6413" t="str">
            <v>COEFICIENTE DE REPRESENTATIVIDADE</v>
          </cell>
          <cell r="E6413">
            <v>21644.400000000001</v>
          </cell>
        </row>
        <row r="6414">
          <cell r="A6414">
            <v>100318</v>
          </cell>
          <cell r="B6414" t="str">
            <v>ARQUITETO PAISAGISTA COM ENCARGOS COMPLEMENTARES</v>
          </cell>
          <cell r="C6414" t="str">
            <v>MES</v>
          </cell>
          <cell r="D6414" t="str">
            <v>COEFICIENTE DE REPRESENTATIVIDADE</v>
          </cell>
          <cell r="E6414">
            <v>11446.99</v>
          </cell>
        </row>
        <row r="6415">
          <cell r="A6415">
            <v>100319</v>
          </cell>
          <cell r="B6415" t="str">
            <v>ENGENHEIRO CIVIL JUNIOR COM ENCARGOS COMPLEMENTARES</v>
          </cell>
          <cell r="C6415" t="str">
            <v>MES</v>
          </cell>
          <cell r="D6415" t="str">
            <v>COEFICIENTE DE REPRESENTATIVIDADE</v>
          </cell>
          <cell r="E6415">
            <v>15089.01</v>
          </cell>
        </row>
        <row r="6416">
          <cell r="A6416">
            <v>100320</v>
          </cell>
          <cell r="B6416" t="str">
            <v>ENGENHEIRO CIVIL PLENO COM ENCARGOS COMPLEMENTARES</v>
          </cell>
          <cell r="C6416" t="str">
            <v>MES</v>
          </cell>
          <cell r="D6416" t="str">
            <v>COEFICIENTE DE REPRESENTATIVIDADE</v>
          </cell>
          <cell r="E6416">
            <v>16999.2</v>
          </cell>
        </row>
        <row r="6417">
          <cell r="A6417">
            <v>100321</v>
          </cell>
          <cell r="B6417" t="str">
            <v>TÉCNICO EM SEGURANÇA DO TRABALHO COM ENCARGOS COMPLEMENTARES</v>
          </cell>
          <cell r="C6417" t="str">
            <v>MES</v>
          </cell>
          <cell r="D6417" t="str">
            <v>COEFICIENTE DE REPRESENTATIVIDADE</v>
          </cell>
          <cell r="E6417">
            <v>6789.71</v>
          </cell>
        </row>
        <row r="6418">
          <cell r="A6418">
            <v>100533</v>
          </cell>
          <cell r="B6418" t="str">
            <v>TECNICO DE EDIFICACOES COM ENCARGOS COMPLEMENTARES</v>
          </cell>
          <cell r="C6418" t="str">
            <v>H</v>
          </cell>
          <cell r="D6418" t="str">
            <v>COEFICIENTE DE REPRESENTATIVIDADE</v>
          </cell>
          <cell r="E6418">
            <v>52.07</v>
          </cell>
        </row>
        <row r="6419">
          <cell r="A6419">
            <v>100534</v>
          </cell>
          <cell r="B6419" t="str">
            <v>TECNICO DE EDIFICACOES COM ENCARGOS COMPLEMENTARES</v>
          </cell>
          <cell r="C6419" t="str">
            <v>MES</v>
          </cell>
          <cell r="D6419" t="str">
            <v>COEFICIENTE DE REPRESENTATIVIDADE</v>
          </cell>
          <cell r="E6419">
            <v>5114.9399999999996</v>
          </cell>
        </row>
        <row r="6420">
          <cell r="A6420">
            <v>100535</v>
          </cell>
          <cell r="B6420" t="str">
            <v>CURSO DE CAPACITAÇÃO PARA TECNICO DE EDIFICACOES (ENCARGOS COMPLEMENTARES) - HORISTA</v>
          </cell>
          <cell r="C6420" t="str">
            <v>H</v>
          </cell>
          <cell r="D6420" t="str">
            <v>COEFICIENTE DE REPRESENTATIVIDADE</v>
          </cell>
          <cell r="E6420">
            <v>0.62</v>
          </cell>
        </row>
        <row r="6421">
          <cell r="A6421">
            <v>100536</v>
          </cell>
          <cell r="B6421" t="str">
            <v>CURSO DE CAPACITAÇÃO PARA TECNICO DE EDIFICACOES (ENCARGOS COMPLEMENTARES) - MENSALISTA</v>
          </cell>
          <cell r="C6421" t="str">
            <v>MES</v>
          </cell>
          <cell r="D6421" t="str">
            <v>COEFICIENTE DE REPRESENTATIVIDADE</v>
          </cell>
          <cell r="E6421">
            <v>46.24</v>
          </cell>
        </row>
      </sheetData>
      <sheetData sheetId="1">
        <row r="4">
          <cell r="A4">
            <v>1</v>
          </cell>
          <cell r="B4" t="str">
            <v>SERVIÇOS PRELIMINARES</v>
          </cell>
        </row>
        <row r="5">
          <cell r="A5">
            <v>102</v>
          </cell>
          <cell r="B5" t="str">
            <v>DEMOLIÇÕES E RETIRADAS</v>
          </cell>
        </row>
        <row r="6">
          <cell r="A6">
            <v>10201</v>
          </cell>
          <cell r="B6" t="str">
            <v>Demolição de piso cimentado inclusive lastro de concreto</v>
          </cell>
          <cell r="C6" t="str">
            <v>m2</v>
          </cell>
          <cell r="D6">
            <v>16.66</v>
          </cell>
        </row>
        <row r="7">
          <cell r="A7">
            <v>10202</v>
          </cell>
          <cell r="B7" t="str">
            <v>Demolição de piso revestido com cerâmica</v>
          </cell>
          <cell r="C7" t="str">
            <v>m2</v>
          </cell>
          <cell r="D7">
            <v>8.9700000000000006</v>
          </cell>
        </row>
        <row r="8">
          <cell r="A8">
            <v>10203</v>
          </cell>
          <cell r="B8" t="str">
            <v>Demolição de piso revestido com cerâmica inclusive lastro de concreto</v>
          </cell>
          <cell r="C8" t="str">
            <v>m2</v>
          </cell>
          <cell r="D8">
            <v>17.940000000000001</v>
          </cell>
        </row>
        <row r="9">
          <cell r="A9">
            <v>10204</v>
          </cell>
          <cell r="B9" t="str">
            <v>Demolição de piso revestido com tacos de madeira</v>
          </cell>
          <cell r="C9" t="str">
            <v>m2</v>
          </cell>
          <cell r="D9">
            <v>12.81</v>
          </cell>
        </row>
        <row r="10">
          <cell r="A10">
            <v>10205</v>
          </cell>
          <cell r="B10" t="str">
            <v>Demolição de piso de tábuas</v>
          </cell>
          <cell r="C10" t="str">
            <v>m2</v>
          </cell>
          <cell r="D10">
            <v>11.53</v>
          </cell>
        </row>
        <row r="11">
          <cell r="A11">
            <v>10206</v>
          </cell>
          <cell r="B11" t="str">
            <v>Demolição de revestimento com azulejos</v>
          </cell>
          <cell r="C11" t="str">
            <v>m2</v>
          </cell>
          <cell r="D11">
            <v>32.04</v>
          </cell>
        </row>
        <row r="12">
          <cell r="A12">
            <v>10207</v>
          </cell>
          <cell r="B12" t="str">
            <v>Demolição de revestimento com lambris de madeira</v>
          </cell>
          <cell r="C12" t="str">
            <v>m2</v>
          </cell>
          <cell r="D12">
            <v>32.04</v>
          </cell>
        </row>
        <row r="13">
          <cell r="A13">
            <v>10208</v>
          </cell>
          <cell r="B13" t="str">
            <v>Retirada de revestimento antigo em reboco</v>
          </cell>
          <cell r="C13" t="str">
            <v>m2</v>
          </cell>
          <cell r="D13">
            <v>6.41</v>
          </cell>
        </row>
        <row r="14">
          <cell r="A14">
            <v>10209</v>
          </cell>
          <cell r="B14" t="str">
            <v>Demolição de alvenaria</v>
          </cell>
          <cell r="C14" t="str">
            <v>m3</v>
          </cell>
          <cell r="D14">
            <v>38.44</v>
          </cell>
        </row>
        <row r="15">
          <cell r="A15">
            <v>10210</v>
          </cell>
          <cell r="B15" t="str">
            <v>Demolição manual de concreto simples (EMOP 05.001.001)</v>
          </cell>
          <cell r="C15" t="str">
            <v>m3</v>
          </cell>
          <cell r="D15">
            <v>180.48</v>
          </cell>
        </row>
        <row r="16">
          <cell r="A16">
            <v>10212</v>
          </cell>
          <cell r="B16" t="str">
            <v>Retirada manual de pavimento em paralelepípedos, incluindo empilhamento para reaproveitamento</v>
          </cell>
          <cell r="C16" t="str">
            <v>m2</v>
          </cell>
          <cell r="D16">
            <v>7.69</v>
          </cell>
        </row>
        <row r="17">
          <cell r="A17">
            <v>10213</v>
          </cell>
          <cell r="B17" t="str">
            <v>Retirada manual de blocos pré-moldados de concreto (Blokret), inclusive empilhamento para reaproveitamento</v>
          </cell>
          <cell r="C17" t="str">
            <v>m2</v>
          </cell>
          <cell r="D17">
            <v>8.9700000000000006</v>
          </cell>
        </row>
        <row r="18">
          <cell r="A18">
            <v>10214</v>
          </cell>
          <cell r="B18" t="str">
            <v>Retirada de portas e janelas de madeira, inclusive batentes</v>
          </cell>
          <cell r="C18" t="str">
            <v>m2</v>
          </cell>
          <cell r="D18">
            <v>10.25</v>
          </cell>
        </row>
        <row r="19">
          <cell r="A19">
            <v>10215</v>
          </cell>
          <cell r="B19" t="str">
            <v>Retirada de esquadrias metálicas</v>
          </cell>
          <cell r="C19" t="str">
            <v>m2</v>
          </cell>
          <cell r="D19">
            <v>6.41</v>
          </cell>
        </row>
        <row r="20">
          <cell r="A20">
            <v>10216</v>
          </cell>
          <cell r="B20" t="str">
            <v>Retirada de meio-fio de concreto</v>
          </cell>
          <cell r="C20" t="str">
            <v>m</v>
          </cell>
          <cell r="D20">
            <v>6.41</v>
          </cell>
        </row>
        <row r="21">
          <cell r="A21">
            <v>10218</v>
          </cell>
          <cell r="B21" t="str">
            <v>Remoção de pintura antiga a óleo ou esmalte</v>
          </cell>
          <cell r="C21" t="str">
            <v>m2</v>
          </cell>
          <cell r="D21">
            <v>8.8000000000000007</v>
          </cell>
        </row>
        <row r="22">
          <cell r="A22">
            <v>10219</v>
          </cell>
          <cell r="B22" t="str">
            <v>Demolição manual de concreto armado (EMOP 05.001.033)</v>
          </cell>
          <cell r="C22" t="str">
            <v>m3</v>
          </cell>
          <cell r="D22">
            <v>212.24</v>
          </cell>
        </row>
        <row r="23">
          <cell r="A23">
            <v>10220</v>
          </cell>
          <cell r="B23" t="str">
            <v>Demolição de piso cimentado, exclusive lastro de concreto</v>
          </cell>
          <cell r="C23" t="str">
            <v>m2</v>
          </cell>
          <cell r="D23">
            <v>7.9</v>
          </cell>
        </row>
        <row r="24">
          <cell r="A24">
            <v>10221</v>
          </cell>
          <cell r="B24" t="str">
            <v>Retirada de bandeira de porta</v>
          </cell>
          <cell r="C24" t="str">
            <v>und</v>
          </cell>
          <cell r="D24">
            <v>19.57</v>
          </cell>
        </row>
        <row r="25">
          <cell r="A25">
            <v>10222</v>
          </cell>
          <cell r="B25" t="str">
            <v>Demolição de elementos vazados cerâmicos ou de concreto</v>
          </cell>
          <cell r="C25" t="str">
            <v>m2</v>
          </cell>
          <cell r="D25">
            <v>14.19</v>
          </cell>
        </row>
        <row r="26">
          <cell r="A26">
            <v>10223</v>
          </cell>
          <cell r="B26" t="str">
            <v>Retirada de aparelhos sanitários</v>
          </cell>
          <cell r="C26" t="str">
            <v>und</v>
          </cell>
          <cell r="D26">
            <v>13.31</v>
          </cell>
        </row>
        <row r="27">
          <cell r="A27">
            <v>10224</v>
          </cell>
          <cell r="B27" t="str">
            <v>Retirada de grades, gradis, alambrados, cercas e portões</v>
          </cell>
          <cell r="C27" t="str">
            <v>m2</v>
          </cell>
          <cell r="D27">
            <v>11.28</v>
          </cell>
        </row>
        <row r="28">
          <cell r="A28">
            <v>10225</v>
          </cell>
          <cell r="B28" t="str">
            <v>Retirada de bancada de pia</v>
          </cell>
          <cell r="C28" t="str">
            <v>m2</v>
          </cell>
          <cell r="D28">
            <v>15.97</v>
          </cell>
        </row>
        <row r="29">
          <cell r="A29">
            <v>10226</v>
          </cell>
          <cell r="B29" t="str">
            <v>Retirada de tanque de cimento</v>
          </cell>
          <cell r="C29" t="str">
            <v>und</v>
          </cell>
          <cell r="D29">
            <v>15.97</v>
          </cell>
        </row>
        <row r="30">
          <cell r="A30">
            <v>10227</v>
          </cell>
          <cell r="B30" t="str">
            <v>Retirada de caixa d'água de fibrocimento, inclusive tubulação de ligação</v>
          </cell>
          <cell r="C30" t="str">
            <v>und</v>
          </cell>
          <cell r="D30">
            <v>26.62</v>
          </cell>
        </row>
        <row r="31">
          <cell r="A31">
            <v>10228</v>
          </cell>
          <cell r="B31" t="str">
            <v>Demolição de forro de madeira, sem reaproveitamento</v>
          </cell>
          <cell r="C31" t="str">
            <v>m2</v>
          </cell>
          <cell r="D31">
            <v>4.3499999999999996</v>
          </cell>
        </row>
        <row r="32">
          <cell r="A32">
            <v>10229</v>
          </cell>
          <cell r="B32" t="str">
            <v>Retirada de poste de aço de 4 a 6 m</v>
          </cell>
          <cell r="C32" t="str">
            <v>und</v>
          </cell>
          <cell r="D32">
            <v>25.63</v>
          </cell>
        </row>
        <row r="33">
          <cell r="A33">
            <v>10230</v>
          </cell>
          <cell r="B33" t="str">
            <v>Retirada de pintura antiga a base de PVA</v>
          </cell>
          <cell r="C33" t="str">
            <v>m2</v>
          </cell>
          <cell r="D33">
            <v>4.1100000000000003</v>
          </cell>
        </row>
        <row r="34">
          <cell r="A34">
            <v>10234</v>
          </cell>
          <cell r="B34" t="str">
            <v>Demolição de laje pré-moldada de concreto</v>
          </cell>
          <cell r="C34" t="str">
            <v>m2</v>
          </cell>
          <cell r="D34">
            <v>16.66</v>
          </cell>
        </row>
        <row r="35">
          <cell r="A35">
            <v>10238</v>
          </cell>
          <cell r="B35" t="str">
            <v>Apicoamento de superfície com revestimento em argamassa</v>
          </cell>
          <cell r="C35" t="str">
            <v>m2</v>
          </cell>
          <cell r="D35">
            <v>6.41</v>
          </cell>
        </row>
        <row r="36">
          <cell r="A36">
            <v>10239</v>
          </cell>
          <cell r="B36" t="str">
            <v>Retirada de divisórias com reaproveitamento</v>
          </cell>
          <cell r="C36" t="str">
            <v>m2</v>
          </cell>
          <cell r="D36">
            <v>24.95</v>
          </cell>
        </row>
        <row r="37">
          <cell r="A37">
            <v>10240</v>
          </cell>
          <cell r="B37" t="str">
            <v>Retirada de pontos elétricos (luminárias, interruptores e tomadas)</v>
          </cell>
          <cell r="C37" t="str">
            <v>und</v>
          </cell>
          <cell r="D37">
            <v>7.07</v>
          </cell>
        </row>
        <row r="38">
          <cell r="A38">
            <v>10242</v>
          </cell>
          <cell r="B38" t="str">
            <v>Retirada de vidros quebrados</v>
          </cell>
          <cell r="C38" t="str">
            <v>m2</v>
          </cell>
          <cell r="D38">
            <v>2.2599999999999998</v>
          </cell>
        </row>
        <row r="39">
          <cell r="A39">
            <v>10244</v>
          </cell>
          <cell r="B39" t="str">
            <v>Retirada de rodapé em argamassa de cimento e areia</v>
          </cell>
          <cell r="C39" t="str">
            <v>m</v>
          </cell>
          <cell r="D39">
            <v>9.23</v>
          </cell>
        </row>
        <row r="40">
          <cell r="A40">
            <v>10246</v>
          </cell>
          <cell r="B40" t="str">
            <v>Lixamento de parede com pintura antiga PVA para recebimento de nova camada de tinta</v>
          </cell>
          <cell r="C40" t="str">
            <v>m2</v>
          </cell>
          <cell r="D40">
            <v>2.42</v>
          </cell>
        </row>
        <row r="41">
          <cell r="A41">
            <v>10253</v>
          </cell>
          <cell r="B41" t="str">
            <v>Remoção de engradamento de madeira de cobertura para reaproveitamento</v>
          </cell>
          <cell r="C41" t="str">
            <v>m2</v>
          </cell>
          <cell r="D41">
            <v>18.829999999999998</v>
          </cell>
        </row>
        <row r="42">
          <cell r="A42">
            <v>10254</v>
          </cell>
          <cell r="B42" t="str">
            <v>Remoção de telhas cerâmica, tipo francesa, inclusive cumeeira</v>
          </cell>
          <cell r="C42" t="str">
            <v>m2</v>
          </cell>
          <cell r="D42">
            <v>6.24</v>
          </cell>
        </row>
        <row r="43">
          <cell r="A43">
            <v>10255</v>
          </cell>
          <cell r="B43" t="str">
            <v>Remoção de telhas cerâmicas, tipo colonial, inclusive cumeeiras</v>
          </cell>
          <cell r="C43" t="str">
            <v>m2</v>
          </cell>
          <cell r="D43">
            <v>15.4</v>
          </cell>
        </row>
        <row r="44">
          <cell r="A44">
            <v>10256</v>
          </cell>
          <cell r="B44" t="str">
            <v>Remoção de telha ondulada de fibrocimento, inclusive cumeeira</v>
          </cell>
          <cell r="C44" t="str">
            <v>m2</v>
          </cell>
          <cell r="D44">
            <v>4.9000000000000004</v>
          </cell>
        </row>
        <row r="45">
          <cell r="A45">
            <v>10259</v>
          </cell>
          <cell r="B45" t="str">
            <v>Retirada de rodapé de madeira ou cerâmica</v>
          </cell>
          <cell r="C45" t="str">
            <v>m</v>
          </cell>
          <cell r="D45">
            <v>1.49</v>
          </cell>
        </row>
        <row r="46">
          <cell r="A46">
            <v>10264</v>
          </cell>
          <cell r="B46" t="str">
            <v>Demolição de piso granilite</v>
          </cell>
          <cell r="C46" t="str">
            <v>m2</v>
          </cell>
          <cell r="D46">
            <v>17.77</v>
          </cell>
        </row>
        <row r="47">
          <cell r="A47">
            <v>10271</v>
          </cell>
          <cell r="B47" t="str">
            <v>Retirada de caixas/quadros elétricos</v>
          </cell>
          <cell r="C47" t="str">
            <v>und</v>
          </cell>
          <cell r="D47">
            <v>9.5399999999999991</v>
          </cell>
        </row>
        <row r="48">
          <cell r="A48">
            <v>10279</v>
          </cell>
          <cell r="B48" t="str">
            <v>Retirada de quadro de giz (1.29 x 3.95m)</v>
          </cell>
          <cell r="C48" t="str">
            <v>und</v>
          </cell>
          <cell r="D48">
            <v>14.89</v>
          </cell>
        </row>
        <row r="49">
          <cell r="A49">
            <v>10280</v>
          </cell>
          <cell r="B49" t="str">
            <v>Remoção de cobertura em telha metálica, exclusive estrutura</v>
          </cell>
          <cell r="C49" t="str">
            <v>m2</v>
          </cell>
          <cell r="D49">
            <v>5.59</v>
          </cell>
        </row>
        <row r="50">
          <cell r="A50">
            <v>10286</v>
          </cell>
          <cell r="B50" t="str">
            <v>Demolição de divisória de granito</v>
          </cell>
          <cell r="C50" t="str">
            <v>m2</v>
          </cell>
          <cell r="D50">
            <v>9.48</v>
          </cell>
        </row>
        <row r="51">
          <cell r="A51">
            <v>10292</v>
          </cell>
          <cell r="B51" t="str">
            <v>Retirada de alizar de madeira</v>
          </cell>
          <cell r="C51" t="str">
            <v>m</v>
          </cell>
          <cell r="D51">
            <v>0.4</v>
          </cell>
        </row>
        <row r="52">
          <cell r="A52">
            <v>103</v>
          </cell>
          <cell r="B52" t="str">
            <v>DEMOLIÇÕES E RETIRADAS</v>
          </cell>
          <cell r="D52">
            <v>0</v>
          </cell>
        </row>
        <row r="53">
          <cell r="A53">
            <v>10315</v>
          </cell>
          <cell r="B53" t="str">
            <v>Retirada de cobertura em telhas Canalete 49</v>
          </cell>
          <cell r="C53" t="str">
            <v>m2</v>
          </cell>
          <cell r="D53">
            <v>7.34</v>
          </cell>
        </row>
        <row r="54">
          <cell r="A54">
            <v>10317</v>
          </cell>
          <cell r="B54" t="str">
            <v>Demolição de alvenaria, com reaproveitamento</v>
          </cell>
          <cell r="C54" t="str">
            <v>m2</v>
          </cell>
          <cell r="D54">
            <v>76.88</v>
          </cell>
        </row>
        <row r="55">
          <cell r="A55">
            <v>10318</v>
          </cell>
          <cell r="B55" t="str">
            <v>Remoção de forro em eucatex, sem aproveitamento do material</v>
          </cell>
          <cell r="C55" t="str">
            <v>m2</v>
          </cell>
          <cell r="D55">
            <v>9.07</v>
          </cell>
        </row>
        <row r="56">
          <cell r="A56">
            <v>10319</v>
          </cell>
          <cell r="B56" t="str">
            <v>Remoção de pintura antiga a base de óleo ou esmalte sobre esquadrias</v>
          </cell>
          <cell r="C56" t="str">
            <v>m2</v>
          </cell>
          <cell r="D56">
            <v>12.75</v>
          </cell>
        </row>
        <row r="57">
          <cell r="A57">
            <v>10320</v>
          </cell>
          <cell r="B57" t="str">
            <v>Remoção de revestimento de pisos com forração textil</v>
          </cell>
          <cell r="C57" t="str">
            <v>m2</v>
          </cell>
          <cell r="D57">
            <v>1.28</v>
          </cell>
        </row>
        <row r="58">
          <cell r="A58">
            <v>10323</v>
          </cell>
          <cell r="B58" t="str">
            <v>Retirada de torneiras e registros</v>
          </cell>
          <cell r="C58" t="str">
            <v>und</v>
          </cell>
          <cell r="D58">
            <v>7.07</v>
          </cell>
        </row>
        <row r="59">
          <cell r="A59">
            <v>10324</v>
          </cell>
          <cell r="B59" t="str">
            <v>Retirada de cobertura em telha canalete 90</v>
          </cell>
          <cell r="C59" t="str">
            <v>m2</v>
          </cell>
          <cell r="D59">
            <v>5.65</v>
          </cell>
        </row>
        <row r="60">
          <cell r="A60">
            <v>10325</v>
          </cell>
          <cell r="B60" t="str">
            <v>Demolição de estrutura de madeira para telhado</v>
          </cell>
          <cell r="C60" t="str">
            <v>m2</v>
          </cell>
          <cell r="D60">
            <v>18.829999999999998</v>
          </cell>
        </row>
        <row r="61">
          <cell r="A61">
            <v>10326</v>
          </cell>
          <cell r="B61" t="str">
            <v>Retirada de estrutura em madeira do telhado</v>
          </cell>
          <cell r="C61" t="str">
            <v>m2</v>
          </cell>
          <cell r="D61">
            <v>18.829999999999998</v>
          </cell>
        </row>
        <row r="62">
          <cell r="A62">
            <v>10327</v>
          </cell>
          <cell r="B62" t="str">
            <v>Retirada de marco de madeira</v>
          </cell>
          <cell r="C62" t="str">
            <v>m</v>
          </cell>
          <cell r="D62">
            <v>1.6</v>
          </cell>
        </row>
        <row r="63">
          <cell r="A63">
            <v>10329</v>
          </cell>
          <cell r="B63" t="str">
            <v>Retirada de disjuntor</v>
          </cell>
          <cell r="C63" t="str">
            <v>und</v>
          </cell>
          <cell r="D63">
            <v>13.21</v>
          </cell>
        </row>
        <row r="64">
          <cell r="A64">
            <v>10331</v>
          </cell>
          <cell r="B64" t="str">
            <v>Demolição de piso, soleira, peitoris e escadas em mármore ou granito, exclusive regularização</v>
          </cell>
          <cell r="C64" t="str">
            <v>m2</v>
          </cell>
          <cell r="D64">
            <v>6.87</v>
          </cell>
        </row>
        <row r="65">
          <cell r="A65">
            <v>10332</v>
          </cell>
          <cell r="B65" t="str">
            <v>Retirada de roda parede em madeira</v>
          </cell>
          <cell r="C65" t="str">
            <v>m</v>
          </cell>
          <cell r="D65">
            <v>2.39</v>
          </cell>
        </row>
        <row r="66">
          <cell r="A66">
            <v>10333</v>
          </cell>
          <cell r="B66" t="str">
            <v>Retirada de piso de borracha</v>
          </cell>
          <cell r="C66" t="str">
            <v>m2</v>
          </cell>
          <cell r="D66">
            <v>5.37</v>
          </cell>
        </row>
        <row r="67">
          <cell r="A67">
            <v>104</v>
          </cell>
          <cell r="B67" t="str">
            <v>LIMPEZA DO TERRENO</v>
          </cell>
          <cell r="D67">
            <v>0</v>
          </cell>
        </row>
        <row r="68">
          <cell r="A68">
            <v>10401</v>
          </cell>
          <cell r="B68" t="str">
            <v>Corte de capoeira fina, a foice (manual)</v>
          </cell>
          <cell r="C68" t="str">
            <v>m2</v>
          </cell>
          <cell r="D68">
            <v>0.87</v>
          </cell>
        </row>
        <row r="69">
          <cell r="A69">
            <v>10402</v>
          </cell>
          <cell r="B69" t="str">
            <v>Raspagem e limpeza do terreno (manual)</v>
          </cell>
          <cell r="C69" t="str">
            <v>m2</v>
          </cell>
          <cell r="D69">
            <v>2.82</v>
          </cell>
        </row>
        <row r="70">
          <cell r="A70">
            <v>10403</v>
          </cell>
          <cell r="B70" t="str">
            <v>Corte e destocamento de árvores com diâmetro de até 15 cm</v>
          </cell>
          <cell r="C70" t="str">
            <v>und</v>
          </cell>
          <cell r="D70">
            <v>33.840000000000003</v>
          </cell>
        </row>
        <row r="71">
          <cell r="A71">
            <v>10404</v>
          </cell>
          <cell r="B71" t="str">
            <v>Corte e destocamento de árvores com diâmetro superior a 30 cm</v>
          </cell>
          <cell r="C71" t="str">
            <v>und</v>
          </cell>
          <cell r="D71">
            <v>84.15</v>
          </cell>
        </row>
        <row r="72">
          <cell r="A72">
            <v>105</v>
          </cell>
          <cell r="B72" t="str">
            <v>LOCAÇÃO</v>
          </cell>
          <cell r="D72">
            <v>0</v>
          </cell>
        </row>
        <row r="73">
          <cell r="A73">
            <v>10501</v>
          </cell>
          <cell r="B73" t="str">
            <v>Locação de obra com gabarito de madeira</v>
          </cell>
          <cell r="C73" t="str">
            <v>m2</v>
          </cell>
          <cell r="D73">
            <v>6.1</v>
          </cell>
        </row>
        <row r="74">
          <cell r="A74">
            <v>10512</v>
          </cell>
          <cell r="B74" t="str">
            <v>Equipe topográfica para serviços simples de locação e nivelamento (incluindo equipamento, transporte e profissionais nivel médio)</v>
          </cell>
          <cell r="C74" t="str">
            <v>mês</v>
          </cell>
          <cell r="D74">
            <v>13898.72</v>
          </cell>
        </row>
        <row r="75">
          <cell r="A75">
            <v>2</v>
          </cell>
          <cell r="B75" t="str">
            <v>INSTALAÇÃO DO CANTEIRO DE OBRAS</v>
          </cell>
          <cell r="D75">
            <v>0</v>
          </cell>
        </row>
        <row r="76">
          <cell r="A76">
            <v>203</v>
          </cell>
          <cell r="B76" t="str">
            <v>TAPUMES, BARRACÕES E COBERTURAS</v>
          </cell>
          <cell r="D76">
            <v>0</v>
          </cell>
        </row>
        <row r="77">
          <cell r="A77">
            <v>20305</v>
          </cell>
          <cell r="B77" t="str">
            <v>Placa de obra nas dimensões de 2.0 x 4.0 m, padrão IOPES</v>
          </cell>
          <cell r="C77" t="str">
            <v>m2</v>
          </cell>
          <cell r="D77">
            <v>187.92</v>
          </cell>
        </row>
        <row r="78">
          <cell r="A78">
            <v>20339</v>
          </cell>
          <cell r="B78" t="str">
            <v>Locação de andaime metálico para trabalho em fachada de edifíco (aluguel de 1 m² por 1 mês) inclusive frete, montagem e desmontagem</v>
          </cell>
          <cell r="C78" t="str">
            <v>m2</v>
          </cell>
          <cell r="D78">
            <v>9.24</v>
          </cell>
        </row>
        <row r="79">
          <cell r="A79">
            <v>20343</v>
          </cell>
          <cell r="B79" t="str">
            <v>Aluguel mensal container para escritório, sem banheiro, dim. 6.00x2.40m, incl. porta, 2 janelas, abert p/ ar cond., 2 pt iluminação, 2 tomadas elét. e 1 tomada telef. Isolamento térmico (teto e paredes), piso em comp. Naval, cert. NR18, incl. laudo descontaminação.</v>
          </cell>
          <cell r="C79" t="str">
            <v>mês</v>
          </cell>
          <cell r="D79">
            <v>615.89</v>
          </cell>
        </row>
        <row r="80">
          <cell r="A80">
            <v>20344</v>
          </cell>
          <cell r="B80" t="str">
            <v>Mobilização e desmobilização de conteiner locado para barracão de obra</v>
          </cell>
          <cell r="C80" t="str">
            <v>und</v>
          </cell>
          <cell r="D80">
            <v>875</v>
          </cell>
        </row>
        <row r="81">
          <cell r="A81">
            <v>20346</v>
          </cell>
          <cell r="B81" t="str">
            <v>Locação de andaime metálico para fachada - tipo torre (aluguel mensal)</v>
          </cell>
          <cell r="C81" t="str">
            <v>m</v>
          </cell>
          <cell r="D81">
            <v>6.83</v>
          </cell>
        </row>
        <row r="82">
          <cell r="A82">
            <v>20348</v>
          </cell>
          <cell r="B82" t="str">
            <v>Fornecimento e instalação de proteção para andaime fachadeiro considerando plataforma, rodapé e guarda-corpo em madeira, inclusive entelamento, conforme NR-18 (medido por m2 de fachada)</v>
          </cell>
          <cell r="C82" t="str">
            <v>m2</v>
          </cell>
          <cell r="D82">
            <v>17.41</v>
          </cell>
        </row>
        <row r="83">
          <cell r="A83">
            <v>20350</v>
          </cell>
          <cell r="B83" t="str">
            <v>Tapume Telha Metálica Ondulada 0,50mm Branca h=2,20m, incl. montagem estr. mad. 8"x8", c/adesivo "IOPES" 60x60cm a cada 10m, incl. faixas pint. esmalte sint. cores azul c/ h=30cm e rosa c/ h=10cm (Reaproveitamento 2x)</v>
          </cell>
          <cell r="C83" t="str">
            <v>m</v>
          </cell>
          <cell r="D83">
            <v>111.66</v>
          </cell>
        </row>
        <row r="84">
          <cell r="A84">
            <v>20351</v>
          </cell>
          <cell r="B84" t="str">
            <v>Tapume madeira compensada resinada e= 12mm h=2,20m, estr. c/ mad reflorest., incl mont, pintura esmalte sint, adesivo "IOPES" 60x60cm a cada 10m e faixas c/ pintura esmalte sintético nas cores azul c/ h=30cm e rosa c/ h=10cm</v>
          </cell>
          <cell r="C84" t="str">
            <v>m</v>
          </cell>
          <cell r="D84">
            <v>139.16</v>
          </cell>
        </row>
        <row r="85">
          <cell r="A85">
            <v>20352</v>
          </cell>
          <cell r="B85" t="str">
            <v>Aluguel mensal container para escritório, dim. 6.00x2.40m, c/ banheiro (vaso+lavat+chuveiro e básc), incl. porta, 2 janelas, abert p/ ar cond., 2 pt iluminação, 2 tom. elét. e 1 tom.telef. Isolam.térmico(teto e paredes), piso em comp. Naval, cert. NR18, incl. laudo descontaminação.</v>
          </cell>
          <cell r="C85" t="str">
            <v>ms</v>
          </cell>
          <cell r="D85">
            <v>706.67</v>
          </cell>
        </row>
        <row r="86">
          <cell r="A86">
            <v>20353</v>
          </cell>
          <cell r="B86" t="str">
            <v>Aluguel mensal container para refeitorio, incl. porta, 2 janelas, abert p/ ar cond., 2 pt iluminação, 2 tomadas elét. e 1 tomada telef. Isolamento térmico (paredes e teto), piso em comp. Naval pintado, cert. NR18, incl. laudo descontaminação.</v>
          </cell>
          <cell r="C86" t="str">
            <v>ms</v>
          </cell>
          <cell r="D86">
            <v>700</v>
          </cell>
        </row>
        <row r="87">
          <cell r="A87">
            <v>20354</v>
          </cell>
          <cell r="B87" t="str">
            <v>Aluguel mensal container para vestiário, incl. porta, venezianas de circulação, 1 pt iluminação, Isolamento térmico (teto), piso em comp. Naval pintado, cert. NR18, incl. laudo descontaminação.</v>
          </cell>
          <cell r="C87" t="str">
            <v>ms</v>
          </cell>
          <cell r="D87">
            <v>408</v>
          </cell>
        </row>
        <row r="88">
          <cell r="A88">
            <v>20355</v>
          </cell>
          <cell r="B88" t="str">
            <v>Aluguel mensal container sanitário, incl porta, básc, 2 ptos luz, 1 pto aterram., 3vasos, 3lavatórios, calha mictório, 6 chuveiros (1 eletrico), torn.,registros, piso comp. Naval pintado, cert NR18 e laudo descontaminação</v>
          </cell>
          <cell r="C88" t="str">
            <v>ms</v>
          </cell>
          <cell r="D88">
            <v>716</v>
          </cell>
        </row>
        <row r="89">
          <cell r="A89">
            <v>20356</v>
          </cell>
          <cell r="B89" t="str">
            <v>Aluguel mensal container para almoxarifado, incl. porta, 2 janelas, 1 pt iluminação, Isolamento térmico (teto), piso em comp. Naval pintado, cert. NR18, incl. laudo descontaminação.</v>
          </cell>
          <cell r="C89" t="str">
            <v>ms</v>
          </cell>
          <cell r="D89">
            <v>416.67</v>
          </cell>
        </row>
        <row r="90">
          <cell r="A90">
            <v>207</v>
          </cell>
          <cell r="B90" t="str">
            <v>INSTALAÇÃO DO CANTEIRO DE OBRAS (UTILIZAÇÃO 1 VEZ), PROJETO PADRÃO LABOR - NR.18 (OBRAS COM PRAZO DE EXECUÇÃO SUPERIOR A 12 MESES)</v>
          </cell>
          <cell r="D90">
            <v>0</v>
          </cell>
        </row>
        <row r="91">
          <cell r="A91">
            <v>20701</v>
          </cell>
          <cell r="B91" t="str">
            <v>Barracão para escritório com sanitário área de 14.50 m2, de chapa de compens. 12mm e pontalete 8x8cm, piso cimentado e cobertura de telha de fibroc. 6mm, incl. ponto de luz e cx. de inspeção, conf. projeto (1 utilização)</v>
          </cell>
          <cell r="C91" t="str">
            <v>m2</v>
          </cell>
          <cell r="D91">
            <v>503.52</v>
          </cell>
        </row>
        <row r="92">
          <cell r="A92">
            <v>20702</v>
          </cell>
          <cell r="B92" t="str">
            <v>Barracão para almoxarifado área de 10.90m2, de chapa de compensado de 12mm e pontalete 8x8cm, piso cimentado e cobertura de telhas de fibrocimento de 6mm, incl. ponto de luz, conf. projeto (1 utilização)</v>
          </cell>
          <cell r="C92" t="str">
            <v>m2</v>
          </cell>
          <cell r="D92">
            <v>343.61</v>
          </cell>
        </row>
        <row r="93">
          <cell r="A93">
            <v>20703</v>
          </cell>
          <cell r="B93" t="str">
            <v>Barracão para depósito de cimento área de 10.90m2, de chapa de compensado 12mm e pontaletes 8x8cm, piso cimentado e cobertura de telhas de fibrocimento de 6mm, inclusive ponto de luz, conf. projeto (1 utilização)</v>
          </cell>
          <cell r="C93" t="str">
            <v>m2</v>
          </cell>
          <cell r="D93">
            <v>299.02999999999997</v>
          </cell>
        </row>
        <row r="94">
          <cell r="A94">
            <v>20704</v>
          </cell>
          <cell r="B94" t="str">
            <v>Refeitório com paredes de chapa de compens. 12mm e pontaletes 8x8cm, piso ciment. e cob. de telhas fibroc. 6mm, incl. ponto de luz e cx. de inspeção (cons. 1.21 m2/func./turno), conf. projeto (1 utilização)</v>
          </cell>
          <cell r="C94" t="str">
            <v>m2</v>
          </cell>
          <cell r="D94">
            <v>273.38</v>
          </cell>
        </row>
        <row r="95">
          <cell r="A95">
            <v>20705</v>
          </cell>
          <cell r="B95" t="str">
            <v>Unidade de sanitário e vestiário p/ até 20 func. área de 18.15m2, paredes de chapa compens. 12mm e pontalete 8x8cm, piso cimentado, cobert. telha fibroc. 6mm, incl. instalação de luz e cx. de inspeção, conf. projeto (1 utilização)</v>
          </cell>
          <cell r="C95" t="str">
            <v>und</v>
          </cell>
          <cell r="D95">
            <v>9279.1</v>
          </cell>
        </row>
        <row r="96">
          <cell r="A96">
            <v>20706</v>
          </cell>
          <cell r="B96" t="str">
            <v>Unidade de sanitário e vestiário de 20 a 40 func. área 25.40m2, paredes de chapa compens. 12mm e pontalete 8x8cm, piso cimentado, cobert. telha fibroc. 6mm, incl. inst. de luz e cx. de inspeção, conf. projeto (1 utilização)</v>
          </cell>
          <cell r="C96" t="str">
            <v>und</v>
          </cell>
          <cell r="D96">
            <v>14088.4</v>
          </cell>
        </row>
        <row r="97">
          <cell r="A97">
            <v>20707</v>
          </cell>
          <cell r="B97" t="str">
            <v>Unidade de sanitário e vestiário de 40 a 60 func. área 33.90m2, paredes de chapa compens. 12mm e pontalete 8x8cm, piso cimentado, cobert. telha fibroc. 6mm, incl. inst. de luz e cx. de inspeção, conf. projeto (1 utilização)</v>
          </cell>
          <cell r="C97" t="str">
            <v>und</v>
          </cell>
          <cell r="D97">
            <v>17501.79</v>
          </cell>
        </row>
        <row r="98">
          <cell r="A98">
            <v>20708</v>
          </cell>
          <cell r="B98" t="str">
            <v>Galpão para serraria e carpintaria área 12.00m2, em peça de madeira 8x8cm e contraventamento de 5x7cm, cobertura de telha de fibroc. de 6mm, inclusive ponto e cabo de alimentação da máquina, conf. projeto (1 utilização)</v>
          </cell>
          <cell r="C98" t="str">
            <v>m2</v>
          </cell>
          <cell r="D98">
            <v>130.24</v>
          </cell>
        </row>
        <row r="99">
          <cell r="A99">
            <v>20709</v>
          </cell>
          <cell r="B99" t="str">
            <v>Galpão para corte e armação com área de 6.00m2, em peças de madeira 8x8cm e contraventamento de 5x7cm, cobertura de telhas de fibroc. de 6mm, inclusive ponto e cabo de alimentação da máquina, conf. projeto (1 utilização)</v>
          </cell>
          <cell r="C99" t="str">
            <v>m2</v>
          </cell>
          <cell r="D99">
            <v>175.26</v>
          </cell>
        </row>
        <row r="100">
          <cell r="A100">
            <v>20710</v>
          </cell>
          <cell r="B100" t="str">
            <v>Reservatório de poliestileno de 500L, incl. suporte em madeira de 7x12cm e 5x7cm, elevado de 4m, conf. projeto (1 utilização)</v>
          </cell>
          <cell r="C100" t="str">
            <v>und</v>
          </cell>
          <cell r="D100">
            <v>1263.17</v>
          </cell>
        </row>
        <row r="101">
          <cell r="A101">
            <v>20711</v>
          </cell>
          <cell r="B101" t="str">
            <v>Reservatório de poliestileno de 1000 L, incl. suporte em madeira de 7x12cm e 8x7cm, elevado de 4m, conf. projeto (1 utilização)</v>
          </cell>
          <cell r="C101" t="str">
            <v>und</v>
          </cell>
          <cell r="D101">
            <v>1455.91</v>
          </cell>
        </row>
        <row r="102">
          <cell r="A102">
            <v>20712</v>
          </cell>
          <cell r="B102" t="str">
            <v>Rede de água com padrão de entrada d'água diâm. 3/4", conf. espec. CESAN, incl. tubos e conexões para alimentação, distribuição, extravasor e limpeza, cons. o padrão a 25m, conf. projeto (1 utilização)</v>
          </cell>
          <cell r="C102" t="str">
            <v>m</v>
          </cell>
          <cell r="D102">
            <v>30.61</v>
          </cell>
        </row>
        <row r="103">
          <cell r="A103">
            <v>20713</v>
          </cell>
          <cell r="B103" t="str">
            <v>Rede de luz, incl. padrão entrada de energia trifás., cabo de ligação até barracões, quadro de distrib., disj. e chave de força (quando necessário), cons. 20m entre padrão entrada e QDG, conf. projeto (1 utilização)</v>
          </cell>
          <cell r="C103" t="str">
            <v>m</v>
          </cell>
          <cell r="D103">
            <v>358.71</v>
          </cell>
        </row>
        <row r="104">
          <cell r="A104">
            <v>20714</v>
          </cell>
          <cell r="B104" t="str">
            <v>Rede de esgoto, contendo fossa e filtro, inclusive tubos e conexões de ligação entre caixas, considerando distância de 25m, conforme projeto (1 utilização)</v>
          </cell>
          <cell r="C104" t="str">
            <v>m</v>
          </cell>
          <cell r="D104">
            <v>254.1</v>
          </cell>
        </row>
        <row r="105">
          <cell r="A105">
            <v>208</v>
          </cell>
          <cell r="B105" t="str">
            <v>INSTALAÇÃO DO CANTEIRO DE OBRAS (UTILIZAÇÃO 2 VEZES), PROJETO PADRÃO LABOR - NR.18 (OBRAS COM PRAZO DE EXECUÇÃO DE 6 A 12 MESES)</v>
          </cell>
          <cell r="D105">
            <v>0</v>
          </cell>
        </row>
        <row r="106">
          <cell r="A106">
            <v>20801</v>
          </cell>
          <cell r="B106" t="str">
            <v>Barracão para escritório com sanitário área 14.50m2, de chapa de compens. 12mm e pontalete 8x8cm, piso cimentado e cobertura de telha de fibroc. 6mm, incl. ponto de luz e cx. de inspeção, conf. projeto (2 utilizações)</v>
          </cell>
          <cell r="C106" t="str">
            <v>m2</v>
          </cell>
          <cell r="D106">
            <v>386.97</v>
          </cell>
        </row>
        <row r="107">
          <cell r="A107">
            <v>20802</v>
          </cell>
          <cell r="B107" t="str">
            <v>Barracão para almoxarifado área de 10.90m2, de chapa de compensado 12mm e pontaletes 8x8cm, piso cimentado e cobertura de telha de fibrocimento de 6mm, inclusive ponto de luz, conf. projeto (2 utilizações)</v>
          </cell>
          <cell r="C107" t="str">
            <v>m2</v>
          </cell>
          <cell r="D107">
            <v>271.36</v>
          </cell>
        </row>
        <row r="108">
          <cell r="A108">
            <v>20803</v>
          </cell>
          <cell r="B108" t="str">
            <v>Barracão para depósito de cimento área de 10.90m2, de chapa de compensado 12mm e pontaletes 8x8cm, piso cimentado e cobertura de telhas de fibrocimento de 6mm, inclusive ponto de luz, conf. projeto (2 utilizações)</v>
          </cell>
          <cell r="C108" t="str">
            <v>m2</v>
          </cell>
          <cell r="D108">
            <v>237.28</v>
          </cell>
        </row>
        <row r="109">
          <cell r="A109">
            <v>20804</v>
          </cell>
          <cell r="B109" t="str">
            <v>Refeitório com paredes de chapa de compens. 12mm e pontaletes 8x8cm, piso ciment. e cobert. de telhas fibroc. 6mm, incl. ponto de luz e cx. de inspeção (cons. 1.21m2/func./turno), conf. projeto (2 utilização)</v>
          </cell>
          <cell r="C109" t="str">
            <v>m2</v>
          </cell>
          <cell r="D109">
            <v>228.5</v>
          </cell>
        </row>
        <row r="110">
          <cell r="A110">
            <v>20805</v>
          </cell>
          <cell r="B110" t="str">
            <v>Unidade de sanitário e vestiário para até 20 func. área 18.15m2, paredes de chapa compens. 12mm e pontalete 8x8cm, piso cimentado, cobert. telha fibroc. 6mm, incl. inst. de luz e cx. de inspeção, conf. projeto (2 utilizações)</v>
          </cell>
          <cell r="C110" t="str">
            <v>und</v>
          </cell>
          <cell r="D110">
            <v>7462.35</v>
          </cell>
        </row>
        <row r="111">
          <cell r="A111">
            <v>20806</v>
          </cell>
          <cell r="B111" t="str">
            <v>Unidade de sanitário e vestiário de 20 a 40 func. área 25.40m2, paredes de chapa compens. 12mm e pontalete 8x8cm, piso cimentado, cobert. telha fibroc. 6mm, incl. inst. de luz e cx. de inspeção, conf. projeto (2 utilizações)</v>
          </cell>
          <cell r="C111" t="str">
            <v>und</v>
          </cell>
          <cell r="D111">
            <v>11323.96</v>
          </cell>
        </row>
        <row r="112">
          <cell r="A112">
            <v>20807</v>
          </cell>
          <cell r="B112" t="str">
            <v>Unidade de sanitário e vestiário de 40 a 60 func. área 33.90m2, paredes de chapa compens. 12mm e pontalete 8x8cm, piso cimentado, cobert. telha fibroc. 6mm, incl. inst. de luz e cx. de inspeção, conf. projeto (2 utilizações)</v>
          </cell>
          <cell r="C112" t="str">
            <v>und</v>
          </cell>
          <cell r="D112">
            <v>14164.59</v>
          </cell>
        </row>
        <row r="113">
          <cell r="A113">
            <v>20808</v>
          </cell>
          <cell r="B113" t="str">
            <v>Galpão para serraria e carpintaria área 12.00m2, em peças de madeira 8x8cm e contraventamento de 5x7cm, cobertura de telhas de fibroc. de 6mm, inclusive ponto e cabo de alimentação da máquina, conf. projeto (2 utilizações)</v>
          </cell>
          <cell r="C113" t="str">
            <v>m2</v>
          </cell>
          <cell r="D113">
            <v>91.97</v>
          </cell>
        </row>
        <row r="114">
          <cell r="A114">
            <v>20809</v>
          </cell>
          <cell r="B114" t="str">
            <v>Galpão para corte e armação com área de 6.00m2, de peças de madeira 8x8cm e contraventamento de 5x7cm, cobertura de telhas de fibroc. de 6mm, inclusive ponto e cabo de alimentação da máquina, conf. projeto (2 utilizações)</v>
          </cell>
          <cell r="C114" t="str">
            <v>m2</v>
          </cell>
          <cell r="D114">
            <v>126.98</v>
          </cell>
        </row>
        <row r="115">
          <cell r="A115">
            <v>20810</v>
          </cell>
          <cell r="B115" t="str">
            <v>Reservatório de poliestileno de 500 L, incl. suporte em madeira de 7x12cm e 5x7cm, elevado de 4m, conforme projeto (2 utilizações)</v>
          </cell>
          <cell r="C115" t="str">
            <v>und</v>
          </cell>
          <cell r="D115">
            <v>790.77</v>
          </cell>
        </row>
        <row r="116">
          <cell r="A116">
            <v>20811</v>
          </cell>
          <cell r="B116" t="str">
            <v>Reservatório de poliestileno de 1000 L, inclusive suporte em madeira de 7x12cm e 5x7cm, elevado de 4m, conforme projeto (2 utilizações)</v>
          </cell>
          <cell r="C116" t="str">
            <v>und</v>
          </cell>
          <cell r="D116">
            <v>902.07</v>
          </cell>
        </row>
        <row r="117">
          <cell r="A117">
            <v>20812</v>
          </cell>
          <cell r="B117" t="str">
            <v>Rede de água, com padrão de entrada d'água diâm. 3/4", conf. espec. CESAN, incl. tubos e conexões para alimentação, distribuição, extravasor e limpeza, cons. o padrão a 25m, conf. projeto (2 utilizações)</v>
          </cell>
          <cell r="C117" t="str">
            <v>m</v>
          </cell>
          <cell r="D117">
            <v>21.9</v>
          </cell>
        </row>
        <row r="118">
          <cell r="A118">
            <v>3</v>
          </cell>
          <cell r="B118" t="str">
            <v>MOVIMENTO DE TERRA</v>
          </cell>
          <cell r="D118">
            <v>0</v>
          </cell>
        </row>
        <row r="119">
          <cell r="A119">
            <v>301</v>
          </cell>
          <cell r="B119" t="str">
            <v>ESCAVAÇÕES</v>
          </cell>
          <cell r="D119">
            <v>0</v>
          </cell>
        </row>
        <row r="120">
          <cell r="A120">
            <v>30101</v>
          </cell>
          <cell r="B120" t="str">
            <v>Escavação manual em material de 1a. categoria, até 1.50 m de profundidade</v>
          </cell>
          <cell r="C120" t="str">
            <v>m3</v>
          </cell>
          <cell r="D120">
            <v>36.659999999999997</v>
          </cell>
        </row>
        <row r="121">
          <cell r="A121">
            <v>30102</v>
          </cell>
          <cell r="B121" t="str">
            <v>Escavação manual em material de 2a. categoria, até 1.50 m de profundidade</v>
          </cell>
          <cell r="C121" t="str">
            <v>m3</v>
          </cell>
          <cell r="D121">
            <v>62.04</v>
          </cell>
        </row>
        <row r="122">
          <cell r="A122">
            <v>30103</v>
          </cell>
          <cell r="B122" t="str">
            <v>Escavação mecânica em material de 1a. categoria</v>
          </cell>
          <cell r="C122" t="str">
            <v>m3</v>
          </cell>
          <cell r="D122">
            <v>8.23</v>
          </cell>
        </row>
        <row r="123">
          <cell r="A123">
            <v>30104</v>
          </cell>
          <cell r="B123" t="str">
            <v>Escavação mecânica em material de 2a. categoria</v>
          </cell>
          <cell r="C123" t="str">
            <v>m3</v>
          </cell>
          <cell r="D123">
            <v>11.51</v>
          </cell>
        </row>
        <row r="124">
          <cell r="A124">
            <v>30119</v>
          </cell>
          <cell r="B124" t="str">
            <v>Apiloamento do fundo de vala com maço de 30 a 60kg</v>
          </cell>
          <cell r="C124" t="str">
            <v>m2</v>
          </cell>
          <cell r="D124">
            <v>19.18</v>
          </cell>
        </row>
        <row r="125">
          <cell r="A125">
            <v>302</v>
          </cell>
          <cell r="B125" t="str">
            <v>REATERRO E COMPACTAÇÃO</v>
          </cell>
          <cell r="D125">
            <v>0</v>
          </cell>
        </row>
        <row r="126">
          <cell r="A126">
            <v>30201</v>
          </cell>
          <cell r="B126" t="str">
            <v>Reaterro apiloado de cavas de fundação, em camadas de 20 cm</v>
          </cell>
          <cell r="C126" t="str">
            <v>m3</v>
          </cell>
          <cell r="D126">
            <v>39.479999999999997</v>
          </cell>
        </row>
        <row r="127">
          <cell r="A127">
            <v>30202</v>
          </cell>
          <cell r="B127" t="str">
            <v>Material para aterro - areia limpa (fornecimento já considerado 15% de empolamento)</v>
          </cell>
          <cell r="C127" t="str">
            <v>m3</v>
          </cell>
          <cell r="D127">
            <v>75.44</v>
          </cell>
        </row>
        <row r="128">
          <cell r="A128">
            <v>30203</v>
          </cell>
          <cell r="B128" t="str">
            <v>Lastro de brita 3 e 4, apiloado manualmente</v>
          </cell>
          <cell r="C128" t="str">
            <v>m3</v>
          </cell>
          <cell r="D128">
            <v>126.48</v>
          </cell>
        </row>
        <row r="129">
          <cell r="A129">
            <v>30204</v>
          </cell>
          <cell r="B129" t="str">
            <v>Lastro de areia</v>
          </cell>
          <cell r="C129" t="str">
            <v>m3</v>
          </cell>
          <cell r="D129">
            <v>114.92</v>
          </cell>
        </row>
        <row r="130">
          <cell r="A130">
            <v>30206</v>
          </cell>
          <cell r="B130" t="str">
            <v>Aterro manual para regularização do terreno em areia, inclusive adensamento hidráulico e fornecimento do material (máximo de 100m3)</v>
          </cell>
          <cell r="C130" t="str">
            <v>m3</v>
          </cell>
          <cell r="D130">
            <v>97.44</v>
          </cell>
        </row>
        <row r="131">
          <cell r="A131">
            <v>30208</v>
          </cell>
          <cell r="B131" t="str">
            <v>Aterro manual para regularização do terreno em argila, inclusive adensamento manual e fornecimento do material (máximo de 100m3)</v>
          </cell>
          <cell r="C131" t="str">
            <v>m3</v>
          </cell>
          <cell r="D131">
            <v>91.93</v>
          </cell>
        </row>
        <row r="132">
          <cell r="A132">
            <v>30209</v>
          </cell>
          <cell r="B132" t="str">
            <v>Aterro com areia em áreas de calçada, inclusive fornecimento e adensamento</v>
          </cell>
          <cell r="C132" t="str">
            <v>m3</v>
          </cell>
          <cell r="D132">
            <v>79.36</v>
          </cell>
        </row>
        <row r="133">
          <cell r="A133">
            <v>30210</v>
          </cell>
          <cell r="B133" t="str">
            <v>Aterro compactado utilizando compactador de placa vibratória com reaproveitamento do material</v>
          </cell>
          <cell r="C133" t="str">
            <v>m3</v>
          </cell>
          <cell r="D133">
            <v>20</v>
          </cell>
        </row>
        <row r="134">
          <cell r="A134">
            <v>30211</v>
          </cell>
          <cell r="B134" t="str">
            <v>Reaterro de valas, exclusive compactação</v>
          </cell>
          <cell r="C134" t="str">
            <v>m3</v>
          </cell>
          <cell r="D134">
            <v>5.08</v>
          </cell>
        </row>
        <row r="135">
          <cell r="A135">
            <v>303</v>
          </cell>
          <cell r="B135" t="str">
            <v>TRANSPORTES</v>
          </cell>
          <cell r="D135">
            <v>0</v>
          </cell>
        </row>
        <row r="136">
          <cell r="A136">
            <v>30304</v>
          </cell>
          <cell r="B136" t="str">
            <v>Índice de preço para remoção de entulho decorrente da execução de obras (Classe A CONAMA - NBR 10.004 - Classe II-B), incluindo aluguel da caçamba, carga, transporte e descarga em área licenciada</v>
          </cell>
          <cell r="C136" t="str">
            <v>m3</v>
          </cell>
          <cell r="D136">
            <v>47.11</v>
          </cell>
        </row>
        <row r="137">
          <cell r="A137">
            <v>30305</v>
          </cell>
          <cell r="B137" t="str">
            <v>Transporte de material encosta acima, serviço inteiramente manual, a 10m de distância, considerados ao longo da encosta, inclusive carga e descarga (txdam)</v>
          </cell>
          <cell r="C137" t="str">
            <v>und</v>
          </cell>
          <cell r="D137">
            <v>16.920000000000002</v>
          </cell>
        </row>
        <row r="138">
          <cell r="A138">
            <v>30306</v>
          </cell>
          <cell r="B138" t="str">
            <v>Transporte de material encosta abaixo, serviço inteiramente manual, a 10m de distância, considerados ao longo da encosta, inclusive carga e descarga (txdam)</v>
          </cell>
          <cell r="C138" t="str">
            <v>und</v>
          </cell>
          <cell r="D138">
            <v>11.28</v>
          </cell>
        </row>
        <row r="139">
          <cell r="A139">
            <v>4</v>
          </cell>
          <cell r="B139" t="str">
            <v>ESTRUTURAS</v>
          </cell>
          <cell r="D139">
            <v>0</v>
          </cell>
        </row>
        <row r="140">
          <cell r="A140">
            <v>402</v>
          </cell>
          <cell r="B140" t="str">
            <v>INFRA-ESTRUTURA (FUNDAÇÃO)</v>
          </cell>
          <cell r="D140">
            <v>0</v>
          </cell>
        </row>
        <row r="141">
          <cell r="A141">
            <v>40202</v>
          </cell>
          <cell r="B141" t="str">
            <v>Fornecimento, preparo e aplicação de concreto ciclópico Fck=15MPa com 30% de pedra de mão</v>
          </cell>
          <cell r="C141" t="str">
            <v>m3</v>
          </cell>
          <cell r="D141">
            <v>403.82</v>
          </cell>
        </row>
        <row r="142">
          <cell r="A142">
            <v>40206</v>
          </cell>
          <cell r="B142" t="str">
            <v>Fôrma de tábua de madeira de 2.5 x 30.0 cm para fundações, levando-se em conta a utilização 5 vezes (incluido o material, corte, montagem, escoramento e desforma)</v>
          </cell>
          <cell r="C142" t="str">
            <v>m2</v>
          </cell>
          <cell r="D142">
            <v>51.83</v>
          </cell>
        </row>
        <row r="143">
          <cell r="A143">
            <v>40224</v>
          </cell>
          <cell r="B143" t="str">
            <v>Fornecimento, preparo e aplicação de concreto Fck = 30 MPa (com brita 1 e 2) - (5% de perdas já incluído no custo)</v>
          </cell>
          <cell r="C143" t="str">
            <v>m3</v>
          </cell>
          <cell r="D143">
            <v>456.16</v>
          </cell>
        </row>
        <row r="144">
          <cell r="A144">
            <v>40231</v>
          </cell>
          <cell r="B144" t="str">
            <v>Fornecimento, preparo e aplicação de concreto magro com consumo mínimo de cimento de 250 kg/m3 (brita 1 e 2) - (5% de perdas já incluído no custo)</v>
          </cell>
          <cell r="C144" t="str">
            <v>m3</v>
          </cell>
          <cell r="D144">
            <v>403.26</v>
          </cell>
        </row>
        <row r="145">
          <cell r="A145">
            <v>40233</v>
          </cell>
          <cell r="B145" t="str">
            <v>Fornecimento, preparo e aplicação de concreto Fck=15 MPa (brita 1 e 2) - (5% de perdas já incluído no custo)</v>
          </cell>
          <cell r="C145" t="str">
            <v>m3</v>
          </cell>
          <cell r="D145">
            <v>416.51</v>
          </cell>
        </row>
        <row r="146">
          <cell r="A146">
            <v>40235</v>
          </cell>
          <cell r="B146" t="str">
            <v>Fornecimento, preparo e aplicação de concreto Fck=20 MPa (brita 1 e 2) - (5% de perdas já incluído no custo)</v>
          </cell>
          <cell r="C146" t="str">
            <v>m3</v>
          </cell>
          <cell r="D146">
            <v>429.38</v>
          </cell>
        </row>
        <row r="147">
          <cell r="A147">
            <v>40237</v>
          </cell>
          <cell r="B147" t="str">
            <v>Fornecimento, preparo e aplicação de concreto Fck=25 MPa (brita 1 e 2) - (5% de perdas já incluído no custo)</v>
          </cell>
          <cell r="C147" t="str">
            <v>m3</v>
          </cell>
          <cell r="D147">
            <v>443.5</v>
          </cell>
        </row>
        <row r="148">
          <cell r="A148">
            <v>40238</v>
          </cell>
          <cell r="B148" t="str">
            <v>Fôrma de chapa compensada resinada 12mm, levando-se em conta a utilização 3 vezes (incluido o material, corte, montagem, escoramento e desfôrma)</v>
          </cell>
          <cell r="C148" t="str">
            <v>m2</v>
          </cell>
          <cell r="D148">
            <v>55.39</v>
          </cell>
        </row>
        <row r="149">
          <cell r="A149">
            <v>40239</v>
          </cell>
          <cell r="B149" t="str">
            <v>Fornecimento e aplicação de concreto USINADO Fck=20 MPa - considerando lançamento MANUAL para INFRA-ESTRUTURA (5% de perdas já incluído no custo)</v>
          </cell>
          <cell r="C149" t="str">
            <v>m3</v>
          </cell>
          <cell r="D149">
            <v>388.69</v>
          </cell>
        </row>
        <row r="150">
          <cell r="A150">
            <v>40240</v>
          </cell>
          <cell r="B150" t="str">
            <v>Fornecimento e aplicação de concreto USINADO Fck=25 MPa - considerando lançamento MANUAL para INFRA-ESTRUTURA (5% de perdas já incluído no custo)</v>
          </cell>
          <cell r="C150" t="str">
            <v>m3</v>
          </cell>
          <cell r="D150">
            <v>403.12</v>
          </cell>
        </row>
        <row r="151">
          <cell r="A151">
            <v>40243</v>
          </cell>
          <cell r="B151" t="str">
            <v>Fornecimento, dobragem e colocação em fôrma, de armadura CA-50 A média, diâmetro de 6.3 a 10.0 mm</v>
          </cell>
          <cell r="C151" t="str">
            <v>kg</v>
          </cell>
          <cell r="D151">
            <v>6.34</v>
          </cell>
        </row>
        <row r="152">
          <cell r="A152">
            <v>40245</v>
          </cell>
          <cell r="B152" t="str">
            <v>Fornecimento, dobragem e colocação em fôrma, de armadura CA-50 A grossa diâmetro de 12.5 a 25.0 mm (1/2 a 1")</v>
          </cell>
          <cell r="C152" t="str">
            <v>kg</v>
          </cell>
          <cell r="D152">
            <v>6.65</v>
          </cell>
        </row>
        <row r="153">
          <cell r="A153">
            <v>40246</v>
          </cell>
          <cell r="B153" t="str">
            <v>Fornecimento, dobragem e colocação em fôrma, de armadura CA-60 B fina, diâmetro de 4.0 a 7.0mm</v>
          </cell>
          <cell r="C153" t="str">
            <v>kg</v>
          </cell>
          <cell r="D153">
            <v>6.45</v>
          </cell>
        </row>
        <row r="154">
          <cell r="A154">
            <v>40249</v>
          </cell>
          <cell r="B154" t="str">
            <v>Fôrma de tábua de madeira de 2.5x30.0cm, levando-se em conta utilização 1 vez (incluindo o material, corte, montagem, escoramento e desforma)</v>
          </cell>
          <cell r="C154" t="str">
            <v>m2</v>
          </cell>
          <cell r="D154">
            <v>69.930000000000007</v>
          </cell>
        </row>
        <row r="155">
          <cell r="A155">
            <v>40250</v>
          </cell>
          <cell r="B155" t="str">
            <v>Fôrma de tábua de madeira de 2.5x30.0cm, levando-se em conta utilização 3 vezes (incluindo o material, corte, montagem, escoramento e desforma)</v>
          </cell>
          <cell r="C155" t="str">
            <v>m2</v>
          </cell>
          <cell r="D155">
            <v>57.64</v>
          </cell>
        </row>
        <row r="156">
          <cell r="A156">
            <v>40253</v>
          </cell>
          <cell r="B156" t="str">
            <v>Fornecimento e aplicação de concreto USINADO Fck=30 MPa - considerando lançamento MANUAL para INFRA-ESTRUTURA (5% de perdas já incluído no custo)</v>
          </cell>
          <cell r="C156" t="str">
            <v>m3</v>
          </cell>
          <cell r="D156">
            <v>415.2</v>
          </cell>
        </row>
        <row r="157">
          <cell r="A157">
            <v>403</v>
          </cell>
          <cell r="B157" t="str">
            <v>SUPER-ESTRUTURA</v>
          </cell>
          <cell r="D157">
            <v>0</v>
          </cell>
        </row>
        <row r="158">
          <cell r="A158">
            <v>40315</v>
          </cell>
          <cell r="B158" t="str">
            <v>Fornecimento, preparo e aplicação de concreto Fck = 30 MPa (com brita 1 e 2) - (5% de perdas já incluído no custo)</v>
          </cell>
          <cell r="C158" t="str">
            <v>m3</v>
          </cell>
          <cell r="D158">
            <v>528.16999999999996</v>
          </cell>
        </row>
        <row r="159">
          <cell r="A159">
            <v>40320</v>
          </cell>
          <cell r="B159" t="str">
            <v>Fornecimento, preparo e aplicação de concreto Fck=15 MPa (brita 1 e 2) - (5% de perdas já incluído no custo)</v>
          </cell>
          <cell r="C159" t="str">
            <v>m3</v>
          </cell>
          <cell r="D159">
            <v>488.52</v>
          </cell>
        </row>
        <row r="160">
          <cell r="A160">
            <v>40322</v>
          </cell>
          <cell r="B160" t="str">
            <v>Fornecimento, preparo e aplicação de concreto Fck=20 MPa (brita 1 e 2) - (5% de perdas já incluído no custo)</v>
          </cell>
          <cell r="C160" t="str">
            <v>m3</v>
          </cell>
          <cell r="D160">
            <v>501.39</v>
          </cell>
        </row>
        <row r="161">
          <cell r="A161">
            <v>40324</v>
          </cell>
          <cell r="B161" t="str">
            <v>Fornecimento, preparo e aplicação de concreto Fck=25 MPa (brita 1 e 2) - (5% de perdas já incluído no custo)</v>
          </cell>
          <cell r="C161" t="str">
            <v>m3</v>
          </cell>
          <cell r="D161">
            <v>515.51</v>
          </cell>
        </row>
        <row r="162">
          <cell r="A162">
            <v>40328</v>
          </cell>
          <cell r="B162" t="str">
            <v>Fornecimento, dobragem e colocação em fôrma, de armadura CA-50 A média, diâmetro de 6.3 a 10.0 mm</v>
          </cell>
          <cell r="C162" t="str">
            <v>kg</v>
          </cell>
          <cell r="D162">
            <v>6.34</v>
          </cell>
        </row>
        <row r="163">
          <cell r="A163">
            <v>40329</v>
          </cell>
          <cell r="B163" t="str">
            <v>Fornecimento e aplicação de concreto USINADO Fck=20 MPa - considerando BOMBEAMENTO (5% de perdas já incluído no custo) (6% de taxa p/concr.bombeavel)</v>
          </cell>
          <cell r="C163" t="str">
            <v>m3</v>
          </cell>
          <cell r="D163">
            <v>340.79</v>
          </cell>
        </row>
        <row r="164">
          <cell r="A164">
            <v>40330</v>
          </cell>
          <cell r="B164" t="str">
            <v>Fornecimento e aplicação de concreto USINADO Fck=25 MPa - considerando BOMBEAMENTO (5% de perdas já incluído no custo) (6% de taxa p/concr.bombeavel)</v>
          </cell>
          <cell r="C164" t="str">
            <v>m3</v>
          </cell>
          <cell r="D164">
            <v>356.05</v>
          </cell>
        </row>
        <row r="165">
          <cell r="A165">
            <v>40331</v>
          </cell>
          <cell r="B165" t="str">
            <v>Fornecimento e aplicação de concreto USINADO Fck=30 MPa - considerando BOMBEAMENTO (5% de perdas já incluído no custo) (6% de taxa p/ concr. bombeavel)</v>
          </cell>
          <cell r="C165" t="str">
            <v>m3</v>
          </cell>
          <cell r="D165">
            <v>368.82</v>
          </cell>
        </row>
        <row r="166">
          <cell r="A166">
            <v>40332</v>
          </cell>
          <cell r="B166" t="str">
            <v>Fornecimento, dobragem e colocação em fôrma, de armadura CA-50 A grossa, diâmetro de 12.5 a 25.0mm</v>
          </cell>
          <cell r="C166" t="str">
            <v>kg</v>
          </cell>
          <cell r="D166">
            <v>6.65</v>
          </cell>
        </row>
        <row r="167">
          <cell r="A167">
            <v>40333</v>
          </cell>
          <cell r="B167" t="str">
            <v>Fornecimento, dobragem e colocação em fôrma, de armadura CA-60 B fina, diâmetro de 4.0 a 7.0mm</v>
          </cell>
          <cell r="C167" t="str">
            <v>kg</v>
          </cell>
          <cell r="D167">
            <v>6.45</v>
          </cell>
        </row>
        <row r="168">
          <cell r="A168">
            <v>40337</v>
          </cell>
          <cell r="B168" t="str">
            <v>Fôrma em chapa de madeira compensada plastificada 12mm para estrutura em geral, 5 reaproveitamentos, reforçada com sarrafos de madeira 2.5x10cm (incl material, corte, montagem, escoras em eucalipto e desforma)</v>
          </cell>
          <cell r="C168" t="str">
            <v>m2</v>
          </cell>
          <cell r="D168">
            <v>62.79</v>
          </cell>
        </row>
        <row r="169">
          <cell r="A169">
            <v>40339</v>
          </cell>
          <cell r="B169" t="str">
            <v>Forma de chapas madeira compensada resinada, esp. 12mm, levando-se em conta a utilização 3 vezes, reforçadas com sarrafos de madeira de 2.5 x 10.0cm (incl material, corte, montagem, escoras em eucalipto e desforma)</v>
          </cell>
          <cell r="C169" t="str">
            <v>m2</v>
          </cell>
          <cell r="D169">
            <v>72.569999999999993</v>
          </cell>
        </row>
        <row r="170">
          <cell r="A170">
            <v>404</v>
          </cell>
          <cell r="B170" t="str">
            <v>ESTRUTURAS DE CONCRETO APARENTE</v>
          </cell>
          <cell r="D170">
            <v>0</v>
          </cell>
        </row>
        <row r="171">
          <cell r="A171">
            <v>40405</v>
          </cell>
          <cell r="B171" t="str">
            <v>Fôrma com chapa compensada plastificada esp. 12mm, utização 5 vezes</v>
          </cell>
          <cell r="C171" t="str">
            <v>m2</v>
          </cell>
          <cell r="D171">
            <v>68.56</v>
          </cell>
        </row>
        <row r="172">
          <cell r="A172">
            <v>406</v>
          </cell>
          <cell r="B172" t="str">
            <v>LAJES PRÉ-MOLDADAS</v>
          </cell>
          <cell r="D172">
            <v>0</v>
          </cell>
        </row>
        <row r="173">
          <cell r="A173">
            <v>40601</v>
          </cell>
          <cell r="B173" t="str">
            <v>Laje pré-fabricada treliçada para forro simples revestido, vão até 3.5m, capeamento 2cm, esp. 10cm, Fck = 150Kg/cm2</v>
          </cell>
          <cell r="C173" t="str">
            <v>m2</v>
          </cell>
          <cell r="D173">
            <v>59.4</v>
          </cell>
        </row>
        <row r="174">
          <cell r="A174">
            <v>40602</v>
          </cell>
          <cell r="B174" t="str">
            <v>Laje pré-fabricada treliçada, sobrecarga 300 Kg/m2, vão de 3.5m a 4.3m, capeamento 4cm, esp. 12cm, Fck = 150 Kg/cm2</v>
          </cell>
          <cell r="C174" t="str">
            <v>m2</v>
          </cell>
          <cell r="D174">
            <v>65.66</v>
          </cell>
        </row>
        <row r="175">
          <cell r="A175">
            <v>407</v>
          </cell>
          <cell r="B175" t="str">
            <v>DIVERSOS</v>
          </cell>
          <cell r="D175">
            <v>0</v>
          </cell>
        </row>
        <row r="176">
          <cell r="A176">
            <v>40705</v>
          </cell>
          <cell r="B176" t="str">
            <v>Execução de junta de dilatação 2 x 2 cm considerando 1cm de aplicação de isopor e 1cm de aplicação de mastique elástico do tipo sikaflex 1a ou equivalente</v>
          </cell>
          <cell r="C176" t="str">
            <v>m</v>
          </cell>
          <cell r="D176">
            <v>43.69</v>
          </cell>
        </row>
        <row r="177">
          <cell r="A177">
            <v>408</v>
          </cell>
          <cell r="B177" t="str">
            <v>RECUPERAÇÃO DE ESTRUTURAS</v>
          </cell>
          <cell r="D177">
            <v>0</v>
          </cell>
        </row>
        <row r="178">
          <cell r="A178">
            <v>40801</v>
          </cell>
          <cell r="B178" t="str">
            <v>Remoção cuidadosa do concreto afetado, através de escarificação</v>
          </cell>
          <cell r="C178" t="str">
            <v>m3</v>
          </cell>
          <cell r="D178">
            <v>1910.16</v>
          </cell>
        </row>
        <row r="179">
          <cell r="A179">
            <v>40802</v>
          </cell>
          <cell r="B179" t="str">
            <v>Remoção cuidadosa do concreto afetado, através de escarificação (considerando esp. escarificada de 5cm)</v>
          </cell>
          <cell r="C179" t="str">
            <v>m2</v>
          </cell>
          <cell r="D179">
            <v>95.51</v>
          </cell>
        </row>
        <row r="180">
          <cell r="A180">
            <v>40803</v>
          </cell>
          <cell r="B180" t="str">
            <v>Preparação do substrato para reparo em estrutura de concreto por apicoamento manual da superfície</v>
          </cell>
          <cell r="C180" t="str">
            <v>m2</v>
          </cell>
          <cell r="D180">
            <v>56.4</v>
          </cell>
        </row>
        <row r="181">
          <cell r="A181">
            <v>40806</v>
          </cell>
          <cell r="B181" t="str">
            <v>Limpeza de aço com lixamento e escovamento com escova de aço, até a completa remoção de partículas soltas, materiais indesejáveis e corrosão</v>
          </cell>
          <cell r="C181" t="str">
            <v>m2</v>
          </cell>
          <cell r="D181">
            <v>16.920000000000002</v>
          </cell>
        </row>
        <row r="182">
          <cell r="A182">
            <v>40807</v>
          </cell>
          <cell r="B182" t="str">
            <v>Aplicação de Sika Top 108 Armatec ou equivalente, nas ferragens a serem recuperadas</v>
          </cell>
          <cell r="C182" t="str">
            <v>m2</v>
          </cell>
          <cell r="D182">
            <v>58.13</v>
          </cell>
        </row>
        <row r="183">
          <cell r="A183">
            <v>40808</v>
          </cell>
          <cell r="B183" t="str">
            <v>Retirada de ferragem corroída</v>
          </cell>
          <cell r="C183" t="str">
            <v>kg</v>
          </cell>
          <cell r="D183">
            <v>3.4</v>
          </cell>
        </row>
        <row r="184">
          <cell r="A184">
            <v>40809</v>
          </cell>
          <cell r="B184" t="str">
            <v>Recomposição de concreto danificado, com utilização de argamassa Sika Grout ou equivalente (considerando esp. 5cm)</v>
          </cell>
          <cell r="C184" t="str">
            <v>m2</v>
          </cell>
          <cell r="D184">
            <v>278.18</v>
          </cell>
        </row>
        <row r="185">
          <cell r="A185">
            <v>40810</v>
          </cell>
          <cell r="B185" t="str">
            <v>Recomposição de concreto danificado, com utilização de argamassa Sika Grout ou equivalente</v>
          </cell>
          <cell r="C185" t="str">
            <v>m3</v>
          </cell>
          <cell r="D185">
            <v>5254.08</v>
          </cell>
        </row>
        <row r="186">
          <cell r="A186">
            <v>40813</v>
          </cell>
          <cell r="B186" t="str">
            <v>Impermeabilização de estrutura com Sika Top 107 ou equivalente</v>
          </cell>
          <cell r="C186" t="str">
            <v>m2</v>
          </cell>
          <cell r="D186">
            <v>52.92</v>
          </cell>
        </row>
        <row r="187">
          <cell r="A187">
            <v>40816</v>
          </cell>
          <cell r="B187" t="str">
            <v>Aplicação de Oxiprimer ou equivalente, nas ferragens a serem recuperadas</v>
          </cell>
          <cell r="C187" t="str">
            <v>m2</v>
          </cell>
          <cell r="D187">
            <v>10.43</v>
          </cell>
        </row>
        <row r="188">
          <cell r="A188">
            <v>40817</v>
          </cell>
          <cell r="B188" t="str">
            <v>Fornecimento e lançamento de concreto para grouteamento com adição de pedrisco (50% em peso), utilizando Sikagrout ou produto equivalente, exclusive forma</v>
          </cell>
          <cell r="C188" t="str">
            <v>m3</v>
          </cell>
          <cell r="D188">
            <v>2523.67</v>
          </cell>
        </row>
        <row r="189">
          <cell r="A189">
            <v>40818</v>
          </cell>
          <cell r="B189" t="str">
            <v>Revestimento externo com argamassa corretiva tipo Sika Monotop 622 BR ou equivalente, esp. 5mm</v>
          </cell>
          <cell r="C189" t="str">
            <v>m2</v>
          </cell>
          <cell r="D189">
            <v>54.84</v>
          </cell>
        </row>
        <row r="190">
          <cell r="A190">
            <v>409</v>
          </cell>
          <cell r="B190" t="str">
            <v>MURO DE ARRIMO (Conc. ciclópico 15MPa c/ 30% de pedra de mão, c/ forn., preparo e aplicação de concreto, forma de tábua pinho-reap.5 vezes, exclusive escav. e reaterro) seções tipicas nas seguintes dimensões:</v>
          </cell>
          <cell r="D190">
            <v>0</v>
          </cell>
        </row>
        <row r="191">
          <cell r="A191">
            <v>40901</v>
          </cell>
          <cell r="B191" t="str">
            <v>Muro de arrimo em Conc. ciclópico 15MPa c/ 30% de pedra de mão, c/ forn., preparo e aplicação de concreto, forma de tábua pinho-reap.5 vezes, exclusive escav. e reaterro, seções tipicas nas dimensões:b=0.40m; B=0.70m e H=1.00m</v>
          </cell>
          <cell r="C191" t="str">
            <v>m</v>
          </cell>
          <cell r="D191">
            <v>388.39</v>
          </cell>
        </row>
        <row r="192">
          <cell r="A192">
            <v>40902</v>
          </cell>
          <cell r="B192" t="str">
            <v>Muro de arrimo em Conc. ciclópico 15MPa c/ 30% de pedra de mão, c/ forn., preparo e aplicação de concreto, forma de tábua pinho-reap.5 vezes, exclusive escav. e reaterro, seções tipicas nas dimensões:b=0.40m; B=0.90m e H=1,50m</v>
          </cell>
          <cell r="C192" t="str">
            <v>m</v>
          </cell>
          <cell r="D192">
            <v>631.70000000000005</v>
          </cell>
        </row>
        <row r="193">
          <cell r="A193">
            <v>40903</v>
          </cell>
          <cell r="B193" t="str">
            <v>Muro de arrimo em Conc. ciclópico 15MPa c/ 30% de pedra de mão, c/ forn., preparo e aplicação de concreto, forma de tábua pinho-reap.5 vezes, exclusive escav. e reaterro, seções tipicas nas dimensões:b=0.40m; B=1.05m e H=2.00m</v>
          </cell>
          <cell r="C193" t="str">
            <v>m</v>
          </cell>
          <cell r="D193">
            <v>902.96</v>
          </cell>
        </row>
        <row r="194">
          <cell r="A194">
            <v>40904</v>
          </cell>
          <cell r="B194" t="str">
            <v>Muro de arrimo em Conc. ciclópico 15MPa c/ 30% de pedra de mão, c/ forn., preparo e aplicação de concreto, forma de tábua pinho-reap.5 vezes, exclusive escav. e reaterro, seções tipicas nas dimensões:b=0.40m; B=1.23 e H=2.50m</v>
          </cell>
          <cell r="C194" t="str">
            <v>m</v>
          </cell>
          <cell r="D194">
            <v>1199.23</v>
          </cell>
        </row>
        <row r="195">
          <cell r="A195">
            <v>5</v>
          </cell>
          <cell r="B195" t="str">
            <v>PAREDES E PAINÉIS</v>
          </cell>
          <cell r="D195">
            <v>0</v>
          </cell>
        </row>
        <row r="196">
          <cell r="A196">
            <v>501</v>
          </cell>
          <cell r="B196" t="str">
            <v>ALVENARIA DE VEDAÇÃO</v>
          </cell>
          <cell r="D196">
            <v>0</v>
          </cell>
        </row>
        <row r="197">
          <cell r="A197">
            <v>50112</v>
          </cell>
          <cell r="B197" t="str">
            <v>Cobogó de concreto 40 x 40 x 10 cm, tipo reto, assentados com argamassa de cimento e areia no traço 1:3, espessura das juntas 15 mm</v>
          </cell>
          <cell r="C197" t="str">
            <v>m2</v>
          </cell>
          <cell r="D197">
            <v>102</v>
          </cell>
        </row>
        <row r="198">
          <cell r="A198">
            <v>50115</v>
          </cell>
          <cell r="B198" t="str">
            <v>Alvenaria em bloco de pedra argamassada com cimento e areia no traço 1:3</v>
          </cell>
          <cell r="C198" t="str">
            <v>m3</v>
          </cell>
          <cell r="D198">
            <v>340.01</v>
          </cell>
        </row>
        <row r="199">
          <cell r="A199">
            <v>50122</v>
          </cell>
          <cell r="B199" t="str">
            <v>Cobogó de concreto tipo cruzeta de 20 x 20 x 10 cm, assentado com argamassa de cimento, cal hidratada e areia no traço1:0,5:5, espessura das juntas de 10mm e espessura de parede 10cm</v>
          </cell>
          <cell r="C199" t="str">
            <v>m2</v>
          </cell>
          <cell r="D199">
            <v>95.43</v>
          </cell>
        </row>
        <row r="200">
          <cell r="A200">
            <v>502</v>
          </cell>
          <cell r="B200" t="str">
            <v>PLACAS E PAINÉIS DIVISÓRIOS</v>
          </cell>
          <cell r="D200">
            <v>0</v>
          </cell>
        </row>
        <row r="201">
          <cell r="A201">
            <v>50202</v>
          </cell>
          <cell r="B201" t="str">
            <v>Fornecimento e instalação de divisórias novas com acabamento de chapa de fibra de madeira, sistema de montagem simplificado, espessura de 35mm e miolo em colméia no padrão painel/painel</v>
          </cell>
          <cell r="C201" t="str">
            <v>m2</v>
          </cell>
          <cell r="D201">
            <v>71.67</v>
          </cell>
        </row>
        <row r="202">
          <cell r="A202">
            <v>50203</v>
          </cell>
          <cell r="B202" t="str">
            <v>Fornecimento e instalação de porta para divisória de 80 X 210 cm incluindo dobradiças e fechadura interna</v>
          </cell>
          <cell r="C202" t="str">
            <v>und</v>
          </cell>
          <cell r="D202">
            <v>277.75</v>
          </cell>
        </row>
        <row r="203">
          <cell r="A203">
            <v>50205</v>
          </cell>
          <cell r="B203" t="str">
            <v>Divisória de granito com 3 cm de espessura, assentada com argamassa de cimento e areia no traço 1:3, na cor cinza</v>
          </cell>
          <cell r="C203" t="str">
            <v>m2</v>
          </cell>
          <cell r="D203">
            <v>362.19</v>
          </cell>
        </row>
        <row r="204">
          <cell r="A204">
            <v>50206</v>
          </cell>
          <cell r="B204" t="str">
            <v>Divisória de granito cinza andorinha com 3 cm de espessura, fixada com cantoneira de ferro cromado</v>
          </cell>
          <cell r="C204" t="str">
            <v>m2</v>
          </cell>
          <cell r="D204">
            <v>345.91</v>
          </cell>
        </row>
        <row r="205">
          <cell r="A205">
            <v>50208</v>
          </cell>
          <cell r="B205" t="str">
            <v>Assentamento de divisória de mármore ou granito com 3 cm de espessura, empregando argamassa de cimento e areia no traço 1:3, exclusive fornecimento da divisória</v>
          </cell>
          <cell r="C205" t="str">
            <v>m2</v>
          </cell>
          <cell r="D205">
            <v>93.86</v>
          </cell>
        </row>
        <row r="206">
          <cell r="A206">
            <v>503</v>
          </cell>
          <cell r="B206" t="str">
            <v>VERGAS/CONTRAVERGA</v>
          </cell>
          <cell r="D206">
            <v>0</v>
          </cell>
        </row>
        <row r="207">
          <cell r="A207">
            <v>50301</v>
          </cell>
          <cell r="B207" t="str">
            <v>Verga/contraverga reta de concreto armado 10 x 5 cm, Fck = 15 MPa, inclusive forma, armação e desforma</v>
          </cell>
          <cell r="C207" t="str">
            <v>m</v>
          </cell>
          <cell r="D207">
            <v>5.65</v>
          </cell>
        </row>
        <row r="208">
          <cell r="A208">
            <v>50303</v>
          </cell>
          <cell r="B208" t="str">
            <v>Verga/contraverga curva de concreto armado 10 x 5 cm, Fck = 15 MPa, inclusive forma, armação e desforma</v>
          </cell>
          <cell r="C208" t="str">
            <v>m</v>
          </cell>
          <cell r="D208">
            <v>46.98</v>
          </cell>
        </row>
        <row r="209">
          <cell r="A209">
            <v>505</v>
          </cell>
          <cell r="B209" t="str">
            <v>ALVENARIA ESTRUTURAL</v>
          </cell>
          <cell r="D209">
            <v>0</v>
          </cell>
        </row>
        <row r="210">
          <cell r="A210">
            <v>50501</v>
          </cell>
          <cell r="B210" t="str">
            <v>Alvenaria de blocos de concreto estrut. (14x19x39cm) cheios, c/ resist. mín. compr. 15MPa, assentados c/ arg. de cimento e areia no traço 1:4, esp. juntas 10mm e esp. da parede s/ revest. 14cm</v>
          </cell>
          <cell r="C210" t="str">
            <v>m2</v>
          </cell>
          <cell r="D210">
            <v>76.739999999999995</v>
          </cell>
        </row>
        <row r="211">
          <cell r="A211">
            <v>50502</v>
          </cell>
          <cell r="B211" t="str">
            <v>Alvenaria de blocos de concreto estrut. (19x19x39cm) cheios, c/ resist. mín. compr. 15MPa, assentados c/ arg. cimento e areia no traço 1:4, esp. juntas de 10mm e esp. da parede s/ revest. 19cm</v>
          </cell>
          <cell r="C211" t="str">
            <v>m2</v>
          </cell>
          <cell r="D211">
            <v>139.4</v>
          </cell>
        </row>
        <row r="212">
          <cell r="A212">
            <v>50503</v>
          </cell>
          <cell r="B212" t="str">
            <v>Alvenaria de blocos de concreto estrut. (9x19x39cm) cheios, com resistência mín. compr. 15MPa, assentados c/ arg. de cimento e areia no traço 1:4, esp. juntas 10mm e esp. da parede s/ revest. 9cm</v>
          </cell>
          <cell r="C212" t="str">
            <v>m2</v>
          </cell>
          <cell r="D212">
            <v>54.3</v>
          </cell>
        </row>
        <row r="213">
          <cell r="A213">
            <v>506</v>
          </cell>
          <cell r="B213" t="str">
            <v>ALVENARIA DE VEDAÇÃO EMPREGANDO ARGAMASSA DE CIMENTO, CAL E AREIA</v>
          </cell>
          <cell r="D213">
            <v>0</v>
          </cell>
        </row>
        <row r="214">
          <cell r="A214">
            <v>50601</v>
          </cell>
          <cell r="B214" t="str">
            <v>Alvenaria de blocos de concreto 9x19x39cm, c/ resist. mínimo a compres. 2.5 MPa, assent. c/ arg. de cimento, cal hidratada CH1 e areia no traço 1:0.5:8 esp. das juntas 10mm e esp. das paredes, s/ rev. 9cm</v>
          </cell>
          <cell r="C214" t="str">
            <v>m2</v>
          </cell>
          <cell r="D214">
            <v>41.3</v>
          </cell>
        </row>
        <row r="215">
          <cell r="A215">
            <v>50602</v>
          </cell>
          <cell r="B215" t="str">
            <v>Alvenaria de blocos de concreto 14x19x39cm, c/ resist. mínimo a compres. 2.5 MPa, assent. c/ arg. de cimento, cal hidratada CH1 e areia no traço 1:0.5:8 esp. das juntas 10mm e esp. das paredes, s/ rev. 14cm</v>
          </cell>
          <cell r="C215" t="str">
            <v>m2</v>
          </cell>
          <cell r="D215">
            <v>50.43</v>
          </cell>
        </row>
        <row r="216">
          <cell r="A216">
            <v>50603</v>
          </cell>
          <cell r="B216" t="str">
            <v>Alvenaria de blocos de concreto 19x19x39cm, c/ resist. mínimo a compres. 2.5 MPa, assent. c/ arg. de cimento, cal hidratada CH1 e areia no traço 1:0.5:8 esp. das juntas 10mm e esp. das paredes, s/ rev. 19cm</v>
          </cell>
          <cell r="C216" t="str">
            <v>m2</v>
          </cell>
          <cell r="D216">
            <v>62.18</v>
          </cell>
        </row>
        <row r="217">
          <cell r="A217">
            <v>50605</v>
          </cell>
          <cell r="B217" t="str">
            <v>Alvenaria de blocos cerâmicos 10 furos 10x20x20cm, assentados c/argamassa de cimento, cal hidratada CH1 e areia traço 1:0,5:8, juntas 12mm e esp. das paredes s/revestimento, 10cm (bloco comprado na praça de Vitória, posto obra)</v>
          </cell>
          <cell r="C217" t="str">
            <v>m2</v>
          </cell>
          <cell r="D217">
            <v>44.68</v>
          </cell>
        </row>
        <row r="218">
          <cell r="A218">
            <v>50606</v>
          </cell>
          <cell r="B218" t="str">
            <v>Alvenaria de blocos cerâmicos 10 furos 10x20x20cm, assentados c/argamassa de cimento, cal hidratada CH1 e areia traço 1:0,5:8, esp. das juntas 12mm e esp. das paredes s/revestimento, 10cm (bloco comprado na fábrica, posto obra)</v>
          </cell>
          <cell r="C218" t="str">
            <v>m2</v>
          </cell>
          <cell r="D218">
            <v>40.93</v>
          </cell>
        </row>
        <row r="219">
          <cell r="A219">
            <v>50607</v>
          </cell>
          <cell r="B219" t="str">
            <v>Alvenaria de blocos cerâmicos 10 furos 10x20x20cm, assentados c/argamassa de cimento, cal hidratada CH1 e areia traço 1:0.5:8, juntas 12mm e espessura das paredes, s/ revestimento, 20cm(bloco comprado praça de Vitória, posto obra)</v>
          </cell>
          <cell r="C219" t="str">
            <v>m2</v>
          </cell>
          <cell r="D219">
            <v>77.06</v>
          </cell>
        </row>
        <row r="220">
          <cell r="A220">
            <v>50608</v>
          </cell>
          <cell r="B220" t="str">
            <v>Alvenaria de blocos cerâmicos 10 furos 10x20x20cm, assentados c/argamassa de cimento, cal hidratada CH1 e areia traço 1:0,5:8, juntas 12mm e espessura das paredes, s/revestimento, 20cm (bloco comprado fábrica,posto obra)</v>
          </cell>
          <cell r="C220" t="str">
            <v>m2</v>
          </cell>
          <cell r="D220">
            <v>70.010000000000005</v>
          </cell>
        </row>
        <row r="221">
          <cell r="A221">
            <v>6</v>
          </cell>
          <cell r="B221" t="str">
            <v>ESQUADRIAS DE MADEIRA</v>
          </cell>
          <cell r="D221">
            <v>0</v>
          </cell>
        </row>
        <row r="222">
          <cell r="A222">
            <v>601</v>
          </cell>
          <cell r="B222" t="str">
            <v>MARCOS E ALIZARES</v>
          </cell>
          <cell r="D222">
            <v>0</v>
          </cell>
        </row>
        <row r="223">
          <cell r="A223">
            <v>60101</v>
          </cell>
          <cell r="B223" t="str">
            <v>Marco de madeira de lei de 1ª (Peroba, Ipê, Angelim Pedra ou equivalente) com 15x3 cm de batente, nas dimensões de 0.60 x 2.10 m</v>
          </cell>
          <cell r="C223" t="str">
            <v>und</v>
          </cell>
          <cell r="D223">
            <v>214.47</v>
          </cell>
        </row>
        <row r="224">
          <cell r="A224">
            <v>60102</v>
          </cell>
          <cell r="B224" t="str">
            <v>Marco de madeira de lei de 1ª (Peroba, Ipê, Angelim Pedra ou equivalente) com 15x3 cm de batente, nas dimensões de 0.70 x 2.10 m</v>
          </cell>
          <cell r="C224" t="str">
            <v>und</v>
          </cell>
          <cell r="D224">
            <v>214.47</v>
          </cell>
        </row>
        <row r="225">
          <cell r="A225">
            <v>60103</v>
          </cell>
          <cell r="B225" t="str">
            <v>Marco de madeira de lei de 1ª (Peroba, Ipê, Angelim Pedra ou equivalente) com 15x3 cm de batente, nas dimensões de 0.80 x 2.10 m</v>
          </cell>
          <cell r="C225" t="str">
            <v>und</v>
          </cell>
          <cell r="D225">
            <v>214.47</v>
          </cell>
        </row>
        <row r="226">
          <cell r="A226">
            <v>60107</v>
          </cell>
          <cell r="B226" t="str">
            <v>Alizar de madeira de lei de 1ª (Peroba, Ipê, Angelim Pedra ou equivalente) de 5 x 1,5 cm</v>
          </cell>
          <cell r="C226" t="str">
            <v>m</v>
          </cell>
          <cell r="D226">
            <v>10.84</v>
          </cell>
        </row>
        <row r="227">
          <cell r="A227">
            <v>60108</v>
          </cell>
          <cell r="B227" t="str">
            <v>Marco de madeira de lei de 1ª (Peroba, Ipê, Angelim Pedra ou equivalente) com 15 x 3 cm de batente, nas dimensões de 0.90 x 2.10 m</v>
          </cell>
          <cell r="C227" t="str">
            <v>und</v>
          </cell>
          <cell r="D227">
            <v>235.84</v>
          </cell>
        </row>
        <row r="228">
          <cell r="A228">
            <v>60110</v>
          </cell>
          <cell r="B228" t="str">
            <v>Marco de madeira de lei de 1ª (Peroba, Ipê, Angelim Pedra ou equivalente)com 15 x 3 cm de batente</v>
          </cell>
          <cell r="C228" t="str">
            <v>m</v>
          </cell>
          <cell r="D228">
            <v>55.53</v>
          </cell>
        </row>
        <row r="229">
          <cell r="A229">
            <v>60112</v>
          </cell>
          <cell r="B229" t="str">
            <v>Caixilho em madeira de lei de 1ª (Peroba, Ipê, Angelim Pedra ou equivalente) de 9 x 3 cm para janela</v>
          </cell>
          <cell r="C229" t="str">
            <v>m</v>
          </cell>
          <cell r="D229">
            <v>39.75</v>
          </cell>
        </row>
        <row r="230">
          <cell r="A230">
            <v>60113</v>
          </cell>
          <cell r="B230" t="str">
            <v>Alizar de madeira de lei de 1ª (Peroba, Ipê, Angelim Pedra ou equivalente) 7 x 1,5 cm</v>
          </cell>
          <cell r="C230" t="str">
            <v>m</v>
          </cell>
          <cell r="D230">
            <v>13.08</v>
          </cell>
        </row>
        <row r="231">
          <cell r="A231">
            <v>611</v>
          </cell>
          <cell r="B231" t="str">
            <v>FERRAGENS</v>
          </cell>
          <cell r="D231">
            <v>0</v>
          </cell>
        </row>
        <row r="232">
          <cell r="A232">
            <v>61101</v>
          </cell>
          <cell r="B232" t="str">
            <v>Targeta fio redondo 3" para travamento de portas, ref. IMAB, STAN, ALIANÇA ou equivalente</v>
          </cell>
          <cell r="C232" t="str">
            <v>und</v>
          </cell>
          <cell r="D232">
            <v>6.55</v>
          </cell>
        </row>
        <row r="233">
          <cell r="A233">
            <v>61102</v>
          </cell>
          <cell r="B233" t="str">
            <v>Fechadura com maçaneta tipo alavanca e chave tipo yale, ref. IMAB, STAN, ALIANÇA ou equivalente</v>
          </cell>
          <cell r="C233" t="str">
            <v>und</v>
          </cell>
          <cell r="D233">
            <v>79.88</v>
          </cell>
        </row>
        <row r="234">
          <cell r="A234">
            <v>61103</v>
          </cell>
          <cell r="B234" t="str">
            <v>Fechadura com maçaneta tipo alavanca e chave comum para porta interna, ref. IMAB, STAN, ALIANÇA ou equivalente</v>
          </cell>
          <cell r="C234" t="str">
            <v>und</v>
          </cell>
          <cell r="D234">
            <v>152.68</v>
          </cell>
        </row>
        <row r="235">
          <cell r="A235">
            <v>61104</v>
          </cell>
          <cell r="B235" t="str">
            <v>Targeta tipo livre/ocupado, ref. IMAB, STAN, ALIANÇA ou equivalente</v>
          </cell>
          <cell r="C235" t="str">
            <v>und</v>
          </cell>
          <cell r="D235">
            <v>53.46</v>
          </cell>
        </row>
        <row r="236">
          <cell r="A236">
            <v>61106</v>
          </cell>
          <cell r="B236" t="str">
            <v>Fechadura com maçaneta tipo bola e chave tipo yale, ref. IMAB, STAN, ALIANÇA ou equivalente</v>
          </cell>
          <cell r="C236" t="str">
            <v>und</v>
          </cell>
          <cell r="D236">
            <v>126.98</v>
          </cell>
        </row>
        <row r="237">
          <cell r="A237">
            <v>61107</v>
          </cell>
          <cell r="B237" t="str">
            <v>Fechadura de sobrepor, tipo caixão, com chave comum, ref. IMAB, STAN, ALIANÇA ou equivalente</v>
          </cell>
          <cell r="C237" t="str">
            <v>und</v>
          </cell>
          <cell r="D237">
            <v>100.51</v>
          </cell>
        </row>
        <row r="238">
          <cell r="A238">
            <v>61108</v>
          </cell>
          <cell r="B238" t="str">
            <v>Fechadura com maçaneta tipo alavanca e chave tipo banheiro, ref. IMAB, STAN, ALIANÇA ou equivalente</v>
          </cell>
          <cell r="C238" t="str">
            <v>und</v>
          </cell>
          <cell r="D238">
            <v>73.13</v>
          </cell>
        </row>
        <row r="239">
          <cell r="A239">
            <v>61112</v>
          </cell>
          <cell r="B239" t="str">
            <v>Dobradiça de latão cromado de 3 x 2 1/2", incl. parafusos, ref. IMAB, STAN, ALIANÇA ou equivalente</v>
          </cell>
          <cell r="C239" t="str">
            <v>und</v>
          </cell>
          <cell r="D239">
            <v>33.19</v>
          </cell>
        </row>
        <row r="240">
          <cell r="A240">
            <v>613</v>
          </cell>
          <cell r="B240" t="str">
            <v>PORTA EM MADEIRA DE LEI TIPO ANGELIM PEDRA OU EQUIV.C/ENCHIMENTO EM MADEIRA 1A.QUALIDADE ESP. 30MM P/ PINTURA, INCLUSIVE ALIZARES, DOBRADIÇAS E FECHADURA EXTERNA, EXCLUSIVE MARCO</v>
          </cell>
          <cell r="D240">
            <v>0</v>
          </cell>
        </row>
        <row r="241">
          <cell r="A241">
            <v>61301</v>
          </cell>
          <cell r="B241" t="str">
            <v>Porta em madeira de lei tipo angelim pedra ou equiv.c/enchimento em madeira 1a.qualidade esp. 30mm p/ pintura, inclusive alizares, dobradiças e fechadura externa em latão cromado LaFonte ou equiv., exclusive marco, nas dim.:0.60 x 2.10 m</v>
          </cell>
          <cell r="C241" t="str">
            <v>und</v>
          </cell>
          <cell r="D241">
            <v>611.48</v>
          </cell>
        </row>
        <row r="242">
          <cell r="A242">
            <v>61302</v>
          </cell>
          <cell r="B242" t="str">
            <v>Porta em madeira de lei tipo angelim pedra ou equiv.c/enchimento em madeira 1a.qualidade esp. 30mm p/ pintura, inclusive alizares, dobradiças e fechadura externa em latão cromado LaFonte ou equiv., exclusive marco, nas dim.: 0.70 x 2.10 m</v>
          </cell>
          <cell r="C242" t="str">
            <v>und</v>
          </cell>
          <cell r="D242">
            <v>614.66</v>
          </cell>
        </row>
        <row r="243">
          <cell r="A243">
            <v>61303</v>
          </cell>
          <cell r="B243" t="str">
            <v>Porta em madeira de lei tipo angelim pedra ou equiv.c/enchimento em madeira 1a.qualidade esp. 30mm p/ pintura, inclusive alizares, dobradiças e fechadura externa em latão cromado LaFonte ou equiv., exclusive marco, nas dim.: 0.80 x 2.10 m</v>
          </cell>
          <cell r="C243" t="str">
            <v>und</v>
          </cell>
          <cell r="D243">
            <v>617.84</v>
          </cell>
        </row>
        <row r="244">
          <cell r="A244">
            <v>61304</v>
          </cell>
          <cell r="B244" t="str">
            <v>Porta em madeira de lei tipo angelim pedra ou equiv.c/enchimento em madeira 1a.qualidade esp. 30mm p/ pintura, inclusive alizares, dobradiças e fechadura externa em latão cromado LaFonte ou equiv., exclusive marco, nas dim.: 0.90 x 2.10 m</v>
          </cell>
          <cell r="C244" t="str">
            <v>und</v>
          </cell>
          <cell r="D244">
            <v>650.24</v>
          </cell>
        </row>
        <row r="245">
          <cell r="A245">
            <v>614</v>
          </cell>
          <cell r="B245" t="str">
            <v>PORTA EM MADEIRA DE LEI TIPO ANGELIM PEDRA/EQUIV, ESP. 30MM C/ ACAB. LISO P/ PINTURA, INCL. FECHADURA TIPO "LIVRE/OCUPADO" E FERRAGENS P/ FIXAÇÃO EM GRANITO, EXCLUSIVE MARCO</v>
          </cell>
          <cell r="D245">
            <v>0</v>
          </cell>
        </row>
        <row r="246">
          <cell r="A246">
            <v>61401</v>
          </cell>
          <cell r="B246" t="str">
            <v>Porta em madeira de lei tipo angelim pedra ou equiv.c/enchimento em madeira 1a.qualidade esp. 30mm p/ pintura, incl. fechadura tipo "livre/ocupado" em latão cromado Lafonte ou equiv. e ferragens p/ fixação em granito, excl. marco, nas dimensões: 0.60 x 1.80 m</v>
          </cell>
          <cell r="C246" t="str">
            <v>und</v>
          </cell>
          <cell r="D246">
            <v>512.92999999999995</v>
          </cell>
        </row>
        <row r="247">
          <cell r="A247">
            <v>61402</v>
          </cell>
          <cell r="B247" t="str">
            <v>Porta em madeira de lei tipo angelim pedra ou equiv.c/enchimento em madeira 1a.qualidade esp. 30mm p/ pintura, incl. fechadura tipo "livre/ocupado" em latão cromado Lafonte ou equiv. e ferragens p/ fixação em granito, excl. marco, nas dimensões: 0.80 x 1.80 m</v>
          </cell>
          <cell r="C247" t="str">
            <v>und</v>
          </cell>
          <cell r="D247">
            <v>512.92999999999995</v>
          </cell>
        </row>
        <row r="248">
          <cell r="A248">
            <v>61403</v>
          </cell>
          <cell r="B248" t="str">
            <v>Porta em madeira de lei tipo angelim pedra ou equiv.c/enchimento em madeira 1a.qualidade esp. 30mm p/ pintura, incl. fechadura tipo "livre/ocupado" em latão cromado Lafonte ou equiv. e ferragens p/ fixação em granito, excl. marco, nas dimensões: 0.60 x 1.60 m</v>
          </cell>
          <cell r="C248" t="str">
            <v>und</v>
          </cell>
          <cell r="D248">
            <v>512.92999999999995</v>
          </cell>
        </row>
        <row r="249">
          <cell r="A249">
            <v>61404</v>
          </cell>
          <cell r="B249" t="str">
            <v>Porta em madeira de lei tipo angelim pedra ou equiv.c/enchimento em madeira 1a.qualidade esp. 30mm p/ pintura, incl. fechadura tipo "livre/ocupado" em latão cromado Lafonte ou equiv. e ferragens p/ fixação em granito, excl. marco, nas dimensões: 0.80 x 1.60 m</v>
          </cell>
          <cell r="C249" t="str">
            <v>und</v>
          </cell>
          <cell r="D249">
            <v>512.92999999999995</v>
          </cell>
        </row>
        <row r="250">
          <cell r="A250">
            <v>617</v>
          </cell>
          <cell r="B250" t="str">
            <v>PORTA EM VENEZIANA, EM MADEIRA DE LEI, ESP. 30MM, INCL. DOBRADIÇAS, EXCLUSIVE ALIZAR, MARCO E FECHADURA</v>
          </cell>
          <cell r="D250">
            <v>0</v>
          </cell>
        </row>
        <row r="251">
          <cell r="A251">
            <v>61701</v>
          </cell>
          <cell r="B251" t="str">
            <v>Porta em veneziana, em madeira de lei, esp. 30mm, incl. dobradiças, excl. alizar, marco e fechadura, nas dimensões: 0.60 x 2.10 m</v>
          </cell>
          <cell r="C251" t="str">
            <v>und</v>
          </cell>
          <cell r="D251">
            <v>634.26</v>
          </cell>
        </row>
        <row r="252">
          <cell r="A252">
            <v>61702</v>
          </cell>
          <cell r="B252" t="str">
            <v>Porta em veneziana, em madeira de lei, esp. 30mm, incl. dobradiças, excl. alizar, marco e fechadura, nas dimensões: 0.70 x 2.10 m</v>
          </cell>
          <cell r="C252" t="str">
            <v>und</v>
          </cell>
          <cell r="D252">
            <v>680.9</v>
          </cell>
        </row>
        <row r="253">
          <cell r="A253">
            <v>61703</v>
          </cell>
          <cell r="B253" t="str">
            <v>Porta em veneziana, em madeira de lei, esp. 30mm, incl. dobradiças, excl. alizar, marco e fechadura, nas dimensões: 0.80 x 2.10 m</v>
          </cell>
          <cell r="C253" t="str">
            <v>und</v>
          </cell>
          <cell r="D253">
            <v>735.5</v>
          </cell>
        </row>
        <row r="254">
          <cell r="A254">
            <v>619</v>
          </cell>
          <cell r="B254" t="str">
            <v>PORTA EM MADEIRA DE LEI TIPO ANGELIM PEDRA OU EQUIV. C/ ENCHIMENTO EM MADEIRA DE 1ª QUALIDADE ESP 30MM, COM VISOR DE VIDRO, INCL. ALIZARES, DOBRADIÇAS E FECHADURAS EXT EM LATÃO CROMADO LAFONTE/EQUIV , EXCL. MARCO, NAS DIMENSÕES:</v>
          </cell>
          <cell r="D254">
            <v>0</v>
          </cell>
        </row>
        <row r="255">
          <cell r="A255">
            <v>61901</v>
          </cell>
          <cell r="B255" t="str">
            <v>Porta em madeira de Lei tipo Angelim Pedra ou equiv. c/ enchimento em madeira de 1ª qualidade esp. 30mm, com visor de vidro, inclusive alizares, dobradiças e fechaduras externas em latão cromado La Fonte/equiv. exclusive marco, nas dimensões: 0.70 x 2.10 m</v>
          </cell>
          <cell r="C255" t="str">
            <v>und</v>
          </cell>
          <cell r="D255">
            <v>760.35</v>
          </cell>
        </row>
        <row r="256">
          <cell r="A256">
            <v>61902</v>
          </cell>
          <cell r="B256" t="str">
            <v>Porta em madeira de Lei tipo Angelim Pedra ou equiv. c/ enchimento em madeira de 1ª qualidade esp. 30mm, com visor de vidro, inclusive alizares, dobradiças e fechaduras externas em latão cromado La Fonte/equiv. exclusive marco, nas dimensões: 0.80 x 2.10 m</v>
          </cell>
          <cell r="C256" t="str">
            <v>und</v>
          </cell>
          <cell r="D256">
            <v>763.53</v>
          </cell>
        </row>
        <row r="257">
          <cell r="A257">
            <v>61903</v>
          </cell>
          <cell r="B257" t="str">
            <v>Porta em madeira de Lei tipo Angelim Pedra ou equiv. c/ enchimento em madeira de 1ª qualidade esp. 30mm, com visor de vidro, inclusive alizares, dobradiças e fechaduras externas em latão cromado La Fonte/equiv. exclusive marco, nas dimensões: 0.90 x 2.10 m</v>
          </cell>
          <cell r="C257" t="str">
            <v>und</v>
          </cell>
          <cell r="D257">
            <v>832.86</v>
          </cell>
        </row>
        <row r="258">
          <cell r="A258">
            <v>622</v>
          </cell>
          <cell r="B258" t="str">
            <v>REVISÕES E REPAROS</v>
          </cell>
          <cell r="D258">
            <v>0</v>
          </cell>
        </row>
        <row r="259">
          <cell r="A259">
            <v>62201</v>
          </cell>
          <cell r="B259" t="str">
            <v>Substituição de fechadura com maçaneta tipo alavanca e chave yale</v>
          </cell>
          <cell r="C259" t="str">
            <v>und</v>
          </cell>
          <cell r="D259">
            <v>61.01</v>
          </cell>
        </row>
        <row r="260">
          <cell r="A260">
            <v>62202</v>
          </cell>
          <cell r="B260" t="str">
            <v>Substituição de fechadura com maçaneta tipo alavanca e chave tipo comum</v>
          </cell>
          <cell r="C260" t="str">
            <v>und</v>
          </cell>
          <cell r="D260">
            <v>133.81</v>
          </cell>
        </row>
        <row r="261">
          <cell r="A261">
            <v>62203</v>
          </cell>
          <cell r="B261" t="str">
            <v>Substituição de fechadura com maçaneta tipo bola e chave tipo yale</v>
          </cell>
          <cell r="C261" t="str">
            <v>und</v>
          </cell>
          <cell r="D261">
            <v>108.11</v>
          </cell>
        </row>
        <row r="262">
          <cell r="A262">
            <v>62204</v>
          </cell>
          <cell r="B262" t="str">
            <v>Recolocação de folha de porta em madeira de 1 folha, excl. ferragens, marcos e alizares</v>
          </cell>
          <cell r="C262" t="str">
            <v>und</v>
          </cell>
          <cell r="D262">
            <v>53.42</v>
          </cell>
        </row>
        <row r="263">
          <cell r="A263">
            <v>62205</v>
          </cell>
          <cell r="B263" t="str">
            <v>Substituição de targeta tipo livre/ocupado</v>
          </cell>
          <cell r="C263" t="str">
            <v>und</v>
          </cell>
          <cell r="D263">
            <v>44.08</v>
          </cell>
        </row>
        <row r="264">
          <cell r="A264">
            <v>62206</v>
          </cell>
          <cell r="B264" t="str">
            <v>Substituição de targeta de fio redondo 2"</v>
          </cell>
          <cell r="C264" t="str">
            <v>und</v>
          </cell>
          <cell r="D264">
            <v>6.21</v>
          </cell>
        </row>
        <row r="265">
          <cell r="A265">
            <v>62207</v>
          </cell>
          <cell r="B265" t="str">
            <v>Substituição de dobradiça 3 x 2 1/2"</v>
          </cell>
          <cell r="C265" t="str">
            <v>und</v>
          </cell>
          <cell r="D265">
            <v>29.3</v>
          </cell>
        </row>
        <row r="266">
          <cell r="A266">
            <v>62208</v>
          </cell>
          <cell r="B266" t="str">
            <v>Reparo na porta com plaina, incl. retirada e recolocação de folha de porta</v>
          </cell>
          <cell r="C266" t="str">
            <v>und</v>
          </cell>
          <cell r="D266">
            <v>48.69</v>
          </cell>
        </row>
        <row r="267">
          <cell r="A267">
            <v>62211</v>
          </cell>
          <cell r="B267" t="str">
            <v>Recolocação de alizar em madeira, excl. alizar</v>
          </cell>
          <cell r="C267" t="str">
            <v>m</v>
          </cell>
          <cell r="D267">
            <v>2.04</v>
          </cell>
        </row>
        <row r="268">
          <cell r="A268">
            <v>62212</v>
          </cell>
          <cell r="B268" t="str">
            <v>Recolocação de marco em madeira, excl. marco</v>
          </cell>
          <cell r="C268" t="str">
            <v>m</v>
          </cell>
          <cell r="D268">
            <v>9.91</v>
          </cell>
        </row>
        <row r="269">
          <cell r="A269">
            <v>623</v>
          </cell>
          <cell r="B269" t="str">
            <v>PORTA EM MADEIRA DE LEI COM ENCHIMENTO EM MADEIRA DE 1ª QUALIDADE, ESP. 30MM, PARA PINTURA, INCL. ALIZARES, DOBRADIÇAS, FECHADURA TIPO "LIVRE/OCUPADO" EXCLUSIVE MARCO</v>
          </cell>
          <cell r="D269">
            <v>0</v>
          </cell>
        </row>
        <row r="270">
          <cell r="A270">
            <v>62301</v>
          </cell>
          <cell r="B270" t="str">
            <v>Porta em madeira de lei com enchimento em madeira de 1ª qualidade, esp. 30mm, para pintura, incl. alizares, dobradiças, fechadura tipo "livre/ocupado" em latão cromado La Fonte ou equiv., excl. marco, nas dimensões: 0.60 x 1.60 m</v>
          </cell>
          <cell r="C270" t="str">
            <v>und</v>
          </cell>
          <cell r="D270">
            <v>474.69</v>
          </cell>
        </row>
        <row r="271">
          <cell r="A271">
            <v>62302</v>
          </cell>
          <cell r="B271" t="str">
            <v>Porta em madeira de lei com enchimento em madeira de 1ª qualidade, esp. 30mm, para pintura, incl. alizares, dobradiças, fechadura tipo "livre/ocupado" em latão cromado La Fonte ou equiv., excl. marco, nas dimensões: 0.80 x 1.60 m</v>
          </cell>
          <cell r="C271" t="str">
            <v>und</v>
          </cell>
          <cell r="D271">
            <v>474.69</v>
          </cell>
        </row>
        <row r="272">
          <cell r="A272">
            <v>625</v>
          </cell>
          <cell r="B272" t="str">
            <v>PORTA EM MADEIRA DE LEI TIPO ANGELIM PEDRA OU EQUIV.,ESP. 35 MM, MACIÇA C/ FRISO P/ VERNIZ, PADRÃO SEDU, COM VISOR, INCLUSIVE ALIZARES, DOBRADIÇAS E FECHADURA DE BOLA EXTERNA, EXCLUSIVE MARCO</v>
          </cell>
          <cell r="D272">
            <v>0</v>
          </cell>
        </row>
        <row r="273">
          <cell r="A273">
            <v>62501</v>
          </cell>
          <cell r="B273" t="str">
            <v>Porta em madeira de lei tipo angelim pedra ou equiv.,esp. 35 mm, maciça c/ friso p/ verniz, padrão SEDU, com visor, inclusive alizares, dobradiças e fechadura de bola ext. em latão cromado LaFonte ou equiv., excl. marco, dimensões: 0.60 x 2.10 m</v>
          </cell>
          <cell r="C273" t="str">
            <v>und</v>
          </cell>
          <cell r="D273">
            <v>1121.4100000000001</v>
          </cell>
        </row>
        <row r="274">
          <cell r="A274">
            <v>62502</v>
          </cell>
          <cell r="B274" t="str">
            <v>Porta em madeira de lei tipo angelim pedra ou equiv.,esp. 35 mm, maciça c/ friso p/ verniz, padrão SEDU, com visor, inclusive alizares, dobradiças e fechadura de bola ext. em latão cromado LaFonte ou equiv., excl. marco, dimensões: 0.70 x 2.10 m</v>
          </cell>
          <cell r="C274" t="str">
            <v>und</v>
          </cell>
          <cell r="D274">
            <v>1160.8900000000001</v>
          </cell>
        </row>
        <row r="275">
          <cell r="A275">
            <v>62503</v>
          </cell>
          <cell r="B275" t="str">
            <v>Porta em madeira de lei tipo angelim pedra ou equiv.,esp. 35 mm, maciça c/ friso p/ verniz, padrão SEDU, com visor, inclusive alizares, dobradiças e fechadura de bola ext. em latão cromado LaFonte ou equiv., excl. marco, dimensões: 0.80 x 2.10 m</v>
          </cell>
          <cell r="C275" t="str">
            <v>und</v>
          </cell>
          <cell r="D275">
            <v>1249.44</v>
          </cell>
        </row>
        <row r="276">
          <cell r="A276">
            <v>62504</v>
          </cell>
          <cell r="B276" t="str">
            <v>Porta em madeira de lei tipo angelim pedra ou equiv.,esp. 35 mm, maciça c/ friso p/ verniz, padrão SEDU, com visor, inclusive alizares, dobradiças e fechadura de bola ext. em latão cromado LaFonte ou equiv., excl. marco, dimensões: 0.90 x 2.10 m</v>
          </cell>
          <cell r="C276" t="str">
            <v>und</v>
          </cell>
          <cell r="D276">
            <v>1411.98</v>
          </cell>
        </row>
        <row r="277">
          <cell r="A277">
            <v>62505</v>
          </cell>
          <cell r="B277" t="str">
            <v>Porta em madeira de lei tipo angelim pedra ou equiv.,esp. 35 mm, maciça c/ friso p/ verniz, padrão SEDU, com visor, inclusive alizares, dobradiças e fechadura de bola ext. em latão cromado LaFonte ou equiv., excl. marco, dimensões: 1.60 x 2.10 m (duas folhas)</v>
          </cell>
          <cell r="C277" t="str">
            <v>und</v>
          </cell>
          <cell r="D277">
            <v>2314.2800000000002</v>
          </cell>
        </row>
        <row r="278">
          <cell r="A278">
            <v>7</v>
          </cell>
          <cell r="B278" t="str">
            <v>ESQUADRIAS METÁLICAS</v>
          </cell>
          <cell r="D278">
            <v>0</v>
          </cell>
        </row>
        <row r="279">
          <cell r="A279">
            <v>711</v>
          </cell>
          <cell r="B279" t="str">
            <v>GRADES E PORTÕES</v>
          </cell>
          <cell r="D279">
            <v>0</v>
          </cell>
        </row>
        <row r="280">
          <cell r="A280">
            <v>71101</v>
          </cell>
          <cell r="B280" t="str">
            <v>Tela de proteção de arame galvanizado 1/2" fio 12, com quadro em tubo de ferro galvanizado 1 1/2" e cantoneira de ferro 1/2" x 1/2" x1/8", conforme detalhe em projeto</v>
          </cell>
          <cell r="C280" t="str">
            <v>m2</v>
          </cell>
          <cell r="D280">
            <v>381.89</v>
          </cell>
        </row>
        <row r="281">
          <cell r="A281">
            <v>71103</v>
          </cell>
          <cell r="B281" t="str">
            <v>Grade de tela tipo mosquiteiro de arame galvanizado #18, fio 32, inclusive, requadro em cantoneira de ferro 1/8"x1/2"x1/2"</v>
          </cell>
          <cell r="C281" t="str">
            <v>m2</v>
          </cell>
          <cell r="D281">
            <v>108.75</v>
          </cell>
        </row>
        <row r="282">
          <cell r="A282">
            <v>71104</v>
          </cell>
          <cell r="B282" t="str">
            <v>Portão de ferro de abrir em barra chata, inclusive chumbamento</v>
          </cell>
          <cell r="C282" t="str">
            <v>m2</v>
          </cell>
          <cell r="D282">
            <v>319.68</v>
          </cell>
        </row>
        <row r="283">
          <cell r="A283">
            <v>71105</v>
          </cell>
          <cell r="B283" t="str">
            <v>Grade de ferro em barra chata, inclusive chumbamento</v>
          </cell>
          <cell r="C283" t="str">
            <v>m2</v>
          </cell>
          <cell r="D283">
            <v>198.49</v>
          </cell>
        </row>
        <row r="284">
          <cell r="A284">
            <v>71106</v>
          </cell>
          <cell r="B284" t="str">
            <v>Portão de ferro de correr em barra chata, inclusive chumbamento</v>
          </cell>
          <cell r="C284" t="str">
            <v>m2</v>
          </cell>
          <cell r="D284">
            <v>376.27</v>
          </cell>
        </row>
        <row r="285">
          <cell r="A285">
            <v>71107</v>
          </cell>
          <cell r="B285" t="str">
            <v>Portão de ferro de abrir em barra chata, chapa e tubo, inclusive chumbamento</v>
          </cell>
          <cell r="C285" t="str">
            <v>m2</v>
          </cell>
          <cell r="D285">
            <v>466.27</v>
          </cell>
        </row>
        <row r="286">
          <cell r="A286">
            <v>717</v>
          </cell>
          <cell r="B286" t="str">
            <v>ESQUADRIAS METÁLICAS (M2)</v>
          </cell>
          <cell r="D286">
            <v>0</v>
          </cell>
        </row>
        <row r="287">
          <cell r="A287">
            <v>71701</v>
          </cell>
          <cell r="B287" t="str">
            <v>Janela de correr para vidro em alumínio anodizado cor natural, linha 25, completa, incl. puxador com tranca, alizar, caixilho e contramarco, exclusive vidro</v>
          </cell>
          <cell r="C287" t="str">
            <v>m2</v>
          </cell>
          <cell r="D287">
            <v>357.12</v>
          </cell>
        </row>
        <row r="288">
          <cell r="A288">
            <v>71702</v>
          </cell>
          <cell r="B288" t="str">
            <v>Báscula para vidro em alumínio anodizado cor natural, linha 25, completa, com tranca, caixilho, alizar e contramarco, exclusive vidro</v>
          </cell>
          <cell r="C288" t="str">
            <v>m2</v>
          </cell>
          <cell r="D288">
            <v>372.5</v>
          </cell>
        </row>
        <row r="289">
          <cell r="A289">
            <v>71703</v>
          </cell>
          <cell r="B289" t="str">
            <v>Janela tipo maxim-ar para vidro em alumínio anodizado natural, linha 25, completa, incl. puxador com tranca, caixilho, alizar e contramarco, exclusive vidro</v>
          </cell>
          <cell r="C289" t="str">
            <v>m2</v>
          </cell>
          <cell r="D289">
            <v>280.73</v>
          </cell>
        </row>
        <row r="290">
          <cell r="A290">
            <v>71704</v>
          </cell>
          <cell r="B290" t="str">
            <v>Porta de abrir tipo veneziana em alumínio anodizado, linha 25, completa, incl. puxador com tranca, caixilho, alizar e contramarco</v>
          </cell>
          <cell r="C290" t="str">
            <v>m2</v>
          </cell>
          <cell r="D290">
            <v>577.04</v>
          </cell>
        </row>
        <row r="291">
          <cell r="A291">
            <v>71706</v>
          </cell>
          <cell r="B291" t="str">
            <v>Guichê/gradil em perfil L 1" e perfil T 3/4" em ferro, inclusive pintura em esmalte sintético, marca de referência SUVINIL</v>
          </cell>
          <cell r="C291" t="str">
            <v>m2</v>
          </cell>
          <cell r="D291">
            <v>144.44999999999999</v>
          </cell>
        </row>
        <row r="292">
          <cell r="A292">
            <v>718</v>
          </cell>
          <cell r="B292" t="str">
            <v>REVISÕES E REPAROS</v>
          </cell>
          <cell r="D292">
            <v>0</v>
          </cell>
        </row>
        <row r="293">
          <cell r="A293">
            <v>71801</v>
          </cell>
          <cell r="B293" t="str">
            <v>Escovamento com escova de aço em esquadrias de ferro</v>
          </cell>
          <cell r="C293" t="str">
            <v>m2</v>
          </cell>
          <cell r="D293">
            <v>16.920000000000002</v>
          </cell>
        </row>
        <row r="294">
          <cell r="A294">
            <v>8</v>
          </cell>
          <cell r="B294" t="str">
            <v>VIDROS E ESPELHOS</v>
          </cell>
          <cell r="D294">
            <v>0</v>
          </cell>
        </row>
        <row r="295">
          <cell r="A295">
            <v>801</v>
          </cell>
          <cell r="B295" t="str">
            <v>VIDROS PARA ESQUADRIAS</v>
          </cell>
          <cell r="D295">
            <v>0</v>
          </cell>
        </row>
        <row r="296">
          <cell r="A296">
            <v>80102</v>
          </cell>
          <cell r="B296" t="str">
            <v>Vidro plano transparente liso, com 4 mm de espessura</v>
          </cell>
          <cell r="C296" t="str">
            <v>m2</v>
          </cell>
          <cell r="D296">
            <v>96.22</v>
          </cell>
        </row>
        <row r="297">
          <cell r="A297">
            <v>80103</v>
          </cell>
          <cell r="B297" t="str">
            <v>Vidro fantasia mini-boreal, com 4 mm de espessura</v>
          </cell>
          <cell r="C297" t="str">
            <v>m2</v>
          </cell>
          <cell r="D297">
            <v>126.61</v>
          </cell>
        </row>
        <row r="298">
          <cell r="A298">
            <v>80107</v>
          </cell>
          <cell r="B298" t="str">
            <v>Vidro aramado esp. 6mm, colocado</v>
          </cell>
          <cell r="C298" t="str">
            <v>m2</v>
          </cell>
          <cell r="D298">
            <v>459.33</v>
          </cell>
        </row>
        <row r="299">
          <cell r="A299">
            <v>802</v>
          </cell>
          <cell r="B299" t="str">
            <v>ESPELHOS</v>
          </cell>
          <cell r="D299">
            <v>0</v>
          </cell>
        </row>
        <row r="300">
          <cell r="A300">
            <v>80201</v>
          </cell>
          <cell r="B300" t="str">
            <v>Espelho para banheiros espessura 4 mm, incluindo chapa compensada 10 mm, moldura de alumínio em perfil L 3/4", fixado com parafusos cromados</v>
          </cell>
          <cell r="C300" t="str">
            <v>m2</v>
          </cell>
          <cell r="D300">
            <v>389.08</v>
          </cell>
        </row>
        <row r="301">
          <cell r="A301">
            <v>80202</v>
          </cell>
          <cell r="B301" t="str">
            <v>Espelho espessura 4 mm, incluindo chapa compensada 6mm, moldura de peça de madeira 7x2.5cm fixada com parafuso e bucha conforme detalhe em projeto</v>
          </cell>
          <cell r="C301" t="str">
            <v>m2</v>
          </cell>
          <cell r="D301">
            <v>441.97</v>
          </cell>
        </row>
        <row r="302">
          <cell r="A302">
            <v>80203</v>
          </cell>
          <cell r="B302" t="str">
            <v>Espelho prata esp. 4 mm sobre caixa de compensado colado revestido com fórmica e fixado com parafuso cromado e bucha, dim. 1,80 x 0,40m, conforme detalhe em projeto</v>
          </cell>
          <cell r="C302" t="str">
            <v>m2</v>
          </cell>
          <cell r="D302">
            <v>412.94</v>
          </cell>
        </row>
        <row r="303">
          <cell r="A303">
            <v>9</v>
          </cell>
          <cell r="B303" t="str">
            <v>COBERTURA</v>
          </cell>
          <cell r="D303">
            <v>0</v>
          </cell>
        </row>
        <row r="304">
          <cell r="A304">
            <v>901</v>
          </cell>
          <cell r="B304" t="str">
            <v>ESTRUTURA PARA TELHADO</v>
          </cell>
          <cell r="D304">
            <v>0</v>
          </cell>
        </row>
        <row r="305">
          <cell r="A305">
            <v>90101</v>
          </cell>
          <cell r="B305" t="str">
            <v>Estrutura de madeira de lei tipo Paraju, peroba mica, angelim pedra ou equivalente para telhado de telha cerâmica tipo capa e canal, com pontaletes, terças, caibros e ripas, inclusive tratamento com cupinicida, exclusive telhas</v>
          </cell>
          <cell r="C305" t="str">
            <v>m2</v>
          </cell>
          <cell r="D305">
            <v>152.51</v>
          </cell>
        </row>
        <row r="306">
          <cell r="A306">
            <v>90102</v>
          </cell>
          <cell r="B306" t="str">
            <v>Estrutura de madeira de lei tipo Paraju, peroba mica, angelim pedra ou equivalente para telhado de telha ondulada de fibrocimento esp. 6mm, com pontaletes e caibros, inclusive tratamento com cupinicida, exclusive telhas</v>
          </cell>
          <cell r="C306" t="str">
            <v>m2</v>
          </cell>
          <cell r="D306">
            <v>73.3</v>
          </cell>
        </row>
        <row r="307">
          <cell r="A307">
            <v>90103</v>
          </cell>
          <cell r="B307" t="str">
            <v>Estrutura de madeira de lei tipo Paraju ou equivalente para cobertura de telha de fibrocimento canalete 49/90, inclusive tratamento com cupinicida, exclusive telhas</v>
          </cell>
          <cell r="C307" t="str">
            <v>m2</v>
          </cell>
          <cell r="D307">
            <v>56.67</v>
          </cell>
        </row>
        <row r="308">
          <cell r="A308">
            <v>90104</v>
          </cell>
          <cell r="B308" t="str">
            <v>Estrutura de madeira de lei tipo Paraju, peroba mica, angelim pedra ou equivalente para telhado de telhas cerâmicas tipo capa e canal c/ tesouras, pilares, vigas, terças, caibros e ripas, incl. trat. c/cupinicida, exclusive telhas</v>
          </cell>
          <cell r="C308" t="str">
            <v>m2</v>
          </cell>
          <cell r="D308">
            <v>248.23</v>
          </cell>
        </row>
        <row r="309">
          <cell r="A309">
            <v>90105</v>
          </cell>
          <cell r="B309" t="str">
            <v>Estrutura de madeira de lei Paraju, peroba mica, angelim pedra ou equivalente para telhado de telha cerâmica tipo francesa, com pontaletes, terças, caibros e ripas, inclusive tratamento com cupunicida, exclusive telhas</v>
          </cell>
          <cell r="C309" t="str">
            <v>m2</v>
          </cell>
          <cell r="D309">
            <v>147.33000000000001</v>
          </cell>
        </row>
        <row r="310">
          <cell r="A310">
            <v>902</v>
          </cell>
          <cell r="B310" t="str">
            <v>TELHADO</v>
          </cell>
          <cell r="D310">
            <v>0</v>
          </cell>
        </row>
        <row r="311">
          <cell r="A311">
            <v>90202</v>
          </cell>
          <cell r="B311" t="str">
            <v>Cobertura nova de telhas onduladas de fibrocimento 6.0mm, inclusive cumeeiras e acessórios de fixação</v>
          </cell>
          <cell r="C311" t="str">
            <v>m2</v>
          </cell>
          <cell r="D311">
            <v>36.78</v>
          </cell>
        </row>
        <row r="312">
          <cell r="A312">
            <v>90203</v>
          </cell>
          <cell r="B312" t="str">
            <v>Cobertura nova de telhas onduladas de fibrocimento 8.0mm, inclusive cumeeiras e acessórios de fixação</v>
          </cell>
          <cell r="C312" t="str">
            <v>m2</v>
          </cell>
          <cell r="D312">
            <v>49.48</v>
          </cell>
        </row>
        <row r="313">
          <cell r="A313">
            <v>90206</v>
          </cell>
          <cell r="B313" t="str">
            <v>Cobertura nova de telhas de alumínio trapezoidal, H = 8 cm, esp. 0.5mm, inclusive acessórios de fixação</v>
          </cell>
          <cell r="C313" t="str">
            <v>m2</v>
          </cell>
          <cell r="D313">
            <v>52.19</v>
          </cell>
        </row>
        <row r="314">
          <cell r="A314">
            <v>90211</v>
          </cell>
          <cell r="B314" t="str">
            <v>Cobertura nova de telhas cerâmicas tipo capa e canal inclusive cumeeira (telhas compradas na praça de Vitória, posto obra) (área de projeção horizontal; incl. 35%)</v>
          </cell>
          <cell r="C314" t="str">
            <v>m2</v>
          </cell>
          <cell r="D314">
            <v>106.64</v>
          </cell>
        </row>
        <row r="315">
          <cell r="A315">
            <v>90212</v>
          </cell>
          <cell r="B315" t="str">
            <v>Cobertura nova de telhas cerâmicas tipo capa e canal inclusive cumeeiras (telhas compradas na fábrica, posto obra)</v>
          </cell>
          <cell r="C315" t="str">
            <v>m2</v>
          </cell>
          <cell r="D315">
            <v>85.54</v>
          </cell>
        </row>
        <row r="316">
          <cell r="A316">
            <v>90215</v>
          </cell>
          <cell r="B316" t="str">
            <v>Cumeeira para cobertura em telha cerâmica tipo capa e canal</v>
          </cell>
          <cell r="C316" t="str">
            <v>m</v>
          </cell>
          <cell r="D316">
            <v>24.8</v>
          </cell>
        </row>
        <row r="317">
          <cell r="A317">
            <v>90216</v>
          </cell>
          <cell r="B317" t="str">
            <v>Cumeeira para cobertura em telhas onduladas de fibrocimento 6.0mm</v>
          </cell>
          <cell r="C317" t="str">
            <v>m</v>
          </cell>
          <cell r="D317">
            <v>53.01</v>
          </cell>
        </row>
        <row r="318">
          <cell r="A318">
            <v>90219</v>
          </cell>
          <cell r="B318" t="str">
            <v>Cobertura em telha ondulada de alumínio, esp. 0.5mm, inclusive acessórios de fixação</v>
          </cell>
          <cell r="C318" t="str">
            <v>m2</v>
          </cell>
          <cell r="D318">
            <v>51.42</v>
          </cell>
        </row>
        <row r="319">
          <cell r="A319">
            <v>90220</v>
          </cell>
          <cell r="B319" t="str">
            <v>Telha em aço galvanizado trapezoidal 40, e=0.50mm, pintura cor branca nas duas faces, inclusive acessório de fixação, ref. Stanto André, Eternit, Metform ou equivalente</v>
          </cell>
          <cell r="C319" t="str">
            <v>m2</v>
          </cell>
          <cell r="D319">
            <v>52.09</v>
          </cell>
        </row>
        <row r="320">
          <cell r="A320">
            <v>90221</v>
          </cell>
          <cell r="B320" t="str">
            <v>Cobert. telha termoacust tipo forro aço galv trapez. 40, e=0.43mm, pint. face. sup. cor branca, face inf. plana revest. Pelicula PVC Text., incl. acess. fix. nucleo isolante poliuretano (injeção contínua) e=30mm, ref. Isoeste, Sto André, Eternit, Metform ou equ</v>
          </cell>
          <cell r="C320" t="str">
            <v>m2</v>
          </cell>
          <cell r="D320">
            <v>92.59</v>
          </cell>
        </row>
        <row r="321">
          <cell r="A321">
            <v>90223</v>
          </cell>
          <cell r="B321" t="str">
            <v>Cobertura em telha termoacustica tipo telha/telha em aço galvanizado trapez. 40, e=0.43mm, pint. face. sup. e infer. cor branca, incl. acess. fix. nucleo em poliuretano (injeção contínua), e=30mm, ref. Isoeste, Sto André, Panissol, Metform ou equi</v>
          </cell>
          <cell r="C321" t="str">
            <v>m2</v>
          </cell>
          <cell r="D321">
            <v>105</v>
          </cell>
        </row>
        <row r="322">
          <cell r="A322">
            <v>903</v>
          </cell>
          <cell r="B322" t="str">
            <v>RUFOS E CALHAS</v>
          </cell>
          <cell r="D322">
            <v>0</v>
          </cell>
        </row>
        <row r="323">
          <cell r="A323">
            <v>90301</v>
          </cell>
          <cell r="B323" t="str">
            <v>Rufo de concreto armado Fck=15 MPa, nas dimensões de 30x5 cm, moldado "in loco"</v>
          </cell>
          <cell r="C323" t="str">
            <v>m</v>
          </cell>
          <cell r="D323">
            <v>67.349999999999994</v>
          </cell>
        </row>
        <row r="324">
          <cell r="A324">
            <v>90302</v>
          </cell>
          <cell r="B324" t="str">
            <v>Rufo de chapa metálica nº 26 com largura de 30 cm</v>
          </cell>
          <cell r="C324" t="str">
            <v>m</v>
          </cell>
          <cell r="D324">
            <v>24.9</v>
          </cell>
        </row>
        <row r="325">
          <cell r="A325">
            <v>90305</v>
          </cell>
          <cell r="B325" t="str">
            <v>Calha de concreto armado Fck=15 MPa em "U" nas dimensões de 38 x 56 cm conforme detalhes em projeto</v>
          </cell>
          <cell r="C325" t="str">
            <v>m</v>
          </cell>
          <cell r="D325">
            <v>161.78</v>
          </cell>
        </row>
        <row r="326">
          <cell r="A326">
            <v>90312</v>
          </cell>
          <cell r="B326" t="str">
            <v>Calha em chapa galvanizada com largura de 40 cm</v>
          </cell>
          <cell r="C326" t="str">
            <v>m</v>
          </cell>
          <cell r="D326">
            <v>126.49</v>
          </cell>
        </row>
        <row r="327">
          <cell r="A327">
            <v>90314</v>
          </cell>
          <cell r="B327" t="str">
            <v>Rufo de chapa de alumínio esp. 0.5mm, largura de 30cm</v>
          </cell>
          <cell r="C327" t="str">
            <v>m</v>
          </cell>
          <cell r="D327">
            <v>32.31</v>
          </cell>
        </row>
        <row r="328">
          <cell r="A328">
            <v>904</v>
          </cell>
          <cell r="B328" t="str">
            <v>PLATIBANDA</v>
          </cell>
          <cell r="D328">
            <v>0</v>
          </cell>
        </row>
        <row r="329">
          <cell r="A329">
            <v>90403</v>
          </cell>
          <cell r="B329" t="str">
            <v>Platibanda de alvenaria de bloco cerâmico 10x20x20cm, assentado com argamassa de cimento, cal hidratada CH1 e areia no traço 1:0,5:8, amarrada com pilaretes em conc. arm. a cada 2m (H=1.0m), excl. revest.</v>
          </cell>
          <cell r="C329" t="str">
            <v>m</v>
          </cell>
          <cell r="D329">
            <v>71.56</v>
          </cell>
        </row>
        <row r="330">
          <cell r="A330">
            <v>905</v>
          </cell>
          <cell r="B330" t="str">
            <v>REVISÕES E REPAROS</v>
          </cell>
          <cell r="D330">
            <v>0</v>
          </cell>
        </row>
        <row r="331">
          <cell r="A331">
            <v>90501</v>
          </cell>
          <cell r="B331" t="str">
            <v>Recolocação de engradamento de madeira para telhado com telha cerâmica, com pontaletes, terças, caibros e ripas, exclusive fornecimento</v>
          </cell>
          <cell r="C331" t="str">
            <v>m2</v>
          </cell>
          <cell r="D331">
            <v>42.98</v>
          </cell>
        </row>
        <row r="332">
          <cell r="A332">
            <v>90502</v>
          </cell>
          <cell r="B332" t="str">
            <v>Recolocação de estrutura de madeira para telhado com telha ondulada de fibrocimento ou telha ecológica tipo onduline, com pontaletes e caibros, exclusive fornecimento</v>
          </cell>
          <cell r="C332" t="str">
            <v>m2</v>
          </cell>
          <cell r="D332">
            <v>14.74</v>
          </cell>
        </row>
        <row r="333">
          <cell r="A333">
            <v>90506</v>
          </cell>
          <cell r="B333" t="str">
            <v>Recolocação de telha ondulada de fibrocimento 6mm, excl. cumeeira</v>
          </cell>
          <cell r="C333" t="str">
            <v>m2</v>
          </cell>
          <cell r="D333">
            <v>11.62</v>
          </cell>
        </row>
        <row r="334">
          <cell r="A334">
            <v>90509</v>
          </cell>
          <cell r="B334" t="str">
            <v>Remoção, lavagem com escova de aço e recolocação de telhas cerâmicas</v>
          </cell>
          <cell r="C334" t="str">
            <v>m2</v>
          </cell>
          <cell r="D334">
            <v>60.96</v>
          </cell>
        </row>
        <row r="335">
          <cell r="A335">
            <v>90511</v>
          </cell>
          <cell r="B335" t="str">
            <v>Tratamento em estrutura de madeira com cupinicida</v>
          </cell>
          <cell r="C335" t="str">
            <v>m2</v>
          </cell>
          <cell r="D335">
            <v>33.15</v>
          </cell>
        </row>
        <row r="336">
          <cell r="A336">
            <v>90512</v>
          </cell>
          <cell r="B336" t="str">
            <v>Limpeza de calhas e coletores (serviço realizado por servente)</v>
          </cell>
          <cell r="C336" t="str">
            <v>m3</v>
          </cell>
          <cell r="D336">
            <v>15.51</v>
          </cell>
        </row>
        <row r="337">
          <cell r="A337">
            <v>10</v>
          </cell>
          <cell r="B337" t="str">
            <v>IMPERMEABILIZAÇÃO</v>
          </cell>
          <cell r="D337">
            <v>0</v>
          </cell>
        </row>
        <row r="338">
          <cell r="A338">
            <v>1001</v>
          </cell>
          <cell r="B338" t="str">
            <v>IMPERMEABILIZAÇÃO DE CAIXAS DE ÁGUA</v>
          </cell>
          <cell r="D338">
            <v>0</v>
          </cell>
        </row>
        <row r="339">
          <cell r="A339">
            <v>100102</v>
          </cell>
          <cell r="B339" t="str">
            <v>Impermeabilização nas seguintes etapas: chapisco traço 1:2 c/ sika 1 ou equivalente, revest. duplo c/ argamassa de cimento e areia traço 1:3 c/ sika 1 ou equivalente, em 2x15 mm e acab. argamassa 1:1</v>
          </cell>
          <cell r="C339" t="str">
            <v>m2</v>
          </cell>
          <cell r="D339">
            <v>53.18</v>
          </cell>
        </row>
        <row r="340">
          <cell r="A340">
            <v>100105</v>
          </cell>
          <cell r="B340" t="str">
            <v>Índice de imperm.c/ manta asfáltica atendendo NBR 9952, asfalto polimérico, esp.4mm reforç.c/ filme int.em polietileno, regul.base c/ arg.1:4 esp.mín.15mm, proteção mec. arg. 1:4 esp.20mm e juntas dilat.</v>
          </cell>
          <cell r="C340" t="str">
            <v>m2</v>
          </cell>
          <cell r="D340">
            <v>179.52</v>
          </cell>
        </row>
        <row r="341">
          <cell r="A341">
            <v>1002</v>
          </cell>
          <cell r="B341" t="str">
            <v>IMPERMEABILIZAÇÃO CALHAS, LAJES DESCOBERTAS, BALDRAMES, PAREDES E JARDINEIRAS</v>
          </cell>
          <cell r="D341">
            <v>0</v>
          </cell>
        </row>
        <row r="342">
          <cell r="A342">
            <v>100202</v>
          </cell>
          <cell r="B342" t="str">
            <v>Impermeabilização com argamassa de igol 2 - marca de referência Sika</v>
          </cell>
          <cell r="C342" t="str">
            <v>m2</v>
          </cell>
          <cell r="D342">
            <v>38.28</v>
          </cell>
        </row>
        <row r="343">
          <cell r="A343">
            <v>100203</v>
          </cell>
          <cell r="B343" t="str">
            <v>Pintura impermeabilizante com igolflex ou equivalente a 3 demãos</v>
          </cell>
          <cell r="C343" t="str">
            <v>m2</v>
          </cell>
          <cell r="D343">
            <v>36.5</v>
          </cell>
        </row>
        <row r="344">
          <cell r="A344">
            <v>100204</v>
          </cell>
          <cell r="B344" t="str">
            <v>Impermeabilização, empregando argamassa de cimento e areia sem peneirar no traço 1:3 com aditivo impermeabilizado tipo sika 1 ou equivalente, espessura de 2 cm</v>
          </cell>
          <cell r="C344" t="str">
            <v>m2</v>
          </cell>
          <cell r="D344">
            <v>29.13</v>
          </cell>
        </row>
        <row r="345">
          <cell r="A345">
            <v>100208</v>
          </cell>
          <cell r="B345" t="str">
            <v>Índice de imperm.c/ manta asfáltica atendendo NBR 9952, asfalto polimerizado esp.3mm, reforç.c/ filme int. polietileno, regul. base c/ arg.1:4 esp.mín.15mm, proteção mec. arg.1:4 esp.20mm e juntas dilat.</v>
          </cell>
          <cell r="C345" t="str">
            <v>m2</v>
          </cell>
          <cell r="D345">
            <v>168.84</v>
          </cell>
        </row>
        <row r="346">
          <cell r="A346">
            <v>1003</v>
          </cell>
          <cell r="B346" t="str">
            <v>IMPERMEABILIZAÇÃO DE FOSSAS E FILTROS</v>
          </cell>
          <cell r="D346">
            <v>0</v>
          </cell>
        </row>
        <row r="347">
          <cell r="A347">
            <v>100301</v>
          </cell>
          <cell r="B347" t="str">
            <v>Impermeabilização nas seguintes etapas: chapisco traço 1:2 c/ sika 1 prop. 1:10 ou equiv., revest. duplo c/ argamassa de cimento e areia traço 1:3 c/ sika 1 prop. 1:12 ou equivalente, esp. 2x15 mm e acab. argamassa 1:2</v>
          </cell>
          <cell r="C347" t="str">
            <v>m2</v>
          </cell>
          <cell r="D347">
            <v>60.38</v>
          </cell>
        </row>
        <row r="348">
          <cell r="A348">
            <v>11</v>
          </cell>
          <cell r="B348" t="str">
            <v>TETOS E FORROS</v>
          </cell>
          <cell r="D348">
            <v>0</v>
          </cell>
        </row>
        <row r="349">
          <cell r="A349">
            <v>1101</v>
          </cell>
          <cell r="B349" t="str">
            <v>REVESTIMENTO COM ARGAMASSA</v>
          </cell>
          <cell r="D349">
            <v>0</v>
          </cell>
        </row>
        <row r="350">
          <cell r="A350">
            <v>110101</v>
          </cell>
          <cell r="B350" t="str">
            <v>Chapisco com argamassa de cimento e areia média ou grossa lavada no traço 1:3, espessura 5 mm</v>
          </cell>
          <cell r="C350" t="str">
            <v>m2</v>
          </cell>
          <cell r="D350">
            <v>8.77</v>
          </cell>
        </row>
        <row r="351">
          <cell r="A351">
            <v>1102</v>
          </cell>
          <cell r="B351" t="str">
            <v>REBAIXAMENTOS</v>
          </cell>
          <cell r="D351">
            <v>0</v>
          </cell>
        </row>
        <row r="352">
          <cell r="A352">
            <v>110201</v>
          </cell>
          <cell r="B352" t="str">
            <v>Forro de gesso acabamento tipo liso</v>
          </cell>
          <cell r="C352" t="str">
            <v>m2</v>
          </cell>
          <cell r="D352">
            <v>27.72</v>
          </cell>
        </row>
        <row r="353">
          <cell r="A353">
            <v>110210</v>
          </cell>
          <cell r="B353" t="str">
            <v>Forro PVC branco L = 20 cm, frisado, colocado</v>
          </cell>
          <cell r="C353" t="str">
            <v>m2</v>
          </cell>
          <cell r="D353">
            <v>37.43</v>
          </cell>
        </row>
        <row r="354">
          <cell r="A354">
            <v>1103</v>
          </cell>
          <cell r="B354" t="str">
            <v>REVESTIMENTO EMPREGANDO ARGAMASSA DE CIMENTO, CAL E AREIA</v>
          </cell>
          <cell r="D354">
            <v>0</v>
          </cell>
        </row>
        <row r="355">
          <cell r="A355">
            <v>110301</v>
          </cell>
          <cell r="B355" t="str">
            <v>Emboço de argamassa de cimento, cal hidratada CH1 e areia lavada traço 1:0.5:6, espessura 20 mm</v>
          </cell>
          <cell r="C355" t="str">
            <v>m2</v>
          </cell>
          <cell r="D355">
            <v>24.68</v>
          </cell>
        </row>
        <row r="356">
          <cell r="A356">
            <v>110302</v>
          </cell>
          <cell r="B356" t="str">
            <v>Reboco tipo paulista de argamassa de cimento, cal hidratada CH1 e areia lavada traço 1:0.5:6, espessura 25 mm</v>
          </cell>
          <cell r="C356" t="str">
            <v>m2</v>
          </cell>
          <cell r="D356">
            <v>42.71</v>
          </cell>
        </row>
        <row r="357">
          <cell r="A357">
            <v>1104</v>
          </cell>
          <cell r="B357" t="str">
            <v>REVISÕES E REPAROS</v>
          </cell>
          <cell r="D357">
            <v>0</v>
          </cell>
        </row>
        <row r="358">
          <cell r="A358">
            <v>110401</v>
          </cell>
          <cell r="B358" t="str">
            <v>Recolocação de forro de madeira, com aproveitamento do material</v>
          </cell>
          <cell r="C358" t="str">
            <v>m2</v>
          </cell>
          <cell r="D358">
            <v>37.99</v>
          </cell>
        </row>
        <row r="359">
          <cell r="A359">
            <v>12</v>
          </cell>
          <cell r="B359" t="str">
            <v>REVESTIMENTO DE PAREDES</v>
          </cell>
          <cell r="D359">
            <v>0</v>
          </cell>
        </row>
        <row r="360">
          <cell r="A360">
            <v>1201</v>
          </cell>
          <cell r="B360" t="str">
            <v>REVESTIMENTO COM ARGAMASSA</v>
          </cell>
          <cell r="D360">
            <v>0</v>
          </cell>
        </row>
        <row r="361">
          <cell r="A361">
            <v>120101</v>
          </cell>
          <cell r="B361" t="str">
            <v>Chapisco de argamassa de cimento e areia média ou grossa lavada, no traço 1:3, espessura 5 mm</v>
          </cell>
          <cell r="C361" t="str">
            <v>m2</v>
          </cell>
          <cell r="D361">
            <v>4.43</v>
          </cell>
        </row>
        <row r="362">
          <cell r="A362">
            <v>1202</v>
          </cell>
          <cell r="B362" t="str">
            <v>ACABAMENTOS</v>
          </cell>
          <cell r="D362">
            <v>0</v>
          </cell>
        </row>
        <row r="363">
          <cell r="A363">
            <v>120201</v>
          </cell>
          <cell r="B363" t="str">
            <v>Azulejo branco 15 x 15 cm, juntas a prumo, assentado com argamassa de cimento colante, inclusive rejuntamento com cimento branco, marcas de referência Eliane, Cecrisa ou Portobello</v>
          </cell>
          <cell r="C363" t="str">
            <v>m2</v>
          </cell>
          <cell r="D363">
            <v>54.59</v>
          </cell>
        </row>
        <row r="364">
          <cell r="A364">
            <v>120205</v>
          </cell>
          <cell r="B364" t="str">
            <v>Roda-parede de madeira de lei tipo Paraju ou equivalente, de 10 x 2.5cm, fixado com parafuso e bucha plástica n° 8</v>
          </cell>
          <cell r="C364" t="str">
            <v>m</v>
          </cell>
          <cell r="D364">
            <v>33.42</v>
          </cell>
        </row>
        <row r="365">
          <cell r="A365">
            <v>120207</v>
          </cell>
          <cell r="B365" t="str">
            <v>Roda-parede de madeira de lei tipo Paraju ou equivalente, de 20 X 1.5cm fixado com parafuso e bucha plástica n° 7</v>
          </cell>
          <cell r="C365" t="str">
            <v>m</v>
          </cell>
          <cell r="D365">
            <v>39.51</v>
          </cell>
        </row>
        <row r="366">
          <cell r="A366">
            <v>120208</v>
          </cell>
          <cell r="B366" t="str">
            <v>Acabamento de alumínio com perfil de canto para arremate das paredes</v>
          </cell>
          <cell r="C366" t="str">
            <v>m</v>
          </cell>
          <cell r="D366">
            <v>13</v>
          </cell>
        </row>
        <row r="367">
          <cell r="A367">
            <v>120216</v>
          </cell>
          <cell r="B367" t="str">
            <v>Acabamento de perfil "U" em alumínio anodizado fosco 1/2"</v>
          </cell>
          <cell r="C367" t="str">
            <v>m</v>
          </cell>
          <cell r="D367">
            <v>12.01</v>
          </cell>
        </row>
        <row r="368">
          <cell r="A368">
            <v>120220</v>
          </cell>
          <cell r="B368" t="str">
            <v>Cerâmica 10 x 10 cm, marcas de referência Eliane, Cecrisa ou Portobello, nas cores branco ou areia, com rejunte esp. 0.5 cm, empregando argamassa colante</v>
          </cell>
          <cell r="C368" t="str">
            <v>m2</v>
          </cell>
          <cell r="D368">
            <v>51.05</v>
          </cell>
        </row>
        <row r="369">
          <cell r="A369">
            <v>120221</v>
          </cell>
          <cell r="B369" t="str">
            <v>Pastilha cerâmica branca 5 x 5 cm, assentada com argamassa de cimento colante e rejunte pré-fabricado, marcas de referência Atlas, Jatobá, NGK ou equivalentwe</v>
          </cell>
          <cell r="C369" t="str">
            <v>m2</v>
          </cell>
          <cell r="D369">
            <v>169.96</v>
          </cell>
        </row>
        <row r="370">
          <cell r="A370">
            <v>120224</v>
          </cell>
          <cell r="B370" t="str">
            <v>Assentamento de revestimento cerâmico com cimento colante, excl. rejuntamento e cerâmica</v>
          </cell>
          <cell r="C370" t="str">
            <v>m2</v>
          </cell>
          <cell r="D370">
            <v>10.66</v>
          </cell>
        </row>
        <row r="371">
          <cell r="A371">
            <v>120227</v>
          </cell>
          <cell r="B371" t="str">
            <v>Roda parede em granito cinza andorinha 7x2cm, com acabamento abaulado nos dois lados</v>
          </cell>
          <cell r="C371" t="str">
            <v>m</v>
          </cell>
          <cell r="D371">
            <v>31.55</v>
          </cell>
        </row>
        <row r="372">
          <cell r="A372">
            <v>120232</v>
          </cell>
          <cell r="B372" t="str">
            <v>Cerâmica 10 x 10 cm, ref Camburi branco Eliane, Cecrisa ou Portobello, empregando argamassa colante, inclusive rejuntamento junta plus cinza claro esp. 3 mm</v>
          </cell>
          <cell r="C372" t="str">
            <v>m2</v>
          </cell>
          <cell r="D372">
            <v>56.13</v>
          </cell>
        </row>
        <row r="373">
          <cell r="A373">
            <v>1203</v>
          </cell>
          <cell r="B373" t="str">
            <v>REVESTIMENTO EMPREGANDO ARGAMASSA DE CIMENTO, CAL E AREIA</v>
          </cell>
          <cell r="D373">
            <v>0</v>
          </cell>
        </row>
        <row r="374">
          <cell r="A374">
            <v>120301</v>
          </cell>
          <cell r="B374" t="str">
            <v>Emboço de argamassa de cimento, cal hidratada CH1 e areia média ou grossa lavada no traço 1:0.5:6, espessura 20 mm</v>
          </cell>
          <cell r="C374" t="str">
            <v>m2</v>
          </cell>
          <cell r="D374">
            <v>22.02</v>
          </cell>
        </row>
        <row r="375">
          <cell r="A375">
            <v>120302</v>
          </cell>
          <cell r="B375" t="str">
            <v>Reboco de argamassa de cimento, cal hidratada CH1 e areia média ou grossa lavada no traço 1:0.5:6, espessura 5mm</v>
          </cell>
          <cell r="C375" t="str">
            <v>m2</v>
          </cell>
          <cell r="D375">
            <v>15.73</v>
          </cell>
        </row>
        <row r="376">
          <cell r="A376">
            <v>120303</v>
          </cell>
          <cell r="B376" t="str">
            <v>Reboco tipo paulista de argamassa de cimento, cal hidratada CH1 e areia média ou grossa lavada no traço 1:0.5:6, espessura 25 mm</v>
          </cell>
          <cell r="C376" t="str">
            <v>m2</v>
          </cell>
          <cell r="D376">
            <v>37.81</v>
          </cell>
        </row>
        <row r="377">
          <cell r="A377">
            <v>120304</v>
          </cell>
          <cell r="B377" t="str">
            <v>Reboco de argamassa de cimento, cal hidratada CH1 e areia média ou grossa lavada no traço 1:0.5:6, com impermeabilizante para revestimentos (caixas, fossas, filtros, cisternas, etc...)</v>
          </cell>
          <cell r="C377" t="str">
            <v>m2</v>
          </cell>
          <cell r="D377">
            <v>41.78</v>
          </cell>
        </row>
        <row r="378">
          <cell r="A378">
            <v>120308</v>
          </cell>
          <cell r="B378" t="str">
            <v>Chapisco de argamassa de cimento e areia média ou grossa lavada no traço 1:3, espessura 5mm, com utilização de impermeabilizante</v>
          </cell>
          <cell r="C378" t="str">
            <v>m2</v>
          </cell>
          <cell r="D378">
            <v>5.01</v>
          </cell>
        </row>
        <row r="379">
          <cell r="A379">
            <v>13</v>
          </cell>
          <cell r="B379" t="str">
            <v>PISOS INTERNOS E EXTERNOS</v>
          </cell>
          <cell r="D379">
            <v>0</v>
          </cell>
        </row>
        <row r="380">
          <cell r="A380">
            <v>1301</v>
          </cell>
          <cell r="B380" t="str">
            <v>LASTRO DE CONTRAPISO</v>
          </cell>
          <cell r="D380">
            <v>0</v>
          </cell>
        </row>
        <row r="381">
          <cell r="A381">
            <v>130103</v>
          </cell>
          <cell r="B381" t="str">
            <v>Regularização de base p/ revestimento cerâmico, com argamassa de cimento e areia no traço 1:5, espessura 3cm</v>
          </cell>
          <cell r="C381" t="str">
            <v>m2</v>
          </cell>
          <cell r="D381">
            <v>15.33</v>
          </cell>
        </row>
        <row r="382">
          <cell r="A382">
            <v>130104</v>
          </cell>
          <cell r="B382" t="str">
            <v>Regularização de base p/ revestimento cerâmico, com argamassa de cimento e areia no traço 1:5, espessura 5cm</v>
          </cell>
          <cell r="C382" t="str">
            <v>m2</v>
          </cell>
          <cell r="D382">
            <v>23.77</v>
          </cell>
        </row>
        <row r="383">
          <cell r="A383">
            <v>130109</v>
          </cell>
          <cell r="B383" t="str">
            <v>Lastro regularizado e impermeabilizado de concreto não estrutural, espessura de 8 cm</v>
          </cell>
          <cell r="C383" t="str">
            <v>m2</v>
          </cell>
          <cell r="D383">
            <v>49.37</v>
          </cell>
        </row>
        <row r="384">
          <cell r="A384">
            <v>130110</v>
          </cell>
          <cell r="B384" t="str">
            <v>Lastro regularizado de concreto não estrutural, espessura de 8 cm</v>
          </cell>
          <cell r="C384" t="str">
            <v>m2</v>
          </cell>
          <cell r="D384">
            <v>40.92</v>
          </cell>
        </row>
        <row r="385">
          <cell r="A385">
            <v>130111</v>
          </cell>
          <cell r="B385" t="str">
            <v>Lastro impermeabilizado de concreto não estrutural, espessura de 6 cm</v>
          </cell>
          <cell r="C385" t="str">
            <v>m2</v>
          </cell>
          <cell r="D385">
            <v>37.42</v>
          </cell>
        </row>
        <row r="386">
          <cell r="A386">
            <v>130112</v>
          </cell>
          <cell r="B386" t="str">
            <v>Lastro de concreto não estrutural, espessura de 6 cm</v>
          </cell>
          <cell r="C386" t="str">
            <v>m2</v>
          </cell>
          <cell r="D386">
            <v>31.08</v>
          </cell>
        </row>
        <row r="387">
          <cell r="A387">
            <v>130113</v>
          </cell>
          <cell r="B387" t="str">
            <v>Lastro impermeabilizado de concreto não estrutural, espessura de 8cm</v>
          </cell>
          <cell r="C387" t="str">
            <v>m2</v>
          </cell>
          <cell r="D387">
            <v>49.75</v>
          </cell>
        </row>
        <row r="388">
          <cell r="A388">
            <v>1302</v>
          </cell>
          <cell r="B388" t="str">
            <v>ACABAMENTOS</v>
          </cell>
          <cell r="D388">
            <v>0</v>
          </cell>
        </row>
        <row r="389">
          <cell r="A389">
            <v>130202</v>
          </cell>
          <cell r="B389" t="str">
            <v>Piso cimentado liso com 1.5 cm de espessura, de argamassa de cimento e areia no traço 1:3 e juntas plásticas em quadros de 1 m</v>
          </cell>
          <cell r="C389" t="str">
            <v>m2</v>
          </cell>
          <cell r="D389">
            <v>35.89</v>
          </cell>
        </row>
        <row r="390">
          <cell r="A390">
            <v>130205</v>
          </cell>
          <cell r="B390" t="str">
            <v>Piso de tábuas corridas de Peroba de 15cm sobre caibros de 5x6cm espaçados de 50cm, fixados com argamassa de cimento e areia no traço 1:5</v>
          </cell>
          <cell r="C390" t="str">
            <v>m2</v>
          </cell>
          <cell r="D390">
            <v>214.83</v>
          </cell>
        </row>
        <row r="391">
          <cell r="A391">
            <v>130208</v>
          </cell>
          <cell r="B391" t="str">
            <v>Junta plástica 17 x 3 mm, para pisos corridos, inclusive fornecimento e colocação</v>
          </cell>
          <cell r="C391" t="str">
            <v>m</v>
          </cell>
          <cell r="D391">
            <v>6.09</v>
          </cell>
        </row>
        <row r="392">
          <cell r="A392">
            <v>130209</v>
          </cell>
          <cell r="B392" t="str">
            <v>Piso de cimentado camurçado executado com argamassa de cimento e areia no traço 1:3, esp. 3.0cm</v>
          </cell>
          <cell r="C392" t="str">
            <v>m2</v>
          </cell>
          <cell r="D392">
            <v>59.2</v>
          </cell>
        </row>
        <row r="393">
          <cell r="A393">
            <v>130210</v>
          </cell>
          <cell r="B393" t="str">
            <v>Piso cimentado liso com 1.5 cm de espessura, em argamassa de cimento e areia no traço 1:3 e juntas plásticas em quadros de 1 m colorido com corante tipo Xadrez ou equivalente</v>
          </cell>
          <cell r="C393" t="str">
            <v>m2</v>
          </cell>
          <cell r="D393">
            <v>41.48</v>
          </cell>
        </row>
        <row r="394">
          <cell r="A394">
            <v>130211</v>
          </cell>
          <cell r="B394" t="str">
            <v>Fornecimento e instalação de Piso Paviflex dim. 30x30cm, esp. 2mm linha Chroma Concept ref. Fademac ou equivalente</v>
          </cell>
          <cell r="C394" t="str">
            <v>m2</v>
          </cell>
          <cell r="D394">
            <v>142</v>
          </cell>
        </row>
        <row r="395">
          <cell r="A395">
            <v>130219</v>
          </cell>
          <cell r="B395" t="str">
            <v>Piso cerâmico 45x45cm, PEI 5, Cargo Plus Gray, marcas de referência Eliane, Cecrisa ou Portobello, assentado com argamassa de cimento colante, inclusive rejuntamento</v>
          </cell>
          <cell r="C395" t="str">
            <v>m2</v>
          </cell>
          <cell r="D395">
            <v>66.150000000000006</v>
          </cell>
        </row>
        <row r="396">
          <cell r="A396">
            <v>130222</v>
          </cell>
          <cell r="B396" t="str">
            <v>Revestimento de piso com placas de borracha plurigoma preto pastilhado ou equivalente, inclusive arremate</v>
          </cell>
          <cell r="C396" t="str">
            <v>m2</v>
          </cell>
          <cell r="D396">
            <v>91</v>
          </cell>
        </row>
        <row r="397">
          <cell r="A397">
            <v>130223</v>
          </cell>
          <cell r="B397" t="str">
            <v>Assentamento de piso cerâmico, com utilização de cimento colante, excl. rejuntamento e cerâmica</v>
          </cell>
          <cell r="C397" t="str">
            <v>m2</v>
          </cell>
          <cell r="D397">
            <v>9.51</v>
          </cell>
        </row>
        <row r="398">
          <cell r="A398">
            <v>130225</v>
          </cell>
          <cell r="B398" t="str">
            <v>Rejuntamento de piso cerâmico, usando cimento branco, para juntas de no máximo 3mm de espessura</v>
          </cell>
          <cell r="C398" t="str">
            <v>m2</v>
          </cell>
          <cell r="D398">
            <v>6.85</v>
          </cell>
        </row>
        <row r="399">
          <cell r="A399">
            <v>130226</v>
          </cell>
          <cell r="B399" t="str">
            <v>Rejuntamento empregando argamassa para rejunte, esp. 5mm</v>
          </cell>
          <cell r="C399" t="str">
            <v>m2</v>
          </cell>
          <cell r="D399">
            <v>10.4</v>
          </cell>
        </row>
        <row r="400">
          <cell r="A400">
            <v>130228</v>
          </cell>
          <cell r="B400" t="str">
            <v>Assentamento e rejuntamento de piso em porcelanato (dimensões superiores a 30x30cm) utilizando dupla colagem de argamassa colante para porcelanato tipo ACIII, exclusive fornecimento do porcelanato e do rejunte</v>
          </cell>
          <cell r="C400" t="str">
            <v>m2</v>
          </cell>
          <cell r="D400">
            <v>36.200000000000003</v>
          </cell>
        </row>
        <row r="401">
          <cell r="A401">
            <v>130230</v>
          </cell>
          <cell r="B401" t="str">
            <v>Piso argamassa alta resistência tipo granilite ou equiv de qualidade comprovada, esp de 10mm, com juntas plástica em quadros de 1m, na cor natural, com acabamento anti-derrapante mecanizado, inclusive regularização e=3.0cm</v>
          </cell>
          <cell r="C401" t="str">
            <v>m2</v>
          </cell>
          <cell r="D401">
            <v>83.85</v>
          </cell>
        </row>
        <row r="402">
          <cell r="A402">
            <v>130231</v>
          </cell>
          <cell r="B402" t="str">
            <v>Piso argamassa alta resistência tipo granilite ou equiv de qualidade comprovada, esp de 10mm, com juntas plástica em quadros de 1m, na cor natural, com acabamento polido mecanizado, inclusive regularização e=3.0cm</v>
          </cell>
          <cell r="C402" t="str">
            <v>m2</v>
          </cell>
          <cell r="D402">
            <v>92.98</v>
          </cell>
        </row>
        <row r="403">
          <cell r="A403">
            <v>130232</v>
          </cell>
          <cell r="B403" t="str">
            <v>Porcelanato polido, acabamento brilhante, dim. 50x50cm, ref. de cor PANNA PLUS PO Eliane/equiv, utilizando dupla colagem de argamassa colante para porcelanato tipo ACIII e rejunte 1mm para porcelanato</v>
          </cell>
          <cell r="C403" t="str">
            <v>m2</v>
          </cell>
          <cell r="D403">
            <v>126.05</v>
          </cell>
        </row>
        <row r="404">
          <cell r="A404">
            <v>130233</v>
          </cell>
          <cell r="B404" t="str">
            <v>Porcelanato polido, acabamento acetinado, dim. 60x60cm, ref. de cor CIMENTO CINZA BOLD Potobello/equiv, utilizando dupla colagem de argamassa colante para porcelanato tipo ACIII e rejunte 1mm para porcelanato</v>
          </cell>
          <cell r="C404" t="str">
            <v>m2</v>
          </cell>
          <cell r="D404">
            <v>79.209999999999994</v>
          </cell>
        </row>
        <row r="405">
          <cell r="A405">
            <v>130234</v>
          </cell>
          <cell r="B405" t="str">
            <v>Porcelanato natural, acabamento acetinado, dim. 60x60cm, ref. PLATINA NA Eliane/equiv, utilizando dupla colagem de argamassa colante para porcelanato tipo ACIII e rejunte 1mm para porcelanato</v>
          </cell>
          <cell r="C405" t="str">
            <v>m2</v>
          </cell>
          <cell r="D405">
            <v>142.41999999999999</v>
          </cell>
        </row>
        <row r="406">
          <cell r="A406">
            <v>130236</v>
          </cell>
          <cell r="B406" t="str">
            <v>Piso cerâmico esmaltado, PEI 5, acabamento semibrilho, dim. 45x45cm, ref. de cor CARGO PLUS WHITE Eliane/equiv. assentado com argamassa de cimento colante, inclusive rejuntamento</v>
          </cell>
          <cell r="C406" t="str">
            <v>m2</v>
          </cell>
          <cell r="D406">
            <v>64.28</v>
          </cell>
        </row>
        <row r="407">
          <cell r="A407">
            <v>130237</v>
          </cell>
          <cell r="B407" t="str">
            <v>Assentamento e rejuntamento de piso em porcelanato (dimensões superiores a 30x30cm) utilizando dupla colagem de argamassa colante para porcelanato tipo ACII/ACIII, exclusive fornecimento do porcelanato e do rejunte</v>
          </cell>
          <cell r="C407" t="str">
            <v>m2</v>
          </cell>
          <cell r="D407">
            <v>36.200000000000003</v>
          </cell>
        </row>
        <row r="408">
          <cell r="A408">
            <v>1303</v>
          </cell>
          <cell r="B408" t="str">
            <v>DEGRAUS, RODAPÉS, SOLEIRAS E PEITORIS</v>
          </cell>
          <cell r="D408">
            <v>0</v>
          </cell>
        </row>
        <row r="409">
          <cell r="A409">
            <v>130301</v>
          </cell>
          <cell r="B409" t="str">
            <v>Rodapé de argamassa de cimento e areia no traço 1:3, altura de 7 cm e espessura de 2 cm</v>
          </cell>
          <cell r="C409" t="str">
            <v>m</v>
          </cell>
          <cell r="D409">
            <v>9.44</v>
          </cell>
        </row>
        <row r="410">
          <cell r="A410">
            <v>130303</v>
          </cell>
          <cell r="B410" t="str">
            <v>Rodapé de cerâmica PEI-3, assentado com argamassa de cimento cola h = 7.0 cm, inclusive rejuntamento</v>
          </cell>
          <cell r="C410" t="str">
            <v>m</v>
          </cell>
          <cell r="D410">
            <v>10.78</v>
          </cell>
        </row>
        <row r="411">
          <cell r="A411">
            <v>130304</v>
          </cell>
          <cell r="B411" t="str">
            <v>Rodapé de madeira de lei 7.0 x 1.5 cm, fixado com parafuso e bucha plástica n° 7</v>
          </cell>
          <cell r="C411" t="str">
            <v>m</v>
          </cell>
          <cell r="D411">
            <v>21.17</v>
          </cell>
        </row>
        <row r="412">
          <cell r="A412">
            <v>130307</v>
          </cell>
          <cell r="B412" t="str">
            <v>Peitoril de mármore branco com largura 40 cm e esp. 3cm</v>
          </cell>
          <cell r="C412" t="str">
            <v>m</v>
          </cell>
          <cell r="D412">
            <v>85.19</v>
          </cell>
        </row>
        <row r="413">
          <cell r="A413">
            <v>130308</v>
          </cell>
          <cell r="B413" t="str">
            <v>Soleira de granito esp. 2 cm e largura de 15 cm</v>
          </cell>
          <cell r="C413" t="str">
            <v>m</v>
          </cell>
          <cell r="D413">
            <v>37.24</v>
          </cell>
        </row>
        <row r="414">
          <cell r="A414">
            <v>130311</v>
          </cell>
          <cell r="B414" t="str">
            <v>Soleira de granito cinza, espessura 3 cm e largura de 3 cm, conforme detalhe em projeto</v>
          </cell>
          <cell r="C414" t="str">
            <v>m</v>
          </cell>
          <cell r="D414">
            <v>12.95</v>
          </cell>
        </row>
        <row r="415">
          <cell r="A415">
            <v>130315</v>
          </cell>
          <cell r="B415" t="str">
            <v>Rodapé de mármore ou granito, assentado com argamassa de cimento, cal hidratada CH1 e areia no traço 1:0,5:8, incl. rejuntamento com cimento branco, h=7cm</v>
          </cell>
          <cell r="C415" t="str">
            <v>m</v>
          </cell>
          <cell r="D415">
            <v>34.619999999999997</v>
          </cell>
        </row>
        <row r="416">
          <cell r="A416">
            <v>130317</v>
          </cell>
          <cell r="B416" t="str">
            <v>Peitoril de granito cinza polido, 15 cm, esp. 3cm</v>
          </cell>
          <cell r="C416" t="str">
            <v>m</v>
          </cell>
          <cell r="D416">
            <v>60.95</v>
          </cell>
        </row>
        <row r="417">
          <cell r="A417">
            <v>130320</v>
          </cell>
          <cell r="B417" t="str">
            <v>Rodapé em cerâmica PEI-3, h = 7cm, assentado com argamassa de cimento, cal e areia, incl. rejuntamento com cimento branco</v>
          </cell>
          <cell r="C417" t="str">
            <v>m</v>
          </cell>
          <cell r="D417">
            <v>22.11</v>
          </cell>
        </row>
        <row r="418">
          <cell r="A418">
            <v>130321</v>
          </cell>
          <cell r="B418" t="str">
            <v>Rodapé de granito cinza esp. 2cm, h=7cm, assentado com argamassa de cimento, cal hidratada CH1 e areia no traço 1:0,5:8, incl. rejuntamento com cimento branco</v>
          </cell>
          <cell r="C418" t="str">
            <v>m</v>
          </cell>
          <cell r="D418">
            <v>35.36</v>
          </cell>
        </row>
        <row r="419">
          <cell r="A419">
            <v>130322</v>
          </cell>
          <cell r="B419" t="str">
            <v>Rodapé de argamassa de alta resistência tipo granilite ou equivalente de qualidade comprovada, altura de 10 cm e espessura de 10 mm, com cantos boleados, executado com cimento e granitina grana N.1, inclusive polimento</v>
          </cell>
          <cell r="C419" t="str">
            <v>m</v>
          </cell>
          <cell r="D419">
            <v>18.829999999999998</v>
          </cell>
        </row>
        <row r="420">
          <cell r="A420">
            <v>130323</v>
          </cell>
          <cell r="B420" t="str">
            <v>Soleira de argamassa de alta resistência tipo granilite ou equivalente de qualidade comprovada, largura de 15cm, executado com cimento e granitina grana N.1</v>
          </cell>
          <cell r="C420" t="str">
            <v>m</v>
          </cell>
          <cell r="D420">
            <v>32.47</v>
          </cell>
        </row>
        <row r="421">
          <cell r="A421">
            <v>1304</v>
          </cell>
          <cell r="B421" t="str">
            <v>REVISÕES E REPAROS</v>
          </cell>
          <cell r="D421">
            <v>0</v>
          </cell>
        </row>
        <row r="422">
          <cell r="A422">
            <v>130403</v>
          </cell>
          <cell r="B422" t="str">
            <v>Recomposição de piso cimentado, com argamassa de cimento e areia no traço 1:3, com 2 cm de espessura, incl. lastro</v>
          </cell>
          <cell r="C422" t="str">
            <v>m2</v>
          </cell>
          <cell r="D422">
            <v>82.23</v>
          </cell>
        </row>
        <row r="423">
          <cell r="A423">
            <v>14</v>
          </cell>
          <cell r="B423" t="str">
            <v>INSTALAÇÕES HIDRO-SANITÁRIAS</v>
          </cell>
          <cell r="D423">
            <v>0</v>
          </cell>
        </row>
        <row r="424">
          <cell r="A424">
            <v>1401</v>
          </cell>
          <cell r="B424" t="str">
            <v>SUMIDOUROS, FOSSAS SÉPTICAS E FILTROS ANAERÓBIOS</v>
          </cell>
          <cell r="D424">
            <v>0</v>
          </cell>
        </row>
        <row r="425">
          <cell r="A425">
            <v>140102</v>
          </cell>
          <cell r="B425" t="str">
            <v>Fossa séptica de anéis pré-moldados de concreto, diâmetro 1.20 m, altura útil de 1.70m, completa, incluindo tampa c/visita de 60cm, concreto p/fundo esp.10 cm, e tubo para ligação ao filtro</v>
          </cell>
          <cell r="C425" t="str">
            <v>und</v>
          </cell>
          <cell r="D425">
            <v>1471.87</v>
          </cell>
        </row>
        <row r="426">
          <cell r="A426">
            <v>140103</v>
          </cell>
          <cell r="B426" t="str">
            <v>Filtro anaeróbio de anéis pré-moldados de concreto, diâmetro de 1.20m, altura útil de 1.80m, completo, incl. tampa c/visita de 60 cm, concreto p/fundo esp.10cm e tubulação de saída de esgoto</v>
          </cell>
          <cell r="C426" t="str">
            <v>und</v>
          </cell>
          <cell r="D426">
            <v>1948.11</v>
          </cell>
        </row>
        <row r="427">
          <cell r="A427">
            <v>140108</v>
          </cell>
          <cell r="B427" t="str">
            <v>Fossa séptica de anéis pré-moldados de concreto, diâmetro 2.00 m, Hútil 2.0m completa, incluindo tampa c/visita de 60cm, concreto p/ fundo esp.10 cm, tubo de limpeza e escavação, conf. detalhe em projeto</v>
          </cell>
          <cell r="C427" t="str">
            <v>und</v>
          </cell>
          <cell r="D427">
            <v>3675.89</v>
          </cell>
        </row>
        <row r="428">
          <cell r="A428">
            <v>140109</v>
          </cell>
          <cell r="B428" t="str">
            <v>Filtro anaeróbio de anéis pré-moldados de concreto, diâm. 2.0m, Hútil 2.0m, compl., incl. tampa c/visita 60cm, concreto p/ fundo esp. 10cm, escavação, brita 4 e tubulação de saída esgoto 150mm, conf. proj.</v>
          </cell>
          <cell r="C428" t="str">
            <v>und</v>
          </cell>
          <cell r="D428">
            <v>3658.45</v>
          </cell>
        </row>
        <row r="429">
          <cell r="A429">
            <v>1402</v>
          </cell>
          <cell r="B429" t="str">
            <v>ENTRADA DE ÁGUA</v>
          </cell>
          <cell r="D429">
            <v>0</v>
          </cell>
        </row>
        <row r="430">
          <cell r="A430">
            <v>140201</v>
          </cell>
          <cell r="B430" t="str">
            <v>Padrão de entrada d' água com cavalete de PVC para hidrômetro com diâmetro de 3/4" - padrão 1C da CESAN. Instalado em vão de muro protegido com gradeamento. Inclusive base de concreto magro, tubulação, conexões e registro. Conferir detalhe.</v>
          </cell>
          <cell r="C430" t="str">
            <v>und</v>
          </cell>
          <cell r="D430">
            <v>222.31</v>
          </cell>
        </row>
        <row r="431">
          <cell r="A431">
            <v>140207</v>
          </cell>
          <cell r="B431" t="str">
            <v>Padrão de entrada d'água com caixa termoplástica para hidrômetro de 3/4" - padrão 1B da CESAN. Instalado embutido na alvenaria. Inclusive tubulação, conexões, registro, tubo camisa e caixa com tampa transparente. Conferir detalhe.</v>
          </cell>
          <cell r="C431" t="str">
            <v>und</v>
          </cell>
          <cell r="D431">
            <v>296.05</v>
          </cell>
        </row>
        <row r="432">
          <cell r="A432">
            <v>140208</v>
          </cell>
          <cell r="B432" t="str">
            <v>Padrão entrada d'água com caixa enterrada para hidrômetro com diâmetro de 1" - padrão 2B da CESAN. Caixa em alvenaria 60x80x40cm e com tampa articulada de ferro fundido, registro e conexões para instalação de hidrômetro. Conferir detalhe</v>
          </cell>
          <cell r="C432" t="str">
            <v>und</v>
          </cell>
          <cell r="D432">
            <v>439.47</v>
          </cell>
        </row>
        <row r="433">
          <cell r="A433">
            <v>140209</v>
          </cell>
          <cell r="B433" t="str">
            <v>Mureta p/ cavalete (Padrão 1B - CESAN) de alv. blocos cerâmicos 10x20x20cm deitados, dimensões 0.80x1.0x0.20m, para instalação de caixa termoplastica, incl revest. em reboco e lastro concreto esp.10cm, exclusive caixa e cavalete</v>
          </cell>
          <cell r="C433" t="str">
            <v>und</v>
          </cell>
          <cell r="D433">
            <v>169.02</v>
          </cell>
        </row>
        <row r="434">
          <cell r="A434">
            <v>1407</v>
          </cell>
          <cell r="B434" t="str">
            <v>PONTOS HIDRO-SANITÁRIOS</v>
          </cell>
          <cell r="D434">
            <v>0</v>
          </cell>
        </row>
        <row r="435">
          <cell r="A435">
            <v>140701</v>
          </cell>
          <cell r="B435" t="str">
            <v>Ponto de água fria (lavatório, tanque, pia de cozinha, etc...)</v>
          </cell>
          <cell r="C435" t="str">
            <v>pt</v>
          </cell>
          <cell r="D435">
            <v>65.87</v>
          </cell>
        </row>
        <row r="436">
          <cell r="A436">
            <v>140702</v>
          </cell>
          <cell r="B436" t="str">
            <v>Ponto com registro de pressão (chuveiro, caixa de descarga, etc...)</v>
          </cell>
          <cell r="C436" t="str">
            <v>pt</v>
          </cell>
          <cell r="D436">
            <v>132.4</v>
          </cell>
        </row>
        <row r="437">
          <cell r="A437">
            <v>140703</v>
          </cell>
          <cell r="B437" t="str">
            <v>Ponto de torneira de jardim (para praças)</v>
          </cell>
          <cell r="C437" t="str">
            <v>pt</v>
          </cell>
          <cell r="D437">
            <v>242.13</v>
          </cell>
        </row>
        <row r="438">
          <cell r="A438">
            <v>140704</v>
          </cell>
          <cell r="B438" t="str">
            <v>Ponto de válvula de descarga, inclusive válvula (sem acabamento)</v>
          </cell>
          <cell r="C438" t="str">
            <v>pt</v>
          </cell>
          <cell r="D438">
            <v>253.44</v>
          </cell>
        </row>
        <row r="439">
          <cell r="A439">
            <v>140705</v>
          </cell>
          <cell r="B439" t="str">
            <v>Ponto para esgoto primário (vaso sanitário)</v>
          </cell>
          <cell r="C439" t="str">
            <v>pt</v>
          </cell>
          <cell r="D439">
            <v>81.459999999999994</v>
          </cell>
        </row>
        <row r="440">
          <cell r="A440">
            <v>140706</v>
          </cell>
          <cell r="B440" t="str">
            <v>Ponto para esgoto secundário (pia, lavatório, mictório, tanque, bidê, etc...)</v>
          </cell>
          <cell r="C440" t="str">
            <v>pt</v>
          </cell>
          <cell r="D440">
            <v>60.87</v>
          </cell>
        </row>
        <row r="441">
          <cell r="A441">
            <v>140707</v>
          </cell>
          <cell r="B441" t="str">
            <v>Ponto para caixa sifonada, inclusive caixa sifonada pvc 150x150x50mm com grelha em pvc</v>
          </cell>
          <cell r="C441" t="str">
            <v>pt</v>
          </cell>
          <cell r="D441">
            <v>112.36</v>
          </cell>
        </row>
        <row r="442">
          <cell r="A442">
            <v>140708</v>
          </cell>
          <cell r="B442" t="str">
            <v>Ponto para ralo sifonado, inclusive ralo sifonado 100 x 40 mm c/ grelha em pvc</v>
          </cell>
          <cell r="C442" t="str">
            <v>pt</v>
          </cell>
          <cell r="D442">
            <v>57.48</v>
          </cell>
        </row>
        <row r="443">
          <cell r="A443">
            <v>140709</v>
          </cell>
          <cell r="B443" t="str">
            <v>Ponto para ralo seco, inclusive ralo pvc 10 cm com grelha em pvc</v>
          </cell>
          <cell r="C443" t="str">
            <v>pt</v>
          </cell>
          <cell r="D443">
            <v>57.53</v>
          </cell>
        </row>
        <row r="444">
          <cell r="A444">
            <v>140710</v>
          </cell>
          <cell r="B444" t="str">
            <v>Ponto para caixa sifonada, inclusive caixa sifonada pvc 150x150x50mm com grelha em aço inox</v>
          </cell>
          <cell r="C444" t="str">
            <v>und</v>
          </cell>
          <cell r="D444">
            <v>136.16</v>
          </cell>
        </row>
        <row r="445">
          <cell r="A445">
            <v>140711</v>
          </cell>
          <cell r="B445" t="str">
            <v>Ponto para ralo sifonado, inclusive ralo sifonado 100 x 40 mm c/ grelha em açõ inox</v>
          </cell>
          <cell r="C445" t="str">
            <v>und</v>
          </cell>
          <cell r="D445">
            <v>67.069999999999993</v>
          </cell>
        </row>
        <row r="446">
          <cell r="A446">
            <v>140712</v>
          </cell>
          <cell r="B446" t="str">
            <v>Ponto de válvula de descarga, inclusive válvula e acabamento anti-vandalismo cromado referência Docol, Fabrimar e Deca</v>
          </cell>
          <cell r="C446" t="str">
            <v>und</v>
          </cell>
          <cell r="D446">
            <v>462.87</v>
          </cell>
        </row>
        <row r="447">
          <cell r="A447">
            <v>140713</v>
          </cell>
          <cell r="B447" t="str">
            <v>Ponto de válvula de descarga, inclusive válvula de descarga de 50mm (1 1/2"), com acabamento para válvula de descarga Benefit, marca de referência Docol ou equivalente Mod. 00184906</v>
          </cell>
          <cell r="C447" t="str">
            <v>und</v>
          </cell>
          <cell r="D447">
            <v>696.97</v>
          </cell>
        </row>
        <row r="448">
          <cell r="A448">
            <v>140714</v>
          </cell>
          <cell r="B448" t="str">
            <v>Ponto p/ válvula (mictório) inclusive válvula com acabamento marca de referência Pressmatic Docol, Mod. 17015106 e tubo de ligação p/mictório antivandalismo Pressmatic Mod. 00132606 marca de ref. Docol ou equivalente</v>
          </cell>
          <cell r="C448" t="str">
            <v>und</v>
          </cell>
          <cell r="D448">
            <v>638.61</v>
          </cell>
        </row>
        <row r="449">
          <cell r="A449">
            <v>1409</v>
          </cell>
          <cell r="B449" t="str">
            <v>TUBULAÇÃO DE LIGAÇÃO DE CAIXAS</v>
          </cell>
          <cell r="D449">
            <v>0</v>
          </cell>
        </row>
        <row r="450">
          <cell r="A450">
            <v>140901</v>
          </cell>
          <cell r="B450" t="str">
            <v>Tubos de concreto simples C1, diâmetro 200 mm, com rejuntamento de argamassa de cimento, cal hidratada e areia no traço 1:2:6, incluindo escavação e berço, conf. normas e especificações.</v>
          </cell>
          <cell r="C450" t="str">
            <v>m</v>
          </cell>
          <cell r="D450">
            <v>68.72</v>
          </cell>
        </row>
        <row r="451">
          <cell r="A451">
            <v>140902</v>
          </cell>
          <cell r="B451" t="str">
            <v>Tubos de concreto simples C1, diâmetro 300 mm, com rejuntamento de argamassa de cimento, cal hidratada e areia no traço 1:2:6, incluindo escavação e berço, conforme normas e especificações.</v>
          </cell>
          <cell r="C451" t="str">
            <v>m</v>
          </cell>
          <cell r="D451">
            <v>87.84</v>
          </cell>
        </row>
        <row r="452">
          <cell r="A452">
            <v>140903</v>
          </cell>
          <cell r="B452" t="str">
            <v>Tubo PVC rígido para esgoto no diâmetro de 100mm incluindo escavação e aterro com areia</v>
          </cell>
          <cell r="C452" t="str">
            <v>m</v>
          </cell>
          <cell r="D452">
            <v>38.630000000000003</v>
          </cell>
        </row>
        <row r="453">
          <cell r="A453">
            <v>140904</v>
          </cell>
          <cell r="B453" t="str">
            <v>Tubo PVC rígido para esgoto no diâmetro de 150mm incluindo escavação e aterro com areia</v>
          </cell>
          <cell r="C453" t="str">
            <v>m</v>
          </cell>
          <cell r="D453">
            <v>64.5</v>
          </cell>
        </row>
        <row r="454">
          <cell r="A454">
            <v>140905</v>
          </cell>
          <cell r="B454" t="str">
            <v>Tubo PVC rígido para esgoto no diâmetro de 200mm incluindo escavação e aterro com areia</v>
          </cell>
          <cell r="C454" t="str">
            <v>m</v>
          </cell>
          <cell r="D454">
            <v>93.96</v>
          </cell>
        </row>
        <row r="455">
          <cell r="A455">
            <v>140906</v>
          </cell>
          <cell r="B455" t="str">
            <v>Tubo PVC rígido para esgoto no diâmetro de 75 mm incluindo escavação e aterro com areia</v>
          </cell>
          <cell r="C455" t="str">
            <v>m</v>
          </cell>
          <cell r="D455">
            <v>35.14</v>
          </cell>
        </row>
        <row r="456">
          <cell r="A456">
            <v>1411</v>
          </cell>
          <cell r="B456" t="str">
            <v>CAIXAS EMPREGANDO ARGAMASSA DE CIMENTO, CAL E AREIA</v>
          </cell>
          <cell r="D456">
            <v>0</v>
          </cell>
        </row>
        <row r="457">
          <cell r="A457">
            <v>141101</v>
          </cell>
          <cell r="B457" t="str">
            <v>Caixas de inspeção de alv. blocos concreto 9x19x39cm, dim, 60x60cm e Hmáx = 1m, com tampa de conc. esp. 5cm, lastro de conc. esp. 10cm, revest intern. c/ chapisco e reboco impermeabilizado, incl. escavação, reaterro e enchimento</v>
          </cell>
          <cell r="C457" t="str">
            <v>und</v>
          </cell>
          <cell r="D457">
            <v>363.61</v>
          </cell>
        </row>
        <row r="458">
          <cell r="A458">
            <v>141102</v>
          </cell>
          <cell r="B458" t="str">
            <v>Caixa de areia de alvenaria de blocos de concreto 9x19x39cm, dim. 60x60cm e Hmáx=1m, c/ tampa em concreto esp. 5cm, lastro concreto esp. 10cm, revestida intern. c/ chapisco e reboco impermeabilizante, incl. escavação e reaterro</v>
          </cell>
          <cell r="C458" t="str">
            <v>und</v>
          </cell>
          <cell r="D458">
            <v>358.64</v>
          </cell>
        </row>
        <row r="459">
          <cell r="A459">
            <v>141103</v>
          </cell>
          <cell r="B459" t="str">
            <v>Caixa sifonada especial de alv. bloco conc.9x19x39cm, dim 60x60cm e Hmáx=1m, c/ tampa em concreto esp.5cm, lastro conc.esp.10cm, revest. intern. c/chap. e reb. impermeab. escav, reaterro e curva curta c/ visita e plug em pvc 100mm</v>
          </cell>
          <cell r="C459" t="str">
            <v>und</v>
          </cell>
          <cell r="D459">
            <v>401.69</v>
          </cell>
        </row>
        <row r="460">
          <cell r="A460">
            <v>141104</v>
          </cell>
          <cell r="B460" t="str">
            <v>Caixa de gordura de alv. bloco concreto 9x19x39cm, dim.60x60cm e Hmáx=1m, com tampa em concreto esp.5cm, lastro concreto esp.10cm, revestida intern. c/ chapisco e reboco impermeab, escavação, reaterro e parede interna em concreto</v>
          </cell>
          <cell r="C460" t="str">
            <v>und</v>
          </cell>
          <cell r="D460">
            <v>386.72</v>
          </cell>
        </row>
        <row r="461">
          <cell r="A461">
            <v>141105</v>
          </cell>
          <cell r="B461" t="str">
            <v>Caixa retentora de matéria sólida de alv. bloco conc.9x19x39cm, dim 60x60cm e Hmáx=1m, c/ tampa conc. esp.5cm, lastro conc. esp.10cm, revest. internamente c/ chap, reb. impermeab., escavação, reaterro e parede int. em concreto</v>
          </cell>
          <cell r="C461" t="str">
            <v>und</v>
          </cell>
          <cell r="D461">
            <v>379.37</v>
          </cell>
        </row>
        <row r="462">
          <cell r="A462">
            <v>141106</v>
          </cell>
          <cell r="B462" t="str">
            <v>Caixas de inspeção de alv. blocos concreto 9x19x39cm, dim.100x60cm e Hmáx = 1m, com tampa de conc. esp. 5cm, lastro de conc. esp. 10cm, revest intern. c/ chapisco e reboco impermeabilizado, incl. escavação, reaterro e enchimento</v>
          </cell>
          <cell r="C462" t="str">
            <v>und</v>
          </cell>
          <cell r="D462">
            <v>519.29</v>
          </cell>
        </row>
        <row r="463">
          <cell r="A463">
            <v>141107</v>
          </cell>
          <cell r="B463" t="str">
            <v>Caixa de gordura simples de alv. bloco concr.9x19x39cm, dim.80x60cm e Hmáx=1m, com tampa em concr.esp.5cm, lastro concr.esp.10cm, revestida intern. c/ chapisco e reboco impermeab, escavação, reaterro e parede interna em concr.</v>
          </cell>
          <cell r="C463" t="str">
            <v>und</v>
          </cell>
          <cell r="D463">
            <v>507.32</v>
          </cell>
        </row>
        <row r="464">
          <cell r="A464">
            <v>141108</v>
          </cell>
          <cell r="B464" t="str">
            <v>Caixa de gordura especial de alv. bloco concr. 9x19x39cm, dim.60x60cm e Hmáx=1m, com tampa em concr.esp.5cm, lastro concr.esp.10cm, revestida intern. c/ chapisco e reboco impermeab, escavação, reaterro e parede interna em concr.</v>
          </cell>
          <cell r="C464" t="str">
            <v>und</v>
          </cell>
          <cell r="D464">
            <v>730.6</v>
          </cell>
        </row>
        <row r="465">
          <cell r="A465">
            <v>141109</v>
          </cell>
          <cell r="B465" t="str">
            <v>Grelha largura 20 cm de ferro redondo de 1/2" a cada 3 cm, contorno com barra de ferro de 3/4" x 1/8" e caixilho de cantoneira de 1" x 3/16"</v>
          </cell>
          <cell r="C465" t="str">
            <v>m</v>
          </cell>
          <cell r="D465">
            <v>94.87</v>
          </cell>
        </row>
        <row r="466">
          <cell r="A466">
            <v>141110</v>
          </cell>
          <cell r="B466" t="str">
            <v>Caixa de inspeção em alv. bloco concreto 9x19x39cm, dim. 60x60cm e Hmáx=1m, c/ tampa de ferro fundido 40x40cm, lastro de concreto esp.10cm, revest. interno c/ chapisco e reboco impermeabiliz, incl. escavação, reaterro e enchimento</v>
          </cell>
          <cell r="C466" t="str">
            <v>und</v>
          </cell>
          <cell r="D466">
            <v>498.44</v>
          </cell>
        </row>
        <row r="467">
          <cell r="A467">
            <v>141111</v>
          </cell>
          <cell r="B467" t="str">
            <v>Caixa de areia em alv. de bloco de concreto 9x19x39, dim. 60x60cm e Hmáx=1m, c/ tampa em ferro fundido, lastro de concreto esp. 10cm, revest. int. c/ chapisco e reboco impermeabilizado, incl. escavação e reaterro</v>
          </cell>
          <cell r="C467" t="str">
            <v>und</v>
          </cell>
          <cell r="D467">
            <v>493.47</v>
          </cell>
        </row>
        <row r="468">
          <cell r="A468">
            <v>141112</v>
          </cell>
          <cell r="B468" t="str">
            <v>Caixa sifonada especial em alv. bloco concr. 9x19x39cm, dim. 60x60cm e Hmáx=1m. c/ tampa em ferro fundido, lastro conc. esp.10cm, revest. int. c/ chap. e reboco imperm., incl. esc, reaterro e curva curta c/ visita e plug pvc 100mm</v>
          </cell>
          <cell r="C468" t="str">
            <v>und</v>
          </cell>
          <cell r="D468">
            <v>536.52</v>
          </cell>
        </row>
        <row r="469">
          <cell r="A469">
            <v>141113</v>
          </cell>
          <cell r="B469" t="str">
            <v>Caixa de gordura em alv. bloco 9x19x39cm, dim. 60x60cm e Hmáx=1.0m, c/ tampa de ferro fundido, lastro concr. esp. 10cm, revest. intern. c/ chapisco e reboco impermeab., escavação, reaterro e parede int. em concreto</v>
          </cell>
          <cell r="C469" t="str">
            <v>und</v>
          </cell>
          <cell r="D469">
            <v>521.55999999999995</v>
          </cell>
        </row>
        <row r="470">
          <cell r="A470">
            <v>141114</v>
          </cell>
          <cell r="B470" t="str">
            <v>Caixa retentora de mat. sólida em alv. bloco conc.9x19x39cm, dim.60x60cm e Hmáx=1m, c/ tampa de ferro fund., lastro conc. esp.10cm, revest. int. c/ chap. e reb. impermeab., esc. reaterro e parede int. em concreto</v>
          </cell>
          <cell r="C470" t="str">
            <v>und</v>
          </cell>
          <cell r="D470">
            <v>507.71</v>
          </cell>
        </row>
        <row r="471">
          <cell r="A471">
            <v>1412</v>
          </cell>
          <cell r="B471" t="str">
            <v>REDE DE ÁGUA FRIA - TUBOS METÁLICOS</v>
          </cell>
          <cell r="D471">
            <v>0</v>
          </cell>
        </row>
        <row r="472">
          <cell r="A472">
            <v>141210</v>
          </cell>
          <cell r="B472" t="str">
            <v>Tubo de aço galvanizado, inclusive conexões, diâm. 15mm (1/2")</v>
          </cell>
          <cell r="C472" t="str">
            <v>m</v>
          </cell>
          <cell r="D472">
            <v>34.5</v>
          </cell>
        </row>
        <row r="473">
          <cell r="A473">
            <v>141211</v>
          </cell>
          <cell r="B473" t="str">
            <v>Tubo de aço galvanizado, inclusive conexões, diâm. 20mm (3/4")</v>
          </cell>
          <cell r="C473" t="str">
            <v>m</v>
          </cell>
          <cell r="D473">
            <v>41.04</v>
          </cell>
        </row>
        <row r="474">
          <cell r="A474">
            <v>141212</v>
          </cell>
          <cell r="B474" t="str">
            <v>Tubo de aço galvanizado, inclusive conexões, diâm. 25mm (1")</v>
          </cell>
          <cell r="C474" t="str">
            <v>m</v>
          </cell>
          <cell r="D474">
            <v>56.14</v>
          </cell>
        </row>
        <row r="475">
          <cell r="A475">
            <v>141213</v>
          </cell>
          <cell r="B475" t="str">
            <v>Tubo de aço galvanizado, inclusive conexões, diâm. 32mm (11/4")</v>
          </cell>
          <cell r="C475" t="str">
            <v>m</v>
          </cell>
          <cell r="D475">
            <v>66.459999999999994</v>
          </cell>
        </row>
        <row r="476">
          <cell r="A476">
            <v>141214</v>
          </cell>
          <cell r="B476" t="str">
            <v>Tubo de aço galvanizado, inclusive conexões, diâm. 40mm (11/2")</v>
          </cell>
          <cell r="C476" t="str">
            <v>m</v>
          </cell>
          <cell r="D476">
            <v>78.87</v>
          </cell>
        </row>
        <row r="477">
          <cell r="A477">
            <v>141215</v>
          </cell>
          <cell r="B477" t="str">
            <v>Tubo de aço galvanizado, inclusive conexões, diâm. 50mm (2")</v>
          </cell>
          <cell r="C477" t="str">
            <v>m</v>
          </cell>
          <cell r="D477">
            <v>94.81</v>
          </cell>
        </row>
        <row r="478">
          <cell r="A478">
            <v>141216</v>
          </cell>
          <cell r="B478" t="str">
            <v>Tubo de aço galvanizado, inclusive conexões, diâm. 65mm (21/2")</v>
          </cell>
          <cell r="C478" t="str">
            <v>m</v>
          </cell>
          <cell r="D478">
            <v>120.4</v>
          </cell>
        </row>
        <row r="479">
          <cell r="A479">
            <v>141217</v>
          </cell>
          <cell r="B479" t="str">
            <v>Tubo de aço galvanizado, inclusive conexões, diâm. 80mm (3")</v>
          </cell>
          <cell r="C479" t="str">
            <v>m</v>
          </cell>
          <cell r="D479">
            <v>133.81</v>
          </cell>
        </row>
        <row r="480">
          <cell r="A480">
            <v>141218</v>
          </cell>
          <cell r="B480" t="str">
            <v>Tubo de aço galvanizado, inclusive conexões, diâm. 100mm(4")</v>
          </cell>
          <cell r="C480" t="str">
            <v>m</v>
          </cell>
          <cell r="D480">
            <v>171.2</v>
          </cell>
        </row>
        <row r="481">
          <cell r="A481">
            <v>1414</v>
          </cell>
          <cell r="B481" t="str">
            <v>REDE DE ÁGUA FRIA - TUBOS SOLDÁVEIS DE PVC</v>
          </cell>
          <cell r="D481">
            <v>0</v>
          </cell>
        </row>
        <row r="482">
          <cell r="A482">
            <v>141409</v>
          </cell>
          <cell r="B482" t="str">
            <v>Tubo de PVC rígido soldável marrom, diâm. 20mm (1/2"), inclusive conexões</v>
          </cell>
          <cell r="C482" t="str">
            <v>m</v>
          </cell>
          <cell r="D482">
            <v>13.17</v>
          </cell>
        </row>
        <row r="483">
          <cell r="A483">
            <v>141410</v>
          </cell>
          <cell r="B483" t="str">
            <v>Tubo de PVC rígido soldável marrom, diâm. 25mm (3/4"), inclusive conexões</v>
          </cell>
          <cell r="C483" t="str">
            <v>m</v>
          </cell>
          <cell r="D483">
            <v>15.84</v>
          </cell>
        </row>
        <row r="484">
          <cell r="A484">
            <v>141411</v>
          </cell>
          <cell r="B484" t="str">
            <v>Tubo de PVC rigido soldável marrom, diâm. 32mm (1"), inclusive conexões</v>
          </cell>
          <cell r="C484" t="str">
            <v>m</v>
          </cell>
          <cell r="D484">
            <v>22.5</v>
          </cell>
        </row>
        <row r="485">
          <cell r="A485">
            <v>141412</v>
          </cell>
          <cell r="B485" t="str">
            <v>Tubo de PVC rígido soldável marrom, diâm. 40mm (11/4"), inclusive conexões</v>
          </cell>
          <cell r="C485" t="str">
            <v>m</v>
          </cell>
          <cell r="D485">
            <v>27.57</v>
          </cell>
        </row>
        <row r="486">
          <cell r="A486">
            <v>141413</v>
          </cell>
          <cell r="B486" t="str">
            <v>Tubo de PVC rígido soldável marrom, diâm. 50mm (11/2"), inclusive conexões</v>
          </cell>
          <cell r="C486" t="str">
            <v>m</v>
          </cell>
          <cell r="D486">
            <v>31.25</v>
          </cell>
        </row>
        <row r="487">
          <cell r="A487">
            <v>141414</v>
          </cell>
          <cell r="B487" t="str">
            <v>Tubo de PVC rígido soldável marrom, diâm. 60mm (2"), inclusive conexões</v>
          </cell>
          <cell r="C487" t="str">
            <v>m</v>
          </cell>
          <cell r="D487">
            <v>46.41</v>
          </cell>
        </row>
        <row r="488">
          <cell r="A488">
            <v>141415</v>
          </cell>
          <cell r="B488" t="str">
            <v>Tubo de PVC rígido soldável marrom, diâm. 75mm (21/2"), inclusive conexões</v>
          </cell>
          <cell r="C488" t="str">
            <v>m</v>
          </cell>
          <cell r="D488">
            <v>67.540000000000006</v>
          </cell>
        </row>
        <row r="489">
          <cell r="A489">
            <v>141416</v>
          </cell>
          <cell r="B489" t="str">
            <v>Tubo de PVC rígido soldável marrom, diâm. 85mm (3"), inclusive conexões</v>
          </cell>
          <cell r="C489" t="str">
            <v>m</v>
          </cell>
          <cell r="D489">
            <v>69.760000000000005</v>
          </cell>
        </row>
        <row r="490">
          <cell r="A490">
            <v>1415</v>
          </cell>
          <cell r="B490" t="str">
            <v>REDE DE ÁGUA FRIA - CONEXÕES SOLDÁVEIS DE PVC</v>
          </cell>
          <cell r="D490">
            <v>0</v>
          </cell>
        </row>
        <row r="491">
          <cell r="A491">
            <v>141522</v>
          </cell>
          <cell r="B491" t="str">
            <v>Adaptador de PVC soldável com flanges livres para caixa d'água, diâmetro 25mm (3/4")</v>
          </cell>
          <cell r="C491" t="str">
            <v>und</v>
          </cell>
          <cell r="D491">
            <v>13.37</v>
          </cell>
        </row>
        <row r="492">
          <cell r="A492">
            <v>141524</v>
          </cell>
          <cell r="B492" t="str">
            <v>Adaptador de PVC soldável com flanges livres para caixa d'água, diâmetro 40mm (1 1/4")</v>
          </cell>
          <cell r="C492" t="str">
            <v>und</v>
          </cell>
          <cell r="D492">
            <v>26.76</v>
          </cell>
        </row>
        <row r="493">
          <cell r="A493">
            <v>141525</v>
          </cell>
          <cell r="B493" t="str">
            <v>Adaptador de PVC soldável com flanges livres para caixa d'água, diâmetro 50mm (1 1/2")</v>
          </cell>
          <cell r="C493" t="str">
            <v>und</v>
          </cell>
          <cell r="D493">
            <v>28.15</v>
          </cell>
        </row>
        <row r="494">
          <cell r="A494">
            <v>141526</v>
          </cell>
          <cell r="B494" t="str">
            <v>Adaptador de PVC soldável com flanges livres para caixa d'água, diâmetro 60mm (2")</v>
          </cell>
          <cell r="C494" t="str">
            <v>und</v>
          </cell>
          <cell r="D494">
            <v>38.770000000000003</v>
          </cell>
        </row>
        <row r="495">
          <cell r="A495">
            <v>141527</v>
          </cell>
          <cell r="B495" t="str">
            <v>Adaptador de PVC soldável com flanges livres para caixa d'água, diâmetro 75mm (2 1/2")</v>
          </cell>
          <cell r="C495" t="str">
            <v>und</v>
          </cell>
          <cell r="D495">
            <v>169.81</v>
          </cell>
        </row>
        <row r="496">
          <cell r="A496">
            <v>141529</v>
          </cell>
          <cell r="B496" t="str">
            <v>Adaptador de PVC soldável para registro, diâmetro 32mm x 1"</v>
          </cell>
          <cell r="C496" t="str">
            <v>und</v>
          </cell>
          <cell r="D496">
            <v>5.86</v>
          </cell>
        </row>
        <row r="497">
          <cell r="A497">
            <v>1419</v>
          </cell>
          <cell r="B497" t="str">
            <v>REDE DE ESGOTO - TUBOS DE PVC</v>
          </cell>
          <cell r="D497">
            <v>0</v>
          </cell>
        </row>
        <row r="498">
          <cell r="A498">
            <v>141906</v>
          </cell>
          <cell r="B498" t="str">
            <v>Tubo de PVC rígido soldável branco, para esgoto, diâmetro 40mm (1 1/2"), inclusive conexões</v>
          </cell>
          <cell r="C498" t="str">
            <v>m</v>
          </cell>
          <cell r="D498">
            <v>23.26</v>
          </cell>
        </row>
        <row r="499">
          <cell r="A499">
            <v>141907</v>
          </cell>
          <cell r="B499" t="str">
            <v>Tubo de PVC rígido soldável branco, para esgoto, diâmetro 50mm (2"), inclusive conexões</v>
          </cell>
          <cell r="C499" t="str">
            <v>m</v>
          </cell>
          <cell r="D499">
            <v>30.1</v>
          </cell>
        </row>
        <row r="500">
          <cell r="A500">
            <v>141908</v>
          </cell>
          <cell r="B500" t="str">
            <v>Tubo de PVC rígido soldável branco, para esgoto, diâmetro 75mm (3"), inclusive conexões</v>
          </cell>
          <cell r="C500" t="str">
            <v>m</v>
          </cell>
          <cell r="D500">
            <v>42.57</v>
          </cell>
        </row>
        <row r="501">
          <cell r="A501">
            <v>141909</v>
          </cell>
          <cell r="B501" t="str">
            <v>Tubo de PVC rígido soldável branco, para esgoto, diâmetro 100mm (4"), inclusive conexões</v>
          </cell>
          <cell r="C501" t="str">
            <v>m</v>
          </cell>
          <cell r="D501">
            <v>48.42</v>
          </cell>
        </row>
        <row r="502">
          <cell r="A502">
            <v>141910</v>
          </cell>
          <cell r="B502" t="str">
            <v>Tubo de PVC rígido soldável branco, para esgoto, diâmetro 150mm (6"), inclusive conexões</v>
          </cell>
          <cell r="C502" t="str">
            <v>m</v>
          </cell>
          <cell r="D502">
            <v>72.599999999999994</v>
          </cell>
        </row>
        <row r="503">
          <cell r="A503">
            <v>1421</v>
          </cell>
          <cell r="B503" t="str">
            <v>CAIXAS DE PVC / EQUIPAMENTOS</v>
          </cell>
          <cell r="D503">
            <v>0</v>
          </cell>
        </row>
        <row r="504">
          <cell r="A504">
            <v>142103</v>
          </cell>
          <cell r="B504" t="str">
            <v>Reparo para válvula de descarga, completo</v>
          </cell>
          <cell r="C504" t="str">
            <v>und</v>
          </cell>
          <cell r="D504">
            <v>63.3</v>
          </cell>
        </row>
        <row r="505">
          <cell r="A505">
            <v>142104</v>
          </cell>
          <cell r="B505" t="str">
            <v>Sifão em PVC para pia de cozinha ou lavatório 1x11/2"</v>
          </cell>
          <cell r="C505" t="str">
            <v>und</v>
          </cell>
          <cell r="D505">
            <v>25.21</v>
          </cell>
        </row>
        <row r="506">
          <cell r="A506">
            <v>142106</v>
          </cell>
          <cell r="B506" t="str">
            <v>Sifão em PVC para tanque 2"</v>
          </cell>
          <cell r="C506" t="str">
            <v>und</v>
          </cell>
          <cell r="D506">
            <v>21.49</v>
          </cell>
        </row>
        <row r="507">
          <cell r="A507">
            <v>142107</v>
          </cell>
          <cell r="B507" t="str">
            <v>Ralo sifonado em PVC 100x100mm, com grelha PVC</v>
          </cell>
          <cell r="C507" t="str">
            <v>und</v>
          </cell>
          <cell r="D507">
            <v>36.770000000000003</v>
          </cell>
        </row>
        <row r="508">
          <cell r="A508">
            <v>142109</v>
          </cell>
          <cell r="B508" t="str">
            <v>Ralo seco em PVC 100x100mm, com grelha em PVC</v>
          </cell>
          <cell r="C508" t="str">
            <v>und</v>
          </cell>
          <cell r="D508">
            <v>36.479999999999997</v>
          </cell>
        </row>
        <row r="509">
          <cell r="A509">
            <v>142111</v>
          </cell>
          <cell r="B509" t="str">
            <v>Caixa sifonada em PVC, diâm. 150mm, com grelha e porta grelha quadrados, em aço inox</v>
          </cell>
          <cell r="C509" t="str">
            <v>und</v>
          </cell>
          <cell r="D509">
            <v>81.89</v>
          </cell>
        </row>
        <row r="510">
          <cell r="A510">
            <v>142112</v>
          </cell>
          <cell r="B510" t="str">
            <v>Caixa seca em PVC, diâm. 100mm, com grelha e porta grelha quadrados, em aço inox</v>
          </cell>
          <cell r="C510" t="str">
            <v>und</v>
          </cell>
          <cell r="D510">
            <v>41.95</v>
          </cell>
        </row>
        <row r="511">
          <cell r="A511">
            <v>142114</v>
          </cell>
          <cell r="B511" t="str">
            <v>Tampa para caixa sifonada, em PVC, de 150x150mm</v>
          </cell>
          <cell r="C511" t="str">
            <v>und</v>
          </cell>
          <cell r="D511">
            <v>5.74</v>
          </cell>
        </row>
        <row r="512">
          <cell r="A512">
            <v>142115</v>
          </cell>
          <cell r="B512" t="str">
            <v>Tampa para caixa sifonada, em aço inox, de 150x150mm</v>
          </cell>
          <cell r="C512" t="str">
            <v>und</v>
          </cell>
          <cell r="D512">
            <v>25.17</v>
          </cell>
        </row>
        <row r="513">
          <cell r="A513">
            <v>142116</v>
          </cell>
          <cell r="B513" t="str">
            <v>Tampa para ralo, em PVC, de 100x100mm</v>
          </cell>
          <cell r="C513" t="str">
            <v>und</v>
          </cell>
          <cell r="D513">
            <v>2.74</v>
          </cell>
        </row>
        <row r="514">
          <cell r="A514">
            <v>142117</v>
          </cell>
          <cell r="B514" t="str">
            <v>Tampa para ralo, em aço inox, de 100x100mm</v>
          </cell>
          <cell r="C514" t="str">
            <v>und</v>
          </cell>
          <cell r="D514">
            <v>17.64</v>
          </cell>
        </row>
        <row r="515">
          <cell r="A515">
            <v>142118</v>
          </cell>
          <cell r="B515" t="str">
            <v>Engate flexível de PVC para lavatório</v>
          </cell>
          <cell r="C515" t="str">
            <v>und</v>
          </cell>
          <cell r="D515">
            <v>9.84</v>
          </cell>
        </row>
        <row r="516">
          <cell r="A516">
            <v>142119</v>
          </cell>
          <cell r="B516" t="str">
            <v>Torneira de bóia de PVC, diâm. 3/4" (20mm)</v>
          </cell>
          <cell r="C516" t="str">
            <v>und</v>
          </cell>
          <cell r="D516">
            <v>74.3</v>
          </cell>
        </row>
        <row r="517">
          <cell r="A517">
            <v>142120</v>
          </cell>
          <cell r="B517" t="str">
            <v>Torneira de bóia de PVC, diâm. 1" (25mm)</v>
          </cell>
          <cell r="C517" t="str">
            <v>und</v>
          </cell>
          <cell r="D517">
            <v>90.51</v>
          </cell>
        </row>
        <row r="518">
          <cell r="A518">
            <v>142121</v>
          </cell>
          <cell r="B518" t="str">
            <v>Torneira de bóia de PVC, diâm. 11/4" (32mm)</v>
          </cell>
          <cell r="C518" t="str">
            <v>und</v>
          </cell>
          <cell r="D518">
            <v>170.55</v>
          </cell>
        </row>
        <row r="519">
          <cell r="A519">
            <v>142122</v>
          </cell>
          <cell r="B519" t="str">
            <v>Automático de bóia, duas funções 25A</v>
          </cell>
          <cell r="C519" t="str">
            <v>und</v>
          </cell>
          <cell r="D519">
            <v>65.510000000000005</v>
          </cell>
        </row>
        <row r="520">
          <cell r="A520">
            <v>142123</v>
          </cell>
          <cell r="B520" t="str">
            <v>Adaptador de PVC com flanges livres para caixa d'água de 20mmx1/2"</v>
          </cell>
          <cell r="C520" t="str">
            <v>und</v>
          </cell>
          <cell r="D520">
            <v>11.54</v>
          </cell>
        </row>
        <row r="521">
          <cell r="A521">
            <v>142124</v>
          </cell>
          <cell r="B521" t="str">
            <v>Adaptador de PVC com flanges livres para caixa d'água de 25mmx3/4"</v>
          </cell>
          <cell r="C521" t="str">
            <v>und</v>
          </cell>
          <cell r="D521">
            <v>13.37</v>
          </cell>
        </row>
        <row r="522">
          <cell r="A522">
            <v>142125</v>
          </cell>
          <cell r="B522" t="str">
            <v>Adaptador de PVC com flanges livres para caixa d'água de 32mmx1"</v>
          </cell>
          <cell r="C522" t="str">
            <v>und</v>
          </cell>
          <cell r="D522">
            <v>17.02</v>
          </cell>
        </row>
        <row r="523">
          <cell r="A523">
            <v>1422</v>
          </cell>
          <cell r="B523" t="str">
            <v>ABERTURA E FECHAMENTO DE RASGOS (inclusive preparo e aplicação de argamassa)</v>
          </cell>
          <cell r="D523">
            <v>0</v>
          </cell>
        </row>
        <row r="524">
          <cell r="A524">
            <v>142201</v>
          </cell>
          <cell r="B524" t="str">
            <v>Abertura e fechamento de rasgos em alvenaria, para passagem de tubulações, diâm. 1/2" a 1"</v>
          </cell>
          <cell r="C524" t="str">
            <v>m</v>
          </cell>
          <cell r="D524">
            <v>8.24</v>
          </cell>
        </row>
        <row r="525">
          <cell r="A525">
            <v>142202</v>
          </cell>
          <cell r="B525" t="str">
            <v>Abertura e fechamento de rasgos em alvenaria, para passagem de tubulações, diâm. 11/4" a 2"</v>
          </cell>
          <cell r="C525" t="str">
            <v>m</v>
          </cell>
          <cell r="D525">
            <v>12.34</v>
          </cell>
        </row>
        <row r="526">
          <cell r="A526">
            <v>142203</v>
          </cell>
          <cell r="B526" t="str">
            <v>Abertura e fechamento de rasgos em alvenaria, para passagem de tubulações, diâm. 21/2 a 4"</v>
          </cell>
          <cell r="C526" t="str">
            <v>m</v>
          </cell>
          <cell r="D526">
            <v>18.579999999999998</v>
          </cell>
        </row>
        <row r="527">
          <cell r="A527">
            <v>142204</v>
          </cell>
          <cell r="B527" t="str">
            <v>Abertura e fechamento de rasgos em concreto, para passagem de tubulações, diâm. 1/2" a 1"</v>
          </cell>
          <cell r="C527" t="str">
            <v>m</v>
          </cell>
          <cell r="D527">
            <v>15.72</v>
          </cell>
        </row>
        <row r="528">
          <cell r="A528">
            <v>142205</v>
          </cell>
          <cell r="B528" t="str">
            <v>Abertura e fechamento de rasgos em concreto, para passagem de tubulações, diâm. 11/4" a 2"</v>
          </cell>
          <cell r="C528" t="str">
            <v>m</v>
          </cell>
          <cell r="D528">
            <v>23.95</v>
          </cell>
        </row>
        <row r="529">
          <cell r="A529">
            <v>142206</v>
          </cell>
          <cell r="B529" t="str">
            <v>Abertura e fechamento de rasgos em concreto, para passagem de tubulações, diâm. 2 1/2"a 4"</v>
          </cell>
          <cell r="C529" t="str">
            <v>m</v>
          </cell>
          <cell r="D529">
            <v>34.840000000000003</v>
          </cell>
        </row>
        <row r="530">
          <cell r="A530">
            <v>1423</v>
          </cell>
          <cell r="B530" t="str">
            <v>REVISÕES E REPAROS</v>
          </cell>
          <cell r="D530">
            <v>0</v>
          </cell>
        </row>
        <row r="531">
          <cell r="A531">
            <v>142301</v>
          </cell>
          <cell r="B531" t="str">
            <v>Revisões e reparos em torneiras e registros</v>
          </cell>
          <cell r="C531" t="str">
            <v>und</v>
          </cell>
          <cell r="D531">
            <v>14.15</v>
          </cell>
        </row>
        <row r="532">
          <cell r="A532">
            <v>142302</v>
          </cell>
          <cell r="B532" t="str">
            <v>Revisões e reparos em caixas de descarga</v>
          </cell>
          <cell r="C532" t="str">
            <v>und</v>
          </cell>
          <cell r="D532">
            <v>19.8</v>
          </cell>
        </row>
        <row r="533">
          <cell r="A533">
            <v>142303</v>
          </cell>
          <cell r="B533" t="str">
            <v>Revisões e reparos em torneiras de bóia</v>
          </cell>
          <cell r="C533" t="str">
            <v>und</v>
          </cell>
          <cell r="D533">
            <v>14.15</v>
          </cell>
        </row>
        <row r="534">
          <cell r="A534">
            <v>142304</v>
          </cell>
          <cell r="B534" t="str">
            <v>Fornecimento de durepox para reparos (250g)</v>
          </cell>
          <cell r="C534" t="str">
            <v>und</v>
          </cell>
          <cell r="D534">
            <v>18.78</v>
          </cell>
        </row>
        <row r="535">
          <cell r="A535">
            <v>15</v>
          </cell>
          <cell r="B535" t="str">
            <v>INSTALAÇÕES ELÉTRICAS</v>
          </cell>
          <cell r="D535">
            <v>0</v>
          </cell>
        </row>
        <row r="536">
          <cell r="A536">
            <v>1501</v>
          </cell>
          <cell r="B536" t="str">
            <v>PADRÃO DE ENTRADA</v>
          </cell>
          <cell r="D536">
            <v>0</v>
          </cell>
        </row>
        <row r="537">
          <cell r="A537">
            <v>150122</v>
          </cell>
          <cell r="B537" t="str">
            <v>Mureta de medição utilizando arg. cimento, cal e areia, dimensões 1100x2000x200mm, com pilares e cintas, revestido com chapisco e reboco, inclusive pintura emassamento e pintura acrílica a três demãos, exclusive cobertura</v>
          </cell>
          <cell r="C537" t="str">
            <v>und</v>
          </cell>
          <cell r="D537">
            <v>885.9</v>
          </cell>
        </row>
        <row r="538">
          <cell r="A538">
            <v>150123</v>
          </cell>
          <cell r="B538" t="str">
            <v>Mureta de medição utilizando arg. cimento, cal e areia, dimensões 1500x2200x400mm, revestido com chapisco e reboco, inclusive pintura emassamento, pintura acrílica a três demãos e cobertura em telha cerâmica</v>
          </cell>
          <cell r="C538" t="str">
            <v>und</v>
          </cell>
          <cell r="D538">
            <v>1581.84</v>
          </cell>
        </row>
        <row r="539">
          <cell r="A539">
            <v>1503</v>
          </cell>
          <cell r="B539" t="str">
            <v>QUADRO DE DISTRIBUIÇÃO</v>
          </cell>
          <cell r="D539">
            <v>0</v>
          </cell>
        </row>
        <row r="540">
          <cell r="A540">
            <v>150302</v>
          </cell>
          <cell r="B540" t="str">
            <v>Quadro de distribuição para 06 circuitos, inclusive disjuntores monopolar</v>
          </cell>
          <cell r="C540" t="str">
            <v>und</v>
          </cell>
          <cell r="D540">
            <v>226.56</v>
          </cell>
        </row>
        <row r="541">
          <cell r="A541">
            <v>150306</v>
          </cell>
          <cell r="B541" t="str">
            <v>Quadro de distribuição de energia, de embutir, com 12 divisões modulares com barramento</v>
          </cell>
          <cell r="C541" t="str">
            <v>und</v>
          </cell>
          <cell r="D541">
            <v>319.06</v>
          </cell>
        </row>
        <row r="542">
          <cell r="A542">
            <v>150307</v>
          </cell>
          <cell r="B542" t="str">
            <v>Quadro de distribuição de energia, de embutir, com 18 divisões modulares, com barramento</v>
          </cell>
          <cell r="C542" t="str">
            <v>und</v>
          </cell>
          <cell r="D542">
            <v>345.73</v>
          </cell>
        </row>
        <row r="543">
          <cell r="A543">
            <v>150308</v>
          </cell>
          <cell r="B543" t="str">
            <v>Quadro de distribuição de energia, de embutir, com 24 divisões modulares, com barramento</v>
          </cell>
          <cell r="C543" t="str">
            <v>und</v>
          </cell>
          <cell r="D543">
            <v>391.21</v>
          </cell>
        </row>
        <row r="544">
          <cell r="A544">
            <v>150309</v>
          </cell>
          <cell r="B544" t="str">
            <v>Quadro de distribuição de energia, de embutir, com 32 divisões modulares, com barramento</v>
          </cell>
          <cell r="C544" t="str">
            <v>und</v>
          </cell>
          <cell r="D544">
            <v>443.85</v>
          </cell>
        </row>
        <row r="545">
          <cell r="A545">
            <v>150310</v>
          </cell>
          <cell r="B545" t="str">
            <v>Caixa de distribuição 20x20x15 cm</v>
          </cell>
          <cell r="C545" t="str">
            <v>und</v>
          </cell>
          <cell r="D545">
            <v>62.36</v>
          </cell>
        </row>
        <row r="546">
          <cell r="A546">
            <v>150311</v>
          </cell>
          <cell r="B546" t="str">
            <v>Quadro de distribuição de energia, de embutir, com 12 divisões modulares, sem barramento</v>
          </cell>
          <cell r="C546" t="str">
            <v>und</v>
          </cell>
          <cell r="D546">
            <v>104.4</v>
          </cell>
        </row>
        <row r="547">
          <cell r="A547">
            <v>150312</v>
          </cell>
          <cell r="B547" t="str">
            <v>Quadro de distribuição de energia, de embutir, com 3 divisões modulares, sem barramento</v>
          </cell>
          <cell r="C547" t="str">
            <v>und</v>
          </cell>
          <cell r="D547">
            <v>81.09</v>
          </cell>
        </row>
        <row r="548">
          <cell r="A548">
            <v>150313</v>
          </cell>
          <cell r="B548" t="str">
            <v>Quadro de distribuição de energia, de embutir, com 6 divisões modulares, sem barramento</v>
          </cell>
          <cell r="C548" t="str">
            <v>und</v>
          </cell>
          <cell r="D548">
            <v>138.21</v>
          </cell>
        </row>
        <row r="549">
          <cell r="A549">
            <v>150315</v>
          </cell>
          <cell r="B549" t="str">
            <v>Quadro distrib. energia, embutido ou semi embutido, capac. p/ 34 disj. DIN, c/barram trif. 150A barra. neutro e terra, fab. em chapa de aço 12 USG com porta, espelho, trinco com fechad ch yale, Ref. QDETG II-34DIN-CEMAR ou equiv.</v>
          </cell>
          <cell r="C549" t="str">
            <v>und</v>
          </cell>
          <cell r="D549">
            <v>733.73</v>
          </cell>
        </row>
        <row r="550">
          <cell r="A550">
            <v>150316</v>
          </cell>
          <cell r="B550" t="str">
            <v>Quadro distrib. energia, embutido ou semi embutido, capac. p/ 44 disj. DIN, c/barram trif. 150A barra. neutro e terra, fab. em chapa de aço 12 USG com porta, espelho, trinco com fechad ch yale, Ref. QDETG II-44DIN-CEMAR ou equiv.</v>
          </cell>
          <cell r="C550" t="str">
            <v>und</v>
          </cell>
          <cell r="D550">
            <v>874.74</v>
          </cell>
        </row>
        <row r="551">
          <cell r="A551">
            <v>150317</v>
          </cell>
          <cell r="B551" t="str">
            <v>Quadro distrib. energia, embutido ou semi embutido, capac. p/ 56 disj. DIN, c/barram trif. 225A barra. neutro e terra, fab. em chapa de aço 12 USG com porta, espelho, trinco com fechad ch</v>
          </cell>
          <cell r="C551" t="str">
            <v>und</v>
          </cell>
          <cell r="D551">
            <v>1116.21</v>
          </cell>
        </row>
        <row r="552">
          <cell r="A552">
            <v>1506</v>
          </cell>
          <cell r="B552" t="str">
            <v>CAIXAS DE PASSAGEM</v>
          </cell>
          <cell r="D552">
            <v>0</v>
          </cell>
        </row>
        <row r="553">
          <cell r="A553">
            <v>150609</v>
          </cell>
          <cell r="B553" t="str">
            <v>Caixa para medidor polifásico carga até 41000W inclusive caixa para disjuntor polifásico até 100A</v>
          </cell>
          <cell r="C553" t="str">
            <v>und</v>
          </cell>
          <cell r="D553">
            <v>116.12</v>
          </cell>
        </row>
        <row r="554">
          <cell r="A554">
            <v>150610</v>
          </cell>
          <cell r="B554" t="str">
            <v>Caixa de aterramento de concreto simples, nas dimensões de 30x30x25cm, com revest. int. em chapisco e reboco, tampa de concreto esp.5cm e lastro de brita esp. 5 cm, incl. haste 5/8"x2400mm</v>
          </cell>
          <cell r="C554" t="str">
            <v>und</v>
          </cell>
          <cell r="D554">
            <v>147.71</v>
          </cell>
        </row>
        <row r="555">
          <cell r="A555">
            <v>150612</v>
          </cell>
          <cell r="B555" t="str">
            <v>Caixa de passagem em chapa de aço galvanizada 4" x 4", com tampa parafusada</v>
          </cell>
          <cell r="C555" t="str">
            <v>und</v>
          </cell>
          <cell r="D555">
            <v>26.24</v>
          </cell>
        </row>
        <row r="556">
          <cell r="A556">
            <v>150614</v>
          </cell>
          <cell r="B556" t="str">
            <v>Caixa de passagem de alvenaria de blocos de concreto 9x19x39cm, dimensões de 30x30x50cm, com revestimento interno em chapisco e reboco, tampa de concreto esp.5cm e lastro de brita 5 cm</v>
          </cell>
          <cell r="C556" t="str">
            <v>und</v>
          </cell>
          <cell r="D556">
            <v>91.47</v>
          </cell>
        </row>
        <row r="557">
          <cell r="A557">
            <v>150615</v>
          </cell>
          <cell r="B557" t="str">
            <v>Caixa de passagem de alvenaria de blocos de concreto 9x19x39cm, dimensões de 40x40x50cm, com revestimento interno em chapisco e reboco, tampa de concreto esp.5cm e lastro de brita 5 cm</v>
          </cell>
          <cell r="C557" t="str">
            <v>und</v>
          </cell>
          <cell r="D557">
            <v>117.33</v>
          </cell>
        </row>
        <row r="558">
          <cell r="A558">
            <v>150616</v>
          </cell>
          <cell r="B558" t="str">
            <v>Caixa de passagem de alvenaria de blocos de concreto 9x19x39cm, dimensões de 50x50x50cm, com revestimento interno em chapisco e reboco, tampa de concreto esp.5cm e lastro de brita 5 cm</v>
          </cell>
          <cell r="C558" t="str">
            <v>und</v>
          </cell>
          <cell r="D558">
            <v>163.94</v>
          </cell>
        </row>
        <row r="559">
          <cell r="A559">
            <v>150623</v>
          </cell>
          <cell r="B559" t="str">
            <v>Caixa de passagem 4x2", chapa 18</v>
          </cell>
          <cell r="C559" t="str">
            <v>und</v>
          </cell>
          <cell r="D559">
            <v>6.07</v>
          </cell>
        </row>
        <row r="560">
          <cell r="A560">
            <v>150626</v>
          </cell>
          <cell r="B560" t="str">
            <v>Conjunto caixa termoplástica para Medidor Padrão ESCELSA Monofáfico com tampa transparente em policarbonato P-980-009 inclusive caixa para disjuntor monof P-940-003 Padrão Escelsa</v>
          </cell>
          <cell r="C560" t="str">
            <v>und</v>
          </cell>
          <cell r="D560">
            <v>84.82</v>
          </cell>
        </row>
        <row r="561">
          <cell r="A561">
            <v>150628</v>
          </cell>
          <cell r="B561" t="str">
            <v>Caixa de embutir marca de referência Tigreflex, 4x2"</v>
          </cell>
          <cell r="C561" t="str">
            <v>und</v>
          </cell>
          <cell r="D561">
            <v>5.81</v>
          </cell>
        </row>
        <row r="562">
          <cell r="A562">
            <v>150629</v>
          </cell>
          <cell r="B562" t="str">
            <v>Caixa de embutir marca de referência Tigreflex, 4x4"</v>
          </cell>
          <cell r="C562" t="str">
            <v>und</v>
          </cell>
          <cell r="D562">
            <v>10.15</v>
          </cell>
        </row>
        <row r="563">
          <cell r="A563">
            <v>150630</v>
          </cell>
          <cell r="B563" t="str">
            <v>Caixa de passagem 4x4", chapa 18</v>
          </cell>
          <cell r="C563" t="str">
            <v>und</v>
          </cell>
          <cell r="D563">
            <v>7.19</v>
          </cell>
        </row>
        <row r="564">
          <cell r="A564">
            <v>150632</v>
          </cell>
          <cell r="B564" t="str">
            <v>Caixa de passagem 150x150x80mm, chapa 18, com tampa parafusada</v>
          </cell>
          <cell r="C564" t="str">
            <v>und</v>
          </cell>
          <cell r="D564">
            <v>45.13</v>
          </cell>
        </row>
        <row r="565">
          <cell r="A565">
            <v>150633</v>
          </cell>
          <cell r="B565" t="str">
            <v>Caixa de passagem 200x200x100mm, chapa 18, com tampa parafusada</v>
          </cell>
          <cell r="C565" t="str">
            <v>und</v>
          </cell>
          <cell r="D565">
            <v>64.62</v>
          </cell>
        </row>
        <row r="566">
          <cell r="A566">
            <v>150634</v>
          </cell>
          <cell r="B566" t="str">
            <v>Caixa de passagem 300x300x120mm, chapa 18, com tampa parafusada</v>
          </cell>
          <cell r="C566" t="str">
            <v>und</v>
          </cell>
          <cell r="D566">
            <v>89.38</v>
          </cell>
        </row>
        <row r="567">
          <cell r="A567">
            <v>150635</v>
          </cell>
          <cell r="B567" t="str">
            <v>Caixa de passagem 400x400x120mm, chapa 18, com tampa parafusada</v>
          </cell>
          <cell r="C567" t="str">
            <v>und</v>
          </cell>
          <cell r="D567">
            <v>121.44</v>
          </cell>
        </row>
        <row r="568">
          <cell r="A568">
            <v>150636</v>
          </cell>
          <cell r="B568" t="str">
            <v>Caixa sextavada em PVC de 3x3x1 1/2", marca de referência Tigreflex</v>
          </cell>
          <cell r="C568" t="str">
            <v>und</v>
          </cell>
          <cell r="D568">
            <v>7.54</v>
          </cell>
        </row>
        <row r="569">
          <cell r="A569">
            <v>1507</v>
          </cell>
          <cell r="B569" t="str">
            <v>ENVELOPAMENTO DE ELETRODUTOS</v>
          </cell>
          <cell r="D569">
            <v>0</v>
          </cell>
        </row>
        <row r="570">
          <cell r="A570">
            <v>150701</v>
          </cell>
          <cell r="B570" t="str">
            <v>Envelopamento de concreto simples com consumo mínimo de cimento de 250kg/m3, inclusive escavação para profundidade mínima do eletroduto de 50 cm, de 25 x 25 cm, para 1 eletroduto</v>
          </cell>
          <cell r="C570" t="str">
            <v>m</v>
          </cell>
          <cell r="D570">
            <v>36.03</v>
          </cell>
        </row>
        <row r="571">
          <cell r="A571">
            <v>150702</v>
          </cell>
          <cell r="B571" t="str">
            <v>Envelopamento de concreto simples com consumo mínimo de cimento de 250kg/m3, inclusive escavação para profundidade mínima do eletroduto de 50 cm, de 25 x 30 cm, para 2 eletrodutos</v>
          </cell>
          <cell r="C571" t="str">
            <v>m</v>
          </cell>
          <cell r="D571">
            <v>43.23</v>
          </cell>
        </row>
        <row r="572">
          <cell r="A572">
            <v>150703</v>
          </cell>
          <cell r="B572" t="str">
            <v>Envelopamento de concreto simples com consumo mínimo de cimento de 250kg/m3, inclusive escavação para profundidade mínima do eletroduto de 50cm, de 60 x 30 cm, para 3 eletrodutos</v>
          </cell>
          <cell r="C572" t="str">
            <v>m</v>
          </cell>
          <cell r="D572">
            <v>112.25</v>
          </cell>
        </row>
        <row r="573">
          <cell r="A573">
            <v>150704</v>
          </cell>
          <cell r="B573" t="str">
            <v>Envelopamento de concreto simples com consumo mínimo de cimento de 250kg/m3, inclusive escavação para profundidade mínima do eletroduto de 50cm, de 45 x 45 cm, para 3 eletrodutos</v>
          </cell>
          <cell r="C573" t="str">
            <v>m</v>
          </cell>
          <cell r="D573">
            <v>120.23</v>
          </cell>
        </row>
        <row r="574">
          <cell r="A574">
            <v>1508</v>
          </cell>
          <cell r="B574" t="str">
            <v>INSTALAÇÕES APARENTES</v>
          </cell>
          <cell r="D574">
            <v>0</v>
          </cell>
        </row>
        <row r="575">
          <cell r="A575">
            <v>150801</v>
          </cell>
          <cell r="B575" t="str">
            <v>Eletroduto aparente de PVC rígido roscável diâmetro 3/4", inclusive abraçadeira de fixação</v>
          </cell>
          <cell r="C575" t="str">
            <v>m</v>
          </cell>
          <cell r="D575">
            <v>10.23</v>
          </cell>
        </row>
        <row r="576">
          <cell r="A576">
            <v>150802</v>
          </cell>
          <cell r="B576" t="str">
            <v>Caixa de ligação de alumínio silício, tipo CONDULETES,sem rosca, no formato B, inclusive tampa com vedação, diâmetro 3/4"</v>
          </cell>
          <cell r="C576" t="str">
            <v>und</v>
          </cell>
          <cell r="D576">
            <v>15.99</v>
          </cell>
        </row>
        <row r="577">
          <cell r="A577">
            <v>150803</v>
          </cell>
          <cell r="B577" t="str">
            <v>Caixa de ligação de alumínio silício, tipo CONDULETES, sem rosca, no formato T, inclusive tampa com vedação, diâmetro 3/4"</v>
          </cell>
          <cell r="C577" t="str">
            <v>und</v>
          </cell>
          <cell r="D577">
            <v>19.62</v>
          </cell>
        </row>
        <row r="578">
          <cell r="A578">
            <v>150804</v>
          </cell>
          <cell r="B578" t="str">
            <v>Caixa de ligação de alumínio silício, tipo CONDULETES, sem rosca, no formato LR, inclusive tampa com vedação, diâmetro 3/4"</v>
          </cell>
          <cell r="C578" t="str">
            <v>und</v>
          </cell>
          <cell r="D578">
            <v>17.670000000000002</v>
          </cell>
        </row>
        <row r="579">
          <cell r="A579">
            <v>150805</v>
          </cell>
          <cell r="B579" t="str">
            <v>Caixa de ligação de alumínio silício, tipo CONDULETES, sem rosca, no formato X, inclusive tampa com vedação, diâmetro 3/4"</v>
          </cell>
          <cell r="C579" t="str">
            <v>und</v>
          </cell>
          <cell r="D579">
            <v>18.84</v>
          </cell>
        </row>
        <row r="580">
          <cell r="A580">
            <v>150806</v>
          </cell>
          <cell r="B580" t="str">
            <v>Eletroduto aparente de PVC rígido roscável diâmetro 1", inclusive abraçadeira de fixação</v>
          </cell>
          <cell r="C580" t="str">
            <v>m</v>
          </cell>
          <cell r="D580">
            <v>15.85</v>
          </cell>
        </row>
        <row r="581">
          <cell r="A581">
            <v>150807</v>
          </cell>
          <cell r="B581" t="str">
            <v>Canaleta sistema X da Pial ou equivalente, inclusive conexões</v>
          </cell>
          <cell r="C581" t="str">
            <v>m</v>
          </cell>
          <cell r="D581">
            <v>9.89</v>
          </cell>
        </row>
        <row r="582">
          <cell r="A582">
            <v>150835</v>
          </cell>
          <cell r="B582" t="str">
            <v>Eletrocalha perfurada em chapa de aço galvanizado nº16, 150x50mm, sem tampa</v>
          </cell>
          <cell r="C582" t="str">
            <v>m</v>
          </cell>
          <cell r="D582">
            <v>48.36</v>
          </cell>
        </row>
        <row r="583">
          <cell r="A583">
            <v>150836</v>
          </cell>
          <cell r="B583" t="str">
            <v>Eletrocalha perfurada em chapa de aço galvanizado nº16, 200x100mm, sem tampa</v>
          </cell>
          <cell r="C583" t="str">
            <v>m</v>
          </cell>
          <cell r="D583">
            <v>65.03</v>
          </cell>
        </row>
        <row r="584">
          <cell r="A584">
            <v>150837</v>
          </cell>
          <cell r="B584" t="str">
            <v>Eletrocalha perfurada em chapa de aço galvanizado nº16, 300x100mm, sem tampa</v>
          </cell>
          <cell r="C584" t="str">
            <v>m</v>
          </cell>
          <cell r="D584">
            <v>88.72</v>
          </cell>
        </row>
        <row r="585">
          <cell r="A585">
            <v>150838</v>
          </cell>
          <cell r="B585" t="str">
            <v>Eletrocalha perfurada em chapa de aço galvanizado nº16, 400x100mm, sem tampa</v>
          </cell>
          <cell r="C585" t="str">
            <v>m</v>
          </cell>
          <cell r="D585">
            <v>108.59</v>
          </cell>
        </row>
        <row r="586">
          <cell r="A586">
            <v>150843</v>
          </cell>
          <cell r="B586" t="str">
            <v>Redução concêntrica para eletrocalha perfurada, tipo "U", 200x150mm, aba 100</v>
          </cell>
          <cell r="C586" t="str">
            <v>und</v>
          </cell>
          <cell r="D586">
            <v>39.1</v>
          </cell>
        </row>
        <row r="587">
          <cell r="A587">
            <v>150844</v>
          </cell>
          <cell r="B587" t="str">
            <v>Redução concêntrica para eletrocalha perfurada, tipo "U", 300x150mm, aba 100</v>
          </cell>
          <cell r="C587" t="str">
            <v>und</v>
          </cell>
          <cell r="D587">
            <v>49.41</v>
          </cell>
        </row>
        <row r="588">
          <cell r="A588">
            <v>150845</v>
          </cell>
          <cell r="B588" t="str">
            <v>Redução concêntrica para eletrocalha perfurada, tipo "U", 400x150mm, aba 100</v>
          </cell>
          <cell r="C588" t="str">
            <v>und</v>
          </cell>
          <cell r="D588">
            <v>59.4</v>
          </cell>
        </row>
        <row r="589">
          <cell r="A589">
            <v>150850</v>
          </cell>
          <cell r="B589" t="str">
            <v>Saída horizontal para eletroduto de 3/4"</v>
          </cell>
          <cell r="C589" t="str">
            <v>und</v>
          </cell>
          <cell r="D589">
            <v>6.08</v>
          </cell>
        </row>
        <row r="590">
          <cell r="A590">
            <v>150851</v>
          </cell>
          <cell r="B590" t="str">
            <v>Saída horizontal para eletroduto de 1"</v>
          </cell>
          <cell r="C590" t="str">
            <v>und</v>
          </cell>
          <cell r="D590">
            <v>6.08</v>
          </cell>
        </row>
        <row r="591">
          <cell r="A591">
            <v>150852</v>
          </cell>
          <cell r="B591" t="str">
            <v>Saída horizontal para eletroduto de 2"</v>
          </cell>
          <cell r="C591" t="str">
            <v>und</v>
          </cell>
          <cell r="D591">
            <v>7.38</v>
          </cell>
        </row>
        <row r="592">
          <cell r="A592">
            <v>150860</v>
          </cell>
          <cell r="B592" t="str">
            <v>Tampa de encaixe para eletrocalha em chapa de aço galvanizada 18, dim. 150mm</v>
          </cell>
          <cell r="C592" t="str">
            <v>und</v>
          </cell>
          <cell r="D592">
            <v>24</v>
          </cell>
        </row>
        <row r="593">
          <cell r="A593">
            <v>150861</v>
          </cell>
          <cell r="B593" t="str">
            <v>Tampa de encaixe para eletrocalha em chapa de aço galvanizada 18, dim. 200mm</v>
          </cell>
          <cell r="C593" t="str">
            <v>und</v>
          </cell>
          <cell r="D593">
            <v>27.06</v>
          </cell>
        </row>
        <row r="594">
          <cell r="A594">
            <v>150862</v>
          </cell>
          <cell r="B594" t="str">
            <v>Tampa de encaixe para eletrocalha em chapa de aço galvanizada 18, dim. 300mm</v>
          </cell>
          <cell r="C594" t="str">
            <v>und</v>
          </cell>
          <cell r="D594">
            <v>33.729999999999997</v>
          </cell>
        </row>
        <row r="595">
          <cell r="A595">
            <v>150863</v>
          </cell>
          <cell r="B595" t="str">
            <v>Tampa de encaixe para eletrocalha em chapa de aço galvanizada 18, dim. 400mm</v>
          </cell>
          <cell r="C595" t="str">
            <v>und</v>
          </cell>
          <cell r="D595">
            <v>41.03</v>
          </cell>
        </row>
        <row r="596">
          <cell r="A596">
            <v>150866</v>
          </cell>
          <cell r="B596" t="str">
            <v>Junção simples para eletrocalha metálica 200x100mm, galvanizada, ref. Mega MG 2760 ou equivalente</v>
          </cell>
          <cell r="C596" t="str">
            <v>und</v>
          </cell>
          <cell r="D596">
            <v>8.41</v>
          </cell>
        </row>
        <row r="597">
          <cell r="A597">
            <v>150867</v>
          </cell>
          <cell r="B597" t="str">
            <v>Junção simples para eletrocalha metálica 300x100mm, galvanizada, ref. Mega MG 2760 ou equivalente</v>
          </cell>
          <cell r="C597" t="str">
            <v>und</v>
          </cell>
          <cell r="D597">
            <v>9.0299999999999994</v>
          </cell>
        </row>
        <row r="598">
          <cell r="A598">
            <v>150870</v>
          </cell>
          <cell r="B598" t="str">
            <v>TÊ horizontal 90º para eletrocalha metálica 200x100mm, galvanizada, ref. MEGA MG 2570 ou equivalente</v>
          </cell>
          <cell r="C598" t="str">
            <v>und</v>
          </cell>
          <cell r="D598">
            <v>82.84</v>
          </cell>
        </row>
        <row r="599">
          <cell r="A599">
            <v>150871</v>
          </cell>
          <cell r="B599" t="str">
            <v>TÊ horizontal 90º para eletrocalha metálica 300x100mm, galvanizada, ref. MEGA MG 2570 ou equivalente</v>
          </cell>
          <cell r="C599" t="str">
            <v>und</v>
          </cell>
          <cell r="D599">
            <v>104.82</v>
          </cell>
        </row>
        <row r="600">
          <cell r="A600">
            <v>150875</v>
          </cell>
          <cell r="B600" t="str">
            <v>Curva horizontal 90º para eletrocalha metálica, 200x100mm, galvanizada, ref. MEGA MG 2510</v>
          </cell>
          <cell r="C600" t="str">
            <v>und</v>
          </cell>
          <cell r="D600">
            <v>61.7</v>
          </cell>
        </row>
        <row r="601">
          <cell r="A601">
            <v>150876</v>
          </cell>
          <cell r="B601" t="str">
            <v>Curva horizontal 90º para eletrocalha metálica, 300x100mm, galvanizada, ref. MEGA MG 2510</v>
          </cell>
          <cell r="C601" t="str">
            <v>und</v>
          </cell>
          <cell r="D601">
            <v>81.2</v>
          </cell>
        </row>
        <row r="602">
          <cell r="A602">
            <v>150880</v>
          </cell>
          <cell r="B602" t="str">
            <v>Suporte de fixação de eletroduto no teto, através de fita metálica perfurada (Walsiwa) ou equiv (1,30m), cursor (1 und), h=60cm, suporte "Y" (1 und), parafuso e bucha S8 (1 und)</v>
          </cell>
          <cell r="C602" t="str">
            <v>und</v>
          </cell>
          <cell r="D602">
            <v>16.12</v>
          </cell>
        </row>
        <row r="603">
          <cell r="A603">
            <v>150881</v>
          </cell>
          <cell r="B603" t="str">
            <v>Suporte de fixação de eletrocalha de 200x100mm, na parede, através de suporte tipo mão francesa simples (1 und), parafuso e bucha S8 (2und)</v>
          </cell>
          <cell r="C603" t="str">
            <v>und</v>
          </cell>
          <cell r="D603">
            <v>19.149999999999999</v>
          </cell>
        </row>
        <row r="604">
          <cell r="A604">
            <v>150882</v>
          </cell>
          <cell r="B604" t="str">
            <v>Suporte de fixação de eletrocalha de 300x100mm, na parede, através de suporte tipo mão francesa reforçada (1 und), parafuso e bucha S8 (2 und)</v>
          </cell>
          <cell r="C604" t="str">
            <v>und</v>
          </cell>
          <cell r="D604">
            <v>36.72</v>
          </cell>
        </row>
        <row r="605">
          <cell r="A605">
            <v>150883</v>
          </cell>
          <cell r="B605" t="str">
            <v>Suporte de fixação de eletrocalha de 400x100mm, na parede, através de suporte tipo mão francesa reforçada (1 und), parafuso e bucha S8 (2 und)</v>
          </cell>
          <cell r="C605" t="str">
            <v>und</v>
          </cell>
          <cell r="D605">
            <v>41.98</v>
          </cell>
        </row>
        <row r="606">
          <cell r="A606">
            <v>150884</v>
          </cell>
          <cell r="B606" t="str">
            <v>Suporte de fixação de eletrocalha de 200x100mm, no teto, através de gancho vertical (1 und), porca sextavada e arruela 1/4" (4 und), vergalhão rosca total 1/4" (h=60cm), cantoneira ZZ (1 und) e parafuso e bucha S8 (2 und)</v>
          </cell>
          <cell r="C606" t="str">
            <v>und</v>
          </cell>
          <cell r="D606">
            <v>23.65</v>
          </cell>
        </row>
        <row r="607">
          <cell r="A607">
            <v>150885</v>
          </cell>
          <cell r="B607" t="str">
            <v>Suporte de fixação de eletrocalha de 300x100mm, no teto, através de suporte angular (1 und), porca sextavada e arruela 1/4' (4 und) , vergalhão com rosca total 1/4" (h=60cm), cantoneira ZZ (2 und) e parafuso e bucha S8 (2 und)</v>
          </cell>
          <cell r="C607" t="str">
            <v>und</v>
          </cell>
          <cell r="D607">
            <v>33.770000000000003</v>
          </cell>
        </row>
        <row r="608">
          <cell r="A608">
            <v>150886</v>
          </cell>
          <cell r="B608" t="str">
            <v>Suporte de fixação de eletrocalha de 400x100mm, no teto, através de suporte angular (1 und), porca sextavada e arruela 1/4' (4 und), vergalhão rosca total 1/4" (h=60cm), cantoneira ZZ (2 und) e parafuso e bucha S8 (2 und)</v>
          </cell>
          <cell r="C608" t="str">
            <v>und</v>
          </cell>
          <cell r="D608">
            <v>36.18</v>
          </cell>
        </row>
        <row r="609">
          <cell r="A609">
            <v>1509</v>
          </cell>
          <cell r="B609" t="str">
            <v>COMPOSIÇÕES INTERMEDIÁRIAS P/ ELETRICA</v>
          </cell>
          <cell r="D609">
            <v>0</v>
          </cell>
        </row>
        <row r="610">
          <cell r="A610">
            <v>150906</v>
          </cell>
          <cell r="B610" t="str">
            <v>Arame galvanizado 12 BWG (0.048 kg/m)</v>
          </cell>
          <cell r="C610" t="str">
            <v>m</v>
          </cell>
          <cell r="D610">
            <v>1.26</v>
          </cell>
        </row>
        <row r="611">
          <cell r="A611">
            <v>150910</v>
          </cell>
          <cell r="B611" t="str">
            <v>Cabeçote de alumínio de 3/4"</v>
          </cell>
          <cell r="C611" t="str">
            <v>und</v>
          </cell>
          <cell r="D611">
            <v>8.42</v>
          </cell>
        </row>
        <row r="612">
          <cell r="A612">
            <v>150916</v>
          </cell>
          <cell r="B612" t="str">
            <v>Canaleta sistema X Pial ou equivalente, inclusive conecções, 20x10x2200 mm, cod. 30801</v>
          </cell>
          <cell r="C612" t="str">
            <v>und</v>
          </cell>
          <cell r="D612">
            <v>22.65</v>
          </cell>
        </row>
        <row r="613">
          <cell r="A613">
            <v>150918</v>
          </cell>
          <cell r="B613" t="str">
            <v>Fita isolante em rolo de 19mm x 20 m, número 33 Scoth ou equivalente</v>
          </cell>
          <cell r="C613" t="str">
            <v>und</v>
          </cell>
          <cell r="D613">
            <v>23.73</v>
          </cell>
        </row>
        <row r="614">
          <cell r="A614">
            <v>150932</v>
          </cell>
          <cell r="B614" t="str">
            <v>Receptáculo (bocal) de louça para lâmpada incandescente</v>
          </cell>
          <cell r="C614" t="str">
            <v>und</v>
          </cell>
          <cell r="D614">
            <v>5.27</v>
          </cell>
        </row>
        <row r="615">
          <cell r="A615">
            <v>150934</v>
          </cell>
          <cell r="B615" t="str">
            <v>Lâmpada fluorescente 40 W</v>
          </cell>
          <cell r="C615" t="str">
            <v>und</v>
          </cell>
          <cell r="D615">
            <v>9.91</v>
          </cell>
        </row>
        <row r="616">
          <cell r="A616">
            <v>150937</v>
          </cell>
          <cell r="B616" t="str">
            <v>Arame de aço 14 BWG para guia</v>
          </cell>
          <cell r="C616" t="str">
            <v>m</v>
          </cell>
          <cell r="D616">
            <v>3.08</v>
          </cell>
        </row>
        <row r="617">
          <cell r="A617">
            <v>150964</v>
          </cell>
          <cell r="B617" t="str">
            <v>Lâmpada fluorescente de 20W</v>
          </cell>
          <cell r="C617" t="str">
            <v>und</v>
          </cell>
          <cell r="D617">
            <v>9.91</v>
          </cell>
        </row>
        <row r="618">
          <cell r="A618">
            <v>150967</v>
          </cell>
          <cell r="B618" t="str">
            <v>Soquete para lâmpada fluorescente</v>
          </cell>
          <cell r="C618" t="str">
            <v>und</v>
          </cell>
          <cell r="D618">
            <v>4.8499999999999996</v>
          </cell>
        </row>
        <row r="619">
          <cell r="A619">
            <v>1510</v>
          </cell>
          <cell r="B619" t="str">
            <v>CAIXAS DE PASSAGEM EMPREGANDO ARGAMASSA DE CIMENTO, CAL E AREIA</v>
          </cell>
          <cell r="D619">
            <v>0</v>
          </cell>
        </row>
        <row r="620">
          <cell r="A620">
            <v>151001</v>
          </cell>
          <cell r="B620" t="str">
            <v>Caixa de passagem de alvenaria de blocos cerâmicos 10 furos 10x20x20cm dimensões de 25x25x25cm, com revestimento interno em chapisco e reboco, tampa de concreto esp.5cm e lastro de brita 5 cm</v>
          </cell>
          <cell r="C620" t="str">
            <v>und</v>
          </cell>
          <cell r="D620">
            <v>79.28</v>
          </cell>
        </row>
        <row r="621">
          <cell r="A621">
            <v>151002</v>
          </cell>
          <cell r="B621" t="str">
            <v>Caixa de passagem de alvenaria de blocos cerâmicos 10 furos 10x20x20cm dimensões de 50x50x50cm, com revestimento interno em chapisco e reboco, tampa de concreto esp.5cm e lastro de brita 5 cm</v>
          </cell>
          <cell r="C621" t="str">
            <v>und</v>
          </cell>
          <cell r="D621">
            <v>180.75</v>
          </cell>
        </row>
        <row r="622">
          <cell r="A622">
            <v>151003</v>
          </cell>
          <cell r="B622" t="str">
            <v>Caixa de passagem de alvenaria de blocos cerâmicos 10 furos 10x20x20cm, dimensão de 30x30x30cm, com revestimento interno em chapisco e reboco, tampa de concreto esp. 5cm e lastro de brita 5cm</v>
          </cell>
          <cell r="C622" t="str">
            <v>und</v>
          </cell>
          <cell r="D622">
            <v>78.849999999999994</v>
          </cell>
        </row>
        <row r="623">
          <cell r="A623">
            <v>151004</v>
          </cell>
          <cell r="B623" t="str">
            <v>@(CANCELADA-UTILIZAR SERVIÇO 151002) - Caixa de passagem de alvenaria de blocos cerâmicos 10 furos 10x20x20cm, dimensão de 50x50x50cm, com revestimento interno em chapisco e reboco, tampa de concreto esp. 5cm e lastro de brita 5cm</v>
          </cell>
          <cell r="C623" t="str">
            <v>und</v>
          </cell>
          <cell r="D623">
            <v>176.81</v>
          </cell>
        </row>
        <row r="624">
          <cell r="A624">
            <v>151015</v>
          </cell>
          <cell r="B624" t="str">
            <v>Caixa de inspeção de alvenaria de blocos cerâmicos 10 furos 10x20x20cm dimensões de 30x30x60cm, com revestimento interno em chapisco e reboco, tampa de concreto esp.5cm e lastro de brita 5 cm</v>
          </cell>
          <cell r="C624" t="str">
            <v>und</v>
          </cell>
          <cell r="D624">
            <v>145.09</v>
          </cell>
        </row>
        <row r="625">
          <cell r="A625">
            <v>151016</v>
          </cell>
          <cell r="B625" t="str">
            <v>Caixa de passagem de alvenaria de blocos de concreto 9x19x39cm, dimensões de 80x80x80m, com revestimento interno em chapisco e reboco tampa de concreto esp. 5cm e lastro de brita 5cm</v>
          </cell>
          <cell r="C625" t="str">
            <v>und</v>
          </cell>
          <cell r="D625">
            <v>436.29</v>
          </cell>
        </row>
        <row r="626">
          <cell r="A626">
            <v>151017</v>
          </cell>
          <cell r="B626" t="str">
            <v>Caixa de passagem de alvenaria de blocos de concreto 9x19x39cm, dimensões de 1.00x1.00x1.00m, com revestimento interno em chapisco e reboco tampa de concreto esp. 5cm e lastro de brita 5cm</v>
          </cell>
          <cell r="C626" t="str">
            <v>und</v>
          </cell>
          <cell r="D626">
            <v>662.56</v>
          </cell>
        </row>
        <row r="627">
          <cell r="A627">
            <v>1511</v>
          </cell>
          <cell r="B627" t="str">
            <v>ELETRODUTOS E CONEXÕES</v>
          </cell>
          <cell r="D627">
            <v>0</v>
          </cell>
        </row>
        <row r="628">
          <cell r="A628">
            <v>151125</v>
          </cell>
          <cell r="B628" t="str">
            <v>Eletroduto de PVC rígido roscável, diâm. 1/2" (20mm), inclusive conexões</v>
          </cell>
          <cell r="C628" t="str">
            <v>m</v>
          </cell>
          <cell r="D628">
            <v>10.62</v>
          </cell>
        </row>
        <row r="629">
          <cell r="A629">
            <v>151126</v>
          </cell>
          <cell r="B629" t="str">
            <v>Eletroduto de PVC rígido roscável, diâm. 3/4" (25mm), inclusive conexões</v>
          </cell>
          <cell r="C629" t="str">
            <v>m</v>
          </cell>
          <cell r="D629">
            <v>11.15</v>
          </cell>
        </row>
        <row r="630">
          <cell r="A630">
            <v>151127</v>
          </cell>
          <cell r="B630" t="str">
            <v>Eletroduto de PVC rígido roscável, diâm. 1" (32mm), inclusive conexões</v>
          </cell>
          <cell r="C630" t="str">
            <v>m</v>
          </cell>
          <cell r="D630">
            <v>16.649999999999999</v>
          </cell>
        </row>
        <row r="631">
          <cell r="A631">
            <v>151128</v>
          </cell>
          <cell r="B631" t="str">
            <v>Eletroduto de PVC rígido roscável, diâm. 1 1/4" (40mm), inclusive conexões</v>
          </cell>
          <cell r="C631" t="str">
            <v>m</v>
          </cell>
          <cell r="D631">
            <v>19.93</v>
          </cell>
        </row>
        <row r="632">
          <cell r="A632">
            <v>151129</v>
          </cell>
          <cell r="B632" t="str">
            <v>Eletroduto de PVC rígido roscável, diâm. 1 1/2" (50mm), inclusive conexões</v>
          </cell>
          <cell r="C632" t="str">
            <v>m</v>
          </cell>
          <cell r="D632">
            <v>24.14</v>
          </cell>
        </row>
        <row r="633">
          <cell r="A633">
            <v>151130</v>
          </cell>
          <cell r="B633" t="str">
            <v>Eletroduto de PVC rígido roscável, diâm. 2" (60mm), inclusive conexões</v>
          </cell>
          <cell r="C633" t="str">
            <v>m</v>
          </cell>
          <cell r="D633">
            <v>29.07</v>
          </cell>
        </row>
        <row r="634">
          <cell r="A634">
            <v>151131</v>
          </cell>
          <cell r="B634" t="str">
            <v>Eletroduto de PVC rígido roscável, diâm. 3" (85mm), inclusive conexões</v>
          </cell>
          <cell r="C634" t="str">
            <v>m</v>
          </cell>
          <cell r="D634">
            <v>53.95</v>
          </cell>
        </row>
        <row r="635">
          <cell r="A635">
            <v>151132</v>
          </cell>
          <cell r="B635" t="str">
            <v>Eletroduto flexível corrugado 3/4" , marca de referência TIGRE</v>
          </cell>
          <cell r="C635" t="str">
            <v>m</v>
          </cell>
          <cell r="D635">
            <v>5.84</v>
          </cell>
        </row>
        <row r="636">
          <cell r="A636">
            <v>151133</v>
          </cell>
          <cell r="B636" t="str">
            <v>Eletroduto flexível corrugado 1", marca de referência TIGRE</v>
          </cell>
          <cell r="C636" t="str">
            <v>m</v>
          </cell>
          <cell r="D636">
            <v>7</v>
          </cell>
        </row>
        <row r="637">
          <cell r="A637">
            <v>151135</v>
          </cell>
          <cell r="B637" t="str">
            <v>Eletroduto de PVC rígido roscável, diâm. 4" (110mm), inclusive conexões</v>
          </cell>
          <cell r="C637" t="str">
            <v>m</v>
          </cell>
          <cell r="D637">
            <v>74.540000000000006</v>
          </cell>
        </row>
        <row r="638">
          <cell r="A638">
            <v>151136</v>
          </cell>
          <cell r="B638" t="str">
            <v>Eletroduto de PVC rígido roscável, diâm. 6" (164mm), inclusive conexões</v>
          </cell>
          <cell r="C638" t="str">
            <v>m</v>
          </cell>
          <cell r="D638">
            <v>143.80000000000001</v>
          </cell>
        </row>
        <row r="639">
          <cell r="A639">
            <v>151137</v>
          </cell>
          <cell r="B639" t="str">
            <v>Eletroduto PEAD, cor preta, diam. 1.1/2", marca ref. Kanaflex ou equivalente</v>
          </cell>
          <cell r="C639" t="str">
            <v>m</v>
          </cell>
          <cell r="D639">
            <v>17.13</v>
          </cell>
        </row>
        <row r="640">
          <cell r="A640">
            <v>151138</v>
          </cell>
          <cell r="B640" t="str">
            <v>Eletroduto PEAD, cor preta, diam. 1.1/4", marca ref. Kanaflex ou equivalente</v>
          </cell>
          <cell r="C640" t="str">
            <v>m</v>
          </cell>
          <cell r="D640">
            <v>15.2</v>
          </cell>
        </row>
        <row r="641">
          <cell r="A641">
            <v>151139</v>
          </cell>
          <cell r="B641" t="str">
            <v>Eletroduto PEAD, cor preta, diam. 2", marca ref. Kanaflex ou equivalente</v>
          </cell>
          <cell r="C641" t="str">
            <v>m</v>
          </cell>
          <cell r="D641">
            <v>18.28</v>
          </cell>
        </row>
        <row r="642">
          <cell r="A642">
            <v>151140</v>
          </cell>
          <cell r="B642" t="str">
            <v>Eletroduto PEAD, cor preta, diam. 3", marca ref. Kanaflex ou equivalente</v>
          </cell>
          <cell r="C642" t="str">
            <v>m</v>
          </cell>
          <cell r="D642">
            <v>28.99</v>
          </cell>
        </row>
        <row r="643">
          <cell r="A643">
            <v>151141</v>
          </cell>
          <cell r="B643" t="str">
            <v>Eletroduto PEAD, cor preta, diam. 4", marca ref. Kanaflex ou equivalente</v>
          </cell>
          <cell r="C643" t="str">
            <v>m</v>
          </cell>
          <cell r="D643">
            <v>39.19</v>
          </cell>
        </row>
        <row r="644">
          <cell r="A644">
            <v>151142</v>
          </cell>
          <cell r="B644" t="str">
            <v>Eletroduto PEAD, cor preta, diam. 6", marca ref. Kanaflex ou equivalente</v>
          </cell>
          <cell r="C644" t="str">
            <v>m</v>
          </cell>
          <cell r="D644">
            <v>67.900000000000006</v>
          </cell>
        </row>
        <row r="645">
          <cell r="A645">
            <v>1513</v>
          </cell>
          <cell r="B645" t="str">
            <v>CHAVES, FUSIVEIS E DISJUNTORES</v>
          </cell>
          <cell r="D645">
            <v>0</v>
          </cell>
        </row>
        <row r="646">
          <cell r="A646">
            <v>151301</v>
          </cell>
          <cell r="B646" t="str">
            <v>Mini-Disjuntor monopolar 16 A, curva C - 5KA 220/127VCA (NBR IEC 60947-2), Ref. Siemens, GE, Schneider ou equivalente</v>
          </cell>
          <cell r="C646" t="str">
            <v>und</v>
          </cell>
          <cell r="D646">
            <v>14.36</v>
          </cell>
        </row>
        <row r="647">
          <cell r="A647">
            <v>151302</v>
          </cell>
          <cell r="B647" t="str">
            <v>Mini-Disjuntor monopolar 20 A, curva C - 5KA 220/127VCA (NBR IEC 60947-2), Ref. Siemens, GE, Schneider ou equivalente</v>
          </cell>
          <cell r="C647" t="str">
            <v>und</v>
          </cell>
          <cell r="D647">
            <v>14.36</v>
          </cell>
        </row>
        <row r="648">
          <cell r="A648">
            <v>151303</v>
          </cell>
          <cell r="B648" t="str">
            <v>Mini-Disjuntor monopolar 25 A, curva C - 5KA 220/127VCA (NBR IEC 60947-2), Ref. Siemens, GE, Schneider ou equivalente</v>
          </cell>
          <cell r="C648" t="str">
            <v>und</v>
          </cell>
          <cell r="D648">
            <v>14.36</v>
          </cell>
        </row>
        <row r="649">
          <cell r="A649">
            <v>151304</v>
          </cell>
          <cell r="B649" t="str">
            <v>Mini-Disjuntor monopolar 32 A, curva C - 5KA 220/127VCA (NBR IEC 60947-2), Ref. Siemens, GE, Schneider ou equivalente</v>
          </cell>
          <cell r="C649" t="str">
            <v>und</v>
          </cell>
          <cell r="D649">
            <v>14.36</v>
          </cell>
        </row>
        <row r="650">
          <cell r="A650">
            <v>151305</v>
          </cell>
          <cell r="B650" t="str">
            <v>Mini-Disjuntor monopolar 40 A, curva C - 5KA 220/127VCA (NBR IEC 60947-2), Ref. Siemens, GE, Schneider ou equivalente</v>
          </cell>
          <cell r="C650" t="str">
            <v>und</v>
          </cell>
          <cell r="D650">
            <v>17.86</v>
          </cell>
        </row>
        <row r="651">
          <cell r="A651">
            <v>151306</v>
          </cell>
          <cell r="B651" t="str">
            <v>Mini-Disjuntor bipolar 16 A, curva C - 5KA 220/127VCA (NBR IEC 60947-2), Ref. Siemens, GE, Schneider ou equivalente</v>
          </cell>
          <cell r="C651" t="str">
            <v>und</v>
          </cell>
          <cell r="D651">
            <v>40.299999999999997</v>
          </cell>
        </row>
        <row r="652">
          <cell r="A652">
            <v>151307</v>
          </cell>
          <cell r="B652" t="str">
            <v>Mini-Disjuntor bipolar 20 A, curva C - 5KA 220/127VCA (NBR IEC 60947-2), Ref. Siemens, GE, Schneider ou equivalente</v>
          </cell>
          <cell r="C652" t="str">
            <v>und</v>
          </cell>
          <cell r="D652">
            <v>40.299999999999997</v>
          </cell>
        </row>
        <row r="653">
          <cell r="A653">
            <v>151308</v>
          </cell>
          <cell r="B653" t="str">
            <v>Mini-Disjuntor bipolar 50 A, curva C - 5KA 220/127VCA (NBR IEC 60947-2), Ref. Siemens, GE, Schneider ou equivalente</v>
          </cell>
          <cell r="C653" t="str">
            <v>und</v>
          </cell>
          <cell r="D653">
            <v>41.76</v>
          </cell>
        </row>
        <row r="654">
          <cell r="A654">
            <v>151309</v>
          </cell>
          <cell r="B654" t="str">
            <v>Mini-Disjuntor tripolar 16 A, curva C - 5KA 220/127VCA (NBR IEC 60947-2), Ref. Siemens, GE, Schneider ou equivalente</v>
          </cell>
          <cell r="C654" t="str">
            <v>und</v>
          </cell>
          <cell r="D654">
            <v>56.87</v>
          </cell>
        </row>
        <row r="655">
          <cell r="A655">
            <v>151310</v>
          </cell>
          <cell r="B655" t="str">
            <v>Mini-Disjuntor tripolar 40 A, curva C - 5KA 220/127VCA (NBR IEC 60947-2), Ref. Siemens, GE, Schneider ou equivalente</v>
          </cell>
          <cell r="C655" t="str">
            <v>und</v>
          </cell>
          <cell r="D655">
            <v>70.83</v>
          </cell>
        </row>
        <row r="656">
          <cell r="A656">
            <v>151311</v>
          </cell>
          <cell r="B656" t="str">
            <v>Mini-Disjuntor tripolar 50 A, curva C - 5KA 220/127VCA (NBR IEC 60947-2), Ref. Siemens, GE, Schneider ou equivalente</v>
          </cell>
          <cell r="C656" t="str">
            <v>und</v>
          </cell>
          <cell r="D656">
            <v>70.83</v>
          </cell>
        </row>
        <row r="657">
          <cell r="A657">
            <v>151313</v>
          </cell>
          <cell r="B657" t="str">
            <v>Mini-Disjuntor tripolar 90 A, curva C - 5KA 220/127VCA (NBR IEC 60947-2), Ref. Siemens, GE, Schneider ou equivalente</v>
          </cell>
          <cell r="C657" t="str">
            <v>und</v>
          </cell>
          <cell r="D657">
            <v>136.69999999999999</v>
          </cell>
        </row>
        <row r="658">
          <cell r="A658">
            <v>151314</v>
          </cell>
          <cell r="B658" t="str">
            <v>Disjuntor Compacto em caixa moldada tripolar 100 A, curva C - 15KA 240VCA (NBR IEC 60947-2), Ref. Siemens, GE, Schneider ou equivalente</v>
          </cell>
          <cell r="C658" t="str">
            <v>und</v>
          </cell>
          <cell r="D658">
            <v>238.61</v>
          </cell>
        </row>
        <row r="659">
          <cell r="A659">
            <v>151315</v>
          </cell>
          <cell r="B659" t="str">
            <v>Chave blindada 600V / 160A, com terminais para cabo 70 mm2</v>
          </cell>
          <cell r="C659" t="str">
            <v>und</v>
          </cell>
          <cell r="D659">
            <v>1958.25</v>
          </cell>
        </row>
        <row r="660">
          <cell r="A660">
            <v>151316</v>
          </cell>
          <cell r="B660" t="str">
            <v>Mini-Disjuntor tripolar 70 A, curva C - 5KA 220/127VCA (NBR IEC 60947-2), Ref. Siemens, GE, Schneider ou equivalente</v>
          </cell>
          <cell r="C660" t="str">
            <v>und</v>
          </cell>
          <cell r="D660">
            <v>136.69999999999999</v>
          </cell>
        </row>
        <row r="661">
          <cell r="A661">
            <v>151317</v>
          </cell>
          <cell r="B661" t="str">
            <v>Mini-Disjuntor monopolar 50 A, curva C - 5KA 220/127VCA (NBR IEC 60947-2), Ref. Siemens, GE, Schneider ou equivalente</v>
          </cell>
          <cell r="C661" t="str">
            <v>und</v>
          </cell>
          <cell r="D661">
            <v>17.86</v>
          </cell>
        </row>
        <row r="662">
          <cell r="A662">
            <v>151318</v>
          </cell>
          <cell r="B662" t="str">
            <v>Mini-Disjuntor monopolar 63 A, curva C - 5KA 220/127VCA (NBR IEC 60947-2), Ref. Siemens, GE, Schneider ou equivalente</v>
          </cell>
          <cell r="C662" t="str">
            <v>und</v>
          </cell>
          <cell r="D662">
            <v>18.18</v>
          </cell>
        </row>
        <row r="663">
          <cell r="A663">
            <v>151319</v>
          </cell>
          <cell r="B663" t="str">
            <v>Mini-Disjuntor monopolar 70 A, curva C - 5KA 220/127VCA (NBR IEC 60947-2), Ref. Siemens, GE, Schneider ou equivalente</v>
          </cell>
          <cell r="C663" t="str">
            <v>und</v>
          </cell>
          <cell r="D663">
            <v>18.84</v>
          </cell>
        </row>
        <row r="664">
          <cell r="A664">
            <v>151320</v>
          </cell>
          <cell r="B664" t="str">
            <v>Mini-Disjuntor monopolar 80 A, curva C - 10KA 240VCA (NBR IEC 60947-2), Ref. Siemens, GE, Schneider ou equivalente</v>
          </cell>
          <cell r="C664" t="str">
            <v>und</v>
          </cell>
          <cell r="D664">
            <v>21.14</v>
          </cell>
        </row>
        <row r="665">
          <cell r="A665">
            <v>151321</v>
          </cell>
          <cell r="B665" t="str">
            <v>Mini-Disjuntor bipolar 25 A, curva C - 5KA 220/127VCA (NBR IEC 60947-2), Ref. Siemens, GE, Schneider ou equivalente</v>
          </cell>
          <cell r="C665" t="str">
            <v>und</v>
          </cell>
          <cell r="D665">
            <v>40.299999999999997</v>
          </cell>
        </row>
        <row r="666">
          <cell r="A666">
            <v>151322</v>
          </cell>
          <cell r="B666" t="str">
            <v>Mini-Disjuntor bipolar 32 A, curva C - 5KA 220/127VCA (NBR IEC 60947-2), Ref. Siemens, GE, Schneider ou equivalente</v>
          </cell>
          <cell r="C666" t="str">
            <v>und</v>
          </cell>
          <cell r="D666">
            <v>40.299999999999997</v>
          </cell>
        </row>
        <row r="667">
          <cell r="A667">
            <v>151323</v>
          </cell>
          <cell r="B667" t="str">
            <v>Mini-Disjuntor bipolar 40 A, curva C - 5KA 220/127VCA (NBR IEC 60947-2), Ref. Siemens, GE, Schneider ou equivalente</v>
          </cell>
          <cell r="C667" t="str">
            <v>und</v>
          </cell>
          <cell r="D667">
            <v>41.76</v>
          </cell>
        </row>
        <row r="668">
          <cell r="A668">
            <v>151324</v>
          </cell>
          <cell r="B668" t="str">
            <v>Mini-Disjuntor bipolar 63 A, curva C - 5KA 220/127VCA (NBR IEC 60947-2), Ref. Siemens, GE, Schneider ou equivalente</v>
          </cell>
          <cell r="C668" t="str">
            <v>und</v>
          </cell>
          <cell r="D668">
            <v>66.17</v>
          </cell>
        </row>
        <row r="669">
          <cell r="A669">
            <v>151325</v>
          </cell>
          <cell r="B669" t="str">
            <v>Mini-Disjuntor bipolar 70 A, curva C - 5KA 220/127VCA (NBR IEC 60947-2), Ref. Siemens, GE, Schneider ou equivalente</v>
          </cell>
          <cell r="C669" t="str">
            <v>und</v>
          </cell>
          <cell r="D669">
            <v>88.92</v>
          </cell>
        </row>
        <row r="670">
          <cell r="A670">
            <v>151326</v>
          </cell>
          <cell r="B670" t="str">
            <v>Mini-Disjuntor bipolar 80 A, curva C - 5KA 240VCA (NBR IEC 60947-2), Ref. Siemens, GE, Schneider ou equivalente</v>
          </cell>
          <cell r="C670" t="str">
            <v>und</v>
          </cell>
          <cell r="D670">
            <v>92.42</v>
          </cell>
        </row>
        <row r="671">
          <cell r="A671">
            <v>151327</v>
          </cell>
          <cell r="B671" t="str">
            <v>Mini-Disjuntor tripolar 20 A, curva C - 5KA 220/127VCA (NBR IEC 60947-2), Ref. Siemens, GE, Schneider ou equivalente</v>
          </cell>
          <cell r="C671" t="str">
            <v>und</v>
          </cell>
          <cell r="D671">
            <v>56.87</v>
          </cell>
        </row>
        <row r="672">
          <cell r="A672">
            <v>151328</v>
          </cell>
          <cell r="B672" t="str">
            <v>Mini-Disjuntor tripolar 25 A, curva C - 5KA 220/127VCA (NBR IEC 60947-2), Ref. Siemens, GE, Schneider ou equivalente</v>
          </cell>
          <cell r="C672" t="str">
            <v>und</v>
          </cell>
          <cell r="D672">
            <v>56.87</v>
          </cell>
        </row>
        <row r="673">
          <cell r="A673">
            <v>151329</v>
          </cell>
          <cell r="B673" t="str">
            <v>Mini-Disjuntor tripolar 32 A, curva C - 5KA 220/127VCA (NBR IEC 60947-2), Ref. Siemens, GE, Schneider ou equivalente</v>
          </cell>
          <cell r="C673" t="str">
            <v>und</v>
          </cell>
          <cell r="D673">
            <v>56.87</v>
          </cell>
        </row>
        <row r="674">
          <cell r="A674">
            <v>151330</v>
          </cell>
          <cell r="B674" t="str">
            <v>Mini-Disjuntor tripolar 63 A, curva C - 5KA 220/127VCA (NBR IEC 60947-2), Ref. Siemens, GE, Schneider ou equivalente</v>
          </cell>
          <cell r="C674" t="str">
            <v>und</v>
          </cell>
          <cell r="D674">
            <v>81.37</v>
          </cell>
        </row>
        <row r="675">
          <cell r="A675">
            <v>151331</v>
          </cell>
          <cell r="B675" t="str">
            <v>Mini-Disjuntor tripolar 80 A, curva C - 5KA 240VCA (NBR IEC 60947-2), Ref. Siemens, GE, Schneider ou equivalente</v>
          </cell>
          <cell r="C675" t="str">
            <v>und</v>
          </cell>
          <cell r="D675">
            <v>136.69999999999999</v>
          </cell>
        </row>
        <row r="676">
          <cell r="A676">
            <v>151332</v>
          </cell>
          <cell r="B676" t="str">
            <v>Disjuntor caixa moldada termomagnético tripolar 125 A</v>
          </cell>
          <cell r="C676" t="str">
            <v>und</v>
          </cell>
          <cell r="D676">
            <v>272.7</v>
          </cell>
        </row>
        <row r="677">
          <cell r="A677">
            <v>151333</v>
          </cell>
          <cell r="B677" t="str">
            <v>Disjuntor Compacto em caixa moldada tripolar 175 A, 50KA 220/240V / 25KA 380/415V (NBR IEC 60947-2), Ref. Siemens, GE, Schneider ou equivalente</v>
          </cell>
          <cell r="C677" t="str">
            <v>und</v>
          </cell>
          <cell r="D677">
            <v>472.73</v>
          </cell>
        </row>
        <row r="678">
          <cell r="A678">
            <v>151334</v>
          </cell>
          <cell r="B678" t="str">
            <v>Disjuntor Compacto em caixa moldada tripolar 200 A, 50KA 220/240V / 25KA 380/415V 20KA/440V (NBR IEC 60947-2), Ref. Siemens, GE, Schneider ou equivalente</v>
          </cell>
          <cell r="C678" t="str">
            <v>und</v>
          </cell>
          <cell r="D678">
            <v>1149.6099999999999</v>
          </cell>
        </row>
        <row r="679">
          <cell r="A679">
            <v>151335</v>
          </cell>
          <cell r="B679" t="str">
            <v>Disjuntor Compacto em caixa moldada tripolar 400 A, 65KA 220/240V / 36KA 380/415V 35KA 440/460V 25KA 600V (NBR IEC 60947-2), Ref. Siemens, GE, Schneider ou equivalente</v>
          </cell>
          <cell r="C679" t="str">
            <v>und</v>
          </cell>
          <cell r="D679">
            <v>2276.4</v>
          </cell>
        </row>
        <row r="680">
          <cell r="A680">
            <v>151336</v>
          </cell>
          <cell r="B680" t="str">
            <v>Disjuntor DR bipolar 16A a 25A, corrente nominal 30 mA</v>
          </cell>
          <cell r="C680" t="str">
            <v>und</v>
          </cell>
          <cell r="D680">
            <v>110.98</v>
          </cell>
        </row>
        <row r="681">
          <cell r="A681">
            <v>151337</v>
          </cell>
          <cell r="B681" t="str">
            <v>Dispositivo de proteção contra surto (DPS) bipolar, tensão nominal máxima 275VCA, corente de surto máxima 40KA.</v>
          </cell>
          <cell r="C681" t="str">
            <v>und</v>
          </cell>
          <cell r="D681">
            <v>124.72</v>
          </cell>
        </row>
        <row r="682">
          <cell r="A682">
            <v>151338</v>
          </cell>
          <cell r="B682" t="str">
            <v>Mini-Disjuntor monopolar 10 A, curva C - 5KA 220/127VCA (NBR IEC 60947-2), Ref. Siemens, GE, Schneider ou equivalente</v>
          </cell>
          <cell r="C682" t="str">
            <v>und</v>
          </cell>
          <cell r="D682">
            <v>14.36</v>
          </cell>
        </row>
        <row r="683">
          <cell r="A683">
            <v>151339</v>
          </cell>
          <cell r="B683" t="str">
            <v>Mini-Disjuntor tripolar 125 A, curva C - 15KA 240VCA (NBR IEC 60947-2), Ref. Siemens, GE, Schneider ou equivalente</v>
          </cell>
          <cell r="C683" t="str">
            <v>und</v>
          </cell>
          <cell r="D683">
            <v>263.29000000000002</v>
          </cell>
        </row>
        <row r="684">
          <cell r="A684">
            <v>151340</v>
          </cell>
          <cell r="B684" t="str">
            <v>Chave blindada tripolar 600V/125A</v>
          </cell>
          <cell r="C684" t="str">
            <v>und</v>
          </cell>
          <cell r="D684">
            <v>787.27</v>
          </cell>
        </row>
        <row r="685">
          <cell r="A685">
            <v>151341</v>
          </cell>
          <cell r="B685" t="str">
            <v>Chave blindada tripolar 600V/200A</v>
          </cell>
          <cell r="C685" t="str">
            <v>und</v>
          </cell>
          <cell r="D685">
            <v>2083.84</v>
          </cell>
        </row>
        <row r="686">
          <cell r="A686">
            <v>151342</v>
          </cell>
          <cell r="B686" t="str">
            <v>Chave blindada tripolar 600V/400A</v>
          </cell>
          <cell r="C686" t="str">
            <v>und</v>
          </cell>
          <cell r="D686">
            <v>2702.08</v>
          </cell>
        </row>
        <row r="687">
          <cell r="A687">
            <v>151343</v>
          </cell>
          <cell r="B687" t="str">
            <v>Chave blindada tripolar 600V/800A</v>
          </cell>
          <cell r="C687" t="str">
            <v>und</v>
          </cell>
          <cell r="D687">
            <v>6172.31</v>
          </cell>
        </row>
        <row r="688">
          <cell r="A688">
            <v>151344</v>
          </cell>
          <cell r="B688" t="str">
            <v>Fusivel NH 100A, tamanho 01</v>
          </cell>
          <cell r="C688" t="str">
            <v>und</v>
          </cell>
          <cell r="D688">
            <v>41.65</v>
          </cell>
        </row>
        <row r="689">
          <cell r="A689">
            <v>151345</v>
          </cell>
          <cell r="B689" t="str">
            <v>Fusive NH 160A, tamanho 01</v>
          </cell>
          <cell r="C689" t="str">
            <v>und</v>
          </cell>
          <cell r="D689">
            <v>41.65</v>
          </cell>
        </row>
        <row r="690">
          <cell r="A690">
            <v>151346</v>
          </cell>
          <cell r="B690" t="str">
            <v>Fusive NH 250A, tamanho 02</v>
          </cell>
          <cell r="C690" t="str">
            <v>und</v>
          </cell>
          <cell r="D690">
            <v>72.349999999999994</v>
          </cell>
        </row>
        <row r="691">
          <cell r="A691">
            <v>151347</v>
          </cell>
          <cell r="B691" t="str">
            <v>Fusive NH 300A, tamanho 02</v>
          </cell>
          <cell r="C691" t="str">
            <v>und</v>
          </cell>
          <cell r="D691">
            <v>72.349999999999994</v>
          </cell>
        </row>
        <row r="692">
          <cell r="A692">
            <v>151348</v>
          </cell>
          <cell r="B692" t="str">
            <v>Fusive NH 355A, tamanho 02</v>
          </cell>
          <cell r="C692" t="str">
            <v>und</v>
          </cell>
          <cell r="D692">
            <v>72.349999999999994</v>
          </cell>
        </row>
        <row r="693">
          <cell r="A693">
            <v>151349</v>
          </cell>
          <cell r="B693" t="str">
            <v>Fusive NH 125A, tamanho 01</v>
          </cell>
          <cell r="C693" t="str">
            <v>und</v>
          </cell>
          <cell r="D693">
            <v>41.65</v>
          </cell>
        </row>
        <row r="694">
          <cell r="A694">
            <v>151350</v>
          </cell>
          <cell r="B694" t="str">
            <v>Interruptor Diferencial DR 16A a 25A, 30mA, 2 módulos</v>
          </cell>
          <cell r="C694" t="str">
            <v>und</v>
          </cell>
          <cell r="D694">
            <v>110.98</v>
          </cell>
        </row>
        <row r="695">
          <cell r="A695">
            <v>151351</v>
          </cell>
          <cell r="B695" t="str">
            <v>Interruptor Diferencial DR 30A a 40A, 30mA, 2 módulos</v>
          </cell>
          <cell r="C695" t="str">
            <v>und</v>
          </cell>
          <cell r="D695">
            <v>110.98</v>
          </cell>
        </row>
        <row r="696">
          <cell r="A696">
            <v>1514</v>
          </cell>
          <cell r="B696" t="str">
            <v>FIOS E CABOS</v>
          </cell>
          <cell r="D696">
            <v>0</v>
          </cell>
        </row>
        <row r="697">
          <cell r="A697">
            <v>151401</v>
          </cell>
          <cell r="B697" t="str">
            <v>Fio de cobre termoplástico, com isolamento para 750V, seção de 1.5 mm2</v>
          </cell>
          <cell r="C697" t="str">
            <v>m</v>
          </cell>
          <cell r="D697">
            <v>3.49</v>
          </cell>
        </row>
        <row r="698">
          <cell r="A698">
            <v>151402</v>
          </cell>
          <cell r="B698" t="str">
            <v>Fio de cobre termoplástico, com isolamento para 750V, seção de 2.5 mm2</v>
          </cell>
          <cell r="C698" t="str">
            <v>m</v>
          </cell>
          <cell r="D698">
            <v>4.12</v>
          </cell>
        </row>
        <row r="699">
          <cell r="A699">
            <v>151403</v>
          </cell>
          <cell r="B699" t="str">
            <v>Fio ou cabo de cobre termoplástico, com isolamento para 750V, seção de 4.0 mm2</v>
          </cell>
          <cell r="C699" t="str">
            <v>m</v>
          </cell>
          <cell r="D699">
            <v>5.08</v>
          </cell>
        </row>
        <row r="700">
          <cell r="A700">
            <v>151404</v>
          </cell>
          <cell r="B700" t="str">
            <v>Fio ou cabo de cobre termoplástico, com isolamento para 750V, seção de 6.0 mm2</v>
          </cell>
          <cell r="C700" t="str">
            <v>m</v>
          </cell>
          <cell r="D700">
            <v>6.19</v>
          </cell>
        </row>
        <row r="701">
          <cell r="A701">
            <v>151405</v>
          </cell>
          <cell r="B701" t="str">
            <v>Fio ou cabo de cobre termoplástico, com isolamento para 750V, seção de 10.0 mm2</v>
          </cell>
          <cell r="C701" t="str">
            <v>m</v>
          </cell>
          <cell r="D701">
            <v>8.31</v>
          </cell>
        </row>
        <row r="702">
          <cell r="A702">
            <v>151406</v>
          </cell>
          <cell r="B702" t="str">
            <v>Fio ou cabo de cobre termoplástico, com isolamento para 750V, seção de 16.0 mm2</v>
          </cell>
          <cell r="C702" t="str">
            <v>m</v>
          </cell>
          <cell r="D702">
            <v>11.26</v>
          </cell>
        </row>
        <row r="703">
          <cell r="A703">
            <v>151407</v>
          </cell>
          <cell r="B703" t="str">
            <v>Cabo de cobre termoplástico, com isolamento para 750V, seção de 25.0 mm2</v>
          </cell>
          <cell r="C703" t="str">
            <v>m</v>
          </cell>
          <cell r="D703">
            <v>15.16</v>
          </cell>
        </row>
        <row r="704">
          <cell r="A704">
            <v>151413</v>
          </cell>
          <cell r="B704" t="str">
            <v>Cabo de cobre nú, seção de 25.0 mm2</v>
          </cell>
          <cell r="C704" t="str">
            <v>m</v>
          </cell>
          <cell r="D704">
            <v>14.67</v>
          </cell>
        </row>
        <row r="705">
          <cell r="A705">
            <v>151414</v>
          </cell>
          <cell r="B705" t="str">
            <v>Cabo de cobre nú, seção de 10.0 mm2</v>
          </cell>
          <cell r="C705" t="str">
            <v>m</v>
          </cell>
          <cell r="D705">
            <v>9.48</v>
          </cell>
        </row>
        <row r="706">
          <cell r="A706">
            <v>151417</v>
          </cell>
          <cell r="B706" t="str">
            <v>Cabo de cobre termoplástico, com isolamento para 1000V, seção de 2.5 mm2</v>
          </cell>
          <cell r="C706" t="str">
            <v>m</v>
          </cell>
          <cell r="D706">
            <v>4.58</v>
          </cell>
        </row>
        <row r="707">
          <cell r="A707">
            <v>151418</v>
          </cell>
          <cell r="B707" t="str">
            <v>Cabo de cobre termoplástico, com isolamento para 1000V, seção de 4.0 mm2</v>
          </cell>
          <cell r="C707" t="str">
            <v>m</v>
          </cell>
          <cell r="D707">
            <v>5.31</v>
          </cell>
        </row>
        <row r="708">
          <cell r="A708">
            <v>151419</v>
          </cell>
          <cell r="B708" t="str">
            <v>Cabo de cobre termoplástico, com isolamento para 1000V, seção de 6 mm2</v>
          </cell>
          <cell r="C708" t="str">
            <v>m</v>
          </cell>
          <cell r="D708">
            <v>6.51</v>
          </cell>
        </row>
        <row r="709">
          <cell r="A709">
            <v>151420</v>
          </cell>
          <cell r="B709" t="str">
            <v>Cabo de cobre termoplástico, com isolamento para 1000V, seção de 10 mm2</v>
          </cell>
          <cell r="C709" t="str">
            <v>m</v>
          </cell>
          <cell r="D709">
            <v>8.5399999999999991</v>
          </cell>
        </row>
        <row r="710">
          <cell r="A710">
            <v>151421</v>
          </cell>
          <cell r="B710" t="str">
            <v>Cabo de cobre termoplástico, com isolamento para 1000V, seção de 16 mm2</v>
          </cell>
          <cell r="C710" t="str">
            <v>m</v>
          </cell>
          <cell r="D710">
            <v>11.48</v>
          </cell>
        </row>
        <row r="711">
          <cell r="A711">
            <v>151422</v>
          </cell>
          <cell r="B711" t="str">
            <v>Cabo de cobre termoplástico, com isolamento para 1000V, seção de 25.0 mm2</v>
          </cell>
          <cell r="C711" t="str">
            <v>m</v>
          </cell>
          <cell r="D711">
            <v>16.149999999999999</v>
          </cell>
        </row>
        <row r="712">
          <cell r="A712">
            <v>151423</v>
          </cell>
          <cell r="B712" t="str">
            <v>Cabo de cobre termoplástico, com isolamento para 1000V, seção de 35.0 mm2</v>
          </cell>
          <cell r="C712" t="str">
            <v>m</v>
          </cell>
          <cell r="D712">
            <v>20.84</v>
          </cell>
        </row>
        <row r="713">
          <cell r="A713">
            <v>151424</v>
          </cell>
          <cell r="B713" t="str">
            <v>Fio ou cabo paralelo de cobre, com isolamento para 750V, seção de 2 x 2.5 mm2</v>
          </cell>
          <cell r="C713" t="str">
            <v>m</v>
          </cell>
          <cell r="D713">
            <v>6.49</v>
          </cell>
        </row>
        <row r="714">
          <cell r="A714">
            <v>151425</v>
          </cell>
          <cell r="B714" t="str">
            <v>Cabo de cobre termoplástico, com isolamento para 1000V, seção de 50 mm2</v>
          </cell>
          <cell r="C714" t="str">
            <v>m</v>
          </cell>
          <cell r="D714">
            <v>30.82</v>
          </cell>
        </row>
        <row r="715">
          <cell r="A715">
            <v>151426</v>
          </cell>
          <cell r="B715" t="str">
            <v>Cabo de cobre termoplástico, com isolamento para 1000V, seção de 95.0 mm2</v>
          </cell>
          <cell r="C715" t="str">
            <v>m</v>
          </cell>
          <cell r="D715">
            <v>51.17</v>
          </cell>
        </row>
        <row r="716">
          <cell r="A716">
            <v>151427</v>
          </cell>
          <cell r="B716" t="str">
            <v>Cabo de cobre termoplástico, com isolamento para 1000V, seção de 120.0 mm2</v>
          </cell>
          <cell r="C716" t="str">
            <v>m</v>
          </cell>
          <cell r="D716">
            <v>67.819999999999993</v>
          </cell>
        </row>
        <row r="717">
          <cell r="A717">
            <v>151428</v>
          </cell>
          <cell r="B717" t="str">
            <v>Cabo de cobre termoplástico, com isolamento para 1000V, seção de 300.0 mm2</v>
          </cell>
          <cell r="C717" t="str">
            <v>m</v>
          </cell>
          <cell r="D717">
            <v>177.85</v>
          </cell>
        </row>
        <row r="718">
          <cell r="A718">
            <v>151429</v>
          </cell>
          <cell r="B718" t="str">
            <v>Cabo de cobre termoplástico, com isolamento para 1000V, seção de 70,0mm2</v>
          </cell>
          <cell r="C718" t="str">
            <v>m</v>
          </cell>
          <cell r="D718">
            <v>41.93</v>
          </cell>
        </row>
        <row r="719">
          <cell r="A719">
            <v>151430</v>
          </cell>
          <cell r="B719" t="str">
            <v>Cabo de cobre termoplástico, com isolamento para 1000V, seção de 150,0mm2</v>
          </cell>
          <cell r="C719" t="str">
            <v>m</v>
          </cell>
          <cell r="D719">
            <v>84.24</v>
          </cell>
        </row>
        <row r="720">
          <cell r="A720">
            <v>151431</v>
          </cell>
          <cell r="B720" t="str">
            <v>Cabo de cobre termoplástico, com isolamento para 1000V, seção de 185,0mm2</v>
          </cell>
          <cell r="C720" t="str">
            <v>m</v>
          </cell>
          <cell r="D720">
            <v>99.1</v>
          </cell>
        </row>
        <row r="721">
          <cell r="A721">
            <v>151432</v>
          </cell>
          <cell r="B721" t="str">
            <v>Cabo de cobre termoplástico, com isolamento para 1000V, seção de 240,0mm2</v>
          </cell>
          <cell r="C721" t="str">
            <v>m</v>
          </cell>
          <cell r="D721">
            <v>127.41</v>
          </cell>
        </row>
        <row r="722">
          <cell r="A722">
            <v>151433</v>
          </cell>
          <cell r="B722" t="str">
            <v>Cabo de cobre termoplástico, com isolamento para 15KV, seção de 25,0mm2</v>
          </cell>
          <cell r="C722" t="str">
            <v>m</v>
          </cell>
          <cell r="D722">
            <v>32.29</v>
          </cell>
        </row>
        <row r="723">
          <cell r="A723">
            <v>151434</v>
          </cell>
          <cell r="B723" t="str">
            <v>Cabo de cobre termoplástico, com isolamento para 15KV, seção de 35,0mm2</v>
          </cell>
          <cell r="C723" t="str">
            <v>m</v>
          </cell>
          <cell r="D723">
            <v>43.48</v>
          </cell>
        </row>
        <row r="724">
          <cell r="A724">
            <v>151435</v>
          </cell>
          <cell r="B724" t="str">
            <v>Cabo paralelo PP de cobre, com isolamento para 750V, seção 3x2,5mm2</v>
          </cell>
          <cell r="C724" t="str">
            <v>m</v>
          </cell>
          <cell r="D724">
            <v>7.43</v>
          </cell>
        </row>
        <row r="725">
          <cell r="A725">
            <v>151436</v>
          </cell>
          <cell r="B725" t="str">
            <v>Cabo paralelo PP de cobre, com isolamento para 750V, seção 3x4,0mm2</v>
          </cell>
          <cell r="C725" t="str">
            <v>m</v>
          </cell>
          <cell r="D725">
            <v>9.6</v>
          </cell>
        </row>
        <row r="726">
          <cell r="A726">
            <v>1515</v>
          </cell>
          <cell r="B726" t="str">
            <v>SERVIÇOS DIVERSOS</v>
          </cell>
          <cell r="D726">
            <v>0</v>
          </cell>
        </row>
        <row r="727">
          <cell r="A727">
            <v>151503</v>
          </cell>
          <cell r="B727" t="str">
            <v>Cabeçote de alumínio de 1 1/4"</v>
          </cell>
          <cell r="C727" t="str">
            <v>und</v>
          </cell>
          <cell r="D727">
            <v>11.38</v>
          </cell>
        </row>
        <row r="728">
          <cell r="A728">
            <v>151504</v>
          </cell>
          <cell r="B728" t="str">
            <v>Cabeçote de alumínio de 1 1/2"</v>
          </cell>
          <cell r="C728" t="str">
            <v>und</v>
          </cell>
          <cell r="D728">
            <v>11.86</v>
          </cell>
        </row>
        <row r="729">
          <cell r="A729">
            <v>151506</v>
          </cell>
          <cell r="B729" t="str">
            <v>Haste de terra tipo COPPERWELD - 5/8" x 2.40m</v>
          </cell>
          <cell r="C729" t="str">
            <v>und</v>
          </cell>
          <cell r="D729">
            <v>89.93</v>
          </cell>
        </row>
        <row r="730">
          <cell r="A730">
            <v>151507</v>
          </cell>
          <cell r="B730" t="str">
            <v>Sapatilha</v>
          </cell>
          <cell r="C730" t="str">
            <v>und</v>
          </cell>
          <cell r="D730">
            <v>8.4700000000000006</v>
          </cell>
        </row>
        <row r="731">
          <cell r="A731">
            <v>151508</v>
          </cell>
          <cell r="B731" t="str">
            <v>Bucha e arruela de alumínio fundido diâmetro 20mm (3/4")</v>
          </cell>
          <cell r="C731" t="str">
            <v>und</v>
          </cell>
          <cell r="D731">
            <v>1.48</v>
          </cell>
        </row>
        <row r="732">
          <cell r="A732">
            <v>151509</v>
          </cell>
          <cell r="B732" t="str">
            <v>Bucha e arruela de alumínio fundido diâmetro 25mm (1")</v>
          </cell>
          <cell r="C732" t="str">
            <v>und</v>
          </cell>
          <cell r="D732">
            <v>1.99</v>
          </cell>
        </row>
        <row r="733">
          <cell r="A733">
            <v>151510</v>
          </cell>
          <cell r="B733" t="str">
            <v>Bucha e arruela de alumínio fundido diâmetro 40mm (1 1/2")</v>
          </cell>
          <cell r="C733" t="str">
            <v>und</v>
          </cell>
          <cell r="D733">
            <v>4.3600000000000003</v>
          </cell>
        </row>
        <row r="734">
          <cell r="A734">
            <v>151511</v>
          </cell>
          <cell r="B734" t="str">
            <v>Bucha e arruela de alumínio fundido diâmetro 80mm (3")</v>
          </cell>
          <cell r="C734" t="str">
            <v>und</v>
          </cell>
          <cell r="D734">
            <v>14.89</v>
          </cell>
        </row>
        <row r="735">
          <cell r="A735">
            <v>151512</v>
          </cell>
          <cell r="B735" t="str">
            <v>Automático de bóia, 2 funções 25A</v>
          </cell>
          <cell r="C735" t="str">
            <v>und</v>
          </cell>
          <cell r="D735">
            <v>65.510000000000005</v>
          </cell>
        </row>
        <row r="736">
          <cell r="A736">
            <v>151513</v>
          </cell>
          <cell r="B736" t="str">
            <v>Parafuso de máquina de ferro galvanizado diâmetro 16mm</v>
          </cell>
          <cell r="C736" t="str">
            <v>und</v>
          </cell>
          <cell r="D736">
            <v>9.49</v>
          </cell>
        </row>
        <row r="737">
          <cell r="A737">
            <v>1516</v>
          </cell>
          <cell r="B737" t="str">
            <v>ABERTURA E FECHAMENTO DE RASGOS (inclusive preparo e aplicação de argamassa)</v>
          </cell>
          <cell r="D737">
            <v>0</v>
          </cell>
        </row>
        <row r="738">
          <cell r="A738">
            <v>151601</v>
          </cell>
          <cell r="B738" t="str">
            <v>Abertura e fechamento de rasgos em alvenaria, para passagem de eletrodutos diâm. 1/2" a 1"</v>
          </cell>
          <cell r="C738" t="str">
            <v>m</v>
          </cell>
          <cell r="D738">
            <v>8.25</v>
          </cell>
        </row>
        <row r="739">
          <cell r="A739">
            <v>151602</v>
          </cell>
          <cell r="B739" t="str">
            <v>Abertura e fechamento de rasgos em alvenaria, para passagem de eletroduto diâm. 1 1/4"a 2"</v>
          </cell>
          <cell r="C739" t="str">
            <v>m</v>
          </cell>
          <cell r="D739">
            <v>12.34</v>
          </cell>
        </row>
        <row r="740">
          <cell r="A740">
            <v>151603</v>
          </cell>
          <cell r="B740" t="str">
            <v>Abertura e fechamento de rasgos em alvenaria, para passagem de eletroduto diâm. 2 1/2" a 4"</v>
          </cell>
          <cell r="C740" t="str">
            <v>m</v>
          </cell>
          <cell r="D740">
            <v>18.579999999999998</v>
          </cell>
        </row>
        <row r="741">
          <cell r="A741">
            <v>151604</v>
          </cell>
          <cell r="B741" t="str">
            <v>Abertura e fechamento de rasgos em concreto, para passagem de eletroduto diâm. 1/2" a 1"</v>
          </cell>
          <cell r="C741" t="str">
            <v>m</v>
          </cell>
          <cell r="D741">
            <v>15.73</v>
          </cell>
        </row>
        <row r="742">
          <cell r="A742">
            <v>151605</v>
          </cell>
          <cell r="B742" t="str">
            <v>Abertura e fechamento de rasgos em concreto, para passagem de eletroduto diâm. 1 1/4" a 2"</v>
          </cell>
          <cell r="C742" t="str">
            <v>m</v>
          </cell>
          <cell r="D742">
            <v>23.95</v>
          </cell>
        </row>
        <row r="743">
          <cell r="A743">
            <v>151606</v>
          </cell>
          <cell r="B743" t="str">
            <v>Abertura e fechamento de rasgos em concreto, para passagem de eletroduto diâm. 2 1/2" a 4"</v>
          </cell>
          <cell r="C743" t="str">
            <v>m</v>
          </cell>
          <cell r="D743">
            <v>34.840000000000003</v>
          </cell>
        </row>
        <row r="744">
          <cell r="A744">
            <v>1517</v>
          </cell>
          <cell r="B744" t="str">
            <v>PADRAO DE ENTRADA DE ENERGIA - NORTEC-01 - ESCELSA</v>
          </cell>
          <cell r="D744">
            <v>0</v>
          </cell>
        </row>
        <row r="745">
          <cell r="A745">
            <v>151701</v>
          </cell>
          <cell r="B745" t="str">
            <v>Padrão de entrada de energia elétrica, monofásico, entrada aérea, a 2 fios, carga instalada em muro de 3500 até 9000W - 220/127V</v>
          </cell>
          <cell r="C745" t="str">
            <v>und</v>
          </cell>
          <cell r="D745">
            <v>1214.52</v>
          </cell>
        </row>
        <row r="746">
          <cell r="A746">
            <v>151702</v>
          </cell>
          <cell r="B746" t="str">
            <v>Padrão de entrada de energia elétrica, bifásico, entrada aérea, a 3 fios, carga instalada em muro de 9001 até 15000W - 220/127V</v>
          </cell>
          <cell r="C746" t="str">
            <v>und</v>
          </cell>
          <cell r="D746">
            <v>1602.49</v>
          </cell>
        </row>
        <row r="747">
          <cell r="A747">
            <v>151703</v>
          </cell>
          <cell r="B747" t="str">
            <v>Padrão de entrada de energia elétrica, trifásico, entrada aérea, a 4 fios, carga instalada em muro de 15001 até 26000W - 220/127V</v>
          </cell>
          <cell r="C747" t="str">
            <v>und</v>
          </cell>
          <cell r="D747">
            <v>1736.53</v>
          </cell>
        </row>
        <row r="748">
          <cell r="A748">
            <v>151704</v>
          </cell>
          <cell r="B748" t="str">
            <v>Padrão de entrada de energia elétrica, trifásico, entrada aérea, a 4 fios, carga instalada em muro de 26001 até 34000W - 220/127V</v>
          </cell>
          <cell r="C748" t="str">
            <v>und</v>
          </cell>
          <cell r="D748">
            <v>1861.47</v>
          </cell>
        </row>
        <row r="749">
          <cell r="A749">
            <v>151705</v>
          </cell>
          <cell r="B749" t="str">
            <v>Padrão de entrada de energia elétrica, trifásico, entrada aérea, a 4 fios, carga instalada em muro de 34001 até 41000W - 220/127V</v>
          </cell>
          <cell r="C749" t="str">
            <v>und</v>
          </cell>
          <cell r="D749">
            <v>2022.42</v>
          </cell>
        </row>
        <row r="750">
          <cell r="A750">
            <v>151706</v>
          </cell>
          <cell r="B750" t="str">
            <v>Padrão de entrada de energia elétrica, trifásico, entrada aérea, a 4 fios, carga instalada em muro de 41001 até 47000W - 220/127V</v>
          </cell>
          <cell r="C750" t="str">
            <v>und</v>
          </cell>
          <cell r="D750">
            <v>4142.04</v>
          </cell>
        </row>
        <row r="751">
          <cell r="A751">
            <v>151707</v>
          </cell>
          <cell r="B751" t="str">
            <v>Padrão de entrada de energia elétrica, trifásico, entrada subterrânea, a 4 fios, carga instalada em muro de 41001 até 47000W - 220/127V, exclusive derivação de ramal de entrada subterrânea</v>
          </cell>
          <cell r="C751" t="str">
            <v>und</v>
          </cell>
          <cell r="D751">
            <v>3055.2</v>
          </cell>
        </row>
        <row r="752">
          <cell r="A752">
            <v>151708</v>
          </cell>
          <cell r="B752" t="str">
            <v>Padrão de entrada de energia elétrica, trifásico, entrada aérea, a 4 fios, carga instalada em muro de 47001 até 57000W - 220/127V</v>
          </cell>
          <cell r="C752" t="str">
            <v>und</v>
          </cell>
          <cell r="D752">
            <v>5592.83</v>
          </cell>
        </row>
        <row r="753">
          <cell r="A753">
            <v>151709</v>
          </cell>
          <cell r="B753" t="str">
            <v>Padrão de entrada de energia elétrica, trifásico, entrada subterrânea, a 4 fios, carga instalada em muro de 47001 até 57000W - 220/127V, exclusive derivação de ramal de entrada subterrânea</v>
          </cell>
          <cell r="C753" t="str">
            <v>und</v>
          </cell>
          <cell r="D753">
            <v>4681.3900000000003</v>
          </cell>
        </row>
        <row r="754">
          <cell r="A754">
            <v>151710</v>
          </cell>
          <cell r="B754" t="str">
            <v>Padrão de entrada de energia elétrica, trifásico, entrada aérea, a 4 fios, carga instalada em muro de 57001 até 75000W - 220/127V</v>
          </cell>
          <cell r="C754" t="str">
            <v>und</v>
          </cell>
          <cell r="D754">
            <v>6174.25</v>
          </cell>
        </row>
        <row r="755">
          <cell r="A755">
            <v>151711</v>
          </cell>
          <cell r="B755" t="str">
            <v>Padrão de entrada de energia elétrica, trifásico, entrada subterrânea, a 4 fios, carga instalada em muro de 57001 até 75000W - 220/127V, exclusive derivação de ramal de entrada subterrânea</v>
          </cell>
          <cell r="C755" t="str">
            <v>und</v>
          </cell>
          <cell r="D755">
            <v>5151.67</v>
          </cell>
        </row>
        <row r="756">
          <cell r="A756">
            <v>151712</v>
          </cell>
          <cell r="B756" t="str">
            <v>Subestação ext. aérea trifás. 75KVA, completa, c/ quadros de medição, transf. a óleo, chave geral tripolar, poste e acessórios, conf. NOR-TEC-01 da Escelsa, incl. mureta rev. c/ arg. cimento, cal hidrat. CH1 e areia traço 1:0.5:6</v>
          </cell>
          <cell r="C756" t="str">
            <v>und</v>
          </cell>
          <cell r="D756">
            <v>21782.93</v>
          </cell>
        </row>
        <row r="757">
          <cell r="A757">
            <v>151713</v>
          </cell>
          <cell r="B757" t="str">
            <v>Subestação ext. aérea trifás. 112.5KVA, completa, c/ quadros de medição, transf. a óleo, chave geral trip., poste e acessórios, conf. NOR-TEC-01 da Escelsa, incl. mureta rev. c/ arg. cimento, cal hidrat. CH1 e areia traço 1:0.5:6</v>
          </cell>
          <cell r="C757" t="str">
            <v>und</v>
          </cell>
          <cell r="D757">
            <v>25940.34</v>
          </cell>
        </row>
        <row r="758">
          <cell r="A758">
            <v>151714</v>
          </cell>
          <cell r="B758" t="str">
            <v>Subestação ext. aérea trifás. 150KVA, completa, c/ quadros de medição, transf. a óleo, chave geral trip., poste e acessórios, conf. NOR-TEC-01 da Escelsa, incl. mureta rev. c/ arg. cimento, cal hidrat. CH1 e areia traço 1:0.5:6</v>
          </cell>
          <cell r="C758" t="str">
            <v>und</v>
          </cell>
          <cell r="D758">
            <v>37562.76</v>
          </cell>
        </row>
        <row r="759">
          <cell r="A759">
            <v>151715</v>
          </cell>
          <cell r="B759" t="str">
            <v>Subestação ext. aérea trifás. 225KVA, completa, c/ quadros de medição, transf. a óleo, chave geral trip., poste e acessórios, conf. NOR-TEC-01 da Escelsa, incl. mureta rev. c/ arg. cimento, cal hidrat. CH1 e areia traço 1:0.5:6</v>
          </cell>
          <cell r="C759" t="str">
            <v>und</v>
          </cell>
          <cell r="D759">
            <v>48350.63</v>
          </cell>
        </row>
        <row r="760">
          <cell r="A760">
            <v>1518</v>
          </cell>
          <cell r="B760" t="str">
            <v>PONTOS ELETRICOS REVISAO NR-10</v>
          </cell>
          <cell r="D760">
            <v>0</v>
          </cell>
        </row>
        <row r="761">
          <cell r="A761">
            <v>151801</v>
          </cell>
          <cell r="B761" t="str">
            <v>Ponto padrão de luz no teto - considerando eletroduto PVC rígido de 3/4" inclusive conexões (4.5m), fio isolado PVC de 2.5mm2 (16.2m) e caixa estampada 4x4" (1 und)</v>
          </cell>
          <cell r="C761" t="str">
            <v>und</v>
          </cell>
          <cell r="D761">
            <v>129.93</v>
          </cell>
        </row>
        <row r="762">
          <cell r="A762">
            <v>151802</v>
          </cell>
          <cell r="B762" t="str">
            <v>Ponto padrão de luz na parede - considerando eletroduto PVC rígido de 3/4" inclusive conexões (4.5m), fio isolado PVC de 2.5mm2 (16.2m) e caixa estampada 4x4" (1 und)</v>
          </cell>
          <cell r="C762" t="str">
            <v>und</v>
          </cell>
          <cell r="D762">
            <v>115.43</v>
          </cell>
        </row>
        <row r="763">
          <cell r="A763">
            <v>151803</v>
          </cell>
          <cell r="B763" t="str">
            <v>Ponto padrão de tomada 2 pólos mais terra - considerando eletroduto PVC rígido de 3/4" inclusive conexões (5.0m), fio isolado PVC de 2.5mm2 (16.5m) e caixa estampada 4x2" (1 und)</v>
          </cell>
          <cell r="C763" t="str">
            <v>und</v>
          </cell>
          <cell r="D763">
            <v>132.79</v>
          </cell>
        </row>
        <row r="764">
          <cell r="A764">
            <v>151805</v>
          </cell>
          <cell r="B764" t="str">
            <v>Ponto padrão de tomada para chuveiro elétrico - considerando eletroduto PVC rígido de 3/4" inclusive conexões (9.0m), fio isolado PVC de 6.0mm2 (32.5m) e caixa estampada 4x2" (1 und)</v>
          </cell>
          <cell r="C764" t="str">
            <v>und</v>
          </cell>
          <cell r="D764">
            <v>310.45999999999998</v>
          </cell>
        </row>
        <row r="765">
          <cell r="A765">
            <v>151806</v>
          </cell>
          <cell r="B765" t="str">
            <v>Ponto padrão de tomada para ar refrigerado - considerando eletroduto PVC rígido de 3/4" inclusive conexões (6.0m), fio isolado PVC de 4.0mm2 (21.6m) e caixa estampada 4x2" (1 und)</v>
          </cell>
          <cell r="C765" t="str">
            <v>und</v>
          </cell>
          <cell r="D765">
            <v>185.62</v>
          </cell>
        </row>
        <row r="766">
          <cell r="A766">
            <v>151807</v>
          </cell>
          <cell r="B766" t="str">
            <v>Ponto padrão de ventilador no teto - considerando eletroduto PVC rígido de 3/4" inclusive conexões (4.5m), fio isolado PVC de 2.5mm2 (21.6m) e caixa estampada 4x4" (1 und)</v>
          </cell>
          <cell r="C766" t="str">
            <v>und</v>
          </cell>
          <cell r="D766">
            <v>152.19</v>
          </cell>
        </row>
        <row r="767">
          <cell r="A767">
            <v>151809</v>
          </cell>
          <cell r="B767" t="str">
            <v>Ponto padrão de interruptor de 2 teclas simples - considerando eletroduto PVC rígido de 3/4" inclusive conexões (3.3m), fio isolado PVC de 2.5mm2 (17.2m) e caixa estampada 4x2" (1 und)</v>
          </cell>
          <cell r="C767" t="str">
            <v>und</v>
          </cell>
          <cell r="D767">
            <v>116.72</v>
          </cell>
        </row>
        <row r="768">
          <cell r="A768">
            <v>151810</v>
          </cell>
          <cell r="B768" t="str">
            <v>Ponto padrão de interruptor de 1 tecla paralelo - considerando eletroduto PVC rígido de 3/4" inclusive conexões (8.5m), fio isolado PVC de 2.5mm2 (28.8m) e caixa estampada 4x2" (1 und)</v>
          </cell>
          <cell r="C768" t="str">
            <v>und</v>
          </cell>
          <cell r="D768">
            <v>222.51</v>
          </cell>
        </row>
        <row r="769">
          <cell r="A769">
            <v>151811</v>
          </cell>
          <cell r="B769" t="str">
            <v>Ponto padrão de interruptor de 1 tecla simples e 1 tomada dois pólos mais terra 10A/250V - considerando eletroduto PVC rígido de 3/4" inclusive conexões (4.5m), fio isolado PVC de 2.5mm2 (19.4m) e caixa estampada 4x2" (1 und)</v>
          </cell>
          <cell r="C769" t="str">
            <v>und</v>
          </cell>
          <cell r="D769">
            <v>138.97</v>
          </cell>
        </row>
        <row r="770">
          <cell r="A770">
            <v>151812</v>
          </cell>
          <cell r="B770" t="str">
            <v>Ponto padrão de interruptor de 2 teclas simples e 1 tomada dois pólos mais terra 10A/250V - considerando eletroduto PVC rígido de 3/4" inclusive conexões (4.5m), fio isolado PVC de 2.5mm2 (22.9m) e caixa estampada 4x2" (1 und)</v>
          </cell>
          <cell r="C770" t="str">
            <v>und</v>
          </cell>
          <cell r="D770">
            <v>153.38999999999999</v>
          </cell>
        </row>
        <row r="771">
          <cell r="A771">
            <v>151813</v>
          </cell>
          <cell r="B771" t="str">
            <v>Ponto padrão de campainha - considerando eletroduto PVC rígido de 3/4" inclusive conexões (5.0m), fio isolado PVC de 2.5mm2 (12.0m) e caixa estampada 4x2" (1 und)</v>
          </cell>
          <cell r="C771" t="str">
            <v>und</v>
          </cell>
          <cell r="D771">
            <v>123.15</v>
          </cell>
        </row>
        <row r="772">
          <cell r="A772">
            <v>151814</v>
          </cell>
          <cell r="B772" t="str">
            <v>Ponto padrão de poste para iluminação externa - considerando eletroduto PVC rígido de 3/4" inclusive conexões (7.7m) e fio isolado PVC de 2.5mm2 (25.2.0m)</v>
          </cell>
          <cell r="C772" t="str">
            <v>und</v>
          </cell>
          <cell r="D772">
            <v>193.21</v>
          </cell>
        </row>
        <row r="773">
          <cell r="A773">
            <v>151815</v>
          </cell>
          <cell r="B773" t="str">
            <v>Ponto padrão de interruptor para ventilador - considerando eletroduto PVC rígido de 3/4" inclusive conexões (3.3m), fio isolado PVC de 2.5mm2 (12.0m) e caixa estampada 4x2" (1 und)</v>
          </cell>
          <cell r="C773" t="str">
            <v>und</v>
          </cell>
          <cell r="D773">
            <v>95.29</v>
          </cell>
        </row>
        <row r="774">
          <cell r="A774">
            <v>151816</v>
          </cell>
          <cell r="B774" t="str">
            <v>Ponto padrão de interruptor de 3 teclas simples - considerando eletroduto PVC rígido de 3/4" inclusive conexões (4.5m), fio isolado PVC de 2.5mm2 (25.8m) e caixa estampada 4x2" (1 und)</v>
          </cell>
          <cell r="C774" t="str">
            <v>und</v>
          </cell>
          <cell r="D774">
            <v>165.55</v>
          </cell>
        </row>
        <row r="775">
          <cell r="A775">
            <v>151817</v>
          </cell>
          <cell r="B775" t="str">
            <v>Ponto padrão de tomada de piso - considerando eletroduto PVC rígido de 3/4" inclusive conexões (5.0m), fio isolado PVC de 2.5mm2 (18.0m) e caixa alumínio silício 4x4" (1 und)</v>
          </cell>
          <cell r="C775" t="str">
            <v>und</v>
          </cell>
          <cell r="D775">
            <v>154.91</v>
          </cell>
        </row>
        <row r="776">
          <cell r="A776">
            <v>151819</v>
          </cell>
          <cell r="B776" t="str">
            <v>Ponto de antena de TV - considerando eletroduto PVC rígido de 3/4" inclusive conexões (3.0m), cabo coaxial 67 Ohms (4.5m) e caixa estampada 4x2" (1 und)</v>
          </cell>
          <cell r="C776" t="str">
            <v>und</v>
          </cell>
          <cell r="D776">
            <v>65.7</v>
          </cell>
        </row>
        <row r="777">
          <cell r="A777">
            <v>151820</v>
          </cell>
          <cell r="B777" t="str">
            <v>Ponto padrão de interruptor de 1 tecla intermediário - considerando eletroduto PVC rígido de 3/4" inclusive conexões (3.3m), fio isolado PVC de 2.5mm2 (15.8m) e caixa estampada 4x2" (1 und)</v>
          </cell>
          <cell r="C777" t="str">
            <v>und</v>
          </cell>
          <cell r="D777">
            <v>110.95</v>
          </cell>
        </row>
        <row r="778">
          <cell r="A778">
            <v>1519</v>
          </cell>
          <cell r="B778" t="str">
            <v>QUADROS DE DISTRIBUIÇÃO COM BARRAMENTO, TRINCO E FECHADURA</v>
          </cell>
          <cell r="D778">
            <v>0</v>
          </cell>
        </row>
        <row r="779">
          <cell r="A779">
            <v>151901</v>
          </cell>
          <cell r="B779" t="str">
            <v>Quadro distrib. energia, embutido ou semi embutido, capac. p/ 16 disj. DIN, c/barram trif. 100A barra. neutro e terra, fab. em chapa de aço 12 USG com porta, espelho, trinco com fechad ch yale, Ref. QDTN II-16DIN-CEMAR ou equiv.</v>
          </cell>
          <cell r="C779" t="str">
            <v>und</v>
          </cell>
          <cell r="D779">
            <v>341.65</v>
          </cell>
        </row>
        <row r="780">
          <cell r="A780">
            <v>151902</v>
          </cell>
          <cell r="B780" t="str">
            <v>Quadro distrib. energia, embutido ou semi embutido, capac. p/ 28 disj. DIN, c/barram trif. 100A barra. neutro e terra, fab. em chapa de aço 12 USG com porta, espelho, trinco com fechad ch yale, Ref. QDTN II-28DIN-CEMAR ou equiv.</v>
          </cell>
          <cell r="C780" t="str">
            <v>und</v>
          </cell>
          <cell r="D780">
            <v>409.5</v>
          </cell>
        </row>
        <row r="781">
          <cell r="A781">
            <v>151903</v>
          </cell>
          <cell r="B781" t="str">
            <v>Quadro distrib. energia, embutido ou semi embutido, capac. p/ 34 disj. DIN, c/barram trif. 100A barra. neutro e terra, fab. em chapa de aço 12 USG com porta, espelho, trinco com fechad ch yale, Ref. QDTN II-34DIN-CEMAR ou equiv</v>
          </cell>
          <cell r="C781" t="str">
            <v>und</v>
          </cell>
          <cell r="D781">
            <v>446.7</v>
          </cell>
        </row>
        <row r="782">
          <cell r="A782">
            <v>151904</v>
          </cell>
          <cell r="B782" t="str">
            <v>Quadro distrib. energia, embutido ou semi embutido, capac. p/ 44 disj. DIN, c/barram trif. 100A barra. neutro e terra, fab. em chapa de aço 12 USG com porta, espelho, trinco com fechad ch yale, Ref. QDTN II-44DIN-CEMAR ou equiv</v>
          </cell>
          <cell r="C782" t="str">
            <v>und</v>
          </cell>
          <cell r="D782">
            <v>562.99</v>
          </cell>
        </row>
        <row r="783">
          <cell r="A783">
            <v>151905</v>
          </cell>
          <cell r="B783" t="str">
            <v>Quadro distrib. energia, embutido ou semi embutido, capac. p/ 54 disj. DIN, c/barram trif. 100A barra. neutro e terra, fab. em chapa de aço 12 USG com porta, espelho, trinco com fechad ch yale, Ref. QDTN II-54DIN-CEMAR</v>
          </cell>
          <cell r="C783" t="str">
            <v>und</v>
          </cell>
          <cell r="D783">
            <v>1142.18</v>
          </cell>
        </row>
        <row r="784">
          <cell r="A784">
            <v>1520</v>
          </cell>
          <cell r="B784" t="str">
            <v>TERMINAIS, CONECTORES E ABRAÇADEIRAS</v>
          </cell>
          <cell r="D784">
            <v>0</v>
          </cell>
        </row>
        <row r="785">
          <cell r="A785">
            <v>152001</v>
          </cell>
          <cell r="B785" t="str">
            <v>Terminal para ligação de cabo a barra até 4.0mm2</v>
          </cell>
          <cell r="C785" t="str">
            <v>und</v>
          </cell>
          <cell r="D785">
            <v>7.7</v>
          </cell>
        </row>
        <row r="786">
          <cell r="A786">
            <v>152002</v>
          </cell>
          <cell r="B786" t="str">
            <v>Terminal para ligação de cabo a barra de 6.0 mm2</v>
          </cell>
          <cell r="C786" t="str">
            <v>und</v>
          </cell>
          <cell r="D786">
            <v>9.75</v>
          </cell>
        </row>
        <row r="787">
          <cell r="A787">
            <v>152003</v>
          </cell>
          <cell r="B787" t="str">
            <v>Terminal para ligação de cabo a barra de 10.0 mm2</v>
          </cell>
          <cell r="C787" t="str">
            <v>und</v>
          </cell>
          <cell r="D787">
            <v>14.03</v>
          </cell>
        </row>
        <row r="788">
          <cell r="A788">
            <v>152004</v>
          </cell>
          <cell r="B788" t="str">
            <v>Terminal para ligação de cabo a barra de 16.0 mm2</v>
          </cell>
          <cell r="C788" t="str">
            <v>und</v>
          </cell>
          <cell r="D788">
            <v>14.41</v>
          </cell>
        </row>
        <row r="789">
          <cell r="A789">
            <v>152005</v>
          </cell>
          <cell r="B789" t="str">
            <v>Terminal para ligação de cabo a barra de 25.0 mm2</v>
          </cell>
          <cell r="C789" t="str">
            <v>und</v>
          </cell>
          <cell r="D789">
            <v>14.62</v>
          </cell>
        </row>
        <row r="790">
          <cell r="A790">
            <v>152006</v>
          </cell>
          <cell r="B790" t="str">
            <v>Terminal para ligação de cabo a barra de 35.0 mm2</v>
          </cell>
          <cell r="C790" t="str">
            <v>und</v>
          </cell>
          <cell r="D790">
            <v>17.04</v>
          </cell>
        </row>
        <row r="791">
          <cell r="A791">
            <v>152007</v>
          </cell>
          <cell r="B791" t="str">
            <v>Terminal para ligação de cabo a barra de 50.0 mm2</v>
          </cell>
          <cell r="C791" t="str">
            <v>und</v>
          </cell>
          <cell r="D791">
            <v>24.3</v>
          </cell>
        </row>
        <row r="792">
          <cell r="A792">
            <v>152010</v>
          </cell>
          <cell r="B792" t="str">
            <v>Terminal para ligação de cabo a barra de 70 mm2</v>
          </cell>
          <cell r="C792" t="str">
            <v>und</v>
          </cell>
          <cell r="D792">
            <v>24.34</v>
          </cell>
        </row>
        <row r="793">
          <cell r="A793">
            <v>152011</v>
          </cell>
          <cell r="B793" t="str">
            <v>Terminal para ligação de cabo a barra de 95 mm2</v>
          </cell>
          <cell r="C793" t="str">
            <v>und</v>
          </cell>
          <cell r="D793">
            <v>29.39</v>
          </cell>
        </row>
        <row r="794">
          <cell r="A794">
            <v>152012</v>
          </cell>
          <cell r="B794" t="str">
            <v>Terminal para ligação de cabo a barra de 120 mm2</v>
          </cell>
          <cell r="C794" t="str">
            <v>und</v>
          </cell>
          <cell r="D794">
            <v>43.06</v>
          </cell>
        </row>
        <row r="795">
          <cell r="A795">
            <v>152013</v>
          </cell>
          <cell r="B795" t="str">
            <v>Terminal para ligação de cabo a barra de 150 mm2</v>
          </cell>
          <cell r="C795" t="str">
            <v>und</v>
          </cell>
          <cell r="D795">
            <v>43.71</v>
          </cell>
        </row>
        <row r="796">
          <cell r="A796">
            <v>152014</v>
          </cell>
          <cell r="B796" t="str">
            <v>Terminal para ligação de cabo a barra de 185 mm2</v>
          </cell>
          <cell r="C796" t="str">
            <v>und</v>
          </cell>
          <cell r="D796">
            <v>48.85</v>
          </cell>
        </row>
        <row r="797">
          <cell r="A797">
            <v>152015</v>
          </cell>
          <cell r="B797" t="str">
            <v>Terminal para ligação de cabo a barra de 240 mm2</v>
          </cell>
          <cell r="C797" t="str">
            <v>und</v>
          </cell>
          <cell r="D797">
            <v>52.31</v>
          </cell>
        </row>
        <row r="798">
          <cell r="A798">
            <v>152016</v>
          </cell>
          <cell r="B798" t="str">
            <v>Terminal para ligação de cabo a barra de 300 mm2</v>
          </cell>
          <cell r="C798" t="str">
            <v>und</v>
          </cell>
          <cell r="D798">
            <v>54.83</v>
          </cell>
        </row>
        <row r="799">
          <cell r="A799">
            <v>152025</v>
          </cell>
          <cell r="B799" t="str">
            <v>Terminal para ligação de cabo a barra duplo de 185 mm2</v>
          </cell>
          <cell r="C799" t="str">
            <v>und</v>
          </cell>
          <cell r="D799">
            <v>188.56</v>
          </cell>
        </row>
        <row r="800">
          <cell r="A800">
            <v>152026</v>
          </cell>
          <cell r="B800" t="str">
            <v>Terminal para ligação de cabo a barra duplo de 240 mm2</v>
          </cell>
          <cell r="C800" t="str">
            <v>und</v>
          </cell>
          <cell r="D800">
            <v>194.89</v>
          </cell>
        </row>
        <row r="801">
          <cell r="A801">
            <v>152027</v>
          </cell>
          <cell r="B801" t="str">
            <v>Terminal para ligação de cabo a barra duplo de 300 mm2</v>
          </cell>
          <cell r="C801" t="str">
            <v>und</v>
          </cell>
          <cell r="D801">
            <v>244.59</v>
          </cell>
        </row>
        <row r="802">
          <cell r="A802">
            <v>152030</v>
          </cell>
          <cell r="B802" t="str">
            <v>Conector split bolt para cabo de 4.0 mm2</v>
          </cell>
          <cell r="C802" t="str">
            <v>und</v>
          </cell>
          <cell r="D802">
            <v>8.77</v>
          </cell>
        </row>
        <row r="803">
          <cell r="A803">
            <v>152031</v>
          </cell>
          <cell r="B803" t="str">
            <v>Conector split bolt para cabo de 35.0 mm2</v>
          </cell>
          <cell r="C803" t="str">
            <v>und</v>
          </cell>
          <cell r="D803">
            <v>13.98</v>
          </cell>
        </row>
        <row r="804">
          <cell r="A804">
            <v>152033</v>
          </cell>
          <cell r="B804" t="str">
            <v>Conector porcelana 3 polos para cabos de #4,0mm2</v>
          </cell>
          <cell r="C804" t="str">
            <v>und</v>
          </cell>
          <cell r="D804">
            <v>11.5</v>
          </cell>
        </row>
        <row r="805">
          <cell r="A805">
            <v>152034</v>
          </cell>
          <cell r="B805" t="str">
            <v>Conector porcelana 3 polos para cabo de #6,0mm2</v>
          </cell>
          <cell r="C805" t="str">
            <v>und</v>
          </cell>
          <cell r="D805">
            <v>11.57</v>
          </cell>
        </row>
        <row r="806">
          <cell r="A806">
            <v>152035</v>
          </cell>
          <cell r="B806" t="str">
            <v>Conector porcelana 3 polos para cabos de #10,0mm2</v>
          </cell>
          <cell r="C806" t="str">
            <v>und</v>
          </cell>
          <cell r="D806">
            <v>13.08</v>
          </cell>
        </row>
        <row r="807">
          <cell r="A807">
            <v>152040</v>
          </cell>
          <cell r="B807" t="str">
            <v>Prensa cabos para eletroduto 1/2"</v>
          </cell>
          <cell r="C807" t="str">
            <v>und</v>
          </cell>
          <cell r="D807">
            <v>20.88</v>
          </cell>
        </row>
        <row r="808">
          <cell r="A808">
            <v>152041</v>
          </cell>
          <cell r="B808" t="str">
            <v>Prensa cabos para eletroduto 3/4"</v>
          </cell>
          <cell r="C808" t="str">
            <v>und</v>
          </cell>
          <cell r="D808">
            <v>22.52</v>
          </cell>
        </row>
        <row r="809">
          <cell r="A809">
            <v>152042</v>
          </cell>
          <cell r="B809" t="str">
            <v>Prensa cabos para eletroduto de 1"</v>
          </cell>
          <cell r="C809" t="str">
            <v>und</v>
          </cell>
          <cell r="D809">
            <v>26.18</v>
          </cell>
        </row>
        <row r="810">
          <cell r="A810">
            <v>16</v>
          </cell>
          <cell r="B810" t="str">
            <v>OUTRAS INSTALAÇÕES</v>
          </cell>
          <cell r="D810">
            <v>0</v>
          </cell>
        </row>
        <row r="811">
          <cell r="A811">
            <v>1601</v>
          </cell>
          <cell r="B811" t="str">
            <v>INSTALAÇÃO DE TELEFONE</v>
          </cell>
          <cell r="D811">
            <v>0</v>
          </cell>
        </row>
        <row r="812">
          <cell r="A812">
            <v>160105</v>
          </cell>
          <cell r="B812" t="str">
            <v>Caixa de telefone em chapa de aço padrão TELEBRAS N. 6, 1200x1200x150 mm, com fundo de madeira</v>
          </cell>
          <cell r="C812" t="str">
            <v>und</v>
          </cell>
          <cell r="D812">
            <v>893.94</v>
          </cell>
        </row>
        <row r="813">
          <cell r="A813">
            <v>160106</v>
          </cell>
          <cell r="B813" t="str">
            <v>Aterramento com haste de terra 5/8"x2.40m, cabo de cobre nú 6mm2 em caixa de concreto de dimensões internas de 30x30x30cm</v>
          </cell>
          <cell r="C813" t="str">
            <v>und</v>
          </cell>
          <cell r="D813">
            <v>234.69</v>
          </cell>
        </row>
        <row r="814">
          <cell r="A814">
            <v>160108</v>
          </cell>
          <cell r="B814" t="str">
            <v>Caixa de telefone em chapa de aço padrão TELEBRAS do tipo CIE-2 200x200x120mm</v>
          </cell>
          <cell r="C814" t="str">
            <v>und</v>
          </cell>
          <cell r="D814">
            <v>88.98</v>
          </cell>
        </row>
        <row r="815">
          <cell r="A815">
            <v>160110</v>
          </cell>
          <cell r="B815" t="str">
            <v>Caixa de telefone em chapa de aço padrão TELEBRAS do tipo CIE-4 600x600x120 mm</v>
          </cell>
          <cell r="C815" t="str">
            <v>und</v>
          </cell>
          <cell r="D815">
            <v>268.73</v>
          </cell>
        </row>
        <row r="816">
          <cell r="A816">
            <v>160111</v>
          </cell>
          <cell r="B816" t="str">
            <v>Caixa para telefone padrão TELEMAR, dim. 1070 x 520 x 500 mm, com tampa de ferro tipo R2, assentada com argamassa de cimento, cal e areia</v>
          </cell>
          <cell r="C816" t="str">
            <v>und</v>
          </cell>
          <cell r="D816">
            <v>824.54</v>
          </cell>
        </row>
        <row r="817">
          <cell r="A817">
            <v>160115</v>
          </cell>
          <cell r="B817" t="str">
            <v>Cabo telefônico CI, diâmetro do condutor 50mm, 30 pares</v>
          </cell>
          <cell r="C817" t="str">
            <v>m</v>
          </cell>
          <cell r="D817">
            <v>12.97</v>
          </cell>
        </row>
        <row r="818">
          <cell r="A818">
            <v>160120</v>
          </cell>
          <cell r="B818" t="str">
            <v>Tomada para telefone com conector RJ 11</v>
          </cell>
          <cell r="C818" t="str">
            <v>und</v>
          </cell>
          <cell r="D818">
            <v>26.54</v>
          </cell>
        </row>
        <row r="819">
          <cell r="A819">
            <v>1602</v>
          </cell>
          <cell r="B819" t="str">
            <v>INSTALAÇÃO DE GÁS</v>
          </cell>
          <cell r="D819">
            <v>0</v>
          </cell>
        </row>
        <row r="820">
          <cell r="A820">
            <v>160207</v>
          </cell>
          <cell r="B820" t="str">
            <v>Abrigo de gás para 2 cilindros 45 Kg, exec. em alv. bloco conc cheio,dim 1,50x0.85x2.10m, inclusive cilindros e rede interna do abrigo compreendendo tubos e válvulas de esfera que interligam os cilindros</v>
          </cell>
          <cell r="C820" t="str">
            <v>und</v>
          </cell>
          <cell r="D820">
            <v>5190.9399999999996</v>
          </cell>
        </row>
        <row r="821">
          <cell r="A821">
            <v>160208</v>
          </cell>
          <cell r="B821" t="str">
            <v>Abrigo de gás para 4 cilindros 45Kg , exec. em alv bloco concreto, dim.4.05x0,85x2.10m, inclusive cilindros e rede interna do abrigo compreendendo tubos e válvulas de esfera que interligam os cilindros</v>
          </cell>
          <cell r="C821" t="str">
            <v>und</v>
          </cell>
          <cell r="D821">
            <v>9213.91</v>
          </cell>
        </row>
        <row r="822">
          <cell r="A822">
            <v>1603</v>
          </cell>
          <cell r="B822" t="str">
            <v>INSTALAÇÃO DE PÁRA-RAIO</v>
          </cell>
          <cell r="D822">
            <v>0</v>
          </cell>
        </row>
        <row r="823">
          <cell r="A823">
            <v>160303</v>
          </cell>
          <cell r="B823" t="str">
            <v>Aterramento com haste terra 5/8" x 2.40, cabo de cobre nu 6mm2, inclusive caixa de concreto 30 x 30 cm</v>
          </cell>
          <cell r="C823" t="str">
            <v>und</v>
          </cell>
          <cell r="D823">
            <v>217.69</v>
          </cell>
        </row>
        <row r="824">
          <cell r="A824">
            <v>160304</v>
          </cell>
          <cell r="B824" t="str">
            <v>Pára-raios tipo franklim incluindo base de fixação, conjunto de contraventagem c/abraçadeira p/3 estais em tubo e demais acessórios c/exceção do cabo de cobre de descida e suportes isoladores</v>
          </cell>
          <cell r="C824" t="str">
            <v>und</v>
          </cell>
          <cell r="D824">
            <v>623.44000000000005</v>
          </cell>
        </row>
        <row r="825">
          <cell r="A825">
            <v>160305</v>
          </cell>
          <cell r="B825" t="str">
            <v>Condutor de cobre nú, seção de 35mm2, inclusive suportes isoladores e acessórios de fixação, conforme projeto</v>
          </cell>
          <cell r="C825" t="str">
            <v>m</v>
          </cell>
          <cell r="D825">
            <v>54.09</v>
          </cell>
        </row>
        <row r="826">
          <cell r="A826">
            <v>160308</v>
          </cell>
          <cell r="B826" t="str">
            <v>Cabo condutor de cobre eletrolítico nu, tempera meio dura, encordoamento classe 2, para aterramento, diam. 50mm2</v>
          </cell>
          <cell r="C826" t="str">
            <v>m</v>
          </cell>
          <cell r="D826">
            <v>27.27</v>
          </cell>
        </row>
        <row r="827">
          <cell r="A827">
            <v>160309</v>
          </cell>
          <cell r="B827" t="str">
            <v>Terminal aéreo em latão (captor), com conector e fixação horizontal 5/16"x250mm, ref. TEL-024, inclusive vedação dos furos com poliuretano ref. TEL 5905, marca de ref. Termotécnica ou equivalente</v>
          </cell>
          <cell r="C827" t="str">
            <v>und</v>
          </cell>
          <cell r="D827">
            <v>39.090000000000003</v>
          </cell>
        </row>
        <row r="828">
          <cell r="A828">
            <v>160310</v>
          </cell>
          <cell r="B828" t="str">
            <v>Conector de medição em latão com 2 parafusos para cabos de 16 a 50 mm2, ref. TEL-562, Termotécnica ou equivalente</v>
          </cell>
          <cell r="C828" t="str">
            <v>und</v>
          </cell>
          <cell r="D828">
            <v>44.99</v>
          </cell>
        </row>
        <row r="829">
          <cell r="A829">
            <v>160311</v>
          </cell>
          <cell r="B829" t="str">
            <v>Haste de terra tipo COPPERWELD - 5/8" x 2.40m</v>
          </cell>
          <cell r="C829" t="str">
            <v>und</v>
          </cell>
          <cell r="D829">
            <v>89.93</v>
          </cell>
        </row>
        <row r="830">
          <cell r="A830">
            <v>160312</v>
          </cell>
          <cell r="B830" t="str">
            <v>Kit completo para solda Exotérmica (Molde HCL 5/8" Ref: TEL905611 / Cartucho n° 115 Ref: TEL 909115 / Alicate Z 201 Ref: TEL 998201), marca de referência Termotécnica ou equivalente</v>
          </cell>
          <cell r="C830" t="str">
            <v>und</v>
          </cell>
          <cell r="D830">
            <v>33.81</v>
          </cell>
        </row>
        <row r="831">
          <cell r="A831">
            <v>160313</v>
          </cell>
          <cell r="B831" t="str">
            <v>Fixador universal latão estanhado p/ cabos 16 a 70 mm2 ref. 5024, incl. parafuso sextavado M6x45mm, arruela lisa 1/4", bucha nº8, vedação dos furos c/ poliuretano ref. 5905, marca de ref. Termotécnica ou equivalente</v>
          </cell>
          <cell r="C831" t="str">
            <v>und</v>
          </cell>
          <cell r="D831">
            <v>40.21</v>
          </cell>
        </row>
        <row r="832">
          <cell r="A832">
            <v>160314</v>
          </cell>
          <cell r="B832" t="str">
            <v>Mastro simples 3mx1.1/2", uma descida, incl. base de fixação, captor, conj.de contraventagem c/abraçadeira p/3 estais em tubo e demais acessórios, excl. cabo de cobre de descida e suportes isoladores, ref.Termotécnica ou equiv.</v>
          </cell>
          <cell r="C832" t="str">
            <v>und</v>
          </cell>
          <cell r="D832">
            <v>604.1</v>
          </cell>
        </row>
        <row r="833">
          <cell r="A833">
            <v>160315</v>
          </cell>
          <cell r="B833" t="str">
            <v>Mastro telescópico 5mx2", uma descida, incl. base de fixação, captor, conj.de contraventagem c/abraçadeira p/3 estais em tubo e demais acessórios excl. cabo de cobre de descida e suportes isoladores, ref. Termotécnica ou equiv.</v>
          </cell>
          <cell r="C833" t="str">
            <v>und</v>
          </cell>
          <cell r="D833">
            <v>967.48</v>
          </cell>
        </row>
        <row r="834">
          <cell r="A834">
            <v>160316</v>
          </cell>
          <cell r="B834" t="str">
            <v>Caixa de inspeção em PVC, diâmetro 300 mm, ref TEL-552, marca de referência Termotécnica ou equivalente, inclusive escavação e reaterro</v>
          </cell>
          <cell r="C834" t="str">
            <v>und</v>
          </cell>
          <cell r="D834">
            <v>69.11</v>
          </cell>
        </row>
        <row r="835">
          <cell r="A835">
            <v>160317</v>
          </cell>
          <cell r="B835" t="str">
            <v>Cabo de cobre nú 50mm2, ref. TEL 5750, marca de referência Termotécnica ou equivalente</v>
          </cell>
          <cell r="C835" t="str">
            <v>m</v>
          </cell>
          <cell r="D835">
            <v>27.27</v>
          </cell>
        </row>
        <row r="836">
          <cell r="A836">
            <v>160318</v>
          </cell>
          <cell r="B836" t="str">
            <v>Cabo de cobre nú 35mm2, ref. TEL 5735, marca de referência Termotécnica ou equivalente</v>
          </cell>
          <cell r="C836" t="str">
            <v>m</v>
          </cell>
          <cell r="D836">
            <v>20.6</v>
          </cell>
        </row>
        <row r="837">
          <cell r="A837">
            <v>160319</v>
          </cell>
          <cell r="B837" t="str">
            <v>Presilha de latão ref. 744, inclusive parafuso fenda DN 4,2x32mm e bucha nylon DN 6mm e vedação dos furos com poliuretano ref. 5905, marca de ref. Termotécnica ou equivalente</v>
          </cell>
          <cell r="C837" t="str">
            <v>und</v>
          </cell>
          <cell r="D837">
            <v>7.67</v>
          </cell>
        </row>
        <row r="838">
          <cell r="A838">
            <v>160321</v>
          </cell>
          <cell r="B838" t="str">
            <v>Tampa reforçada em ferro fundido com escotilha TEL 536, inclusive assentamento, marca de referência Termotécnica ou equivalente</v>
          </cell>
          <cell r="C838" t="str">
            <v>und</v>
          </cell>
          <cell r="D838">
            <v>101.67</v>
          </cell>
        </row>
        <row r="839">
          <cell r="A839">
            <v>160322</v>
          </cell>
          <cell r="B839" t="str">
            <v>Abraçadeira tipo "D" com cunha, diâmetro 1", ref. TEL-095, marca de referência Termotécnica ou equivalente</v>
          </cell>
          <cell r="C839" t="str">
            <v>und</v>
          </cell>
          <cell r="D839">
            <v>5.63</v>
          </cell>
        </row>
        <row r="840">
          <cell r="A840">
            <v>160323</v>
          </cell>
          <cell r="B840" t="str">
            <v>Tampão para eletroduto 1", ref. TEL-5533, marca de referência Termotécnica ou equivalente</v>
          </cell>
          <cell r="C840" t="str">
            <v>und</v>
          </cell>
          <cell r="D840">
            <v>7.66</v>
          </cell>
        </row>
        <row r="841">
          <cell r="A841">
            <v>160324</v>
          </cell>
          <cell r="B841" t="str">
            <v>Caixa de equalização de potenciais para uso interno e externo com cinco (5) terminais para aterramento (BEP), em polipropileno, ref. TEL-902, marca de referência Termotécnica ou equivalente</v>
          </cell>
          <cell r="C841" t="str">
            <v>und</v>
          </cell>
          <cell r="D841">
            <v>167.49</v>
          </cell>
        </row>
        <row r="842">
          <cell r="A842">
            <v>160325</v>
          </cell>
          <cell r="B842" t="str">
            <v>Caixa de equalização de potenciais para uso interno e externo com nove (9) terminais para aterramento (BEP), em aço, com flange inferior e vedação na porta, ref. TEL-903, marca de referência Termotécnica ou equivalente</v>
          </cell>
          <cell r="C842" t="str">
            <v>und</v>
          </cell>
          <cell r="D842">
            <v>369.42</v>
          </cell>
        </row>
        <row r="843">
          <cell r="A843">
            <v>160326</v>
          </cell>
          <cell r="B843" t="str">
            <v>Barra chata em alumínio 7/8"x1/8" (70mm²), com furos diâmetro 7 mm ref. TEL-771, marca de referência Termotécnica ou equivalente</v>
          </cell>
          <cell r="C843" t="str">
            <v>m</v>
          </cell>
          <cell r="D843">
            <v>25.7</v>
          </cell>
        </row>
        <row r="844">
          <cell r="A844">
            <v>160327</v>
          </cell>
          <cell r="B844" t="str">
            <v>Barra chata em aço galvanizado a fogo 7/8"x1/8" (70mm²), com furos diâm. 7mm ref. TEL-761, marca de referência Termotécnica ou equivalente</v>
          </cell>
          <cell r="C844" t="str">
            <v>m</v>
          </cell>
          <cell r="D844">
            <v>26.82</v>
          </cell>
        </row>
        <row r="845">
          <cell r="A845">
            <v>160328</v>
          </cell>
          <cell r="B845" t="str">
            <v>Terminal estanhado de 1 compressão 1 furo, 35mm², ref. TEL-5135, marca de referência Termotécnica ou equivalente</v>
          </cell>
          <cell r="C845" t="str">
            <v>und</v>
          </cell>
          <cell r="D845">
            <v>16.41</v>
          </cell>
        </row>
        <row r="846">
          <cell r="A846">
            <v>160329</v>
          </cell>
          <cell r="B846" t="str">
            <v>Curva 90º de barra chata em alumínio 7/8"x1/8"x300mm, 70mm², ref. TEL-778, marca de referência Termotécnica ou equivalente</v>
          </cell>
          <cell r="C846" t="str">
            <v>und</v>
          </cell>
          <cell r="D846">
            <v>12.11</v>
          </cell>
        </row>
        <row r="847">
          <cell r="A847">
            <v>160330</v>
          </cell>
          <cell r="B847" t="str">
            <v>Fixador ômega em latão ref. 733, inclusive parafuso fenda DN 4,2x32mm, bucha nylon DN 6mm e vedação dos furos com poliuretano ref. 5905, marca de ref. Termotécnica ou equivalente</v>
          </cell>
          <cell r="C847" t="str">
            <v>und</v>
          </cell>
          <cell r="D847">
            <v>8.49</v>
          </cell>
        </row>
        <row r="848">
          <cell r="A848">
            <v>160331</v>
          </cell>
          <cell r="B848" t="str">
            <v>Cordoalha flexível 25x100 mm, com dois furos, diâmetro 11 mm, ref. TEL-5701, marca de referência Termotécnica ou equivalente</v>
          </cell>
          <cell r="C848" t="str">
            <v>und</v>
          </cell>
          <cell r="D848">
            <v>25.1</v>
          </cell>
        </row>
        <row r="849">
          <cell r="A849">
            <v>160332</v>
          </cell>
          <cell r="B849" t="str">
            <v>Fita perfurada em latão niquelado 20mm x 0,8mm, para equalização de potenciais, ref. TEL-750, marca de referência Termotécnica ou equivalente</v>
          </cell>
          <cell r="C849" t="str">
            <v>m</v>
          </cell>
          <cell r="D849">
            <v>25.45</v>
          </cell>
        </row>
        <row r="850">
          <cell r="A850">
            <v>160333</v>
          </cell>
          <cell r="B850" t="str">
            <v>Cabo de cobre nú 50 mm2, ref. TEL-5750, marca de referência Termotécnica ou equivalente, inclusive abertura e fechamento de vala para cabo dimensões 50x20cm</v>
          </cell>
          <cell r="C850" t="str">
            <v>m</v>
          </cell>
          <cell r="D850">
            <v>35.909999999999997</v>
          </cell>
        </row>
        <row r="851">
          <cell r="A851">
            <v>160334</v>
          </cell>
          <cell r="B851" t="str">
            <v>Terminal estanhado de 1 compressão 1 furo, 50mm², ref. TEL-5150, marca de referência Termotécnica ou equivalente</v>
          </cell>
          <cell r="C851" t="str">
            <v>und</v>
          </cell>
          <cell r="D851">
            <v>23.79</v>
          </cell>
        </row>
        <row r="852">
          <cell r="A852">
            <v>160335</v>
          </cell>
          <cell r="B852" t="str">
            <v>Chapa perfurada(tela casa da moeda) BELINOX, largura 245 mm, espessura 1.5mm, ref. TEL-752, marca de referência Termotécnica ou equivalente</v>
          </cell>
          <cell r="C852" t="str">
            <v>m</v>
          </cell>
          <cell r="D852">
            <v>38.42</v>
          </cell>
        </row>
        <row r="853">
          <cell r="A853">
            <v>1606</v>
          </cell>
          <cell r="B853" t="str">
            <v>INSTALAÇÃO DE INCÊNDIO</v>
          </cell>
          <cell r="D853">
            <v>0</v>
          </cell>
        </row>
        <row r="854">
          <cell r="A854">
            <v>160602</v>
          </cell>
          <cell r="B854" t="str">
            <v>Hidrante de parede, com abrigo em chapa, 60x90x17cm, com suporte e mangueira 20m 63mm, adaptador rosca fêmea e engate rápido, esguicho em latão regulavel, registro globo angular 45º/ 63mm</v>
          </cell>
          <cell r="C854" t="str">
            <v>und</v>
          </cell>
          <cell r="D854">
            <v>1231.04</v>
          </cell>
        </row>
        <row r="855">
          <cell r="A855">
            <v>160603</v>
          </cell>
          <cell r="B855" t="str">
            <v>Hidrante de recalque no passeio em caixa metálica de 40x60x40cm, incl. registro globo angular 90º de 63mm, adaptador p/ engate rápido e tampa c/ corrente</v>
          </cell>
          <cell r="C855" t="str">
            <v>und</v>
          </cell>
          <cell r="D855">
            <v>545.61</v>
          </cell>
        </row>
        <row r="856">
          <cell r="A856">
            <v>160604</v>
          </cell>
          <cell r="B856" t="str">
            <v>Extintor de incêndio de água pressurizada capacidade 2A (10L), inclusive suporte para fixação e EXCLUSIVE placa sinalizadora em PVC Fotoluminescente</v>
          </cell>
          <cell r="C856" t="str">
            <v>und</v>
          </cell>
          <cell r="D856">
            <v>122.32</v>
          </cell>
        </row>
        <row r="857">
          <cell r="A857">
            <v>160605</v>
          </cell>
          <cell r="B857" t="str">
            <v>Extintor de incêndio portátil de pó químico ABC com capacidade 2A-20B:C (6 kg), inclusive suporte para fixação, EXCLUSIVE placa sinalizadora em PVC fotoluminescente</v>
          </cell>
          <cell r="C857" t="str">
            <v>und</v>
          </cell>
          <cell r="D857">
            <v>172.55</v>
          </cell>
        </row>
        <row r="858">
          <cell r="A858">
            <v>160606</v>
          </cell>
          <cell r="B858" t="str">
            <v>Extintor de incêndio de gás carbônico CO2 5 B:C (6 Kg), inclusive suporte para fixação, EXCLUSIVE placa sinalizadora em PVC fotoluminescente</v>
          </cell>
          <cell r="C858" t="str">
            <v>und</v>
          </cell>
          <cell r="D858">
            <v>427.43</v>
          </cell>
        </row>
        <row r="859">
          <cell r="A859">
            <v>160607</v>
          </cell>
          <cell r="B859" t="str">
            <v>Extintor de incêndio portátil de pó químico ABC com capacidade 2A-20B:C (4 kg), inclusive suporte para fixação, EXCLUSIVE placa sinalizadora em PVC fotoluminescente</v>
          </cell>
          <cell r="C859" t="str">
            <v>und</v>
          </cell>
          <cell r="D859">
            <v>150.44</v>
          </cell>
        </row>
        <row r="860">
          <cell r="A860">
            <v>160608</v>
          </cell>
          <cell r="B860" t="str">
            <v>Ponto para seta indicativa de saída, incl. seta em acrílico, com fonte alimentadora própria que assegure um funcionamento mínimo de 1h, para quando ocorrer falta de energia elétrica na rede pública, conforme projeto</v>
          </cell>
          <cell r="C860" t="str">
            <v>und</v>
          </cell>
          <cell r="D860">
            <v>260.12</v>
          </cell>
        </row>
        <row r="861">
          <cell r="A861">
            <v>160612</v>
          </cell>
          <cell r="B861" t="str">
            <v>Placa de sinalização de segurança CODIGO 14 - 315/158(NBR 13.434); CÓDIGO S3(NT 14/2010-ES) ("SAIDA DE EMERGÊNCIA" - seta vertical)</v>
          </cell>
          <cell r="C861" t="str">
            <v>und</v>
          </cell>
          <cell r="D861">
            <v>24.41</v>
          </cell>
        </row>
        <row r="862">
          <cell r="A862">
            <v>160613</v>
          </cell>
          <cell r="B862" t="str">
            <v>Ponto para iluminação de emergência completo, inclusive bloco autônomo de iluminação 2x9W com tomada universal</v>
          </cell>
          <cell r="C862" t="str">
            <v>und</v>
          </cell>
          <cell r="D862">
            <v>155.38999999999999</v>
          </cell>
        </row>
        <row r="863">
          <cell r="A863">
            <v>160625</v>
          </cell>
          <cell r="B863" t="str">
            <v>Abrigo para hidrante de recalque no passeio em caixa de alvenaria 60x40cm em bloco de concreto inclusive registro de recalque ø 65 mm (2 1/2") e tampa de ferro fundido 40x40cm com inscrição incêndio</v>
          </cell>
          <cell r="C863" t="str">
            <v>und</v>
          </cell>
          <cell r="D863">
            <v>546.86</v>
          </cell>
        </row>
        <row r="864">
          <cell r="A864">
            <v>160663</v>
          </cell>
          <cell r="B864" t="str">
            <v>Fornecimento e instalação de Bateria selada 12V - 60 AH, para centrais de alarme / iluminação de emergência</v>
          </cell>
          <cell r="C864" t="str">
            <v>und</v>
          </cell>
          <cell r="D864">
            <v>458.05</v>
          </cell>
        </row>
        <row r="865">
          <cell r="A865">
            <v>160665</v>
          </cell>
          <cell r="B865" t="str">
            <v>Fornecimento e instalação de porta corta-fogo para saída de emergência Dim.: 100x210x5cm, conforme ABNT NBR 11742P, classe P-90, incl. marco, 3 pares de dobradiçaas c/mola, barra anti-panico, pintura esmalte sintetico cor vermelha</v>
          </cell>
          <cell r="C865" t="str">
            <v>und</v>
          </cell>
          <cell r="D865">
            <v>1988.56</v>
          </cell>
        </row>
        <row r="866">
          <cell r="A866">
            <v>160671</v>
          </cell>
          <cell r="B866" t="str">
            <v>Hidrante de parede, com abrigo em chapa, 80x90x17cm, com suporte e mangueiras 2 x 15m 63mm, adaptador rosca fêmea e engate rápido, esguicho em latão regulavel, registro globo angular 45º/ 63mm</v>
          </cell>
          <cell r="C866" t="str">
            <v>und</v>
          </cell>
          <cell r="D866">
            <v>1701.72</v>
          </cell>
        </row>
        <row r="867">
          <cell r="A867">
            <v>160673</v>
          </cell>
          <cell r="B867" t="str">
            <v>Fornecimento e instalação de Central de alarme de incêndio endereçável, capacidade até: 256 endereços, 4 laços com bateria Ref. Walmonof, Abafire, Deltafire ou equivalente</v>
          </cell>
          <cell r="C867" t="str">
            <v>und</v>
          </cell>
          <cell r="D867">
            <v>1972.3</v>
          </cell>
        </row>
        <row r="868">
          <cell r="A868">
            <v>160674</v>
          </cell>
          <cell r="B868" t="str">
            <v>Fornecimento e instalação de Acionador manual de alarme de incêndio endereçavel, tipo quebra vidro</v>
          </cell>
          <cell r="C868" t="str">
            <v>und</v>
          </cell>
          <cell r="D868">
            <v>123.78</v>
          </cell>
        </row>
        <row r="869">
          <cell r="A869">
            <v>160675</v>
          </cell>
          <cell r="B869" t="str">
            <v>Fornecimento e instalação de Detector de fumaça óptico endereçavel Bivolt 12/24V para parede ou teto</v>
          </cell>
          <cell r="C869" t="str">
            <v>und</v>
          </cell>
          <cell r="D869">
            <v>134.24</v>
          </cell>
        </row>
        <row r="870">
          <cell r="A870">
            <v>160676</v>
          </cell>
          <cell r="B870" t="str">
            <v>Fornecimento e instalação de Sirene eletronica média tipo corneta</v>
          </cell>
          <cell r="C870" t="str">
            <v>und</v>
          </cell>
          <cell r="D870">
            <v>82.73</v>
          </cell>
        </row>
        <row r="871">
          <cell r="A871">
            <v>1607</v>
          </cell>
          <cell r="B871" t="str">
            <v>DEPÓSITO DE GÁS</v>
          </cell>
          <cell r="D871">
            <v>0</v>
          </cell>
        </row>
        <row r="872">
          <cell r="A872">
            <v>160702</v>
          </cell>
          <cell r="B872" t="str">
            <v>Chapisco com argamassa de cimento e areia média ou grossa sem peneirar no traço 1:3, espessura 5 mm</v>
          </cell>
          <cell r="C872" t="str">
            <v>m2</v>
          </cell>
          <cell r="D872">
            <v>4.43</v>
          </cell>
        </row>
        <row r="873">
          <cell r="A873">
            <v>160704</v>
          </cell>
          <cell r="B873" t="str">
            <v>Fornecimento, preparo e aplicação de concreto armado Fck=15 MPa, inclusive forma, armação e desforma para lajes maciças</v>
          </cell>
          <cell r="C873" t="str">
            <v>m3</v>
          </cell>
          <cell r="D873">
            <v>1528.9</v>
          </cell>
        </row>
        <row r="874">
          <cell r="A874">
            <v>160707</v>
          </cell>
          <cell r="B874" t="str">
            <v>Pintura com tinta látex PVA Suvinil, Coral ou Metalatex, inclusive selador em paredes internas e forros a três demãos</v>
          </cell>
          <cell r="C874" t="str">
            <v>m2</v>
          </cell>
          <cell r="D874">
            <v>16.53</v>
          </cell>
        </row>
        <row r="875">
          <cell r="A875">
            <v>160708</v>
          </cell>
          <cell r="B875" t="str">
            <v>Pintura com tinta acrílica Suvinil, Coral ou Metalatex, inclusive selador acrílico, em paredes externas a três demãos</v>
          </cell>
          <cell r="C875" t="str">
            <v>m2</v>
          </cell>
          <cell r="D875">
            <v>17.5</v>
          </cell>
        </row>
        <row r="876">
          <cell r="A876">
            <v>160709</v>
          </cell>
          <cell r="B876" t="str">
            <v>Estrado de madeira de lei tipo Paraju ou equivalente conforme detalhe em projeto</v>
          </cell>
          <cell r="C876" t="str">
            <v>m2</v>
          </cell>
          <cell r="D876">
            <v>491.93</v>
          </cell>
        </row>
        <row r="877">
          <cell r="A877">
            <v>160710</v>
          </cell>
          <cell r="B877" t="str">
            <v>Alvenaria de blocos de concreto 9x19x39 c/ resist. min comp. 2.5MPa, assentado c/ argamassa de cimento, cal hidratada CH1 e areia traço 1:0,5:8, esp.juntas 10mm e esp. paredes, sem revestimento, 9cm</v>
          </cell>
          <cell r="C877" t="str">
            <v>m2</v>
          </cell>
          <cell r="D877">
            <v>41.3</v>
          </cell>
        </row>
        <row r="878">
          <cell r="A878">
            <v>160711</v>
          </cell>
          <cell r="B878" t="str">
            <v>Reboco tipo paulista com argamassa de cimento, cal hidratada CH1 e areia no traço 1:0,5:6, espessura 25mm</v>
          </cell>
          <cell r="C878" t="str">
            <v>m2</v>
          </cell>
          <cell r="D878">
            <v>37.81</v>
          </cell>
        </row>
        <row r="879">
          <cell r="A879">
            <v>160712</v>
          </cell>
          <cell r="B879" t="str">
            <v>Tela em arame galvanizado de 1"e fio 10 para ventilação de casa de gás, chumbada com argamassa de cimento, cal e areia</v>
          </cell>
          <cell r="C879" t="str">
            <v>m2</v>
          </cell>
          <cell r="D879">
            <v>131.66999999999999</v>
          </cell>
        </row>
        <row r="880">
          <cell r="A880">
            <v>160713</v>
          </cell>
          <cell r="B880" t="str">
            <v>Porta de correr de chapa galvanizada nº 14 - pintura com esmalte sintetico acetinado sobre zarcão, com tela quebra chama em malha 2 a 5mm</v>
          </cell>
          <cell r="C880" t="str">
            <v>m2</v>
          </cell>
          <cell r="D880">
            <v>270.14999999999998</v>
          </cell>
        </row>
        <row r="881">
          <cell r="A881">
            <v>160714</v>
          </cell>
          <cell r="B881" t="str">
            <v>Lastro regularizado e impermeabilizado de concreto não estrutural, esp. de 8cm</v>
          </cell>
          <cell r="C881" t="str">
            <v>m2</v>
          </cell>
          <cell r="D881">
            <v>49.37</v>
          </cell>
        </row>
        <row r="882">
          <cell r="A882">
            <v>160715</v>
          </cell>
          <cell r="B882" t="str">
            <v>Indice de imperm.c/ manta asfáltica atendendo à norma 9952, asfalto polimerizado esp.3mm, reforçada com fio int. polietileno, reg. base com arg. 1:4 esp min 15mm, proteção mecânica arg. 1:4 esp. 20mm e juntas dilat.</v>
          </cell>
          <cell r="C882" t="str">
            <v>m2</v>
          </cell>
          <cell r="D882">
            <v>182.76</v>
          </cell>
        </row>
        <row r="883">
          <cell r="A883">
            <v>160716</v>
          </cell>
          <cell r="B883" t="str">
            <v>Fornecimento, preparo e aplicação de concreto Fck = 15MPa (brita 1 e 2) - (5% de perdas)</v>
          </cell>
          <cell r="C883" t="str">
            <v>m3</v>
          </cell>
          <cell r="D883">
            <v>416.51</v>
          </cell>
        </row>
        <row r="884">
          <cell r="A884">
            <v>160718</v>
          </cell>
          <cell r="B884" t="str">
            <v>Pintura com tinta esmalte sintético Suvinil, Coral ou Metalatex a duas demãos, inclusive fundo anti corrosivo a uma demão, em metal</v>
          </cell>
          <cell r="C884" t="str">
            <v>m2</v>
          </cell>
          <cell r="D884">
            <v>15.53</v>
          </cell>
        </row>
        <row r="885">
          <cell r="A885">
            <v>1608</v>
          </cell>
          <cell r="B885" t="str">
            <v>INSTALAÇÃO DE REDE LÓGICA</v>
          </cell>
          <cell r="D885">
            <v>0</v>
          </cell>
        </row>
        <row r="886">
          <cell r="A886">
            <v>160806</v>
          </cell>
          <cell r="B886" t="str">
            <v>Espelho 4" x 2" com conector RJ 45 fêmea CAT. 5e</v>
          </cell>
          <cell r="C886" t="str">
            <v>und</v>
          </cell>
          <cell r="D886">
            <v>19.95</v>
          </cell>
        </row>
        <row r="887">
          <cell r="A887">
            <v>160807</v>
          </cell>
          <cell r="B887" t="str">
            <v>Conector RJ 45 macho</v>
          </cell>
          <cell r="C887" t="str">
            <v>und</v>
          </cell>
          <cell r="D887">
            <v>8.32</v>
          </cell>
        </row>
        <row r="888">
          <cell r="A888">
            <v>160808</v>
          </cell>
          <cell r="B888" t="str">
            <v>Fornecimento e instalação de Cabo de rede par trançado 4 pares Categoria 5e</v>
          </cell>
          <cell r="C888" t="str">
            <v>m</v>
          </cell>
          <cell r="D888">
            <v>2.37</v>
          </cell>
        </row>
        <row r="889">
          <cell r="A889">
            <v>17</v>
          </cell>
          <cell r="B889" t="str">
            <v>APARELHOS HIDRO-SANITÁRIOS</v>
          </cell>
          <cell r="D889">
            <v>0</v>
          </cell>
        </row>
        <row r="890">
          <cell r="A890">
            <v>1701</v>
          </cell>
          <cell r="B890" t="str">
            <v>LOUÇAS</v>
          </cell>
          <cell r="D890">
            <v>0</v>
          </cell>
        </row>
        <row r="891">
          <cell r="A891">
            <v>170101</v>
          </cell>
          <cell r="B891" t="str">
            <v>Lavatório de louça branca com coluna, marcas de referência Deca, Celite ou Ideal Standard, inclusive sifão, válvula e engates cromados, exclusive torneira.</v>
          </cell>
          <cell r="C891" t="str">
            <v>und</v>
          </cell>
          <cell r="D891">
            <v>454.66</v>
          </cell>
        </row>
        <row r="892">
          <cell r="A892">
            <v>170107</v>
          </cell>
          <cell r="B892" t="str">
            <v>Mictório de louça branca, marcas de referência Deca, Celite ou Ideal Standard, inclusive engates cromados</v>
          </cell>
          <cell r="C892" t="str">
            <v>und</v>
          </cell>
          <cell r="D892">
            <v>370.28</v>
          </cell>
        </row>
        <row r="893">
          <cell r="A893">
            <v>170108</v>
          </cell>
          <cell r="B893" t="str">
            <v>Saboneteira de louça branca, 15x15cm, marcas de referência Deca, Celite ou Ideal Standard.</v>
          </cell>
          <cell r="C893" t="str">
            <v>und</v>
          </cell>
          <cell r="D893">
            <v>60.19</v>
          </cell>
        </row>
        <row r="894">
          <cell r="A894">
            <v>170110</v>
          </cell>
          <cell r="B894" t="str">
            <v>Cabide de louça branca com 2 ganchos, marcas de referência Deca, Celite ou Ideal Standard</v>
          </cell>
          <cell r="C894" t="str">
            <v>und</v>
          </cell>
          <cell r="D894">
            <v>50.98</v>
          </cell>
        </row>
        <row r="895">
          <cell r="A895">
            <v>170111</v>
          </cell>
          <cell r="B895" t="str">
            <v>Papeleira de louça branca, 15x15cm, marcas de referência Deca, Celite ou Ideal Standard.</v>
          </cell>
          <cell r="C895" t="str">
            <v>und</v>
          </cell>
          <cell r="D895">
            <v>65.88</v>
          </cell>
        </row>
        <row r="896">
          <cell r="A896">
            <v>170114</v>
          </cell>
          <cell r="B896" t="str">
            <v>Bacia sifonada infantil de louça branca, marcas de referência Deca, Celite ou Ideal Standard, inclusive tampa e acessórios</v>
          </cell>
          <cell r="C896" t="str">
            <v>und</v>
          </cell>
          <cell r="D896">
            <v>450.56</v>
          </cell>
        </row>
        <row r="897">
          <cell r="A897">
            <v>170115</v>
          </cell>
          <cell r="B897" t="str">
            <v>Cuba louça de embutir redonda, 30cm, L-41, completa, marcas de referência Deca, Celite ou Ideal Standard, incl. válvula e sifão, exclusive torneira</v>
          </cell>
          <cell r="C897" t="str">
            <v>und</v>
          </cell>
          <cell r="D897">
            <v>261.5</v>
          </cell>
        </row>
        <row r="898">
          <cell r="A898">
            <v>170116</v>
          </cell>
          <cell r="B898" t="str">
            <v>Vaso sanitário padrão popular completo com acessórios para ligação, marcas de referência Deca, Celite ou Ideal Standard, inclusive assento plástico</v>
          </cell>
          <cell r="C898" t="str">
            <v>und</v>
          </cell>
          <cell r="D898">
            <v>309.26</v>
          </cell>
        </row>
        <row r="899">
          <cell r="A899">
            <v>170117</v>
          </cell>
          <cell r="B899" t="str">
            <v>Lavatório de louça branca, padrão popular, marcas de referência Deca, Celite ou Ideal Standard, inclusive acessórios em PVC, exceto torneira</v>
          </cell>
          <cell r="C899" t="str">
            <v>und</v>
          </cell>
          <cell r="D899">
            <v>144.71</v>
          </cell>
        </row>
        <row r="900">
          <cell r="A900">
            <v>170118</v>
          </cell>
          <cell r="B900" t="str">
            <v>Saboneteira de louça branca de 7,5 x 15 cm, marcas de referência Deca, Celite ou Ideal Standard</v>
          </cell>
          <cell r="C900" t="str">
            <v>und</v>
          </cell>
          <cell r="D900">
            <v>47.79</v>
          </cell>
        </row>
        <row r="901">
          <cell r="A901">
            <v>170119</v>
          </cell>
          <cell r="B901" t="str">
            <v>Cabide de louça branca com um gancho, marcas de referência Deca, Celite ou Ideal Standard</v>
          </cell>
          <cell r="C901" t="str">
            <v>und</v>
          </cell>
          <cell r="D901">
            <v>43.16</v>
          </cell>
        </row>
        <row r="902">
          <cell r="A902">
            <v>170120</v>
          </cell>
          <cell r="B902" t="str">
            <v>Lavatório com coluna padrão popular, marcas de referência Deca, Celite ou Ideal Standard, inclusive acessórios em PVC, exceto aparelho misturador</v>
          </cell>
          <cell r="C902" t="str">
            <v>und</v>
          </cell>
          <cell r="D902">
            <v>236.52</v>
          </cell>
        </row>
        <row r="903">
          <cell r="A903">
            <v>170121</v>
          </cell>
          <cell r="B903" t="str">
            <v>Recolocação de vaso sanitário, inclusive fornecimento de acessórios (parafusos de fixação anel de vedação, bolsa e tubo de ligação, etc), exclusive fornecimento do vaso e tampa</v>
          </cell>
          <cell r="C903" t="str">
            <v>und</v>
          </cell>
          <cell r="D903">
            <v>138.52000000000001</v>
          </cell>
        </row>
        <row r="904">
          <cell r="A904">
            <v>170122</v>
          </cell>
          <cell r="B904" t="str">
            <v>Recolocação de lavatório sanitário, com acessórios em metal (engate, sifão, válvula), exclusive fornecimento do mesmo</v>
          </cell>
          <cell r="C904" t="str">
            <v>und</v>
          </cell>
          <cell r="D904">
            <v>235.99</v>
          </cell>
        </row>
        <row r="905">
          <cell r="A905">
            <v>170123</v>
          </cell>
          <cell r="B905" t="str">
            <v>Recolocação de lavatório sanitário, com acessórios em PVC (engate, sifão e válvula), exclusive fornecimento do mesmo</v>
          </cell>
          <cell r="C905" t="str">
            <v>und</v>
          </cell>
          <cell r="D905">
            <v>89.16</v>
          </cell>
        </row>
        <row r="906">
          <cell r="A906">
            <v>170124</v>
          </cell>
          <cell r="B906" t="str">
            <v>Lavatório de Canto ref. L101 DECA ou equivalente, inclusive válvula, sifão e engates cromados, exclusive torneira</v>
          </cell>
          <cell r="C906" t="str">
            <v>und</v>
          </cell>
          <cell r="D906">
            <v>364.81</v>
          </cell>
        </row>
        <row r="907">
          <cell r="A907">
            <v>170126</v>
          </cell>
          <cell r="B907" t="str">
            <v>Bacia sifonada de louça branca sem abertura frontal para portadores de necessidades especiais, Vogue Plus Conforto - Linha Conforto, mod P510, incl. assento poliester, ref.AP51,marca de ref. Deca ou equivalente, sem abertura frontal</v>
          </cell>
          <cell r="C907" t="str">
            <v>und</v>
          </cell>
          <cell r="D907">
            <v>1406.91</v>
          </cell>
        </row>
        <row r="908">
          <cell r="A908">
            <v>170127</v>
          </cell>
          <cell r="B908" t="str">
            <v>Mictório de louça branca, marcas de referência Deca, Celite ou Ideal Standard, inclusive válvula de descarga linha anti-vandalismo, marcas de referência Fabrimar, Docol ou Deca e engates e acessórios cromados</v>
          </cell>
          <cell r="C908" t="str">
            <v>und</v>
          </cell>
          <cell r="D908">
            <v>764.15</v>
          </cell>
        </row>
        <row r="909">
          <cell r="A909">
            <v>170128</v>
          </cell>
          <cell r="B909" t="str">
            <v>Lavatório de louça branca com coluna suspensa, linha Vogue Plus Confort para portadores de necessidades especiais, marca de referencia DECA, Celite ou Ideal Standart, inclusive valvula, sifão e engates, exclusive torneira</v>
          </cell>
          <cell r="C909" t="str">
            <v>und</v>
          </cell>
          <cell r="D909">
            <v>745.77</v>
          </cell>
        </row>
        <row r="910">
          <cell r="A910">
            <v>170129</v>
          </cell>
          <cell r="B910" t="str">
            <v>Bacia sifonada de louça branca com caixa acoplada, inclusive acessórios</v>
          </cell>
          <cell r="C910" t="str">
            <v>und</v>
          </cell>
          <cell r="D910">
            <v>408.59</v>
          </cell>
        </row>
        <row r="911">
          <cell r="A911">
            <v>170130</v>
          </cell>
          <cell r="B911" t="str">
            <v>Lavatório de louça branca com coluna, Ravena L91 + C9 inclusive sifão, válvula e engates cromados, exclusive torneira</v>
          </cell>
          <cell r="C911" t="str">
            <v>und</v>
          </cell>
          <cell r="D911">
            <v>477.49</v>
          </cell>
        </row>
        <row r="912">
          <cell r="A912">
            <v>170131</v>
          </cell>
          <cell r="B912" t="str">
            <v>Lavatório de louça branca com coluna suspensa - ref L51 + CS 1v, cor branca, inclusive sifão, válvula e engates cromados, exclusive torneira, para PNE</v>
          </cell>
          <cell r="C912" t="str">
            <v>und</v>
          </cell>
          <cell r="D912">
            <v>745.82</v>
          </cell>
        </row>
        <row r="913">
          <cell r="A913">
            <v>170132</v>
          </cell>
          <cell r="B913" t="str">
            <v>Lavátorio de canto Coleção Master - ref. L76 marca de ref. Deca ou equivalente, inclusive válvula, sifão e engates cromados, exclusive torneira,para PNE</v>
          </cell>
          <cell r="C913" t="str">
            <v>und</v>
          </cell>
          <cell r="D913">
            <v>1097.92</v>
          </cell>
        </row>
        <row r="914">
          <cell r="A914">
            <v>170133</v>
          </cell>
          <cell r="B914" t="str">
            <v>Cuba louça branca oval, de embutir, Mod. L37, marca de ref. Deca incl. válvula e sifão, exclusive torneira.</v>
          </cell>
          <cell r="C914" t="str">
            <v>und</v>
          </cell>
          <cell r="D914">
            <v>268.62</v>
          </cell>
        </row>
        <row r="915">
          <cell r="A915">
            <v>170134</v>
          </cell>
          <cell r="B915" t="str">
            <v>Bacia convencional em louça branca ref. Linha Ravena P9 Deca ou equiv., inclusive tubo de ligação, acessórios de fixação e assento plástico</v>
          </cell>
          <cell r="C915" t="str">
            <v>und</v>
          </cell>
          <cell r="D915">
            <v>402.4</v>
          </cell>
        </row>
        <row r="916">
          <cell r="A916">
            <v>170135</v>
          </cell>
          <cell r="B916" t="str">
            <v>Bacia sifonada de louça branca para portadores de necessidades especiais, Vogue Plus Conforto - Linha Conforto, mod P51, incl. assento com abertura frontal, ref.AP52,marca de ref. Deca ou equivalente</v>
          </cell>
          <cell r="C916" t="str">
            <v>und</v>
          </cell>
          <cell r="D916">
            <v>1436.94</v>
          </cell>
        </row>
        <row r="917">
          <cell r="A917">
            <v>170136</v>
          </cell>
          <cell r="B917" t="str">
            <v>Bacia sanitária de louça branca, com caixa acoplada duplo acionamento, marca de ref. Deca Linha Ravena ou equivalente, inclusive assento plástico e acessórios de fixação</v>
          </cell>
          <cell r="C917" t="str">
            <v>und</v>
          </cell>
          <cell r="D917">
            <v>704.02</v>
          </cell>
        </row>
        <row r="918">
          <cell r="A918">
            <v>170137</v>
          </cell>
          <cell r="B918" t="str">
            <v>Mictório de louça branca, com sifão integrado, mod. M712 marca de ref. Deca ou equivalente, inclusive engates cromados</v>
          </cell>
          <cell r="C918" t="str">
            <v>und</v>
          </cell>
          <cell r="D918">
            <v>739.02</v>
          </cell>
        </row>
        <row r="919">
          <cell r="A919">
            <v>1702</v>
          </cell>
          <cell r="B919" t="str">
            <v>BANCADAS</v>
          </cell>
          <cell r="D919">
            <v>0</v>
          </cell>
        </row>
        <row r="920">
          <cell r="A920">
            <v>170205</v>
          </cell>
          <cell r="B920" t="str">
            <v>Bancada de mármore esp. 3cm</v>
          </cell>
          <cell r="C920" t="str">
            <v>m2</v>
          </cell>
          <cell r="D920">
            <v>365.91</v>
          </cell>
        </row>
        <row r="921">
          <cell r="A921">
            <v>170220</v>
          </cell>
          <cell r="B921" t="str">
            <v>Bancada de granito com espessura de 2 cm</v>
          </cell>
          <cell r="C921" t="str">
            <v>m2</v>
          </cell>
          <cell r="D921">
            <v>290.62</v>
          </cell>
        </row>
        <row r="922">
          <cell r="A922">
            <v>170221</v>
          </cell>
          <cell r="B922" t="str">
            <v>Laje armada espessura de 3cm p/ enchimento de fundo de bancada inox</v>
          </cell>
          <cell r="C922" t="str">
            <v>m2</v>
          </cell>
          <cell r="D922">
            <v>13.55</v>
          </cell>
        </row>
        <row r="923">
          <cell r="A923">
            <v>170222</v>
          </cell>
          <cell r="B923" t="str">
            <v>Bancada e tanque para panelões em granito cinza andorinha, esp. 2cm, dim. 0.80x1.10m, base de concreto e apoio em alvenaria, frontão h=10cm, incl. válvula e sifão, exclusive torneira, conf. det. projeto</v>
          </cell>
          <cell r="C923" t="str">
            <v>und</v>
          </cell>
          <cell r="D923">
            <v>1313.89</v>
          </cell>
        </row>
        <row r="924">
          <cell r="A924">
            <v>1703</v>
          </cell>
          <cell r="B924" t="str">
            <v>TORNEIRAS, REGISTROS, VÁLVULAS E METAIS</v>
          </cell>
          <cell r="D924">
            <v>0</v>
          </cell>
        </row>
        <row r="925">
          <cell r="A925">
            <v>170304</v>
          </cell>
          <cell r="B925" t="str">
            <v>Torneira pressão cromada diâm. 1/2" para lavatório, marcas de referência Fabrimar, Deca ou Docol</v>
          </cell>
          <cell r="C925" t="str">
            <v>und</v>
          </cell>
          <cell r="D925">
            <v>101.84</v>
          </cell>
        </row>
        <row r="926">
          <cell r="A926">
            <v>170306</v>
          </cell>
          <cell r="B926" t="str">
            <v>Torneira para tanque, marcas de referência Fabrimar, Deca ou Docol.</v>
          </cell>
          <cell r="C926" t="str">
            <v>und</v>
          </cell>
          <cell r="D926">
            <v>71.27</v>
          </cell>
        </row>
        <row r="927">
          <cell r="A927">
            <v>170309</v>
          </cell>
          <cell r="B927" t="str">
            <v>Torneira para jardim de 3/4" marcas de referência Fabrimar, Deca ou Docol</v>
          </cell>
          <cell r="C927" t="str">
            <v>und</v>
          </cell>
          <cell r="D927">
            <v>68.72</v>
          </cell>
        </row>
        <row r="928">
          <cell r="A928">
            <v>170310</v>
          </cell>
          <cell r="B928" t="str">
            <v>Torneira pressão cromada diam. 3/4" para uso geral, marcas de referência Fabrimar, Deca ou Docol</v>
          </cell>
          <cell r="C928" t="str">
            <v>und</v>
          </cell>
          <cell r="D928">
            <v>90.37</v>
          </cell>
        </row>
        <row r="929">
          <cell r="A929">
            <v>170311</v>
          </cell>
          <cell r="B929" t="str">
            <v>Torneira pressão em PVC para pia diam. 1/2", marcas de referência Astra, Cipla ou Akros</v>
          </cell>
          <cell r="C929" t="str">
            <v>und</v>
          </cell>
          <cell r="D929">
            <v>26.84</v>
          </cell>
        </row>
        <row r="930">
          <cell r="A930">
            <v>170312</v>
          </cell>
          <cell r="B930" t="str">
            <v>Torneira de metal com borda roscável, marcas de referência Fabrimar, Deca ou Docol</v>
          </cell>
          <cell r="C930" t="str">
            <v>und</v>
          </cell>
          <cell r="D930">
            <v>76.72</v>
          </cell>
        </row>
        <row r="931">
          <cell r="A931">
            <v>170313</v>
          </cell>
          <cell r="B931" t="str">
            <v>Torneira pressão cromada, diam. 1/2" para tanque, marcas de referência Fabrimar, Deca ou Docol</v>
          </cell>
          <cell r="C931" t="str">
            <v>und</v>
          </cell>
          <cell r="D931">
            <v>69.61</v>
          </cell>
        </row>
        <row r="932">
          <cell r="A932">
            <v>170315</v>
          </cell>
          <cell r="B932" t="str">
            <v>Torneira pressão cromada diam. 1/2" para pia, marcas de referência Fabrimar, Deca ou Docol</v>
          </cell>
          <cell r="C932" t="str">
            <v>und</v>
          </cell>
          <cell r="D932">
            <v>88.69</v>
          </cell>
        </row>
        <row r="933">
          <cell r="A933">
            <v>170316</v>
          </cell>
          <cell r="B933" t="str">
            <v>Registro de pressão com canopla cromada diam. 15mm (1/2"), marcas de referência Fabrimar, Deca ou Docol</v>
          </cell>
          <cell r="C933" t="str">
            <v>und</v>
          </cell>
          <cell r="D933">
            <v>58.16</v>
          </cell>
        </row>
        <row r="934">
          <cell r="A934">
            <v>170317</v>
          </cell>
          <cell r="B934" t="str">
            <v>Registro de pressão com canopla cromada diam. 20mm (3/4"), marcas de referência Fabrimar, Deca ou Docol</v>
          </cell>
          <cell r="C934" t="str">
            <v>und</v>
          </cell>
          <cell r="D934">
            <v>65.989999999999995</v>
          </cell>
        </row>
        <row r="935">
          <cell r="A935">
            <v>170318</v>
          </cell>
          <cell r="B935" t="str">
            <v>Registro de pressão bruto, diam. 15mm (1/2")</v>
          </cell>
          <cell r="C935" t="str">
            <v>und</v>
          </cell>
          <cell r="D935">
            <v>50.76</v>
          </cell>
        </row>
        <row r="936">
          <cell r="A936">
            <v>170319</v>
          </cell>
          <cell r="B936" t="str">
            <v>Registro de gaveta bruto diam. 15mm (1/2")</v>
          </cell>
          <cell r="C936" t="str">
            <v>und</v>
          </cell>
          <cell r="D936">
            <v>34.51</v>
          </cell>
        </row>
        <row r="937">
          <cell r="A937">
            <v>170320</v>
          </cell>
          <cell r="B937" t="str">
            <v>Registro de gaveta bruto diam. 20mm (3/4")</v>
          </cell>
          <cell r="C937" t="str">
            <v>und</v>
          </cell>
          <cell r="D937">
            <v>38.89</v>
          </cell>
        </row>
        <row r="938">
          <cell r="A938">
            <v>170321</v>
          </cell>
          <cell r="B938" t="str">
            <v>Registro de gaveta bruto diam. 25mm (1")</v>
          </cell>
          <cell r="C938" t="str">
            <v>und</v>
          </cell>
          <cell r="D938">
            <v>46.03</v>
          </cell>
        </row>
        <row r="939">
          <cell r="A939">
            <v>170322</v>
          </cell>
          <cell r="B939" t="str">
            <v>Registro de gaveta bruto diam. 32mm (11/4")</v>
          </cell>
          <cell r="C939" t="str">
            <v>und</v>
          </cell>
          <cell r="D939">
            <v>63.06</v>
          </cell>
        </row>
        <row r="940">
          <cell r="A940">
            <v>170323</v>
          </cell>
          <cell r="B940" t="str">
            <v>Registro de gaveta bruto diam. 40mm (11/2")</v>
          </cell>
          <cell r="C940" t="str">
            <v>und</v>
          </cell>
          <cell r="D940">
            <v>78.37</v>
          </cell>
        </row>
        <row r="941">
          <cell r="A941">
            <v>170324</v>
          </cell>
          <cell r="B941" t="str">
            <v>Registro de gaveta bruto diam. 50mm (2")</v>
          </cell>
          <cell r="C941" t="str">
            <v>und</v>
          </cell>
          <cell r="D941">
            <v>113.99</v>
          </cell>
        </row>
        <row r="942">
          <cell r="A942">
            <v>170325</v>
          </cell>
          <cell r="B942" t="str">
            <v>Registro de gaveta bruto diam. 65mm (21/2")</v>
          </cell>
          <cell r="C942" t="str">
            <v>und</v>
          </cell>
          <cell r="D942">
            <v>251.08</v>
          </cell>
        </row>
        <row r="943">
          <cell r="A943">
            <v>170326</v>
          </cell>
          <cell r="B943" t="str">
            <v>Registro de gaveta bruto diam. 80mm (3")</v>
          </cell>
          <cell r="C943" t="str">
            <v>und</v>
          </cell>
          <cell r="D943">
            <v>382.86</v>
          </cell>
        </row>
        <row r="944">
          <cell r="A944">
            <v>170327</v>
          </cell>
          <cell r="B944" t="str">
            <v>Registro de gaveta com canopla cromada diam. 15mm (1/2"), marcas de referência Fabrimar, Deca ou Docol</v>
          </cell>
          <cell r="C944" t="str">
            <v>und</v>
          </cell>
          <cell r="D944">
            <v>77.599999999999994</v>
          </cell>
        </row>
        <row r="945">
          <cell r="A945">
            <v>170328</v>
          </cell>
          <cell r="B945" t="str">
            <v>Registro de gaveta com canopla cromada, diam. 20mm (3/4"), marcas de referência Fabrimar, Deca ou Docol</v>
          </cell>
          <cell r="C945" t="str">
            <v>und</v>
          </cell>
          <cell r="D945">
            <v>90.39</v>
          </cell>
        </row>
        <row r="946">
          <cell r="A946">
            <v>170329</v>
          </cell>
          <cell r="B946" t="str">
            <v>Registro de gaveta com canopla cromada diam. 25mm (1"), marcas de referência Fabrimar, Deca ou Docol</v>
          </cell>
          <cell r="C946" t="str">
            <v>und</v>
          </cell>
          <cell r="D946">
            <v>108.02</v>
          </cell>
        </row>
        <row r="947">
          <cell r="A947">
            <v>170330</v>
          </cell>
          <cell r="B947" t="str">
            <v>Registro de gaveta com canopla cromada diam 32mm (11/4"), marcas de referência Fabrimar, Deca ou Docol</v>
          </cell>
          <cell r="C947" t="str">
            <v>und</v>
          </cell>
          <cell r="D947">
            <v>152.30000000000001</v>
          </cell>
        </row>
        <row r="948">
          <cell r="A948">
            <v>170331</v>
          </cell>
          <cell r="B948" t="str">
            <v>Registro de gaveta com canopla cromada, diam. 40mm (11/2"), marcas de referência Fabrimar, Deca ou Docol</v>
          </cell>
          <cell r="C948" t="str">
            <v>und</v>
          </cell>
          <cell r="D948">
            <v>159.33000000000001</v>
          </cell>
        </row>
        <row r="949">
          <cell r="A949">
            <v>170332</v>
          </cell>
          <cell r="B949" t="str">
            <v>Válvula de retenção horizontal ou vertical diam. 15mm (1/2")</v>
          </cell>
          <cell r="C949" t="str">
            <v>und</v>
          </cell>
          <cell r="D949">
            <v>58.06</v>
          </cell>
        </row>
        <row r="950">
          <cell r="A950">
            <v>170333</v>
          </cell>
          <cell r="B950" t="str">
            <v>Válvula de retenção horizontal ou vertical diam. 20mm (3/4")</v>
          </cell>
          <cell r="C950" t="str">
            <v>und</v>
          </cell>
          <cell r="D950">
            <v>63.01</v>
          </cell>
        </row>
        <row r="951">
          <cell r="A951">
            <v>170334</v>
          </cell>
          <cell r="B951" t="str">
            <v>Válvula de retenção horizontal ou vertical diam. 25mm (1")</v>
          </cell>
          <cell r="C951" t="str">
            <v>und</v>
          </cell>
          <cell r="D951">
            <v>77.61</v>
          </cell>
        </row>
        <row r="952">
          <cell r="A952">
            <v>170335</v>
          </cell>
          <cell r="B952" t="str">
            <v>Válvula de retenção horizontal ou vertical, diam. 32mm (11/4")</v>
          </cell>
          <cell r="C952" t="str">
            <v>und</v>
          </cell>
          <cell r="D952">
            <v>125.24</v>
          </cell>
        </row>
        <row r="953">
          <cell r="A953">
            <v>170336</v>
          </cell>
          <cell r="B953" t="str">
            <v>Válvula de retenção horizontal ou vertical diam. 40mm (11/2")</v>
          </cell>
          <cell r="C953" t="str">
            <v>und</v>
          </cell>
          <cell r="D953">
            <v>131.38999999999999</v>
          </cell>
        </row>
        <row r="954">
          <cell r="A954">
            <v>170337</v>
          </cell>
          <cell r="B954" t="str">
            <v>Válvula de retenção horizontal ou vertical diam. 50mm (2")</v>
          </cell>
          <cell r="C954" t="str">
            <v>und</v>
          </cell>
          <cell r="D954">
            <v>173.96</v>
          </cell>
        </row>
        <row r="955">
          <cell r="A955">
            <v>170338</v>
          </cell>
          <cell r="B955" t="str">
            <v>Válvula de retenção horizontal ou vertical diam. 65mm (21/2")</v>
          </cell>
          <cell r="C955" t="str">
            <v>und</v>
          </cell>
          <cell r="D955">
            <v>303.93</v>
          </cell>
        </row>
        <row r="956">
          <cell r="A956">
            <v>170339</v>
          </cell>
          <cell r="B956" t="str">
            <v>Válvula de retenção horizontal ou vertical, diam. 80mm (3")</v>
          </cell>
          <cell r="C956" t="str">
            <v>und</v>
          </cell>
          <cell r="D956">
            <v>383.28</v>
          </cell>
        </row>
        <row r="957">
          <cell r="A957">
            <v>170345</v>
          </cell>
          <cell r="B957" t="str">
            <v>Válvula de descarga com canopla cromada de 32mm (11/4"), marcas de referência Fabrimar, Deca ou Docol</v>
          </cell>
          <cell r="C957" t="str">
            <v>und</v>
          </cell>
          <cell r="D957">
            <v>274.07</v>
          </cell>
        </row>
        <row r="958">
          <cell r="A958">
            <v>170346</v>
          </cell>
          <cell r="B958" t="str">
            <v>Válvula de descarga com canopla cromada de 40mm (11/2"), marcas de referência Fabrimar, Deca ou Docol</v>
          </cell>
          <cell r="C958" t="str">
            <v>und</v>
          </cell>
          <cell r="D958">
            <v>268.39999999999998</v>
          </cell>
        </row>
        <row r="959">
          <cell r="A959">
            <v>170347</v>
          </cell>
          <cell r="B959" t="str">
            <v>Válvula de PVC para lavatório, marcas de referência Astra, Cipla ou Akros</v>
          </cell>
          <cell r="C959" t="str">
            <v>und</v>
          </cell>
          <cell r="D959">
            <v>7.51</v>
          </cell>
        </row>
        <row r="960">
          <cell r="A960">
            <v>170348</v>
          </cell>
          <cell r="B960" t="str">
            <v>Válvula de PVC para tanque, marcas de referência Astra, Cipla ou Akros</v>
          </cell>
          <cell r="C960" t="str">
            <v>und</v>
          </cell>
          <cell r="D960">
            <v>7.93</v>
          </cell>
        </row>
        <row r="961">
          <cell r="A961">
            <v>170349</v>
          </cell>
          <cell r="B961" t="str">
            <v>Canopla para válvula de descarga, marcas de referência Fabrimar, Deca ou Docol</v>
          </cell>
          <cell r="C961" t="str">
            <v>und</v>
          </cell>
          <cell r="D961">
            <v>51.06</v>
          </cell>
        </row>
        <row r="962">
          <cell r="A962">
            <v>170350</v>
          </cell>
          <cell r="B962" t="str">
            <v>Parafuso de fixação para lavatório ou vaso, inclusive colocação</v>
          </cell>
          <cell r="C962" t="str">
            <v>und</v>
          </cell>
          <cell r="D962">
            <v>12.01</v>
          </cell>
        </row>
        <row r="963">
          <cell r="A963">
            <v>170351</v>
          </cell>
          <cell r="B963" t="str">
            <v>Torneira de parede cromada, marcas de referência Fabrimar (linha prática, ref.1157) , Deca ou Docol</v>
          </cell>
          <cell r="C963" t="str">
            <v>und</v>
          </cell>
          <cell r="D963">
            <v>225.18</v>
          </cell>
        </row>
        <row r="964">
          <cell r="A964">
            <v>170352</v>
          </cell>
          <cell r="B964" t="str">
            <v>Válvula de Descarga com acabamento anti-vandalismo, marcas de referência Fabrimar, Deca ou Docol</v>
          </cell>
          <cell r="C964" t="str">
            <v>und</v>
          </cell>
          <cell r="D964">
            <v>361.74</v>
          </cell>
        </row>
        <row r="965">
          <cell r="A965">
            <v>170353</v>
          </cell>
          <cell r="B965" t="str">
            <v>Torneira para lavatório linha anti-vandalismo, marcas de referência Fabrimar, Deca ou Docol</v>
          </cell>
          <cell r="C965" t="str">
            <v>und</v>
          </cell>
          <cell r="D965">
            <v>316.72000000000003</v>
          </cell>
        </row>
        <row r="966">
          <cell r="A966">
            <v>170354</v>
          </cell>
          <cell r="B966" t="str">
            <v>Chuveiro completo, linha anti-vandalismo, marcas de referência Fabrimar, Deca ou Docol</v>
          </cell>
          <cell r="C966" t="str">
            <v>und</v>
          </cell>
          <cell r="D966">
            <v>614.25</v>
          </cell>
        </row>
        <row r="967">
          <cell r="A967">
            <v>170357</v>
          </cell>
          <cell r="B967" t="str">
            <v>Chuveiro com desviador flexivel e ducha manual, mod. 1975C ref. Deca ou equivalente</v>
          </cell>
          <cell r="C967" t="str">
            <v>und</v>
          </cell>
          <cell r="D967">
            <v>579.13</v>
          </cell>
        </row>
        <row r="968">
          <cell r="A968">
            <v>1705</v>
          </cell>
          <cell r="B968" t="str">
            <v>OUTROS APARELHOS</v>
          </cell>
          <cell r="D968">
            <v>0</v>
          </cell>
        </row>
        <row r="969">
          <cell r="A969">
            <v>170502</v>
          </cell>
          <cell r="B969" t="str">
            <v>Caixa de descarga plástica de sobrepor 6/9 litros, ref. ASTRA, AKROS ou equivalente</v>
          </cell>
          <cell r="C969" t="str">
            <v>und</v>
          </cell>
          <cell r="D969">
            <v>113.67</v>
          </cell>
        </row>
        <row r="970">
          <cell r="A970">
            <v>170506</v>
          </cell>
          <cell r="B970" t="str">
            <v>Reservatório de polietileno de 500 L, inclusive adaptadores com flanges de PVC e torneira de bóia de 3/4"</v>
          </cell>
          <cell r="C970" t="str">
            <v>und</v>
          </cell>
          <cell r="D970">
            <v>469.8</v>
          </cell>
        </row>
        <row r="971">
          <cell r="A971">
            <v>170507</v>
          </cell>
          <cell r="B971" t="str">
            <v>Lavatório de aço inox, liga AISI 304, N° 18, marcas de referência Fisher, Metalpress ou Mekal, inclusive apoio de concreto, argamassa de apoio e assentamento, válvula e sifão cromados, exclusive torneira, conf. projeto</v>
          </cell>
          <cell r="C971" t="str">
            <v>m</v>
          </cell>
          <cell r="D971">
            <v>1159.2</v>
          </cell>
        </row>
        <row r="972">
          <cell r="A972">
            <v>170508</v>
          </cell>
          <cell r="B972" t="str">
            <v>Escovário de aço inox, liga AISI 304, N° 18, marcas de referência Fischer, Metalpress ou Mekal, inclusive apoio de concreto, argamassa de apoio e assentamento, válvula e sifão cromados, exclusive torneira, conf. projeto</v>
          </cell>
          <cell r="C972" t="str">
            <v>m</v>
          </cell>
          <cell r="D972">
            <v>1159.2</v>
          </cell>
        </row>
        <row r="973">
          <cell r="A973">
            <v>170509</v>
          </cell>
          <cell r="B973" t="str">
            <v>Tanque de aço inox nº 2, marcas de referência Fisher, Metalpress ou Mekal, inclusive válvula de metal e sifão</v>
          </cell>
          <cell r="C973" t="str">
            <v>und</v>
          </cell>
          <cell r="D973">
            <v>1275.6500000000001</v>
          </cell>
        </row>
        <row r="974">
          <cell r="A974">
            <v>170510</v>
          </cell>
          <cell r="B974" t="str">
            <v>Bebedouro de aço inox, marcas de referência Fisher, Metalpress ou Mekal, inclusive válvula, sifão cromado e torneiras, exclusive alvenaria, dim. 0.45x2.75 m, conforme detalhe em projeto</v>
          </cell>
          <cell r="C974" t="str">
            <v>und</v>
          </cell>
          <cell r="D974">
            <v>3818.93</v>
          </cell>
        </row>
        <row r="975">
          <cell r="A975">
            <v>170511</v>
          </cell>
          <cell r="B975" t="str">
            <v>Mictório coletivo de aço inox, liga AISI-304 n.18, marcas de referência Fisher, Metalpress ou Mekal, dimensões 1.80x0.30m, com tubo espargidor</v>
          </cell>
          <cell r="C975" t="str">
            <v>und</v>
          </cell>
          <cell r="D975">
            <v>1819.81</v>
          </cell>
        </row>
        <row r="976">
          <cell r="A976">
            <v>170512</v>
          </cell>
          <cell r="B976" t="str">
            <v>Cuba de aço inox n° 1(dim.460x300x150)mm, marcas de referência Franke, Strake, tramontina, inclusive válvula de metal 31/2" e sifão cromado 1 x 1/2", excl. torneira</v>
          </cell>
          <cell r="C976" t="str">
            <v>und</v>
          </cell>
          <cell r="D976">
            <v>387.13</v>
          </cell>
        </row>
        <row r="977">
          <cell r="A977">
            <v>170514</v>
          </cell>
          <cell r="B977" t="str">
            <v>Tanque simples de aço inox Fischer, mod. TQ1-S AISI 304, ou equivalente nas marcas Metalpress ou Mekal, inclusive válvula de metal 1 1/4" e sifão cromado 2", excl. torneira</v>
          </cell>
          <cell r="C977" t="str">
            <v>und</v>
          </cell>
          <cell r="D977">
            <v>1169.1600000000001</v>
          </cell>
        </row>
        <row r="978">
          <cell r="A978">
            <v>170515</v>
          </cell>
          <cell r="B978" t="str">
            <v>Cuba p/ panelões de aço inox 80x60x40 cm, marcas de referência Fisher, Metalpress ou Mekal, inclusive válvula metal 1 1/4" e sifão cromado 1 x 1 1/2", excl. torneira</v>
          </cell>
          <cell r="C978" t="str">
            <v>und</v>
          </cell>
          <cell r="D978">
            <v>1442.64</v>
          </cell>
        </row>
        <row r="979">
          <cell r="A979">
            <v>170516</v>
          </cell>
          <cell r="B979" t="str">
            <v>Tanque duplo de aço inox AISI 304, marcas de referência Fisher (mod TQI-D) Metalpress ou Mekal, inclusive válvulas de metal 1 1/4" e sifão cromado 2", excl. torneiras</v>
          </cell>
          <cell r="C979" t="str">
            <v>und</v>
          </cell>
          <cell r="D979">
            <v>1866.82</v>
          </cell>
        </row>
        <row r="980">
          <cell r="A980">
            <v>170519</v>
          </cell>
          <cell r="B980" t="str">
            <v>Ducha manual Acqua jet , linha Aquarius, com registro ref.C 2195, marcas de referência Fabrimar, Deca ou Docol</v>
          </cell>
          <cell r="C980" t="str">
            <v>und</v>
          </cell>
          <cell r="D980">
            <v>205.7</v>
          </cell>
        </row>
        <row r="981">
          <cell r="A981">
            <v>170524</v>
          </cell>
          <cell r="B981" t="str">
            <v>Cabide simples de um gancho, linha Versailles, ref. 08, acabamento cromado, da Moldenox, Docol ou Deca</v>
          </cell>
          <cell r="C981" t="str">
            <v>und</v>
          </cell>
          <cell r="D981">
            <v>52.56</v>
          </cell>
        </row>
        <row r="982">
          <cell r="A982">
            <v>170528</v>
          </cell>
          <cell r="B982" t="str">
            <v>Reservatório de polietileno de 5.000 L, inclusive peça de madeira 6 x 16 cm para apoio, exclusive flanges e torneira de bóia</v>
          </cell>
          <cell r="C982" t="str">
            <v>und</v>
          </cell>
          <cell r="D982">
            <v>2680.2</v>
          </cell>
        </row>
        <row r="983">
          <cell r="A983">
            <v>170530</v>
          </cell>
          <cell r="B983" t="str">
            <v>Cuba em aço inox nº 02(dim.560x340x150)mm, marcas de referência Franke, Strake, tramontina, inclusive válvula de metal 31/2" e sifão cromado 1 x 1/2", excl. torneira</v>
          </cell>
          <cell r="C983" t="str">
            <v>und</v>
          </cell>
          <cell r="D983">
            <v>280.36</v>
          </cell>
        </row>
        <row r="984">
          <cell r="A984">
            <v>170533</v>
          </cell>
          <cell r="B984" t="str">
            <v>Pia em aço inox com 01 cuba nº 1, dimensões de 0.60 x 1.50m, inclusive válvula tipo americana, exclusive sifão</v>
          </cell>
          <cell r="C984" t="str">
            <v>und</v>
          </cell>
          <cell r="D984">
            <v>1523.13</v>
          </cell>
        </row>
        <row r="985">
          <cell r="A985">
            <v>170534</v>
          </cell>
          <cell r="B985" t="str">
            <v>Pia em aço inox com 02 cubas nº 1, dimensões 0.60 x 2.50, inclusive válvula tipo americana, exclusive sifão</v>
          </cell>
          <cell r="C985" t="str">
            <v>und</v>
          </cell>
          <cell r="D985">
            <v>2486.64</v>
          </cell>
        </row>
        <row r="986">
          <cell r="A986">
            <v>170535</v>
          </cell>
          <cell r="B986" t="str">
            <v>Pia em aço inox com 01 cuba nº 1, dimensões de 0.60 x 1.80m, inclusive válvula americana, exclusive sifão</v>
          </cell>
          <cell r="C986" t="str">
            <v>und</v>
          </cell>
          <cell r="D986">
            <v>1679.09</v>
          </cell>
        </row>
        <row r="987">
          <cell r="A987">
            <v>170536</v>
          </cell>
          <cell r="B987" t="str">
            <v>Pia em aço inox com 02 cubas nº 2, dimensões de 0.60 x 2.10m, inclusive válvula americana, exclusive sifão</v>
          </cell>
          <cell r="C987" t="str">
            <v>und</v>
          </cell>
          <cell r="D987">
            <v>2306.4499999999998</v>
          </cell>
        </row>
        <row r="988">
          <cell r="A988">
            <v>170537</v>
          </cell>
          <cell r="B988" t="str">
            <v>Assento plástico para vaso sanitário, marcas de referência Deca, Celite ou Ideal Standard</v>
          </cell>
          <cell r="C988" t="str">
            <v>und</v>
          </cell>
          <cell r="D988">
            <v>49.3</v>
          </cell>
        </row>
        <row r="989">
          <cell r="A989">
            <v>170538</v>
          </cell>
          <cell r="B989" t="str">
            <v>Chuveiro frio de PVC, marcas de referência Atlas, Cipla ou Akros</v>
          </cell>
          <cell r="C989" t="str">
            <v>und</v>
          </cell>
          <cell r="D989">
            <v>18.649999999999999</v>
          </cell>
        </row>
        <row r="990">
          <cell r="A990">
            <v>170539</v>
          </cell>
          <cell r="B990" t="str">
            <v>Reservatório de polietileno de 500l, inclusive peça de madeira 6x16cm para apoio, exclusive flanges e torneira de bóia</v>
          </cell>
          <cell r="C990" t="str">
            <v>und</v>
          </cell>
          <cell r="D990">
            <v>490.7</v>
          </cell>
        </row>
        <row r="991">
          <cell r="A991">
            <v>170540</v>
          </cell>
          <cell r="B991" t="str">
            <v>Reservatório de polietileno de 1000l, inclusive peça de madeira 6x16cm para apoio, exclusive flanges e torneira de bóia</v>
          </cell>
          <cell r="C991" t="str">
            <v>und</v>
          </cell>
          <cell r="D991">
            <v>565.34</v>
          </cell>
        </row>
        <row r="992">
          <cell r="A992">
            <v>170541</v>
          </cell>
          <cell r="B992" t="str">
            <v>Filtro curto AP200, marca de referência Aqualar, inclusive refil(vela)</v>
          </cell>
          <cell r="C992" t="str">
            <v>und</v>
          </cell>
          <cell r="D992">
            <v>152.88</v>
          </cell>
        </row>
        <row r="993">
          <cell r="A993">
            <v>170545</v>
          </cell>
          <cell r="B993" t="str">
            <v>Mictório de aço inox, marcas de referência Fisher, Metalpress ou Mekal, com 30 cm de largura e comp. variável, inclusive válvula tipo americana, engate flexível cromado, válvula de descarga, sifão cromado e conjunto de fixação</v>
          </cell>
          <cell r="C993" t="str">
            <v>m</v>
          </cell>
          <cell r="D993">
            <v>1179.79</v>
          </cell>
        </row>
        <row r="994">
          <cell r="A994">
            <v>170546</v>
          </cell>
          <cell r="B994" t="str">
            <v>Tanque em mármore sintético com 2 bojos, inclusive válvula e sifão em PVC</v>
          </cell>
          <cell r="C994" t="str">
            <v>und</v>
          </cell>
          <cell r="D994">
            <v>258.56</v>
          </cell>
        </row>
        <row r="995">
          <cell r="A995">
            <v>170547</v>
          </cell>
          <cell r="B995" t="str">
            <v>Reservatório de polietileno de 310l, inclusive peça de madeira 6 x 16 cm p/ apoio, exclusive flange e torneira de bóia</v>
          </cell>
          <cell r="C995" t="str">
            <v>und</v>
          </cell>
          <cell r="D995">
            <v>460.71</v>
          </cell>
        </row>
        <row r="996">
          <cell r="A996">
            <v>170548</v>
          </cell>
          <cell r="B996" t="str">
            <v>Reservatório de polietileno de 1500l, inclusive peça 6x16cm para apoio, exclusive flanges e torneira de bóia</v>
          </cell>
          <cell r="C996" t="str">
            <v>und</v>
          </cell>
          <cell r="D996">
            <v>977.39</v>
          </cell>
        </row>
        <row r="997">
          <cell r="A997">
            <v>170549</v>
          </cell>
          <cell r="B997" t="str">
            <v>Reservatório de polietileno de 3000 litros, inclusive peça de apoio de 6x16 cm, exclusive flanges e torneira de bóia</v>
          </cell>
          <cell r="C997" t="str">
            <v>und</v>
          </cell>
          <cell r="D997">
            <v>1760.69</v>
          </cell>
        </row>
        <row r="998">
          <cell r="A998">
            <v>170550</v>
          </cell>
          <cell r="B998" t="str">
            <v>Reservatório de polietileno de 2000L, inclusive peça de apoio 6x16 cm, exclusive flanges e torneira de bóia</v>
          </cell>
          <cell r="C998" t="str">
            <v>und</v>
          </cell>
          <cell r="D998">
            <v>1338.92</v>
          </cell>
        </row>
        <row r="999">
          <cell r="A999">
            <v>170555</v>
          </cell>
          <cell r="B999" t="str">
            <v>Tanque de mármore sintético com um bojo, inclusive válvula e sifão em PVC</v>
          </cell>
          <cell r="C999" t="str">
            <v>und</v>
          </cell>
          <cell r="D999">
            <v>159.91</v>
          </cell>
        </row>
        <row r="1000">
          <cell r="A1000">
            <v>170557</v>
          </cell>
          <cell r="B1000" t="str">
            <v>Bebedouro em aço inox coletivo, marcas de referência Fisher, Metalpress ou Mekal, inclusive base de apoio em concreto e fechamento em alvenaria revestida com azulejo, inclusive válvula e sifão, exclusive torneiras</v>
          </cell>
          <cell r="C1000" t="str">
            <v>m</v>
          </cell>
          <cell r="D1000">
            <v>1384.22</v>
          </cell>
        </row>
        <row r="1001">
          <cell r="A1001">
            <v>170561</v>
          </cell>
          <cell r="B1001" t="str">
            <v>Reservatório de polietileno de 15.000l, inclusive peça de madeira 5 x 16cm para apoio, exclusive flanges e torneiras de boia</v>
          </cell>
          <cell r="C1001" t="str">
            <v>und</v>
          </cell>
          <cell r="D1001">
            <v>8807.4</v>
          </cell>
        </row>
        <row r="1002">
          <cell r="A1002">
            <v>170562</v>
          </cell>
          <cell r="B1002" t="str">
            <v>Bebebedouro elétrico de pressão para portadores de necessidades especiais IBBL BDF300 ou equivalente</v>
          </cell>
          <cell r="C1002" t="str">
            <v>und</v>
          </cell>
          <cell r="D1002">
            <v>2395.13</v>
          </cell>
        </row>
        <row r="1003">
          <cell r="A1003">
            <v>18</v>
          </cell>
          <cell r="B1003" t="str">
            <v>APARELHOS ELÉTRICOS</v>
          </cell>
          <cell r="D1003">
            <v>0</v>
          </cell>
        </row>
        <row r="1004">
          <cell r="A1004">
            <v>1801</v>
          </cell>
          <cell r="B1004" t="str">
            <v>LUMINÁRIAS</v>
          </cell>
          <cell r="D1004">
            <v>0</v>
          </cell>
        </row>
        <row r="1005">
          <cell r="A1005">
            <v>180101</v>
          </cell>
          <cell r="B1005" t="str">
            <v>Luminária p/ duas lâmpadas fluorescentes 20W, completa, c/ reator duplo-127V partida rápida e alto fator de potência, soquete antivibratório e lâmpada fluorescente 20W-127V</v>
          </cell>
          <cell r="C1005" t="str">
            <v>und</v>
          </cell>
          <cell r="D1005">
            <v>83.73</v>
          </cell>
        </row>
        <row r="1006">
          <cell r="A1006">
            <v>180102</v>
          </cell>
          <cell r="B1006" t="str">
            <v>Luminária p/ duas lâmpadas fluorescentes 40W, completa, c/ reator duplo-127V partida rápida e alto fator de potência, soquete antivibratório e lâmpada fluorescente 40W-127V</v>
          </cell>
          <cell r="C1006" t="str">
            <v>und</v>
          </cell>
          <cell r="D1006">
            <v>102.19</v>
          </cell>
        </row>
        <row r="1007">
          <cell r="A1007">
            <v>180103</v>
          </cell>
          <cell r="B1007" t="str">
            <v>Luminária p/ quatro lâmpadas fluorescentes 20W, completa, c/ reatores duplos - 127V partida rápida e alto fator de potência, soquete antivibratório e lâmpada fluorescente 20W-127V</v>
          </cell>
          <cell r="C1007" t="str">
            <v>und</v>
          </cell>
          <cell r="D1007">
            <v>169.46</v>
          </cell>
        </row>
        <row r="1008">
          <cell r="A1008">
            <v>180104</v>
          </cell>
          <cell r="B1008" t="str">
            <v>Luminária p/ quatro lâmpadas fluorescentes 40W, completa, c/reatores duplos-127V partida rápida e alto fator de potência, soquete antivibratório e lâmpada fluorescente 40W-127V</v>
          </cell>
          <cell r="C1008" t="str">
            <v>und</v>
          </cell>
          <cell r="D1008">
            <v>205.48</v>
          </cell>
        </row>
        <row r="1009">
          <cell r="A1009">
            <v>180107</v>
          </cell>
          <cell r="B1009" t="str">
            <v>Luminária industrial a prova de tempo, 45 graus, wetzel ou equivalente, inclusive lampada mista 160W</v>
          </cell>
          <cell r="C1009" t="str">
            <v>und</v>
          </cell>
          <cell r="D1009">
            <v>369.13</v>
          </cell>
        </row>
        <row r="1010">
          <cell r="A1010">
            <v>180108</v>
          </cell>
          <cell r="B1010" t="str">
            <v>Luminária para uma lâmpada fluorescente 20W, completa, c/ reator simples-127V partida rápida alto fator de potência, soquete antivibratório e lâmpada fluorescente 20W-127V</v>
          </cell>
          <cell r="C1010" t="str">
            <v>und</v>
          </cell>
          <cell r="D1010">
            <v>63.28</v>
          </cell>
        </row>
        <row r="1011">
          <cell r="A1011">
            <v>180109</v>
          </cell>
          <cell r="B1011" t="str">
            <v>Luminária para uma lâmpada fluorescente 40W, completa, c/ reator simples-127V partida rápida alto fator de potência, soquete antivibratório e lâmpada fluorescente 40W-127V</v>
          </cell>
          <cell r="C1011" t="str">
            <v>und</v>
          </cell>
          <cell r="D1011">
            <v>70.78</v>
          </cell>
        </row>
        <row r="1012">
          <cell r="A1012">
            <v>180110</v>
          </cell>
          <cell r="B1012" t="str">
            <v>Arandela com lâmpada incandescente de 100W</v>
          </cell>
          <cell r="C1012" t="str">
            <v>und</v>
          </cell>
          <cell r="D1012">
            <v>87.41</v>
          </cell>
        </row>
        <row r="1013">
          <cell r="A1013">
            <v>180111</v>
          </cell>
          <cell r="B1013" t="str">
            <v>Luminária p/ duas lâmpadas fluorescentes 40W, c/ difusor, completa, c/ reator duplo-127V partida rápida e alto fator de potência, soquete antivibratório e lâmpadas fluorescentes 40W-127V</v>
          </cell>
          <cell r="C1013" t="str">
            <v>und</v>
          </cell>
          <cell r="D1013">
            <v>199.38</v>
          </cell>
        </row>
        <row r="1014">
          <cell r="A1014">
            <v>180114</v>
          </cell>
          <cell r="B1014" t="str">
            <v>Luminária p/ três lâmpadas fluorescentes 40W, completa, com reator duplo-127V partida rápida e alto fator de potência, soquete antivibratório e lâmpada fluorescente 40W-127V</v>
          </cell>
          <cell r="C1014" t="str">
            <v>und</v>
          </cell>
          <cell r="D1014">
            <v>148.13</v>
          </cell>
        </row>
        <row r="1015">
          <cell r="A1015">
            <v>180115</v>
          </cell>
          <cell r="B1015" t="str">
            <v>Luminária tipo globo de plástico 9x4", inclusive plafonier</v>
          </cell>
          <cell r="C1015" t="str">
            <v>und</v>
          </cell>
          <cell r="D1015">
            <v>52.26</v>
          </cell>
        </row>
        <row r="1016">
          <cell r="A1016">
            <v>180123</v>
          </cell>
          <cell r="B1016" t="str">
            <v>Luminaria sobrepor compl.,corpo ch. aço pintada branca,refletor,aletas parabólicas alum.alta pureza e refletância,2 lâmp.fluor.tubulares de 16W/127V, reator duplo 127V,part.ráp.AFP,soq. antivib.,ref. CAA01-S216 Lumicenter ou equ.</v>
          </cell>
          <cell r="C1016" t="str">
            <v>und</v>
          </cell>
          <cell r="D1016">
            <v>187.01</v>
          </cell>
        </row>
        <row r="1017">
          <cell r="A1017">
            <v>180124</v>
          </cell>
          <cell r="B1017" t="str">
            <v>Luminaria sobrepor compl.,corpo ch. aço pintada branca,refletor aletas parabólicas alum.alta pureza e refletância,2 lâmp.fluor.tubulares de 32W/127V, reator duplo 127V,part.ráp.AFP, soq. antivib.,ref. CAA01-S232 Lumicenter ou equ.</v>
          </cell>
          <cell r="C1017" t="str">
            <v>und</v>
          </cell>
          <cell r="D1017">
            <v>245.25</v>
          </cell>
        </row>
        <row r="1018">
          <cell r="A1018">
            <v>180125</v>
          </cell>
          <cell r="B1018" t="str">
            <v>Luminaria embutir compl.,corpo ch. aço pintada branca,refletor aletas parabólicas alum.alta pureza e refletância,2 lâmp.fluor.tubulares de 16W/127V, reator duplo 127V, part.ráp.AFP, soq. antivib.,ref. CAA01-E216 Lumicenter ou equ</v>
          </cell>
          <cell r="C1018" t="str">
            <v>und</v>
          </cell>
          <cell r="D1018">
            <v>169.57</v>
          </cell>
        </row>
        <row r="1019">
          <cell r="A1019">
            <v>180126</v>
          </cell>
          <cell r="B1019" t="str">
            <v>Luminaria embutir compl.,corpo ch. aço pintada branca,refletor, aletas parabólicas alum.alta pureza e refletância,2 lâmp. fluor.tubulares de 32W/127V, c/ reator duplo 127V, par.ráp.AFP, soq. antivib.,ref. CAA01-E232 Lumicenter ou</v>
          </cell>
          <cell r="C1019" t="str">
            <v>und</v>
          </cell>
          <cell r="D1019">
            <v>224.49</v>
          </cell>
        </row>
        <row r="1020">
          <cell r="A1020">
            <v>180127</v>
          </cell>
          <cell r="B1020" t="str">
            <v>Luminária sobrepor compl.,corpo ch. aço pintada branca,refletor,aletas parabólicas alum.alta pureza e refletância,4 lâmp.fluor.tubulares de 16W/127V,reatores duplo 127V, part.ráp.AFP,soq. antivib.,ref.CAA01-S416 Lumicenter ou equ.</v>
          </cell>
          <cell r="C1020" t="str">
            <v>und</v>
          </cell>
          <cell r="D1020">
            <v>280.58</v>
          </cell>
        </row>
        <row r="1021">
          <cell r="A1021">
            <v>180128</v>
          </cell>
          <cell r="B1021" t="str">
            <v>Luminária embutir compl.,corpo ch.aço pintada branca,refletor,aletas parabólicas alum.alta pureza e refletância,4 lâmp.fluor.tubulares de 16W/127V,reatores duplo 127V,part.ráp.AFP, soq.antivib.,ref. CAA01-E416 Lumicenter ou equ.</v>
          </cell>
          <cell r="C1021" t="str">
            <v>und</v>
          </cell>
          <cell r="D1021">
            <v>255.73</v>
          </cell>
        </row>
        <row r="1022">
          <cell r="A1022">
            <v>1802</v>
          </cell>
          <cell r="B1022" t="str">
            <v>INTERRUPTORES E TOMADAS</v>
          </cell>
          <cell r="D1022">
            <v>0</v>
          </cell>
        </row>
        <row r="1023">
          <cell r="A1023">
            <v>180201</v>
          </cell>
          <cell r="B1023" t="str">
            <v>Tomada padrão brasileiro linha branca, NBR 14136 2 polos + terra 10A/250V, com placa 4x2"</v>
          </cell>
          <cell r="C1023" t="str">
            <v>und</v>
          </cell>
          <cell r="D1023">
            <v>23.91</v>
          </cell>
        </row>
        <row r="1024">
          <cell r="A1024">
            <v>180202</v>
          </cell>
          <cell r="B1024" t="str">
            <v>Tomada padrão brasileiro linha branca, NBR 14136 2 polos + terra 20A/250V, com placa 4x2"</v>
          </cell>
          <cell r="C1024" t="str">
            <v>und</v>
          </cell>
          <cell r="D1024">
            <v>28.6</v>
          </cell>
        </row>
        <row r="1025">
          <cell r="A1025">
            <v>180204</v>
          </cell>
          <cell r="B1025" t="str">
            <v>Interruptor de uma tecla simples 10A/250V, com placa 4x2"</v>
          </cell>
          <cell r="C1025" t="str">
            <v>und</v>
          </cell>
          <cell r="D1025">
            <v>21.18</v>
          </cell>
        </row>
        <row r="1026">
          <cell r="A1026">
            <v>180205</v>
          </cell>
          <cell r="B1026" t="str">
            <v>Interruptor de duas teclas simples 10A/250V, com placa 4x2"</v>
          </cell>
          <cell r="C1026" t="str">
            <v>und</v>
          </cell>
          <cell r="D1026">
            <v>33.770000000000003</v>
          </cell>
        </row>
        <row r="1027">
          <cell r="A1027">
            <v>180206</v>
          </cell>
          <cell r="B1027" t="str">
            <v>Interruptor de uma tecla paralelo 10A/250V, com placa 4x2"</v>
          </cell>
          <cell r="C1027" t="str">
            <v>und</v>
          </cell>
          <cell r="D1027">
            <v>24.83</v>
          </cell>
        </row>
        <row r="1028">
          <cell r="A1028">
            <v>180207</v>
          </cell>
          <cell r="B1028" t="str">
            <v>Interruptor de uma tecla simples 10A/250V e uma tomada 3 polos 10A/250V, padrão brasileiro, NBR 14136, linha branca, com placa 4x2"</v>
          </cell>
          <cell r="C1028" t="str">
            <v>und</v>
          </cell>
          <cell r="D1028">
            <v>36.5</v>
          </cell>
        </row>
        <row r="1029">
          <cell r="A1029">
            <v>180208</v>
          </cell>
          <cell r="B1029" t="str">
            <v>Interruptor de duas teclas simples 10A/250V e uma tomada 3 polos universal 10A/250V, com placa 4x2"</v>
          </cell>
          <cell r="C1029" t="str">
            <v>und</v>
          </cell>
          <cell r="D1029">
            <v>49.1</v>
          </cell>
        </row>
        <row r="1030">
          <cell r="A1030">
            <v>180209</v>
          </cell>
          <cell r="B1030" t="str">
            <v>Interruptor pulsador de campainha 10A/250V, com placa 4x2"</v>
          </cell>
          <cell r="C1030" t="str">
            <v>und</v>
          </cell>
          <cell r="D1030">
            <v>21.69</v>
          </cell>
        </row>
        <row r="1031">
          <cell r="A1031">
            <v>180210</v>
          </cell>
          <cell r="B1031" t="str">
            <v>Tomada de 3 polos 20A/250V, com placa 4x2"</v>
          </cell>
          <cell r="C1031" t="str">
            <v>und</v>
          </cell>
          <cell r="D1031">
            <v>27.04</v>
          </cell>
        </row>
        <row r="1032">
          <cell r="A1032">
            <v>180211</v>
          </cell>
          <cell r="B1032" t="str">
            <v>Interruptor de três teclas simples 10 A/250 V e duas teclas simples 10A/250V, com placa 4x4"</v>
          </cell>
          <cell r="C1032" t="str">
            <v>und</v>
          </cell>
          <cell r="D1032">
            <v>76.58</v>
          </cell>
        </row>
        <row r="1033">
          <cell r="A1033">
            <v>180212</v>
          </cell>
          <cell r="B1033" t="str">
            <v>Interruptor de três teclas simples 10A/250V, c/ placa 4x2"</v>
          </cell>
          <cell r="C1033" t="str">
            <v>und</v>
          </cell>
          <cell r="D1033">
            <v>46.37</v>
          </cell>
        </row>
        <row r="1034">
          <cell r="A1034">
            <v>180217</v>
          </cell>
          <cell r="B1034" t="str">
            <v>Espelho para caixa estampada 4 x 2"</v>
          </cell>
          <cell r="C1034" t="str">
            <v>und</v>
          </cell>
          <cell r="D1034">
            <v>7.17</v>
          </cell>
        </row>
        <row r="1035">
          <cell r="A1035">
            <v>180218</v>
          </cell>
          <cell r="B1035" t="str">
            <v>Espelho para caixa estampada 4 x 4"</v>
          </cell>
          <cell r="C1035" t="str">
            <v>und</v>
          </cell>
          <cell r="D1035">
            <v>10.77</v>
          </cell>
        </row>
        <row r="1036">
          <cell r="A1036">
            <v>180220</v>
          </cell>
          <cell r="B1036" t="str">
            <v>Tomada coaxial 75 ohms para TV</v>
          </cell>
          <cell r="C1036" t="str">
            <v>und</v>
          </cell>
          <cell r="D1036">
            <v>20.170000000000002</v>
          </cell>
        </row>
        <row r="1037">
          <cell r="A1037">
            <v>1803</v>
          </cell>
          <cell r="B1037" t="str">
            <v>BOMBAS</v>
          </cell>
          <cell r="D1037">
            <v>0</v>
          </cell>
        </row>
        <row r="1038">
          <cell r="A1038">
            <v>180301</v>
          </cell>
          <cell r="B1038" t="str">
            <v>Bomba centrífuga trifásica 5CV, modelo 620 Dancor, ou equivalente</v>
          </cell>
          <cell r="C1038" t="str">
            <v>und</v>
          </cell>
          <cell r="D1038">
            <v>2773.36</v>
          </cell>
        </row>
        <row r="1039">
          <cell r="A1039">
            <v>180302</v>
          </cell>
          <cell r="B1039" t="str">
            <v>Bomba centrífuga monofásica 1/2 CV</v>
          </cell>
          <cell r="C1039" t="str">
            <v>und</v>
          </cell>
          <cell r="D1039">
            <v>694.8</v>
          </cell>
        </row>
        <row r="1040">
          <cell r="A1040">
            <v>180303</v>
          </cell>
          <cell r="B1040" t="str">
            <v>Bomba centrífuga monofásica 3/4 CV</v>
          </cell>
          <cell r="C1040" t="str">
            <v>und</v>
          </cell>
          <cell r="D1040">
            <v>1029.92</v>
          </cell>
        </row>
        <row r="1041">
          <cell r="A1041">
            <v>180304</v>
          </cell>
          <cell r="B1041" t="str">
            <v>Bomba centrifuga trifásica 2CV</v>
          </cell>
          <cell r="C1041" t="str">
            <v>und</v>
          </cell>
          <cell r="D1041">
            <v>1211.5999999999999</v>
          </cell>
        </row>
        <row r="1042">
          <cell r="A1042">
            <v>180305</v>
          </cell>
          <cell r="B1042" t="str">
            <v>Bomba elétrica centrífuga monofásica 1 CV</v>
          </cell>
          <cell r="C1042" t="str">
            <v>und</v>
          </cell>
          <cell r="D1042">
            <v>1079.21</v>
          </cell>
        </row>
        <row r="1043">
          <cell r="A1043">
            <v>1804</v>
          </cell>
          <cell r="B1043" t="str">
            <v>POSTES</v>
          </cell>
          <cell r="D1043">
            <v>0</v>
          </cell>
        </row>
        <row r="1044">
          <cell r="A1044">
            <v>180405</v>
          </cell>
          <cell r="B1044" t="str">
            <v>Poste circular de concreto 11 m padrão ESCELSA, incl. luminária tipo 1 pétala mod. BETA II c/1 lâmpada VS 400W, reator alto fator de potência 400W/220V e relé fotoelétrico, Tecnowatt ou equivalente</v>
          </cell>
          <cell r="C1044" t="str">
            <v>und</v>
          </cell>
          <cell r="D1044">
            <v>2584.86</v>
          </cell>
        </row>
        <row r="1045">
          <cell r="A1045">
            <v>180408</v>
          </cell>
          <cell r="B1045" t="str">
            <v>Poste circular de concreto 11m padrão ESCELSA, incl. 3 projetores PL 400 MA c/ lâmpada VM 400W, reator tipo externo 400 W /220V alto fator de potência, Tecnowatt ou equivalente.</v>
          </cell>
          <cell r="C1045" t="str">
            <v>und</v>
          </cell>
          <cell r="D1045">
            <v>3283.23</v>
          </cell>
        </row>
        <row r="1046">
          <cell r="A1046">
            <v>1807</v>
          </cell>
          <cell r="B1046" t="str">
            <v>VENTILADORES</v>
          </cell>
          <cell r="D1046">
            <v>0</v>
          </cell>
        </row>
        <row r="1047">
          <cell r="A1047">
            <v>180702</v>
          </cell>
          <cell r="B1047" t="str">
            <v>Ventilador de teto base madeira sem alojamento para luminária, ref. Tron ou equivalente, com comando de interruptor simples, sem dimer para regulagem de velocidade</v>
          </cell>
          <cell r="C1047" t="str">
            <v>und</v>
          </cell>
          <cell r="D1047">
            <v>159.69999999999999</v>
          </cell>
        </row>
        <row r="1048">
          <cell r="A1048">
            <v>1808</v>
          </cell>
          <cell r="B1048" t="str">
            <v>OUTROS APARELHOS</v>
          </cell>
          <cell r="D1048">
            <v>0</v>
          </cell>
        </row>
        <row r="1049">
          <cell r="A1049">
            <v>180803</v>
          </cell>
          <cell r="B1049" t="str">
            <v>Campainha tipo timbre Pial, cod. 412.77 ou equivalente</v>
          </cell>
          <cell r="C1049" t="str">
            <v>und</v>
          </cell>
          <cell r="D1049">
            <v>127.23</v>
          </cell>
        </row>
        <row r="1050">
          <cell r="A1050">
            <v>180804</v>
          </cell>
          <cell r="B1050" t="str">
            <v>Campainha tipo prato Pial, cod. 414.18</v>
          </cell>
          <cell r="C1050" t="str">
            <v>und</v>
          </cell>
          <cell r="D1050">
            <v>634.91</v>
          </cell>
        </row>
        <row r="1051">
          <cell r="A1051">
            <v>180809</v>
          </cell>
          <cell r="B1051" t="str">
            <v>Chuveiro elétrico tipo ducha Lorenzet ou Corona</v>
          </cell>
          <cell r="C1051" t="str">
            <v>und</v>
          </cell>
          <cell r="D1051">
            <v>75.11</v>
          </cell>
        </row>
        <row r="1052">
          <cell r="A1052">
            <v>19</v>
          </cell>
          <cell r="B1052" t="str">
            <v>PINTURA</v>
          </cell>
          <cell r="D1052">
            <v>0</v>
          </cell>
        </row>
        <row r="1053">
          <cell r="A1053">
            <v>1901</v>
          </cell>
          <cell r="B1053" t="str">
            <v>SOBRE PAREDES E FORROS</v>
          </cell>
          <cell r="D1053">
            <v>0</v>
          </cell>
        </row>
        <row r="1054">
          <cell r="A1054">
            <v>190101</v>
          </cell>
          <cell r="B1054" t="str">
            <v>Emassamento de paredes e forros, com duas demãos de massa à base de PVA, marcas de referência Suvinil, Coral ou Metalatex</v>
          </cell>
          <cell r="C1054" t="str">
            <v>m2</v>
          </cell>
          <cell r="D1054">
            <v>9.2100000000000009</v>
          </cell>
        </row>
        <row r="1055">
          <cell r="A1055">
            <v>190102</v>
          </cell>
          <cell r="B1055" t="str">
            <v>Emassamento de paredes e forros, com duas demãos de massa à base de óleo, marcas de referência Suvinil, Coral ou Metalatex</v>
          </cell>
          <cell r="C1055" t="str">
            <v>m2</v>
          </cell>
          <cell r="D1055">
            <v>15.48</v>
          </cell>
        </row>
        <row r="1056">
          <cell r="A1056">
            <v>190103</v>
          </cell>
          <cell r="B1056" t="str">
            <v>Emassamento de paredes e forros, com duas demãos de massa acrílica, marcas de referência Suvinil, Coral ou Metalatex</v>
          </cell>
          <cell r="C1056" t="str">
            <v>m2</v>
          </cell>
          <cell r="D1056">
            <v>11.85</v>
          </cell>
        </row>
        <row r="1057">
          <cell r="A1057">
            <v>190104</v>
          </cell>
          <cell r="B1057" t="str">
            <v>Pintura com tinta látex PVA, marcas de referência Suvinil, Coral ou Metalatex, inclusive selador em paredes e forros, a três demãos</v>
          </cell>
          <cell r="C1057" t="str">
            <v>m2</v>
          </cell>
          <cell r="D1057">
            <v>16.53</v>
          </cell>
        </row>
        <row r="1058">
          <cell r="A1058">
            <v>190105</v>
          </cell>
          <cell r="B1058" t="str">
            <v>Pintura com tinta esmalte sintético, marcas de referência Suvinil, Coral ou Metalatex, inclusive selador acrílico, em paredes a três demãos</v>
          </cell>
          <cell r="C1058" t="str">
            <v>m2</v>
          </cell>
          <cell r="D1058">
            <v>20.05</v>
          </cell>
        </row>
        <row r="1059">
          <cell r="A1059">
            <v>190106</v>
          </cell>
          <cell r="B1059" t="str">
            <v>Pintura com tinta acrílica, marcas de referência Suvinil, Coral ou Metalatex, inclusive selador acrílico, em paredes e forros, a três demãos</v>
          </cell>
          <cell r="C1059" t="str">
            <v>m2</v>
          </cell>
          <cell r="D1059">
            <v>17.5</v>
          </cell>
        </row>
        <row r="1060">
          <cell r="A1060">
            <v>190107</v>
          </cell>
          <cell r="B1060" t="str">
            <v>Pintura com nata de cimento sobre superfície áspera a três demãos</v>
          </cell>
          <cell r="C1060" t="str">
            <v>m2</v>
          </cell>
          <cell r="D1060">
            <v>2.59</v>
          </cell>
        </row>
        <row r="1061">
          <cell r="A1061">
            <v>190108</v>
          </cell>
          <cell r="B1061" t="str">
            <v>Pintura a cal a três demãos, em paredes internas ou externas</v>
          </cell>
          <cell r="C1061" t="str">
            <v>m2</v>
          </cell>
          <cell r="D1061">
            <v>9.42</v>
          </cell>
        </row>
        <row r="1062">
          <cell r="A1062">
            <v>190109</v>
          </cell>
          <cell r="B1062" t="str">
            <v>Pintura de letra em parede dim. 20x30cm com tinta látex acrílica, marcas de referência Suvinil, Coral ou Metalatex</v>
          </cell>
          <cell r="C1062" t="str">
            <v>und</v>
          </cell>
          <cell r="D1062">
            <v>23</v>
          </cell>
        </row>
        <row r="1063">
          <cell r="A1063">
            <v>190114</v>
          </cell>
          <cell r="B1063" t="str">
            <v>Selador acrílico a uma demão, marcas de referência Suvinil, Coral ou Metalatex</v>
          </cell>
          <cell r="C1063" t="str">
            <v>m2</v>
          </cell>
          <cell r="D1063">
            <v>3.94</v>
          </cell>
        </row>
        <row r="1064">
          <cell r="A1064">
            <v>190115</v>
          </cell>
          <cell r="B1064" t="str">
            <v>Pintura com tinta látex PVA, marcas de referência Suvinil, Coral ou Metalatex, inclusive selador, em paredes e forros, a duas demãos</v>
          </cell>
          <cell r="C1064" t="str">
            <v>m2</v>
          </cell>
          <cell r="D1064">
            <v>13.51</v>
          </cell>
        </row>
        <row r="1065">
          <cell r="A1065">
            <v>190116</v>
          </cell>
          <cell r="B1065" t="str">
            <v>Pintura com tinta esmalte sintético, marcas de referência Suvinil, Coral e Metalatex, inclusive selador acrílico, em paredes, a duas demãos</v>
          </cell>
          <cell r="C1065" t="str">
            <v>m2</v>
          </cell>
          <cell r="D1065">
            <v>16.170000000000002</v>
          </cell>
        </row>
        <row r="1066">
          <cell r="A1066">
            <v>190117</v>
          </cell>
          <cell r="B1066" t="str">
            <v>Pintura com tinta acrílica, marcas de referência Suvinil, Coral e Metalatex, inclusive selador acrílico, em paredes e forros, a duas demãos</v>
          </cell>
          <cell r="C1066" t="str">
            <v>m2</v>
          </cell>
          <cell r="D1066">
            <v>14.19</v>
          </cell>
        </row>
        <row r="1067">
          <cell r="A1067">
            <v>190121</v>
          </cell>
          <cell r="B1067" t="str">
            <v>Liquido selador para tinta PVA, a uma demão, marcas de referência Suvinil, Coral ou Metalatex</v>
          </cell>
          <cell r="C1067" t="str">
            <v>m2</v>
          </cell>
          <cell r="D1067">
            <v>1.78</v>
          </cell>
        </row>
        <row r="1068">
          <cell r="A1068">
            <v>1902</v>
          </cell>
          <cell r="B1068" t="str">
            <v>SOBRE CONCRETO OU BLOCOS CERÂMICOS APARENTES</v>
          </cell>
          <cell r="D1068">
            <v>0</v>
          </cell>
        </row>
        <row r="1069">
          <cell r="A1069">
            <v>190201</v>
          </cell>
          <cell r="B1069" t="str">
            <v>Pintura com verniz acrílico, marcas de referência Suvinil, Coral ou Metalatex, sobre concreto ou blocos aparentes, a duas demãos</v>
          </cell>
          <cell r="C1069" t="str">
            <v>m2</v>
          </cell>
          <cell r="D1069">
            <v>7.73</v>
          </cell>
        </row>
        <row r="1070">
          <cell r="A1070">
            <v>190202</v>
          </cell>
          <cell r="B1070" t="str">
            <v>Pintura à base de silicone, marcas de referência Suvinil, Coral ou Metalatex, sobre paredes de blocos cerâmicos ou concreto, a uma demão</v>
          </cell>
          <cell r="C1070" t="str">
            <v>m2</v>
          </cell>
          <cell r="D1070">
            <v>17.7</v>
          </cell>
        </row>
        <row r="1071">
          <cell r="A1071">
            <v>190203</v>
          </cell>
          <cell r="B1071" t="str">
            <v>Pintura com tinta acrílica, marcas de referência Suvinil, Coral ou Metalatex, inclusive selador acrílico, sobre concreto ou blocos de concreto, a três demãos</v>
          </cell>
          <cell r="C1071" t="str">
            <v>m2</v>
          </cell>
          <cell r="D1071">
            <v>16.489999999999998</v>
          </cell>
        </row>
        <row r="1072">
          <cell r="A1072">
            <v>190204</v>
          </cell>
          <cell r="B1072" t="str">
            <v>Pintura com tinta acrílica, marcas de referência Suvinil, Coral ou Metalatex, inclusive selador acrílico, em cobogós de concreto, a duas demãos</v>
          </cell>
          <cell r="C1072" t="str">
            <v>m2</v>
          </cell>
          <cell r="D1072">
            <v>21.26</v>
          </cell>
        </row>
        <row r="1073">
          <cell r="A1073">
            <v>190205</v>
          </cell>
          <cell r="B1073" t="str">
            <v>Caiação de meio-fio, a três demãos</v>
          </cell>
          <cell r="C1073" t="str">
            <v>m2</v>
          </cell>
          <cell r="D1073">
            <v>7.45</v>
          </cell>
        </row>
        <row r="1074">
          <cell r="A1074">
            <v>190211</v>
          </cell>
          <cell r="B1074" t="str">
            <v>Pintura com tinta PVA, sobre concreto ou bloco de concreto, a duas demãos, marcas de referência Suvinil, Coral ou Metalatex</v>
          </cell>
          <cell r="C1074" t="str">
            <v>m2</v>
          </cell>
          <cell r="D1074">
            <v>13.51</v>
          </cell>
        </row>
        <row r="1075">
          <cell r="A1075">
            <v>1903</v>
          </cell>
          <cell r="B1075" t="str">
            <v>SOBRE MADEIRA</v>
          </cell>
          <cell r="D1075">
            <v>0</v>
          </cell>
        </row>
        <row r="1076">
          <cell r="A1076">
            <v>190301</v>
          </cell>
          <cell r="B1076" t="str">
            <v>Emassamento de esquadrias de madeira, com duas demãos de massa à base de óleo, marcas de referência Suvinil, Coral ou Metalatex</v>
          </cell>
          <cell r="C1076" t="str">
            <v>m2</v>
          </cell>
          <cell r="D1076">
            <v>14.66</v>
          </cell>
        </row>
        <row r="1077">
          <cell r="A1077">
            <v>190302</v>
          </cell>
          <cell r="B1077" t="str">
            <v>Pintura com tinta esmalte sintético, marcas de referência Suvinil, Coral ou Metalatex, inclusive fundo branco nivelador, em madeira, a duas demãos</v>
          </cell>
          <cell r="C1077" t="str">
            <v>m2</v>
          </cell>
          <cell r="D1077">
            <v>18.09</v>
          </cell>
        </row>
        <row r="1078">
          <cell r="A1078">
            <v>190303</v>
          </cell>
          <cell r="B1078" t="str">
            <v>Pintura com verniz brilhante, linha Premium, marcas de referência Suvinil, Coral ou Metalatex, em madeira, a três demãos</v>
          </cell>
          <cell r="C1078" t="str">
            <v>m2</v>
          </cell>
          <cell r="D1078">
            <v>18.7</v>
          </cell>
        </row>
        <row r="1079">
          <cell r="A1079">
            <v>190306</v>
          </cell>
          <cell r="B1079" t="str">
            <v>Pintura com verniz filtro solar fosco, linha Premium, em madeira, a três demãos, marcas de referência Suvinil, Coral ou Metalatex</v>
          </cell>
          <cell r="C1079" t="str">
            <v>m2</v>
          </cell>
          <cell r="D1079">
            <v>17.82</v>
          </cell>
        </row>
        <row r="1080">
          <cell r="A1080">
            <v>1904</v>
          </cell>
          <cell r="B1080" t="str">
            <v>SOBRE METAL</v>
          </cell>
          <cell r="D1080">
            <v>0</v>
          </cell>
        </row>
        <row r="1081">
          <cell r="A1081">
            <v>190417</v>
          </cell>
          <cell r="B1081" t="str">
            <v>Pintura com tinta esmalte sintético, marcas de referência Suvinil, Coral ou Metalatex, a duas demãos, inclusive fundo anticorrosivo a uma demão, em metal</v>
          </cell>
          <cell r="C1081" t="str">
            <v>m2</v>
          </cell>
          <cell r="D1081">
            <v>15.53</v>
          </cell>
        </row>
        <row r="1082">
          <cell r="A1082">
            <v>190418</v>
          </cell>
          <cell r="B1082" t="str">
            <v>Pintura de superfície metálica com uma demão de primer Epoxi e duas demãos de tinta à base de Epoxi</v>
          </cell>
          <cell r="C1082" t="str">
            <v>m2</v>
          </cell>
          <cell r="D1082">
            <v>27.01</v>
          </cell>
        </row>
        <row r="1083">
          <cell r="A1083">
            <v>1905</v>
          </cell>
          <cell r="B1083" t="str">
            <v>SOBRE ELEMENTOS ESPECIAIS</v>
          </cell>
          <cell r="D1083">
            <v>0</v>
          </cell>
        </row>
        <row r="1084">
          <cell r="A1084">
            <v>190501</v>
          </cell>
          <cell r="B1084" t="str">
            <v>Pintura de letras em chapas de ferro, dimensões 20x30cm, com tinta óleo ou esmalte, a duas demãos, marcas de referência Suvinil, Coral ou Metalatex</v>
          </cell>
          <cell r="C1084" t="str">
            <v>und</v>
          </cell>
          <cell r="D1084">
            <v>3.71</v>
          </cell>
        </row>
        <row r="1085">
          <cell r="A1085">
            <v>1906</v>
          </cell>
          <cell r="B1085" t="str">
            <v>SOBRE PISOS</v>
          </cell>
          <cell r="D1085">
            <v>0</v>
          </cell>
        </row>
        <row r="1086">
          <cell r="A1086">
            <v>190601</v>
          </cell>
          <cell r="B1086" t="str">
            <v>Pintura à base de epoxi, marcas de referência Suvinil, Coral ou Metalatex, em faixas com largura de 5 cm, para demarcação de quadra de esportes</v>
          </cell>
          <cell r="C1086" t="str">
            <v>m</v>
          </cell>
          <cell r="D1086">
            <v>23.75</v>
          </cell>
        </row>
        <row r="1087">
          <cell r="A1087">
            <v>190602</v>
          </cell>
          <cell r="B1087" t="str">
            <v>Pintura com tinta à base de resinas acrílicas, marcas de referência Suvinil, Coral ou Metalatex, sobre piso de concreto, a duas demãos</v>
          </cell>
          <cell r="C1087" t="str">
            <v>m2</v>
          </cell>
          <cell r="D1087">
            <v>25.8</v>
          </cell>
        </row>
        <row r="1088">
          <cell r="A1088">
            <v>190603</v>
          </cell>
          <cell r="B1088" t="str">
            <v>Pintura sobre pisos, marcas de referência Novacor, Coral ou Suvinil, a duas demãos, Linha Premium</v>
          </cell>
          <cell r="C1088" t="str">
            <v>m2</v>
          </cell>
          <cell r="D1088">
            <v>14.45</v>
          </cell>
        </row>
        <row r="1089">
          <cell r="A1089">
            <v>190604</v>
          </cell>
          <cell r="B1089" t="str">
            <v>Pintura à base de epoxi, marcas de referência Suvinil, Coral ou Metalatex, em faixas com largura de 8 cm, para demarcação de quadra de esportes</v>
          </cell>
          <cell r="C1089" t="str">
            <v>m</v>
          </cell>
          <cell r="D1089">
            <v>38</v>
          </cell>
        </row>
        <row r="1090">
          <cell r="A1090">
            <v>190605</v>
          </cell>
          <cell r="B1090" t="str">
            <v>Aplicação de tinta epóxi de alta espessura semibrilhante sobre piso de concreto a três demãos, inclusive selador epóxi a uma demão - Ref. Intergard 2005 e 2001 - Internacional ou equivalente</v>
          </cell>
          <cell r="C1090" t="str">
            <v>m2</v>
          </cell>
          <cell r="D1090">
            <v>40.32</v>
          </cell>
        </row>
        <row r="1091">
          <cell r="A1091">
            <v>20</v>
          </cell>
          <cell r="B1091" t="str">
            <v>SERVIÇOS COMPLEMENTARES EXTERNOS</v>
          </cell>
          <cell r="D1091">
            <v>0</v>
          </cell>
        </row>
        <row r="1092">
          <cell r="A1092">
            <v>2001</v>
          </cell>
          <cell r="B1092" t="str">
            <v>MUROS E FECHAMENTOS</v>
          </cell>
          <cell r="D1092">
            <v>0</v>
          </cell>
        </row>
        <row r="1093">
          <cell r="A1093">
            <v>200101</v>
          </cell>
          <cell r="B1093" t="str">
            <v>Alambrado c/ tela losangular de arame fio 12 malha 2" revest. em PVC com tubo de ferro galvanizado vertical de 2 1/2" e horizontal de 1" incl. portão, pintados com esmalte sobre fundo anticorrosivo</v>
          </cell>
          <cell r="C1093" t="str">
            <v>m2</v>
          </cell>
          <cell r="D1093">
            <v>122.23</v>
          </cell>
        </row>
        <row r="1094">
          <cell r="A1094">
            <v>200104</v>
          </cell>
          <cell r="B1094" t="str">
            <v>Cerca de madeira com ripas de 7 x 2 cm, altura de 1.50 m e caibro de 8 x 8 cm em madeira de lei espaçados a cada 2.0 m</v>
          </cell>
          <cell r="C1094" t="str">
            <v>m</v>
          </cell>
          <cell r="D1094">
            <v>177.39</v>
          </cell>
        </row>
        <row r="1095">
          <cell r="A1095">
            <v>200105</v>
          </cell>
          <cell r="B1095" t="str">
            <v>Cerca com tela fio 16 malha losangular de 2", fixadas c/ grampos em pontaletes de madeira de lei 8x8cm espaçados de 1.5m, com bases concretadas e com três fios tensores de arame galvanizado n.12</v>
          </cell>
          <cell r="C1095" t="str">
            <v>m</v>
          </cell>
          <cell r="D1095">
            <v>135.28</v>
          </cell>
        </row>
        <row r="1096">
          <cell r="A1096">
            <v>200107</v>
          </cell>
          <cell r="B1096" t="str">
            <v>Cerca com cinco fios de arame liso n. 12 fixados com grampos em pontaletes de madeira de lei de 8 x 8cm a cada 2.0 m e altura livre de 1.6 m</v>
          </cell>
          <cell r="C1096" t="str">
            <v>m</v>
          </cell>
          <cell r="D1096">
            <v>71.86</v>
          </cell>
        </row>
        <row r="1097">
          <cell r="A1097">
            <v>200108</v>
          </cell>
          <cell r="B1097" t="str">
            <v>Muro de arrimo de concreto ciclópico com aterro na parte posterior, inclusive forma de madeira e dreno de brita</v>
          </cell>
          <cell r="C1097" t="str">
            <v>m3</v>
          </cell>
          <cell r="D1097">
            <v>623.70000000000005</v>
          </cell>
        </row>
        <row r="1098">
          <cell r="A1098">
            <v>200120</v>
          </cell>
          <cell r="B1098" t="str">
            <v>Cerca H=2.30cm, c/tela losang. arame fio 12 malha 2" revest. em PVC com mourão curvo de concreto H=3,20m, secção T, fixado emsolo, a cada 3m, c/3 fios de arame farpado na parte curva, incl 3 fios tensores, chumbadores e sapata de 40x40x50cm</v>
          </cell>
          <cell r="C1098" t="str">
            <v>m</v>
          </cell>
          <cell r="D1098">
            <v>140.26</v>
          </cell>
        </row>
        <row r="1099">
          <cell r="A1099">
            <v>200124</v>
          </cell>
          <cell r="B1099" t="str">
            <v>Muro de alvenaria de blocos cerâmicos 10x20x20cm, c/ pilares a cada 2 m, esp. 10cm e h=2.5m, revestido com chapisco, reboco e pintura acrílica a 2 demãos, incl. pilares, cintas e sapatas, empregando arg. cimento cal e areia</v>
          </cell>
          <cell r="C1099" t="str">
            <v>m</v>
          </cell>
          <cell r="D1099">
            <v>568.87</v>
          </cell>
        </row>
        <row r="1100">
          <cell r="A1100">
            <v>200128</v>
          </cell>
          <cell r="B1100" t="str">
            <v>Alambrado sobre muro existente, executado em tela fio 12 malha 3", com 02 fios tensores, fixados em tubos de FG 11/2" colocados a cada 3m (h do alambrado =1,5m), inlcusive chumbamento no muro</v>
          </cell>
          <cell r="C1100" t="str">
            <v>m2</v>
          </cell>
          <cell r="D1100">
            <v>142.31</v>
          </cell>
        </row>
        <row r="1101">
          <cell r="A1101">
            <v>200129</v>
          </cell>
          <cell r="B1101" t="str">
            <v>Cerca com mourão de concreto reto H=2.5, base quadrada 10x10cm, fixado em solo a cada 3.0m, com 10 fios de arame galvanizado liso nº 10</v>
          </cell>
          <cell r="C1101" t="str">
            <v>m</v>
          </cell>
          <cell r="D1101">
            <v>68.89</v>
          </cell>
        </row>
        <row r="1102">
          <cell r="A1102">
            <v>200130</v>
          </cell>
          <cell r="B1102" t="str">
            <v>Gradil H = 1.90m padrão SEDU em tudo de FG 2" e barra chata de 11/2"x1/4", para fixação sobre mureta conforme projeto, exclusive a mureta.</v>
          </cell>
          <cell r="C1102" t="str">
            <v>m</v>
          </cell>
          <cell r="D1102">
            <v>496.74</v>
          </cell>
        </row>
        <row r="1103">
          <cell r="A1103">
            <v>200131</v>
          </cell>
          <cell r="B1103" t="str">
            <v>Gradil H = 1.90m padrão SEDU em tubo de FG 31/2" e barra chata de 2"x1/4" para fixação sobre mureta conforme projeto, exclusive a mureta.</v>
          </cell>
          <cell r="C1103" t="str">
            <v>m</v>
          </cell>
          <cell r="D1103">
            <v>891.41</v>
          </cell>
        </row>
        <row r="1104">
          <cell r="A1104">
            <v>2002</v>
          </cell>
          <cell r="B1104" t="str">
            <v>PAVIMENTAÇÃO</v>
          </cell>
          <cell r="D1104">
            <v>0</v>
          </cell>
        </row>
        <row r="1105">
          <cell r="A1105">
            <v>200202</v>
          </cell>
          <cell r="B1105" t="str">
            <v>Meio-fio de concreto pré-moldado com dimensões de 15x12x30x100 cm , rejuntados com argamassa de cimento e areia no traço 1:3</v>
          </cell>
          <cell r="C1105" t="str">
            <v>m</v>
          </cell>
          <cell r="D1105">
            <v>38.700000000000003</v>
          </cell>
        </row>
        <row r="1106">
          <cell r="A1106">
            <v>200206</v>
          </cell>
          <cell r="B1106" t="str">
            <v>Blocos pré-moldados de concreto tipo pavi-s ou equivalente, espessura de 8 cm e resistência a compressão mínima de 35MPa, assentados sobre colchão de pó de pedra na espessura de 10 cm</v>
          </cell>
          <cell r="C1106" t="str">
            <v>m2</v>
          </cell>
          <cell r="D1106">
            <v>55.9</v>
          </cell>
        </row>
        <row r="1107">
          <cell r="A1107">
            <v>200209</v>
          </cell>
          <cell r="B1107" t="str">
            <v>Passeio de cimentado camurçado com argamassa de cimento e areia no traço 1:3 esp. 1.5cm, e lastro de concreto com 8cm de espessura, inclusive preparo de caixa</v>
          </cell>
          <cell r="C1107" t="str">
            <v>m2</v>
          </cell>
          <cell r="D1107">
            <v>96.4</v>
          </cell>
        </row>
        <row r="1108">
          <cell r="A1108">
            <v>200214</v>
          </cell>
          <cell r="B1108" t="str">
            <v>Blocos pré-moldados de concreto tipo pavi-s ou equivalente, espessura 10 cm e resistência a compressão mínima de 35MPa, assentados sobre colchão de pó de pedra na espessura de 10 cm</v>
          </cell>
          <cell r="C1108" t="str">
            <v>m2</v>
          </cell>
          <cell r="D1108">
            <v>70.3</v>
          </cell>
        </row>
        <row r="1109">
          <cell r="A1109">
            <v>200223</v>
          </cell>
          <cell r="B1109" t="str">
            <v>Execução de lastro de brita nº 02 sob passeios e ciclovias, incl. escavação</v>
          </cell>
          <cell r="C1109" t="str">
            <v>m3</v>
          </cell>
          <cell r="D1109">
            <v>151.09</v>
          </cell>
        </row>
        <row r="1110">
          <cell r="A1110">
            <v>200229</v>
          </cell>
          <cell r="B1110" t="str">
            <v>Meio-fio de concreto moldado in-loco com formas de chapa compensada resinada 6mm, nas dimensões 10 x 30 cm, incl. escavação, reaterro e bota-fora</v>
          </cell>
          <cell r="C1110" t="str">
            <v>m</v>
          </cell>
          <cell r="D1110">
            <v>54.34</v>
          </cell>
        </row>
        <row r="1111">
          <cell r="A1111">
            <v>200237</v>
          </cell>
          <cell r="B1111" t="str">
            <v>Blocos pré-moldados de concreto tipo pavi-s ou equivalente, espessura de 6 cm e resistência a compressão mínima de 35MPa, assentados sobre colchão de pó de pedra na espessura de 10 cm</v>
          </cell>
          <cell r="C1111" t="str">
            <v>m2</v>
          </cell>
          <cell r="D1111">
            <v>49.18</v>
          </cell>
        </row>
        <row r="1112">
          <cell r="A1112">
            <v>200243</v>
          </cell>
          <cell r="B1112" t="str">
            <v>Canaleta no piso em concreto simples com dimensões internas de 20 x 10 cm e grelha em ferro diam. 1/2" a cada 3 cm fixados em cantoneira de 3/4" x 1/8" apoiada sobre requadro em cantoneira de 1" x 3/16"</v>
          </cell>
          <cell r="C1112" t="str">
            <v>m</v>
          </cell>
          <cell r="D1112">
            <v>143.43</v>
          </cell>
        </row>
        <row r="1113">
          <cell r="A1113">
            <v>200253</v>
          </cell>
          <cell r="B1113" t="str">
            <v>Fornecimento e assentamento de ladrilho hidráulico pastilhado, vermelho, dim. 20x20 cm, esp. 1.5cm, assentado com pasta de cimento colante, exclusive regularização e lastro</v>
          </cell>
          <cell r="C1113" t="str">
            <v>m2</v>
          </cell>
          <cell r="D1113">
            <v>50.08</v>
          </cell>
        </row>
        <row r="1114">
          <cell r="A1114">
            <v>200254</v>
          </cell>
          <cell r="B1114" t="str">
            <v>Fornecimento e assentamento de ladrilho hidráulico ranhurado, vermelho, dim. 20x20 cm, esp. 1.5cm, assentado com pasta de cimento colante, exclusive regularização e lastro</v>
          </cell>
          <cell r="C1114" t="str">
            <v>m2</v>
          </cell>
          <cell r="D1114">
            <v>50.08</v>
          </cell>
        </row>
        <row r="1115">
          <cell r="A1115">
            <v>2003</v>
          </cell>
          <cell r="B1115" t="str">
            <v>PAISAGISMO</v>
          </cell>
          <cell r="D1115">
            <v>0</v>
          </cell>
        </row>
        <row r="1116">
          <cell r="A1116">
            <v>200303</v>
          </cell>
          <cell r="B1116" t="str">
            <v>Fornecimento de grama tipo esmeralda em placas com espessura de 0.06 m, exclusive plantio</v>
          </cell>
          <cell r="C1116" t="str">
            <v>m2</v>
          </cell>
          <cell r="D1116">
            <v>6.8</v>
          </cell>
        </row>
        <row r="1117">
          <cell r="A1117">
            <v>200305</v>
          </cell>
          <cell r="B1117" t="str">
            <v>Fornecimento e espalhamento de areia média lavada</v>
          </cell>
          <cell r="C1117" t="str">
            <v>m3</v>
          </cell>
          <cell r="D1117">
            <v>114.92</v>
          </cell>
        </row>
        <row r="1118">
          <cell r="A1118">
            <v>200306</v>
          </cell>
          <cell r="B1118" t="str">
            <v>Fornecimento e espalhamento de brita 1 ou 2</v>
          </cell>
          <cell r="C1118" t="str">
            <v>m3</v>
          </cell>
          <cell r="D1118">
            <v>122.1</v>
          </cell>
        </row>
        <row r="1119">
          <cell r="A1119">
            <v>200307</v>
          </cell>
          <cell r="B1119" t="str">
            <v>Fornecimento e espalhamento de terra vegetal</v>
          </cell>
          <cell r="C1119" t="str">
            <v>m3</v>
          </cell>
          <cell r="D1119">
            <v>100.15</v>
          </cell>
        </row>
        <row r="1120">
          <cell r="A1120">
            <v>200323</v>
          </cell>
          <cell r="B1120" t="str">
            <v>Fornecimento e espalhamento de pó de pedra</v>
          </cell>
          <cell r="C1120" t="str">
            <v>m3</v>
          </cell>
          <cell r="D1120">
            <v>103.12</v>
          </cell>
        </row>
        <row r="1121">
          <cell r="A1121">
            <v>200326</v>
          </cell>
          <cell r="B1121" t="str">
            <v>Fornecimento e plantio de grama em placas tipo esmeralda, inclusive fornecimento de terra vegetal</v>
          </cell>
          <cell r="C1121" t="str">
            <v>m2</v>
          </cell>
          <cell r="D1121">
            <v>13.24</v>
          </cell>
        </row>
        <row r="1122">
          <cell r="A1122">
            <v>2004</v>
          </cell>
          <cell r="B1122" t="str">
            <v>TRATAMENTO, CONSERVAÇÃO E LIMPEZA</v>
          </cell>
          <cell r="D1122">
            <v>0</v>
          </cell>
        </row>
        <row r="1123">
          <cell r="A1123">
            <v>200401</v>
          </cell>
          <cell r="B1123" t="str">
            <v>Limpeza geral da obra (edificação)</v>
          </cell>
          <cell r="C1123" t="str">
            <v>m2</v>
          </cell>
          <cell r="D1123">
            <v>7.9</v>
          </cell>
        </row>
        <row r="1124">
          <cell r="A1124">
            <v>200402</v>
          </cell>
          <cell r="B1124" t="str">
            <v>Limpeza geral de obras (quadras, praças e jardins)</v>
          </cell>
          <cell r="C1124" t="str">
            <v>m2</v>
          </cell>
          <cell r="D1124">
            <v>0.79</v>
          </cell>
        </row>
        <row r="1125">
          <cell r="A1125">
            <v>200404</v>
          </cell>
          <cell r="B1125" t="str">
            <v>Limpeza de pisos e revestimentos cerâmicos</v>
          </cell>
          <cell r="C1125" t="str">
            <v>m2</v>
          </cell>
          <cell r="D1125">
            <v>15.53</v>
          </cell>
        </row>
        <row r="1126">
          <cell r="A1126">
            <v>2005</v>
          </cell>
          <cell r="B1126" t="str">
            <v>DIVERSOS EXTERNOS</v>
          </cell>
          <cell r="D1126">
            <v>0</v>
          </cell>
        </row>
        <row r="1127">
          <cell r="A1127">
            <v>200511</v>
          </cell>
          <cell r="B1127" t="str">
            <v>Banco de concreto aparente com tampo de 40x40x5 cm e base de 20x20x36 cm para mesa de jogos, conforme detalhe em projeto</v>
          </cell>
          <cell r="C1127" t="str">
            <v>und</v>
          </cell>
          <cell r="D1127">
            <v>93.64</v>
          </cell>
        </row>
        <row r="1128">
          <cell r="A1128">
            <v>200512</v>
          </cell>
          <cell r="B1128" t="str">
            <v>Mesa de concreto aparente com tampo de 60x60x5 cm, base de 30x30x75 cm e tabuleiro 40x40cm embutido no concreto, feito com pastilhas de mármore branco e granito preto de 5x5x2cm conf. projeto</v>
          </cell>
          <cell r="C1128" t="str">
            <v>und</v>
          </cell>
          <cell r="D1128">
            <v>265</v>
          </cell>
        </row>
        <row r="1129">
          <cell r="A1129">
            <v>200513</v>
          </cell>
          <cell r="B1129" t="str">
            <v>Escada tipo marinheiro de tubo de ferro 1" e 3/4", com h=4.20m, para acesso a caixa d'água, inclusive pintura em esmalte sintético, conforme detalhe em projeto</v>
          </cell>
          <cell r="C1129" t="str">
            <v>und</v>
          </cell>
          <cell r="D1129">
            <v>816.14</v>
          </cell>
        </row>
        <row r="1130">
          <cell r="A1130">
            <v>200549</v>
          </cell>
          <cell r="B1130" t="str">
            <v>Brises de chapa de cimento amianto, acabamento esmalte sintético acetinado branco, peça com dimensões 110x25cm (exclusive pintura)</v>
          </cell>
          <cell r="C1130" t="str">
            <v>und</v>
          </cell>
          <cell r="D1130">
            <v>44.79</v>
          </cell>
        </row>
        <row r="1131">
          <cell r="A1131">
            <v>200562</v>
          </cell>
          <cell r="B1131" t="str">
            <v>Caixa pré-moldada de concreto para aparelho de ar condicionado de 18.000 BTU</v>
          </cell>
          <cell r="C1131" t="str">
            <v>und</v>
          </cell>
          <cell r="D1131">
            <v>283.11</v>
          </cell>
        </row>
        <row r="1132">
          <cell r="A1132">
            <v>200563</v>
          </cell>
          <cell r="B1132" t="str">
            <v>Banco de concreto armado aparente com apoios de alvenaria assentada com argamassa de cimento, cal e areia, largura de 0,50m e espessura de 0,05m</v>
          </cell>
          <cell r="C1132" t="str">
            <v>m</v>
          </cell>
          <cell r="D1132">
            <v>99.16</v>
          </cell>
        </row>
        <row r="1133">
          <cell r="A1133">
            <v>200572</v>
          </cell>
          <cell r="B1133" t="str">
            <v>Poço c/ anéis pré-moldados diam. 1.5m e profundidade de 7m, inclusive fornecimento</v>
          </cell>
          <cell r="C1133" t="str">
            <v>und</v>
          </cell>
          <cell r="D1133">
            <v>1653.66</v>
          </cell>
        </row>
        <row r="1134">
          <cell r="A1134">
            <v>200573</v>
          </cell>
          <cell r="B1134" t="str">
            <v>Bicicletário em tubo de ferro galvanizado 1" e ferro liso 1/2", inclusive pintura, conforme projeto padrão SEDU</v>
          </cell>
          <cell r="C1134" t="str">
            <v>m</v>
          </cell>
          <cell r="D1134">
            <v>116.81</v>
          </cell>
        </row>
        <row r="1135">
          <cell r="A1135">
            <v>200576</v>
          </cell>
          <cell r="B1135" t="str">
            <v>Placa para inauguração de obra em alumínio polido e=4mm, dimensões 40 x 50 cm, gravação em baixo relevo, inclusive pintura e fixação</v>
          </cell>
          <cell r="C1135" t="str">
            <v>und</v>
          </cell>
          <cell r="D1135">
            <v>584.05999999999995</v>
          </cell>
        </row>
        <row r="1136">
          <cell r="A1136">
            <v>2007</v>
          </cell>
          <cell r="B1136" t="str">
            <v>QUADRA DE ESPORTES (Ver nota 9 da planilha)</v>
          </cell>
          <cell r="D1136">
            <v>0</v>
          </cell>
        </row>
        <row r="1137">
          <cell r="A1137">
            <v>200702</v>
          </cell>
          <cell r="B1137" t="str">
            <v>Piso quadra poliesp. fck=25MPa, esp.=10 cm, armado c/ tela Q138, concret camada única bombeável c/ brita n. 1, acab. sup. c/ rotoalisador, juntas c/ corte serra diamant. preench. c/ mastique, base 5cm solo brita 30% e resina endur</v>
          </cell>
          <cell r="C1137" t="str">
            <v>m2</v>
          </cell>
          <cell r="D1137">
            <v>84.18</v>
          </cell>
        </row>
        <row r="1138">
          <cell r="A1138">
            <v>200703</v>
          </cell>
          <cell r="B1138" t="str">
            <v>Pintura à base de epoxi, marcas de referência Suvinil, Coral ou Novacor, em faixas com largura de 5cm, para demarcação de quadras de esportes</v>
          </cell>
          <cell r="C1138" t="str">
            <v>m</v>
          </cell>
          <cell r="D1138">
            <v>23.75</v>
          </cell>
        </row>
        <row r="1139">
          <cell r="A1139">
            <v>200704</v>
          </cell>
          <cell r="B1139" t="str">
            <v>Pintura com tinta à base de resinas acrílicas, marcas de referencia Suvinil, Coral ou Novacor, sobre piso de concreto a duas demãos</v>
          </cell>
          <cell r="C1139" t="str">
            <v>m2</v>
          </cell>
          <cell r="D1139">
            <v>25.8</v>
          </cell>
        </row>
        <row r="1140">
          <cell r="A1140">
            <v>200705</v>
          </cell>
          <cell r="B1140" t="str">
            <v>Rede para voleibol com malha grossa, faixas de lona superior e inferior</v>
          </cell>
          <cell r="C1140" t="str">
            <v>und</v>
          </cell>
          <cell r="D1140">
            <v>223</v>
          </cell>
        </row>
        <row r="1141">
          <cell r="A1141">
            <v>200706</v>
          </cell>
          <cell r="B1141" t="str">
            <v>Suporte para tabela de basquete de concreto armado Fck = 15MPa, inclusive forma, armação, lançamento e desforma</v>
          </cell>
          <cell r="C1141" t="str">
            <v>und</v>
          </cell>
          <cell r="D1141">
            <v>2169.11</v>
          </cell>
        </row>
        <row r="1142">
          <cell r="A1142">
            <v>200707</v>
          </cell>
          <cell r="B1142" t="str">
            <v>Trave para futebol de salão de tubo de ferro galvanizado 3", com recuo, removível, dimensões oficiais 3x2m</v>
          </cell>
          <cell r="C1142" t="str">
            <v>und</v>
          </cell>
          <cell r="D1142">
            <v>924.87</v>
          </cell>
        </row>
        <row r="1143">
          <cell r="A1143">
            <v>200708</v>
          </cell>
          <cell r="B1143" t="str">
            <v>Conjunto de poste de voleibol de tubo de ferro galvanizado 3"e parte móvel de 21/2", inclusive carretilha, furo com tubo de ferro galvanizado de 31/2"e tampão de furo</v>
          </cell>
          <cell r="C1143" t="str">
            <v>und</v>
          </cell>
          <cell r="D1143">
            <v>857.63</v>
          </cell>
        </row>
        <row r="1144">
          <cell r="A1144">
            <v>200709</v>
          </cell>
          <cell r="B1144" t="str">
            <v>Tabela de basquete de madeira, com aro, inclusive colocação</v>
          </cell>
          <cell r="C1144" t="str">
            <v>und</v>
          </cell>
          <cell r="D1144">
            <v>588.84</v>
          </cell>
        </row>
        <row r="1145">
          <cell r="A1145">
            <v>200711</v>
          </cell>
          <cell r="B1145" t="str">
            <v>Alambrado com tela fio 12, malha de 1", tubos de ferro galvanizado verticais de 2" e tubos de ferro galvanizado horizontais de 1" soldados nas partes superior e inferior, inclusive portão</v>
          </cell>
          <cell r="C1145" t="str">
            <v>m2</v>
          </cell>
          <cell r="D1145">
            <v>154.99</v>
          </cell>
        </row>
        <row r="1146">
          <cell r="A1146">
            <v>200713</v>
          </cell>
          <cell r="B1146" t="str">
            <v>Rede para futebol de salão</v>
          </cell>
          <cell r="C1146" t="str">
            <v>und</v>
          </cell>
          <cell r="D1146">
            <v>141.68</v>
          </cell>
        </row>
        <row r="1147">
          <cell r="A1147">
            <v>200714</v>
          </cell>
          <cell r="B1147" t="str">
            <v>Preparo, regularização e compactação do terreno (compactador manual) para execução de piso de quadra</v>
          </cell>
          <cell r="C1147" t="str">
            <v>m2</v>
          </cell>
          <cell r="D1147">
            <v>10.56</v>
          </cell>
        </row>
        <row r="1148">
          <cell r="A1148">
            <v>200715</v>
          </cell>
          <cell r="B1148" t="str">
            <v>Mureta em alvenaria de blocos cerâmicos 10x20x20cmm, h=0.60cm, para fechamento de quadra, com pilaretes de travamento em concreto armado a cada 3m, inclusive chapisco</v>
          </cell>
          <cell r="C1148" t="str">
            <v>m2</v>
          </cell>
          <cell r="D1148">
            <v>112.84</v>
          </cell>
        </row>
        <row r="1149">
          <cell r="A1149">
            <v>200716</v>
          </cell>
          <cell r="B1149" t="str">
            <v>Parede em alvenaria de bloco cerâmico 10x20x20cm, h=2m, para proteção de fundo de gol (quadra poliesportiva), com pilares em concreto armado a cada 3m para travamento, inclusive chapisco</v>
          </cell>
          <cell r="C1149" t="str">
            <v>m2</v>
          </cell>
          <cell r="D1149">
            <v>91.76</v>
          </cell>
        </row>
        <row r="1150">
          <cell r="A1150">
            <v>200717</v>
          </cell>
          <cell r="B1150" t="str">
            <v>Goivete nas dimensões 2x1 executado sobre alvenaria chapiscada e rebocada</v>
          </cell>
          <cell r="C1150" t="str">
            <v>m</v>
          </cell>
          <cell r="D1150">
            <v>3.74</v>
          </cell>
        </row>
        <row r="1151">
          <cell r="A1151">
            <v>200720</v>
          </cell>
          <cell r="B1151" t="str">
            <v>Forn e assent de telhas de liga de alumínio e zinco (galvalume), ondulada, esp. mínima 0.43mm, alt. mínima de onda 17mm, sobrep. lateral de uma onda e longit. 200mm c/ mínimo de 3 apoios, assent. c/ utiliz. de fitas anti-corrosiva</v>
          </cell>
          <cell r="C1151" t="str">
            <v>m2</v>
          </cell>
          <cell r="D1151">
            <v>36.31</v>
          </cell>
        </row>
        <row r="1152">
          <cell r="A1152">
            <v>200721</v>
          </cell>
          <cell r="B1152" t="str">
            <v>Rede de proteção em nylon malha 10x10 cm para proteção de quadra de esportes</v>
          </cell>
          <cell r="C1152" t="str">
            <v>m2</v>
          </cell>
          <cell r="D1152">
            <v>13.21</v>
          </cell>
        </row>
        <row r="1153">
          <cell r="A1153">
            <v>200722</v>
          </cell>
          <cell r="B1153" t="str">
            <v>Projetor marca de referência tecnowatt PL 400MA com lâmpada Vapor de Mercúrio 400W</v>
          </cell>
          <cell r="C1153" t="str">
            <v>und</v>
          </cell>
          <cell r="D1153">
            <v>342.92</v>
          </cell>
        </row>
        <row r="1154">
          <cell r="A1154">
            <v>200725</v>
          </cell>
          <cell r="B1154" t="str">
            <v>Pintura a base de epoxi, marcas de referência Suvinil, Coral ou Novacor, em faixas largura de 8cm para demarcação de quadra de esportes</v>
          </cell>
          <cell r="C1154" t="str">
            <v>m</v>
          </cell>
          <cell r="D1154">
            <v>38</v>
          </cell>
        </row>
        <row r="1155">
          <cell r="A1155">
            <v>200726</v>
          </cell>
          <cell r="B1155" t="str">
            <v>Recuperação de piso de quadra com demolição parcial do concreto e aplicação de granilite, inclusive regularização</v>
          </cell>
          <cell r="C1155" t="str">
            <v>m2</v>
          </cell>
          <cell r="D1155">
            <v>107.37</v>
          </cell>
        </row>
        <row r="1156">
          <cell r="A1156">
            <v>200728</v>
          </cell>
          <cell r="B1156" t="str">
            <v>Alambrado com tela losangular de arame fio 12, malha 2" revestido em PVC com tubo de ferro galvanizado vertical de 21/2" e horizontal de 1", inclusive portão, pintados com esmalte sobre fundo anti corrosivo</v>
          </cell>
          <cell r="C1156" t="str">
            <v>m2</v>
          </cell>
          <cell r="D1156">
            <v>110.06</v>
          </cell>
        </row>
        <row r="1157">
          <cell r="A1157">
            <v>200738</v>
          </cell>
          <cell r="B1157" t="str">
            <v>Estrut. metálica p/ quadra poliesp. coberta constituída por perfis formados a frio, aço estrutural ASTM A-570 G33 (terças) ASTM A-36 (demais perfis) c/ o sistema de trat. e pint conf descrito em notas da planilha</v>
          </cell>
          <cell r="C1157" t="str">
            <v>kg</v>
          </cell>
          <cell r="D1157">
            <v>19.79</v>
          </cell>
        </row>
        <row r="1158">
          <cell r="A1158">
            <v>21</v>
          </cell>
          <cell r="B1158" t="str">
            <v>SERVIÇOS COMPLEMENTARES INTERNOS</v>
          </cell>
          <cell r="D1158">
            <v>0</v>
          </cell>
        </row>
        <row r="1159">
          <cell r="A1159">
            <v>2101</v>
          </cell>
          <cell r="B1159" t="str">
            <v>QUADROS DE GIZ / AVISO</v>
          </cell>
          <cell r="D1159">
            <v>0</v>
          </cell>
        </row>
        <row r="1160">
          <cell r="A1160">
            <v>210102</v>
          </cell>
          <cell r="B1160" t="str">
            <v>Quadro de giz novo, completo, de fórmica tipo lousa escolar, inclusive pintura do requadro e porta giz com esmalte sintetico</v>
          </cell>
          <cell r="C1160" t="str">
            <v>m2</v>
          </cell>
          <cell r="D1160">
            <v>211.24</v>
          </cell>
        </row>
        <row r="1161">
          <cell r="A1161">
            <v>210105</v>
          </cell>
          <cell r="B1161" t="str">
            <v>Quadro de avisos de fórmica lisa brilhante</v>
          </cell>
          <cell r="C1161" t="str">
            <v>m2</v>
          </cell>
          <cell r="D1161">
            <v>73.099999999999994</v>
          </cell>
        </row>
        <row r="1162">
          <cell r="A1162">
            <v>210107</v>
          </cell>
          <cell r="B1162" t="str">
            <v>Quadro de giz novo, completo, de laminado melamínico verde escolar, inclusive requadro de madeira 2.5 x 5.0 cm e porta giz, com dimensões de 3.95 x 1.29 m</v>
          </cell>
          <cell r="C1162" t="str">
            <v>und</v>
          </cell>
          <cell r="D1162">
            <v>3284.41</v>
          </cell>
        </row>
        <row r="1163">
          <cell r="A1163">
            <v>210109</v>
          </cell>
          <cell r="B1163" t="str">
            <v>Quadro mural de azulejo extra 15 x 15 cm e moldura de madeira de lei de 7.0 x 2.5 cm nas dimensões de 2.09 x 1.04 m</v>
          </cell>
          <cell r="C1163" t="str">
            <v>und</v>
          </cell>
          <cell r="D1163">
            <v>327.58</v>
          </cell>
        </row>
        <row r="1164">
          <cell r="A1164">
            <v>210113</v>
          </cell>
          <cell r="B1164" t="str">
            <v>Quadro branco para pincel em laminado melamínico brilhante, dim. 3.00 x 1.50 m, inclusive requadro de alumínio anodizado natural largura de 3cm</v>
          </cell>
          <cell r="C1164" t="str">
            <v>und</v>
          </cell>
          <cell r="D1164">
            <v>2803.8</v>
          </cell>
        </row>
        <row r="1165">
          <cell r="A1165">
            <v>2102</v>
          </cell>
          <cell r="B1165" t="str">
            <v>ARMÁRIOS E PRATELEIRAS</v>
          </cell>
          <cell r="D1165">
            <v>0</v>
          </cell>
        </row>
        <row r="1166">
          <cell r="A1166">
            <v>210210</v>
          </cell>
          <cell r="B1166" t="str">
            <v>Prateleiras em granito cinza andorinha, esp. 2cm</v>
          </cell>
          <cell r="C1166" t="str">
            <v>m2</v>
          </cell>
          <cell r="D1166">
            <v>326.08999999999997</v>
          </cell>
        </row>
        <row r="1167">
          <cell r="A1167">
            <v>2103</v>
          </cell>
          <cell r="B1167" t="str">
            <v>DIVERSOS INTERNOS</v>
          </cell>
          <cell r="D1167">
            <v>0</v>
          </cell>
        </row>
        <row r="1168">
          <cell r="A1168">
            <v>210301</v>
          </cell>
          <cell r="B1168" t="str">
            <v>Guarda corpo de tubo de ferro galvanizado, diâm. 3" e 2", h=0.8 m inclusive pintura a óleo ou esmalte</v>
          </cell>
          <cell r="C1168" t="str">
            <v>m</v>
          </cell>
          <cell r="D1168">
            <v>192.77</v>
          </cell>
        </row>
        <row r="1169">
          <cell r="A1169">
            <v>210302</v>
          </cell>
          <cell r="B1169" t="str">
            <v>Corrimão de tubo de ferro galvanizado diâmetro 3" com chumbadores a cada 1.50m, inclusive pintura a óleo ou esmalte</v>
          </cell>
          <cell r="C1169" t="str">
            <v>m</v>
          </cell>
          <cell r="D1169">
            <v>151.41</v>
          </cell>
        </row>
        <row r="1170">
          <cell r="A1170">
            <v>210304</v>
          </cell>
          <cell r="B1170" t="str">
            <v>Banco de concreto armado aparente Fck=15 MPa, com apoios de concreto, largura de 45cm, espessura de 7cm e altura de 45cm</v>
          </cell>
          <cell r="C1170" t="str">
            <v>m</v>
          </cell>
          <cell r="D1170">
            <v>132.5</v>
          </cell>
        </row>
        <row r="1171">
          <cell r="A1171">
            <v>210316</v>
          </cell>
          <cell r="B1171" t="str">
            <v>Alçapão de visita ao barrilete de chapa de madeira de lei medindo 60x60cm, inclusive dobradiça, marco, alizar e fechadura, emassamento e pintura</v>
          </cell>
          <cell r="C1171" t="str">
            <v>und</v>
          </cell>
          <cell r="D1171">
            <v>385.72</v>
          </cell>
        </row>
        <row r="1172">
          <cell r="A1172">
            <v>210321</v>
          </cell>
          <cell r="B1172" t="str">
            <v>Proteção para caixa de descarga em malha de ferro 3/4" fio 12, perfil "L" 1" e barra chata 3/4" x 1/8", conf. detalhe</v>
          </cell>
          <cell r="C1172" t="str">
            <v>und</v>
          </cell>
          <cell r="D1172">
            <v>95.78</v>
          </cell>
        </row>
        <row r="1173">
          <cell r="A1173">
            <v>210322</v>
          </cell>
          <cell r="B1173" t="str">
            <v>Corrimão em tubo de ferro galvanizado diam. 2" com chumbadores a cada 1.5m</v>
          </cell>
          <cell r="C1173" t="str">
            <v>m</v>
          </cell>
          <cell r="D1173">
            <v>76.8</v>
          </cell>
        </row>
        <row r="1174">
          <cell r="A1174">
            <v>22</v>
          </cell>
          <cell r="B1174" t="str">
            <v>APOIO</v>
          </cell>
          <cell r="D1174">
            <v>0</v>
          </cell>
        </row>
        <row r="1175">
          <cell r="A1175">
            <v>2208</v>
          </cell>
          <cell r="B1175" t="str">
            <v>Locação de veículo tipo Gol 1.000 a gasolina ou equivalente, com até 1 (um) ano de uso, em bom estado de conservação com:</v>
          </cell>
          <cell r="D1175">
            <v>0</v>
          </cell>
        </row>
        <row r="1176">
          <cell r="A1176">
            <v>220803</v>
          </cell>
          <cell r="B1176" t="str">
            <v>(Gol 1.000 4P- gasolina - preço LABOR) Seguro total, manutenção, combustível, eventuais taxas e emolumentos, bem como eventual substituição do veículo (se necessário), sem motorista, utilização até 2.000 (dois mil) km/mês</v>
          </cell>
          <cell r="C1176" t="str">
            <v>mês</v>
          </cell>
          <cell r="D1176">
            <v>2832.77</v>
          </cell>
        </row>
        <row r="1177">
          <cell r="A1177">
            <v>31</v>
          </cell>
          <cell r="B1177" t="str">
            <v>SERVIÇOS GERAIS</v>
          </cell>
          <cell r="D1177">
            <v>0</v>
          </cell>
        </row>
        <row r="1178">
          <cell r="A1178">
            <v>3106</v>
          </cell>
          <cell r="B1178" t="str">
            <v>MÃO DE OBRA - (MENSALISTAS - LEIS SOCIAIS = 5%)</v>
          </cell>
          <cell r="D1178">
            <v>0</v>
          </cell>
        </row>
        <row r="1179">
          <cell r="A1179">
            <v>310601</v>
          </cell>
          <cell r="B1179" t="str">
            <v>Estagiário 4 horas - UFES (Leis Sociais = 5%)</v>
          </cell>
          <cell r="C1179" t="str">
            <v>MS</v>
          </cell>
          <cell r="D1179">
            <v>1047.9000000000001</v>
          </cell>
        </row>
        <row r="1180">
          <cell r="A1180">
            <v>3108</v>
          </cell>
          <cell r="B1180" t="str">
            <v>ENCARGOS COMPLEMENTARES - EQUIPAMENTOS DE PROTEÇÃO INDIVIDUAL</v>
          </cell>
          <cell r="D1180">
            <v>0</v>
          </cell>
        </row>
        <row r="1181">
          <cell r="A1181">
            <v>310801</v>
          </cell>
          <cell r="B1181" t="str">
            <v>Capacete de obra</v>
          </cell>
          <cell r="C1181" t="str">
            <v>und</v>
          </cell>
          <cell r="D1181">
            <v>8.34</v>
          </cell>
        </row>
        <row r="1182">
          <cell r="A1182">
            <v>310802</v>
          </cell>
          <cell r="B1182" t="str">
            <v>Uniforme de obra (Calça e camisa)</v>
          </cell>
          <cell r="C1182" t="str">
            <v>und</v>
          </cell>
          <cell r="D1182">
            <v>83.62</v>
          </cell>
        </row>
        <row r="1183">
          <cell r="A1183">
            <v>310803</v>
          </cell>
          <cell r="B1183" t="str">
            <v>Veste de segurança</v>
          </cell>
          <cell r="C1183" t="str">
            <v>und</v>
          </cell>
          <cell r="D1183">
            <v>19.72</v>
          </cell>
        </row>
        <row r="1184">
          <cell r="A1184">
            <v>310804</v>
          </cell>
          <cell r="B1184" t="str">
            <v>Bota de segurança (par)</v>
          </cell>
          <cell r="C1184" t="str">
            <v>und</v>
          </cell>
          <cell r="D1184">
            <v>39.159999999999997</v>
          </cell>
        </row>
        <row r="1185">
          <cell r="A1185">
            <v>310805</v>
          </cell>
          <cell r="B1185" t="str">
            <v>Óculos de proteção</v>
          </cell>
          <cell r="C1185" t="str">
            <v>und</v>
          </cell>
          <cell r="D1185">
            <v>3.04</v>
          </cell>
        </row>
        <row r="1186">
          <cell r="A1186">
            <v>310806</v>
          </cell>
          <cell r="B1186" t="str">
            <v>Luva de raspa (par)</v>
          </cell>
          <cell r="C1186" t="str">
            <v>und</v>
          </cell>
          <cell r="D1186">
            <v>8.0299999999999994</v>
          </cell>
        </row>
        <row r="1187">
          <cell r="A1187">
            <v>310807</v>
          </cell>
          <cell r="B1187" t="str">
            <v>Capa de chuva</v>
          </cell>
          <cell r="C1187" t="str">
            <v>und</v>
          </cell>
          <cell r="D1187">
            <v>12.09</v>
          </cell>
        </row>
        <row r="1188">
          <cell r="A1188">
            <v>310808</v>
          </cell>
          <cell r="B1188" t="str">
            <v>Máscara de ar</v>
          </cell>
          <cell r="C1188" t="str">
            <v>und</v>
          </cell>
          <cell r="D1188">
            <v>1.18</v>
          </cell>
        </row>
        <row r="1189">
          <cell r="A1189">
            <v>310809</v>
          </cell>
          <cell r="B1189" t="str">
            <v>Cinto de segurança</v>
          </cell>
          <cell r="C1189" t="str">
            <v>und</v>
          </cell>
          <cell r="D1189">
            <v>56.33</v>
          </cell>
        </row>
        <row r="1190">
          <cell r="A1190">
            <v>3109</v>
          </cell>
          <cell r="B1190" t="str">
            <v>ENCARGOS COMPLEMENTARES - FERRAMENTAS MANUAIS</v>
          </cell>
          <cell r="D1190">
            <v>0</v>
          </cell>
        </row>
        <row r="1191">
          <cell r="A1191">
            <v>310901</v>
          </cell>
          <cell r="B1191" t="str">
            <v>Picareta com cabo</v>
          </cell>
          <cell r="C1191" t="str">
            <v>und</v>
          </cell>
          <cell r="D1191">
            <v>58.06</v>
          </cell>
        </row>
        <row r="1192">
          <cell r="A1192">
            <v>310902</v>
          </cell>
          <cell r="B1192" t="str">
            <v>Pá de pedreiro com cabo</v>
          </cell>
          <cell r="C1192" t="str">
            <v>und</v>
          </cell>
          <cell r="D1192">
            <v>21.93</v>
          </cell>
        </row>
      </sheetData>
      <sheetData sheetId="2" refreshError="1"/>
      <sheetData sheetId="3" refreshError="1"/>
      <sheetData sheetId="4">
        <row r="3">
          <cell r="A3" t="str">
            <v>CÓDIGO</v>
          </cell>
          <cell r="B3" t="str">
            <v>DESCRIÇÃO</v>
          </cell>
          <cell r="C3" t="str">
            <v>UNIDADE</v>
          </cell>
          <cell r="D3" t="str">
            <v>PRECO UNITARIO</v>
          </cell>
        </row>
        <row r="4">
          <cell r="A4" t="str">
            <v>GRUPO - S01.010 - CANTEIRO DE OBRAS</v>
          </cell>
        </row>
        <row r="5">
          <cell r="A5">
            <v>7010100010</v>
          </cell>
          <cell r="B5" t="str">
            <v>BARRACAO PARA ESCRITORIO/FISCALIZACAO</v>
          </cell>
          <cell r="C5" t="str">
            <v>M2</v>
          </cell>
          <cell r="D5" t="str">
            <v>552,12</v>
          </cell>
          <cell r="E5">
            <v>437.53</v>
          </cell>
        </row>
        <row r="6">
          <cell r="A6">
            <v>7010100020</v>
          </cell>
          <cell r="B6" t="str">
            <v>BARRACAO ABERTO PARA GUARDA DE TUBOS</v>
          </cell>
          <cell r="C6" t="str">
            <v>M2</v>
          </cell>
          <cell r="D6" t="str">
            <v>175,10</v>
          </cell>
          <cell r="E6">
            <v>138.76</v>
          </cell>
        </row>
        <row r="7">
          <cell r="A7">
            <v>7010100030</v>
          </cell>
          <cell r="B7" t="str">
            <v>BARRACAO ABERTO PARA SERVICOS GERAIS</v>
          </cell>
          <cell r="C7" t="str">
            <v>M2</v>
          </cell>
          <cell r="D7" t="str">
            <v>132,99</v>
          </cell>
          <cell r="E7">
            <v>105.39</v>
          </cell>
        </row>
        <row r="8">
          <cell r="A8">
            <v>7010100040</v>
          </cell>
          <cell r="B8" t="str">
            <v>BARRACAO FECHADO DEPOSITO/ALMOXARIFADO</v>
          </cell>
          <cell r="C8" t="str">
            <v>M2</v>
          </cell>
          <cell r="D8" t="str">
            <v>354,70</v>
          </cell>
          <cell r="E8">
            <v>281.08</v>
          </cell>
        </row>
        <row r="9">
          <cell r="A9">
            <v>7010100050</v>
          </cell>
          <cell r="B9" t="str">
            <v>BARRACAO PARA REFEITORIO</v>
          </cell>
          <cell r="C9" t="str">
            <v>M2</v>
          </cell>
          <cell r="D9" t="str">
            <v>450,97</v>
          </cell>
          <cell r="E9">
            <v>357.37</v>
          </cell>
        </row>
        <row r="10">
          <cell r="A10">
            <v>7010100060</v>
          </cell>
          <cell r="B10" t="str">
            <v>BARRACAO PARA VESTIARIO E SANITARIO</v>
          </cell>
          <cell r="C10" t="str">
            <v>M2</v>
          </cell>
          <cell r="D10" t="str">
            <v>936,22</v>
          </cell>
          <cell r="E10">
            <v>741.91</v>
          </cell>
        </row>
        <row r="11">
          <cell r="A11">
            <v>7010100070</v>
          </cell>
          <cell r="B11" t="str">
            <v>PADRAO DE ENTRADA PROVISORIO DE ENERGIA</v>
          </cell>
          <cell r="C11" t="str">
            <v>UN</v>
          </cell>
          <cell r="D11" t="str">
            <v>2.011,48</v>
          </cell>
          <cell r="E11">
            <v>1594.01</v>
          </cell>
        </row>
        <row r="12">
          <cell r="A12">
            <v>7010100080</v>
          </cell>
          <cell r="B12" t="str">
            <v>PADRAO DE ENTRADA PROVISORIO DE AGUA</v>
          </cell>
          <cell r="C12" t="str">
            <v>UN</v>
          </cell>
          <cell r="D12" t="str">
            <v>194,64</v>
          </cell>
          <cell r="E12">
            <v>154.24</v>
          </cell>
        </row>
        <row r="13">
          <cell r="A13">
            <v>7010100090</v>
          </cell>
          <cell r="B13" t="str">
            <v>TAPUME CHAPA COMPENSADA RESINADA E=6MM</v>
          </cell>
          <cell r="C13" t="str">
            <v>M2</v>
          </cell>
          <cell r="D13" t="str">
            <v>86,88</v>
          </cell>
          <cell r="E13">
            <v>68.849999999999994</v>
          </cell>
        </row>
        <row r="14">
          <cell r="A14">
            <v>7010100100</v>
          </cell>
          <cell r="B14" t="str">
            <v>TAPUME TELHA METAL E=0,50MM H=2,00M</v>
          </cell>
          <cell r="C14" t="str">
            <v>M</v>
          </cell>
          <cell r="D14" t="str">
            <v>127,55</v>
          </cell>
          <cell r="E14">
            <v>101.08</v>
          </cell>
        </row>
        <row r="15">
          <cell r="A15">
            <v>7010100110</v>
          </cell>
          <cell r="B15" t="str">
            <v>PLACA OBRA PAD CESAN E AGENTE FINANCEIRO</v>
          </cell>
          <cell r="C15" t="str">
            <v>M2</v>
          </cell>
          <cell r="D15" t="str">
            <v>163,16</v>
          </cell>
          <cell r="E15">
            <v>129.30000000000001</v>
          </cell>
        </row>
        <row r="16">
          <cell r="A16">
            <v>7010100120</v>
          </cell>
          <cell r="B16" t="str">
            <v>FOSSA SEPTICA PRE-MOLDADA CAP 10 PESSOAS</v>
          </cell>
          <cell r="C16" t="str">
            <v>UN</v>
          </cell>
          <cell r="D16" t="str">
            <v>1.504,56</v>
          </cell>
          <cell r="E16">
            <v>1192.3</v>
          </cell>
        </row>
        <row r="17">
          <cell r="A17">
            <v>7010100130</v>
          </cell>
          <cell r="B17" t="str">
            <v>FILTRO ANAEROBICO PRE-MOLDADO CAP 10 PES</v>
          </cell>
          <cell r="C17" t="str">
            <v>UN</v>
          </cell>
          <cell r="D17" t="str">
            <v>1.254,03</v>
          </cell>
          <cell r="E17">
            <v>993.76</v>
          </cell>
        </row>
        <row r="18">
          <cell r="A18">
            <v>7010100140</v>
          </cell>
          <cell r="B18" t="str">
            <v>SUMIDOURO PRE-MOLDADO CAP 10 PESSOAS</v>
          </cell>
          <cell r="C18" t="str">
            <v>UN</v>
          </cell>
          <cell r="D18" t="str">
            <v>2.127,94</v>
          </cell>
          <cell r="E18">
            <v>1686.3</v>
          </cell>
        </row>
        <row r="19">
          <cell r="A19">
            <v>7010100150</v>
          </cell>
          <cell r="B19" t="str">
            <v>CONTAINER ESCRITORIO DE 6,0X2,4M C/ BANH</v>
          </cell>
          <cell r="C19" t="str">
            <v>UNM</v>
          </cell>
          <cell r="D19" t="str">
            <v>649,88</v>
          </cell>
          <cell r="E19">
            <v>515</v>
          </cell>
        </row>
        <row r="20">
          <cell r="A20">
            <v>7010100160</v>
          </cell>
          <cell r="B20" t="str">
            <v>CONTAINER DEPOSITO MAT 6,0X2,4M C/ BANH</v>
          </cell>
          <cell r="C20" t="str">
            <v>UNM</v>
          </cell>
          <cell r="D20" t="str">
            <v>649,88</v>
          </cell>
          <cell r="E20">
            <v>515</v>
          </cell>
        </row>
        <row r="21">
          <cell r="A21">
            <v>7010100170</v>
          </cell>
          <cell r="B21" t="str">
            <v>CONTAINER DEPOSITO MAT 6,0X2,4M S/ BANH</v>
          </cell>
          <cell r="C21" t="str">
            <v>UNM</v>
          </cell>
          <cell r="D21" t="str">
            <v>507,71</v>
          </cell>
          <cell r="E21">
            <v>402.34</v>
          </cell>
        </row>
        <row r="22">
          <cell r="A22">
            <v>7010100180</v>
          </cell>
          <cell r="B22" t="str">
            <v>CONTAINER SANIT/VESTIARIO DE 6,0X2,4M</v>
          </cell>
          <cell r="C22" t="str">
            <v>UNM</v>
          </cell>
          <cell r="D22" t="str">
            <v>737,87</v>
          </cell>
          <cell r="E22">
            <v>584.73</v>
          </cell>
        </row>
        <row r="23">
          <cell r="A23">
            <v>7010100190</v>
          </cell>
          <cell r="B23" t="str">
            <v>MOBILIZACAO DE CONTAINER 6,0X2,4M</v>
          </cell>
          <cell r="C23" t="str">
            <v>UN</v>
          </cell>
          <cell r="D23" t="str">
            <v>676,92</v>
          </cell>
          <cell r="E23">
            <v>536.42999999999995</v>
          </cell>
        </row>
        <row r="24">
          <cell r="A24">
            <v>7010100200</v>
          </cell>
          <cell r="B24" t="str">
            <v>DESMOBILIZACAO DE CONTAINER 6,0X2,4M</v>
          </cell>
          <cell r="C24" t="str">
            <v>UN</v>
          </cell>
          <cell r="D24" t="str">
            <v>676,92</v>
          </cell>
          <cell r="E24">
            <v>536.42999999999995</v>
          </cell>
        </row>
        <row r="25">
          <cell r="A25">
            <v>7010100210</v>
          </cell>
          <cell r="B25" t="str">
            <v>BANHEIRO QUIMICO</v>
          </cell>
          <cell r="C25" t="str">
            <v>UNM</v>
          </cell>
          <cell r="D25" t="str">
            <v>1.868,00</v>
          </cell>
          <cell r="E25">
            <v>1480.31</v>
          </cell>
        </row>
        <row r="26">
          <cell r="A26">
            <v>7010100220</v>
          </cell>
          <cell r="B26" t="str">
            <v>SANITARIO HIDRAULICO PORTATIL</v>
          </cell>
          <cell r="C26" t="str">
            <v>UNM</v>
          </cell>
          <cell r="D26" t="str">
            <v>2.165,74</v>
          </cell>
          <cell r="E26">
            <v>1716.25</v>
          </cell>
        </row>
        <row r="27">
          <cell r="A27">
            <v>7010100230</v>
          </cell>
          <cell r="B27" t="str">
            <v>TRANSP MAT FORNEC CESAN DIST 51 A 100KM</v>
          </cell>
          <cell r="C27" t="str">
            <v>TK</v>
          </cell>
          <cell r="D27" t="str">
            <v>4,02</v>
          </cell>
          <cell r="E27">
            <v>3.19</v>
          </cell>
        </row>
        <row r="28">
          <cell r="A28">
            <v>7010100240</v>
          </cell>
          <cell r="B28" t="str">
            <v>TRANSP MAT FORNEC CESAN DIST 101 A 200KM</v>
          </cell>
          <cell r="C28" t="str">
            <v>TK</v>
          </cell>
          <cell r="D28" t="str">
            <v>2,18</v>
          </cell>
          <cell r="E28">
            <v>1.73</v>
          </cell>
        </row>
        <row r="29">
          <cell r="A29">
            <v>7010100250</v>
          </cell>
          <cell r="B29" t="str">
            <v>TRANSP MAT FORNEC CESAN DIST ACI 200KM</v>
          </cell>
          <cell r="C29" t="str">
            <v>TK</v>
          </cell>
          <cell r="D29" t="str">
            <v>1,81</v>
          </cell>
          <cell r="E29">
            <v>1.43</v>
          </cell>
        </row>
        <row r="30">
          <cell r="A30">
            <v>7010100260</v>
          </cell>
          <cell r="B30" t="str">
            <v>GRUPO GERADOR ATE 20 KVA</v>
          </cell>
          <cell r="C30" t="str">
            <v>HRS</v>
          </cell>
          <cell r="D30" t="str">
            <v>23,47</v>
          </cell>
          <cell r="E30">
            <v>18.600000000000001</v>
          </cell>
        </row>
        <row r="31">
          <cell r="A31">
            <v>7010100270</v>
          </cell>
          <cell r="B31" t="str">
            <v>GRUPO GERADOR ATE 20 KVA</v>
          </cell>
          <cell r="C31" t="str">
            <v>MES</v>
          </cell>
          <cell r="D31" t="str">
            <v>3.651,25</v>
          </cell>
          <cell r="E31">
            <v>2893.45</v>
          </cell>
        </row>
        <row r="32">
          <cell r="A32">
            <v>7010100280</v>
          </cell>
          <cell r="B32" t="str">
            <v>GRUPO GERADOR DE 21 A 80 KVA</v>
          </cell>
          <cell r="C32" t="str">
            <v>HRS</v>
          </cell>
          <cell r="D32" t="str">
            <v>55,06</v>
          </cell>
          <cell r="E32">
            <v>43.63</v>
          </cell>
        </row>
        <row r="33">
          <cell r="A33">
            <v>7010100290</v>
          </cell>
          <cell r="B33" t="str">
            <v>GRUPO GERADOR DE 21 A 80 KVA</v>
          </cell>
          <cell r="C33" t="str">
            <v>MES</v>
          </cell>
          <cell r="D33" t="str">
            <v>8.318,48</v>
          </cell>
          <cell r="E33">
            <v>6592.03</v>
          </cell>
        </row>
        <row r="34">
          <cell r="A34">
            <v>7010100300</v>
          </cell>
          <cell r="B34" t="str">
            <v>GRUPO GERADOR DE 81 A 125 KVA</v>
          </cell>
          <cell r="C34" t="str">
            <v>HRS</v>
          </cell>
          <cell r="D34" t="str">
            <v>105,63</v>
          </cell>
          <cell r="E34">
            <v>83.71</v>
          </cell>
        </row>
        <row r="35">
          <cell r="A35">
            <v>7010100310</v>
          </cell>
          <cell r="B35" t="str">
            <v>GRUPO GERADOR DE 81 A 125 KVA</v>
          </cell>
          <cell r="C35" t="str">
            <v>MES</v>
          </cell>
          <cell r="D35" t="str">
            <v>15.256,61</v>
          </cell>
          <cell r="E35">
            <v>12090.19</v>
          </cell>
        </row>
        <row r="36">
          <cell r="A36">
            <v>7010100320</v>
          </cell>
          <cell r="B36" t="str">
            <v>GRUPO GERADOR DE 126 A 180 KVA</v>
          </cell>
          <cell r="C36" t="str">
            <v>HRS</v>
          </cell>
          <cell r="D36" t="str">
            <v>170,01</v>
          </cell>
          <cell r="E36">
            <v>134.72999999999999</v>
          </cell>
        </row>
        <row r="37">
          <cell r="A37">
            <v>7010100330</v>
          </cell>
          <cell r="B37" t="str">
            <v>GRUPO GERADOR DE 126 A 180 KVA</v>
          </cell>
          <cell r="C37" t="str">
            <v>MES</v>
          </cell>
          <cell r="D37" t="str">
            <v>24.028,17</v>
          </cell>
          <cell r="E37">
            <v>19041.259999999998</v>
          </cell>
        </row>
        <row r="38">
          <cell r="A38">
            <v>7010100340</v>
          </cell>
          <cell r="B38" t="str">
            <v>MOB E DESMOB DE EQUIPAMENTOS &lt;=50KM</v>
          </cell>
          <cell r="C38" t="str">
            <v>UN</v>
          </cell>
          <cell r="D38" t="str">
            <v>865,20</v>
          </cell>
          <cell r="E38">
            <v>685.63</v>
          </cell>
        </row>
        <row r="39">
          <cell r="A39">
            <v>7010100350</v>
          </cell>
          <cell r="B39" t="str">
            <v>MOB E DESMOB DE EQUIPAMENTOS &gt;50KM</v>
          </cell>
          <cell r="C39" t="str">
            <v>KM</v>
          </cell>
          <cell r="D39" t="str">
            <v>4,33</v>
          </cell>
          <cell r="E39">
            <v>3.43</v>
          </cell>
        </row>
        <row r="40">
          <cell r="A40" t="str">
            <v>GRUPO - S02.010 - SERVIÇOS TÉCNICOS</v>
          </cell>
        </row>
        <row r="41">
          <cell r="A41">
            <v>7020100010</v>
          </cell>
          <cell r="B41" t="str">
            <v>CADASTRO DE REDE AGUA OU ESGOTO</v>
          </cell>
          <cell r="C41" t="str">
            <v>M</v>
          </cell>
          <cell r="D41" t="str">
            <v>1,50</v>
          </cell>
          <cell r="E41">
            <v>1.19</v>
          </cell>
        </row>
        <row r="42">
          <cell r="A42">
            <v>7020100020</v>
          </cell>
          <cell r="B42" t="str">
            <v>CADASTRO DA OBRA CIVIL LOCALIZADA</v>
          </cell>
          <cell r="C42" t="str">
            <v>UN</v>
          </cell>
          <cell r="D42" t="str">
            <v>359,54</v>
          </cell>
          <cell r="E42">
            <v>284.92</v>
          </cell>
        </row>
        <row r="43">
          <cell r="A43">
            <v>7020100030</v>
          </cell>
          <cell r="B43" t="str">
            <v>LOC NIV REDE COL/RECAL/EMISARIO/ADUTORA</v>
          </cell>
          <cell r="C43" t="str">
            <v>M</v>
          </cell>
          <cell r="D43" t="str">
            <v>1,71</v>
          </cell>
          <cell r="E43">
            <v>1.36</v>
          </cell>
        </row>
        <row r="44">
          <cell r="A44">
            <v>7020100040</v>
          </cell>
          <cell r="B44" t="str">
            <v>LOC NIV E ACOMP TOPOG REDES DIST AGUA</v>
          </cell>
          <cell r="C44" t="str">
            <v>M</v>
          </cell>
          <cell r="D44" t="str">
            <v>1,99</v>
          </cell>
          <cell r="E44">
            <v>1.58</v>
          </cell>
        </row>
        <row r="45">
          <cell r="A45">
            <v>7020100050</v>
          </cell>
          <cell r="B45" t="str">
            <v>ACOMP TOPOGRAFICO REDES COLETORAS ESGOTO</v>
          </cell>
          <cell r="C45" t="str">
            <v>M</v>
          </cell>
          <cell r="D45" t="str">
            <v>2,54</v>
          </cell>
          <cell r="E45">
            <v>2.0099999999999998</v>
          </cell>
        </row>
        <row r="46">
          <cell r="A46">
            <v>7020100060</v>
          </cell>
          <cell r="B46" t="str">
            <v>ACOMP TOPOGR RECAL/EMISARIO/ADUTORA</v>
          </cell>
          <cell r="C46" t="str">
            <v>M</v>
          </cell>
          <cell r="D46" t="str">
            <v>1,99</v>
          </cell>
          <cell r="E46">
            <v>1.58</v>
          </cell>
        </row>
        <row r="47">
          <cell r="A47">
            <v>7020100070</v>
          </cell>
          <cell r="B47" t="str">
            <v>TESTE DE DEFORMACAO E DECLIVIDADE</v>
          </cell>
          <cell r="C47" t="str">
            <v>M</v>
          </cell>
          <cell r="D47" t="str">
            <v>1,06</v>
          </cell>
          <cell r="E47">
            <v>0.84</v>
          </cell>
        </row>
        <row r="48">
          <cell r="A48">
            <v>7020100080</v>
          </cell>
          <cell r="B48" t="str">
            <v>TESTE DE ESTANQUEIDADE</v>
          </cell>
          <cell r="C48" t="str">
            <v>M</v>
          </cell>
          <cell r="D48" t="str">
            <v>1,50</v>
          </cell>
          <cell r="E48">
            <v>1.19</v>
          </cell>
        </row>
        <row r="49">
          <cell r="A49">
            <v>7020100090</v>
          </cell>
          <cell r="B49" t="str">
            <v>LOCACAO OBRA COM EQUIPAMENTO TOPOGRAFICO</v>
          </cell>
          <cell r="C49" t="str">
            <v>M2</v>
          </cell>
          <cell r="D49" t="str">
            <v>5,30</v>
          </cell>
          <cell r="E49">
            <v>4.2</v>
          </cell>
        </row>
        <row r="50">
          <cell r="A50">
            <v>7020100100</v>
          </cell>
          <cell r="B50" t="str">
            <v>LOCACAO OBRA SEM EQUIPAMENTO TOPOGRAFICO</v>
          </cell>
          <cell r="C50" t="str">
            <v>M2</v>
          </cell>
          <cell r="D50" t="str">
            <v>16,74</v>
          </cell>
          <cell r="E50">
            <v>13.27</v>
          </cell>
        </row>
        <row r="51">
          <cell r="A51">
            <v>7020100110</v>
          </cell>
          <cell r="B51" t="str">
            <v>LOCACAO AREA COM EQUIPAMENTO TOPOGRAFICO</v>
          </cell>
          <cell r="C51" t="str">
            <v>M2</v>
          </cell>
          <cell r="D51" t="str">
            <v>2,53</v>
          </cell>
          <cell r="E51">
            <v>2</v>
          </cell>
        </row>
        <row r="52">
          <cell r="A52">
            <v>7020100120</v>
          </cell>
          <cell r="B52" t="str">
            <v>EQUIPE TOPOGRAFICA OBRA POR MES</v>
          </cell>
          <cell r="C52" t="str">
            <v>UNM</v>
          </cell>
          <cell r="D52" t="str">
            <v>13.631,51</v>
          </cell>
          <cell r="E52">
            <v>10802.37</v>
          </cell>
        </row>
        <row r="53">
          <cell r="A53">
            <v>7020100130</v>
          </cell>
          <cell r="B53" t="str">
            <v>EQUIPE TOPOGRAFICA OBRA POR DIA</v>
          </cell>
          <cell r="C53" t="str">
            <v>UND</v>
          </cell>
          <cell r="D53" t="str">
            <v>644,40</v>
          </cell>
          <cell r="E53">
            <v>510.66</v>
          </cell>
        </row>
        <row r="54">
          <cell r="A54">
            <v>7020100140</v>
          </cell>
          <cell r="B54" t="str">
            <v>ENSAIO COMPRESSAO SIMPLES - CONTRAPROVA</v>
          </cell>
          <cell r="C54" t="str">
            <v>UN</v>
          </cell>
          <cell r="D54" t="str">
            <v>145,80</v>
          </cell>
          <cell r="E54">
            <v>115.54</v>
          </cell>
        </row>
        <row r="55">
          <cell r="A55">
            <v>7020100150</v>
          </cell>
          <cell r="B55" t="str">
            <v>MARCO LOCALIZADOR DE DUTOS</v>
          </cell>
          <cell r="C55" t="str">
            <v>UN</v>
          </cell>
          <cell r="D55" t="str">
            <v>271,81</v>
          </cell>
          <cell r="E55">
            <v>215.4</v>
          </cell>
        </row>
        <row r="56">
          <cell r="A56">
            <v>7020100160</v>
          </cell>
          <cell r="B56" t="str">
            <v>SINALIZACAO COM FITA SUBTERRANEA</v>
          </cell>
          <cell r="C56" t="str">
            <v>M</v>
          </cell>
          <cell r="D56" t="str">
            <v>0,99</v>
          </cell>
          <cell r="E56">
            <v>0.78</v>
          </cell>
        </row>
        <row r="57">
          <cell r="A57" t="str">
            <v>GRUPO - S03.010 - SERVIÇOS PRELIMINARES</v>
          </cell>
        </row>
        <row r="58">
          <cell r="A58">
            <v>7030100010</v>
          </cell>
          <cell r="B58" t="str">
            <v>TAPUME VEDACAO DESCONTINUO COM TABUAS</v>
          </cell>
          <cell r="C58" t="str">
            <v>M</v>
          </cell>
          <cell r="D58" t="str">
            <v>11,90</v>
          </cell>
          <cell r="E58">
            <v>9.43</v>
          </cell>
        </row>
        <row r="59">
          <cell r="A59">
            <v>7030100020</v>
          </cell>
          <cell r="B59" t="str">
            <v>TAPUME PROT CHAPA COMPENS RESINADA 12MM</v>
          </cell>
          <cell r="C59" t="str">
            <v>M2</v>
          </cell>
          <cell r="D59" t="str">
            <v>23,48</v>
          </cell>
          <cell r="E59">
            <v>18.61</v>
          </cell>
        </row>
        <row r="60">
          <cell r="A60">
            <v>7030100030</v>
          </cell>
          <cell r="B60" t="str">
            <v>TAPUME PROT TELHA MET E=0,50MM H=2,0M</v>
          </cell>
          <cell r="C60" t="str">
            <v>M</v>
          </cell>
          <cell r="D60" t="str">
            <v>115,26</v>
          </cell>
          <cell r="E60">
            <v>91.34</v>
          </cell>
        </row>
        <row r="61">
          <cell r="A61">
            <v>7030100040</v>
          </cell>
          <cell r="B61" t="str">
            <v>PASSADICOS COM PRANCHAS DE MADEIRA</v>
          </cell>
          <cell r="C61" t="str">
            <v>M2</v>
          </cell>
          <cell r="D61" t="str">
            <v>122,07</v>
          </cell>
          <cell r="E61">
            <v>96.74</v>
          </cell>
        </row>
        <row r="62">
          <cell r="A62">
            <v>7030100050</v>
          </cell>
          <cell r="B62" t="str">
            <v>PASSADICOS COM CHAPAS DE ACO</v>
          </cell>
          <cell r="C62" t="str">
            <v>KG</v>
          </cell>
          <cell r="D62" t="str">
            <v>10,79</v>
          </cell>
          <cell r="E62">
            <v>8.5500000000000007</v>
          </cell>
        </row>
        <row r="63">
          <cell r="A63">
            <v>7030100060</v>
          </cell>
          <cell r="B63" t="str">
            <v>TELA DE PROTECAO FACHADA</v>
          </cell>
          <cell r="C63" t="str">
            <v>M2</v>
          </cell>
          <cell r="D63" t="str">
            <v>7,55</v>
          </cell>
          <cell r="E63">
            <v>5.98</v>
          </cell>
        </row>
        <row r="64">
          <cell r="A64">
            <v>7030100070</v>
          </cell>
          <cell r="B64" t="str">
            <v>ESCORAMENTO DE MURO</v>
          </cell>
          <cell r="C64" t="str">
            <v>M2</v>
          </cell>
          <cell r="D64" t="str">
            <v>28,65</v>
          </cell>
          <cell r="E64">
            <v>22.7</v>
          </cell>
        </row>
        <row r="65">
          <cell r="A65">
            <v>7030100080</v>
          </cell>
          <cell r="B65" t="str">
            <v>ESCORAMENTO DE ARVORES</v>
          </cell>
          <cell r="C65" t="str">
            <v>UN</v>
          </cell>
          <cell r="D65" t="str">
            <v>115,62</v>
          </cell>
          <cell r="E65">
            <v>91.62</v>
          </cell>
        </row>
        <row r="66">
          <cell r="A66">
            <v>7030100090</v>
          </cell>
          <cell r="B66" t="str">
            <v>ESCORAMENTO DE POSTES</v>
          </cell>
          <cell r="C66" t="str">
            <v>UN</v>
          </cell>
          <cell r="D66" t="str">
            <v>762,48</v>
          </cell>
          <cell r="E66">
            <v>604.23</v>
          </cell>
        </row>
        <row r="67">
          <cell r="A67">
            <v>7030100100</v>
          </cell>
          <cell r="B67" t="str">
            <v>ANDAIME TIPO BALANCIM LEVE</v>
          </cell>
          <cell r="C67" t="str">
            <v>UNM</v>
          </cell>
          <cell r="D67" t="str">
            <v>567,86</v>
          </cell>
          <cell r="E67">
            <v>450</v>
          </cell>
        </row>
        <row r="68">
          <cell r="A68">
            <v>7030100110</v>
          </cell>
          <cell r="B68" t="str">
            <v>ANDAIME FACHADEIRO (M2XMES)</v>
          </cell>
          <cell r="C68" t="str">
            <v>UN</v>
          </cell>
          <cell r="D68" t="str">
            <v>4,20</v>
          </cell>
          <cell r="E68">
            <v>3.33</v>
          </cell>
        </row>
        <row r="69">
          <cell r="A69">
            <v>7030100120</v>
          </cell>
          <cell r="B69" t="str">
            <v>MONTAGEM/DESMONTAGEM ANDAIME FACHADEIRO</v>
          </cell>
          <cell r="C69" t="str">
            <v>M2</v>
          </cell>
          <cell r="D69" t="str">
            <v>5,57</v>
          </cell>
          <cell r="E69">
            <v>4.41</v>
          </cell>
        </row>
        <row r="70">
          <cell r="A70">
            <v>7030100130</v>
          </cell>
          <cell r="B70" t="str">
            <v>TRANSP MANUAL MAT DIFIC ACESS ATE 500M</v>
          </cell>
          <cell r="C70" t="str">
            <v>KG</v>
          </cell>
          <cell r="D70" t="str">
            <v>0,32</v>
          </cell>
          <cell r="E70">
            <v>0.25</v>
          </cell>
        </row>
        <row r="71">
          <cell r="A71">
            <v>7030100140</v>
          </cell>
          <cell r="B71" t="str">
            <v>TRANSP MANUAL MAT DIFIC ACESS ACIMA 500M</v>
          </cell>
          <cell r="C71" t="str">
            <v>KG</v>
          </cell>
          <cell r="D71" t="str">
            <v>0,82</v>
          </cell>
          <cell r="E71">
            <v>0.65</v>
          </cell>
        </row>
        <row r="72">
          <cell r="A72">
            <v>7030100150</v>
          </cell>
          <cell r="B72" t="str">
            <v>TRANSPORTE MANUAL DE MATERIAIS</v>
          </cell>
          <cell r="C72" t="str">
            <v>TO</v>
          </cell>
          <cell r="D72" t="str">
            <v>144,36</v>
          </cell>
          <cell r="E72">
            <v>114.4</v>
          </cell>
        </row>
        <row r="73">
          <cell r="A73">
            <v>7030100160</v>
          </cell>
          <cell r="B73" t="str">
            <v>CORTE DESTOC ARVORE DIAM DE 10,01 A 30CM</v>
          </cell>
          <cell r="C73" t="str">
            <v>UN</v>
          </cell>
          <cell r="D73" t="str">
            <v>77,25</v>
          </cell>
          <cell r="E73">
            <v>61.22</v>
          </cell>
        </row>
        <row r="74">
          <cell r="A74">
            <v>7030100170</v>
          </cell>
          <cell r="B74" t="str">
            <v>CORTE DESTOC ARVORE DIAM MAIOR 30,0CM</v>
          </cell>
          <cell r="C74" t="str">
            <v>UN</v>
          </cell>
          <cell r="D74" t="str">
            <v>341,72</v>
          </cell>
          <cell r="E74">
            <v>270.8</v>
          </cell>
        </row>
        <row r="75">
          <cell r="A75">
            <v>7030100180</v>
          </cell>
          <cell r="B75" t="str">
            <v>LIMPEZA DE AREA (VARREDURA)</v>
          </cell>
          <cell r="C75" t="str">
            <v>M2</v>
          </cell>
          <cell r="D75" t="str">
            <v>0,56</v>
          </cell>
          <cell r="E75">
            <v>0.44</v>
          </cell>
        </row>
        <row r="76">
          <cell r="A76">
            <v>7030100190</v>
          </cell>
          <cell r="B76" t="str">
            <v>LIMPEZA DE RUA COM LAVAGEM</v>
          </cell>
          <cell r="C76" t="str">
            <v>M2</v>
          </cell>
          <cell r="D76" t="str">
            <v>1,23</v>
          </cell>
          <cell r="E76">
            <v>0.97</v>
          </cell>
        </row>
        <row r="77">
          <cell r="A77">
            <v>7030100200</v>
          </cell>
          <cell r="B77" t="str">
            <v>LIMPEZA GERAL DA EDIFICACAO</v>
          </cell>
          <cell r="C77" t="str">
            <v>M2</v>
          </cell>
          <cell r="D77" t="str">
            <v>11,23</v>
          </cell>
          <cell r="E77">
            <v>8.9</v>
          </cell>
        </row>
        <row r="78">
          <cell r="A78">
            <v>7030100210</v>
          </cell>
          <cell r="B78" t="str">
            <v>LIMPEZA MANUAL DE TERRENO</v>
          </cell>
          <cell r="C78" t="str">
            <v>M2</v>
          </cell>
          <cell r="D78" t="str">
            <v>0,96</v>
          </cell>
          <cell r="E78">
            <v>0.76</v>
          </cell>
        </row>
        <row r="79">
          <cell r="A79">
            <v>7030100220</v>
          </cell>
          <cell r="B79" t="str">
            <v>LIMPEZA MANUAL TERRENO VEGETACAO DENSA</v>
          </cell>
          <cell r="C79" t="str">
            <v>M2</v>
          </cell>
          <cell r="D79" t="str">
            <v>3,85</v>
          </cell>
          <cell r="E79">
            <v>3.05</v>
          </cell>
        </row>
        <row r="80">
          <cell r="A80">
            <v>7030100230</v>
          </cell>
          <cell r="B80" t="str">
            <v>LIMPEZA MECANICA DE TERRENO</v>
          </cell>
          <cell r="C80" t="str">
            <v>M2</v>
          </cell>
          <cell r="D80" t="str">
            <v>0,36</v>
          </cell>
          <cell r="E80">
            <v>0.28999999999999998</v>
          </cell>
        </row>
        <row r="81">
          <cell r="A81">
            <v>7030100240</v>
          </cell>
          <cell r="B81" t="str">
            <v>LIMPEZA DAS ARMADURAS COM ESCOVA DE ACO</v>
          </cell>
          <cell r="C81" t="str">
            <v>KG</v>
          </cell>
          <cell r="D81" t="str">
            <v>16,48</v>
          </cell>
          <cell r="E81">
            <v>13.06</v>
          </cell>
        </row>
        <row r="82">
          <cell r="A82">
            <v>7030100250</v>
          </cell>
          <cell r="B82" t="str">
            <v>LIMPEZA DE CONCRETO C/ HIDROJATEAMENTO</v>
          </cell>
          <cell r="C82" t="str">
            <v>M2</v>
          </cell>
          <cell r="D82" t="str">
            <v>7,75</v>
          </cell>
          <cell r="E82">
            <v>6.14</v>
          </cell>
        </row>
        <row r="83">
          <cell r="A83">
            <v>7030100260</v>
          </cell>
          <cell r="B83" t="str">
            <v>LIMPEZA DE CALHAS</v>
          </cell>
          <cell r="C83" t="str">
            <v>M</v>
          </cell>
          <cell r="D83" t="str">
            <v>12,83</v>
          </cell>
          <cell r="E83">
            <v>10.17</v>
          </cell>
        </row>
        <row r="84">
          <cell r="A84">
            <v>7030100270</v>
          </cell>
          <cell r="B84" t="str">
            <v>LIMP MANUAL CANALETA DE AGUAS PLUVIAIS</v>
          </cell>
          <cell r="C84" t="str">
            <v>M</v>
          </cell>
          <cell r="D84" t="str">
            <v>4,01</v>
          </cell>
          <cell r="E84">
            <v>3.18</v>
          </cell>
        </row>
        <row r="85">
          <cell r="A85">
            <v>7030100280</v>
          </cell>
          <cell r="B85" t="str">
            <v>LIMPEZA PAREDES E FUNDO COM ESCOVACAO</v>
          </cell>
          <cell r="C85" t="str">
            <v>M2</v>
          </cell>
          <cell r="D85" t="str">
            <v>4,81</v>
          </cell>
          <cell r="E85">
            <v>3.81</v>
          </cell>
        </row>
        <row r="86">
          <cell r="A86">
            <v>7030100291</v>
          </cell>
          <cell r="B86" t="str">
            <v>LIMPEZA E LAVAGEM COM BOMBA ALTA PRESSAO</v>
          </cell>
          <cell r="C86" t="str">
            <v>M2</v>
          </cell>
          <cell r="D86" t="str">
            <v>2,55</v>
          </cell>
          <cell r="E86">
            <v>2.02</v>
          </cell>
        </row>
        <row r="87">
          <cell r="A87">
            <v>7030100300</v>
          </cell>
          <cell r="B87" t="str">
            <v>LIMPEZA MANUAL DE CAIXA</v>
          </cell>
          <cell r="C87" t="str">
            <v>UN</v>
          </cell>
          <cell r="D87" t="str">
            <v>64,16</v>
          </cell>
          <cell r="E87">
            <v>50.84</v>
          </cell>
        </row>
        <row r="88">
          <cell r="A88">
            <v>7030100310</v>
          </cell>
          <cell r="B88" t="str">
            <v>LIMPEZA MANUAL DE POCOS VISITA DN 600MM</v>
          </cell>
          <cell r="C88" t="str">
            <v>UN</v>
          </cell>
          <cell r="D88" t="str">
            <v>64,16</v>
          </cell>
          <cell r="E88">
            <v>50.84</v>
          </cell>
        </row>
        <row r="89">
          <cell r="A89">
            <v>7030100320</v>
          </cell>
          <cell r="B89" t="str">
            <v>LIMPEZA MANUAL DE POCOS VISITA DN 1000MM</v>
          </cell>
          <cell r="C89" t="str">
            <v>UN</v>
          </cell>
          <cell r="D89" t="str">
            <v>80,20</v>
          </cell>
          <cell r="E89">
            <v>63.55</v>
          </cell>
        </row>
        <row r="90">
          <cell r="A90">
            <v>7030100330</v>
          </cell>
          <cell r="B90" t="str">
            <v>LIMP E DESOB DE REDES ENTRE DN 100 E 200</v>
          </cell>
          <cell r="C90" t="str">
            <v>M</v>
          </cell>
          <cell r="D90" t="str">
            <v>23,46</v>
          </cell>
          <cell r="E90">
            <v>18.59</v>
          </cell>
        </row>
        <row r="91">
          <cell r="A91">
            <v>7030100340</v>
          </cell>
          <cell r="B91" t="str">
            <v>LIMP E DESOB DE REDES ENTRE DN 200 E 400</v>
          </cell>
          <cell r="C91" t="str">
            <v>M</v>
          </cell>
          <cell r="D91" t="str">
            <v>34,81</v>
          </cell>
          <cell r="E91">
            <v>27.59</v>
          </cell>
        </row>
        <row r="92">
          <cell r="A92">
            <v>7030100350</v>
          </cell>
          <cell r="B92" t="str">
            <v>LIMPEZA E DESOB DE REDES COM RID-GID</v>
          </cell>
          <cell r="C92" t="str">
            <v>HRS</v>
          </cell>
          <cell r="D92" t="str">
            <v>82,02</v>
          </cell>
          <cell r="E92">
            <v>65</v>
          </cell>
        </row>
        <row r="93">
          <cell r="A93">
            <v>7030100360</v>
          </cell>
          <cell r="B93" t="str">
            <v>RETIRADA MAT LEITO FILTRANTE C/ REAPROV</v>
          </cell>
          <cell r="C93" t="str">
            <v>M3</v>
          </cell>
          <cell r="D93" t="str">
            <v>85,98</v>
          </cell>
          <cell r="E93">
            <v>68.14</v>
          </cell>
        </row>
        <row r="94">
          <cell r="A94">
            <v>7030100370</v>
          </cell>
          <cell r="B94" t="str">
            <v>RASPAGEM/LIMP MECANICA TERRENO C/ TRATOR</v>
          </cell>
          <cell r="C94" t="str">
            <v>M2</v>
          </cell>
          <cell r="D94" t="str">
            <v>0,62</v>
          </cell>
          <cell r="E94">
            <v>0.49</v>
          </cell>
        </row>
        <row r="95">
          <cell r="A95">
            <v>7030100380</v>
          </cell>
          <cell r="B95" t="str">
            <v>REGULARIZACAO E ACERTO MANUAL DO TERRENO</v>
          </cell>
          <cell r="C95" t="str">
            <v>M2</v>
          </cell>
          <cell r="D95" t="str">
            <v>5,04</v>
          </cell>
          <cell r="E95">
            <v>3.99</v>
          </cell>
        </row>
        <row r="96">
          <cell r="A96">
            <v>7030100390</v>
          </cell>
          <cell r="B96" t="str">
            <v>REGULARIZACAO MECANICA DE TERRENO</v>
          </cell>
          <cell r="C96" t="str">
            <v>M2</v>
          </cell>
          <cell r="D96" t="str">
            <v>2,46</v>
          </cell>
          <cell r="E96">
            <v>1.95</v>
          </cell>
        </row>
        <row r="97">
          <cell r="A97">
            <v>7030100400</v>
          </cell>
          <cell r="B97" t="str">
            <v>REMOCAO DE ENTULHO SEM CAMINHAO</v>
          </cell>
          <cell r="C97" t="str">
            <v>M3</v>
          </cell>
          <cell r="D97" t="str">
            <v>24,06</v>
          </cell>
          <cell r="E97">
            <v>19.07</v>
          </cell>
        </row>
        <row r="98">
          <cell r="A98">
            <v>7030100410</v>
          </cell>
          <cell r="B98" t="str">
            <v>PODA MANUAL DE GRAMA INCLUSIVE BOTA FORA</v>
          </cell>
          <cell r="C98" t="str">
            <v>M2</v>
          </cell>
          <cell r="D98" t="str">
            <v>0,56</v>
          </cell>
          <cell r="E98">
            <v>0.44</v>
          </cell>
        </row>
        <row r="99">
          <cell r="A99">
            <v>7030100420</v>
          </cell>
          <cell r="B99" t="str">
            <v>PODA MEC DE GRAMA INCLUSIVE BOTA FORA</v>
          </cell>
          <cell r="C99" t="str">
            <v>M2</v>
          </cell>
          <cell r="D99" t="str">
            <v>0,22</v>
          </cell>
          <cell r="E99">
            <v>0.17</v>
          </cell>
        </row>
        <row r="100">
          <cell r="A100">
            <v>7030100430</v>
          </cell>
          <cell r="B100" t="str">
            <v>PLACA SINALIZACAO TRANSITO EM CAVALETE</v>
          </cell>
          <cell r="C100" t="str">
            <v>UND</v>
          </cell>
          <cell r="D100" t="str">
            <v>1,78</v>
          </cell>
          <cell r="E100">
            <v>1.41</v>
          </cell>
        </row>
        <row r="101">
          <cell r="A101">
            <v>7030100440</v>
          </cell>
          <cell r="B101" t="str">
            <v>TELA TAPUME CONTINUO PARA SINALIZACAO</v>
          </cell>
          <cell r="C101" t="str">
            <v>M</v>
          </cell>
          <cell r="D101" t="str">
            <v>2,44</v>
          </cell>
          <cell r="E101">
            <v>1.93</v>
          </cell>
        </row>
        <row r="102">
          <cell r="A102">
            <v>7030100450</v>
          </cell>
          <cell r="B102" t="str">
            <v>CONES DE SINALIZACAO</v>
          </cell>
          <cell r="C102" t="str">
            <v>UND</v>
          </cell>
          <cell r="D102" t="str">
            <v>1,15</v>
          </cell>
          <cell r="E102">
            <v>0.91</v>
          </cell>
        </row>
        <row r="103">
          <cell r="A103">
            <v>7030100460</v>
          </cell>
          <cell r="B103" t="str">
            <v>CONES DE SINALIZACAO COM SINALIZADOR</v>
          </cell>
          <cell r="C103" t="str">
            <v>UND</v>
          </cell>
          <cell r="D103" t="str">
            <v>3,88</v>
          </cell>
          <cell r="E103">
            <v>3.07</v>
          </cell>
        </row>
        <row r="104">
          <cell r="A104">
            <v>7030100470</v>
          </cell>
          <cell r="B104" t="str">
            <v>BANDEROLA DE SINALIZACAO</v>
          </cell>
          <cell r="C104" t="str">
            <v>UND</v>
          </cell>
          <cell r="D104" t="str">
            <v>128,44</v>
          </cell>
          <cell r="E104">
            <v>101.78</v>
          </cell>
        </row>
        <row r="105">
          <cell r="A105">
            <v>7030100480</v>
          </cell>
          <cell r="B105" t="str">
            <v>SINAL PARE E SIGA C/ PLACAS BLOQ E RADIO</v>
          </cell>
          <cell r="C105" t="str">
            <v>UND</v>
          </cell>
          <cell r="D105" t="str">
            <v>289,22</v>
          </cell>
          <cell r="E105">
            <v>229.19</v>
          </cell>
        </row>
        <row r="106">
          <cell r="A106">
            <v>7030100490</v>
          </cell>
          <cell r="B106" t="str">
            <v>SINALIZACAO NOTURNA COM ENERGIA ELETRICA</v>
          </cell>
          <cell r="C106" t="str">
            <v>UND</v>
          </cell>
          <cell r="D106" t="str">
            <v>9,38</v>
          </cell>
          <cell r="E106">
            <v>7.43</v>
          </cell>
        </row>
        <row r="107">
          <cell r="A107">
            <v>7030100500</v>
          </cell>
          <cell r="B107" t="str">
            <v>SINALIZACAO COM FAIXA DUPLA ZEBRADA</v>
          </cell>
          <cell r="C107" t="str">
            <v>M</v>
          </cell>
          <cell r="D107" t="str">
            <v>0,52</v>
          </cell>
          <cell r="E107">
            <v>0.41</v>
          </cell>
        </row>
        <row r="108">
          <cell r="A108">
            <v>7030100510</v>
          </cell>
          <cell r="B108" t="str">
            <v>APICOAMENTO MANUAL DE CONCRETO</v>
          </cell>
          <cell r="C108" t="str">
            <v>M2</v>
          </cell>
          <cell r="D108" t="str">
            <v>13,67</v>
          </cell>
          <cell r="E108">
            <v>10.83</v>
          </cell>
        </row>
        <row r="109">
          <cell r="A109">
            <v>7030100520</v>
          </cell>
          <cell r="B109" t="str">
            <v>DEMOLICAO DE ALVEN LAJOTA/TIJOLO/BLOCO</v>
          </cell>
          <cell r="C109" t="str">
            <v>M3</v>
          </cell>
          <cell r="D109" t="str">
            <v>54,67</v>
          </cell>
          <cell r="E109">
            <v>43.32</v>
          </cell>
        </row>
        <row r="110">
          <cell r="A110">
            <v>7030100530</v>
          </cell>
          <cell r="B110" t="str">
            <v>DEMOLICAO DE ALVENARIA DE COBOGO</v>
          </cell>
          <cell r="C110" t="str">
            <v>M2</v>
          </cell>
          <cell r="D110" t="str">
            <v>7,29</v>
          </cell>
          <cell r="E110">
            <v>5.78</v>
          </cell>
        </row>
        <row r="111">
          <cell r="A111">
            <v>7030100540</v>
          </cell>
          <cell r="B111" t="str">
            <v>DEMOLICAO MANUAL CONCRETO ARMADO</v>
          </cell>
          <cell r="C111" t="str">
            <v>M3</v>
          </cell>
          <cell r="D111" t="str">
            <v>419,64</v>
          </cell>
          <cell r="E111">
            <v>332.55</v>
          </cell>
        </row>
        <row r="112">
          <cell r="A112">
            <v>7030100550</v>
          </cell>
          <cell r="B112" t="str">
            <v>DEMOLICAO MECANICA CONCRETO ARMADO</v>
          </cell>
          <cell r="C112" t="str">
            <v>M3</v>
          </cell>
          <cell r="D112" t="str">
            <v>283,13</v>
          </cell>
          <cell r="E112">
            <v>224.37</v>
          </cell>
        </row>
        <row r="113">
          <cell r="A113">
            <v>7030100560</v>
          </cell>
          <cell r="B113" t="str">
            <v>DEMOLICAO MANUAL CONCRETO SIMPLES/CICLOP</v>
          </cell>
          <cell r="C113" t="str">
            <v>M3</v>
          </cell>
          <cell r="D113" t="str">
            <v>291,55</v>
          </cell>
          <cell r="E113">
            <v>231.04</v>
          </cell>
        </row>
        <row r="114">
          <cell r="A114">
            <v>7030100570</v>
          </cell>
          <cell r="B114" t="str">
            <v>DEMOLICAO MANUAL DE PISO EM CERAMICA</v>
          </cell>
          <cell r="C114" t="str">
            <v>M2</v>
          </cell>
          <cell r="D114" t="str">
            <v>12,76</v>
          </cell>
          <cell r="E114">
            <v>10.11</v>
          </cell>
        </row>
        <row r="115">
          <cell r="A115">
            <v>7030100580</v>
          </cell>
          <cell r="B115" t="str">
            <v>DEMOLICAO MANUAL DE PISO EM GRANITO</v>
          </cell>
          <cell r="C115" t="str">
            <v>M2</v>
          </cell>
          <cell r="D115" t="str">
            <v>14,58</v>
          </cell>
          <cell r="E115">
            <v>11.55</v>
          </cell>
        </row>
        <row r="116">
          <cell r="A116">
            <v>7030100590</v>
          </cell>
          <cell r="B116" t="str">
            <v>DEMOLICAO DE REVESTIMENTO EM CERAMICA</v>
          </cell>
          <cell r="C116" t="str">
            <v>M2</v>
          </cell>
          <cell r="D116" t="str">
            <v>25,51</v>
          </cell>
          <cell r="E116">
            <v>20.22</v>
          </cell>
        </row>
        <row r="117">
          <cell r="A117">
            <v>7030100600</v>
          </cell>
          <cell r="B117" t="str">
            <v>RETIRADA DE BANCADA MARMORE/GRANITO</v>
          </cell>
          <cell r="C117" t="str">
            <v>M2</v>
          </cell>
          <cell r="D117" t="str">
            <v>53,90</v>
          </cell>
          <cell r="E117">
            <v>42.71</v>
          </cell>
        </row>
        <row r="118">
          <cell r="A118">
            <v>7030100610</v>
          </cell>
          <cell r="B118" t="str">
            <v>RETIRADA DE BACIA/LAVATORIOS C/ REAPROV.</v>
          </cell>
          <cell r="C118" t="str">
            <v>UN</v>
          </cell>
          <cell r="D118" t="str">
            <v>18,93</v>
          </cell>
          <cell r="E118">
            <v>15</v>
          </cell>
        </row>
        <row r="119">
          <cell r="A119">
            <v>7030100620</v>
          </cell>
          <cell r="B119" t="str">
            <v>RETIRADA COBERT CANALETE 49 OU 90 C/ REA</v>
          </cell>
          <cell r="C119" t="str">
            <v>M2</v>
          </cell>
          <cell r="D119" t="str">
            <v>13,31</v>
          </cell>
          <cell r="E119">
            <v>10.55</v>
          </cell>
        </row>
        <row r="120">
          <cell r="A120">
            <v>7030100630</v>
          </cell>
          <cell r="B120" t="str">
            <v>RETIRADA COBERT TELHA FIBROCIM C/ REPROV</v>
          </cell>
          <cell r="C120" t="str">
            <v>M2</v>
          </cell>
          <cell r="D120" t="str">
            <v>9,10</v>
          </cell>
          <cell r="E120">
            <v>7.21</v>
          </cell>
        </row>
        <row r="121">
          <cell r="A121">
            <v>7030100640</v>
          </cell>
          <cell r="B121" t="str">
            <v>RETIRADA DA ESTRUTURA MADEIRA DO TELHADO</v>
          </cell>
          <cell r="C121" t="str">
            <v>M2</v>
          </cell>
          <cell r="D121" t="str">
            <v>23,69</v>
          </cell>
          <cell r="E121">
            <v>18.77</v>
          </cell>
        </row>
        <row r="122">
          <cell r="A122">
            <v>7030100650</v>
          </cell>
          <cell r="B122" t="str">
            <v>RETIRADA DE  MASSA UNICA/REBOCO/EMBOCO</v>
          </cell>
          <cell r="C122" t="str">
            <v>M2</v>
          </cell>
          <cell r="D122" t="str">
            <v>10,30</v>
          </cell>
          <cell r="E122">
            <v>8.16</v>
          </cell>
        </row>
        <row r="123">
          <cell r="A123">
            <v>7030100660</v>
          </cell>
          <cell r="B123" t="str">
            <v>RETIRADA DE ARAME FARPADO DE CERCA</v>
          </cell>
          <cell r="C123" t="str">
            <v>M</v>
          </cell>
          <cell r="D123" t="str">
            <v>1,28</v>
          </cell>
          <cell r="E123">
            <v>1.01</v>
          </cell>
        </row>
        <row r="124">
          <cell r="A124">
            <v>7030100670</v>
          </cell>
          <cell r="B124" t="str">
            <v>RETIRADA DE CERCA EM TELA GALVANIZADA</v>
          </cell>
          <cell r="C124" t="str">
            <v>M2</v>
          </cell>
          <cell r="D124" t="str">
            <v>4,81</v>
          </cell>
          <cell r="E124">
            <v>3.81</v>
          </cell>
        </row>
        <row r="125">
          <cell r="A125">
            <v>7030100680</v>
          </cell>
          <cell r="B125" t="str">
            <v>RETIRADA DE CERCA SEM REAPROVEITAMENTO</v>
          </cell>
          <cell r="C125" t="str">
            <v>M</v>
          </cell>
          <cell r="D125" t="str">
            <v>2,41</v>
          </cell>
          <cell r="E125">
            <v>1.91</v>
          </cell>
        </row>
        <row r="126">
          <cell r="A126">
            <v>7030100690</v>
          </cell>
          <cell r="B126" t="str">
            <v>RETIRADA DE DIVISORIAS COM REAPROVEITAM</v>
          </cell>
          <cell r="C126" t="str">
            <v>M2</v>
          </cell>
          <cell r="D126" t="str">
            <v>18,93</v>
          </cell>
          <cell r="E126">
            <v>15</v>
          </cell>
        </row>
        <row r="127">
          <cell r="A127">
            <v>7030100700</v>
          </cell>
          <cell r="B127" t="str">
            <v>RETIR ESQUADRIA PORTA/JANELA C/ REAPRPV.</v>
          </cell>
          <cell r="C127" t="str">
            <v>M2</v>
          </cell>
          <cell r="D127" t="str">
            <v>26,95</v>
          </cell>
          <cell r="E127">
            <v>21.36</v>
          </cell>
        </row>
        <row r="128">
          <cell r="A128">
            <v>7030100710</v>
          </cell>
          <cell r="B128" t="str">
            <v>RETIRADA DE FORRO EM PVC C/ REAPROVEITAM</v>
          </cell>
          <cell r="C128" t="str">
            <v>M2</v>
          </cell>
          <cell r="D128" t="str">
            <v>9,47</v>
          </cell>
          <cell r="E128">
            <v>7.5</v>
          </cell>
        </row>
        <row r="129">
          <cell r="A129">
            <v>7030100720</v>
          </cell>
          <cell r="B129" t="str">
            <v>RETIRADA DE GUARDA CORPO</v>
          </cell>
          <cell r="C129" t="str">
            <v>M</v>
          </cell>
          <cell r="D129" t="str">
            <v>13,48</v>
          </cell>
          <cell r="E129">
            <v>10.68</v>
          </cell>
        </row>
        <row r="130">
          <cell r="A130">
            <v>7030100730</v>
          </cell>
          <cell r="B130" t="str">
            <v>REMOCAO DE PINTURA ESTRUTURA METALICA</v>
          </cell>
          <cell r="C130" t="str">
            <v>M2</v>
          </cell>
          <cell r="D130" t="str">
            <v>12,92</v>
          </cell>
          <cell r="E130">
            <v>10.24</v>
          </cell>
        </row>
        <row r="131">
          <cell r="A131">
            <v>7030100740</v>
          </cell>
          <cell r="B131" t="str">
            <v>RETIRADA PONTO ELETRICOS, INC DISJUNTOR</v>
          </cell>
          <cell r="C131" t="str">
            <v>UN</v>
          </cell>
          <cell r="D131" t="str">
            <v>15,20</v>
          </cell>
          <cell r="E131">
            <v>12.05</v>
          </cell>
        </row>
        <row r="132">
          <cell r="A132">
            <v>7030100750</v>
          </cell>
          <cell r="B132" t="str">
            <v>RETIRADA DE PORTAO COM REAPROVEITAMENTO</v>
          </cell>
          <cell r="C132" t="str">
            <v>M2</v>
          </cell>
          <cell r="D132" t="str">
            <v>8,98</v>
          </cell>
          <cell r="E132">
            <v>7.12</v>
          </cell>
        </row>
        <row r="133">
          <cell r="A133">
            <v>7030100760</v>
          </cell>
          <cell r="B133" t="str">
            <v>RETIR RODAPE/DEGRAU/SOLEIRA/BANC GRANITO</v>
          </cell>
          <cell r="C133" t="str">
            <v>M</v>
          </cell>
          <cell r="D133" t="str">
            <v>53,90</v>
          </cell>
          <cell r="E133">
            <v>42.71</v>
          </cell>
        </row>
        <row r="134">
          <cell r="A134">
            <v>7030100770</v>
          </cell>
          <cell r="B134" t="str">
            <v>RETIRADA DE TELHA CERAMICA</v>
          </cell>
          <cell r="C134" t="str">
            <v>M2</v>
          </cell>
          <cell r="D134" t="str">
            <v>10,91</v>
          </cell>
          <cell r="E134">
            <v>8.65</v>
          </cell>
        </row>
        <row r="135">
          <cell r="A135">
            <v>7030100780</v>
          </cell>
          <cell r="B135" t="str">
            <v>RETIRADA DE TORNEIRAS E REGISTROS</v>
          </cell>
          <cell r="C135" t="str">
            <v>UN</v>
          </cell>
          <cell r="D135" t="str">
            <v>10,44</v>
          </cell>
          <cell r="E135">
            <v>8.27</v>
          </cell>
        </row>
        <row r="136">
          <cell r="A136">
            <v>7030100790</v>
          </cell>
          <cell r="B136" t="str">
            <v>RETIRADA PISO PAVIFLEX/PLACAS BORRACHA</v>
          </cell>
          <cell r="C136" t="str">
            <v>M2</v>
          </cell>
          <cell r="D136" t="str">
            <v>6,37</v>
          </cell>
          <cell r="E136">
            <v>5.05</v>
          </cell>
        </row>
        <row r="137">
          <cell r="A137">
            <v>7030100800</v>
          </cell>
          <cell r="B137" t="str">
            <v>RETIRADA DE GRADES OU GRADIS</v>
          </cell>
          <cell r="C137" t="str">
            <v>M2</v>
          </cell>
          <cell r="D137" t="str">
            <v>18,22</v>
          </cell>
          <cell r="E137">
            <v>14.44</v>
          </cell>
        </row>
        <row r="138">
          <cell r="A138">
            <v>7030100810</v>
          </cell>
          <cell r="B138" t="str">
            <v>DESATIVACAO E VEDACAO DE PONTO DE AGUA</v>
          </cell>
          <cell r="C138" t="str">
            <v>UN</v>
          </cell>
          <cell r="D138" t="str">
            <v>37,49</v>
          </cell>
          <cell r="E138">
            <v>29.71</v>
          </cell>
        </row>
        <row r="139">
          <cell r="A139">
            <v>7030100820</v>
          </cell>
          <cell r="B139" t="str">
            <v>FURO EM ROCHA DN 32MM/50CM C/ ENCH GROUT</v>
          </cell>
          <cell r="C139" t="str">
            <v>UN</v>
          </cell>
          <cell r="D139" t="str">
            <v>77,81</v>
          </cell>
          <cell r="E139">
            <v>61.66</v>
          </cell>
        </row>
        <row r="140">
          <cell r="A140">
            <v>7030100830</v>
          </cell>
          <cell r="B140" t="str">
            <v>FURO EM PAREDE CONCRETO 3/8" 15 A 20CM</v>
          </cell>
          <cell r="C140" t="str">
            <v>UN</v>
          </cell>
          <cell r="D140" t="str">
            <v>13,89</v>
          </cell>
          <cell r="E140">
            <v>11.01</v>
          </cell>
        </row>
        <row r="141">
          <cell r="A141">
            <v>7030100840</v>
          </cell>
          <cell r="B141" t="str">
            <v>ABERTUR/FECHAM ALVENAR TUBO DN15A25MM</v>
          </cell>
          <cell r="C141" t="str">
            <v>M</v>
          </cell>
          <cell r="D141" t="str">
            <v>9,98</v>
          </cell>
          <cell r="E141">
            <v>7.91</v>
          </cell>
        </row>
        <row r="142">
          <cell r="A142">
            <v>7030100850</v>
          </cell>
          <cell r="B142" t="str">
            <v>ABERTUR/FECHAM ALVENAR TUBO DN32A50MM</v>
          </cell>
          <cell r="C142" t="str">
            <v>M</v>
          </cell>
          <cell r="D142" t="str">
            <v>14,01</v>
          </cell>
          <cell r="E142">
            <v>11.1</v>
          </cell>
        </row>
        <row r="143">
          <cell r="A143">
            <v>7030100860</v>
          </cell>
          <cell r="B143" t="str">
            <v>ABERTUR/FECHAM ALVENAR TUBO DN75 A 100MM</v>
          </cell>
          <cell r="C143" t="str">
            <v>M</v>
          </cell>
          <cell r="D143" t="str">
            <v>21,30</v>
          </cell>
          <cell r="E143">
            <v>16.88</v>
          </cell>
        </row>
        <row r="144">
          <cell r="A144">
            <v>7030100870</v>
          </cell>
          <cell r="B144" t="str">
            <v>CACAMBA ESTAC. P/ CARREG.MANUAL</v>
          </cell>
          <cell r="C144" t="str">
            <v>M3</v>
          </cell>
          <cell r="D144" t="str">
            <v>61,77</v>
          </cell>
          <cell r="E144">
            <v>48.95</v>
          </cell>
        </row>
        <row r="145">
          <cell r="A145">
            <v>7030100880</v>
          </cell>
          <cell r="B145" t="str">
            <v>RETIRADA DE TAMPAS CHAPA ACO</v>
          </cell>
          <cell r="C145" t="str">
            <v>M2</v>
          </cell>
          <cell r="D145" t="str">
            <v>64,16</v>
          </cell>
          <cell r="E145">
            <v>50.84</v>
          </cell>
        </row>
        <row r="146">
          <cell r="A146">
            <v>7030100890</v>
          </cell>
          <cell r="B146" t="str">
            <v>DEMOLICAO DE PISO CIMENTADO SOBRE LASTR</v>
          </cell>
          <cell r="C146" t="str">
            <v>M2</v>
          </cell>
          <cell r="D146" t="str">
            <v>20,85</v>
          </cell>
          <cell r="E146">
            <v>16.52</v>
          </cell>
        </row>
        <row r="147">
          <cell r="A147">
            <v>7030100900</v>
          </cell>
          <cell r="B147" t="str">
            <v>CACAMBA ESTACIONARIA P/ RECEB. DE LODO</v>
          </cell>
          <cell r="C147" t="str">
            <v>UN</v>
          </cell>
          <cell r="D147" t="str">
            <v>4.580,70</v>
          </cell>
          <cell r="E147">
            <v>3630</v>
          </cell>
        </row>
        <row r="148">
          <cell r="A148">
            <v>7030100910</v>
          </cell>
          <cell r="B148" t="str">
            <v>RETIRADA MAT LEITO FILTRANTE S/ REAPROV</v>
          </cell>
          <cell r="C148" t="str">
            <v>M3</v>
          </cell>
          <cell r="D148" t="str">
            <v>64,16</v>
          </cell>
          <cell r="E148">
            <v>50.84</v>
          </cell>
        </row>
        <row r="149">
          <cell r="A149">
            <v>7030100920</v>
          </cell>
          <cell r="B149" t="str">
            <v>ANDAIME TUBULAR P/ESTRUTURAS CONCRETO</v>
          </cell>
          <cell r="C149" t="str">
            <v>M2</v>
          </cell>
          <cell r="D149" t="str">
            <v>65,88</v>
          </cell>
          <cell r="E149">
            <v>52.21</v>
          </cell>
        </row>
        <row r="150">
          <cell r="A150">
            <v>7030100930</v>
          </cell>
          <cell r="B150" t="str">
            <v>MONTAGEM/DESMONTAGEM ANDAIME TUBULAR</v>
          </cell>
          <cell r="C150" t="str">
            <v>M2</v>
          </cell>
          <cell r="D150" t="str">
            <v>2,78</v>
          </cell>
          <cell r="E150">
            <v>2.2000000000000002</v>
          </cell>
        </row>
        <row r="151">
          <cell r="A151">
            <v>7030100940</v>
          </cell>
          <cell r="B151" t="str">
            <v>LOCACAO ANDAIME METALICO TUBULAR (MXMES)</v>
          </cell>
          <cell r="C151" t="str">
            <v>UN</v>
          </cell>
          <cell r="D151" t="str">
            <v>12,62</v>
          </cell>
          <cell r="E151">
            <v>10</v>
          </cell>
        </row>
        <row r="152">
          <cell r="A152">
            <v>7030100950</v>
          </cell>
          <cell r="B152" t="str">
            <v>PLACAS INDICATIVAS EM ACRILICO</v>
          </cell>
          <cell r="C152" t="str">
            <v>M2</v>
          </cell>
          <cell r="D152" t="str">
            <v>344,80</v>
          </cell>
          <cell r="E152">
            <v>273.24</v>
          </cell>
        </row>
        <row r="153">
          <cell r="A153">
            <v>7030100960</v>
          </cell>
          <cell r="B153" t="str">
            <v>RETIRADA DE GUARDA CORPO C REAPROVEITAM</v>
          </cell>
          <cell r="C153" t="str">
            <v>M</v>
          </cell>
          <cell r="D153" t="str">
            <v>21,50</v>
          </cell>
          <cell r="E153">
            <v>17.04</v>
          </cell>
        </row>
        <row r="154">
          <cell r="A154" t="str">
            <v>GRUPO - S04.010 - MOVIMENTO DE TERRA</v>
          </cell>
        </row>
        <row r="155">
          <cell r="A155">
            <v>7040100010</v>
          </cell>
          <cell r="B155" t="str">
            <v>ESCAVACAO MANUAL SOLO 1ªCAT PROF ATE 3M</v>
          </cell>
          <cell r="C155" t="str">
            <v>M3</v>
          </cell>
          <cell r="D155" t="str">
            <v>48,12</v>
          </cell>
          <cell r="E155">
            <v>38.130000000000003</v>
          </cell>
        </row>
        <row r="156">
          <cell r="A156">
            <v>7040100020</v>
          </cell>
          <cell r="B156" t="str">
            <v>ESCAVACAO MANUAL SOLO 1ªCAT PROF ACI 3M</v>
          </cell>
          <cell r="C156" t="str">
            <v>M3</v>
          </cell>
          <cell r="D156" t="str">
            <v>55,34</v>
          </cell>
          <cell r="E156">
            <v>43.85</v>
          </cell>
        </row>
        <row r="157">
          <cell r="A157">
            <v>7040100030</v>
          </cell>
          <cell r="B157" t="str">
            <v>ESCAVACAO MANUAL VALA ATE 1M SOLO MOLE</v>
          </cell>
          <cell r="C157" t="str">
            <v>M3</v>
          </cell>
          <cell r="D157" t="str">
            <v>113,56</v>
          </cell>
          <cell r="E157">
            <v>89.99</v>
          </cell>
        </row>
        <row r="158">
          <cell r="A158">
            <v>7040100040</v>
          </cell>
          <cell r="B158" t="str">
            <v>ESCAVACAO MANUAL DE SOLO TURFOSO</v>
          </cell>
          <cell r="C158" t="str">
            <v>M3</v>
          </cell>
          <cell r="D158" t="str">
            <v>56,14</v>
          </cell>
          <cell r="E158">
            <v>44.49</v>
          </cell>
        </row>
        <row r="159">
          <cell r="A159">
            <v>7040100050</v>
          </cell>
          <cell r="B159" t="str">
            <v>ESCAVACAO MANUAL SOLO 2ªCAT PROF ATE 3M</v>
          </cell>
          <cell r="C159" t="str">
            <v>M3</v>
          </cell>
          <cell r="D159" t="str">
            <v>70,58</v>
          </cell>
          <cell r="E159">
            <v>55.93</v>
          </cell>
        </row>
        <row r="160">
          <cell r="A160">
            <v>7040100060</v>
          </cell>
          <cell r="B160" t="str">
            <v>ESCAVACAO MECAN SOLO 1ªCAT PROF ATE 3M</v>
          </cell>
          <cell r="C160" t="str">
            <v>M3</v>
          </cell>
          <cell r="D160" t="str">
            <v>10,53</v>
          </cell>
          <cell r="E160">
            <v>8.34</v>
          </cell>
        </row>
        <row r="161">
          <cell r="A161">
            <v>7040100070</v>
          </cell>
          <cell r="B161" t="str">
            <v>ESCAVACAO MECAN SOLO 1ªCAT PROF ACI 3M</v>
          </cell>
          <cell r="C161" t="str">
            <v>M3</v>
          </cell>
          <cell r="D161" t="str">
            <v>13,38</v>
          </cell>
          <cell r="E161">
            <v>10.6</v>
          </cell>
        </row>
        <row r="162">
          <cell r="A162">
            <v>7040100080</v>
          </cell>
          <cell r="B162" t="str">
            <v>ESCAVACAO MECANICA DE MATERIAL TURFOSO</v>
          </cell>
          <cell r="C162" t="str">
            <v>M3</v>
          </cell>
          <cell r="D162" t="str">
            <v>21,08</v>
          </cell>
          <cell r="E162">
            <v>16.7</v>
          </cell>
        </row>
        <row r="163">
          <cell r="A163">
            <v>7040100090</v>
          </cell>
          <cell r="B163" t="str">
            <v>ESCAVACAO MECAN SOLO 2ªCAT PROF ATE 3M</v>
          </cell>
          <cell r="C163" t="str">
            <v>M3</v>
          </cell>
          <cell r="D163" t="str">
            <v>18,33</v>
          </cell>
          <cell r="E163">
            <v>14.53</v>
          </cell>
        </row>
        <row r="164">
          <cell r="A164">
            <v>7040100100</v>
          </cell>
          <cell r="B164" t="str">
            <v>ESCAVACAO MECAN SOLO 2ªCAT PROF ACI 3M</v>
          </cell>
          <cell r="C164" t="str">
            <v>M3</v>
          </cell>
          <cell r="D164" t="str">
            <v>22,89</v>
          </cell>
          <cell r="E164">
            <v>18.14</v>
          </cell>
        </row>
        <row r="165">
          <cell r="A165">
            <v>7040100110</v>
          </cell>
          <cell r="B165" t="str">
            <v>ESCAVACAO CAVA/VALA COM ARGAM EXPANSIVA</v>
          </cell>
          <cell r="C165" t="str">
            <v>M3</v>
          </cell>
          <cell r="D165" t="str">
            <v>1.544,96</v>
          </cell>
          <cell r="E165">
            <v>1224.31</v>
          </cell>
        </row>
        <row r="166">
          <cell r="A166">
            <v>7040100120</v>
          </cell>
          <cell r="B166" t="str">
            <v>ESC ROCHA MACICO OU AFLORADA C/ ARG EXPA</v>
          </cell>
          <cell r="C166" t="str">
            <v>M3</v>
          </cell>
          <cell r="D166" t="str">
            <v>953,82</v>
          </cell>
          <cell r="E166">
            <v>755.86</v>
          </cell>
        </row>
        <row r="167">
          <cell r="A167">
            <v>7040100130</v>
          </cell>
          <cell r="B167" t="str">
            <v>ESCAVACAO MEC EM ROCHA S/ USO EXPLOSIVOS</v>
          </cell>
          <cell r="C167" t="str">
            <v>M3</v>
          </cell>
          <cell r="D167" t="str">
            <v>1.057,62</v>
          </cell>
          <cell r="E167">
            <v>838.12</v>
          </cell>
        </row>
        <row r="168">
          <cell r="A168">
            <v>7040100140</v>
          </cell>
          <cell r="B168" t="str">
            <v>ESCAVACAO EM CAVA C/ USO EXPLOSIVOS</v>
          </cell>
          <cell r="C168" t="str">
            <v>M3</v>
          </cell>
          <cell r="D168" t="str">
            <v>570,33</v>
          </cell>
          <cell r="E168">
            <v>451.96</v>
          </cell>
        </row>
        <row r="169">
          <cell r="A169">
            <v>7040100150</v>
          </cell>
          <cell r="B169" t="str">
            <v>ESCAVACAO MEC E REMOCAO DE SOLOS MOLES</v>
          </cell>
          <cell r="C169" t="str">
            <v>M3</v>
          </cell>
          <cell r="D169" t="str">
            <v>21,93</v>
          </cell>
          <cell r="E169">
            <v>17.38</v>
          </cell>
        </row>
        <row r="170">
          <cell r="A170">
            <v>7040100160</v>
          </cell>
          <cell r="B170" t="str">
            <v>REGULARIZACAO DO FUNDO DE VALA COM AREIA</v>
          </cell>
          <cell r="C170" t="str">
            <v>M3</v>
          </cell>
          <cell r="D170" t="str">
            <v>75,60</v>
          </cell>
          <cell r="E170">
            <v>59.91</v>
          </cell>
        </row>
        <row r="171">
          <cell r="A171">
            <v>7040100170</v>
          </cell>
          <cell r="B171" t="str">
            <v>REGULARIZACAO DO FUNDO DE CAVA C/ BRITA</v>
          </cell>
          <cell r="C171" t="str">
            <v>M3</v>
          </cell>
          <cell r="D171" t="str">
            <v>106,14</v>
          </cell>
          <cell r="E171">
            <v>84.11</v>
          </cell>
        </row>
        <row r="172">
          <cell r="A172">
            <v>7040100180</v>
          </cell>
          <cell r="B172" t="str">
            <v>REGULARIZACAO DO FUNDO VALA</v>
          </cell>
          <cell r="C172" t="str">
            <v>M3</v>
          </cell>
          <cell r="D172" t="str">
            <v>8,02</v>
          </cell>
          <cell r="E172">
            <v>6.36</v>
          </cell>
        </row>
        <row r="173">
          <cell r="A173">
            <v>7040100190</v>
          </cell>
          <cell r="B173" t="str">
            <v>REATERRO MAN SEM COMPACTACAO CONTROLADA</v>
          </cell>
          <cell r="C173" t="str">
            <v>M3</v>
          </cell>
          <cell r="D173" t="str">
            <v>8,02</v>
          </cell>
          <cell r="E173">
            <v>6.36</v>
          </cell>
        </row>
        <row r="174">
          <cell r="A174">
            <v>7040100200</v>
          </cell>
          <cell r="B174" t="str">
            <v>REATERRO MEC SEM COMPACTACAO CONTROLADA</v>
          </cell>
          <cell r="C174" t="str">
            <v>M3</v>
          </cell>
          <cell r="D174" t="str">
            <v>3,45</v>
          </cell>
          <cell r="E174">
            <v>2.73</v>
          </cell>
        </row>
        <row r="175">
          <cell r="A175">
            <v>7040100210</v>
          </cell>
          <cell r="B175" t="str">
            <v>REATERRO COM APILOAMENTO MANUAL</v>
          </cell>
          <cell r="C175" t="str">
            <v>M3</v>
          </cell>
          <cell r="D175" t="str">
            <v>56,14</v>
          </cell>
          <cell r="E175">
            <v>44.49</v>
          </cell>
        </row>
        <row r="176">
          <cell r="A176">
            <v>7040100220</v>
          </cell>
          <cell r="B176" t="str">
            <v>REATERRO COM COMPACTACAO MECANICA</v>
          </cell>
          <cell r="C176" t="str">
            <v>M3</v>
          </cell>
          <cell r="D176" t="str">
            <v>20,43</v>
          </cell>
          <cell r="E176">
            <v>16.190000000000001</v>
          </cell>
        </row>
        <row r="177">
          <cell r="A177">
            <v>7040100230</v>
          </cell>
          <cell r="B177" t="str">
            <v>REATERRO COM ADENSAMENTO HIDRAULICO</v>
          </cell>
          <cell r="C177" t="str">
            <v>M3</v>
          </cell>
          <cell r="D177" t="str">
            <v>20,45</v>
          </cell>
          <cell r="E177">
            <v>16.21</v>
          </cell>
        </row>
        <row r="178">
          <cell r="A178">
            <v>7040100240</v>
          </cell>
          <cell r="B178" t="str">
            <v>ATERRO COM AREIA SEM COMPAC CONTROLADA</v>
          </cell>
          <cell r="C178" t="str">
            <v>M3</v>
          </cell>
          <cell r="D178" t="str">
            <v>73,28</v>
          </cell>
          <cell r="E178">
            <v>58.07</v>
          </cell>
        </row>
        <row r="179">
          <cell r="A179">
            <v>7040100250</v>
          </cell>
          <cell r="B179" t="str">
            <v>ATERRO COM AREIA COM COMPAC MECANICA</v>
          </cell>
          <cell r="C179" t="str">
            <v>M3</v>
          </cell>
          <cell r="D179" t="str">
            <v>77,25</v>
          </cell>
          <cell r="E179">
            <v>61.22</v>
          </cell>
        </row>
        <row r="180">
          <cell r="A180">
            <v>7040100260</v>
          </cell>
          <cell r="B180" t="str">
            <v>ATERRO COM AREIA COM ADENSAMENTO HIDR</v>
          </cell>
          <cell r="C180" t="str">
            <v>M3</v>
          </cell>
          <cell r="D180" t="str">
            <v>92,61</v>
          </cell>
          <cell r="E180">
            <v>73.39</v>
          </cell>
        </row>
        <row r="181">
          <cell r="A181">
            <v>7040100270</v>
          </cell>
          <cell r="B181" t="str">
            <v>ATERRO COM ARGILA S/ COMPAC CONTROLADA</v>
          </cell>
          <cell r="C181" t="str">
            <v>M3</v>
          </cell>
          <cell r="D181" t="str">
            <v>42,93</v>
          </cell>
          <cell r="E181">
            <v>34.020000000000003</v>
          </cell>
        </row>
        <row r="182">
          <cell r="A182">
            <v>7040100280</v>
          </cell>
          <cell r="B182" t="str">
            <v>ATERRO COM ARGILA C/ APILOAMENTO MANUAL</v>
          </cell>
          <cell r="C182" t="str">
            <v>M3</v>
          </cell>
          <cell r="D182" t="str">
            <v>101,01</v>
          </cell>
          <cell r="E182">
            <v>80.05</v>
          </cell>
        </row>
        <row r="183">
          <cell r="A183">
            <v>7040100290</v>
          </cell>
          <cell r="B183" t="str">
            <v>ATERRO COM ARGILA C/ COMPAC MECANICA</v>
          </cell>
          <cell r="C183" t="str">
            <v>M3</v>
          </cell>
          <cell r="D183" t="str">
            <v>50,48</v>
          </cell>
          <cell r="E183">
            <v>40</v>
          </cell>
        </row>
        <row r="184">
          <cell r="A184">
            <v>7040100300</v>
          </cell>
          <cell r="B184" t="str">
            <v>ATERRO COM ARGILA MECANIZADO 100% PN</v>
          </cell>
          <cell r="C184" t="str">
            <v>M3</v>
          </cell>
          <cell r="D184" t="str">
            <v>44,54</v>
          </cell>
          <cell r="E184">
            <v>35.299999999999997</v>
          </cell>
        </row>
        <row r="185">
          <cell r="A185">
            <v>7040100310</v>
          </cell>
          <cell r="B185" t="str">
            <v>CORTE TERRENO NATURAL COM EQUIP MECANICO</v>
          </cell>
          <cell r="C185" t="str">
            <v>M3</v>
          </cell>
          <cell r="D185" t="str">
            <v>4,66</v>
          </cell>
          <cell r="E185">
            <v>3.69</v>
          </cell>
        </row>
        <row r="186">
          <cell r="A186">
            <v>7040100320</v>
          </cell>
          <cell r="B186" t="str">
            <v>CORTE ATERRO COMPENS INCL COMPAC. 100%PN</v>
          </cell>
          <cell r="C186" t="str">
            <v>M3</v>
          </cell>
          <cell r="D186" t="str">
            <v>17,22</v>
          </cell>
          <cell r="E186">
            <v>13.65</v>
          </cell>
        </row>
        <row r="187">
          <cell r="A187">
            <v>7040100330</v>
          </cell>
          <cell r="B187" t="str">
            <v>CORTE, CARGA, DESC E ESPALH MAT DIST 1,5</v>
          </cell>
          <cell r="C187" t="str">
            <v>M3</v>
          </cell>
          <cell r="D187" t="str">
            <v>9,91</v>
          </cell>
          <cell r="E187">
            <v>7.85</v>
          </cell>
        </row>
        <row r="188">
          <cell r="A188">
            <v>7040100340</v>
          </cell>
          <cell r="B188" t="str">
            <v>CORTE E CARGA DE MATERIAL COM EQUIP MECA</v>
          </cell>
          <cell r="C188" t="str">
            <v>M3</v>
          </cell>
          <cell r="D188" t="str">
            <v>8,27</v>
          </cell>
          <cell r="E188">
            <v>6.55</v>
          </cell>
        </row>
        <row r="189">
          <cell r="A189">
            <v>7040100350</v>
          </cell>
          <cell r="B189" t="str">
            <v>CARGA E DESCARGA QQ TIPO SOLO(BOTA FORA)</v>
          </cell>
          <cell r="C189" t="str">
            <v>M3</v>
          </cell>
          <cell r="D189" t="str">
            <v>2,65</v>
          </cell>
          <cell r="E189">
            <v>2.1</v>
          </cell>
        </row>
        <row r="190">
          <cell r="A190">
            <v>7040100360</v>
          </cell>
          <cell r="B190" t="str">
            <v>CARGA E DESCARGA DE ROCHA (BOTA FORA)</v>
          </cell>
          <cell r="C190" t="str">
            <v>M3</v>
          </cell>
          <cell r="D190" t="str">
            <v>11,11</v>
          </cell>
          <cell r="E190">
            <v>8.8000000000000007</v>
          </cell>
        </row>
        <row r="191">
          <cell r="A191">
            <v>7040100370</v>
          </cell>
          <cell r="B191" t="str">
            <v>CARGA MAN E DESC DE ENTULHO EM CAMINHAO</v>
          </cell>
          <cell r="C191" t="str">
            <v>M3</v>
          </cell>
          <cell r="D191" t="str">
            <v>28,93</v>
          </cell>
          <cell r="E191">
            <v>22.93</v>
          </cell>
        </row>
        <row r="192">
          <cell r="A192">
            <v>7040100380</v>
          </cell>
          <cell r="B192" t="str">
            <v>TRANSPORTE DE SOLOS PARA BOTA FORA</v>
          </cell>
          <cell r="C192" t="str">
            <v>MK</v>
          </cell>
          <cell r="D192" t="str">
            <v>0,87</v>
          </cell>
          <cell r="E192">
            <v>0.69</v>
          </cell>
        </row>
        <row r="193">
          <cell r="A193">
            <v>7040100390</v>
          </cell>
          <cell r="B193" t="str">
            <v>TRANSPORTE DE MATERIAIS PARA ATERRO</v>
          </cell>
          <cell r="C193" t="str">
            <v>MK</v>
          </cell>
          <cell r="D193" t="str">
            <v>0,97</v>
          </cell>
          <cell r="E193">
            <v>0.77</v>
          </cell>
        </row>
        <row r="194">
          <cell r="A194">
            <v>7040100400</v>
          </cell>
          <cell r="B194" t="str">
            <v>ESPALHAMENTO/REGUL DE MATERIAL ESCAVADO</v>
          </cell>
          <cell r="C194" t="str">
            <v>M3</v>
          </cell>
          <cell r="D194" t="str">
            <v>0,95</v>
          </cell>
          <cell r="E194">
            <v>0.75</v>
          </cell>
        </row>
        <row r="195">
          <cell r="A195">
            <v>7040100410</v>
          </cell>
          <cell r="B195" t="str">
            <v>DRAGAGEM DE LAGOAS E VALAS</v>
          </cell>
          <cell r="C195" t="str">
            <v>M3</v>
          </cell>
          <cell r="D195" t="str">
            <v>12,06</v>
          </cell>
          <cell r="E195">
            <v>9.56</v>
          </cell>
        </row>
        <row r="196">
          <cell r="A196">
            <v>7040100420</v>
          </cell>
          <cell r="B196" t="str">
            <v>BOTA-FORA DE MATERIAIS SEM USO CAMINHAO</v>
          </cell>
          <cell r="C196" t="str">
            <v>M3</v>
          </cell>
          <cell r="D196" t="str">
            <v>24,06</v>
          </cell>
          <cell r="E196">
            <v>19.07</v>
          </cell>
        </row>
        <row r="197">
          <cell r="A197">
            <v>7040100430</v>
          </cell>
          <cell r="B197" t="str">
            <v>COMPAC MEC ATERRO ARGILOGO 100% PN</v>
          </cell>
          <cell r="C197" t="str">
            <v>M3</v>
          </cell>
          <cell r="D197" t="str">
            <v>7,31</v>
          </cell>
          <cell r="E197">
            <v>5.79</v>
          </cell>
        </row>
        <row r="198">
          <cell r="A198" t="str">
            <v>GRUPO - S05.010 - ESCORAMENTO / CONTENÇÃO</v>
          </cell>
        </row>
        <row r="199">
          <cell r="A199">
            <v>7050100010</v>
          </cell>
          <cell r="B199" t="str">
            <v>ESCORAMENTO METALICO TIPO GAIOLA</v>
          </cell>
          <cell r="C199" t="str">
            <v>M2</v>
          </cell>
          <cell r="D199" t="str">
            <v>12,28</v>
          </cell>
          <cell r="E199">
            <v>9.73</v>
          </cell>
        </row>
        <row r="200">
          <cell r="A200">
            <v>7050100020</v>
          </cell>
          <cell r="B200" t="str">
            <v>ESCORAMENTO VALAS COM PRANCHA METALICA</v>
          </cell>
          <cell r="C200" t="str">
            <v>M2</v>
          </cell>
          <cell r="D200" t="str">
            <v>35,58</v>
          </cell>
          <cell r="E200">
            <v>28.2</v>
          </cell>
        </row>
        <row r="201">
          <cell r="A201">
            <v>7050100030</v>
          </cell>
          <cell r="B201" t="str">
            <v>ESCORAMENTO CAVAS COM PRANCHA METALICA</v>
          </cell>
          <cell r="C201" t="str">
            <v>M2</v>
          </cell>
          <cell r="D201" t="str">
            <v>69,54</v>
          </cell>
          <cell r="E201">
            <v>55.11</v>
          </cell>
        </row>
        <row r="202">
          <cell r="A202">
            <v>7050100040</v>
          </cell>
          <cell r="B202" t="str">
            <v>ENROCAMENTO COM PEDRA DE MAO</v>
          </cell>
          <cell r="C202" t="str">
            <v>M3</v>
          </cell>
          <cell r="D202" t="str">
            <v>165,34</v>
          </cell>
          <cell r="E202">
            <v>131.02000000000001</v>
          </cell>
        </row>
        <row r="203">
          <cell r="A203">
            <v>7050100050</v>
          </cell>
          <cell r="B203" t="str">
            <v>ENSECADEIRA COM SACOS DE AREIA</v>
          </cell>
          <cell r="C203" t="str">
            <v>M3</v>
          </cell>
          <cell r="D203" t="str">
            <v>168,96</v>
          </cell>
          <cell r="E203">
            <v>133.88999999999999</v>
          </cell>
        </row>
        <row r="204">
          <cell r="A204">
            <v>7050100060</v>
          </cell>
          <cell r="B204" t="str">
            <v>ENSECADEIRA SACOS E SOLO LOCAL</v>
          </cell>
          <cell r="C204" t="str">
            <v>M3</v>
          </cell>
          <cell r="D204" t="str">
            <v>76,97</v>
          </cell>
          <cell r="E204">
            <v>61</v>
          </cell>
        </row>
        <row r="205">
          <cell r="A205">
            <v>7050100070</v>
          </cell>
          <cell r="B205" t="str">
            <v>ENSECADEIRA COM PRANCHAS DE MADEIRA</v>
          </cell>
          <cell r="C205" t="str">
            <v>M2</v>
          </cell>
          <cell r="D205" t="str">
            <v>52,74</v>
          </cell>
          <cell r="E205">
            <v>41.79</v>
          </cell>
        </row>
        <row r="206">
          <cell r="A206">
            <v>7050100080</v>
          </cell>
          <cell r="B206" t="str">
            <v>DAMAS EM SOLO CIMENTO 6:1 (ESTRUTURANTE)</v>
          </cell>
          <cell r="C206" t="str">
            <v>M3</v>
          </cell>
          <cell r="D206" t="str">
            <v>276,15</v>
          </cell>
          <cell r="E206">
            <v>218.84</v>
          </cell>
        </row>
        <row r="207">
          <cell r="A207">
            <v>7050100090</v>
          </cell>
          <cell r="B207" t="str">
            <v>DAMAS EM SOLO CIMENTO 12:1</v>
          </cell>
          <cell r="C207" t="str">
            <v>M3</v>
          </cell>
          <cell r="D207" t="str">
            <v>218,99</v>
          </cell>
          <cell r="E207">
            <v>173.54</v>
          </cell>
        </row>
        <row r="208">
          <cell r="A208">
            <v>7050100100</v>
          </cell>
          <cell r="B208" t="str">
            <v>DAMAS CONTENCAO MADEIRA</v>
          </cell>
          <cell r="C208" t="str">
            <v>M</v>
          </cell>
          <cell r="D208" t="str">
            <v>21,38</v>
          </cell>
          <cell r="E208">
            <v>16.940000000000001</v>
          </cell>
        </row>
        <row r="209">
          <cell r="A209">
            <v>7050100121</v>
          </cell>
          <cell r="B209" t="str">
            <v>GABIAO TIPO COLCHAO H=0,30 ZN/AL+PVC</v>
          </cell>
          <cell r="C209" t="str">
            <v>M2</v>
          </cell>
          <cell r="D209" t="str">
            <v>293,10</v>
          </cell>
          <cell r="E209">
            <v>232.27</v>
          </cell>
        </row>
        <row r="210">
          <cell r="A210">
            <v>7050100131</v>
          </cell>
          <cell r="B210" t="str">
            <v>MURO GABIAO TIPO CAIXA 2X1X1M ZN/AL</v>
          </cell>
          <cell r="C210" t="str">
            <v>M3</v>
          </cell>
          <cell r="D210" t="str">
            <v>616,59</v>
          </cell>
          <cell r="E210">
            <v>488.62</v>
          </cell>
        </row>
        <row r="211">
          <cell r="A211">
            <v>7050100140</v>
          </cell>
          <cell r="B211" t="str">
            <v>RIP-RAP EM PLACAS CONCRETO ARMADO E=5CM</v>
          </cell>
          <cell r="C211" t="str">
            <v>M2</v>
          </cell>
          <cell r="D211" t="str">
            <v>156,86</v>
          </cell>
          <cell r="E211">
            <v>124.3</v>
          </cell>
        </row>
        <row r="212">
          <cell r="A212">
            <v>7050100150</v>
          </cell>
          <cell r="B212" t="str">
            <v>INJECAO DE SOLO-CIMENTO 10:1</v>
          </cell>
          <cell r="C212" t="str">
            <v>M3</v>
          </cell>
          <cell r="D212" t="str">
            <v>766,58</v>
          </cell>
          <cell r="E212">
            <v>607.48</v>
          </cell>
        </row>
        <row r="213">
          <cell r="A213">
            <v>7050100160</v>
          </cell>
          <cell r="B213" t="str">
            <v>SOLO CIMENTO 1:6 ENSACADO</v>
          </cell>
          <cell r="C213" t="str">
            <v>M3</v>
          </cell>
          <cell r="D213" t="str">
            <v>480,35</v>
          </cell>
          <cell r="E213">
            <v>380.66</v>
          </cell>
        </row>
        <row r="214">
          <cell r="A214" t="str">
            <v>GRUPO - S06.010 - ESGOTAMENTO</v>
          </cell>
        </row>
        <row r="215">
          <cell r="A215">
            <v>7060100010</v>
          </cell>
          <cell r="B215" t="str">
            <v>ESGOT C/ AUX DE CJ MOTO-BOMBA ATE 10M3/H</v>
          </cell>
          <cell r="C215" t="str">
            <v>HRS</v>
          </cell>
          <cell r="D215" t="str">
            <v>7,17</v>
          </cell>
          <cell r="E215">
            <v>5.68</v>
          </cell>
        </row>
        <row r="216">
          <cell r="A216">
            <v>7060100020</v>
          </cell>
          <cell r="B216" t="str">
            <v>ESGOT C/ AUX DE CJ MOTO-BOMBA ACI 10M3/H</v>
          </cell>
          <cell r="C216" t="str">
            <v>HRS</v>
          </cell>
          <cell r="D216" t="str">
            <v>11,84</v>
          </cell>
          <cell r="E216">
            <v>9.3800000000000008</v>
          </cell>
        </row>
        <row r="217">
          <cell r="A217">
            <v>7060100030</v>
          </cell>
          <cell r="B217" t="str">
            <v>REBAI LENCOL FREATICO C/ PONT FILTRANTES</v>
          </cell>
          <cell r="C217" t="str">
            <v>UN</v>
          </cell>
          <cell r="D217" t="str">
            <v>3.672,88</v>
          </cell>
          <cell r="E217">
            <v>2910.6</v>
          </cell>
        </row>
        <row r="218">
          <cell r="A218">
            <v>7060100040</v>
          </cell>
          <cell r="B218" t="str">
            <v>REBAI LENCOL FREATICO C/ PONT FILTRANTES</v>
          </cell>
          <cell r="C218" t="str">
            <v>M</v>
          </cell>
          <cell r="D218" t="str">
            <v>16,68</v>
          </cell>
          <cell r="E218">
            <v>13.22</v>
          </cell>
        </row>
        <row r="219">
          <cell r="A219" t="str">
            <v>GRUPO - S07.010 - FUNDACOES E ESTRUTURAS</v>
          </cell>
        </row>
        <row r="220">
          <cell r="A220">
            <v>7070100010</v>
          </cell>
          <cell r="B220" t="str">
            <v>LASTRO DE AREIA MEDIA LAVADA</v>
          </cell>
          <cell r="C220" t="str">
            <v>M3</v>
          </cell>
          <cell r="D220" t="str">
            <v>99,74</v>
          </cell>
          <cell r="E220">
            <v>79.040000000000006</v>
          </cell>
        </row>
        <row r="221">
          <cell r="A221">
            <v>7070100020</v>
          </cell>
          <cell r="B221" t="str">
            <v>LASTRO DE PO DE PEDRA</v>
          </cell>
          <cell r="C221" t="str">
            <v>M3</v>
          </cell>
          <cell r="D221" t="str">
            <v>86,33</v>
          </cell>
          <cell r="E221">
            <v>68.41</v>
          </cell>
        </row>
        <row r="222">
          <cell r="A222">
            <v>7070100030</v>
          </cell>
          <cell r="B222" t="str">
            <v>LASTRO DE BRITA "0"</v>
          </cell>
          <cell r="C222" t="str">
            <v>M3</v>
          </cell>
          <cell r="D222" t="str">
            <v>139,10</v>
          </cell>
          <cell r="E222">
            <v>110.23</v>
          </cell>
        </row>
        <row r="223">
          <cell r="A223">
            <v>7070100040</v>
          </cell>
          <cell r="B223" t="str">
            <v>LASTRO DE BRITA "1"</v>
          </cell>
          <cell r="C223" t="str">
            <v>M3</v>
          </cell>
          <cell r="D223" t="str">
            <v>114,16</v>
          </cell>
          <cell r="E223">
            <v>90.47</v>
          </cell>
        </row>
        <row r="224">
          <cell r="A224">
            <v>7070100050</v>
          </cell>
          <cell r="B224" t="str">
            <v>LASTRO DE BRITA "2"</v>
          </cell>
          <cell r="C224" t="str">
            <v>M3</v>
          </cell>
          <cell r="D224" t="str">
            <v>114,16</v>
          </cell>
          <cell r="E224">
            <v>90.47</v>
          </cell>
        </row>
        <row r="225">
          <cell r="A225">
            <v>7070100060</v>
          </cell>
          <cell r="B225" t="str">
            <v>LASTRO DE BRITA 3 A 4</v>
          </cell>
          <cell r="C225" t="str">
            <v>M3</v>
          </cell>
          <cell r="D225" t="str">
            <v>118,26</v>
          </cell>
          <cell r="E225">
            <v>93.72</v>
          </cell>
        </row>
        <row r="226">
          <cell r="A226">
            <v>7070100070</v>
          </cell>
          <cell r="B226" t="str">
            <v>LASTRO DE PEDRA DE MAO</v>
          </cell>
          <cell r="C226" t="str">
            <v>M3</v>
          </cell>
          <cell r="D226" t="str">
            <v>128,66</v>
          </cell>
          <cell r="E226">
            <v>101.96</v>
          </cell>
        </row>
        <row r="227">
          <cell r="A227">
            <v>7070100080</v>
          </cell>
          <cell r="B227" t="str">
            <v>TIJOLO CERAMICO PARA LEITO DE SECAGEM</v>
          </cell>
          <cell r="C227" t="str">
            <v>M2</v>
          </cell>
          <cell r="D227" t="str">
            <v>77,09</v>
          </cell>
          <cell r="E227">
            <v>61.09</v>
          </cell>
        </row>
        <row r="228">
          <cell r="A228">
            <v>7070100090</v>
          </cell>
          <cell r="B228" t="str">
            <v>LASTRO DE CONCRETO MAGRO</v>
          </cell>
          <cell r="C228" t="str">
            <v>M3</v>
          </cell>
          <cell r="D228" t="str">
            <v>472,29</v>
          </cell>
          <cell r="E228">
            <v>374.27</v>
          </cell>
        </row>
        <row r="229">
          <cell r="A229">
            <v>7070100100</v>
          </cell>
          <cell r="B229" t="str">
            <v>FORMA PLANA METALICA ESCO/DESF/CIMB</v>
          </cell>
          <cell r="C229" t="str">
            <v>M2</v>
          </cell>
          <cell r="D229" t="str">
            <v>116,19</v>
          </cell>
          <cell r="E229">
            <v>92.08</v>
          </cell>
        </row>
        <row r="230">
          <cell r="A230">
            <v>7070100110</v>
          </cell>
          <cell r="B230" t="str">
            <v>FORMA CURVA METALICA ESCO/DESF/CIMB</v>
          </cell>
          <cell r="C230" t="str">
            <v>M2</v>
          </cell>
          <cell r="D230" t="str">
            <v>134,46</v>
          </cell>
          <cell r="E230">
            <v>106.55</v>
          </cell>
        </row>
        <row r="231">
          <cell r="A231">
            <v>7070100120</v>
          </cell>
          <cell r="B231" t="str">
            <v>FORMA PLANA DE MADEIRA - PILAR/VIGA/PARE</v>
          </cell>
          <cell r="C231" t="str">
            <v>M2</v>
          </cell>
          <cell r="D231" t="str">
            <v>84,39</v>
          </cell>
          <cell r="E231">
            <v>66.88</v>
          </cell>
        </row>
        <row r="232">
          <cell r="A232">
            <v>7070100130</v>
          </cell>
          <cell r="B232" t="str">
            <v>FORMA CURVA MADEIRA - PILAR/VIGA/PAREDE</v>
          </cell>
          <cell r="C232" t="str">
            <v>M2</v>
          </cell>
          <cell r="D232" t="str">
            <v>105,86</v>
          </cell>
          <cell r="E232">
            <v>83.89</v>
          </cell>
        </row>
        <row r="233">
          <cell r="A233">
            <v>7070100140</v>
          </cell>
          <cell r="B233" t="str">
            <v>FORMA PLANA CHAPA 12MM-VIGA/PILAR/PAREDE</v>
          </cell>
          <cell r="C233" t="str">
            <v>M2</v>
          </cell>
          <cell r="D233" t="str">
            <v>125,03</v>
          </cell>
          <cell r="E233">
            <v>99.08</v>
          </cell>
        </row>
        <row r="234">
          <cell r="A234">
            <v>7070100150</v>
          </cell>
          <cell r="B234" t="str">
            <v>FORMA PLANA CHAPA 12MM-LAJE</v>
          </cell>
          <cell r="C234" t="str">
            <v>M2</v>
          </cell>
          <cell r="D234" t="str">
            <v>62,51</v>
          </cell>
          <cell r="E234">
            <v>49.54</v>
          </cell>
        </row>
        <row r="235">
          <cell r="A235">
            <v>7070100160</v>
          </cell>
          <cell r="B235" t="str">
            <v>FORMA CURVA CHAPA COMPENSADA PLAST 12MM</v>
          </cell>
          <cell r="C235" t="str">
            <v>M2</v>
          </cell>
          <cell r="D235" t="str">
            <v>158,54</v>
          </cell>
          <cell r="E235">
            <v>125.64</v>
          </cell>
        </row>
        <row r="236">
          <cell r="A236">
            <v>7070100170</v>
          </cell>
          <cell r="B236" t="str">
            <v>CIMBRAMENTO DE MADEIRA PARA EDIFICACOES</v>
          </cell>
          <cell r="C236" t="str">
            <v>M3</v>
          </cell>
          <cell r="D236" t="str">
            <v>27,09</v>
          </cell>
          <cell r="E236">
            <v>21.47</v>
          </cell>
        </row>
        <row r="237">
          <cell r="A237">
            <v>7070100180</v>
          </cell>
          <cell r="B237" t="str">
            <v>TAMPONAMENTO DE FURO DE FORMA METALICA</v>
          </cell>
          <cell r="C237" t="str">
            <v>M2</v>
          </cell>
          <cell r="D237" t="str">
            <v>14,45</v>
          </cell>
          <cell r="E237">
            <v>11.45</v>
          </cell>
        </row>
        <row r="238">
          <cell r="A238">
            <v>7070100190</v>
          </cell>
          <cell r="B238" t="str">
            <v>ARMADURA CA-25</v>
          </cell>
          <cell r="C238" t="str">
            <v>KG</v>
          </cell>
          <cell r="D238" t="str">
            <v>11,25</v>
          </cell>
          <cell r="E238">
            <v>8.92</v>
          </cell>
        </row>
        <row r="239">
          <cell r="A239">
            <v>7070100200</v>
          </cell>
          <cell r="B239" t="str">
            <v>ARMADURA CA-50</v>
          </cell>
          <cell r="C239" t="str">
            <v>KG</v>
          </cell>
          <cell r="D239" t="str">
            <v>10,42</v>
          </cell>
          <cell r="E239">
            <v>8.26</v>
          </cell>
        </row>
        <row r="240">
          <cell r="A240">
            <v>7070100210</v>
          </cell>
          <cell r="B240" t="str">
            <v>ARMADURA CA-60</v>
          </cell>
          <cell r="C240" t="str">
            <v>KG</v>
          </cell>
          <cell r="D240" t="str">
            <v>11,00</v>
          </cell>
          <cell r="E240">
            <v>8.7200000000000006</v>
          </cell>
        </row>
        <row r="241">
          <cell r="A241">
            <v>7070100220</v>
          </cell>
          <cell r="B241" t="str">
            <v>CONCRETO FCK 100 KG/CM2, VIRADO NA OBRA</v>
          </cell>
          <cell r="C241" t="str">
            <v>M3</v>
          </cell>
          <cell r="D241" t="str">
            <v>472,29</v>
          </cell>
          <cell r="E241">
            <v>374.27</v>
          </cell>
        </row>
        <row r="242">
          <cell r="A242">
            <v>7070100230</v>
          </cell>
          <cell r="B242" t="str">
            <v>CONCRETO FCK 150 KG/CM2, VIRADO NA OBRA</v>
          </cell>
          <cell r="C242" t="str">
            <v>M3</v>
          </cell>
          <cell r="D242" t="str">
            <v>539,49</v>
          </cell>
          <cell r="E242">
            <v>427.52</v>
          </cell>
        </row>
        <row r="243">
          <cell r="A243">
            <v>7070100240</v>
          </cell>
          <cell r="B243" t="str">
            <v>CONCRETO FCK 200 KG/CM2, VIRADO NA OBRA</v>
          </cell>
          <cell r="C243" t="str">
            <v>M3</v>
          </cell>
          <cell r="D243" t="str">
            <v>544,36</v>
          </cell>
          <cell r="E243">
            <v>431.38</v>
          </cell>
        </row>
        <row r="244">
          <cell r="A244">
            <v>7070100250</v>
          </cell>
          <cell r="B244" t="str">
            <v>CONCRETO FCK 250 KG/CM2, VIRADO NA OBRA</v>
          </cell>
          <cell r="C244" t="str">
            <v>M3</v>
          </cell>
          <cell r="D244" t="str">
            <v>557,53</v>
          </cell>
          <cell r="E244">
            <v>441.82</v>
          </cell>
        </row>
        <row r="245">
          <cell r="A245">
            <v>7070100260</v>
          </cell>
          <cell r="B245" t="str">
            <v>CONCRETO USINADO FCK 150 KG/CM2</v>
          </cell>
          <cell r="C245" t="str">
            <v>M3</v>
          </cell>
          <cell r="D245" t="str">
            <v>444,11</v>
          </cell>
          <cell r="E245">
            <v>351.94</v>
          </cell>
        </row>
        <row r="246">
          <cell r="A246">
            <v>7070100270</v>
          </cell>
          <cell r="B246" t="str">
            <v>CONCRETO USINADO FCK 200 KG/CM2</v>
          </cell>
          <cell r="C246" t="str">
            <v>M3</v>
          </cell>
          <cell r="D246" t="str">
            <v>480,57</v>
          </cell>
          <cell r="E246">
            <v>380.83</v>
          </cell>
        </row>
        <row r="247">
          <cell r="A247">
            <v>7070100280</v>
          </cell>
          <cell r="B247" t="str">
            <v>CONCRETO USINADO FCK 250 KG/CM2</v>
          </cell>
          <cell r="C247" t="str">
            <v>M3</v>
          </cell>
          <cell r="D247" t="str">
            <v>493,68</v>
          </cell>
          <cell r="E247">
            <v>391.22</v>
          </cell>
        </row>
        <row r="248">
          <cell r="A248">
            <v>7070100290</v>
          </cell>
          <cell r="B248" t="str">
            <v>CONCRETO USINADO FCK 300 KG/CM2</v>
          </cell>
          <cell r="C248" t="str">
            <v>M3</v>
          </cell>
          <cell r="D248" t="str">
            <v>509,29</v>
          </cell>
          <cell r="E248">
            <v>403.59</v>
          </cell>
        </row>
        <row r="249">
          <cell r="A249">
            <v>7070100300</v>
          </cell>
          <cell r="B249" t="str">
            <v>CONCRETO USINADO FCK 350 KG/CM2</v>
          </cell>
          <cell r="C249" t="str">
            <v>M3</v>
          </cell>
          <cell r="D249" t="str">
            <v>524,95</v>
          </cell>
          <cell r="E249">
            <v>416</v>
          </cell>
        </row>
        <row r="250">
          <cell r="A250">
            <v>7070100310</v>
          </cell>
          <cell r="B250" t="str">
            <v>CONCRETO USINADO FCK 400 KG/CM2</v>
          </cell>
          <cell r="C250" t="str">
            <v>M3</v>
          </cell>
          <cell r="D250" t="str">
            <v>542,00</v>
          </cell>
          <cell r="E250">
            <v>429.51</v>
          </cell>
        </row>
        <row r="251">
          <cell r="A251">
            <v>7070100320</v>
          </cell>
          <cell r="B251" t="str">
            <v>CONCRETO USINADO FCK 200 KG/CM2 BOMBEADO</v>
          </cell>
          <cell r="C251" t="str">
            <v>M3</v>
          </cell>
          <cell r="D251" t="str">
            <v>406,12</v>
          </cell>
          <cell r="E251">
            <v>321.83</v>
          </cell>
        </row>
        <row r="252">
          <cell r="A252">
            <v>7070100330</v>
          </cell>
          <cell r="B252" t="str">
            <v>CONCRETO USINADO FCK 250 KG/CM2 BOMBEADO</v>
          </cell>
          <cell r="C252" t="str">
            <v>M3</v>
          </cell>
          <cell r="D252" t="str">
            <v>422,69</v>
          </cell>
          <cell r="E252">
            <v>334.96</v>
          </cell>
        </row>
        <row r="253">
          <cell r="A253">
            <v>7070100340</v>
          </cell>
          <cell r="B253" t="str">
            <v>CONCRETO USINADO FCK 300 KG/CM2 BOMBEADO</v>
          </cell>
          <cell r="C253" t="str">
            <v>M3</v>
          </cell>
          <cell r="D253" t="str">
            <v>436,50</v>
          </cell>
          <cell r="E253">
            <v>345.91</v>
          </cell>
        </row>
        <row r="254">
          <cell r="A254">
            <v>7070100350</v>
          </cell>
          <cell r="B254" t="str">
            <v>CONCRETO USINADO FCK 350 KG/CM2 BOMBEADO</v>
          </cell>
          <cell r="C254" t="str">
            <v>M3</v>
          </cell>
          <cell r="D254" t="str">
            <v>451,68</v>
          </cell>
          <cell r="E254">
            <v>357.94</v>
          </cell>
        </row>
        <row r="255">
          <cell r="A255">
            <v>7070100360</v>
          </cell>
          <cell r="B255" t="str">
            <v>CONCRETO USINADO FCK 400 KG/CM2 BOMBEADO</v>
          </cell>
          <cell r="C255" t="str">
            <v>M3</v>
          </cell>
          <cell r="D255" t="str">
            <v>468,25</v>
          </cell>
          <cell r="E255">
            <v>371.07</v>
          </cell>
        </row>
        <row r="256">
          <cell r="A256">
            <v>7070100370</v>
          </cell>
          <cell r="B256" t="str">
            <v>CONCRETO CICLOPICO</v>
          </cell>
          <cell r="C256" t="str">
            <v>M3</v>
          </cell>
          <cell r="D256" t="str">
            <v>435,10</v>
          </cell>
          <cell r="E256">
            <v>344.8</v>
          </cell>
        </row>
        <row r="257">
          <cell r="A257">
            <v>7070100380</v>
          </cell>
          <cell r="B257" t="str">
            <v>LAJE PRE-MOLDADA PARA FORRO SIMPLES</v>
          </cell>
          <cell r="C257" t="str">
            <v>M2</v>
          </cell>
          <cell r="D257" t="str">
            <v>91,94</v>
          </cell>
          <cell r="E257">
            <v>72.86</v>
          </cell>
        </row>
        <row r="258">
          <cell r="A258">
            <v>7070100390</v>
          </cell>
          <cell r="B258" t="str">
            <v>LAJE PRE-MOLDADA SOBRECARGA 300KG/M2</v>
          </cell>
          <cell r="C258" t="str">
            <v>M2</v>
          </cell>
          <cell r="D258" t="str">
            <v>105,28</v>
          </cell>
          <cell r="E258">
            <v>83.43</v>
          </cell>
        </row>
        <row r="259">
          <cell r="A259">
            <v>7070100400</v>
          </cell>
          <cell r="B259" t="str">
            <v>CRAVACAO DE ESTACAS COM TRILHO TR-57</v>
          </cell>
          <cell r="C259" t="str">
            <v>M</v>
          </cell>
          <cell r="D259" t="str">
            <v>484,82</v>
          </cell>
          <cell r="E259">
            <v>384.2</v>
          </cell>
        </row>
        <row r="260">
          <cell r="A260">
            <v>7070100410</v>
          </cell>
          <cell r="B260" t="str">
            <v>CRAVACAO DE ESTACAS COM TRILHO TR-68</v>
          </cell>
          <cell r="C260" t="str">
            <v>M</v>
          </cell>
          <cell r="D260" t="str">
            <v>484,82</v>
          </cell>
          <cell r="E260">
            <v>384.2</v>
          </cell>
        </row>
        <row r="261">
          <cell r="A261">
            <v>7070100420</v>
          </cell>
          <cell r="B261" t="str">
            <v>CRAVACAO DE ESTACA CONC DN 180MM 35 TON</v>
          </cell>
          <cell r="C261" t="str">
            <v>M</v>
          </cell>
          <cell r="D261" t="str">
            <v>146,32</v>
          </cell>
          <cell r="E261">
            <v>115.95</v>
          </cell>
        </row>
        <row r="262">
          <cell r="A262">
            <v>7070100430</v>
          </cell>
          <cell r="B262" t="str">
            <v>CRAVACAO DE ESTACA CONC DN 230MM 55 TON</v>
          </cell>
          <cell r="C262" t="str">
            <v>M</v>
          </cell>
          <cell r="D262" t="str">
            <v>176,53</v>
          </cell>
          <cell r="E262">
            <v>139.88999999999999</v>
          </cell>
        </row>
        <row r="263">
          <cell r="A263">
            <v>7070100440</v>
          </cell>
          <cell r="B263" t="str">
            <v>CRAVACAO ESTACA EUCALIPTO TRATADO 0,15M</v>
          </cell>
          <cell r="C263" t="str">
            <v>M</v>
          </cell>
          <cell r="D263" t="str">
            <v>48,70</v>
          </cell>
          <cell r="E263">
            <v>38.590000000000003</v>
          </cell>
        </row>
        <row r="264">
          <cell r="A264">
            <v>7070100450</v>
          </cell>
          <cell r="B264" t="str">
            <v>CRAV ESTACA PERFIL "I" BITOLA W 150X13</v>
          </cell>
          <cell r="C264" t="str">
            <v>M</v>
          </cell>
          <cell r="D264" t="str">
            <v>141,09</v>
          </cell>
          <cell r="E264">
            <v>111.81</v>
          </cell>
        </row>
        <row r="265">
          <cell r="A265">
            <v>7070100460</v>
          </cell>
          <cell r="B265" t="str">
            <v>CRAV ESTACA PERFIL "I" BITOLA W 200X35,9</v>
          </cell>
          <cell r="C265" t="str">
            <v>M</v>
          </cell>
          <cell r="D265" t="str">
            <v>265,38</v>
          </cell>
          <cell r="E265">
            <v>210.3</v>
          </cell>
        </row>
        <row r="266">
          <cell r="A266">
            <v>7070100470</v>
          </cell>
          <cell r="B266" t="str">
            <v>CRAV ESTACA PERFIL "I" BITOLA W 200X46,1</v>
          </cell>
          <cell r="C266" t="str">
            <v>M</v>
          </cell>
          <cell r="D266" t="str">
            <v>318,82</v>
          </cell>
          <cell r="E266">
            <v>252.65</v>
          </cell>
        </row>
        <row r="267">
          <cell r="A267">
            <v>7070100480</v>
          </cell>
          <cell r="B267" t="str">
            <v>PILAR 40X20CM REDE DN150 A 250-RIO</v>
          </cell>
          <cell r="C267" t="str">
            <v>M</v>
          </cell>
          <cell r="D267" t="str">
            <v>315,86</v>
          </cell>
          <cell r="E267">
            <v>250.31</v>
          </cell>
        </row>
        <row r="268">
          <cell r="A268">
            <v>7070100490</v>
          </cell>
          <cell r="B268" t="str">
            <v>PILAR 60X20CM REDE DN300 A 400-RIO</v>
          </cell>
          <cell r="C268" t="str">
            <v>M</v>
          </cell>
          <cell r="D268" t="str">
            <v>429,85</v>
          </cell>
          <cell r="E268">
            <v>340.64</v>
          </cell>
        </row>
        <row r="269">
          <cell r="A269">
            <v>7070100500</v>
          </cell>
          <cell r="B269" t="str">
            <v>PILAR 40X15CM REDE DN150 A 250-CORREGO</v>
          </cell>
          <cell r="C269" t="str">
            <v>M</v>
          </cell>
          <cell r="D269" t="str">
            <v>384,94</v>
          </cell>
          <cell r="E269">
            <v>305.05</v>
          </cell>
        </row>
        <row r="270">
          <cell r="A270">
            <v>7070100510</v>
          </cell>
          <cell r="B270" t="str">
            <v>PILAR 60X15CM REDE DN300 A 400-CORREGO</v>
          </cell>
          <cell r="C270" t="str">
            <v>M</v>
          </cell>
          <cell r="D270" t="str">
            <v>482,95</v>
          </cell>
          <cell r="E270">
            <v>382.72</v>
          </cell>
        </row>
        <row r="271">
          <cell r="A271">
            <v>7070100520</v>
          </cell>
          <cell r="B271" t="str">
            <v>BASE 80X60X40CM REDE DN150 A 400-RIO</v>
          </cell>
          <cell r="C271" t="str">
            <v>UN</v>
          </cell>
          <cell r="D271" t="str">
            <v>503,93</v>
          </cell>
          <cell r="E271">
            <v>399.34</v>
          </cell>
        </row>
        <row r="272">
          <cell r="A272">
            <v>7070100530</v>
          </cell>
          <cell r="B272" t="str">
            <v>BASE 60X60X30CM REDE DN150 A 250-CORREGO</v>
          </cell>
          <cell r="C272" t="str">
            <v>UN</v>
          </cell>
          <cell r="D272" t="str">
            <v>459,22</v>
          </cell>
          <cell r="E272">
            <v>363.91</v>
          </cell>
        </row>
        <row r="273">
          <cell r="A273">
            <v>7070100540</v>
          </cell>
          <cell r="B273" t="str">
            <v>BASE 80X60X30CM REDE DN300 A 400-CORREGO</v>
          </cell>
          <cell r="C273" t="str">
            <v>UN</v>
          </cell>
          <cell r="D273" t="str">
            <v>546,81</v>
          </cell>
          <cell r="E273">
            <v>433.32</v>
          </cell>
        </row>
        <row r="274">
          <cell r="A274">
            <v>7070100550</v>
          </cell>
          <cell r="B274" t="str">
            <v>PLACAS DE CONCRETO</v>
          </cell>
          <cell r="C274" t="str">
            <v>M3</v>
          </cell>
          <cell r="D274" t="str">
            <v>3.456,89</v>
          </cell>
          <cell r="E274">
            <v>2739.43</v>
          </cell>
        </row>
        <row r="275">
          <cell r="A275" t="str">
            <v>GRUPO - S08.010 - DISPOSITIVOS ESPECIAIS - CAIXAS E POÇOS DE VISITA</v>
          </cell>
        </row>
        <row r="276">
          <cell r="A276">
            <v>7080100010</v>
          </cell>
          <cell r="B276" t="str">
            <v>PV-ANEL CONCR DN 600 PROF ATE 1,25M</v>
          </cell>
          <cell r="C276" t="str">
            <v>UN</v>
          </cell>
          <cell r="D276" t="str">
            <v>1.692,05</v>
          </cell>
          <cell r="E276">
            <v>1340.87</v>
          </cell>
        </row>
        <row r="277">
          <cell r="A277">
            <v>7080100020</v>
          </cell>
          <cell r="B277" t="str">
            <v>PV-ANEL CONCR DN 1000 PROF DE1,26A1,75M</v>
          </cell>
          <cell r="C277" t="str">
            <v>UN</v>
          </cell>
          <cell r="D277" t="str">
            <v>2.689,79</v>
          </cell>
          <cell r="E277">
            <v>2131.54</v>
          </cell>
        </row>
        <row r="278">
          <cell r="A278">
            <v>7080100030</v>
          </cell>
          <cell r="B278" t="str">
            <v>PV-ANEL CONCR DN 1000 PROF DE1,76A2,25M</v>
          </cell>
          <cell r="C278" t="str">
            <v>UN</v>
          </cell>
          <cell r="D278" t="str">
            <v>2.962,77</v>
          </cell>
          <cell r="E278">
            <v>2347.86</v>
          </cell>
        </row>
        <row r="279">
          <cell r="A279">
            <v>7080100040</v>
          </cell>
          <cell r="B279" t="str">
            <v>PV-ANEL CONCR DN 1000 PROF DE2,26A2,75M</v>
          </cell>
          <cell r="C279" t="str">
            <v>UN</v>
          </cell>
          <cell r="D279" t="str">
            <v>3.235,75</v>
          </cell>
          <cell r="E279">
            <v>2564.19</v>
          </cell>
        </row>
        <row r="280">
          <cell r="A280">
            <v>7080100050</v>
          </cell>
          <cell r="B280" t="str">
            <v>PV-ANEL CONCR DN 1200 PROF DE2,76A3,25M</v>
          </cell>
          <cell r="C280" t="str">
            <v>UN</v>
          </cell>
          <cell r="D280" t="str">
            <v>3.955,08</v>
          </cell>
          <cell r="E280">
            <v>3134.23</v>
          </cell>
        </row>
        <row r="281">
          <cell r="A281">
            <v>7080100060</v>
          </cell>
          <cell r="B281" t="str">
            <v>PV-ANEL CONCR DN 1200 PROF DE3,26A3,75M</v>
          </cell>
          <cell r="C281" t="str">
            <v>UN</v>
          </cell>
          <cell r="D281" t="str">
            <v>4.240,06</v>
          </cell>
          <cell r="E281">
            <v>3360.06</v>
          </cell>
        </row>
        <row r="282">
          <cell r="A282">
            <v>7080100070</v>
          </cell>
          <cell r="B282" t="str">
            <v>PV-ANEL CONCR DN 1200 PROF DE3,76A4,25M</v>
          </cell>
          <cell r="C282" t="str">
            <v>UN</v>
          </cell>
          <cell r="D282" t="str">
            <v>4.528,70</v>
          </cell>
          <cell r="E282">
            <v>3588.79</v>
          </cell>
        </row>
        <row r="283">
          <cell r="A283">
            <v>7080100080</v>
          </cell>
          <cell r="B283" t="str">
            <v>PV-ANEL CONCR DN 1200 PROF DE4,26A4,75M</v>
          </cell>
          <cell r="C283" t="str">
            <v>UN</v>
          </cell>
          <cell r="D283" t="str">
            <v>4.837,07</v>
          </cell>
          <cell r="E283">
            <v>3833.16</v>
          </cell>
        </row>
        <row r="284">
          <cell r="A284">
            <v>7080100090</v>
          </cell>
          <cell r="B284" t="str">
            <v>PV-ANEL CONCR DN 1200 PROF DE4,76A5,25M</v>
          </cell>
          <cell r="C284" t="str">
            <v>UN</v>
          </cell>
          <cell r="D284" t="str">
            <v>5.155,72</v>
          </cell>
          <cell r="E284">
            <v>4085.68</v>
          </cell>
        </row>
        <row r="285">
          <cell r="A285">
            <v>7080100100</v>
          </cell>
          <cell r="B285" t="str">
            <v>PV-ANEL CONCR DN 1200 PROF DE5,26A5,75M</v>
          </cell>
          <cell r="C285" t="str">
            <v>UN</v>
          </cell>
          <cell r="D285" t="str">
            <v>5.474,16</v>
          </cell>
          <cell r="E285">
            <v>4338.03</v>
          </cell>
        </row>
        <row r="286">
          <cell r="A286">
            <v>7080100110</v>
          </cell>
          <cell r="B286" t="str">
            <v>PV-ANEL CONCR DN 1200 PROF DE5,76A6,25M</v>
          </cell>
          <cell r="C286" t="str">
            <v>UN</v>
          </cell>
          <cell r="D286" t="str">
            <v>5.800,37</v>
          </cell>
          <cell r="E286">
            <v>4596.54</v>
          </cell>
        </row>
        <row r="287">
          <cell r="A287">
            <v>7080100120</v>
          </cell>
          <cell r="B287" t="str">
            <v>PV DN600 BEIRA RIO PROF ATE 1,25M-ENTER</v>
          </cell>
          <cell r="C287" t="str">
            <v>UN</v>
          </cell>
          <cell r="D287" t="str">
            <v>2.188,51</v>
          </cell>
          <cell r="E287">
            <v>1734.3</v>
          </cell>
        </row>
        <row r="288">
          <cell r="A288">
            <v>7080100130</v>
          </cell>
          <cell r="B288" t="str">
            <v>PV DN600 BEIRA RIO PROF 1,26A1,75M-ENTER</v>
          </cell>
          <cell r="C288" t="str">
            <v>UN</v>
          </cell>
          <cell r="D288" t="str">
            <v>2.347,05</v>
          </cell>
          <cell r="E288">
            <v>1859.93</v>
          </cell>
        </row>
        <row r="289">
          <cell r="A289">
            <v>7080100140</v>
          </cell>
          <cell r="B289" t="str">
            <v>PV DN600 BEIRA RIO PROF 1,76A2,25M-ENTER</v>
          </cell>
          <cell r="C289" t="str">
            <v>UN</v>
          </cell>
          <cell r="D289" t="str">
            <v>2.535,24</v>
          </cell>
          <cell r="E289">
            <v>2009.07</v>
          </cell>
        </row>
        <row r="290">
          <cell r="A290">
            <v>7080100145</v>
          </cell>
          <cell r="B290" t="str">
            <v>PV DN600 BEIRA RIO PROF 2,26A2,75M-ENTER</v>
          </cell>
          <cell r="C290" t="str">
            <v>UN</v>
          </cell>
          <cell r="D290" t="str">
            <v>2.716,61</v>
          </cell>
          <cell r="E290">
            <v>2152.79</v>
          </cell>
        </row>
        <row r="291">
          <cell r="A291">
            <v>7080100150</v>
          </cell>
          <cell r="B291" t="str">
            <v>PV DN800 BEIRA RIO PROF ATE 1,25M-ENTER</v>
          </cell>
          <cell r="C291" t="str">
            <v>UN</v>
          </cell>
          <cell r="D291" t="str">
            <v>2.541,97</v>
          </cell>
          <cell r="E291">
            <v>2014.4</v>
          </cell>
        </row>
        <row r="292">
          <cell r="A292">
            <v>7080100160</v>
          </cell>
          <cell r="B292" t="str">
            <v>PV DN800 BEIRA RIO PROF 1,26A1,75M-ENTER</v>
          </cell>
          <cell r="C292" t="str">
            <v>UN</v>
          </cell>
          <cell r="D292" t="str">
            <v>2.752,02</v>
          </cell>
          <cell r="E292">
            <v>2180.85</v>
          </cell>
        </row>
        <row r="293">
          <cell r="A293">
            <v>7080100170</v>
          </cell>
          <cell r="B293" t="str">
            <v>PV DN800 BEIRA RIO PROF 1,76A2,25M-ENTER</v>
          </cell>
          <cell r="C293" t="str">
            <v>UN</v>
          </cell>
          <cell r="D293" t="str">
            <v>2.975,40</v>
          </cell>
          <cell r="E293">
            <v>2357.87</v>
          </cell>
        </row>
        <row r="294">
          <cell r="A294">
            <v>7080100180</v>
          </cell>
          <cell r="B294" t="str">
            <v>PV DN800 BEIRA RIO PROF 2,26A2,75M-ENTER</v>
          </cell>
          <cell r="C294" t="str">
            <v>UN</v>
          </cell>
          <cell r="D294" t="str">
            <v>3.739,50</v>
          </cell>
          <cell r="E294">
            <v>2963.39</v>
          </cell>
        </row>
        <row r="295">
          <cell r="A295">
            <v>7080100190</v>
          </cell>
          <cell r="B295" t="str">
            <v>PV DN800 BEIRA RIO PROF 2,76A3,25M-ENTER</v>
          </cell>
          <cell r="C295" t="str">
            <v>UN</v>
          </cell>
          <cell r="D295" t="str">
            <v>3.962,31</v>
          </cell>
          <cell r="E295">
            <v>3139.96</v>
          </cell>
        </row>
        <row r="296">
          <cell r="A296">
            <v>7080100200</v>
          </cell>
          <cell r="B296" t="str">
            <v>PV DN800 BEIRA RIO PROF 3,26A3,75M-ENTER</v>
          </cell>
          <cell r="C296" t="str">
            <v>UN</v>
          </cell>
          <cell r="D296" t="str">
            <v>4.185,13</v>
          </cell>
          <cell r="E296">
            <v>3316.53</v>
          </cell>
        </row>
        <row r="297">
          <cell r="A297">
            <v>7080100210</v>
          </cell>
          <cell r="B297" t="str">
            <v>PV DN600 BEIRA RIO PROF ATE 1,25M-AEREO</v>
          </cell>
          <cell r="C297" t="str">
            <v>UN</v>
          </cell>
          <cell r="D297" t="str">
            <v>2.323,10</v>
          </cell>
          <cell r="E297">
            <v>1840.95</v>
          </cell>
        </row>
        <row r="298">
          <cell r="A298">
            <v>7080100220</v>
          </cell>
          <cell r="B298" t="str">
            <v>PV DN600 BEIRA RIO PROF 1,26A1,75M-AEREO</v>
          </cell>
          <cell r="C298" t="str">
            <v>UN</v>
          </cell>
          <cell r="D298" t="str">
            <v>2.438,58</v>
          </cell>
          <cell r="E298">
            <v>1932.47</v>
          </cell>
        </row>
        <row r="299">
          <cell r="A299">
            <v>7080100230</v>
          </cell>
          <cell r="B299" t="str">
            <v>PV DN800 BEIRA RIO PROF ATE 1,25M-AEREO</v>
          </cell>
          <cell r="C299" t="str">
            <v>UN</v>
          </cell>
          <cell r="D299" t="str">
            <v>2.400,51</v>
          </cell>
          <cell r="E299">
            <v>1902.3</v>
          </cell>
        </row>
        <row r="300">
          <cell r="A300">
            <v>7080100240</v>
          </cell>
          <cell r="B300" t="str">
            <v>PV DN800 BEIRA RIO PROF 1,26A1,75M-AEREO</v>
          </cell>
          <cell r="C300" t="str">
            <v>UN</v>
          </cell>
          <cell r="D300" t="str">
            <v>2.544,15</v>
          </cell>
          <cell r="E300">
            <v>2016.13</v>
          </cell>
        </row>
        <row r="301">
          <cell r="A301">
            <v>7080100250</v>
          </cell>
          <cell r="B301" t="str">
            <v>PV DN800 BEIRA RIO PROF 1,76A2,25M-AEREO</v>
          </cell>
          <cell r="C301" t="str">
            <v>UN</v>
          </cell>
          <cell r="D301" t="str">
            <v>2.949,91</v>
          </cell>
          <cell r="E301">
            <v>2337.67</v>
          </cell>
        </row>
        <row r="302">
          <cell r="A302">
            <v>7080100260</v>
          </cell>
          <cell r="B302" t="str">
            <v>PV POLIET DN 800 PROF ATE 1,25M</v>
          </cell>
          <cell r="C302" t="str">
            <v>UN</v>
          </cell>
          <cell r="D302" t="str">
            <v>3.611,53</v>
          </cell>
          <cell r="E302">
            <v>2861.98</v>
          </cell>
        </row>
        <row r="303">
          <cell r="A303">
            <v>7080100270</v>
          </cell>
          <cell r="B303" t="str">
            <v>PV POLIET DN 800 PROF DE 1,26 A 1,75M</v>
          </cell>
          <cell r="C303" t="str">
            <v>UN</v>
          </cell>
          <cell r="D303" t="str">
            <v>4.323,89</v>
          </cell>
          <cell r="E303">
            <v>3426.49</v>
          </cell>
        </row>
        <row r="304">
          <cell r="A304">
            <v>7080100280</v>
          </cell>
          <cell r="B304" t="str">
            <v>PV POLIET DN 800 PROF DE 1,76 A 2,25M</v>
          </cell>
          <cell r="C304" t="str">
            <v>UN</v>
          </cell>
          <cell r="D304" t="str">
            <v>4.651,11</v>
          </cell>
          <cell r="E304">
            <v>3685.8</v>
          </cell>
        </row>
        <row r="305">
          <cell r="A305">
            <v>7080100290</v>
          </cell>
          <cell r="B305" t="str">
            <v>PV POLIET DN 1000 PROF DE 2,26 A 2,75M</v>
          </cell>
          <cell r="C305" t="str">
            <v>UN</v>
          </cell>
          <cell r="D305" t="str">
            <v>5.546,19</v>
          </cell>
          <cell r="E305">
            <v>4395.1099999999997</v>
          </cell>
        </row>
        <row r="306">
          <cell r="A306">
            <v>7080100300</v>
          </cell>
          <cell r="B306" t="str">
            <v>PV POLIET DN 1000 PROF DE 2,76 A 3,25M</v>
          </cell>
          <cell r="C306" t="str">
            <v>UN</v>
          </cell>
          <cell r="D306" t="str">
            <v>9.166,98</v>
          </cell>
          <cell r="E306">
            <v>7264.43</v>
          </cell>
        </row>
        <row r="307">
          <cell r="A307">
            <v>7080100310</v>
          </cell>
          <cell r="B307" t="str">
            <v>PV POLIET DN 1000 PROF DE 3,26 A 3,75M</v>
          </cell>
          <cell r="C307" t="str">
            <v>UN</v>
          </cell>
          <cell r="D307" t="str">
            <v>12.661,58</v>
          </cell>
          <cell r="E307">
            <v>10033.74</v>
          </cell>
        </row>
        <row r="308">
          <cell r="A308">
            <v>7080100320</v>
          </cell>
          <cell r="B308" t="str">
            <v>PV POLIET DN 1000 PROF DE 3,76 A 4,25M</v>
          </cell>
          <cell r="C308" t="str">
            <v>UN</v>
          </cell>
          <cell r="D308" t="str">
            <v>14.137,14</v>
          </cell>
          <cell r="E308">
            <v>11203.06</v>
          </cell>
        </row>
        <row r="309">
          <cell r="A309" t="str">
            <v>GRUPO - S09.010 - FECHAMENTO</v>
          </cell>
        </row>
        <row r="310">
          <cell r="A310">
            <v>7090100010</v>
          </cell>
          <cell r="B310" t="str">
            <v>ALVENARIA DE TIJOLO MACICO, E=10CM</v>
          </cell>
          <cell r="C310" t="str">
            <v>M2</v>
          </cell>
          <cell r="D310" t="str">
            <v>171,57</v>
          </cell>
          <cell r="E310">
            <v>135.96</v>
          </cell>
        </row>
        <row r="311">
          <cell r="A311">
            <v>7090100020</v>
          </cell>
          <cell r="B311" t="str">
            <v>ALVENARIA DE TIJOLO MACICO, E=20CM</v>
          </cell>
          <cell r="C311" t="str">
            <v>M2</v>
          </cell>
          <cell r="D311" t="str">
            <v>318,71</v>
          </cell>
          <cell r="E311">
            <v>252.56</v>
          </cell>
        </row>
        <row r="312">
          <cell r="A312">
            <v>7090100030</v>
          </cell>
          <cell r="B312" t="str">
            <v>ALVENARIA DE LAJOTA FURADA E=10CM</v>
          </cell>
          <cell r="C312" t="str">
            <v>M2</v>
          </cell>
          <cell r="D312" t="str">
            <v>59,02</v>
          </cell>
          <cell r="E312">
            <v>46.77</v>
          </cell>
        </row>
        <row r="313">
          <cell r="A313">
            <v>7090100040</v>
          </cell>
          <cell r="B313" t="str">
            <v>ALVENARIA DE LAJOTA FURADA E=20CM</v>
          </cell>
          <cell r="C313" t="str">
            <v>M2</v>
          </cell>
          <cell r="D313" t="str">
            <v>101,98</v>
          </cell>
          <cell r="E313">
            <v>80.81</v>
          </cell>
        </row>
        <row r="314">
          <cell r="A314">
            <v>7090100050</v>
          </cell>
          <cell r="B314" t="str">
            <v>ALVENARIA BLOCO CONCRETO E=9CM</v>
          </cell>
          <cell r="C314" t="str">
            <v>M2</v>
          </cell>
          <cell r="D314" t="str">
            <v>54,02</v>
          </cell>
          <cell r="E314">
            <v>42.81</v>
          </cell>
        </row>
        <row r="315">
          <cell r="A315">
            <v>7090100060</v>
          </cell>
          <cell r="B315" t="str">
            <v>ALVENARIA BLOCO CONCRETO E=14CM</v>
          </cell>
          <cell r="C315" t="str">
            <v>M2</v>
          </cell>
          <cell r="D315" t="str">
            <v>61,89</v>
          </cell>
          <cell r="E315">
            <v>49.05</v>
          </cell>
        </row>
        <row r="316">
          <cell r="A316">
            <v>7090100070</v>
          </cell>
          <cell r="B316" t="str">
            <v>ALVENARIA BLOCO CONCRETO E=19CM</v>
          </cell>
          <cell r="C316" t="str">
            <v>M2</v>
          </cell>
          <cell r="D316" t="str">
            <v>74,10</v>
          </cell>
          <cell r="E316">
            <v>58.72</v>
          </cell>
        </row>
        <row r="317">
          <cell r="A317">
            <v>7090100080</v>
          </cell>
          <cell r="B317" t="str">
            <v>ALVENARIA BLOCO CONCRETO E=9CM APARENTE</v>
          </cell>
          <cell r="C317" t="str">
            <v>M2</v>
          </cell>
          <cell r="D317" t="str">
            <v>61,96</v>
          </cell>
          <cell r="E317">
            <v>49.1</v>
          </cell>
        </row>
        <row r="318">
          <cell r="A318">
            <v>7090100090</v>
          </cell>
          <cell r="B318" t="str">
            <v>ALVENARIA BLOCO CONCRETO E=14CM APARENTE</v>
          </cell>
          <cell r="C318" t="str">
            <v>M2</v>
          </cell>
          <cell r="D318" t="str">
            <v>70,22</v>
          </cell>
          <cell r="E318">
            <v>55.65</v>
          </cell>
        </row>
        <row r="319">
          <cell r="A319">
            <v>7090100100</v>
          </cell>
          <cell r="B319" t="str">
            <v>ALVENARIA BLOCO CONCRETO E=19CM APARENTE</v>
          </cell>
          <cell r="C319" t="str">
            <v>M2</v>
          </cell>
          <cell r="D319" t="str">
            <v>82,81</v>
          </cell>
          <cell r="E319">
            <v>65.62</v>
          </cell>
        </row>
        <row r="320">
          <cell r="A320">
            <v>7090100110</v>
          </cell>
          <cell r="B320" t="str">
            <v>ALVENARIA BLOCO CONCR E=14CM ESTRUTURAL</v>
          </cell>
          <cell r="C320" t="str">
            <v>M2</v>
          </cell>
          <cell r="D320" t="str">
            <v>83,48</v>
          </cell>
          <cell r="E320">
            <v>66.150000000000006</v>
          </cell>
        </row>
        <row r="321">
          <cell r="A321">
            <v>7090100120</v>
          </cell>
          <cell r="B321" t="str">
            <v>ALVENARIA BLOCO CONCR E=19CM ESTRUTURAL</v>
          </cell>
          <cell r="C321" t="str">
            <v>M2</v>
          </cell>
          <cell r="D321" t="str">
            <v>107,75</v>
          </cell>
          <cell r="E321">
            <v>85.39</v>
          </cell>
        </row>
        <row r="322">
          <cell r="A322">
            <v>7090100130</v>
          </cell>
          <cell r="B322" t="str">
            <v>ALVENARIA BLOCO CONCR E=14CM ESTRUT/APAR</v>
          </cell>
          <cell r="C322" t="str">
            <v>M2</v>
          </cell>
          <cell r="D322" t="str">
            <v>93,71</v>
          </cell>
          <cell r="E322">
            <v>74.260000000000005</v>
          </cell>
        </row>
        <row r="323">
          <cell r="A323">
            <v>7090100140</v>
          </cell>
          <cell r="B323" t="str">
            <v>ALVENARIA BLOCO CONCR E=19CM ESTRUT/APAR</v>
          </cell>
          <cell r="C323" t="str">
            <v>M2</v>
          </cell>
          <cell r="D323" t="str">
            <v>117,97</v>
          </cell>
          <cell r="E323">
            <v>93.49</v>
          </cell>
        </row>
        <row r="324">
          <cell r="A324">
            <v>7090100150</v>
          </cell>
          <cell r="B324" t="str">
            <v>ALVENAR BL CONCR U E=14CM ARM/CONC/AMAR</v>
          </cell>
          <cell r="C324" t="str">
            <v>M</v>
          </cell>
          <cell r="D324" t="str">
            <v>34,58</v>
          </cell>
          <cell r="E324">
            <v>27.4</v>
          </cell>
        </row>
        <row r="325">
          <cell r="A325">
            <v>7090100160</v>
          </cell>
          <cell r="B325" t="str">
            <v>ALVENAR BL CONCR U E=19CM ARM/CONC/AMAR</v>
          </cell>
          <cell r="C325" t="str">
            <v>M</v>
          </cell>
          <cell r="D325" t="str">
            <v>39,07</v>
          </cell>
          <cell r="E325">
            <v>30.96</v>
          </cell>
        </row>
        <row r="326">
          <cell r="A326">
            <v>7090100170</v>
          </cell>
          <cell r="B326" t="str">
            <v>ALVENARIA ELEMENTO VAZADO CERAMICO E=7CM</v>
          </cell>
          <cell r="C326" t="str">
            <v>M2</v>
          </cell>
          <cell r="D326" t="str">
            <v>144,29</v>
          </cell>
          <cell r="E326">
            <v>114.34</v>
          </cell>
        </row>
        <row r="327">
          <cell r="A327">
            <v>7090100180</v>
          </cell>
          <cell r="B327" t="str">
            <v>ALVENARIA ELEMENTO VAZADO CONCR E=10CM</v>
          </cell>
          <cell r="C327" t="str">
            <v>M2</v>
          </cell>
          <cell r="D327" t="str">
            <v>138,80</v>
          </cell>
          <cell r="E327">
            <v>109.99</v>
          </cell>
        </row>
        <row r="328">
          <cell r="A328">
            <v>7090100190</v>
          </cell>
          <cell r="B328" t="str">
            <v>ALVENARIA DE PEDRA</v>
          </cell>
          <cell r="C328" t="str">
            <v>M2</v>
          </cell>
          <cell r="D328" t="str">
            <v>458,72</v>
          </cell>
          <cell r="E328">
            <v>363.52</v>
          </cell>
        </row>
        <row r="329">
          <cell r="A329">
            <v>7090100200</v>
          </cell>
          <cell r="B329" t="str">
            <v>GUARDA CORPO PRFV 2"X2"  PADRAO A2.3</v>
          </cell>
          <cell r="C329" t="str">
            <v>M</v>
          </cell>
          <cell r="D329" t="str">
            <v>391,74</v>
          </cell>
          <cell r="E329">
            <v>310.44</v>
          </cell>
        </row>
        <row r="330">
          <cell r="A330">
            <v>7090100210</v>
          </cell>
          <cell r="B330" t="str">
            <v>GUARDA-CORPO GALV 1.1/2"  PAD A2.2 S/TEL</v>
          </cell>
          <cell r="C330" t="str">
            <v>M</v>
          </cell>
          <cell r="D330" t="str">
            <v>534,22</v>
          </cell>
          <cell r="E330">
            <v>423.35</v>
          </cell>
        </row>
        <row r="331">
          <cell r="A331">
            <v>7090100220</v>
          </cell>
          <cell r="B331" t="str">
            <v>GUARDA-CORPO GALV 1.1/2"  PAD A2.2 C/TEL</v>
          </cell>
          <cell r="C331" t="str">
            <v>M</v>
          </cell>
          <cell r="D331" t="str">
            <v>728,95</v>
          </cell>
          <cell r="E331">
            <v>577.66</v>
          </cell>
        </row>
        <row r="332">
          <cell r="A332">
            <v>7090100230</v>
          </cell>
          <cell r="B332" t="str">
            <v>CORRIMAO PRFV 2"X2" PADRAO A2.3</v>
          </cell>
          <cell r="C332" t="str">
            <v>M</v>
          </cell>
          <cell r="D332" t="str">
            <v>228,15</v>
          </cell>
          <cell r="E332">
            <v>180.8</v>
          </cell>
        </row>
        <row r="333">
          <cell r="A333">
            <v>7090100240</v>
          </cell>
          <cell r="B333" t="str">
            <v>CORRIMAO ACO GALV. 1.1/2", PAD A2.4</v>
          </cell>
          <cell r="C333" t="str">
            <v>M</v>
          </cell>
          <cell r="D333" t="str">
            <v>152,72</v>
          </cell>
          <cell r="E333">
            <v>121.02</v>
          </cell>
        </row>
        <row r="334">
          <cell r="A334">
            <v>7090100250</v>
          </cell>
          <cell r="B334" t="str">
            <v>FORRO EM GESSO LISO</v>
          </cell>
          <cell r="C334" t="str">
            <v>M2</v>
          </cell>
          <cell r="D334" t="str">
            <v>37,23</v>
          </cell>
          <cell r="E334">
            <v>29.5</v>
          </cell>
        </row>
        <row r="335">
          <cell r="A335">
            <v>7090100260</v>
          </cell>
          <cell r="B335" t="str">
            <v>FORRO EM REGUAS DE PVC</v>
          </cell>
          <cell r="C335" t="str">
            <v>M2</v>
          </cell>
          <cell r="D335" t="str">
            <v>43,66</v>
          </cell>
          <cell r="E335">
            <v>34.6</v>
          </cell>
        </row>
        <row r="336">
          <cell r="A336">
            <v>7090100270</v>
          </cell>
          <cell r="B336" t="str">
            <v>LINHA DE SOMBRA PARA FORRO DE GESSO</v>
          </cell>
          <cell r="C336" t="str">
            <v>M</v>
          </cell>
          <cell r="D336" t="str">
            <v>19,33</v>
          </cell>
          <cell r="E336">
            <v>15.32</v>
          </cell>
        </row>
        <row r="337">
          <cell r="A337" t="str">
            <v>GRUPO - S10.010 - PISOS E REVESTIMENTOS</v>
          </cell>
        </row>
        <row r="338">
          <cell r="A338">
            <v>7100100010</v>
          </cell>
          <cell r="B338" t="str">
            <v>PISO CERAMICO PEI-5 TIPO "A"</v>
          </cell>
          <cell r="C338" t="str">
            <v>M2</v>
          </cell>
          <cell r="D338" t="str">
            <v>82,98</v>
          </cell>
          <cell r="E338">
            <v>65.760000000000005</v>
          </cell>
        </row>
        <row r="339">
          <cell r="A339">
            <v>7100100020</v>
          </cell>
          <cell r="B339" t="str">
            <v>REVESTIMENTO CERAMICO PEI-3 TIPO "A"</v>
          </cell>
          <cell r="C339" t="str">
            <v>M2</v>
          </cell>
          <cell r="D339" t="str">
            <v>67,41</v>
          </cell>
          <cell r="E339">
            <v>53.42</v>
          </cell>
        </row>
        <row r="340">
          <cell r="A340">
            <v>7100100030</v>
          </cell>
          <cell r="B340" t="str">
            <v>PISO LADRILHO HIDRAULICO 20X20CM</v>
          </cell>
          <cell r="C340" t="str">
            <v>M2</v>
          </cell>
          <cell r="D340" t="str">
            <v>113,96</v>
          </cell>
          <cell r="E340">
            <v>90.31</v>
          </cell>
        </row>
        <row r="341">
          <cell r="A341">
            <v>7100100040</v>
          </cell>
          <cell r="B341" t="str">
            <v>PLACAS CONCR. ARMADO E=8,0CM 50X50CM-VIA</v>
          </cell>
          <cell r="C341" t="str">
            <v>UN</v>
          </cell>
          <cell r="D341" t="str">
            <v>55,15</v>
          </cell>
          <cell r="E341">
            <v>43.7</v>
          </cell>
        </row>
        <row r="342">
          <cell r="A342">
            <v>7100100050</v>
          </cell>
          <cell r="B342" t="str">
            <v>PLACAS CONCR ARMADO E=4,0CM 40X40CM-JARD</v>
          </cell>
          <cell r="C342" t="str">
            <v>UN</v>
          </cell>
          <cell r="D342" t="str">
            <v>25,48</v>
          </cell>
          <cell r="E342">
            <v>20.190000000000001</v>
          </cell>
        </row>
        <row r="343">
          <cell r="A343">
            <v>7100100060</v>
          </cell>
          <cell r="B343" t="str">
            <v>PISO ALTA RESIST C/ JUNTA E AGREGADO 8MM</v>
          </cell>
          <cell r="C343" t="str">
            <v>M2</v>
          </cell>
          <cell r="D343" t="str">
            <v>91,49</v>
          </cell>
          <cell r="E343">
            <v>72.5</v>
          </cell>
        </row>
        <row r="344">
          <cell r="A344">
            <v>7100100070</v>
          </cell>
          <cell r="B344" t="str">
            <v>PISO CIMENTADO E=2,0CM SOB/ LASTRO 8,0CM</v>
          </cell>
          <cell r="C344" t="str">
            <v>M2</v>
          </cell>
          <cell r="D344" t="str">
            <v>65,28</v>
          </cell>
          <cell r="E344">
            <v>51.73</v>
          </cell>
        </row>
        <row r="345">
          <cell r="A345">
            <v>7100100080</v>
          </cell>
          <cell r="B345" t="str">
            <v>RODAPE CERAMICO PEI-5 TIPO "A"</v>
          </cell>
          <cell r="C345" t="str">
            <v>M</v>
          </cell>
          <cell r="D345" t="str">
            <v>16,01</v>
          </cell>
          <cell r="E345">
            <v>12.69</v>
          </cell>
        </row>
        <row r="346">
          <cell r="A346">
            <v>7100100090</v>
          </cell>
          <cell r="B346" t="str">
            <v>RODAPE DE MADEIRA MACICA H=7,0CM</v>
          </cell>
          <cell r="C346" t="str">
            <v>M</v>
          </cell>
          <cell r="D346" t="str">
            <v>23,89</v>
          </cell>
          <cell r="E346">
            <v>18.93</v>
          </cell>
        </row>
        <row r="347">
          <cell r="A347">
            <v>7100100100</v>
          </cell>
          <cell r="B347" t="str">
            <v>SOLEIRA, RODAPE E PEITORIL GRANITO E=2CM</v>
          </cell>
          <cell r="C347" t="str">
            <v>M2</v>
          </cell>
          <cell r="D347" t="str">
            <v>599,83</v>
          </cell>
          <cell r="E347">
            <v>475.34</v>
          </cell>
        </row>
        <row r="348">
          <cell r="A348">
            <v>7100100110</v>
          </cell>
          <cell r="B348" t="str">
            <v>REGUL BASE DE PISO C/ ARGAM 1:3, E=3CM</v>
          </cell>
          <cell r="C348" t="str">
            <v>M2</v>
          </cell>
          <cell r="D348" t="str">
            <v>25,16</v>
          </cell>
          <cell r="E348">
            <v>19.940000000000001</v>
          </cell>
        </row>
        <row r="349">
          <cell r="A349">
            <v>7100100120</v>
          </cell>
          <cell r="B349" t="str">
            <v>EMBOCO ARGAMASSA CIMENTO/CAL/AREIA 1:2:9</v>
          </cell>
          <cell r="C349" t="str">
            <v>M2</v>
          </cell>
          <cell r="D349" t="str">
            <v>32,84</v>
          </cell>
          <cell r="E349">
            <v>26.02</v>
          </cell>
        </row>
        <row r="350">
          <cell r="A350">
            <v>7100100125</v>
          </cell>
          <cell r="B350" t="str">
            <v>EMBOCO ARGAMASSA CIMENTO/AREIA 1:3</v>
          </cell>
          <cell r="C350" t="str">
            <v>M2</v>
          </cell>
          <cell r="D350" t="str">
            <v>33,17</v>
          </cell>
          <cell r="E350">
            <v>26.29</v>
          </cell>
        </row>
        <row r="351">
          <cell r="A351">
            <v>7100100130</v>
          </cell>
          <cell r="B351" t="str">
            <v>REBOCO COMUM ARGAMASSA CIMENTO/AREIA 1:3</v>
          </cell>
          <cell r="C351" t="str">
            <v>M2</v>
          </cell>
          <cell r="D351" t="str">
            <v>21,55</v>
          </cell>
          <cell r="E351">
            <v>17.079999999999998</v>
          </cell>
        </row>
        <row r="352">
          <cell r="A352">
            <v>7100100140</v>
          </cell>
          <cell r="B352" t="str">
            <v>REBOCO PAULISTA ARGAM CIMENTO/AREIA 1:3</v>
          </cell>
          <cell r="C352" t="str">
            <v>M2</v>
          </cell>
          <cell r="D352" t="str">
            <v>32,01</v>
          </cell>
          <cell r="E352">
            <v>25.37</v>
          </cell>
        </row>
        <row r="353">
          <cell r="A353">
            <v>7100100150</v>
          </cell>
          <cell r="B353" t="str">
            <v>REBOCO PAULISTA TETO/PLATIB TRAÇO 1:2:9</v>
          </cell>
          <cell r="C353" t="str">
            <v>M2</v>
          </cell>
          <cell r="D353" t="str">
            <v>47,99</v>
          </cell>
          <cell r="E353">
            <v>38.03</v>
          </cell>
        </row>
        <row r="354">
          <cell r="A354">
            <v>7100100160</v>
          </cell>
          <cell r="B354" t="str">
            <v>CALAFETO ARGAMASSA CIMENTO/AREIA 1:3</v>
          </cell>
          <cell r="C354" t="str">
            <v>M2</v>
          </cell>
          <cell r="D354" t="str">
            <v>4,83</v>
          </cell>
          <cell r="E354">
            <v>3.83</v>
          </cell>
        </row>
        <row r="355">
          <cell r="A355">
            <v>7100100170</v>
          </cell>
          <cell r="B355" t="str">
            <v>CHAPISCO INT/EXT ARGAM CIMENTO/AREIA 1:3</v>
          </cell>
          <cell r="C355" t="str">
            <v>M2</v>
          </cell>
          <cell r="D355" t="str">
            <v>6,40</v>
          </cell>
          <cell r="E355">
            <v>5.07</v>
          </cell>
        </row>
        <row r="356">
          <cell r="A356">
            <v>7100100180</v>
          </cell>
          <cell r="B356" t="str">
            <v>CHAPISCO TETO/PLATIB ARG CIMEN/AREIA 1:3</v>
          </cell>
          <cell r="C356" t="str">
            <v>M2</v>
          </cell>
          <cell r="D356" t="str">
            <v>7,16</v>
          </cell>
          <cell r="E356">
            <v>5.67</v>
          </cell>
        </row>
        <row r="357">
          <cell r="A357">
            <v>7100100190</v>
          </cell>
          <cell r="B357" t="str">
            <v>CHAPISCO ACABAM ARGAM CIMENTO/AREIA 1:3</v>
          </cell>
          <cell r="C357" t="str">
            <v>M2</v>
          </cell>
          <cell r="D357" t="str">
            <v>13,98</v>
          </cell>
          <cell r="E357">
            <v>11.08</v>
          </cell>
        </row>
        <row r="358">
          <cell r="A358">
            <v>7100100200</v>
          </cell>
          <cell r="B358" t="str">
            <v>EMASSAMENTO ESQUADRIAS MADEIRA 2 DEMAOS</v>
          </cell>
          <cell r="C358" t="str">
            <v>M2</v>
          </cell>
          <cell r="D358" t="str">
            <v>23,04</v>
          </cell>
          <cell r="E358">
            <v>18.260000000000002</v>
          </cell>
        </row>
        <row r="359">
          <cell r="A359">
            <v>7100100210</v>
          </cell>
          <cell r="B359" t="str">
            <v>EMASSAM PAREDE/TETO MASSA PVA 2 DEMAOS</v>
          </cell>
          <cell r="C359" t="str">
            <v>M2</v>
          </cell>
          <cell r="D359" t="str">
            <v>17,10</v>
          </cell>
          <cell r="E359">
            <v>13.55</v>
          </cell>
        </row>
        <row r="360">
          <cell r="A360">
            <v>7100100220</v>
          </cell>
          <cell r="B360" t="str">
            <v>EMASSAM PAREDE/TETO MASSA ACRIL 2 DEMAOS</v>
          </cell>
          <cell r="C360" t="str">
            <v>M2</v>
          </cell>
          <cell r="D360" t="str">
            <v>19,34</v>
          </cell>
          <cell r="E360">
            <v>15.33</v>
          </cell>
        </row>
        <row r="361">
          <cell r="A361">
            <v>7100100230</v>
          </cell>
          <cell r="B361" t="str">
            <v>PINTURA CAL PAREDE EXT/MEIO FIO 1 DEMAO</v>
          </cell>
          <cell r="C361" t="str">
            <v>M2</v>
          </cell>
          <cell r="D361" t="str">
            <v>2,84</v>
          </cell>
          <cell r="E361">
            <v>2.25</v>
          </cell>
        </row>
        <row r="362">
          <cell r="A362">
            <v>7100100240</v>
          </cell>
          <cell r="B362" t="str">
            <v>PINTURA PVA LATEX  PAREDE/TETO 2 DEMAOS</v>
          </cell>
          <cell r="C362" t="str">
            <v>M2</v>
          </cell>
          <cell r="D362" t="str">
            <v>14,03</v>
          </cell>
          <cell r="E362">
            <v>11.12</v>
          </cell>
        </row>
        <row r="363">
          <cell r="A363">
            <v>7100100250</v>
          </cell>
          <cell r="B363" t="str">
            <v>PINTURA PVA LATEX  PAREDE/TETO 3 DEMAOS</v>
          </cell>
          <cell r="C363" t="str">
            <v>M2</v>
          </cell>
          <cell r="D363" t="str">
            <v>20,46</v>
          </cell>
          <cell r="E363">
            <v>16.21</v>
          </cell>
        </row>
        <row r="364">
          <cell r="A364">
            <v>7100100260</v>
          </cell>
          <cell r="B364" t="str">
            <v>PINTURA ACRILICA SOBRE CHAPISCO 2 DEMAOS</v>
          </cell>
          <cell r="C364" t="str">
            <v>M2</v>
          </cell>
          <cell r="D364" t="str">
            <v>30,39</v>
          </cell>
          <cell r="E364">
            <v>24.08</v>
          </cell>
        </row>
        <row r="365">
          <cell r="A365">
            <v>7100100270</v>
          </cell>
          <cell r="B365" t="str">
            <v>PINTURA LATEX SOBRE CHAPISCO 2 DEMAOS</v>
          </cell>
          <cell r="C365" t="str">
            <v>M2</v>
          </cell>
          <cell r="D365" t="str">
            <v>26,55</v>
          </cell>
          <cell r="E365">
            <v>21.04</v>
          </cell>
        </row>
        <row r="366">
          <cell r="A366">
            <v>7100100280</v>
          </cell>
          <cell r="B366" t="str">
            <v>PINTURA TEXTURA ACRILICA FINA</v>
          </cell>
          <cell r="C366" t="str">
            <v>M2</v>
          </cell>
          <cell r="D366" t="str">
            <v>17,23</v>
          </cell>
          <cell r="E366">
            <v>13.65</v>
          </cell>
        </row>
        <row r="367">
          <cell r="A367">
            <v>7100100290</v>
          </cell>
          <cell r="B367" t="str">
            <v>PINTURA TEXTURA ACRILICA GROSSA</v>
          </cell>
          <cell r="C367" t="str">
            <v>M2</v>
          </cell>
          <cell r="D367" t="str">
            <v>20,50</v>
          </cell>
          <cell r="E367">
            <v>16.25</v>
          </cell>
        </row>
        <row r="368">
          <cell r="A368">
            <v>7100100300</v>
          </cell>
          <cell r="B368" t="str">
            <v>PINTURA ESMALTE SINTETICO ACO 2 DEMAOS</v>
          </cell>
          <cell r="C368" t="str">
            <v>M2</v>
          </cell>
          <cell r="D368" t="str">
            <v>20,66</v>
          </cell>
          <cell r="E368">
            <v>16.37</v>
          </cell>
        </row>
        <row r="369">
          <cell r="A369">
            <v>7100100310</v>
          </cell>
          <cell r="B369" t="str">
            <v>PINTURA ESMALTE SINTET TUBUL 2 DEMAOS</v>
          </cell>
          <cell r="C369" t="str">
            <v>M2</v>
          </cell>
          <cell r="D369" t="str">
            <v>35,08</v>
          </cell>
          <cell r="E369">
            <v>27.8</v>
          </cell>
        </row>
        <row r="370">
          <cell r="A370">
            <v>7100100320</v>
          </cell>
          <cell r="B370" t="str">
            <v>PINT ESMALTE SINT PAREDE/TETO 2 DEMAOS</v>
          </cell>
          <cell r="C370" t="str">
            <v>M2</v>
          </cell>
          <cell r="D370" t="str">
            <v>21,59</v>
          </cell>
          <cell r="E370">
            <v>17.11</v>
          </cell>
        </row>
        <row r="371">
          <cell r="A371">
            <v>7100100330</v>
          </cell>
          <cell r="B371" t="str">
            <v>PINT ESMALTE SINT PAREDE/TETO 3 DEMAOS</v>
          </cell>
          <cell r="C371" t="str">
            <v>M2</v>
          </cell>
          <cell r="D371" t="str">
            <v>24,18</v>
          </cell>
          <cell r="E371">
            <v>19.16</v>
          </cell>
        </row>
        <row r="372">
          <cell r="A372">
            <v>7100100340</v>
          </cell>
          <cell r="B372" t="str">
            <v>PINTURA ESMALTE SINTET MADEIRA 2 DEMAOS</v>
          </cell>
          <cell r="C372" t="str">
            <v>M2</v>
          </cell>
          <cell r="D372" t="str">
            <v>24,07</v>
          </cell>
          <cell r="E372">
            <v>19.07</v>
          </cell>
        </row>
        <row r="373">
          <cell r="A373">
            <v>7100100350</v>
          </cell>
          <cell r="B373" t="str">
            <v>PINTURA ACRILICA PAREDE/TETO 2 DEMAOS</v>
          </cell>
          <cell r="C373" t="str">
            <v>M2</v>
          </cell>
          <cell r="D373" t="str">
            <v>19,28</v>
          </cell>
          <cell r="E373">
            <v>15.28</v>
          </cell>
        </row>
        <row r="374">
          <cell r="A374">
            <v>7100100360</v>
          </cell>
          <cell r="B374" t="str">
            <v>PINTURA ACRILICA PAREDE/TETO 3 DEMAOS</v>
          </cell>
          <cell r="C374" t="str">
            <v>M2</v>
          </cell>
          <cell r="D374" t="str">
            <v>24,32</v>
          </cell>
          <cell r="E374">
            <v>19.27</v>
          </cell>
        </row>
        <row r="375">
          <cell r="A375">
            <v>7100100370</v>
          </cell>
          <cell r="B375" t="str">
            <v>PINTURA EM VERNIZ ACRILICO 2 DEMAOS</v>
          </cell>
          <cell r="C375" t="str">
            <v>M2</v>
          </cell>
          <cell r="D375" t="str">
            <v>17,48</v>
          </cell>
          <cell r="E375">
            <v>13.85</v>
          </cell>
        </row>
        <row r="376">
          <cell r="A376">
            <v>7100100380</v>
          </cell>
          <cell r="B376" t="str">
            <v>PINTURA EPOXI PAREDES 2 DEMAOS</v>
          </cell>
          <cell r="C376" t="str">
            <v>M2</v>
          </cell>
          <cell r="D376" t="str">
            <v>38,62</v>
          </cell>
          <cell r="E376">
            <v>30.6</v>
          </cell>
        </row>
        <row r="377">
          <cell r="A377">
            <v>7100100390</v>
          </cell>
          <cell r="B377" t="str">
            <v>PINT ANTICORROSIVA ZARCAO FERRO 2 DEMAOS</v>
          </cell>
          <cell r="C377" t="str">
            <v>M2</v>
          </cell>
          <cell r="D377" t="str">
            <v>16,42</v>
          </cell>
          <cell r="E377">
            <v>13.01</v>
          </cell>
        </row>
        <row r="378">
          <cell r="A378">
            <v>7100100400</v>
          </cell>
          <cell r="B378" t="str">
            <v>PINTURA ACRILICA PARA PISO 2 DEMAOS</v>
          </cell>
          <cell r="C378" t="str">
            <v>M2</v>
          </cell>
          <cell r="D378" t="str">
            <v>18,31</v>
          </cell>
          <cell r="E378">
            <v>14.51</v>
          </cell>
        </row>
        <row r="379">
          <cell r="A379">
            <v>7100100410</v>
          </cell>
          <cell r="B379" t="str">
            <v>PINTURA COM NATA DE CIMENTO</v>
          </cell>
          <cell r="C379" t="str">
            <v>M2</v>
          </cell>
          <cell r="D379" t="str">
            <v>10,17</v>
          </cell>
          <cell r="E379">
            <v>8.06</v>
          </cell>
        </row>
        <row r="380">
          <cell r="A380">
            <v>7100100420</v>
          </cell>
          <cell r="B380" t="str">
            <v>BANCADA DE APOIO GRANITO CINZA E=2,0CM</v>
          </cell>
          <cell r="C380" t="str">
            <v>M2</v>
          </cell>
          <cell r="D380" t="str">
            <v>400,32</v>
          </cell>
          <cell r="E380">
            <v>317.24</v>
          </cell>
        </row>
        <row r="381">
          <cell r="A381">
            <v>7100100450</v>
          </cell>
          <cell r="B381" t="str">
            <v>SELADOR ACRILICO PAREDE/TETO</v>
          </cell>
          <cell r="C381" t="str">
            <v>M2</v>
          </cell>
          <cell r="D381" t="str">
            <v>7,15</v>
          </cell>
          <cell r="E381">
            <v>5.67</v>
          </cell>
        </row>
        <row r="382">
          <cell r="A382">
            <v>7100100460</v>
          </cell>
          <cell r="B382" t="str">
            <v>POLIURETANO ACRIL ESTR METAL DUAS DEMAOS</v>
          </cell>
          <cell r="C382" t="str">
            <v>M2</v>
          </cell>
          <cell r="D382" t="str">
            <v>23,28</v>
          </cell>
          <cell r="E382">
            <v>18.45</v>
          </cell>
        </row>
        <row r="383">
          <cell r="A383">
            <v>7100100470</v>
          </cell>
          <cell r="B383" t="str">
            <v>REBOCO IMPERME C/ ARGAMASSA TIXOTROPICA</v>
          </cell>
          <cell r="C383" t="str">
            <v>M2</v>
          </cell>
          <cell r="D383" t="str">
            <v>168,37</v>
          </cell>
          <cell r="E383">
            <v>133.43</v>
          </cell>
        </row>
        <row r="384">
          <cell r="A384">
            <v>7100100480</v>
          </cell>
          <cell r="B384" t="str">
            <v>PINTURA EM VERNIZ REDUTOR EPOXI 2 DEMAOS</v>
          </cell>
          <cell r="C384" t="str">
            <v>M2</v>
          </cell>
          <cell r="D384" t="str">
            <v>20,10</v>
          </cell>
          <cell r="E384">
            <v>15.93</v>
          </cell>
        </row>
        <row r="385">
          <cell r="A385" t="str">
            <v>GRUPO - S11.010 - IMPERMEABILIZAÇÃO</v>
          </cell>
        </row>
        <row r="386">
          <cell r="A386">
            <v>7110100010</v>
          </cell>
          <cell r="B386" t="str">
            <v>ADITIVO IMPERMEABILIZANTE SIKA 1 OU SIMI</v>
          </cell>
          <cell r="C386" t="str">
            <v>KG</v>
          </cell>
          <cell r="D386" t="str">
            <v>8,28</v>
          </cell>
          <cell r="E386">
            <v>6.56</v>
          </cell>
        </row>
        <row r="387">
          <cell r="A387">
            <v>7110100020</v>
          </cell>
          <cell r="B387" t="str">
            <v>ADIT ACELER PEGA/ENDURECIM SIKA 3 OU SIM</v>
          </cell>
          <cell r="C387" t="str">
            <v>KG</v>
          </cell>
          <cell r="D387" t="str">
            <v>14,03</v>
          </cell>
          <cell r="E387">
            <v>11.12</v>
          </cell>
        </row>
        <row r="388">
          <cell r="A388">
            <v>7110100030</v>
          </cell>
          <cell r="B388" t="str">
            <v>ADESIVO BASE POLIMERO SIKAFIX OU SIMILAR</v>
          </cell>
          <cell r="C388" t="str">
            <v>KG</v>
          </cell>
          <cell r="D388" t="str">
            <v>16,68</v>
          </cell>
          <cell r="E388">
            <v>13.22</v>
          </cell>
        </row>
        <row r="389">
          <cell r="A389">
            <v>7110100040</v>
          </cell>
          <cell r="B389" t="str">
            <v>ARGAMASSA FLUIDA SIKAGROUT250 OU SIMILAR</v>
          </cell>
          <cell r="C389" t="str">
            <v>M3</v>
          </cell>
          <cell r="D389" t="str">
            <v>3.977,72</v>
          </cell>
          <cell r="E389">
            <v>3152.17</v>
          </cell>
        </row>
        <row r="390">
          <cell r="A390">
            <v>7110100050</v>
          </cell>
          <cell r="B390" t="str">
            <v>SIKA TOP 108 OU SIMILAR 2 DEMAOS</v>
          </cell>
          <cell r="C390" t="str">
            <v>M2</v>
          </cell>
          <cell r="D390" t="str">
            <v>75,59</v>
          </cell>
          <cell r="E390">
            <v>59.9</v>
          </cell>
        </row>
        <row r="391">
          <cell r="A391">
            <v>7110100060</v>
          </cell>
          <cell r="B391" t="str">
            <v>IGOLFLEX OU SIMILAR 2 DEMAOS</v>
          </cell>
          <cell r="C391" t="str">
            <v>M2</v>
          </cell>
          <cell r="D391" t="str">
            <v>32,41</v>
          </cell>
          <cell r="E391">
            <v>25.68</v>
          </cell>
        </row>
        <row r="392">
          <cell r="A392">
            <v>7110100070</v>
          </cell>
          <cell r="B392" t="str">
            <v>IGOLFLEX OU SIMILAR 3 DEMAOS</v>
          </cell>
          <cell r="C392" t="str">
            <v>M2</v>
          </cell>
          <cell r="D392" t="str">
            <v>48,70</v>
          </cell>
          <cell r="E392">
            <v>38.590000000000003</v>
          </cell>
        </row>
        <row r="393">
          <cell r="A393">
            <v>7110100080</v>
          </cell>
          <cell r="B393" t="str">
            <v>IGOLFLEX BRANCO OU SIMILAR 2 DEMAOS</v>
          </cell>
          <cell r="C393" t="str">
            <v>M2</v>
          </cell>
          <cell r="D393" t="str">
            <v>45,63</v>
          </cell>
          <cell r="E393">
            <v>36.159999999999997</v>
          </cell>
        </row>
        <row r="394">
          <cell r="A394">
            <v>7110100090</v>
          </cell>
          <cell r="B394" t="str">
            <v>IGOLFLEX BRANCO OU SIMILAR 3 DEMAOS</v>
          </cell>
          <cell r="C394" t="str">
            <v>M2</v>
          </cell>
          <cell r="D394" t="str">
            <v>68,58</v>
          </cell>
          <cell r="E394">
            <v>54.35</v>
          </cell>
        </row>
        <row r="395">
          <cell r="A395">
            <v>7110100100</v>
          </cell>
          <cell r="B395" t="str">
            <v>IGOL 2 OU SIMILAR 2 DEMAOS</v>
          </cell>
          <cell r="C395" t="str">
            <v>M2</v>
          </cell>
          <cell r="D395" t="str">
            <v>16,07</v>
          </cell>
          <cell r="E395">
            <v>12.73</v>
          </cell>
        </row>
        <row r="396">
          <cell r="A396">
            <v>7110100110</v>
          </cell>
          <cell r="B396" t="str">
            <v>SIKA TOP 107 OU SIMILAR 1 DEMAO</v>
          </cell>
          <cell r="C396" t="str">
            <v>M2</v>
          </cell>
          <cell r="D396" t="str">
            <v>17,98</v>
          </cell>
          <cell r="E396">
            <v>14.25</v>
          </cell>
        </row>
        <row r="397">
          <cell r="A397">
            <v>7110100120</v>
          </cell>
          <cell r="B397" t="str">
            <v>SIKA TOP 107 OU SIMILAR 2 DEMAOS</v>
          </cell>
          <cell r="C397" t="str">
            <v>M2</v>
          </cell>
          <cell r="D397" t="str">
            <v>35,96</v>
          </cell>
          <cell r="E397">
            <v>28.5</v>
          </cell>
        </row>
        <row r="398">
          <cell r="A398">
            <v>7110100130</v>
          </cell>
          <cell r="B398" t="str">
            <v>SIKA TOP 107 OU SIMILAR 3 DEMAOS</v>
          </cell>
          <cell r="C398" t="str">
            <v>M2</v>
          </cell>
          <cell r="D398" t="str">
            <v>53,93</v>
          </cell>
          <cell r="E398">
            <v>42.74</v>
          </cell>
        </row>
        <row r="399">
          <cell r="A399">
            <v>7110100140</v>
          </cell>
          <cell r="B399" t="str">
            <v>SIKA TOP FLEX OU SIMILAR 1 DEMAO</v>
          </cell>
          <cell r="C399" t="str">
            <v>M2</v>
          </cell>
          <cell r="D399" t="str">
            <v>19,42</v>
          </cell>
          <cell r="E399">
            <v>15.39</v>
          </cell>
        </row>
        <row r="400">
          <cell r="A400">
            <v>7110100150</v>
          </cell>
          <cell r="B400" t="str">
            <v>SIKA TOP FLEX OU SIMILAR 2 DEMAOS</v>
          </cell>
          <cell r="C400" t="str">
            <v>M2</v>
          </cell>
          <cell r="D400" t="str">
            <v>38,84</v>
          </cell>
          <cell r="E400">
            <v>30.78</v>
          </cell>
        </row>
        <row r="401">
          <cell r="A401">
            <v>7110100160</v>
          </cell>
          <cell r="B401" t="str">
            <v>SIKA TOP FLEX OU SIMILAR 3 DEMAOS</v>
          </cell>
          <cell r="C401" t="str">
            <v>M2</v>
          </cell>
          <cell r="D401" t="str">
            <v>58,25</v>
          </cell>
          <cell r="E401">
            <v>46.16</v>
          </cell>
        </row>
        <row r="402">
          <cell r="A402">
            <v>7110100170</v>
          </cell>
          <cell r="B402" t="str">
            <v>SIKAGARD 62 OU SIMILAR</v>
          </cell>
          <cell r="C402" t="str">
            <v>M2</v>
          </cell>
          <cell r="D402" t="str">
            <v>85,82</v>
          </cell>
          <cell r="E402">
            <v>68.010000000000005</v>
          </cell>
        </row>
        <row r="403">
          <cell r="A403">
            <v>7110100180</v>
          </cell>
          <cell r="B403" t="str">
            <v>MANTA ASFALTICA E=4MM ESTRUTURADA</v>
          </cell>
          <cell r="C403" t="str">
            <v>M2</v>
          </cell>
          <cell r="D403" t="str">
            <v>63,68</v>
          </cell>
          <cell r="E403">
            <v>50.46</v>
          </cell>
        </row>
        <row r="404">
          <cell r="A404">
            <v>7110100190</v>
          </cell>
          <cell r="B404" t="str">
            <v>REJUNTE MASTIQUE 2X1 - SIKAFLEX OU SIMIL</v>
          </cell>
          <cell r="C404" t="str">
            <v>M</v>
          </cell>
          <cell r="D404" t="str">
            <v>36,70</v>
          </cell>
          <cell r="E404">
            <v>29.08</v>
          </cell>
        </row>
        <row r="405">
          <cell r="A405">
            <v>7110100200</v>
          </cell>
          <cell r="B405" t="str">
            <v>PINTURA EPOXI ALCATRAO 3 DEMAOS</v>
          </cell>
          <cell r="C405" t="str">
            <v>M2</v>
          </cell>
          <cell r="D405" t="str">
            <v>46,83</v>
          </cell>
          <cell r="E405">
            <v>37.11</v>
          </cell>
        </row>
        <row r="406">
          <cell r="A406">
            <v>7110100210</v>
          </cell>
          <cell r="B406" t="str">
            <v>TECIDO DE POLIESTER 1 CAMADA</v>
          </cell>
          <cell r="C406" t="str">
            <v>M2</v>
          </cell>
          <cell r="D406" t="str">
            <v>9,34</v>
          </cell>
          <cell r="E406">
            <v>7.4</v>
          </cell>
        </row>
        <row r="407">
          <cell r="A407">
            <v>7110100220</v>
          </cell>
          <cell r="B407" t="str">
            <v>ISOPOR COM E=2,5CM</v>
          </cell>
          <cell r="C407" t="str">
            <v>M2</v>
          </cell>
          <cell r="D407" t="str">
            <v>9,38</v>
          </cell>
          <cell r="E407">
            <v>7.43</v>
          </cell>
        </row>
        <row r="408">
          <cell r="A408">
            <v>7110100230</v>
          </cell>
          <cell r="B408" t="str">
            <v>ISOPOR COM E=1,0CM</v>
          </cell>
          <cell r="C408" t="str">
            <v>M2</v>
          </cell>
          <cell r="D408" t="str">
            <v>4,11</v>
          </cell>
          <cell r="E408">
            <v>3.26</v>
          </cell>
        </row>
        <row r="409">
          <cell r="A409">
            <v>7110100240</v>
          </cell>
          <cell r="B409" t="str">
            <v>JUNTA DILAT ELAST CONCR FUNGENBAND O-22</v>
          </cell>
          <cell r="C409" t="str">
            <v>M</v>
          </cell>
          <cell r="D409" t="str">
            <v>416,57</v>
          </cell>
          <cell r="E409">
            <v>330.11</v>
          </cell>
        </row>
        <row r="410">
          <cell r="A410">
            <v>7110100250</v>
          </cell>
          <cell r="B410" t="str">
            <v>REVEST SIKA TOP 122 OU SIMILAR E=20MM</v>
          </cell>
          <cell r="C410" t="str">
            <v>M2</v>
          </cell>
          <cell r="D410" t="str">
            <v>214,86</v>
          </cell>
          <cell r="E410">
            <v>170.27</v>
          </cell>
        </row>
        <row r="411">
          <cell r="A411">
            <v>7110100280</v>
          </cell>
          <cell r="B411" t="str">
            <v>GEOGRELHA DE POLIESTER RESISTENCIA 200KN</v>
          </cell>
          <cell r="C411" t="str">
            <v>M2</v>
          </cell>
          <cell r="D411" t="str">
            <v>106,00</v>
          </cell>
          <cell r="E411">
            <v>84</v>
          </cell>
        </row>
        <row r="412">
          <cell r="A412">
            <v>7110100290</v>
          </cell>
          <cell r="B412" t="str">
            <v>MANTA GEOTEXTIL POLIESTER 10KN/M</v>
          </cell>
          <cell r="C412" t="str">
            <v>M2</v>
          </cell>
          <cell r="D412" t="str">
            <v>8,01</v>
          </cell>
          <cell r="E412">
            <v>6.35</v>
          </cell>
        </row>
        <row r="413">
          <cell r="A413" t="str">
            <v>GRUPO - S12.010 - ESQUADRIAS E VIDROS</v>
          </cell>
        </row>
        <row r="414">
          <cell r="A414">
            <v>7120100010</v>
          </cell>
          <cell r="B414" t="str">
            <v>PORTA MADEIRA PRANCHETA, COMPLETA</v>
          </cell>
          <cell r="C414" t="str">
            <v>M2</v>
          </cell>
          <cell r="D414" t="str">
            <v>311,94</v>
          </cell>
          <cell r="E414">
            <v>247.2</v>
          </cell>
        </row>
        <row r="415">
          <cell r="A415">
            <v>7120100020</v>
          </cell>
          <cell r="B415" t="str">
            <v>PORTA DE MADEIRA ALMOFADA, COMPLETA</v>
          </cell>
          <cell r="C415" t="str">
            <v>M2</v>
          </cell>
          <cell r="D415" t="str">
            <v>340,61</v>
          </cell>
          <cell r="E415">
            <v>269.92</v>
          </cell>
        </row>
        <row r="416">
          <cell r="A416">
            <v>7120100030</v>
          </cell>
          <cell r="B416" t="str">
            <v>PORTA ALUMINIO DE ABRIR/CORRER, COMPLETA</v>
          </cell>
          <cell r="C416" t="str">
            <v>M2</v>
          </cell>
          <cell r="D416" t="str">
            <v>443,32</v>
          </cell>
          <cell r="E416">
            <v>351.31</v>
          </cell>
        </row>
        <row r="417">
          <cell r="A417">
            <v>7120100040</v>
          </cell>
          <cell r="B417" t="str">
            <v>JANELA/BASCULA ALUM ABRIR/CORRER, COMPL</v>
          </cell>
          <cell r="C417" t="str">
            <v>M2</v>
          </cell>
          <cell r="D417" t="str">
            <v>460,49</v>
          </cell>
          <cell r="E417">
            <v>364.92</v>
          </cell>
        </row>
        <row r="418">
          <cell r="A418">
            <v>7120100050</v>
          </cell>
          <cell r="B418" t="str">
            <v>VIDRO LISO TRANSPARENTE E=4MM</v>
          </cell>
          <cell r="C418" t="str">
            <v>M2</v>
          </cell>
          <cell r="D418" t="str">
            <v>128,11</v>
          </cell>
          <cell r="E418">
            <v>101.52</v>
          </cell>
        </row>
        <row r="419">
          <cell r="A419">
            <v>7120100060</v>
          </cell>
          <cell r="B419" t="str">
            <v>DIVISORIA GRANITO CINZA POLIDO DUAS FACE</v>
          </cell>
          <cell r="C419" t="str">
            <v>M2</v>
          </cell>
          <cell r="D419" t="str">
            <v>281,15</v>
          </cell>
          <cell r="E419">
            <v>222.8</v>
          </cell>
        </row>
        <row r="420">
          <cell r="A420">
            <v>7120100070</v>
          </cell>
          <cell r="B420" t="str">
            <v>ESPELHO DE CRISTAL E=4MM</v>
          </cell>
          <cell r="C420" t="str">
            <v>M2</v>
          </cell>
          <cell r="D420" t="str">
            <v>612,80</v>
          </cell>
          <cell r="E420">
            <v>485.62</v>
          </cell>
        </row>
        <row r="421">
          <cell r="A421" t="str">
            <v>GRUPO - S13.010 - COBERTURA</v>
          </cell>
        </row>
        <row r="422">
          <cell r="A422">
            <v>7130100010</v>
          </cell>
          <cell r="B422" t="str">
            <v>COBERT TELHAS FIBR OND E=6MM, C/ MADEIR</v>
          </cell>
          <cell r="C422" t="str">
            <v>M2</v>
          </cell>
          <cell r="D422" t="str">
            <v>116,35</v>
          </cell>
          <cell r="E422">
            <v>92.2</v>
          </cell>
        </row>
        <row r="423">
          <cell r="A423">
            <v>7130100020</v>
          </cell>
          <cell r="B423" t="str">
            <v>COBERT TELHAS FIBR OND E=6MM, S/ MADEIR</v>
          </cell>
          <cell r="C423" t="str">
            <v>M2</v>
          </cell>
          <cell r="D423" t="str">
            <v>56,56</v>
          </cell>
          <cell r="E423">
            <v>44.82</v>
          </cell>
        </row>
        <row r="424">
          <cell r="A424">
            <v>7130100030</v>
          </cell>
          <cell r="B424" t="str">
            <v>COBERT TELHAS FIBR OND E=8MM, C/ MADEIR</v>
          </cell>
          <cell r="C424" t="str">
            <v>M2</v>
          </cell>
          <cell r="D424" t="str">
            <v>133,39</v>
          </cell>
          <cell r="E424">
            <v>105.71</v>
          </cell>
        </row>
        <row r="425">
          <cell r="A425">
            <v>7130100040</v>
          </cell>
          <cell r="B425" t="str">
            <v>COBERT TELHAS FIBR OND E=8MM, S/ MADEIR</v>
          </cell>
          <cell r="C425" t="str">
            <v>M2</v>
          </cell>
          <cell r="D425" t="str">
            <v>68,09</v>
          </cell>
          <cell r="E425">
            <v>53.96</v>
          </cell>
        </row>
        <row r="426">
          <cell r="A426">
            <v>7130100050</v>
          </cell>
          <cell r="B426" t="str">
            <v>COBERTURA TELHAS CANALETE 49, C/ MADEIR</v>
          </cell>
          <cell r="C426" t="str">
            <v>M2</v>
          </cell>
          <cell r="D426" t="str">
            <v>150,38</v>
          </cell>
          <cell r="E426">
            <v>119.17</v>
          </cell>
        </row>
        <row r="427">
          <cell r="A427">
            <v>7130100060</v>
          </cell>
          <cell r="B427" t="str">
            <v>COBERTURA TELHAS CANALETE 49, S/ MADEIR</v>
          </cell>
          <cell r="C427" t="str">
            <v>M2</v>
          </cell>
          <cell r="D427" t="str">
            <v>108,56</v>
          </cell>
          <cell r="E427">
            <v>86.03</v>
          </cell>
        </row>
        <row r="428">
          <cell r="A428">
            <v>7130100070</v>
          </cell>
          <cell r="B428" t="str">
            <v>COBERTURA TELHAS CANALETE 90, C/ MADEIR</v>
          </cell>
          <cell r="C428" t="str">
            <v>M2</v>
          </cell>
          <cell r="D428" t="str">
            <v>185,42</v>
          </cell>
          <cell r="E428">
            <v>146.94</v>
          </cell>
        </row>
        <row r="429">
          <cell r="A429">
            <v>7130100080</v>
          </cell>
          <cell r="B429" t="str">
            <v>COBERTURA TELHAS CANALETE 90 S MADEIRAM</v>
          </cell>
          <cell r="C429" t="str">
            <v>M2</v>
          </cell>
          <cell r="D429" t="str">
            <v>108,70</v>
          </cell>
          <cell r="E429">
            <v>86.14</v>
          </cell>
        </row>
        <row r="430">
          <cell r="A430">
            <v>7130100090</v>
          </cell>
          <cell r="B430" t="str">
            <v>COBERT TELHAS ALUMINIO ONDULADA E=5,0MM</v>
          </cell>
          <cell r="C430" t="str">
            <v>M2</v>
          </cell>
          <cell r="D430" t="str">
            <v>226,56</v>
          </cell>
          <cell r="E430">
            <v>179.54</v>
          </cell>
        </row>
        <row r="431">
          <cell r="A431">
            <v>7130100100</v>
          </cell>
          <cell r="B431" t="str">
            <v>COBERT TELHAS CERAMICA FRANCESA, C/MADEI</v>
          </cell>
          <cell r="C431" t="str">
            <v>M2</v>
          </cell>
          <cell r="D431" t="str">
            <v>170,61</v>
          </cell>
          <cell r="E431">
            <v>135.19999999999999</v>
          </cell>
        </row>
        <row r="432">
          <cell r="A432">
            <v>7130100110</v>
          </cell>
          <cell r="B432" t="str">
            <v>COBERT TELHAS CERAMICA COLONIAL, C/MADEI</v>
          </cell>
          <cell r="C432" t="str">
            <v>M2</v>
          </cell>
          <cell r="D432" t="str">
            <v>152,64</v>
          </cell>
          <cell r="E432">
            <v>120.96</v>
          </cell>
        </row>
        <row r="433">
          <cell r="A433">
            <v>7130100120</v>
          </cell>
          <cell r="B433" t="str">
            <v>COBERT TELHAS TRANSL TRAP, ESTRU METAL</v>
          </cell>
          <cell r="C433" t="str">
            <v>M2</v>
          </cell>
          <cell r="D433" t="str">
            <v>377,46</v>
          </cell>
          <cell r="E433">
            <v>299.12</v>
          </cell>
        </row>
        <row r="434">
          <cell r="A434">
            <v>7130100130</v>
          </cell>
          <cell r="B434" t="str">
            <v>CUMEEIRA UNIVERSAL DE FIBROCIMENTO</v>
          </cell>
          <cell r="C434" t="str">
            <v>M2</v>
          </cell>
          <cell r="D434" t="str">
            <v>82,99</v>
          </cell>
          <cell r="E434">
            <v>65.77</v>
          </cell>
        </row>
        <row r="435">
          <cell r="A435">
            <v>7130100140</v>
          </cell>
          <cell r="B435" t="str">
            <v>RUFO EM ALUMINIO ESP=0,5MM LARGURA 40CM</v>
          </cell>
          <cell r="C435" t="str">
            <v>M</v>
          </cell>
          <cell r="D435" t="str">
            <v>86,05</v>
          </cell>
          <cell r="E435">
            <v>68.19</v>
          </cell>
        </row>
        <row r="436">
          <cell r="A436">
            <v>7130100150</v>
          </cell>
          <cell r="B436" t="str">
            <v>CALHA EM PVC L=20CM COM SUPORTE</v>
          </cell>
          <cell r="C436" t="str">
            <v>M</v>
          </cell>
          <cell r="D436" t="str">
            <v>35,64</v>
          </cell>
          <cell r="E436">
            <v>28.24</v>
          </cell>
        </row>
        <row r="437">
          <cell r="A437" t="str">
            <v>GRUPO -  S14.010 - INSTALAÇÕES HIDROSSANITÁRIAS</v>
          </cell>
        </row>
        <row r="438">
          <cell r="A438">
            <v>7140100010</v>
          </cell>
          <cell r="B438" t="str">
            <v>BACIA SANITARIA LOUCA CAIXA ACOPLADA</v>
          </cell>
          <cell r="C438" t="str">
            <v>UN</v>
          </cell>
          <cell r="D438" t="str">
            <v>570,68</v>
          </cell>
          <cell r="E438">
            <v>452.24</v>
          </cell>
        </row>
        <row r="439">
          <cell r="A439">
            <v>7140100020</v>
          </cell>
          <cell r="B439" t="str">
            <v>BACIA SANITARIA LOUCA CONVENCIONAL</v>
          </cell>
          <cell r="C439" t="str">
            <v>UN</v>
          </cell>
          <cell r="D439" t="str">
            <v>348,43</v>
          </cell>
          <cell r="E439">
            <v>276.12</v>
          </cell>
        </row>
        <row r="440">
          <cell r="A440">
            <v>7140100030</v>
          </cell>
          <cell r="B440" t="str">
            <v>BACIA SANITARIA LOUCA CONVENCIONAL PCD</v>
          </cell>
          <cell r="C440" t="str">
            <v>UN</v>
          </cell>
          <cell r="D440" t="str">
            <v>1.129,44</v>
          </cell>
          <cell r="E440">
            <v>895.03</v>
          </cell>
        </row>
        <row r="441">
          <cell r="A441">
            <v>7140100040</v>
          </cell>
          <cell r="B441" t="str">
            <v>MICTORIO LOUCA SIFONADO</v>
          </cell>
          <cell r="C441" t="str">
            <v>UN</v>
          </cell>
          <cell r="D441" t="str">
            <v>461,62</v>
          </cell>
          <cell r="E441">
            <v>365.81</v>
          </cell>
        </row>
        <row r="442">
          <cell r="A442">
            <v>7140100050</v>
          </cell>
          <cell r="B442" t="str">
            <v>LAVATORIO LOUCA COM COLUNA</v>
          </cell>
          <cell r="C442" t="str">
            <v>UN</v>
          </cell>
          <cell r="D442" t="str">
            <v>328,01</v>
          </cell>
          <cell r="E442">
            <v>259.93</v>
          </cell>
        </row>
        <row r="443">
          <cell r="A443">
            <v>7140100060</v>
          </cell>
          <cell r="B443" t="str">
            <v>LAVATORIO LOUCA COM COLUNA SUSPENSA PCD</v>
          </cell>
          <cell r="C443" t="str">
            <v>UN</v>
          </cell>
          <cell r="D443" t="str">
            <v>286,44</v>
          </cell>
          <cell r="E443">
            <v>226.99</v>
          </cell>
        </row>
        <row r="444">
          <cell r="A444">
            <v>7140100070</v>
          </cell>
          <cell r="B444" t="str">
            <v>LAVATORIO LOUCA SEM COLUNA SUSPENSO</v>
          </cell>
          <cell r="C444" t="str">
            <v>UN</v>
          </cell>
          <cell r="D444" t="str">
            <v>252,73</v>
          </cell>
          <cell r="E444">
            <v>200.28</v>
          </cell>
        </row>
        <row r="445">
          <cell r="A445">
            <v>7140100080</v>
          </cell>
          <cell r="B445" t="str">
            <v>CUBA LOUCA DE EMBUTIR</v>
          </cell>
          <cell r="C445" t="str">
            <v>UN</v>
          </cell>
          <cell r="D445" t="str">
            <v>203,72</v>
          </cell>
          <cell r="E445">
            <v>161.44</v>
          </cell>
        </row>
        <row r="446">
          <cell r="A446">
            <v>7140100090</v>
          </cell>
          <cell r="B446" t="str">
            <v>CUBA ACO INOX DE EMBUTIR</v>
          </cell>
          <cell r="C446" t="str">
            <v>UN</v>
          </cell>
          <cell r="D446" t="str">
            <v>399,40</v>
          </cell>
          <cell r="E446">
            <v>316.51</v>
          </cell>
        </row>
        <row r="447">
          <cell r="A447">
            <v>7140100100</v>
          </cell>
          <cell r="B447" t="str">
            <v>TANQUE LOUCA SUSPENSO SEM COLUNA</v>
          </cell>
          <cell r="C447" t="str">
            <v>UN</v>
          </cell>
          <cell r="D447" t="str">
            <v>548,69</v>
          </cell>
          <cell r="E447">
            <v>434.81</v>
          </cell>
        </row>
        <row r="448">
          <cell r="A448">
            <v>7140100110</v>
          </cell>
          <cell r="B448" t="str">
            <v>CHUVEIRO PLASTICO BRANCO ELETRICO</v>
          </cell>
          <cell r="C448" t="str">
            <v>UN</v>
          </cell>
          <cell r="D448" t="str">
            <v>97,77</v>
          </cell>
          <cell r="E448">
            <v>77.48</v>
          </cell>
        </row>
        <row r="449">
          <cell r="A449">
            <v>7140100120</v>
          </cell>
          <cell r="B449" t="str">
            <v>CHUVEIRO PLASTICO BRANCO COMUM</v>
          </cell>
          <cell r="C449" t="str">
            <v>UN</v>
          </cell>
          <cell r="D449" t="str">
            <v>16,82</v>
          </cell>
          <cell r="E449">
            <v>13.33</v>
          </cell>
        </row>
        <row r="450">
          <cell r="A450">
            <v>7140100130</v>
          </cell>
          <cell r="B450" t="str">
            <v>DUCHA HIGIENICA METAL CROMADO</v>
          </cell>
          <cell r="C450" t="str">
            <v>UN</v>
          </cell>
          <cell r="D450" t="str">
            <v>125,11</v>
          </cell>
          <cell r="E450">
            <v>99.14</v>
          </cell>
        </row>
        <row r="451">
          <cell r="A451">
            <v>7140100140</v>
          </cell>
          <cell r="B451" t="str">
            <v>TORNEIRA BANCADA METAL MANUAL LAVATORIO</v>
          </cell>
          <cell r="C451" t="str">
            <v>UN</v>
          </cell>
          <cell r="D451" t="str">
            <v>106,48</v>
          </cell>
          <cell r="E451">
            <v>84.38</v>
          </cell>
        </row>
        <row r="452">
          <cell r="A452">
            <v>7140100150</v>
          </cell>
          <cell r="B452" t="str">
            <v>TORNEIRA BANCADA METAL AUTOMAT LAVATORIO</v>
          </cell>
          <cell r="C452" t="str">
            <v>UN</v>
          </cell>
          <cell r="D452" t="str">
            <v>213,88</v>
          </cell>
          <cell r="E452">
            <v>169.49</v>
          </cell>
        </row>
        <row r="453">
          <cell r="A453">
            <v>7140100160</v>
          </cell>
          <cell r="B453" t="str">
            <v>TORNEIRA BANCADA METAL MANUAL PIA COZINH</v>
          </cell>
          <cell r="C453" t="str">
            <v>UN</v>
          </cell>
          <cell r="D453" t="str">
            <v>153,15</v>
          </cell>
          <cell r="E453">
            <v>121.36</v>
          </cell>
        </row>
        <row r="454">
          <cell r="A454">
            <v>7140100170</v>
          </cell>
          <cell r="B454" t="str">
            <v>TORNEIRA PVC MANUAL USO GERAL</v>
          </cell>
          <cell r="C454" t="str">
            <v>UN</v>
          </cell>
          <cell r="D454" t="str">
            <v>56,64</v>
          </cell>
          <cell r="E454">
            <v>44.88</v>
          </cell>
        </row>
        <row r="455">
          <cell r="A455">
            <v>7140100180</v>
          </cell>
          <cell r="B455" t="str">
            <v>CABIDE METAL CROMADO UM GANCHO</v>
          </cell>
          <cell r="C455" t="str">
            <v>UN</v>
          </cell>
          <cell r="D455" t="str">
            <v>27,58</v>
          </cell>
          <cell r="E455">
            <v>21.86</v>
          </cell>
        </row>
        <row r="456">
          <cell r="A456">
            <v>7140100190</v>
          </cell>
          <cell r="B456" t="str">
            <v>PAPELEIRA METAL CROMADO</v>
          </cell>
          <cell r="C456" t="str">
            <v>UN</v>
          </cell>
          <cell r="D456" t="str">
            <v>44,88</v>
          </cell>
          <cell r="E456">
            <v>35.57</v>
          </cell>
        </row>
        <row r="457">
          <cell r="A457">
            <v>7140100200</v>
          </cell>
          <cell r="B457" t="str">
            <v>PAPELEIRA PLASTICA PAPEL HIGIENICO ROLAO</v>
          </cell>
          <cell r="C457" t="str">
            <v>UN</v>
          </cell>
          <cell r="D457" t="str">
            <v>59,07</v>
          </cell>
          <cell r="E457">
            <v>46.81</v>
          </cell>
        </row>
        <row r="458">
          <cell r="A458">
            <v>7140100210</v>
          </cell>
          <cell r="B458" t="str">
            <v>TOALHEIRO PLASTICO PAPEL TOALHA</v>
          </cell>
          <cell r="C458" t="str">
            <v>UN</v>
          </cell>
          <cell r="D458" t="str">
            <v>59,07</v>
          </cell>
          <cell r="E458">
            <v>46.81</v>
          </cell>
        </row>
        <row r="459">
          <cell r="A459">
            <v>7140100220</v>
          </cell>
          <cell r="B459" t="str">
            <v>SABONETEIRA PLASTICA TIPO DISPENSER</v>
          </cell>
          <cell r="C459" t="str">
            <v>UN</v>
          </cell>
          <cell r="D459" t="str">
            <v>57,27</v>
          </cell>
          <cell r="E459">
            <v>45.38</v>
          </cell>
        </row>
        <row r="460">
          <cell r="A460">
            <v>7140100230</v>
          </cell>
          <cell r="B460" t="str">
            <v>RALO SECO PVC 100X53X40MM QUADRADO</v>
          </cell>
          <cell r="C460" t="str">
            <v>UN</v>
          </cell>
          <cell r="D460" t="str">
            <v>28,58</v>
          </cell>
          <cell r="E460">
            <v>22.65</v>
          </cell>
        </row>
        <row r="461">
          <cell r="A461">
            <v>7140100240</v>
          </cell>
          <cell r="B461" t="str">
            <v>RALO SINFONADO PVC 100X40MM CILINDRICO</v>
          </cell>
          <cell r="C461" t="str">
            <v>UN</v>
          </cell>
          <cell r="D461" t="str">
            <v>25,86</v>
          </cell>
          <cell r="E461">
            <v>20.49</v>
          </cell>
        </row>
        <row r="462">
          <cell r="A462">
            <v>7140100250</v>
          </cell>
          <cell r="B462" t="str">
            <v>CAIXA SINFONADA PVC 100X100X50MM REDONDA</v>
          </cell>
          <cell r="C462" t="str">
            <v>UN</v>
          </cell>
          <cell r="D462" t="str">
            <v>37,86</v>
          </cell>
          <cell r="E462">
            <v>30</v>
          </cell>
        </row>
        <row r="463">
          <cell r="A463">
            <v>7140100260</v>
          </cell>
          <cell r="B463" t="str">
            <v>CAIXA DESCARGA EXTERNA PLASTICA COMPLETA</v>
          </cell>
          <cell r="C463" t="str">
            <v>UN</v>
          </cell>
          <cell r="D463" t="str">
            <v>169,42</v>
          </cell>
          <cell r="E463">
            <v>134.26</v>
          </cell>
        </row>
        <row r="464">
          <cell r="A464">
            <v>7140100270</v>
          </cell>
          <cell r="B464" t="str">
            <v>CAIXA GORDURA PRE-MOLDADA 40X40X40CM</v>
          </cell>
          <cell r="C464" t="str">
            <v>UN</v>
          </cell>
          <cell r="D464" t="str">
            <v>141,37</v>
          </cell>
          <cell r="E464">
            <v>112.03</v>
          </cell>
        </row>
        <row r="465">
          <cell r="A465">
            <v>7140100280</v>
          </cell>
          <cell r="B465" t="str">
            <v>CAIXA PASSAGEM PRE-MOLDADA 40X40X40CM</v>
          </cell>
          <cell r="C465" t="str">
            <v>UN</v>
          </cell>
          <cell r="D465" t="str">
            <v>140,06</v>
          </cell>
          <cell r="E465">
            <v>110.99</v>
          </cell>
        </row>
        <row r="466">
          <cell r="A466">
            <v>7140100290</v>
          </cell>
          <cell r="B466" t="str">
            <v>CAIXA DAGUA FIBRA VIDRO 500L COMPLETA</v>
          </cell>
          <cell r="C466" t="str">
            <v>UN</v>
          </cell>
          <cell r="D466" t="str">
            <v>828,80</v>
          </cell>
          <cell r="E466">
            <v>656.79</v>
          </cell>
        </row>
        <row r="467">
          <cell r="A467">
            <v>7140100300</v>
          </cell>
          <cell r="B467" t="str">
            <v>CAIXA DAGUA FIBRA VIDRO 1000L COMPLETA</v>
          </cell>
          <cell r="C467" t="str">
            <v>UN</v>
          </cell>
          <cell r="D467" t="str">
            <v>953,52</v>
          </cell>
          <cell r="E467">
            <v>755.62</v>
          </cell>
        </row>
        <row r="468">
          <cell r="A468">
            <v>7140100310</v>
          </cell>
          <cell r="B468" t="str">
            <v>PONTO AGUA FRIA</v>
          </cell>
          <cell r="C468" t="str">
            <v>UN</v>
          </cell>
          <cell r="D468" t="str">
            <v>152,05</v>
          </cell>
          <cell r="E468">
            <v>120.49</v>
          </cell>
        </row>
        <row r="469">
          <cell r="A469">
            <v>7140100320</v>
          </cell>
          <cell r="B469" t="str">
            <v>PONTO DRENO AR-CONDICIONADO</v>
          </cell>
          <cell r="C469" t="str">
            <v>UN</v>
          </cell>
          <cell r="D469" t="str">
            <v>141,77</v>
          </cell>
          <cell r="E469">
            <v>112.35</v>
          </cell>
        </row>
        <row r="470">
          <cell r="A470">
            <v>7140100330</v>
          </cell>
          <cell r="B470" t="str">
            <v>PONTO REGISTRO DE PRESSAO</v>
          </cell>
          <cell r="C470" t="str">
            <v>UN</v>
          </cell>
          <cell r="D470" t="str">
            <v>241,30</v>
          </cell>
          <cell r="E470">
            <v>191.22</v>
          </cell>
        </row>
        <row r="471">
          <cell r="A471">
            <v>7140100340</v>
          </cell>
          <cell r="B471" t="str">
            <v>PONTO REGISTRO DE GAVETA 3/4"</v>
          </cell>
          <cell r="C471" t="str">
            <v>UN</v>
          </cell>
          <cell r="D471" t="str">
            <v>245,63</v>
          </cell>
          <cell r="E471">
            <v>194.65</v>
          </cell>
        </row>
        <row r="472">
          <cell r="A472">
            <v>7140100350</v>
          </cell>
          <cell r="B472" t="str">
            <v>PONTO REGISTRO DE GAVETA 1/2"</v>
          </cell>
          <cell r="C472" t="str">
            <v>UN</v>
          </cell>
          <cell r="D472" t="str">
            <v>236,29</v>
          </cell>
          <cell r="E472">
            <v>187.25</v>
          </cell>
        </row>
        <row r="473">
          <cell r="A473">
            <v>7140100360</v>
          </cell>
          <cell r="B473" t="str">
            <v>PONTO VALVULA DESCARGA MICTORIO</v>
          </cell>
          <cell r="C473" t="str">
            <v>UN</v>
          </cell>
          <cell r="D473" t="str">
            <v>432,84</v>
          </cell>
          <cell r="E473">
            <v>343.01</v>
          </cell>
        </row>
        <row r="474">
          <cell r="A474">
            <v>7140100370</v>
          </cell>
          <cell r="B474" t="str">
            <v>PONTO VALVULA DESCARGA BACIA SANITARIA</v>
          </cell>
          <cell r="C474" t="str">
            <v>UN</v>
          </cell>
          <cell r="D474" t="str">
            <v>477,89</v>
          </cell>
          <cell r="E474">
            <v>378.71</v>
          </cell>
        </row>
        <row r="475">
          <cell r="A475">
            <v>7140100380</v>
          </cell>
          <cell r="B475" t="str">
            <v>PONTO VALVULA DESCARGA BACIA SANITAR PCD</v>
          </cell>
          <cell r="C475" t="str">
            <v>UN</v>
          </cell>
          <cell r="D475" t="str">
            <v>890,83</v>
          </cell>
          <cell r="E475">
            <v>705.94</v>
          </cell>
        </row>
        <row r="476">
          <cell r="A476">
            <v>7140100390</v>
          </cell>
          <cell r="B476" t="str">
            <v>PONTO ESGOTO PRIMARIO</v>
          </cell>
          <cell r="C476" t="str">
            <v>UN</v>
          </cell>
          <cell r="D476" t="str">
            <v>123,87</v>
          </cell>
          <cell r="E476">
            <v>98.16</v>
          </cell>
        </row>
        <row r="477">
          <cell r="A477">
            <v>7140100400</v>
          </cell>
          <cell r="B477" t="str">
            <v>PONTO ESGOTO SECUNDARIO</v>
          </cell>
          <cell r="C477" t="str">
            <v>UN</v>
          </cell>
          <cell r="D477" t="str">
            <v>108,04</v>
          </cell>
          <cell r="E477">
            <v>85.62</v>
          </cell>
        </row>
        <row r="478">
          <cell r="A478">
            <v>7140100410</v>
          </cell>
          <cell r="B478" t="str">
            <v>PONTO VENTILACAO ESGOTO</v>
          </cell>
          <cell r="C478" t="str">
            <v>UN</v>
          </cell>
          <cell r="D478" t="str">
            <v>431,79</v>
          </cell>
          <cell r="E478">
            <v>342.17</v>
          </cell>
        </row>
        <row r="479">
          <cell r="A479">
            <v>7140100420</v>
          </cell>
          <cell r="B479" t="str">
            <v>TANQUE PRE-MOLDADO DE CONCRETO</v>
          </cell>
          <cell r="C479" t="str">
            <v>UN</v>
          </cell>
          <cell r="D479" t="str">
            <v>244,67</v>
          </cell>
          <cell r="E479">
            <v>193.89</v>
          </cell>
        </row>
        <row r="480">
          <cell r="A480">
            <v>7140100430</v>
          </cell>
          <cell r="B480" t="str">
            <v>TUBO PVC SOLD AGUA 20MM, INC CONEXOES</v>
          </cell>
          <cell r="C480" t="str">
            <v>M</v>
          </cell>
          <cell r="D480" t="str">
            <v>20,83</v>
          </cell>
          <cell r="E480">
            <v>16.510000000000002</v>
          </cell>
        </row>
        <row r="481">
          <cell r="A481">
            <v>7140100440</v>
          </cell>
          <cell r="B481" t="str">
            <v>TUBO PVC SOLD AGUA 25MM, INC CONEXOES</v>
          </cell>
          <cell r="C481" t="str">
            <v>M</v>
          </cell>
          <cell r="D481" t="str">
            <v>24,23</v>
          </cell>
          <cell r="E481">
            <v>19.2</v>
          </cell>
        </row>
        <row r="482">
          <cell r="A482">
            <v>7140100450</v>
          </cell>
          <cell r="B482" t="str">
            <v>TUBO PVC SOLD AGUA 32MM, INC CONEXOES</v>
          </cell>
          <cell r="C482" t="str">
            <v>M</v>
          </cell>
          <cell r="D482" t="str">
            <v>33,96</v>
          </cell>
          <cell r="E482">
            <v>26.91</v>
          </cell>
        </row>
        <row r="483">
          <cell r="A483">
            <v>7140100460</v>
          </cell>
          <cell r="B483" t="str">
            <v>TUBO PVC SOLD AGUA 50MM, INC CONEXOES</v>
          </cell>
          <cell r="C483" t="str">
            <v>M</v>
          </cell>
          <cell r="D483" t="str">
            <v>46,13</v>
          </cell>
          <cell r="E483">
            <v>36.56</v>
          </cell>
        </row>
        <row r="484">
          <cell r="A484">
            <v>7140100470</v>
          </cell>
          <cell r="B484" t="str">
            <v>TUBO PVC SOLD ESGOTO 40MM, INC CONEXOES</v>
          </cell>
          <cell r="C484" t="str">
            <v>M</v>
          </cell>
          <cell r="D484" t="str">
            <v>35,26</v>
          </cell>
          <cell r="E484">
            <v>27.94</v>
          </cell>
        </row>
        <row r="485">
          <cell r="A485">
            <v>7140100480</v>
          </cell>
          <cell r="B485" t="str">
            <v>TUBO PVC SOLD ESGOTO 50MM, INC CONEXOES</v>
          </cell>
          <cell r="C485" t="str">
            <v>M</v>
          </cell>
          <cell r="D485" t="str">
            <v>45,35</v>
          </cell>
          <cell r="E485">
            <v>35.94</v>
          </cell>
        </row>
        <row r="486">
          <cell r="A486">
            <v>7140100490</v>
          </cell>
          <cell r="B486" t="str">
            <v>TUBO PVC SOLD ESGOTO 75MM, INC CONEXOES</v>
          </cell>
          <cell r="C486" t="str">
            <v>M</v>
          </cell>
          <cell r="D486" t="str">
            <v>63,67</v>
          </cell>
          <cell r="E486">
            <v>50.46</v>
          </cell>
        </row>
        <row r="487">
          <cell r="A487">
            <v>7140100500</v>
          </cell>
          <cell r="B487" t="str">
            <v>TUBO PVC SOLD ESGOTO 100MM, INC CONEXOES</v>
          </cell>
          <cell r="C487" t="str">
            <v>M</v>
          </cell>
          <cell r="D487" t="str">
            <v>71,19</v>
          </cell>
          <cell r="E487">
            <v>56.41</v>
          </cell>
        </row>
        <row r="488">
          <cell r="A488">
            <v>7140100510</v>
          </cell>
          <cell r="B488" t="str">
            <v>TUBO PVC SOLD ESGOTO 200MM, INC CONEXOES</v>
          </cell>
          <cell r="C488" t="str">
            <v>M</v>
          </cell>
          <cell r="D488" t="str">
            <v>126,52</v>
          </cell>
          <cell r="E488">
            <v>100.26</v>
          </cell>
        </row>
        <row r="489">
          <cell r="A489">
            <v>7140100520</v>
          </cell>
          <cell r="B489" t="str">
            <v>REGISTRO DE GAVETA BRUTO DN 25 MM (1")</v>
          </cell>
          <cell r="C489" t="str">
            <v>UN</v>
          </cell>
          <cell r="D489" t="str">
            <v>115,38</v>
          </cell>
          <cell r="E489">
            <v>91.43</v>
          </cell>
        </row>
        <row r="490">
          <cell r="A490" t="str">
            <v>GRUPO -  S15.010 - INSTALAÇÕES ELÉTRICAS/TELEFONIA/CABEAMENTO</v>
          </cell>
        </row>
        <row r="491">
          <cell r="A491">
            <v>7150100010</v>
          </cell>
          <cell r="B491" t="str">
            <v>PONTO ILUMINACAO APARENTE TETO</v>
          </cell>
          <cell r="C491" t="str">
            <v>UN</v>
          </cell>
          <cell r="D491" t="str">
            <v>100,65</v>
          </cell>
          <cell r="E491">
            <v>79.760000000000005</v>
          </cell>
        </row>
        <row r="492">
          <cell r="A492">
            <v>7150100020</v>
          </cell>
          <cell r="B492" t="str">
            <v>PONTO ILUMINACAO EMBUTIDO PAREDE</v>
          </cell>
          <cell r="C492" t="str">
            <v>UN</v>
          </cell>
          <cell r="D492" t="str">
            <v>112,48</v>
          </cell>
          <cell r="E492">
            <v>89.14</v>
          </cell>
        </row>
        <row r="493">
          <cell r="A493">
            <v>7150100030</v>
          </cell>
          <cell r="B493" t="str">
            <v>PONTO INTERRUPTOR SIMPLES EMBUT 1TECLA</v>
          </cell>
          <cell r="C493" t="str">
            <v>UN</v>
          </cell>
          <cell r="D493" t="str">
            <v>138,40</v>
          </cell>
          <cell r="E493">
            <v>109.68</v>
          </cell>
        </row>
        <row r="494">
          <cell r="A494">
            <v>7150100040</v>
          </cell>
          <cell r="B494" t="str">
            <v>PONTO INTERRUPTOR SIMPLES EMBUT 2TECLAS</v>
          </cell>
          <cell r="C494" t="str">
            <v>UN</v>
          </cell>
          <cell r="D494" t="str">
            <v>157,62</v>
          </cell>
          <cell r="E494">
            <v>124.91</v>
          </cell>
        </row>
        <row r="495">
          <cell r="A495">
            <v>7150100050</v>
          </cell>
          <cell r="B495" t="str">
            <v>PONTO INTERRUPTOR SIMPLES EMBUT 3TECLAS</v>
          </cell>
          <cell r="C495" t="str">
            <v>UN</v>
          </cell>
          <cell r="D495" t="str">
            <v>177,15</v>
          </cell>
          <cell r="E495">
            <v>140.38</v>
          </cell>
        </row>
        <row r="496">
          <cell r="A496">
            <v>7150100060</v>
          </cell>
          <cell r="B496" t="str">
            <v>PONTO TOMADA EMBUTIDO 2P+T 10A/250V</v>
          </cell>
          <cell r="C496" t="str">
            <v>UN</v>
          </cell>
          <cell r="D496" t="str">
            <v>173,18</v>
          </cell>
          <cell r="E496">
            <v>137.24</v>
          </cell>
        </row>
        <row r="497">
          <cell r="A497">
            <v>7150100070</v>
          </cell>
          <cell r="B497" t="str">
            <v>PONTO TOMADA EMBUTIDO 2P+T 20A/250V</v>
          </cell>
          <cell r="C497" t="str">
            <v>UN</v>
          </cell>
          <cell r="D497" t="str">
            <v>215,07</v>
          </cell>
          <cell r="E497">
            <v>170.43</v>
          </cell>
        </row>
        <row r="498">
          <cell r="A498">
            <v>7150100080</v>
          </cell>
          <cell r="B498" t="str">
            <v>PONTO TOMADA EMBUTIDO 3P+T 30A/440V</v>
          </cell>
          <cell r="C498" t="str">
            <v>UN</v>
          </cell>
          <cell r="D498" t="str">
            <v>286,28</v>
          </cell>
          <cell r="E498">
            <v>226.86</v>
          </cell>
        </row>
        <row r="499">
          <cell r="A499">
            <v>7150100090</v>
          </cell>
          <cell r="B499" t="str">
            <v>PONTO TOMADA PISO EMBUTID 2P+T 10A/250V</v>
          </cell>
          <cell r="C499" t="str">
            <v>UN</v>
          </cell>
          <cell r="D499" t="str">
            <v>156,00</v>
          </cell>
          <cell r="E499">
            <v>123.62</v>
          </cell>
        </row>
        <row r="500">
          <cell r="A500">
            <v>7150100100</v>
          </cell>
          <cell r="B500" t="str">
            <v>PONTO TOMADA CHUVEIRO ELETRICO EMBUTIDO</v>
          </cell>
          <cell r="C500" t="str">
            <v>UN</v>
          </cell>
          <cell r="D500" t="str">
            <v>290,40</v>
          </cell>
          <cell r="E500">
            <v>230.13</v>
          </cell>
        </row>
        <row r="501">
          <cell r="A501">
            <v>7150100110</v>
          </cell>
          <cell r="B501" t="str">
            <v>PONTO TOMADA AR CONDICIONADO EMBUTIDO</v>
          </cell>
          <cell r="C501" t="str">
            <v>UN</v>
          </cell>
          <cell r="D501" t="str">
            <v>215,07</v>
          </cell>
          <cell r="E501">
            <v>170.43</v>
          </cell>
        </row>
        <row r="502">
          <cell r="A502">
            <v>7150100120</v>
          </cell>
          <cell r="B502" t="str">
            <v>PONTO TOMADA DE TELEFONE RJ11 EMBUTIDO</v>
          </cell>
          <cell r="C502" t="str">
            <v>UN</v>
          </cell>
          <cell r="D502" t="str">
            <v>188,52</v>
          </cell>
          <cell r="E502">
            <v>149.38999999999999</v>
          </cell>
        </row>
        <row r="503">
          <cell r="A503">
            <v>7150100130</v>
          </cell>
          <cell r="B503" t="str">
            <v>PONTO ANTENA DE TV EMBUTIDO</v>
          </cell>
          <cell r="C503" t="str">
            <v>UN</v>
          </cell>
          <cell r="D503" t="str">
            <v>185,45</v>
          </cell>
          <cell r="E503">
            <v>146.96</v>
          </cell>
        </row>
        <row r="504">
          <cell r="A504">
            <v>7150100520</v>
          </cell>
          <cell r="B504" t="str">
            <v>CAIXA PASSAGEM ALV ELET 500X500MM DT-103</v>
          </cell>
          <cell r="C504" t="str">
            <v>UN</v>
          </cell>
          <cell r="D504" t="str">
            <v>495,90</v>
          </cell>
          <cell r="E504">
            <v>392.98</v>
          </cell>
        </row>
        <row r="505">
          <cell r="A505">
            <v>7150100530</v>
          </cell>
          <cell r="B505" t="str">
            <v>CAIXA PASSAGEM ALV ELET 300X300MM DT-104</v>
          </cell>
          <cell r="C505" t="str">
            <v>UN</v>
          </cell>
          <cell r="D505" t="str">
            <v>222,71</v>
          </cell>
          <cell r="E505">
            <v>176.49</v>
          </cell>
        </row>
        <row r="506">
          <cell r="A506">
            <v>7150100580</v>
          </cell>
          <cell r="B506" t="str">
            <v>POSTE ILUM C/LUMINARIA DECORATIVA DT-118</v>
          </cell>
          <cell r="C506" t="str">
            <v>UN</v>
          </cell>
          <cell r="D506" t="str">
            <v>1.484,49</v>
          </cell>
          <cell r="E506">
            <v>1176.3900000000001</v>
          </cell>
        </row>
        <row r="507">
          <cell r="A507" t="str">
            <v>GRUPO -  16.010 - INSTALAÇÕES ELETROMECÂNICAS</v>
          </cell>
        </row>
        <row r="508">
          <cell r="A508">
            <v>7160100010</v>
          </cell>
          <cell r="B508" t="str">
            <v>MONT E ASSENT CJ MOTOBOMBA POT ATE 10CV</v>
          </cell>
          <cell r="C508" t="str">
            <v>UN</v>
          </cell>
          <cell r="D508" t="str">
            <v>658,88</v>
          </cell>
          <cell r="E508">
            <v>522.13</v>
          </cell>
        </row>
        <row r="509">
          <cell r="A509">
            <v>7160100020</v>
          </cell>
          <cell r="B509" t="str">
            <v>MONT E ASSENT CJ MOTOBOMBA POT 10A20CV</v>
          </cell>
          <cell r="C509" t="str">
            <v>UN</v>
          </cell>
          <cell r="D509" t="str">
            <v>823,60</v>
          </cell>
          <cell r="E509">
            <v>652.66999999999996</v>
          </cell>
        </row>
        <row r="510">
          <cell r="A510">
            <v>7160100030</v>
          </cell>
          <cell r="B510" t="str">
            <v>MONT E ASSENT CJ MOTOBOMBA POT 20A30CV</v>
          </cell>
          <cell r="C510" t="str">
            <v>UN</v>
          </cell>
          <cell r="D510" t="str">
            <v>988,32</v>
          </cell>
          <cell r="E510">
            <v>783.2</v>
          </cell>
        </row>
        <row r="511">
          <cell r="A511">
            <v>7160100040</v>
          </cell>
          <cell r="B511" t="str">
            <v>MONT E ASSENT CJ MOTOBOMBA POT 30A50CV</v>
          </cell>
          <cell r="C511" t="str">
            <v>UN</v>
          </cell>
          <cell r="D511" t="str">
            <v>1.482,48</v>
          </cell>
          <cell r="E511">
            <v>1174.8</v>
          </cell>
        </row>
        <row r="512">
          <cell r="A512">
            <v>7160100050</v>
          </cell>
          <cell r="B512" t="str">
            <v>MONT E ASSENT CJ MOTOBOMBA POT 50A100CV</v>
          </cell>
          <cell r="C512" t="str">
            <v>UN</v>
          </cell>
          <cell r="D512" t="str">
            <v>1.976,64</v>
          </cell>
          <cell r="E512">
            <v>1566.4</v>
          </cell>
        </row>
        <row r="513">
          <cell r="A513">
            <v>7160100060</v>
          </cell>
          <cell r="B513" t="str">
            <v>MONT E ASSENT CJ MOTOBOMBA POT 100A300CV</v>
          </cell>
          <cell r="C513" t="str">
            <v>UN</v>
          </cell>
          <cell r="D513" t="str">
            <v>4.753,50</v>
          </cell>
          <cell r="E513">
            <v>3766.94</v>
          </cell>
        </row>
        <row r="514">
          <cell r="A514">
            <v>7160100070</v>
          </cell>
          <cell r="B514" t="str">
            <v>MONT E ASSENT CJ MOTOBOMBA POT 300A500CV</v>
          </cell>
          <cell r="C514" t="str">
            <v>UN</v>
          </cell>
          <cell r="D514" t="str">
            <v>5.761,20</v>
          </cell>
          <cell r="E514">
            <v>4565.5</v>
          </cell>
        </row>
        <row r="515">
          <cell r="A515">
            <v>7160100080</v>
          </cell>
          <cell r="B515" t="str">
            <v>MONT E ASSENT CJ MOTOBOMBA POT &gt;500CV</v>
          </cell>
          <cell r="C515" t="str">
            <v>UN</v>
          </cell>
          <cell r="D515" t="str">
            <v>6.768,90</v>
          </cell>
          <cell r="E515">
            <v>5364.05</v>
          </cell>
        </row>
        <row r="516">
          <cell r="A516">
            <v>7160100090</v>
          </cell>
          <cell r="B516" t="str">
            <v>MONT E INST QUADRO COMANDO POT ATE 10CV</v>
          </cell>
          <cell r="C516" t="str">
            <v>UN</v>
          </cell>
          <cell r="D516" t="str">
            <v>1.184,64</v>
          </cell>
          <cell r="E516">
            <v>938.77</v>
          </cell>
        </row>
        <row r="517">
          <cell r="A517">
            <v>7160100100</v>
          </cell>
          <cell r="B517" t="str">
            <v>MONT E INST QUADRO COMANDO POT 10A20CV</v>
          </cell>
          <cell r="C517" t="str">
            <v>UN</v>
          </cell>
          <cell r="D517" t="str">
            <v>1.480,80</v>
          </cell>
          <cell r="E517">
            <v>1173.47</v>
          </cell>
        </row>
        <row r="518">
          <cell r="A518">
            <v>7160100110</v>
          </cell>
          <cell r="B518" t="str">
            <v>MONT E INST QUADRO COMANDO POT 20A30CV</v>
          </cell>
          <cell r="C518" t="str">
            <v>UN</v>
          </cell>
          <cell r="D518" t="str">
            <v>1.776,96</v>
          </cell>
          <cell r="E518">
            <v>1408.16</v>
          </cell>
        </row>
        <row r="519">
          <cell r="A519">
            <v>7160100120</v>
          </cell>
          <cell r="B519" t="str">
            <v>MONT E INST QUADRO COMANDO POT 30A50CV</v>
          </cell>
          <cell r="C519" t="str">
            <v>UN</v>
          </cell>
          <cell r="D519" t="str">
            <v>2.221,20</v>
          </cell>
          <cell r="E519">
            <v>1760.2</v>
          </cell>
        </row>
        <row r="520">
          <cell r="A520">
            <v>7160100130</v>
          </cell>
          <cell r="B520" t="str">
            <v>MONT E INST QUADRO COMANDO POT 50A100CV</v>
          </cell>
          <cell r="C520" t="str">
            <v>UN</v>
          </cell>
          <cell r="D520" t="str">
            <v>4.099,68</v>
          </cell>
          <cell r="E520">
            <v>3248.82</v>
          </cell>
        </row>
        <row r="521">
          <cell r="A521">
            <v>7160100140</v>
          </cell>
          <cell r="B521" t="str">
            <v>MONT E INST QUADRO COMANDO POT 100A300CV</v>
          </cell>
          <cell r="C521" t="str">
            <v>UN</v>
          </cell>
          <cell r="D521" t="str">
            <v>4.692,00</v>
          </cell>
          <cell r="E521">
            <v>3718.2</v>
          </cell>
        </row>
        <row r="522">
          <cell r="A522">
            <v>7160100150</v>
          </cell>
          <cell r="B522" t="str">
            <v>MONT E INST QUADRO COMANDO POT 300A500CV</v>
          </cell>
          <cell r="C522" t="str">
            <v>UN</v>
          </cell>
          <cell r="D522" t="str">
            <v>5.432,40</v>
          </cell>
          <cell r="E522">
            <v>4304.9399999999996</v>
          </cell>
        </row>
        <row r="523">
          <cell r="A523">
            <v>7160100160</v>
          </cell>
          <cell r="B523" t="str">
            <v>MONT E INST QUADRO COMANDO POT &gt; 500CV</v>
          </cell>
          <cell r="C523" t="str">
            <v>UN</v>
          </cell>
          <cell r="D523" t="str">
            <v>6.172,80</v>
          </cell>
          <cell r="E523">
            <v>4891.67</v>
          </cell>
        </row>
        <row r="524">
          <cell r="A524">
            <v>7160100180</v>
          </cell>
          <cell r="B524" t="str">
            <v>ESTRUTURA EM MADEIRA DE LEI</v>
          </cell>
          <cell r="C524" t="str">
            <v>M3</v>
          </cell>
          <cell r="D524" t="str">
            <v>7.697,67</v>
          </cell>
          <cell r="E524">
            <v>6100.06</v>
          </cell>
        </row>
        <row r="525">
          <cell r="A525">
            <v>7160100190</v>
          </cell>
          <cell r="B525" t="str">
            <v>COMPORTA STOPLOG FIBRA VIDRO E=3MM</v>
          </cell>
          <cell r="C525" t="str">
            <v>M2</v>
          </cell>
          <cell r="D525" t="str">
            <v>731,91</v>
          </cell>
          <cell r="E525">
            <v>580.01</v>
          </cell>
        </row>
        <row r="526">
          <cell r="A526">
            <v>7160100200</v>
          </cell>
          <cell r="B526" t="str">
            <v>COMPORTA STOPLOG FIBRA VIDRO E=5MM</v>
          </cell>
          <cell r="C526" t="str">
            <v>M2</v>
          </cell>
          <cell r="D526" t="str">
            <v>858,10</v>
          </cell>
          <cell r="E526">
            <v>680.01</v>
          </cell>
        </row>
        <row r="527">
          <cell r="A527">
            <v>7160100210</v>
          </cell>
          <cell r="B527" t="str">
            <v>COMPORTA STOPLOG FIBRA VIDRO E=6MM</v>
          </cell>
          <cell r="C527" t="str">
            <v>M2</v>
          </cell>
          <cell r="D527" t="str">
            <v>984,29</v>
          </cell>
          <cell r="E527">
            <v>780.01</v>
          </cell>
        </row>
        <row r="528">
          <cell r="A528">
            <v>7160100220</v>
          </cell>
          <cell r="B528" t="str">
            <v>COMPORTA STOPLOG FIBRA VIDRO E=7MM</v>
          </cell>
          <cell r="C528" t="str">
            <v>M2</v>
          </cell>
          <cell r="D528" t="str">
            <v>1.110,48</v>
          </cell>
          <cell r="E528">
            <v>880.01</v>
          </cell>
        </row>
        <row r="529">
          <cell r="A529">
            <v>7160100230</v>
          </cell>
          <cell r="B529" t="str">
            <v>COMPORTA STOPLOG FIBRA VIDRO E=10MM</v>
          </cell>
          <cell r="C529" t="str">
            <v>M2</v>
          </cell>
          <cell r="D529" t="str">
            <v>1.489,05</v>
          </cell>
          <cell r="E529">
            <v>1180.01</v>
          </cell>
        </row>
        <row r="530">
          <cell r="A530">
            <v>7160100240</v>
          </cell>
          <cell r="B530" t="str">
            <v>COMPORTA STOPLOG FIBRA VIDRO E=15MM</v>
          </cell>
          <cell r="C530" t="str">
            <v>M2</v>
          </cell>
          <cell r="D530" t="str">
            <v>2.120,00</v>
          </cell>
          <cell r="E530">
            <v>1680.01</v>
          </cell>
        </row>
        <row r="531">
          <cell r="A531">
            <v>7160100250</v>
          </cell>
          <cell r="B531" t="str">
            <v>COMPORTA STOPLOG FIBRA VIDRO E=20MM</v>
          </cell>
          <cell r="C531" t="str">
            <v>M2</v>
          </cell>
          <cell r="D531" t="str">
            <v>2.750,95</v>
          </cell>
          <cell r="E531">
            <v>2180.0100000000002</v>
          </cell>
        </row>
        <row r="532">
          <cell r="A532">
            <v>7160100260</v>
          </cell>
          <cell r="B532" t="str">
            <v>CHICANA FIBRA VIDRO E=3MM</v>
          </cell>
          <cell r="C532" t="str">
            <v>M2</v>
          </cell>
          <cell r="D532" t="str">
            <v>618,34</v>
          </cell>
          <cell r="E532">
            <v>490.01</v>
          </cell>
        </row>
        <row r="533">
          <cell r="A533">
            <v>7160100270</v>
          </cell>
          <cell r="B533" t="str">
            <v>CHICANA FIBRA VIDRO E=5MM</v>
          </cell>
          <cell r="C533" t="str">
            <v>M2</v>
          </cell>
          <cell r="D533" t="str">
            <v>744,53</v>
          </cell>
          <cell r="E533">
            <v>590.01</v>
          </cell>
        </row>
        <row r="534">
          <cell r="A534">
            <v>7160100280</v>
          </cell>
          <cell r="B534" t="str">
            <v>CHICANA FIBRA VIDRO E=6MM</v>
          </cell>
          <cell r="C534" t="str">
            <v>M2</v>
          </cell>
          <cell r="D534" t="str">
            <v>870,72</v>
          </cell>
          <cell r="E534">
            <v>690.01</v>
          </cell>
        </row>
        <row r="535">
          <cell r="A535">
            <v>7160100290</v>
          </cell>
          <cell r="B535" t="str">
            <v>CHICANA FIBRA VIDRO E=7MM</v>
          </cell>
          <cell r="C535" t="str">
            <v>M2</v>
          </cell>
          <cell r="D535" t="str">
            <v>996,91</v>
          </cell>
          <cell r="E535">
            <v>790.01</v>
          </cell>
        </row>
        <row r="536">
          <cell r="A536">
            <v>7160100300</v>
          </cell>
          <cell r="B536" t="str">
            <v>CHICANA FIBRA VIDRO E=10MM</v>
          </cell>
          <cell r="C536" t="str">
            <v>M2</v>
          </cell>
          <cell r="D536" t="str">
            <v>1.375,48</v>
          </cell>
          <cell r="E536">
            <v>1090.01</v>
          </cell>
        </row>
        <row r="537">
          <cell r="A537">
            <v>7160100310</v>
          </cell>
          <cell r="B537" t="str">
            <v>CHICANA FIBRA VIDRO E=15MM</v>
          </cell>
          <cell r="C537" t="str">
            <v>M2</v>
          </cell>
          <cell r="D537" t="str">
            <v>2.006,43</v>
          </cell>
          <cell r="E537">
            <v>1590.01</v>
          </cell>
        </row>
        <row r="538">
          <cell r="A538">
            <v>7160100320</v>
          </cell>
          <cell r="B538" t="str">
            <v>CHICANA FIBRA VIDRO E=20MM</v>
          </cell>
          <cell r="C538" t="str">
            <v>M2</v>
          </cell>
          <cell r="D538" t="str">
            <v>2.637,38</v>
          </cell>
          <cell r="E538">
            <v>2090.0100000000002</v>
          </cell>
        </row>
        <row r="539">
          <cell r="A539">
            <v>7160100330</v>
          </cell>
          <cell r="B539" t="str">
            <v>CALHA PARSHALL PADRAO FIBRA VIDRO W=3"</v>
          </cell>
          <cell r="C539" t="str">
            <v>UN</v>
          </cell>
          <cell r="D539" t="str">
            <v>1.476,44</v>
          </cell>
          <cell r="E539">
            <v>1170.01</v>
          </cell>
        </row>
        <row r="540">
          <cell r="A540">
            <v>7160100340</v>
          </cell>
          <cell r="B540" t="str">
            <v>CALHA PARSHALL PADRAO FIBRA VIDRO W=6"</v>
          </cell>
          <cell r="C540" t="str">
            <v>UN</v>
          </cell>
          <cell r="D540" t="str">
            <v>2.056,92</v>
          </cell>
          <cell r="E540">
            <v>1630.02</v>
          </cell>
        </row>
        <row r="541">
          <cell r="A541">
            <v>7160100350</v>
          </cell>
          <cell r="B541" t="str">
            <v>CALHA PARSHALL PADRAO FIBRA VIDRO W=9"</v>
          </cell>
          <cell r="C541" t="str">
            <v>UN</v>
          </cell>
          <cell r="D541" t="str">
            <v>2.435,49</v>
          </cell>
          <cell r="E541">
            <v>1930.02</v>
          </cell>
        </row>
        <row r="542">
          <cell r="A542">
            <v>7160100360</v>
          </cell>
          <cell r="B542" t="str">
            <v>CALHA PARSHALL PADRAO FIBRA VIDRO W=12"</v>
          </cell>
          <cell r="C542" t="str">
            <v>UN</v>
          </cell>
          <cell r="D542" t="str">
            <v>4.361,14</v>
          </cell>
          <cell r="E542">
            <v>3456.01</v>
          </cell>
        </row>
        <row r="543">
          <cell r="A543">
            <v>7160100370</v>
          </cell>
          <cell r="B543" t="str">
            <v>CALHA PARSHALL PADRAO FIBRA VIDRO W=18"</v>
          </cell>
          <cell r="C543" t="str">
            <v>UN</v>
          </cell>
          <cell r="D543" t="str">
            <v>5.673,52</v>
          </cell>
          <cell r="E543">
            <v>4496.01</v>
          </cell>
        </row>
        <row r="544">
          <cell r="A544">
            <v>7160100380</v>
          </cell>
          <cell r="B544" t="str">
            <v>CALHA PARSHALL PADRAO FIBRA VIDRO W=24"</v>
          </cell>
          <cell r="C544" t="str">
            <v>UN</v>
          </cell>
          <cell r="D544" t="str">
            <v>6.132,85</v>
          </cell>
          <cell r="E544">
            <v>4860.01</v>
          </cell>
        </row>
        <row r="545">
          <cell r="A545">
            <v>7160100390</v>
          </cell>
          <cell r="B545" t="str">
            <v>TAMPA FIBRA VIDRO E=6MM</v>
          </cell>
          <cell r="C545" t="str">
            <v>M2</v>
          </cell>
          <cell r="D545" t="str">
            <v>883,33</v>
          </cell>
          <cell r="E545">
            <v>700</v>
          </cell>
        </row>
        <row r="546">
          <cell r="A546" t="str">
            <v>GRUPO -  S17.010 - ASSENTAMENTO</v>
          </cell>
        </row>
        <row r="547">
          <cell r="A547">
            <v>7170100010</v>
          </cell>
          <cell r="B547" t="str">
            <v>ASSENTAMENTO TUBO FOFO JE DN 50</v>
          </cell>
          <cell r="C547" t="str">
            <v>M</v>
          </cell>
          <cell r="D547" t="str">
            <v>5,15</v>
          </cell>
          <cell r="E547">
            <v>4.08</v>
          </cell>
        </row>
        <row r="548">
          <cell r="A548">
            <v>7170100020</v>
          </cell>
          <cell r="B548" t="str">
            <v>ASSENTAMENTO TUBO FOFO JE DN 80</v>
          </cell>
          <cell r="C548" t="str">
            <v>M</v>
          </cell>
          <cell r="D548" t="str">
            <v>9,78</v>
          </cell>
          <cell r="E548">
            <v>7.75</v>
          </cell>
        </row>
        <row r="549">
          <cell r="A549">
            <v>7170100030</v>
          </cell>
          <cell r="B549" t="str">
            <v>ASSENTAMENTO TUBO FOFO JE DN 100</v>
          </cell>
          <cell r="C549" t="str">
            <v>M</v>
          </cell>
          <cell r="D549" t="str">
            <v>10,54</v>
          </cell>
          <cell r="E549">
            <v>8.35</v>
          </cell>
        </row>
        <row r="550">
          <cell r="A550">
            <v>7170100040</v>
          </cell>
          <cell r="B550" t="str">
            <v>ASSENTAMENTO TUBO FOFO JE DN 150</v>
          </cell>
          <cell r="C550" t="str">
            <v>M</v>
          </cell>
          <cell r="D550" t="str">
            <v>13,70</v>
          </cell>
          <cell r="E550">
            <v>10.86</v>
          </cell>
        </row>
        <row r="551">
          <cell r="A551">
            <v>7170100050</v>
          </cell>
          <cell r="B551" t="str">
            <v>ASSENTAMENTO TUBO FOFO JE DN 200</v>
          </cell>
          <cell r="C551" t="str">
            <v>M</v>
          </cell>
          <cell r="D551" t="str">
            <v>15,83</v>
          </cell>
          <cell r="E551">
            <v>12.54</v>
          </cell>
        </row>
        <row r="552">
          <cell r="A552">
            <v>7170100060</v>
          </cell>
          <cell r="B552" t="str">
            <v>ASSENTAMENTO TUBO FOFO JE DN 250</v>
          </cell>
          <cell r="C552" t="str">
            <v>M</v>
          </cell>
          <cell r="D552" t="str">
            <v>18,99</v>
          </cell>
          <cell r="E552">
            <v>15.05</v>
          </cell>
        </row>
        <row r="553">
          <cell r="A553">
            <v>7170100070</v>
          </cell>
          <cell r="B553" t="str">
            <v>ASSENTAMENTO TUBO FOFO JE DN 300</v>
          </cell>
          <cell r="C553" t="str">
            <v>M</v>
          </cell>
          <cell r="D553" t="str">
            <v>24,00</v>
          </cell>
          <cell r="E553">
            <v>19.02</v>
          </cell>
        </row>
        <row r="554">
          <cell r="A554">
            <v>7170100080</v>
          </cell>
          <cell r="B554" t="str">
            <v>ASSENTAMENTO TUBO FOFO JE DN 350</v>
          </cell>
          <cell r="C554" t="str">
            <v>M</v>
          </cell>
          <cell r="D554" t="str">
            <v>28,74</v>
          </cell>
          <cell r="E554">
            <v>22.78</v>
          </cell>
        </row>
        <row r="555">
          <cell r="A555">
            <v>7170100090</v>
          </cell>
          <cell r="B555" t="str">
            <v>ASSENTAMENTO TUBO FOFO JE DN 400</v>
          </cell>
          <cell r="C555" t="str">
            <v>M</v>
          </cell>
          <cell r="D555" t="str">
            <v>32,97</v>
          </cell>
          <cell r="E555">
            <v>26.13</v>
          </cell>
        </row>
        <row r="556">
          <cell r="A556">
            <v>7170100100</v>
          </cell>
          <cell r="B556" t="str">
            <v>ASSENTAMENTO TUBO FOFO JE DN 450</v>
          </cell>
          <cell r="C556" t="str">
            <v>M</v>
          </cell>
          <cell r="D556" t="str">
            <v>36,93</v>
          </cell>
          <cell r="E556">
            <v>29.27</v>
          </cell>
        </row>
        <row r="557">
          <cell r="A557">
            <v>7170100110</v>
          </cell>
          <cell r="B557" t="str">
            <v>ASSENTAMENTO TUBO FOFO JE DN 500</v>
          </cell>
          <cell r="C557" t="str">
            <v>M</v>
          </cell>
          <cell r="D557" t="str">
            <v>42,72</v>
          </cell>
          <cell r="E557">
            <v>33.85</v>
          </cell>
        </row>
        <row r="558">
          <cell r="A558">
            <v>7170100120</v>
          </cell>
          <cell r="B558" t="str">
            <v>ASSENTAMENTO TUBO FOFO JE DN 600</v>
          </cell>
          <cell r="C558" t="str">
            <v>M</v>
          </cell>
          <cell r="D558" t="str">
            <v>53,32</v>
          </cell>
          <cell r="E558">
            <v>42.25</v>
          </cell>
        </row>
        <row r="559">
          <cell r="A559">
            <v>7170100130</v>
          </cell>
          <cell r="B559" t="str">
            <v>ASSENTAMENTO TUBO FOFO JE DN 700</v>
          </cell>
          <cell r="C559" t="str">
            <v>M</v>
          </cell>
          <cell r="D559" t="str">
            <v>64,94</v>
          </cell>
          <cell r="E559">
            <v>51.46</v>
          </cell>
        </row>
        <row r="560">
          <cell r="A560">
            <v>7170100140</v>
          </cell>
          <cell r="B560" t="str">
            <v>ASSENTAMENTO TUBO FOFO JE DN 800</v>
          </cell>
          <cell r="C560" t="str">
            <v>M</v>
          </cell>
          <cell r="D560" t="str">
            <v>79,04</v>
          </cell>
          <cell r="E560">
            <v>62.64</v>
          </cell>
        </row>
        <row r="561">
          <cell r="A561">
            <v>7170100141</v>
          </cell>
          <cell r="B561" t="str">
            <v>ASSENTAMENTO TUBO FOFO JE DN 900</v>
          </cell>
          <cell r="C561" t="str">
            <v>M</v>
          </cell>
          <cell r="D561" t="str">
            <v>88,20</v>
          </cell>
          <cell r="E561">
            <v>69.89</v>
          </cell>
        </row>
        <row r="562">
          <cell r="A562">
            <v>7170100142</v>
          </cell>
          <cell r="B562" t="str">
            <v>ASSENTAMENTO TUBO FOFO JE DN 1000</v>
          </cell>
          <cell r="C562" t="str">
            <v>M</v>
          </cell>
          <cell r="D562" t="str">
            <v>97,02</v>
          </cell>
          <cell r="E562">
            <v>76.88</v>
          </cell>
        </row>
        <row r="563">
          <cell r="A563">
            <v>7170100143</v>
          </cell>
          <cell r="B563" t="str">
            <v>ASSENTAMENTO TUBO FOFO JE DN 1200</v>
          </cell>
          <cell r="C563" t="str">
            <v>M</v>
          </cell>
          <cell r="D563" t="str">
            <v>105,84</v>
          </cell>
          <cell r="E563">
            <v>83.87</v>
          </cell>
        </row>
        <row r="564">
          <cell r="A564">
            <v>7170100150</v>
          </cell>
          <cell r="B564" t="str">
            <v>ASSENTAMENTO TUBO PVC PBA DN 50</v>
          </cell>
          <cell r="C564" t="str">
            <v>M</v>
          </cell>
          <cell r="D564" t="str">
            <v>3,65</v>
          </cell>
          <cell r="E564">
            <v>2.89</v>
          </cell>
        </row>
        <row r="565">
          <cell r="A565">
            <v>7170100160</v>
          </cell>
          <cell r="B565" t="str">
            <v>ASSENTAMENTO TUBO PVC PBA DN 75</v>
          </cell>
          <cell r="C565" t="str">
            <v>M</v>
          </cell>
          <cell r="D565" t="str">
            <v>4,48</v>
          </cell>
          <cell r="E565">
            <v>3.55</v>
          </cell>
        </row>
        <row r="566">
          <cell r="A566">
            <v>7170100170</v>
          </cell>
          <cell r="B566" t="str">
            <v>ASSENTAMENTO TUBO PVC PBA DN 100</v>
          </cell>
          <cell r="C566" t="str">
            <v>M</v>
          </cell>
          <cell r="D566" t="str">
            <v>5,43</v>
          </cell>
          <cell r="E566">
            <v>4.3</v>
          </cell>
        </row>
        <row r="567">
          <cell r="A567">
            <v>7170100180</v>
          </cell>
          <cell r="B567" t="str">
            <v>ASSENTAMENTO TUBO PVC EB-644 DN 100</v>
          </cell>
          <cell r="C567" t="str">
            <v>M</v>
          </cell>
          <cell r="D567" t="str">
            <v>5,43</v>
          </cell>
          <cell r="E567">
            <v>4.3</v>
          </cell>
        </row>
        <row r="568">
          <cell r="A568">
            <v>7170100190</v>
          </cell>
          <cell r="B568" t="str">
            <v>ASSENTAMENTO TUBO PVC EB-644 DN 150</v>
          </cell>
          <cell r="C568" t="str">
            <v>M</v>
          </cell>
          <cell r="D568" t="str">
            <v>7,10</v>
          </cell>
          <cell r="E568">
            <v>5.63</v>
          </cell>
        </row>
        <row r="569">
          <cell r="A569">
            <v>7170100200</v>
          </cell>
          <cell r="B569" t="str">
            <v>ASSENTAMENTO TUBO PVC EB-644 DN 200</v>
          </cell>
          <cell r="C569" t="str">
            <v>M</v>
          </cell>
          <cell r="D569" t="str">
            <v>8,14</v>
          </cell>
          <cell r="E569">
            <v>6.45</v>
          </cell>
        </row>
        <row r="570">
          <cell r="A570">
            <v>7170100210</v>
          </cell>
          <cell r="B570" t="str">
            <v>ASSENTAMENTO TUBO PVC EB-644 DN 250</v>
          </cell>
          <cell r="C570" t="str">
            <v>M</v>
          </cell>
          <cell r="D570" t="str">
            <v>9,39</v>
          </cell>
          <cell r="E570">
            <v>7.44</v>
          </cell>
        </row>
        <row r="571">
          <cell r="A571">
            <v>7170100220</v>
          </cell>
          <cell r="B571" t="str">
            <v>ASSENTAMENTO TUBO PVC EB-644 DN 300</v>
          </cell>
          <cell r="C571" t="str">
            <v>M</v>
          </cell>
          <cell r="D571" t="str">
            <v>10,33</v>
          </cell>
          <cell r="E571">
            <v>8.19</v>
          </cell>
        </row>
        <row r="572">
          <cell r="A572">
            <v>7170100230</v>
          </cell>
          <cell r="B572" t="str">
            <v>ASSENTAMENTO TUBO PVC EB-644 DN 350</v>
          </cell>
          <cell r="C572" t="str">
            <v>M</v>
          </cell>
          <cell r="D572" t="str">
            <v>11,48</v>
          </cell>
          <cell r="E572">
            <v>9.1</v>
          </cell>
        </row>
        <row r="573">
          <cell r="A573">
            <v>7170100240</v>
          </cell>
          <cell r="B573" t="str">
            <v>ASSENTAMENTO TUBO PVC EB-644 DN 400</v>
          </cell>
          <cell r="C573" t="str">
            <v>M</v>
          </cell>
          <cell r="D573" t="str">
            <v>12,72</v>
          </cell>
          <cell r="E573">
            <v>10.08</v>
          </cell>
        </row>
        <row r="574">
          <cell r="A574">
            <v>7170100250</v>
          </cell>
          <cell r="B574" t="str">
            <v>ASSENTAMENTO TUBO PVC DEFOFO DN 100</v>
          </cell>
          <cell r="C574" t="str">
            <v>M</v>
          </cell>
          <cell r="D574" t="str">
            <v>6,12</v>
          </cell>
          <cell r="E574">
            <v>4.8499999999999996</v>
          </cell>
        </row>
        <row r="575">
          <cell r="A575">
            <v>7170100260</v>
          </cell>
          <cell r="B575" t="str">
            <v>ASSENTAMENTO TUBO PVC DEFOFO DN 150</v>
          </cell>
          <cell r="C575" t="str">
            <v>M</v>
          </cell>
          <cell r="D575" t="str">
            <v>7,65</v>
          </cell>
          <cell r="E575">
            <v>6.06</v>
          </cell>
        </row>
        <row r="576">
          <cell r="A576">
            <v>7170100270</v>
          </cell>
          <cell r="B576" t="str">
            <v>ASSENTAMENTO TUBO PVC DEFOFO DN 200</v>
          </cell>
          <cell r="C576" t="str">
            <v>M</v>
          </cell>
          <cell r="D576" t="str">
            <v>8,63</v>
          </cell>
          <cell r="E576">
            <v>6.84</v>
          </cell>
        </row>
        <row r="577">
          <cell r="A577">
            <v>7170100280</v>
          </cell>
          <cell r="B577" t="str">
            <v>ASSENTAMENTO TUBO PVC DEFOFO DN 250</v>
          </cell>
          <cell r="C577" t="str">
            <v>M</v>
          </cell>
          <cell r="D577" t="str">
            <v>10,27</v>
          </cell>
          <cell r="E577">
            <v>8.14</v>
          </cell>
        </row>
        <row r="578">
          <cell r="A578">
            <v>7170100290</v>
          </cell>
          <cell r="B578" t="str">
            <v>ASSENTAMENTO TUBO PVC DEFOFO DN 300</v>
          </cell>
          <cell r="C578" t="str">
            <v>M</v>
          </cell>
          <cell r="D578" t="str">
            <v>12,11</v>
          </cell>
          <cell r="E578">
            <v>9.6</v>
          </cell>
        </row>
        <row r="579">
          <cell r="A579">
            <v>7170100300</v>
          </cell>
          <cell r="B579" t="str">
            <v>ASSENTAMENTO TUBO PVC DEFOFO DN 350</v>
          </cell>
          <cell r="C579" t="str">
            <v>M</v>
          </cell>
          <cell r="D579" t="str">
            <v>15,13</v>
          </cell>
          <cell r="E579">
            <v>11.99</v>
          </cell>
        </row>
        <row r="580">
          <cell r="A580">
            <v>7170100310</v>
          </cell>
          <cell r="B580" t="str">
            <v>ASSENTAMENTO TUBO PVC DEFOFO DN 400</v>
          </cell>
          <cell r="C580" t="str">
            <v>M</v>
          </cell>
          <cell r="D580" t="str">
            <v>18,17</v>
          </cell>
          <cell r="E580">
            <v>14.4</v>
          </cell>
        </row>
        <row r="581">
          <cell r="A581">
            <v>7170100320</v>
          </cell>
          <cell r="B581" t="str">
            <v>ASSENTAMENTO TUBO PVC DEFOFO DN 500</v>
          </cell>
          <cell r="C581" t="str">
            <v>M</v>
          </cell>
          <cell r="D581" t="str">
            <v>21,20</v>
          </cell>
          <cell r="E581">
            <v>16.8</v>
          </cell>
        </row>
        <row r="582">
          <cell r="A582">
            <v>7170100330</v>
          </cell>
          <cell r="B582" t="str">
            <v>ASSENTAMENTO TUBO PVC EB-608 DN 40</v>
          </cell>
          <cell r="C582" t="str">
            <v>M</v>
          </cell>
          <cell r="D582" t="str">
            <v>3,34</v>
          </cell>
          <cell r="E582">
            <v>2.65</v>
          </cell>
        </row>
        <row r="583">
          <cell r="A583">
            <v>7170100340</v>
          </cell>
          <cell r="B583" t="str">
            <v>ASSENTAMENTO TUBO PVC EB-608 DN 50</v>
          </cell>
          <cell r="C583" t="str">
            <v>M</v>
          </cell>
          <cell r="D583" t="str">
            <v>3,65</v>
          </cell>
          <cell r="E583">
            <v>2.89</v>
          </cell>
        </row>
        <row r="584">
          <cell r="A584">
            <v>7170100350</v>
          </cell>
          <cell r="B584" t="str">
            <v>ASSENTAMENTO TUBO PVC EB-608 DN 75</v>
          </cell>
          <cell r="C584" t="str">
            <v>M</v>
          </cell>
          <cell r="D584" t="str">
            <v>4,59</v>
          </cell>
          <cell r="E584">
            <v>3.64</v>
          </cell>
        </row>
        <row r="585">
          <cell r="A585">
            <v>7170100360</v>
          </cell>
          <cell r="B585" t="str">
            <v>ASSENTAMENTO TUBO PVC EB-608 DN 100</v>
          </cell>
          <cell r="C585" t="str">
            <v>M</v>
          </cell>
          <cell r="D585" t="str">
            <v>5,43</v>
          </cell>
          <cell r="E585">
            <v>4.3</v>
          </cell>
        </row>
        <row r="586">
          <cell r="A586">
            <v>7170100370</v>
          </cell>
          <cell r="B586" t="str">
            <v>ASSENTAMENTO TUBO PVC ROSCA 1/2"</v>
          </cell>
          <cell r="C586" t="str">
            <v>M</v>
          </cell>
          <cell r="D586" t="str">
            <v>3,76</v>
          </cell>
          <cell r="E586">
            <v>2.98</v>
          </cell>
        </row>
        <row r="587">
          <cell r="A587">
            <v>7170100380</v>
          </cell>
          <cell r="B587" t="str">
            <v>ASSENTAMENTO TUBO PVC ROSCA 3/4"</v>
          </cell>
          <cell r="C587" t="str">
            <v>M</v>
          </cell>
          <cell r="D587" t="str">
            <v>3,97</v>
          </cell>
          <cell r="E587">
            <v>3.15</v>
          </cell>
        </row>
        <row r="588">
          <cell r="A588">
            <v>7170100390</v>
          </cell>
          <cell r="B588" t="str">
            <v>ASSENTAMENTO TUBO PVC ROSCA 1"</v>
          </cell>
          <cell r="C588" t="str">
            <v>M</v>
          </cell>
          <cell r="D588" t="str">
            <v>4,17</v>
          </cell>
          <cell r="E588">
            <v>3.3</v>
          </cell>
        </row>
        <row r="589">
          <cell r="A589">
            <v>7170100400</v>
          </cell>
          <cell r="B589" t="str">
            <v>ASSENTAMENTO TUBO PVC ROSCA 1.1/4"</v>
          </cell>
          <cell r="C589" t="str">
            <v>M</v>
          </cell>
          <cell r="D589" t="str">
            <v>4,59</v>
          </cell>
          <cell r="E589">
            <v>3.64</v>
          </cell>
        </row>
        <row r="590">
          <cell r="A590">
            <v>7170100410</v>
          </cell>
          <cell r="B590" t="str">
            <v>ASSENTAMENTO TUBO PVC ROSCA 1.1/2"</v>
          </cell>
          <cell r="C590" t="str">
            <v>M</v>
          </cell>
          <cell r="D590" t="str">
            <v>5,43</v>
          </cell>
          <cell r="E590">
            <v>4.3</v>
          </cell>
        </row>
        <row r="591">
          <cell r="A591">
            <v>7170100420</v>
          </cell>
          <cell r="B591" t="str">
            <v>ASSENTAMENTO TUBO PVC ROSCA 2"</v>
          </cell>
          <cell r="C591" t="str">
            <v>M</v>
          </cell>
          <cell r="D591" t="str">
            <v>5,74</v>
          </cell>
          <cell r="E591">
            <v>4.55</v>
          </cell>
        </row>
        <row r="592">
          <cell r="A592">
            <v>7170100430</v>
          </cell>
          <cell r="B592" t="str">
            <v>ASSENTAMENTO TUBO PVC ROSCA 2.1/2"</v>
          </cell>
          <cell r="C592" t="str">
            <v>M</v>
          </cell>
          <cell r="D592" t="str">
            <v>6,27</v>
          </cell>
          <cell r="E592">
            <v>4.97</v>
          </cell>
        </row>
        <row r="593">
          <cell r="A593">
            <v>7170100440</v>
          </cell>
          <cell r="B593" t="str">
            <v>ASSENTAMENTO TUBO PVC ROSCA 3"</v>
          </cell>
          <cell r="C593" t="str">
            <v>M</v>
          </cell>
          <cell r="D593" t="str">
            <v>6,69</v>
          </cell>
          <cell r="E593">
            <v>5.3</v>
          </cell>
        </row>
        <row r="594">
          <cell r="A594">
            <v>7170100450</v>
          </cell>
          <cell r="B594" t="str">
            <v>ASSENTAMENTO TUBO PVC ROSCA 4"</v>
          </cell>
          <cell r="C594" t="str">
            <v>M</v>
          </cell>
          <cell r="D594" t="str">
            <v>7,10</v>
          </cell>
          <cell r="E594">
            <v>5.63</v>
          </cell>
        </row>
        <row r="595">
          <cell r="A595">
            <v>7170100460</v>
          </cell>
          <cell r="B595" t="str">
            <v>ASSENTAMENTO TUBO PVC SOLDA D 20</v>
          </cell>
          <cell r="C595" t="str">
            <v>M</v>
          </cell>
          <cell r="D595" t="str">
            <v>1,30</v>
          </cell>
          <cell r="E595">
            <v>1.03</v>
          </cell>
        </row>
        <row r="596">
          <cell r="A596">
            <v>7170100470</v>
          </cell>
          <cell r="B596" t="str">
            <v>ASSENTAMENTO TUBO PVC SOLDA D 25</v>
          </cell>
          <cell r="C596" t="str">
            <v>M</v>
          </cell>
          <cell r="D596" t="str">
            <v>1,38</v>
          </cell>
          <cell r="E596">
            <v>1.0900000000000001</v>
          </cell>
        </row>
        <row r="597">
          <cell r="A597">
            <v>7170100480</v>
          </cell>
          <cell r="B597" t="str">
            <v>ASSENTAMENTO TUBO PVC SOLDA D 32</v>
          </cell>
          <cell r="C597" t="str">
            <v>M</v>
          </cell>
          <cell r="D597" t="str">
            <v>1,46</v>
          </cell>
          <cell r="E597">
            <v>1.1599999999999999</v>
          </cell>
        </row>
        <row r="598">
          <cell r="A598">
            <v>7170100490</v>
          </cell>
          <cell r="B598" t="str">
            <v>ASSENTAMENTO TUBO PVC SOLDA D 40</v>
          </cell>
          <cell r="C598" t="str">
            <v>M</v>
          </cell>
          <cell r="D598" t="str">
            <v>3,65</v>
          </cell>
          <cell r="E598">
            <v>2.89</v>
          </cell>
        </row>
        <row r="599">
          <cell r="A599">
            <v>7170100500</v>
          </cell>
          <cell r="B599" t="str">
            <v>ASSENTAMENTO TUBO PVC SOLDA D 50</v>
          </cell>
          <cell r="C599" t="str">
            <v>M</v>
          </cell>
          <cell r="D599" t="str">
            <v>4,48</v>
          </cell>
          <cell r="E599">
            <v>3.55</v>
          </cell>
        </row>
        <row r="600">
          <cell r="A600">
            <v>7170100510</v>
          </cell>
          <cell r="B600" t="str">
            <v>ASSENTAMENTO TUBO PVC SOLDA D 60</v>
          </cell>
          <cell r="C600" t="str">
            <v>M</v>
          </cell>
          <cell r="D600" t="str">
            <v>4,90</v>
          </cell>
          <cell r="E600">
            <v>3.88</v>
          </cell>
        </row>
        <row r="601">
          <cell r="A601">
            <v>7170100520</v>
          </cell>
          <cell r="B601" t="str">
            <v>ASSENTAMENTO TUBO PVC SOLDA D 110</v>
          </cell>
          <cell r="C601" t="str">
            <v>M</v>
          </cell>
          <cell r="D601" t="str">
            <v>5,43</v>
          </cell>
          <cell r="E601">
            <v>4.3</v>
          </cell>
        </row>
        <row r="602">
          <cell r="A602">
            <v>7170100530</v>
          </cell>
          <cell r="B602" t="str">
            <v>ASSENTAMENTO TUBO FOGO ROSCA D 1/2"</v>
          </cell>
          <cell r="C602" t="str">
            <v>M</v>
          </cell>
          <cell r="D602" t="str">
            <v>4,59</v>
          </cell>
          <cell r="E602">
            <v>3.64</v>
          </cell>
        </row>
        <row r="603">
          <cell r="A603">
            <v>7170100540</v>
          </cell>
          <cell r="B603" t="str">
            <v>ASSENTAMENTO TUBO FOGO ROSCA D 3/4"</v>
          </cell>
          <cell r="C603" t="str">
            <v>M</v>
          </cell>
          <cell r="D603" t="str">
            <v>5,43</v>
          </cell>
          <cell r="E603">
            <v>4.3</v>
          </cell>
        </row>
        <row r="604">
          <cell r="A604">
            <v>7170100550</v>
          </cell>
          <cell r="B604" t="str">
            <v>ASSENTAMENTO TUBO FOGO ROSCA D 2"</v>
          </cell>
          <cell r="C604" t="str">
            <v>M</v>
          </cell>
          <cell r="D604" t="str">
            <v>9,08</v>
          </cell>
          <cell r="E604">
            <v>7.2</v>
          </cell>
        </row>
        <row r="605">
          <cell r="A605">
            <v>7170100560</v>
          </cell>
          <cell r="B605" t="str">
            <v>ASSENTAMENTO TUBO FOGO ROSCA D 2.1/2"</v>
          </cell>
          <cell r="C605" t="str">
            <v>M</v>
          </cell>
          <cell r="D605" t="str">
            <v>10,02</v>
          </cell>
          <cell r="E605">
            <v>7.94</v>
          </cell>
        </row>
        <row r="606">
          <cell r="A606">
            <v>7170100570</v>
          </cell>
          <cell r="B606" t="str">
            <v>ASSENTAMENTO TUBO FOGO ROSCA D 3"</v>
          </cell>
          <cell r="C606" t="str">
            <v>M</v>
          </cell>
          <cell r="D606" t="str">
            <v>10,43</v>
          </cell>
          <cell r="E606">
            <v>8.27</v>
          </cell>
        </row>
        <row r="607">
          <cell r="A607">
            <v>7170100580</v>
          </cell>
          <cell r="B607" t="str">
            <v>ASSENTAMENTO TUBO FOGO ROSCA D 4"</v>
          </cell>
          <cell r="C607" t="str">
            <v>M</v>
          </cell>
          <cell r="D607" t="str">
            <v>11,90</v>
          </cell>
          <cell r="E607">
            <v>9.43</v>
          </cell>
        </row>
        <row r="608">
          <cell r="A608">
            <v>7170100590</v>
          </cell>
          <cell r="B608" t="str">
            <v>ASSENTAMENTO TUBO FOGO ROSCA D 6"</v>
          </cell>
          <cell r="C608" t="str">
            <v>M</v>
          </cell>
          <cell r="D608" t="str">
            <v>16,69</v>
          </cell>
          <cell r="E608">
            <v>13.23</v>
          </cell>
        </row>
        <row r="609">
          <cell r="A609">
            <v>7170100600</v>
          </cell>
          <cell r="B609" t="str">
            <v>ASSENTAMENTO TUBO CONCRETO DN 200</v>
          </cell>
          <cell r="C609" t="str">
            <v>M</v>
          </cell>
          <cell r="D609" t="str">
            <v>36,22</v>
          </cell>
          <cell r="E609">
            <v>28.7</v>
          </cell>
        </row>
        <row r="610">
          <cell r="A610">
            <v>7170100610</v>
          </cell>
          <cell r="B610" t="str">
            <v>ASSENTAMENTO TUBO CONCRETO DN 300</v>
          </cell>
          <cell r="C610" t="str">
            <v>M</v>
          </cell>
          <cell r="D610" t="str">
            <v>45,76</v>
          </cell>
          <cell r="E610">
            <v>36.26</v>
          </cell>
        </row>
        <row r="611">
          <cell r="A611">
            <v>7170100620</v>
          </cell>
          <cell r="B611" t="str">
            <v>ASSENTAMENTO TUBO CONCRETO DN 400</v>
          </cell>
          <cell r="C611" t="str">
            <v>M</v>
          </cell>
          <cell r="D611" t="str">
            <v>56,24</v>
          </cell>
          <cell r="E611">
            <v>44.57</v>
          </cell>
        </row>
        <row r="612">
          <cell r="A612">
            <v>7170100630</v>
          </cell>
          <cell r="B612" t="str">
            <v>ASSENTAMENTO TUBO CONCRETO DN 500</v>
          </cell>
          <cell r="C612" t="str">
            <v>M</v>
          </cell>
          <cell r="D612" t="str">
            <v>70,33</v>
          </cell>
          <cell r="E612">
            <v>55.73</v>
          </cell>
        </row>
        <row r="613">
          <cell r="A613">
            <v>7170100640</v>
          </cell>
          <cell r="B613" t="str">
            <v>ASSENTAMENTO TUBO CONCRETO DN 600</v>
          </cell>
          <cell r="C613" t="str">
            <v>M</v>
          </cell>
          <cell r="D613" t="str">
            <v>83,21</v>
          </cell>
          <cell r="E613">
            <v>65.94</v>
          </cell>
        </row>
        <row r="614">
          <cell r="A614">
            <v>7170100650</v>
          </cell>
          <cell r="B614" t="str">
            <v>ASSENTAMENTO TUBO CONCRETO DN 700</v>
          </cell>
          <cell r="C614" t="str">
            <v>M</v>
          </cell>
          <cell r="D614" t="str">
            <v>124,79</v>
          </cell>
          <cell r="E614">
            <v>98.89</v>
          </cell>
        </row>
        <row r="615">
          <cell r="A615">
            <v>7170100660</v>
          </cell>
          <cell r="B615" t="str">
            <v>ASSENTAMENTO TUBO CONCRETO DN 800</v>
          </cell>
          <cell r="C615" t="str">
            <v>M</v>
          </cell>
          <cell r="D615" t="str">
            <v>173,43</v>
          </cell>
          <cell r="E615">
            <v>137.44</v>
          </cell>
        </row>
        <row r="616">
          <cell r="A616">
            <v>7170100670</v>
          </cell>
          <cell r="B616" t="str">
            <v>ASSENTAMENTO TUBO CONCRETO DN 900</v>
          </cell>
          <cell r="C616" t="str">
            <v>M</v>
          </cell>
          <cell r="D616" t="str">
            <v>233,23</v>
          </cell>
          <cell r="E616">
            <v>184.82</v>
          </cell>
        </row>
        <row r="617">
          <cell r="A617">
            <v>7170100680</v>
          </cell>
          <cell r="B617" t="str">
            <v>ASSENTAMENTO TUBO CONCRETO DN 1000</v>
          </cell>
          <cell r="C617" t="str">
            <v>M</v>
          </cell>
          <cell r="D617" t="str">
            <v>248,74</v>
          </cell>
          <cell r="E617">
            <v>197.12</v>
          </cell>
        </row>
        <row r="618">
          <cell r="A618">
            <v>7170100690</v>
          </cell>
          <cell r="B618" t="str">
            <v>ASSENTAMENTO TUBO CONCRETO DN 1200</v>
          </cell>
          <cell r="C618" t="str">
            <v>M</v>
          </cell>
          <cell r="D618" t="str">
            <v>278,28</v>
          </cell>
          <cell r="E618">
            <v>220.52</v>
          </cell>
        </row>
        <row r="619">
          <cell r="A619">
            <v>7170100700</v>
          </cell>
          <cell r="B619" t="str">
            <v>ASSENTAMENTO TUBO CONCRETO DN 1500</v>
          </cell>
          <cell r="C619" t="str">
            <v>M</v>
          </cell>
          <cell r="D619" t="str">
            <v>287,68</v>
          </cell>
          <cell r="E619">
            <v>227.97</v>
          </cell>
        </row>
        <row r="620">
          <cell r="A620">
            <v>7170100710</v>
          </cell>
          <cell r="B620" t="str">
            <v>ASSENT TUBO FOFO DN 80 SOBRE PILARES</v>
          </cell>
          <cell r="C620" t="str">
            <v>M</v>
          </cell>
          <cell r="D620" t="str">
            <v>15,35</v>
          </cell>
          <cell r="E620">
            <v>12.16</v>
          </cell>
        </row>
        <row r="621">
          <cell r="A621">
            <v>7170100720</v>
          </cell>
          <cell r="B621" t="str">
            <v>ASSENT TUBO FOFO DN 100 SOBRE PILARES</v>
          </cell>
          <cell r="C621" t="str">
            <v>M</v>
          </cell>
          <cell r="D621" t="str">
            <v>17,90</v>
          </cell>
          <cell r="E621">
            <v>14.18</v>
          </cell>
        </row>
        <row r="622">
          <cell r="A622">
            <v>7170100730</v>
          </cell>
          <cell r="B622" t="str">
            <v>ASSENT TUBO FOFO DN 150 SOBRE PILARES</v>
          </cell>
          <cell r="C622" t="str">
            <v>M</v>
          </cell>
          <cell r="D622" t="str">
            <v>19,17</v>
          </cell>
          <cell r="E622">
            <v>15.19</v>
          </cell>
        </row>
        <row r="623">
          <cell r="A623">
            <v>7170100740</v>
          </cell>
          <cell r="B623" t="str">
            <v>ASSENT TUBO FOFO DN 200 SOBRE PILARES</v>
          </cell>
          <cell r="C623" t="str">
            <v>M</v>
          </cell>
          <cell r="D623" t="str">
            <v>22,34</v>
          </cell>
          <cell r="E623">
            <v>17.7</v>
          </cell>
        </row>
        <row r="624">
          <cell r="A624">
            <v>7170100750</v>
          </cell>
          <cell r="B624" t="str">
            <v>ASSENT TUBO FOFO DN 250 SOBRE PILARES</v>
          </cell>
          <cell r="C624" t="str">
            <v>M</v>
          </cell>
          <cell r="D624" t="str">
            <v>24,67</v>
          </cell>
          <cell r="E624">
            <v>19.55</v>
          </cell>
        </row>
        <row r="625">
          <cell r="A625">
            <v>7170100760</v>
          </cell>
          <cell r="B625" t="str">
            <v>ASSENT TUBO FOFO DN 300 SOBRE PILARES</v>
          </cell>
          <cell r="C625" t="str">
            <v>M</v>
          </cell>
          <cell r="D625" t="str">
            <v>27,66</v>
          </cell>
          <cell r="E625">
            <v>21.92</v>
          </cell>
        </row>
        <row r="626">
          <cell r="A626">
            <v>7170100770</v>
          </cell>
          <cell r="B626" t="str">
            <v>ASSENT TUBO FOFO DN 350 SOBRE PILARES</v>
          </cell>
          <cell r="C626" t="str">
            <v>M</v>
          </cell>
          <cell r="D626" t="str">
            <v>31,91</v>
          </cell>
          <cell r="E626">
            <v>25.29</v>
          </cell>
        </row>
        <row r="627">
          <cell r="A627">
            <v>7170100780</v>
          </cell>
          <cell r="B627" t="str">
            <v>ASSENT TUBO FOFO DN 400 SOBRE PILARES</v>
          </cell>
          <cell r="C627" t="str">
            <v>M</v>
          </cell>
          <cell r="D627" t="str">
            <v>39,62</v>
          </cell>
          <cell r="E627">
            <v>31.4</v>
          </cell>
        </row>
        <row r="628">
          <cell r="A628" t="str">
            <v>GRUPO -   S18.010 - SERVIÇOS DE FUNDIÇÃO E USINAGEM</v>
          </cell>
        </row>
        <row r="629">
          <cell r="A629">
            <v>7180100010</v>
          </cell>
          <cell r="B629" t="str">
            <v>PECAS EM CHAPAS/PERFIL/BARRA EM ACO</v>
          </cell>
          <cell r="C629" t="str">
            <v>KG</v>
          </cell>
          <cell r="D629" t="str">
            <v>26,35</v>
          </cell>
          <cell r="E629">
            <v>20.88</v>
          </cell>
        </row>
        <row r="630">
          <cell r="A630">
            <v>7180100020</v>
          </cell>
          <cell r="B630" t="str">
            <v>TUBOS E CONEXOES FLANGEADOS EM ACO</v>
          </cell>
          <cell r="C630" t="str">
            <v>KG</v>
          </cell>
          <cell r="D630" t="str">
            <v>37,91</v>
          </cell>
          <cell r="E630">
            <v>30.04</v>
          </cell>
        </row>
        <row r="631">
          <cell r="A631">
            <v>7180100030</v>
          </cell>
          <cell r="B631" t="str">
            <v>TUBOS E CONEXOES EM ACO SOLDADO</v>
          </cell>
          <cell r="C631" t="str">
            <v>KG</v>
          </cell>
          <cell r="D631" t="str">
            <v>32,05</v>
          </cell>
          <cell r="E631">
            <v>25.4</v>
          </cell>
        </row>
        <row r="632">
          <cell r="A632">
            <v>7180100040</v>
          </cell>
          <cell r="B632" t="str">
            <v>PECAS EM CHAPAS/PERFIL/BARRA EM ACO INOX</v>
          </cell>
          <cell r="C632" t="str">
            <v>KG</v>
          </cell>
          <cell r="D632" t="str">
            <v>61,84</v>
          </cell>
          <cell r="E632">
            <v>49.01</v>
          </cell>
        </row>
        <row r="633">
          <cell r="A633">
            <v>7180100050</v>
          </cell>
          <cell r="B633" t="str">
            <v>TUBOS E CONEXOES EM ACO INOX</v>
          </cell>
          <cell r="C633" t="str">
            <v>KG</v>
          </cell>
          <cell r="D633" t="str">
            <v>91,33</v>
          </cell>
          <cell r="E633">
            <v>72.37</v>
          </cell>
        </row>
        <row r="634">
          <cell r="A634">
            <v>7180100060</v>
          </cell>
          <cell r="B634" t="str">
            <v>PECAS EM ESTRUTURA PESADA EM ACO</v>
          </cell>
          <cell r="C634" t="str">
            <v>KG</v>
          </cell>
          <cell r="D634" t="str">
            <v>18,48</v>
          </cell>
          <cell r="E634">
            <v>14.64</v>
          </cell>
        </row>
        <row r="635">
          <cell r="A635">
            <v>7180100070</v>
          </cell>
          <cell r="B635" t="str">
            <v>CORTE SOLDA DE TUBOS ATE DN 150</v>
          </cell>
          <cell r="C635" t="str">
            <v>UN</v>
          </cell>
          <cell r="D635" t="str">
            <v>76,93</v>
          </cell>
          <cell r="E635">
            <v>60.96</v>
          </cell>
        </row>
        <row r="636">
          <cell r="A636">
            <v>7180100080</v>
          </cell>
          <cell r="B636" t="str">
            <v>CORTE SOLDA DE TUBOS DN 200</v>
          </cell>
          <cell r="C636" t="str">
            <v>UN</v>
          </cell>
          <cell r="D636" t="str">
            <v>90,15</v>
          </cell>
          <cell r="E636">
            <v>71.44</v>
          </cell>
        </row>
        <row r="637">
          <cell r="A637">
            <v>7180100090</v>
          </cell>
          <cell r="B637" t="str">
            <v>CORTE SOLDA DE TUBOS DN 250</v>
          </cell>
          <cell r="C637" t="str">
            <v>UN</v>
          </cell>
          <cell r="D637" t="str">
            <v>100,26</v>
          </cell>
          <cell r="E637">
            <v>79.45</v>
          </cell>
        </row>
        <row r="638">
          <cell r="A638">
            <v>7180100100</v>
          </cell>
          <cell r="B638" t="str">
            <v>CORTE SOLDA DE TUBOS DN 300</v>
          </cell>
          <cell r="C638" t="str">
            <v>UN</v>
          </cell>
          <cell r="D638" t="str">
            <v>122,62</v>
          </cell>
          <cell r="E638">
            <v>97.17</v>
          </cell>
        </row>
        <row r="639">
          <cell r="A639">
            <v>7180100110</v>
          </cell>
          <cell r="B639" t="str">
            <v>CORTE SOLDA DE TUBOS DN 400</v>
          </cell>
          <cell r="C639" t="str">
            <v>UN</v>
          </cell>
          <cell r="D639" t="str">
            <v>145,58</v>
          </cell>
          <cell r="E639">
            <v>115.37</v>
          </cell>
        </row>
        <row r="640">
          <cell r="A640">
            <v>7180100120</v>
          </cell>
          <cell r="B640" t="str">
            <v>CORTE SOLDA DE TUBOS DN 500</v>
          </cell>
          <cell r="C640" t="str">
            <v>UN</v>
          </cell>
          <cell r="D640" t="str">
            <v>185,44</v>
          </cell>
          <cell r="E640">
            <v>146.94999999999999</v>
          </cell>
        </row>
        <row r="641">
          <cell r="A641">
            <v>7180100130</v>
          </cell>
          <cell r="B641" t="str">
            <v>CORTE SOLDA DE TUBOS DN 600</v>
          </cell>
          <cell r="C641" t="str">
            <v>UN</v>
          </cell>
          <cell r="D641" t="str">
            <v>246,43</v>
          </cell>
          <cell r="E641">
            <v>195.28</v>
          </cell>
        </row>
        <row r="642">
          <cell r="A642">
            <v>7180100140</v>
          </cell>
          <cell r="B642" t="str">
            <v>CORTE SOLDA DE TUBOS DN 700</v>
          </cell>
          <cell r="C642" t="str">
            <v>UN</v>
          </cell>
          <cell r="D642" t="str">
            <v>307,46</v>
          </cell>
          <cell r="E642">
            <v>243.65</v>
          </cell>
        </row>
        <row r="643">
          <cell r="A643" t="str">
            <v>GRUPO -  S19.010 - INTERLIGAÇÕES</v>
          </cell>
        </row>
        <row r="644">
          <cell r="A644">
            <v>7190100010</v>
          </cell>
          <cell r="B644" t="str">
            <v>INTERLIGACAO DE REDE ATE DN 100</v>
          </cell>
          <cell r="C644" t="str">
            <v>UN</v>
          </cell>
          <cell r="D644" t="str">
            <v>409,22</v>
          </cell>
          <cell r="E644">
            <v>324.29000000000002</v>
          </cell>
        </row>
        <row r="645">
          <cell r="A645">
            <v>7190100020</v>
          </cell>
          <cell r="B645" t="str">
            <v>INTERLIGACAO DE REDE DN 150</v>
          </cell>
          <cell r="C645" t="str">
            <v>UN</v>
          </cell>
          <cell r="D645" t="str">
            <v>1.641,61</v>
          </cell>
          <cell r="E645">
            <v>1300.9000000000001</v>
          </cell>
        </row>
        <row r="646">
          <cell r="A646">
            <v>7190100030</v>
          </cell>
          <cell r="B646" t="str">
            <v>INTERLIGACAO DE REDE  DN 200 A DN 300</v>
          </cell>
          <cell r="C646" t="str">
            <v>UN</v>
          </cell>
          <cell r="D646" t="str">
            <v>8.322,72</v>
          </cell>
          <cell r="E646">
            <v>6595.39</v>
          </cell>
        </row>
        <row r="647">
          <cell r="A647">
            <v>7190100040</v>
          </cell>
          <cell r="B647" t="str">
            <v>INTERLIGACAO DE REDE  DN 350 A DN 500</v>
          </cell>
          <cell r="C647" t="str">
            <v>UN</v>
          </cell>
          <cell r="D647" t="str">
            <v>10.236,50</v>
          </cell>
          <cell r="E647">
            <v>8111.97</v>
          </cell>
        </row>
        <row r="648">
          <cell r="A648">
            <v>7190100050</v>
          </cell>
          <cell r="B648" t="str">
            <v>INTERLIGACAO DE REDE  DN 600 A DN 700</v>
          </cell>
          <cell r="C648" t="str">
            <v>UN</v>
          </cell>
          <cell r="D648" t="str">
            <v>18.113,54</v>
          </cell>
          <cell r="E648">
            <v>14354.18</v>
          </cell>
        </row>
        <row r="649">
          <cell r="A649">
            <v>7190100060</v>
          </cell>
          <cell r="B649" t="str">
            <v>INTERLIGACAO DE REDE  DN 800 A DN 900</v>
          </cell>
          <cell r="C649" t="str">
            <v>UN</v>
          </cell>
          <cell r="D649" t="str">
            <v>27.919,24</v>
          </cell>
          <cell r="E649">
            <v>22124.76</v>
          </cell>
        </row>
        <row r="650">
          <cell r="A650">
            <v>7190100070</v>
          </cell>
          <cell r="B650" t="str">
            <v>INTERLIGACAO DE REDE  DN 1000</v>
          </cell>
          <cell r="C650" t="str">
            <v>UN</v>
          </cell>
          <cell r="D650" t="str">
            <v>35.694,18</v>
          </cell>
          <cell r="E650">
            <v>28286.06</v>
          </cell>
        </row>
        <row r="651">
          <cell r="A651">
            <v>7190100080</v>
          </cell>
          <cell r="B651" t="str">
            <v>INTERLIGACAO DE REDE DN 75-C/ REDE CARGA</v>
          </cell>
          <cell r="C651" t="str">
            <v>UN</v>
          </cell>
          <cell r="D651" t="str">
            <v>494,93</v>
          </cell>
          <cell r="E651">
            <v>392.21</v>
          </cell>
        </row>
        <row r="652">
          <cell r="A652">
            <v>7190100090</v>
          </cell>
          <cell r="B652" t="str">
            <v>INTERLIGACAO DE REDE DN 100-C/ REDE CARG</v>
          </cell>
          <cell r="C652" t="str">
            <v>UN</v>
          </cell>
          <cell r="D652" t="str">
            <v>1.354,28</v>
          </cell>
          <cell r="E652">
            <v>1073.21</v>
          </cell>
        </row>
        <row r="653">
          <cell r="A653">
            <v>7190100100</v>
          </cell>
          <cell r="B653" t="str">
            <v>INTERLIGACAO DE REDE DN 150-C/ REDE CARG</v>
          </cell>
          <cell r="C653" t="str">
            <v>UN</v>
          </cell>
          <cell r="D653" t="str">
            <v>1.381,01</v>
          </cell>
          <cell r="E653">
            <v>1094.3900000000001</v>
          </cell>
        </row>
        <row r="654">
          <cell r="A654">
            <v>7190100110</v>
          </cell>
          <cell r="B654" t="str">
            <v>INTERLIGACAO DE REDE DN 200-C/ REDE CARG</v>
          </cell>
          <cell r="C654" t="str">
            <v>UN</v>
          </cell>
          <cell r="D654" t="str">
            <v>1.980,48</v>
          </cell>
          <cell r="E654">
            <v>1569.44</v>
          </cell>
        </row>
        <row r="655">
          <cell r="A655">
            <v>7190100120</v>
          </cell>
          <cell r="B655" t="str">
            <v>INTERLIGACAO DE REDE DN 250-C/ REDE CARG</v>
          </cell>
          <cell r="C655" t="str">
            <v>UN</v>
          </cell>
          <cell r="D655" t="str">
            <v>2.046,21</v>
          </cell>
          <cell r="E655">
            <v>1621.53</v>
          </cell>
        </row>
        <row r="656">
          <cell r="A656">
            <v>7190100130</v>
          </cell>
          <cell r="B656" t="str">
            <v>INTERLIGACAO DE REDE DN 300-C/ REDE CARG</v>
          </cell>
          <cell r="C656" t="str">
            <v>UN</v>
          </cell>
          <cell r="D656" t="str">
            <v>2.433,83</v>
          </cell>
          <cell r="E656">
            <v>1928.7</v>
          </cell>
        </row>
        <row r="657">
          <cell r="A657">
            <v>7190100140</v>
          </cell>
          <cell r="B657" t="str">
            <v>INTERLIGACAO DE REDE DN 350-C/ REDE CARG</v>
          </cell>
          <cell r="C657" t="str">
            <v>UN</v>
          </cell>
          <cell r="D657" t="str">
            <v>2.440,41</v>
          </cell>
          <cell r="E657">
            <v>1933.92</v>
          </cell>
        </row>
        <row r="658">
          <cell r="A658">
            <v>7190100150</v>
          </cell>
          <cell r="B658" t="str">
            <v>INTERLIGACAO DE REDE DN 400-C/ REDE CARG</v>
          </cell>
          <cell r="C658" t="str">
            <v>UN</v>
          </cell>
          <cell r="D658" t="str">
            <v>3.230,33</v>
          </cell>
          <cell r="E658">
            <v>2559.89</v>
          </cell>
        </row>
        <row r="659">
          <cell r="A659" t="str">
            <v>GRUPO -   S20.010 - LIGAÇÕES PREDIAIS</v>
          </cell>
        </row>
        <row r="660">
          <cell r="A660">
            <v>7200100010</v>
          </cell>
          <cell r="B660" t="str">
            <v>LIG PRED ESG LONGA C/MAT S/PAV H0,6A1,0M</v>
          </cell>
          <cell r="C660" t="str">
            <v>UN</v>
          </cell>
          <cell r="D660" t="str">
            <v>622,26</v>
          </cell>
          <cell r="E660">
            <v>493.11</v>
          </cell>
        </row>
        <row r="661">
          <cell r="A661">
            <v>7200100020</v>
          </cell>
          <cell r="B661" t="str">
            <v>LIG PRED ESG LONGA C/MAT PARAL H0,6A1,0M</v>
          </cell>
          <cell r="C661" t="str">
            <v>UN</v>
          </cell>
          <cell r="D661" t="str">
            <v>900,08</v>
          </cell>
          <cell r="E661">
            <v>713.27</v>
          </cell>
        </row>
        <row r="662">
          <cell r="A662">
            <v>7200100030</v>
          </cell>
          <cell r="B662" t="str">
            <v>LIG PRED ESG LONGA C/MAT BLOCO H0,6A1,0M</v>
          </cell>
          <cell r="C662" t="str">
            <v>UN</v>
          </cell>
          <cell r="D662" t="str">
            <v>887,58</v>
          </cell>
          <cell r="E662">
            <v>703.37</v>
          </cell>
        </row>
        <row r="663">
          <cell r="A663">
            <v>7200100040</v>
          </cell>
          <cell r="B663" t="str">
            <v>LIG PRED ESG LONGA C/MAT ASFAL H0,6A1,0M</v>
          </cell>
          <cell r="C663" t="str">
            <v>UN</v>
          </cell>
          <cell r="D663" t="str">
            <v>976,54</v>
          </cell>
          <cell r="E663">
            <v>773.86</v>
          </cell>
        </row>
        <row r="664">
          <cell r="A664">
            <v>7200100050</v>
          </cell>
          <cell r="B664" t="str">
            <v>LIG PRED ESG CURTA C/MAT S/PAV H0,6A1,0M</v>
          </cell>
          <cell r="C664" t="str">
            <v>UN</v>
          </cell>
          <cell r="D664" t="str">
            <v>458,29</v>
          </cell>
          <cell r="E664">
            <v>363.17</v>
          </cell>
        </row>
        <row r="665">
          <cell r="A665">
            <v>7200100060</v>
          </cell>
          <cell r="B665" t="str">
            <v>LIG PRED ESG CURTA C/MAT PARAL H0,6A1,0M</v>
          </cell>
          <cell r="C665" t="str">
            <v>UN</v>
          </cell>
          <cell r="D665" t="str">
            <v>626,22</v>
          </cell>
          <cell r="E665">
            <v>496.25</v>
          </cell>
        </row>
        <row r="666">
          <cell r="A666">
            <v>7200100070</v>
          </cell>
          <cell r="B666" t="str">
            <v>LIG PRED ESG CURTA C/MAT BLOCO H0,6A1,0M</v>
          </cell>
          <cell r="C666" t="str">
            <v>UN</v>
          </cell>
          <cell r="D666" t="str">
            <v>617,93</v>
          </cell>
          <cell r="E666">
            <v>489.68</v>
          </cell>
        </row>
        <row r="667">
          <cell r="A667">
            <v>7200100080</v>
          </cell>
          <cell r="B667" t="str">
            <v>LIG PRED ESG CURTA C/MAT ASFAL H0,6A1,0M</v>
          </cell>
          <cell r="C667" t="str">
            <v>UN</v>
          </cell>
          <cell r="D667" t="str">
            <v>676,06</v>
          </cell>
          <cell r="E667">
            <v>535.75</v>
          </cell>
        </row>
        <row r="668">
          <cell r="A668">
            <v>7200100090</v>
          </cell>
          <cell r="B668" t="str">
            <v>LIG PRED AGUA DN 20, C/ COLAR, S/PAV</v>
          </cell>
          <cell r="C668" t="str">
            <v>UN</v>
          </cell>
          <cell r="D668" t="str">
            <v>210,60</v>
          </cell>
          <cell r="E668">
            <v>166.89</v>
          </cell>
        </row>
        <row r="669">
          <cell r="A669">
            <v>7200100100</v>
          </cell>
          <cell r="B669" t="str">
            <v>LIG PRED AGUA DN 20, C/ COLAR, ASFALTO</v>
          </cell>
          <cell r="C669" t="str">
            <v>UN</v>
          </cell>
          <cell r="D669" t="str">
            <v>589,11</v>
          </cell>
          <cell r="E669">
            <v>466.84</v>
          </cell>
        </row>
        <row r="670">
          <cell r="A670">
            <v>7200100110</v>
          </cell>
          <cell r="B670" t="str">
            <v>LIG PRED AGUA DN 20, C/ COLAR, PARALELO</v>
          </cell>
          <cell r="C670" t="str">
            <v>UN</v>
          </cell>
          <cell r="D670" t="str">
            <v>381,54</v>
          </cell>
          <cell r="E670">
            <v>302.35000000000002</v>
          </cell>
        </row>
        <row r="671">
          <cell r="A671">
            <v>7200100120</v>
          </cell>
          <cell r="B671" t="str">
            <v>LIG PRED AGUA DN 20, C/ COLAR, BLOCO</v>
          </cell>
          <cell r="C671" t="str">
            <v>UN</v>
          </cell>
          <cell r="D671" t="str">
            <v>368,64</v>
          </cell>
          <cell r="E671">
            <v>292.13</v>
          </cell>
        </row>
        <row r="672">
          <cell r="A672">
            <v>7200100130</v>
          </cell>
          <cell r="B672" t="str">
            <v>LIG PRED AGUA DN 20, C/ TE, S/PAVIMENTO</v>
          </cell>
          <cell r="C672" t="str">
            <v>UN</v>
          </cell>
          <cell r="D672" t="str">
            <v>235,93</v>
          </cell>
          <cell r="E672">
            <v>186.96</v>
          </cell>
        </row>
        <row r="673">
          <cell r="A673">
            <v>7200100140</v>
          </cell>
          <cell r="B673" t="str">
            <v>LIG PRED AGUA DN 20, C/ TE, ASFALTO</v>
          </cell>
          <cell r="C673" t="str">
            <v>UN</v>
          </cell>
          <cell r="D673" t="str">
            <v>614,44</v>
          </cell>
          <cell r="E673">
            <v>486.92</v>
          </cell>
        </row>
        <row r="674">
          <cell r="A674">
            <v>7200100150</v>
          </cell>
          <cell r="B674" t="str">
            <v>LIG PRED AGUA DN 20, C/ TE, PARALELO</v>
          </cell>
          <cell r="C674" t="str">
            <v>UN</v>
          </cell>
          <cell r="D674" t="str">
            <v>406,87</v>
          </cell>
          <cell r="E674">
            <v>322.43</v>
          </cell>
        </row>
        <row r="675">
          <cell r="A675">
            <v>7200100160</v>
          </cell>
          <cell r="B675" t="str">
            <v>LIG PRED AGUA DN 20, C/ TE, BLOCO</v>
          </cell>
          <cell r="C675" t="str">
            <v>UN</v>
          </cell>
          <cell r="D675" t="str">
            <v>393,97</v>
          </cell>
          <cell r="E675">
            <v>312.2</v>
          </cell>
        </row>
        <row r="676">
          <cell r="A676">
            <v>7200100170</v>
          </cell>
          <cell r="B676" t="str">
            <v>PADRAO 1A-CAIXA TERMOPLASTICA HIDROM ¾"</v>
          </cell>
          <cell r="C676" t="str">
            <v>UN</v>
          </cell>
          <cell r="D676" t="str">
            <v>253,68</v>
          </cell>
          <cell r="E676">
            <v>201.03</v>
          </cell>
        </row>
        <row r="677">
          <cell r="A677">
            <v>7200100180</v>
          </cell>
          <cell r="B677" t="str">
            <v>PADRAO 1B-CAIXA TERMOPLASTICA HIDROM ¾"</v>
          </cell>
          <cell r="C677" t="str">
            <v>UN</v>
          </cell>
          <cell r="D677" t="str">
            <v>344,75</v>
          </cell>
          <cell r="E677">
            <v>273.2</v>
          </cell>
        </row>
        <row r="678">
          <cell r="A678">
            <v>7200100190</v>
          </cell>
          <cell r="B678" t="str">
            <v>PADRAO 1C-CAVALETE PVC HIDROMETRO ¾"</v>
          </cell>
          <cell r="C678" t="str">
            <v>UN</v>
          </cell>
          <cell r="D678" t="str">
            <v>257,09</v>
          </cell>
          <cell r="E678">
            <v>203.73</v>
          </cell>
        </row>
        <row r="679">
          <cell r="A679">
            <v>7200100200</v>
          </cell>
          <cell r="B679" t="str">
            <v>PADRAO 1D-CAIXA ENTERRADA HIDROMETRO ¾"</v>
          </cell>
          <cell r="C679" t="str">
            <v>UN</v>
          </cell>
          <cell r="D679" t="str">
            <v>684,12</v>
          </cell>
          <cell r="E679">
            <v>542.13</v>
          </cell>
        </row>
        <row r="680">
          <cell r="A680">
            <v>7200100210</v>
          </cell>
          <cell r="B680" t="str">
            <v>PADRAO 2-CAIXA ENTERRADA HIDROMETRO 1"</v>
          </cell>
          <cell r="C680" t="str">
            <v>UN</v>
          </cell>
          <cell r="D680" t="str">
            <v>766,47</v>
          </cell>
          <cell r="E680">
            <v>607.39</v>
          </cell>
        </row>
        <row r="681">
          <cell r="A681">
            <v>7200100220</v>
          </cell>
          <cell r="B681" t="str">
            <v>PADRAO 3-CAIXA ENTERRADA HIDROM 1.1/2"</v>
          </cell>
          <cell r="C681" t="str">
            <v>UN</v>
          </cell>
          <cell r="D681" t="str">
            <v>890,93</v>
          </cell>
          <cell r="E681">
            <v>706.02</v>
          </cell>
        </row>
        <row r="682">
          <cell r="A682">
            <v>7200100230</v>
          </cell>
          <cell r="B682" t="str">
            <v>PADRAO 4-CAIXA ENTERRADA HIDROMETRO 2"</v>
          </cell>
          <cell r="C682" t="str">
            <v>UN</v>
          </cell>
          <cell r="D682" t="str">
            <v>1.546,42</v>
          </cell>
          <cell r="E682">
            <v>1225.47</v>
          </cell>
        </row>
        <row r="683">
          <cell r="A683">
            <v>7200100240</v>
          </cell>
          <cell r="B683" t="str">
            <v>PADRAO 5-CAIXA ENTERRADA HIDROMETRO 3"</v>
          </cell>
          <cell r="C683" t="str">
            <v>UN</v>
          </cell>
          <cell r="D683" t="str">
            <v>6.627,94</v>
          </cell>
          <cell r="E683">
            <v>5252.35</v>
          </cell>
        </row>
        <row r="684">
          <cell r="A684">
            <v>7200100250</v>
          </cell>
          <cell r="B684" t="str">
            <v>PADRAO 6-CAIXA ENTERRADA HIDROMETRO 4"</v>
          </cell>
          <cell r="C684" t="str">
            <v>UN</v>
          </cell>
          <cell r="D684" t="str">
            <v>8.585,28</v>
          </cell>
          <cell r="E684">
            <v>6803.46</v>
          </cell>
        </row>
        <row r="685">
          <cell r="A685">
            <v>7200100260</v>
          </cell>
          <cell r="B685" t="str">
            <v>INSTALACAO DE HIDROMETRO COM DN  ¾"</v>
          </cell>
          <cell r="C685" t="str">
            <v>UN</v>
          </cell>
          <cell r="D685" t="str">
            <v>73,41</v>
          </cell>
          <cell r="E685">
            <v>58.17</v>
          </cell>
        </row>
        <row r="686">
          <cell r="A686">
            <v>7200100270</v>
          </cell>
          <cell r="B686" t="str">
            <v>INSTALACAO DE HIDROMETRO COM DN  1"</v>
          </cell>
          <cell r="C686" t="str">
            <v>UN</v>
          </cell>
          <cell r="D686" t="str">
            <v>130,54</v>
          </cell>
          <cell r="E686">
            <v>103.45</v>
          </cell>
        </row>
        <row r="687">
          <cell r="A687">
            <v>7200100280</v>
          </cell>
          <cell r="B687" t="str">
            <v>INSTALACAO DE HIDROMETRO COM DN  1.1/2"</v>
          </cell>
          <cell r="C687" t="str">
            <v>UN</v>
          </cell>
          <cell r="D687" t="str">
            <v>196,70</v>
          </cell>
          <cell r="E687">
            <v>155.88</v>
          </cell>
        </row>
        <row r="688">
          <cell r="A688">
            <v>7200100290</v>
          </cell>
          <cell r="B688" t="str">
            <v>INSTALACAO DE HIDROMETRO COM DN  2" A 4"</v>
          </cell>
          <cell r="C688" t="str">
            <v>UN</v>
          </cell>
          <cell r="D688" t="str">
            <v>390,52</v>
          </cell>
          <cell r="E688">
            <v>309.47000000000003</v>
          </cell>
        </row>
        <row r="689">
          <cell r="A689">
            <v>7200100300</v>
          </cell>
          <cell r="B689" t="str">
            <v>LOCALIZACAO DO RAMAL PREDIAL</v>
          </cell>
          <cell r="C689" t="str">
            <v>UN</v>
          </cell>
          <cell r="D689" t="str">
            <v>96,20</v>
          </cell>
          <cell r="E689">
            <v>76.23</v>
          </cell>
        </row>
        <row r="690">
          <cell r="A690">
            <v>7200100310</v>
          </cell>
          <cell r="B690" t="str">
            <v>REPARO DA BASE DO PADRAO TIPO CAVALETE</v>
          </cell>
          <cell r="C690" t="str">
            <v>UN</v>
          </cell>
          <cell r="D690" t="str">
            <v>67,96</v>
          </cell>
          <cell r="E690">
            <v>53.86</v>
          </cell>
        </row>
        <row r="691">
          <cell r="A691">
            <v>7200100320</v>
          </cell>
          <cell r="B691" t="str">
            <v>REPARO CAIXA ENTER TERMOPLASTICA CALCADA</v>
          </cell>
          <cell r="C691" t="str">
            <v>UN</v>
          </cell>
          <cell r="D691" t="str">
            <v>118,91</v>
          </cell>
          <cell r="E691">
            <v>94.23</v>
          </cell>
        </row>
        <row r="692">
          <cell r="A692">
            <v>7200100330</v>
          </cell>
          <cell r="B692" t="str">
            <v>REPARO DE CAIXA TERMOPLASTICA DE PAREDE</v>
          </cell>
          <cell r="C692" t="str">
            <v>UN</v>
          </cell>
          <cell r="D692" t="str">
            <v>94,87</v>
          </cell>
          <cell r="E692">
            <v>75.180000000000007</v>
          </cell>
        </row>
        <row r="693">
          <cell r="A693">
            <v>7200100340</v>
          </cell>
          <cell r="B693" t="str">
            <v>CAIXA LIGACAO PREDIAL EM ANEL CONCRETO</v>
          </cell>
          <cell r="C693" t="str">
            <v>UN</v>
          </cell>
          <cell r="D693" t="str">
            <v>130,27</v>
          </cell>
          <cell r="E693">
            <v>103.23</v>
          </cell>
        </row>
        <row r="694">
          <cell r="A694">
            <v>7200100350</v>
          </cell>
          <cell r="B694" t="str">
            <v>TAMPA CAIXA DE LIGACAO PREDIAL ESGOTO</v>
          </cell>
          <cell r="C694" t="str">
            <v>UN</v>
          </cell>
          <cell r="D694" t="str">
            <v>102,05</v>
          </cell>
          <cell r="E694">
            <v>80.87</v>
          </cell>
        </row>
        <row r="695">
          <cell r="A695">
            <v>7200100360</v>
          </cell>
          <cell r="B695" t="str">
            <v>CAIXA LIGACAO ANEL CONCRETO-BEIRA RIO</v>
          </cell>
          <cell r="C695" t="str">
            <v>UN</v>
          </cell>
          <cell r="D695" t="str">
            <v>357,82</v>
          </cell>
          <cell r="E695">
            <v>283.56</v>
          </cell>
        </row>
        <row r="696">
          <cell r="A696">
            <v>7200100370</v>
          </cell>
          <cell r="B696" t="str">
            <v>REDE CONDOM PVC NBR7362 100-BEIRA RIO</v>
          </cell>
          <cell r="C696" t="str">
            <v>M</v>
          </cell>
          <cell r="D696" t="str">
            <v>132,53</v>
          </cell>
          <cell r="E696">
            <v>105.02</v>
          </cell>
        </row>
        <row r="697">
          <cell r="A697">
            <v>7200100375</v>
          </cell>
          <cell r="B697" t="str">
            <v>REDE CONDOM FOFO NBR15420 100-BEIRA RIO</v>
          </cell>
          <cell r="C697" t="str">
            <v>M</v>
          </cell>
          <cell r="D697" t="str">
            <v>324,67</v>
          </cell>
          <cell r="E697">
            <v>257.29000000000002</v>
          </cell>
        </row>
        <row r="698">
          <cell r="A698">
            <v>7200100380</v>
          </cell>
          <cell r="B698" t="str">
            <v>LIGACAO INTRA-DOMICILIAR NA CALCADA</v>
          </cell>
          <cell r="C698" t="str">
            <v>UN</v>
          </cell>
          <cell r="D698" t="str">
            <v>795,65</v>
          </cell>
          <cell r="E698">
            <v>630.52</v>
          </cell>
        </row>
        <row r="699">
          <cell r="A699">
            <v>7200100390</v>
          </cell>
          <cell r="B699" t="str">
            <v>LIGACAO INTRA-DOMICILIAR-INST. EXISTENTE</v>
          </cell>
          <cell r="C699" t="str">
            <v>UN</v>
          </cell>
          <cell r="D699" t="str">
            <v>1.079,45</v>
          </cell>
          <cell r="E699">
            <v>855.42</v>
          </cell>
        </row>
        <row r="700">
          <cell r="A700">
            <v>7200100400</v>
          </cell>
          <cell r="B700" t="str">
            <v>LIGACAO INTRA-DOMICILIAR PADRAO ATE 6M</v>
          </cell>
          <cell r="C700" t="str">
            <v>UN</v>
          </cell>
          <cell r="D700" t="str">
            <v>1.474,52</v>
          </cell>
          <cell r="E700">
            <v>1168.49</v>
          </cell>
        </row>
        <row r="701">
          <cell r="A701">
            <v>7200100410</v>
          </cell>
          <cell r="B701" t="str">
            <v>LIGACAO INTRA-DOMIC PAD DIST&gt;6 E &lt;=12M</v>
          </cell>
          <cell r="C701" t="str">
            <v>UN</v>
          </cell>
          <cell r="D701" t="str">
            <v>2.070,90</v>
          </cell>
          <cell r="E701">
            <v>1641.1</v>
          </cell>
        </row>
        <row r="702">
          <cell r="A702">
            <v>7200100420</v>
          </cell>
          <cell r="B702" t="str">
            <v>LIGACAO INTRA-DOMIC PAD DIST&gt;12 E &lt;=18M</v>
          </cell>
          <cell r="C702" t="str">
            <v>UN</v>
          </cell>
          <cell r="D702" t="str">
            <v>2.666,77</v>
          </cell>
          <cell r="E702">
            <v>2113.3000000000002</v>
          </cell>
        </row>
        <row r="703">
          <cell r="A703">
            <v>7200100430</v>
          </cell>
          <cell r="B703" t="str">
            <v>LIG INTRA-DOMICILIAR CALÇADA(INTERIOR)</v>
          </cell>
          <cell r="C703" t="str">
            <v>UN</v>
          </cell>
          <cell r="D703" t="str">
            <v>470,04</v>
          </cell>
          <cell r="E703">
            <v>372.49</v>
          </cell>
        </row>
        <row r="704">
          <cell r="A704">
            <v>7200100440</v>
          </cell>
          <cell r="B704" t="str">
            <v>LIG INTRA-DOMICILIAR-INST EXIST(INTERIOR</v>
          </cell>
          <cell r="C704" t="str">
            <v>UN</v>
          </cell>
          <cell r="D704" t="str">
            <v>917,42</v>
          </cell>
          <cell r="E704">
            <v>727.01</v>
          </cell>
        </row>
        <row r="705">
          <cell r="A705">
            <v>7200100450</v>
          </cell>
          <cell r="B705" t="str">
            <v>LIG INTRA-DOMIC PADRAO ATÉ 6M (INTERIOR)</v>
          </cell>
          <cell r="C705" t="str">
            <v>UN</v>
          </cell>
          <cell r="D705" t="str">
            <v>1.094,16</v>
          </cell>
          <cell r="E705">
            <v>867.07</v>
          </cell>
        </row>
        <row r="706">
          <cell r="A706">
            <v>7200100460</v>
          </cell>
          <cell r="B706" t="str">
            <v>LIG INTRA-DOMIC PAD DIST&gt;6E&lt;=12M(INTERIO</v>
          </cell>
          <cell r="C706" t="str">
            <v>UN</v>
          </cell>
          <cell r="D706" t="str">
            <v>1.480,06</v>
          </cell>
          <cell r="E706">
            <v>1172.8800000000001</v>
          </cell>
        </row>
        <row r="707">
          <cell r="A707">
            <v>7200100470</v>
          </cell>
          <cell r="B707" t="str">
            <v>LIG INTRA-DOMIC PAD DIST&gt;12E&lt;=18M(INTERI</v>
          </cell>
          <cell r="C707" t="str">
            <v>UN</v>
          </cell>
          <cell r="D707" t="str">
            <v>2.034,85</v>
          </cell>
          <cell r="E707">
            <v>1612.53</v>
          </cell>
        </row>
        <row r="708">
          <cell r="A708">
            <v>7200100480</v>
          </cell>
          <cell r="B708" t="str">
            <v>LIG ESG DENTRO PI NA REDE E CAP DRENAGEM</v>
          </cell>
          <cell r="C708" t="str">
            <v>UN</v>
          </cell>
          <cell r="D708" t="str">
            <v>95,18</v>
          </cell>
          <cell r="E708">
            <v>75.430000000000007</v>
          </cell>
        </row>
        <row r="709">
          <cell r="A709">
            <v>7200100490</v>
          </cell>
          <cell r="B709" t="str">
            <v>PESQ RAMAL PREDIAL P/ NOVA LIGACAO ESGOT</v>
          </cell>
          <cell r="C709" t="str">
            <v>UN</v>
          </cell>
          <cell r="D709" t="str">
            <v>81,82</v>
          </cell>
          <cell r="E709">
            <v>64.84</v>
          </cell>
        </row>
        <row r="710">
          <cell r="A710" t="str">
            <v>GRUPO - S21.010 - PAVIMENTAÇÃO E  URBANIZAÇÃO</v>
          </cell>
        </row>
        <row r="711">
          <cell r="A711">
            <v>7210100010</v>
          </cell>
          <cell r="B711" t="str">
            <v>RETIRADA DE PAVIMENTO ASFALTICO</v>
          </cell>
          <cell r="C711" t="str">
            <v>M2</v>
          </cell>
          <cell r="D711" t="str">
            <v>6,72</v>
          </cell>
          <cell r="E711">
            <v>5.33</v>
          </cell>
        </row>
        <row r="712">
          <cell r="A712">
            <v>7210100020</v>
          </cell>
          <cell r="B712" t="str">
            <v>RETIRADA PAV ASFALTICO C/ BASE PARALELO</v>
          </cell>
          <cell r="C712" t="str">
            <v>M2</v>
          </cell>
          <cell r="D712" t="str">
            <v>15,05</v>
          </cell>
          <cell r="E712">
            <v>11.93</v>
          </cell>
        </row>
        <row r="713">
          <cell r="A713">
            <v>7210100030</v>
          </cell>
          <cell r="B713" t="str">
            <v>RETIRADA PAV ASFALTICO C/ BASE BLOCOS</v>
          </cell>
          <cell r="C713" t="str">
            <v>M2</v>
          </cell>
          <cell r="D713" t="str">
            <v>18,88</v>
          </cell>
          <cell r="E713">
            <v>14.96</v>
          </cell>
        </row>
        <row r="714">
          <cell r="A714">
            <v>7210100040</v>
          </cell>
          <cell r="B714" t="str">
            <v>RETIRADA DE PAVIMENTO EM PARALELEPIPEDO</v>
          </cell>
          <cell r="C714" t="str">
            <v>M2</v>
          </cell>
          <cell r="D714" t="str">
            <v>10,40</v>
          </cell>
          <cell r="E714">
            <v>8.24</v>
          </cell>
        </row>
        <row r="715">
          <cell r="A715">
            <v>7210100050</v>
          </cell>
          <cell r="B715" t="str">
            <v>RETIRADA PAVIMENTO EM BLOCOS ARTICULADOS</v>
          </cell>
          <cell r="C715" t="str">
            <v>M2</v>
          </cell>
          <cell r="D715" t="str">
            <v>12,16</v>
          </cell>
          <cell r="E715">
            <v>9.64</v>
          </cell>
        </row>
        <row r="716">
          <cell r="A716">
            <v>7210100060</v>
          </cell>
          <cell r="B716" t="str">
            <v>RETIRADA PAVIMENTO PAVI-S</v>
          </cell>
          <cell r="C716" t="str">
            <v>M2</v>
          </cell>
          <cell r="D716" t="str">
            <v>7,29</v>
          </cell>
          <cell r="E716">
            <v>5.78</v>
          </cell>
        </row>
        <row r="717">
          <cell r="A717">
            <v>7210100070</v>
          </cell>
          <cell r="B717" t="str">
            <v>RETIRADA PAVIMENTO EM PEDRA PORTUGUESA</v>
          </cell>
          <cell r="C717" t="str">
            <v>M2</v>
          </cell>
          <cell r="D717" t="str">
            <v>7,29</v>
          </cell>
          <cell r="E717">
            <v>5.78</v>
          </cell>
        </row>
        <row r="718">
          <cell r="A718">
            <v>7210100080</v>
          </cell>
          <cell r="B718" t="str">
            <v>RETIRADA CALCADA EM CERAMICA INCL. LASTR</v>
          </cell>
          <cell r="C718" t="str">
            <v>M2</v>
          </cell>
          <cell r="D718" t="str">
            <v>25,92</v>
          </cell>
          <cell r="E718">
            <v>20.54</v>
          </cell>
        </row>
        <row r="719">
          <cell r="A719">
            <v>7210100090</v>
          </cell>
          <cell r="B719" t="str">
            <v>RETIRADA CALCADA CACOS MARMORE/GRANITO</v>
          </cell>
          <cell r="C719" t="str">
            <v>M2</v>
          </cell>
          <cell r="D719" t="str">
            <v>28,55</v>
          </cell>
          <cell r="E719">
            <v>22.62</v>
          </cell>
        </row>
        <row r="720">
          <cell r="A720">
            <v>7210100100</v>
          </cell>
          <cell r="B720" t="str">
            <v>RETIRADA PAVIM CIMENTADO LISO INCL LASTR</v>
          </cell>
          <cell r="C720" t="str">
            <v>M2</v>
          </cell>
          <cell r="D720" t="str">
            <v>26,24</v>
          </cell>
          <cell r="E720">
            <v>20.79</v>
          </cell>
        </row>
        <row r="721">
          <cell r="A721">
            <v>7210100110</v>
          </cell>
          <cell r="B721" t="str">
            <v>RETIRADA DE MEIO-FIO CONCRETO OU PEDRA</v>
          </cell>
          <cell r="C721" t="str">
            <v>M</v>
          </cell>
          <cell r="D721" t="str">
            <v>9,11</v>
          </cell>
          <cell r="E721">
            <v>7.22</v>
          </cell>
        </row>
        <row r="722">
          <cell r="A722">
            <v>7210100120</v>
          </cell>
          <cell r="B722" t="str">
            <v>RETIRADA DE SARJETA DE CONCRETO</v>
          </cell>
          <cell r="C722" t="str">
            <v>M</v>
          </cell>
          <cell r="D722" t="str">
            <v>18,22</v>
          </cell>
          <cell r="E722">
            <v>14.44</v>
          </cell>
        </row>
        <row r="723">
          <cell r="A723">
            <v>7210100130</v>
          </cell>
          <cell r="B723" t="str">
            <v>RECOMPOSICAO PAVIMENTO PARALELEPIPEDO</v>
          </cell>
          <cell r="C723" t="str">
            <v>M2</v>
          </cell>
          <cell r="D723" t="str">
            <v>30,30</v>
          </cell>
          <cell r="E723">
            <v>24.01</v>
          </cell>
        </row>
        <row r="724">
          <cell r="A724">
            <v>7210100140</v>
          </cell>
          <cell r="B724" t="str">
            <v>RECOMPOSICAO PAVIMENTO BLOCO CONC SEXTAV</v>
          </cell>
          <cell r="C724" t="str">
            <v>M2</v>
          </cell>
          <cell r="D724" t="str">
            <v>25,47</v>
          </cell>
          <cell r="E724">
            <v>20.18</v>
          </cell>
        </row>
        <row r="725">
          <cell r="A725">
            <v>7210100150</v>
          </cell>
          <cell r="B725" t="str">
            <v>RECOMPOSICAO PAVIMENTO BLOCO CONC PAVI-S</v>
          </cell>
          <cell r="C725" t="str">
            <v>M2</v>
          </cell>
          <cell r="D725" t="str">
            <v>30,32</v>
          </cell>
          <cell r="E725">
            <v>24.03</v>
          </cell>
        </row>
        <row r="726">
          <cell r="A726">
            <v>7210100160</v>
          </cell>
          <cell r="B726" t="str">
            <v>RECOMPOSICAO PAVIMENTO PEDRA PORTUGUESA</v>
          </cell>
          <cell r="C726" t="str">
            <v>M2</v>
          </cell>
          <cell r="D726" t="str">
            <v>80,16</v>
          </cell>
          <cell r="E726">
            <v>63.52</v>
          </cell>
        </row>
        <row r="727">
          <cell r="A727">
            <v>7210100170</v>
          </cell>
          <cell r="B727" t="str">
            <v>RECOMP DE PAVIMENTO EM PLACAS CONCRETO</v>
          </cell>
          <cell r="C727" t="str">
            <v>M2</v>
          </cell>
          <cell r="D727" t="str">
            <v>16,17</v>
          </cell>
          <cell r="E727">
            <v>12.81</v>
          </cell>
        </row>
        <row r="728">
          <cell r="A728">
            <v>7210100180</v>
          </cell>
          <cell r="B728" t="str">
            <v>RECOMPOSICAO DE PAVIMENTO EM CERAMICA</v>
          </cell>
          <cell r="C728" t="str">
            <v>M2</v>
          </cell>
          <cell r="D728" t="str">
            <v>100,94</v>
          </cell>
          <cell r="E728">
            <v>79.989999999999995</v>
          </cell>
        </row>
        <row r="729">
          <cell r="A729">
            <v>7210100190</v>
          </cell>
          <cell r="B729" t="str">
            <v>RECOMP PAVIMENTO CIMENTADO INCL LASTRO</v>
          </cell>
          <cell r="C729" t="str">
            <v>M2</v>
          </cell>
          <cell r="D729" t="str">
            <v>58,31</v>
          </cell>
          <cell r="E729">
            <v>46.21</v>
          </cell>
        </row>
        <row r="730">
          <cell r="A730">
            <v>7210100200</v>
          </cell>
          <cell r="B730" t="str">
            <v>RECOMPOSICAO MEIO FIO CONCRETO OU PEDRA</v>
          </cell>
          <cell r="C730" t="str">
            <v>M</v>
          </cell>
          <cell r="D730" t="str">
            <v>18,49</v>
          </cell>
          <cell r="E730">
            <v>14.65</v>
          </cell>
        </row>
        <row r="731">
          <cell r="A731">
            <v>7210100210</v>
          </cell>
          <cell r="B731" t="str">
            <v>RECOMPOSICAO DE SARJETA DE CONCRETO</v>
          </cell>
          <cell r="C731" t="str">
            <v>M</v>
          </cell>
          <cell r="D731" t="str">
            <v>61,77</v>
          </cell>
          <cell r="E731">
            <v>48.95</v>
          </cell>
        </row>
        <row r="732">
          <cell r="A732">
            <v>7210100220</v>
          </cell>
          <cell r="B732" t="str">
            <v>BASE EM SOLO BRITA</v>
          </cell>
          <cell r="C732" t="str">
            <v>M3</v>
          </cell>
          <cell r="D732" t="str">
            <v>124,57</v>
          </cell>
          <cell r="E732">
            <v>98.72</v>
          </cell>
        </row>
        <row r="733">
          <cell r="A733">
            <v>7210100230</v>
          </cell>
          <cell r="B733" t="str">
            <v>PINTURA LIGACAO SOBRE BASE(RR-2C)</v>
          </cell>
          <cell r="C733" t="str">
            <v>M2</v>
          </cell>
          <cell r="D733" t="str">
            <v>3,35</v>
          </cell>
          <cell r="E733">
            <v>2.65</v>
          </cell>
        </row>
        <row r="734">
          <cell r="A734">
            <v>7210100240</v>
          </cell>
          <cell r="B734" t="str">
            <v>RECOMPOSICAO DE PAVIMENTO ASFALTICO</v>
          </cell>
          <cell r="C734" t="str">
            <v>M3</v>
          </cell>
          <cell r="D734" t="str">
            <v>1.403,14</v>
          </cell>
          <cell r="E734">
            <v>1111.93</v>
          </cell>
        </row>
        <row r="735">
          <cell r="A735">
            <v>7210100250</v>
          </cell>
          <cell r="B735" t="str">
            <v>RECOMP PAV ASFALTICO AREAS TAPA BURACO</v>
          </cell>
          <cell r="C735" t="str">
            <v>M3</v>
          </cell>
          <cell r="D735" t="str">
            <v>1.769,97</v>
          </cell>
          <cell r="E735">
            <v>1402.62</v>
          </cell>
        </row>
        <row r="736">
          <cell r="A736">
            <v>7210100260</v>
          </cell>
          <cell r="B736" t="str">
            <v>TRANSPORTE DE MASSA ASFALTICA</v>
          </cell>
          <cell r="C736" t="str">
            <v>MK</v>
          </cell>
          <cell r="D736" t="str">
            <v>0,39</v>
          </cell>
          <cell r="E736">
            <v>0.31</v>
          </cell>
        </row>
        <row r="737">
          <cell r="A737">
            <v>7210100270</v>
          </cell>
          <cell r="B737" t="str">
            <v>PAVIMENTACAO BLOCO CONCR SEXTAVADO E=6CM</v>
          </cell>
          <cell r="C737" t="str">
            <v>M2</v>
          </cell>
          <cell r="D737" t="str">
            <v>65,41</v>
          </cell>
          <cell r="E737">
            <v>51.83</v>
          </cell>
        </row>
        <row r="738">
          <cell r="A738">
            <v>7210100280</v>
          </cell>
          <cell r="B738" t="str">
            <v>PAVIMENTACAO BLOCO CONCR SEXTAVADO E=8CM</v>
          </cell>
          <cell r="C738" t="str">
            <v>M2</v>
          </cell>
          <cell r="D738" t="str">
            <v>67,46</v>
          </cell>
          <cell r="E738">
            <v>53.46</v>
          </cell>
        </row>
        <row r="739">
          <cell r="A739">
            <v>7210100290</v>
          </cell>
          <cell r="B739" t="str">
            <v>PAVIMENTACAO BLOCO CONCR PAVI-S E=6CM</v>
          </cell>
          <cell r="C739" t="str">
            <v>M2</v>
          </cell>
          <cell r="D739" t="str">
            <v>61,11</v>
          </cell>
          <cell r="E739">
            <v>48.43</v>
          </cell>
        </row>
        <row r="740">
          <cell r="A740">
            <v>7210100300</v>
          </cell>
          <cell r="B740" t="str">
            <v>PAVIMENTACAO BLOCO CONCR PAVI-S E=8CM</v>
          </cell>
          <cell r="C740" t="str">
            <v>M2</v>
          </cell>
          <cell r="D740" t="str">
            <v>70,16</v>
          </cell>
          <cell r="E740">
            <v>55.6</v>
          </cell>
        </row>
        <row r="741">
          <cell r="A741">
            <v>7210100310</v>
          </cell>
          <cell r="B741" t="str">
            <v>PAVIMENTACAO PARALELEPIPEDO</v>
          </cell>
          <cell r="C741" t="str">
            <v>M2</v>
          </cell>
          <cell r="D741" t="str">
            <v>79,40</v>
          </cell>
          <cell r="E741">
            <v>62.92</v>
          </cell>
        </row>
        <row r="742">
          <cell r="A742">
            <v>7210100320</v>
          </cell>
          <cell r="B742" t="str">
            <v>MEIO FIO DE CONCRETO SECAO 15x12x30CM</v>
          </cell>
          <cell r="C742" t="str">
            <v>M</v>
          </cell>
          <cell r="D742" t="str">
            <v>51,55</v>
          </cell>
          <cell r="E742">
            <v>40.85</v>
          </cell>
        </row>
        <row r="743">
          <cell r="A743">
            <v>7210100330</v>
          </cell>
          <cell r="B743" t="str">
            <v>PAVIMENTO EM PEDRISCO E=5,0CM</v>
          </cell>
          <cell r="C743" t="str">
            <v>M2</v>
          </cell>
          <cell r="D743" t="str">
            <v>8,53</v>
          </cell>
          <cell r="E743">
            <v>6.76</v>
          </cell>
        </row>
        <row r="744">
          <cell r="A744">
            <v>7210100340</v>
          </cell>
          <cell r="B744" t="str">
            <v>PAVIMENTO EM PEDRISCO E=10,0CM</v>
          </cell>
          <cell r="C744" t="str">
            <v>M2</v>
          </cell>
          <cell r="D744" t="str">
            <v>15,52</v>
          </cell>
          <cell r="E744">
            <v>12.3</v>
          </cell>
        </row>
        <row r="745">
          <cell r="A745">
            <v>7210100350</v>
          </cell>
          <cell r="B745" t="str">
            <v>MURO TIPO "1"  BLOCO/MOURAO/ARAME</v>
          </cell>
          <cell r="C745" t="str">
            <v>M</v>
          </cell>
          <cell r="D745" t="str">
            <v>235,52</v>
          </cell>
          <cell r="E745">
            <v>186.64</v>
          </cell>
        </row>
        <row r="746">
          <cell r="A746">
            <v>7210100360</v>
          </cell>
          <cell r="B746" t="str">
            <v>MURO TIPO"2" BLOCO/MOURAO/TELA PVC/ARAME</v>
          </cell>
          <cell r="C746" t="str">
            <v>M</v>
          </cell>
          <cell r="D746" t="str">
            <v>270,85</v>
          </cell>
          <cell r="E746">
            <v>214.64</v>
          </cell>
        </row>
        <row r="747">
          <cell r="A747">
            <v>7210100370</v>
          </cell>
          <cell r="B747" t="str">
            <v>MURO TIPO  "3"  MOURAO/ARAME</v>
          </cell>
          <cell r="C747" t="str">
            <v>M</v>
          </cell>
          <cell r="D747" t="str">
            <v>160,25</v>
          </cell>
          <cell r="E747">
            <v>126.99</v>
          </cell>
        </row>
        <row r="748">
          <cell r="A748">
            <v>7210100380</v>
          </cell>
          <cell r="B748" t="str">
            <v>MURO TIPO"4" BLOCO/MOURAO/TELA GALV/ARAM</v>
          </cell>
          <cell r="C748" t="str">
            <v>M</v>
          </cell>
          <cell r="D748" t="str">
            <v>244,37</v>
          </cell>
          <cell r="E748">
            <v>193.65</v>
          </cell>
        </row>
        <row r="749">
          <cell r="A749">
            <v>7210100390</v>
          </cell>
          <cell r="B749" t="str">
            <v>MURO TIPO "5" BLOCO DE CONCRETO APARENTE</v>
          </cell>
          <cell r="C749" t="str">
            <v>M</v>
          </cell>
          <cell r="D749" t="str">
            <v>715,17</v>
          </cell>
          <cell r="E749">
            <v>566.74</v>
          </cell>
        </row>
        <row r="750">
          <cell r="A750">
            <v>7210100400</v>
          </cell>
          <cell r="B750" t="str">
            <v>CERCA C/ 6 FIOS ARAME LISO/MOURAO MADEIR</v>
          </cell>
          <cell r="C750" t="str">
            <v>M</v>
          </cell>
          <cell r="D750" t="str">
            <v>29,50</v>
          </cell>
          <cell r="E750">
            <v>23.38</v>
          </cell>
        </row>
        <row r="751">
          <cell r="A751">
            <v>7210100410</v>
          </cell>
          <cell r="B751" t="str">
            <v>CERCA C/ 6 FIOS ARAME FARPADO/MOURAO MAD</v>
          </cell>
          <cell r="C751" t="str">
            <v>M</v>
          </cell>
          <cell r="D751" t="str">
            <v>37,48</v>
          </cell>
          <cell r="E751">
            <v>29.7</v>
          </cell>
        </row>
        <row r="752">
          <cell r="A752">
            <v>7210100420</v>
          </cell>
          <cell r="B752" t="str">
            <v>PORTAO TIPO "1" L=4,00M</v>
          </cell>
          <cell r="C752" t="str">
            <v>UN</v>
          </cell>
          <cell r="D752" t="str">
            <v>5.012,37</v>
          </cell>
          <cell r="E752">
            <v>3972.08</v>
          </cell>
        </row>
        <row r="753">
          <cell r="A753">
            <v>7210100430</v>
          </cell>
          <cell r="B753" t="str">
            <v>PORTAO TIPO "1" L=1,00M</v>
          </cell>
          <cell r="C753" t="str">
            <v>UN</v>
          </cell>
          <cell r="D753" t="str">
            <v>2.524,41</v>
          </cell>
          <cell r="E753">
            <v>2000.48</v>
          </cell>
        </row>
        <row r="754">
          <cell r="A754">
            <v>7210100440</v>
          </cell>
          <cell r="B754" t="str">
            <v>PORTAO TIPO "2" FECHADO L=4,0M E H=3,0M</v>
          </cell>
          <cell r="C754" t="str">
            <v>UN</v>
          </cell>
          <cell r="D754" t="str">
            <v>8.286,93</v>
          </cell>
          <cell r="E754">
            <v>6567.03</v>
          </cell>
        </row>
        <row r="755">
          <cell r="A755">
            <v>7210100450</v>
          </cell>
          <cell r="B755" t="str">
            <v>PINTURA LETREIRO/LOGOMARCA CESAN</v>
          </cell>
          <cell r="C755" t="str">
            <v>M2</v>
          </cell>
          <cell r="D755" t="str">
            <v>160,53</v>
          </cell>
          <cell r="E755">
            <v>127.21</v>
          </cell>
        </row>
        <row r="756">
          <cell r="A756">
            <v>7210100460</v>
          </cell>
          <cell r="B756" t="str">
            <v>GRAMA ESMERALDA PLACAS, TERRA VEG. 2,0CM</v>
          </cell>
          <cell r="C756" t="str">
            <v>M2</v>
          </cell>
          <cell r="D756" t="str">
            <v>16,16</v>
          </cell>
          <cell r="E756">
            <v>12.81</v>
          </cell>
        </row>
        <row r="757">
          <cell r="A757">
            <v>7210100470</v>
          </cell>
          <cell r="B757" t="str">
            <v>PLANTIO DE ARVORES H=2,0M</v>
          </cell>
          <cell r="C757" t="str">
            <v>UN</v>
          </cell>
          <cell r="D757" t="str">
            <v>56,28</v>
          </cell>
          <cell r="E757">
            <v>44.6</v>
          </cell>
        </row>
        <row r="758">
          <cell r="A758">
            <v>7210100480</v>
          </cell>
          <cell r="B758" t="str">
            <v>BANCO PRE-MOLDADO DE CONCRETO</v>
          </cell>
          <cell r="C758" t="str">
            <v>UN</v>
          </cell>
          <cell r="D758" t="str">
            <v>356,55</v>
          </cell>
          <cell r="E758">
            <v>282.55</v>
          </cell>
        </row>
        <row r="759">
          <cell r="A759">
            <v>7210100490</v>
          </cell>
          <cell r="B759" t="str">
            <v>CAIXA RALO EM CONCRETO, COMPLETA</v>
          </cell>
          <cell r="C759" t="str">
            <v>UN</v>
          </cell>
          <cell r="D759" t="str">
            <v>451,76</v>
          </cell>
          <cell r="E759">
            <v>358</v>
          </cell>
        </row>
        <row r="760">
          <cell r="A760">
            <v>7210100500</v>
          </cell>
          <cell r="B760" t="str">
            <v>MEIA CANA DE CONCRETO DN 200</v>
          </cell>
          <cell r="C760" t="str">
            <v>M</v>
          </cell>
          <cell r="D760" t="str">
            <v>39,05</v>
          </cell>
          <cell r="E760">
            <v>30.95</v>
          </cell>
        </row>
        <row r="761">
          <cell r="A761">
            <v>7210100510</v>
          </cell>
          <cell r="B761" t="str">
            <v>MEIA CANA DE CONCRETO DN 300</v>
          </cell>
          <cell r="C761" t="str">
            <v>M</v>
          </cell>
          <cell r="D761" t="str">
            <v>44,45</v>
          </cell>
          <cell r="E761">
            <v>35.22</v>
          </cell>
        </row>
        <row r="762">
          <cell r="A762">
            <v>7210100520</v>
          </cell>
          <cell r="B762" t="str">
            <v>MEIA CANA DE CONCRETO DN 400</v>
          </cell>
          <cell r="C762" t="str">
            <v>M</v>
          </cell>
          <cell r="D762" t="str">
            <v>59,67</v>
          </cell>
          <cell r="E762">
            <v>47.29</v>
          </cell>
        </row>
        <row r="763">
          <cell r="A763">
            <v>7210100530</v>
          </cell>
          <cell r="B763" t="str">
            <v>MEIA CANA DE CONCRETO DN 500</v>
          </cell>
          <cell r="C763" t="str">
            <v>M</v>
          </cell>
          <cell r="D763" t="str">
            <v>77,76</v>
          </cell>
          <cell r="E763">
            <v>61.62</v>
          </cell>
        </row>
        <row r="764">
          <cell r="A764">
            <v>7210100540</v>
          </cell>
          <cell r="B764" t="str">
            <v>MEIA CANA DE CONCRETO DN 600</v>
          </cell>
          <cell r="C764" t="str">
            <v>M</v>
          </cell>
          <cell r="D764" t="str">
            <v>94,87</v>
          </cell>
          <cell r="E764">
            <v>75.180000000000007</v>
          </cell>
        </row>
        <row r="765">
          <cell r="A765">
            <v>7210100550</v>
          </cell>
          <cell r="B765" t="str">
            <v>SARJETA EM CONCRETO</v>
          </cell>
          <cell r="C765" t="str">
            <v>M</v>
          </cell>
          <cell r="D765" t="str">
            <v>40,35</v>
          </cell>
          <cell r="E765">
            <v>31.98</v>
          </cell>
        </row>
        <row r="766">
          <cell r="A766">
            <v>7210100580</v>
          </cell>
          <cell r="B766" t="str">
            <v>REDE DREN TUBO CONCR CA-1 DN 400 S/ PAV</v>
          </cell>
          <cell r="C766" t="str">
            <v>M</v>
          </cell>
          <cell r="D766" t="str">
            <v>200,09</v>
          </cell>
          <cell r="E766">
            <v>158.56</v>
          </cell>
        </row>
        <row r="767">
          <cell r="A767">
            <v>7210100640</v>
          </cell>
          <cell r="B767" t="str">
            <v>REDE DREN TUBO CONCR CA-2 DN 300 S/ PAV</v>
          </cell>
          <cell r="C767" t="str">
            <v>M</v>
          </cell>
          <cell r="D767" t="str">
            <v>181,12</v>
          </cell>
          <cell r="E767">
            <v>143.53</v>
          </cell>
        </row>
        <row r="768">
          <cell r="A768">
            <v>7210100650</v>
          </cell>
          <cell r="B768" t="str">
            <v>REDE DREN TUBO CONCR CA-2 DN 400 S/ PAV</v>
          </cell>
          <cell r="C768" t="str">
            <v>M</v>
          </cell>
          <cell r="D768" t="str">
            <v>204,13</v>
          </cell>
          <cell r="E768">
            <v>161.76</v>
          </cell>
        </row>
        <row r="769">
          <cell r="A769">
            <v>7210100720</v>
          </cell>
          <cell r="B769" t="str">
            <v>TAMPAO FERRO FUNDIDO DN 600MM</v>
          </cell>
          <cell r="C769" t="str">
            <v>UN</v>
          </cell>
          <cell r="D769" t="str">
            <v>529,57</v>
          </cell>
          <cell r="E769">
            <v>419.66</v>
          </cell>
        </row>
        <row r="770">
          <cell r="A770">
            <v>7210100725</v>
          </cell>
          <cell r="B770" t="str">
            <v>TAMPAO FERRO FUNDIDO DN 800MM</v>
          </cell>
          <cell r="C770" t="str">
            <v>UN</v>
          </cell>
          <cell r="D770" t="str">
            <v>2.356,13</v>
          </cell>
          <cell r="E770">
            <v>1867.13</v>
          </cell>
        </row>
        <row r="771">
          <cell r="A771">
            <v>7210100740</v>
          </cell>
          <cell r="B771" t="str">
            <v>CONCERTINA CLIP (DUPLA) ACO GALV D=2,76</v>
          </cell>
          <cell r="C771" t="str">
            <v>M</v>
          </cell>
          <cell r="D771" t="str">
            <v>44,10</v>
          </cell>
          <cell r="E771">
            <v>34.950000000000003</v>
          </cell>
        </row>
        <row r="772">
          <cell r="A772">
            <v>7210100750</v>
          </cell>
          <cell r="B772" t="str">
            <v>SINALIZACAO HORIZONT TERMOPLAST EXTRUSAO</v>
          </cell>
          <cell r="C772" t="str">
            <v>M2</v>
          </cell>
          <cell r="D772" t="str">
            <v>125,97</v>
          </cell>
          <cell r="E772">
            <v>99.83</v>
          </cell>
        </row>
        <row r="773">
          <cell r="A773">
            <v>7210100760</v>
          </cell>
          <cell r="B773" t="str">
            <v>ASFALTO A FRIO ENSACADO</v>
          </cell>
          <cell r="C773" t="str">
            <v>KG</v>
          </cell>
          <cell r="D773" t="str">
            <v>6,40</v>
          </cell>
          <cell r="E773">
            <v>5.07</v>
          </cell>
        </row>
        <row r="774">
          <cell r="A774">
            <v>7210100770</v>
          </cell>
          <cell r="B774" t="str">
            <v>RETIRADA CALCADA EM CIMENTADO DESEMP</v>
          </cell>
          <cell r="C774" t="str">
            <v>M2</v>
          </cell>
          <cell r="D774" t="str">
            <v>24,06</v>
          </cell>
          <cell r="E774">
            <v>19.07</v>
          </cell>
        </row>
        <row r="775">
          <cell r="A775">
            <v>7210100780</v>
          </cell>
          <cell r="B775" t="str">
            <v>RECOMP DE CALCADA EM CIMENTADO DESEMP</v>
          </cell>
          <cell r="C775" t="str">
            <v>M2</v>
          </cell>
          <cell r="D775" t="str">
            <v>32,32</v>
          </cell>
          <cell r="E775">
            <v>25.61</v>
          </cell>
        </row>
        <row r="776">
          <cell r="A776">
            <v>7210100790</v>
          </cell>
          <cell r="B776" t="str">
            <v>BASE EM CASCALHO</v>
          </cell>
          <cell r="C776" t="str">
            <v>M3</v>
          </cell>
          <cell r="D776" t="str">
            <v>140,65</v>
          </cell>
          <cell r="E776">
            <v>111.46</v>
          </cell>
        </row>
        <row r="777">
          <cell r="A777">
            <v>7210100800</v>
          </cell>
          <cell r="B777" t="str">
            <v>SINALIZACAO HORIZONT TINTA BASE ACRILICA</v>
          </cell>
          <cell r="C777" t="str">
            <v>M2</v>
          </cell>
          <cell r="D777" t="str">
            <v>27,44</v>
          </cell>
          <cell r="E777">
            <v>21.74</v>
          </cell>
        </row>
        <row r="778">
          <cell r="A778" t="str">
            <v>GRUPO -  S23.010 - SERVIÇOS ESPECIAIS</v>
          </cell>
        </row>
        <row r="779">
          <cell r="A779">
            <v>7230100010</v>
          </cell>
          <cell r="B779" t="str">
            <v>LASTRO DE BRITA "0" PARA BIOFILTRO</v>
          </cell>
          <cell r="C779" t="str">
            <v>M3</v>
          </cell>
          <cell r="D779" t="str">
            <v>147,12</v>
          </cell>
          <cell r="E779">
            <v>116.59</v>
          </cell>
        </row>
        <row r="780">
          <cell r="A780">
            <v>7230100020</v>
          </cell>
          <cell r="B780" t="str">
            <v>LASTRO DE BRITA "1" PARA BIOFILTRO</v>
          </cell>
          <cell r="C780" t="str">
            <v>M3</v>
          </cell>
          <cell r="D780" t="str">
            <v>122,18</v>
          </cell>
          <cell r="E780">
            <v>96.82</v>
          </cell>
        </row>
        <row r="781">
          <cell r="A781">
            <v>7230100030</v>
          </cell>
          <cell r="B781" t="str">
            <v>LASTRO DE BRITA "2" PARA BIOFILTRO</v>
          </cell>
          <cell r="C781" t="str">
            <v>M3</v>
          </cell>
          <cell r="D781" t="str">
            <v>122,18</v>
          </cell>
          <cell r="E781">
            <v>96.82</v>
          </cell>
        </row>
        <row r="782">
          <cell r="A782">
            <v>7230100040</v>
          </cell>
          <cell r="B782" t="str">
            <v>TURFA/CAVACO/CARVAO/AREIA P/ BIOFILTRO</v>
          </cell>
          <cell r="C782" t="str">
            <v>M3</v>
          </cell>
          <cell r="D782" t="str">
            <v>312,25</v>
          </cell>
          <cell r="E782">
            <v>247.44</v>
          </cell>
        </row>
        <row r="783">
          <cell r="A783">
            <v>7230100050</v>
          </cell>
          <cell r="B783" t="str">
            <v>TELA TIPO MOSQUITEIRO PARA BIOFILTRO</v>
          </cell>
          <cell r="C783" t="str">
            <v>M2</v>
          </cell>
          <cell r="D783" t="str">
            <v>20,70</v>
          </cell>
          <cell r="E783">
            <v>16.399999999999999</v>
          </cell>
        </row>
        <row r="784">
          <cell r="A784">
            <v>7230100060</v>
          </cell>
          <cell r="B784" t="str">
            <v>AREIA GROSSA</v>
          </cell>
          <cell r="C784" t="str">
            <v>M3</v>
          </cell>
          <cell r="D784" t="str">
            <v>112,57</v>
          </cell>
          <cell r="E784">
            <v>89.21</v>
          </cell>
        </row>
        <row r="785">
          <cell r="A785">
            <v>7230100070</v>
          </cell>
          <cell r="B785" t="str">
            <v>ENROCAMENTO COM PEDRA DE MAO ARGAMASSADA</v>
          </cell>
          <cell r="C785" t="str">
            <v>M3</v>
          </cell>
          <cell r="D785" t="str">
            <v>414,54</v>
          </cell>
          <cell r="E785">
            <v>328.5</v>
          </cell>
        </row>
        <row r="786">
          <cell r="A786">
            <v>7230100080</v>
          </cell>
          <cell r="B786" t="str">
            <v>CAIXA DE PASSAGEM 60X60X100</v>
          </cell>
          <cell r="C786" t="str">
            <v>UN</v>
          </cell>
          <cell r="D786" t="str">
            <v>659,49</v>
          </cell>
          <cell r="E786">
            <v>522.62</v>
          </cell>
        </row>
        <row r="787">
          <cell r="A787">
            <v>7230100090</v>
          </cell>
          <cell r="B787" t="str">
            <v>DEFENSA METALICA</v>
          </cell>
          <cell r="C787" t="str">
            <v>M</v>
          </cell>
          <cell r="D787" t="str">
            <v>583,32</v>
          </cell>
          <cell r="E787">
            <v>462.26</v>
          </cell>
        </row>
        <row r="788">
          <cell r="A788">
            <v>7230100100</v>
          </cell>
          <cell r="B788" t="str">
            <v>CARVAO ANTRACITO TE=1,1A1,3MM CU=1,5MM</v>
          </cell>
          <cell r="C788" t="str">
            <v>M3</v>
          </cell>
          <cell r="D788" t="str">
            <v>3.451,83</v>
          </cell>
          <cell r="E788">
            <v>2735.42</v>
          </cell>
        </row>
        <row r="789">
          <cell r="A789">
            <v>7230100110</v>
          </cell>
          <cell r="B789" t="str">
            <v>SEIXO ROLADO PARA FILTRO 50MMX25MM</v>
          </cell>
          <cell r="C789" t="str">
            <v>M3</v>
          </cell>
          <cell r="D789" t="str">
            <v>1.162,16</v>
          </cell>
          <cell r="E789">
            <v>920.96</v>
          </cell>
        </row>
        <row r="790">
          <cell r="A790">
            <v>7230100120</v>
          </cell>
          <cell r="B790" t="str">
            <v>SEIXO ROLADO PARA FILTRO 19MMX12,7MM</v>
          </cell>
          <cell r="C790" t="str">
            <v>M3</v>
          </cell>
          <cell r="D790" t="str">
            <v>1.140,49</v>
          </cell>
          <cell r="E790">
            <v>903.79</v>
          </cell>
        </row>
        <row r="791">
          <cell r="A791">
            <v>7230100130</v>
          </cell>
          <cell r="B791" t="str">
            <v>SEIXO ROLADO PARA FILTRO 12,7MMX6,3MM</v>
          </cell>
          <cell r="C791" t="str">
            <v>M3</v>
          </cell>
          <cell r="D791" t="str">
            <v>1.140,49</v>
          </cell>
          <cell r="E791">
            <v>903.79</v>
          </cell>
        </row>
        <row r="792">
          <cell r="A792">
            <v>7230100140</v>
          </cell>
          <cell r="B792" t="str">
            <v>SEIXO ROLADO PARA FILTRO 6,3MMX3,2MM</v>
          </cell>
          <cell r="C792" t="str">
            <v>M3</v>
          </cell>
          <cell r="D792" t="str">
            <v>1.140,49</v>
          </cell>
          <cell r="E792">
            <v>903.79</v>
          </cell>
        </row>
        <row r="793">
          <cell r="A793">
            <v>7230100150</v>
          </cell>
          <cell r="B793" t="str">
            <v>SEIXO ROLADO PARA FILTRO 3,2MMX2,0MM</v>
          </cell>
          <cell r="C793" t="str">
            <v>M3</v>
          </cell>
          <cell r="D793" t="str">
            <v>1.140,49</v>
          </cell>
          <cell r="E793">
            <v>903.79</v>
          </cell>
        </row>
        <row r="794">
          <cell r="A794">
            <v>7230100160</v>
          </cell>
          <cell r="B794" t="str">
            <v>AREIA PARA FILTRO TE=0,50MM CU=1,5MM</v>
          </cell>
          <cell r="C794" t="str">
            <v>M3</v>
          </cell>
          <cell r="D794" t="str">
            <v>1.103,12</v>
          </cell>
          <cell r="E794">
            <v>874.17</v>
          </cell>
        </row>
        <row r="795">
          <cell r="A795" t="str">
            <v>GRUPO -  S25.010 - SISTEMA ABASTECIMENTO DE ÁGUA</v>
          </cell>
        </row>
        <row r="796">
          <cell r="A796">
            <v>7250100010</v>
          </cell>
          <cell r="B796" t="str">
            <v>REDE AGUA PVC PBA 15 DN 50 S/PAV</v>
          </cell>
          <cell r="C796" t="str">
            <v>M</v>
          </cell>
          <cell r="D796" t="str">
            <v>55,39</v>
          </cell>
          <cell r="E796">
            <v>43.89</v>
          </cell>
        </row>
        <row r="797">
          <cell r="A797">
            <v>7250100020</v>
          </cell>
          <cell r="B797" t="str">
            <v>REDE AGUA PVC PBA 15 DN 50 ASFALTO</v>
          </cell>
          <cell r="C797" t="str">
            <v>M</v>
          </cell>
          <cell r="D797" t="str">
            <v>117,43</v>
          </cell>
          <cell r="E797">
            <v>93.06</v>
          </cell>
        </row>
        <row r="798">
          <cell r="A798">
            <v>7250100030</v>
          </cell>
          <cell r="B798" t="str">
            <v>REDE AGUA PVC PBA 15 DN 50 BLOCO/PAVI´S</v>
          </cell>
          <cell r="C798" t="str">
            <v>M</v>
          </cell>
          <cell r="D798" t="str">
            <v>101,71</v>
          </cell>
          <cell r="E798">
            <v>80.599999999999994</v>
          </cell>
        </row>
        <row r="799">
          <cell r="A799">
            <v>7250100040</v>
          </cell>
          <cell r="B799" t="str">
            <v>REDE AGUA PVC PBA 15 DN 50 PARALELO</v>
          </cell>
          <cell r="C799" t="str">
            <v>M</v>
          </cell>
          <cell r="D799" t="str">
            <v>104,55</v>
          </cell>
          <cell r="E799">
            <v>82.85</v>
          </cell>
        </row>
        <row r="800">
          <cell r="A800">
            <v>7250100050</v>
          </cell>
          <cell r="B800" t="str">
            <v>REDE AGUA PVC PBA 15 DN 75 S/PAV</v>
          </cell>
          <cell r="C800" t="str">
            <v>M</v>
          </cell>
          <cell r="D800" t="str">
            <v>77,43</v>
          </cell>
          <cell r="E800">
            <v>61.36</v>
          </cell>
        </row>
        <row r="801">
          <cell r="A801">
            <v>7250100060</v>
          </cell>
          <cell r="B801" t="str">
            <v>REDE AGUA PVC PBA 15 DN 75 ASFALTO</v>
          </cell>
          <cell r="C801" t="str">
            <v>M</v>
          </cell>
          <cell r="D801" t="str">
            <v>139,47</v>
          </cell>
          <cell r="E801">
            <v>110.52</v>
          </cell>
        </row>
        <row r="802">
          <cell r="A802">
            <v>7250100070</v>
          </cell>
          <cell r="B802" t="str">
            <v>REDE AGUA PVC PBA 15 DN 75 BLOCO/PAVI´S</v>
          </cell>
          <cell r="C802" t="str">
            <v>M</v>
          </cell>
          <cell r="D802" t="str">
            <v>123,75</v>
          </cell>
          <cell r="E802">
            <v>98.07</v>
          </cell>
        </row>
        <row r="803">
          <cell r="A803">
            <v>7250100080</v>
          </cell>
          <cell r="B803" t="str">
            <v>REDE AGUA PVC PBA 15 DN 75 PARALELO</v>
          </cell>
          <cell r="C803" t="str">
            <v>M</v>
          </cell>
          <cell r="D803" t="str">
            <v>126,59</v>
          </cell>
          <cell r="E803">
            <v>100.32</v>
          </cell>
        </row>
        <row r="804">
          <cell r="A804">
            <v>7250100090</v>
          </cell>
          <cell r="B804" t="str">
            <v>REDE AGUA PVC PBA 15 DN 100 S/PAV</v>
          </cell>
          <cell r="C804" t="str">
            <v>M</v>
          </cell>
          <cell r="D804" t="str">
            <v>106,32</v>
          </cell>
          <cell r="E804">
            <v>84.25</v>
          </cell>
        </row>
        <row r="805">
          <cell r="A805">
            <v>7250100100</v>
          </cell>
          <cell r="B805" t="str">
            <v>REDE AGUA PVC PBA 15 DN 100 ASFALTO</v>
          </cell>
          <cell r="C805" t="str">
            <v>M</v>
          </cell>
          <cell r="D805" t="str">
            <v>168,25</v>
          </cell>
          <cell r="E805">
            <v>133.33000000000001</v>
          </cell>
        </row>
        <row r="806">
          <cell r="A806">
            <v>7250100110</v>
          </cell>
          <cell r="B806" t="str">
            <v>REDE AGUA PVC PBA 15 DN 100 BLOCO/PAVI´S</v>
          </cell>
          <cell r="C806" t="str">
            <v>M</v>
          </cell>
          <cell r="D806" t="str">
            <v>152,53</v>
          </cell>
          <cell r="E806">
            <v>120.87</v>
          </cell>
        </row>
        <row r="807">
          <cell r="A807">
            <v>7250100120</v>
          </cell>
          <cell r="B807" t="str">
            <v>REDE AGUA PVC PBA 15 DN 100 PARALELO</v>
          </cell>
          <cell r="C807" t="str">
            <v>M</v>
          </cell>
          <cell r="D807" t="str">
            <v>155,37</v>
          </cell>
          <cell r="E807">
            <v>123.12</v>
          </cell>
        </row>
        <row r="808">
          <cell r="A808">
            <v>7250100130</v>
          </cell>
          <cell r="B808" t="str">
            <v>REDE AGUA PVC PBA 20 DN 50 S/PAV</v>
          </cell>
          <cell r="C808" t="str">
            <v>M</v>
          </cell>
          <cell r="D808" t="str">
            <v>60,00</v>
          </cell>
          <cell r="E808">
            <v>47.55</v>
          </cell>
        </row>
        <row r="809">
          <cell r="A809">
            <v>7250100140</v>
          </cell>
          <cell r="B809" t="str">
            <v>REDE AGUA PVC PBA 20 DN 50 ASFALTO</v>
          </cell>
          <cell r="C809" t="str">
            <v>M</v>
          </cell>
          <cell r="D809" t="str">
            <v>122,04</v>
          </cell>
          <cell r="E809">
            <v>96.71</v>
          </cell>
        </row>
        <row r="810">
          <cell r="A810">
            <v>7250100150</v>
          </cell>
          <cell r="B810" t="str">
            <v>REDE AGUA PVC PBA 20 DN 50 BLOCO/PAVI´S</v>
          </cell>
          <cell r="C810" t="str">
            <v>M</v>
          </cell>
          <cell r="D810" t="str">
            <v>106,32</v>
          </cell>
          <cell r="E810">
            <v>84.25</v>
          </cell>
        </row>
        <row r="811">
          <cell r="A811">
            <v>7250100160</v>
          </cell>
          <cell r="B811" t="str">
            <v>REDE AGUA PVC PBA 20 DN 50 PARALELO</v>
          </cell>
          <cell r="C811" t="str">
            <v>M</v>
          </cell>
          <cell r="D811" t="str">
            <v>109,16</v>
          </cell>
          <cell r="E811">
            <v>86.5</v>
          </cell>
        </row>
        <row r="812">
          <cell r="A812">
            <v>7250100170</v>
          </cell>
          <cell r="B812" t="str">
            <v>REDE AGUA PVC PBA 20 DN 75 S/PAV</v>
          </cell>
          <cell r="C812" t="str">
            <v>M</v>
          </cell>
          <cell r="D812" t="str">
            <v>87,79</v>
          </cell>
          <cell r="E812">
            <v>69.569999999999993</v>
          </cell>
        </row>
        <row r="813">
          <cell r="A813">
            <v>7250100180</v>
          </cell>
          <cell r="B813" t="str">
            <v>REDE AGUA PVC PBA 20 DN 75 ASFALTO</v>
          </cell>
          <cell r="C813" t="str">
            <v>M</v>
          </cell>
          <cell r="D813" t="str">
            <v>149,83</v>
          </cell>
          <cell r="E813">
            <v>118.73</v>
          </cell>
        </row>
        <row r="814">
          <cell r="A814">
            <v>7250100190</v>
          </cell>
          <cell r="B814" t="str">
            <v>REDE AGUA PVC PBA 20 DN 75 BLOCO/PAVI´S</v>
          </cell>
          <cell r="C814" t="str">
            <v>M</v>
          </cell>
          <cell r="D814" t="str">
            <v>134,11</v>
          </cell>
          <cell r="E814">
            <v>106.28</v>
          </cell>
        </row>
        <row r="815">
          <cell r="A815">
            <v>7250100200</v>
          </cell>
          <cell r="B815" t="str">
            <v>REDE AGUA PVC PBA 20 DN 75 PARALELO</v>
          </cell>
          <cell r="C815" t="str">
            <v>M</v>
          </cell>
          <cell r="D815" t="str">
            <v>136,95</v>
          </cell>
          <cell r="E815">
            <v>108.53</v>
          </cell>
        </row>
        <row r="816">
          <cell r="A816">
            <v>7250100210</v>
          </cell>
          <cell r="B816" t="str">
            <v>REDE AGUA PVC PBA 20 DN 100 S/PAV</v>
          </cell>
          <cell r="C816" t="str">
            <v>M</v>
          </cell>
          <cell r="D816" t="str">
            <v>122,75</v>
          </cell>
          <cell r="E816">
            <v>97.27</v>
          </cell>
        </row>
        <row r="817">
          <cell r="A817">
            <v>7250100220</v>
          </cell>
          <cell r="B817" t="str">
            <v>REDE AGUA PVC PBA 20 DN 100 ASFALTO</v>
          </cell>
          <cell r="C817" t="str">
            <v>M</v>
          </cell>
          <cell r="D817" t="str">
            <v>184,79</v>
          </cell>
          <cell r="E817">
            <v>146.44</v>
          </cell>
        </row>
        <row r="818">
          <cell r="A818">
            <v>7250100230</v>
          </cell>
          <cell r="B818" t="str">
            <v>REDE AGUA PVC PBA 20 DN 100 BLOCO/PAVI´S</v>
          </cell>
          <cell r="C818" t="str">
            <v>M</v>
          </cell>
          <cell r="D818" t="str">
            <v>169,07</v>
          </cell>
          <cell r="E818">
            <v>133.97999999999999</v>
          </cell>
        </row>
        <row r="819">
          <cell r="A819">
            <v>7250100240</v>
          </cell>
          <cell r="B819" t="str">
            <v>REDE AGUA PVC PBA 20 DN 100 PARALELO</v>
          </cell>
          <cell r="C819" t="str">
            <v>M</v>
          </cell>
          <cell r="D819" t="str">
            <v>171,91</v>
          </cell>
          <cell r="E819">
            <v>136.22999999999999</v>
          </cell>
        </row>
        <row r="820">
          <cell r="A820">
            <v>7250200010</v>
          </cell>
          <cell r="B820" t="str">
            <v>REDE AGUA PVC DEFOFO DN 100 S/PAV</v>
          </cell>
          <cell r="C820" t="str">
            <v>M</v>
          </cell>
          <cell r="D820" t="str">
            <v>86,88</v>
          </cell>
          <cell r="E820">
            <v>68.849999999999994</v>
          </cell>
        </row>
        <row r="821">
          <cell r="A821">
            <v>7250200020</v>
          </cell>
          <cell r="B821" t="str">
            <v>REDE AGUA PVC DEFOFO DN 100 ASFALTO</v>
          </cell>
          <cell r="C821" t="str">
            <v>M</v>
          </cell>
          <cell r="D821" t="str">
            <v>148,92</v>
          </cell>
          <cell r="E821">
            <v>118.01</v>
          </cell>
        </row>
        <row r="822">
          <cell r="A822">
            <v>7250200030</v>
          </cell>
          <cell r="B822" t="str">
            <v>REDE AGUA PVC DEFOFO DN 100 BLOCO/PAVI´S</v>
          </cell>
          <cell r="C822" t="str">
            <v>M</v>
          </cell>
          <cell r="D822" t="str">
            <v>133,20</v>
          </cell>
          <cell r="E822">
            <v>105.56</v>
          </cell>
        </row>
        <row r="823">
          <cell r="A823">
            <v>7250200040</v>
          </cell>
          <cell r="B823" t="str">
            <v>REDE AGUA PVC DEFOFO DN 100 PARALELO</v>
          </cell>
          <cell r="C823" t="str">
            <v>M</v>
          </cell>
          <cell r="D823" t="str">
            <v>136,04</v>
          </cell>
          <cell r="E823">
            <v>107.81</v>
          </cell>
        </row>
        <row r="824">
          <cell r="A824">
            <v>7250200050</v>
          </cell>
          <cell r="B824" t="str">
            <v>REDE AGUA PVC DEFOFO DN 150 S/PAV</v>
          </cell>
          <cell r="C824" t="str">
            <v>M</v>
          </cell>
          <cell r="D824" t="str">
            <v>175,92</v>
          </cell>
          <cell r="E824">
            <v>139.41</v>
          </cell>
        </row>
        <row r="825">
          <cell r="A825">
            <v>7250200060</v>
          </cell>
          <cell r="B825" t="str">
            <v>REDE AGUA PVC DEFOFO DN 150 ASFALTO</v>
          </cell>
          <cell r="C825" t="str">
            <v>M</v>
          </cell>
          <cell r="D825" t="str">
            <v>248,25</v>
          </cell>
          <cell r="E825">
            <v>196.73</v>
          </cell>
        </row>
        <row r="826">
          <cell r="A826">
            <v>7250200070</v>
          </cell>
          <cell r="B826" t="str">
            <v>REDE AGUA PVC DEFOFO DN 150 BLOCO/PAVI´S</v>
          </cell>
          <cell r="C826" t="str">
            <v>M</v>
          </cell>
          <cell r="D826" t="str">
            <v>225,99</v>
          </cell>
          <cell r="E826">
            <v>179.09</v>
          </cell>
        </row>
        <row r="827">
          <cell r="A827">
            <v>7250200080</v>
          </cell>
          <cell r="B827" t="str">
            <v>REDE AGUA PVC DEFOFO DN 150 PARALELO</v>
          </cell>
          <cell r="C827" t="str">
            <v>M</v>
          </cell>
          <cell r="D827" t="str">
            <v>229,16</v>
          </cell>
          <cell r="E827">
            <v>181.6</v>
          </cell>
        </row>
        <row r="828">
          <cell r="A828">
            <v>7250200090</v>
          </cell>
          <cell r="B828" t="str">
            <v>REDE AGUA PVC DEFOFO DN 200 S/PAV</v>
          </cell>
          <cell r="C828" t="str">
            <v>M</v>
          </cell>
          <cell r="D828" t="str">
            <v>273,57</v>
          </cell>
          <cell r="E828">
            <v>216.79</v>
          </cell>
        </row>
        <row r="829">
          <cell r="A829">
            <v>7250200100</v>
          </cell>
          <cell r="B829" t="str">
            <v>REDE AGUA PVC DEFOFO DN 200 ASFALTO</v>
          </cell>
          <cell r="C829" t="str">
            <v>M</v>
          </cell>
          <cell r="D829" t="str">
            <v>356,18</v>
          </cell>
          <cell r="E829">
            <v>282.26</v>
          </cell>
        </row>
        <row r="830">
          <cell r="A830">
            <v>7250200110</v>
          </cell>
          <cell r="B830" t="str">
            <v>REDE AGUA PVC DEFOFO DN 200 BLOCO/PAVI´S</v>
          </cell>
          <cell r="C830" t="str">
            <v>M</v>
          </cell>
          <cell r="D830" t="str">
            <v>327,39</v>
          </cell>
          <cell r="E830">
            <v>259.44</v>
          </cell>
        </row>
        <row r="831">
          <cell r="A831">
            <v>7250200120</v>
          </cell>
          <cell r="B831" t="str">
            <v>REDE AGUA PVC DEFOFO DN 200 PARALELO</v>
          </cell>
          <cell r="C831" t="str">
            <v>M</v>
          </cell>
          <cell r="D831" t="str">
            <v>330,87</v>
          </cell>
          <cell r="E831">
            <v>262.2</v>
          </cell>
        </row>
        <row r="832">
          <cell r="A832">
            <v>7250200130</v>
          </cell>
          <cell r="B832" t="str">
            <v>REDE AGUA PVC DEFOFO DN 250 S/PAV</v>
          </cell>
          <cell r="C832" t="str">
            <v>M</v>
          </cell>
          <cell r="D832" t="str">
            <v>386,11</v>
          </cell>
          <cell r="E832">
            <v>305.98</v>
          </cell>
        </row>
        <row r="833">
          <cell r="A833">
            <v>7250200140</v>
          </cell>
          <cell r="B833" t="str">
            <v>REDE AGUA PVC DEFOFO DN 250 ASFALTO</v>
          </cell>
          <cell r="C833" t="str">
            <v>M</v>
          </cell>
          <cell r="D833" t="str">
            <v>468,72</v>
          </cell>
          <cell r="E833">
            <v>371.44</v>
          </cell>
        </row>
        <row r="834">
          <cell r="A834">
            <v>7250200150</v>
          </cell>
          <cell r="B834" t="str">
            <v>REDE AGUA PVC DEFOFO DN 250 BLOCO/PAVI´S</v>
          </cell>
          <cell r="C834" t="str">
            <v>M</v>
          </cell>
          <cell r="D834" t="str">
            <v>439,93</v>
          </cell>
          <cell r="E834">
            <v>348.63</v>
          </cell>
        </row>
        <row r="835">
          <cell r="A835">
            <v>7250200160</v>
          </cell>
          <cell r="B835" t="str">
            <v>REDE AGUA PVC DEFOFO DN 250 PARALELO</v>
          </cell>
          <cell r="C835" t="str">
            <v>M</v>
          </cell>
          <cell r="D835" t="str">
            <v>443,40</v>
          </cell>
          <cell r="E835">
            <v>351.37</v>
          </cell>
        </row>
        <row r="836">
          <cell r="A836">
            <v>7250200170</v>
          </cell>
          <cell r="B836" t="str">
            <v>REDE AGUA PVC DEFOFO DN 300 S/PAV</v>
          </cell>
          <cell r="C836" t="str">
            <v>M</v>
          </cell>
          <cell r="D836" t="str">
            <v>533,49</v>
          </cell>
          <cell r="E836">
            <v>422.77</v>
          </cell>
        </row>
        <row r="837">
          <cell r="A837">
            <v>7250200180</v>
          </cell>
          <cell r="B837" t="str">
            <v>REDE AGUA PVC DEFOFO DN 300 ASFALTO</v>
          </cell>
          <cell r="C837" t="str">
            <v>M</v>
          </cell>
          <cell r="D837" t="str">
            <v>626,40</v>
          </cell>
          <cell r="E837">
            <v>496.39</v>
          </cell>
        </row>
        <row r="838">
          <cell r="A838">
            <v>7250200190</v>
          </cell>
          <cell r="B838" t="str">
            <v>REDE AGUA PVC DEFOFO DN 300 BLOCO/PAVI´S</v>
          </cell>
          <cell r="C838" t="str">
            <v>M</v>
          </cell>
          <cell r="D838" t="str">
            <v>591,06</v>
          </cell>
          <cell r="E838">
            <v>468.39</v>
          </cell>
        </row>
        <row r="839">
          <cell r="A839">
            <v>7250200200</v>
          </cell>
          <cell r="B839" t="str">
            <v>REDE AGUA PVC DEFOFO DN 300 PARALELO</v>
          </cell>
          <cell r="C839" t="str">
            <v>M</v>
          </cell>
          <cell r="D839" t="str">
            <v>594,86</v>
          </cell>
          <cell r="E839">
            <v>471.4</v>
          </cell>
        </row>
        <row r="840">
          <cell r="A840">
            <v>7250200210</v>
          </cell>
          <cell r="B840" t="str">
            <v>REDE AGUA PVC DEFOFO DN 350 S/PAV</v>
          </cell>
          <cell r="C840" t="str">
            <v>M</v>
          </cell>
          <cell r="D840" t="str">
            <v>573,53</v>
          </cell>
          <cell r="E840">
            <v>454.5</v>
          </cell>
        </row>
        <row r="841">
          <cell r="A841">
            <v>7250200220</v>
          </cell>
          <cell r="B841" t="str">
            <v>REDE AGUA PVC DEFOFO DN 350 ASFALTO</v>
          </cell>
          <cell r="C841" t="str">
            <v>M</v>
          </cell>
          <cell r="D841" t="str">
            <v>666,43</v>
          </cell>
          <cell r="E841">
            <v>528.12</v>
          </cell>
        </row>
        <row r="842">
          <cell r="A842">
            <v>7250200230</v>
          </cell>
          <cell r="B842" t="str">
            <v>REDE AGUA PVC DEFOFO DN 350 BLOCO/PAVI´S</v>
          </cell>
          <cell r="C842" t="str">
            <v>M</v>
          </cell>
          <cell r="D842" t="str">
            <v>631,07</v>
          </cell>
          <cell r="E842">
            <v>500.1</v>
          </cell>
        </row>
        <row r="843">
          <cell r="A843">
            <v>7250200240</v>
          </cell>
          <cell r="B843" t="str">
            <v>REDE AGUA PVC DEFOFO DN 350 PARALELO</v>
          </cell>
          <cell r="C843" t="str">
            <v>M</v>
          </cell>
          <cell r="D843" t="str">
            <v>634,89</v>
          </cell>
          <cell r="E843">
            <v>503.12</v>
          </cell>
        </row>
        <row r="844">
          <cell r="A844">
            <v>7250200250</v>
          </cell>
          <cell r="B844" t="str">
            <v>REDE AGUA PVC DEFOFO DN 400 S/PAV</v>
          </cell>
          <cell r="C844" t="str">
            <v>M</v>
          </cell>
          <cell r="D844" t="str">
            <v>878,71</v>
          </cell>
          <cell r="E844">
            <v>696.34</v>
          </cell>
        </row>
        <row r="845">
          <cell r="A845">
            <v>7250200260</v>
          </cell>
          <cell r="B845" t="str">
            <v>REDE AGUA PVC DEFOFO DN 400 ASFALTO</v>
          </cell>
          <cell r="C845" t="str">
            <v>M</v>
          </cell>
          <cell r="D845" t="str">
            <v>977,45</v>
          </cell>
          <cell r="E845">
            <v>774.59</v>
          </cell>
        </row>
        <row r="846">
          <cell r="A846">
            <v>7250200270</v>
          </cell>
          <cell r="B846" t="str">
            <v>REDE AGUA PVC DEFOFO DN 400 BLOCO/PAVI´S</v>
          </cell>
          <cell r="C846" t="str">
            <v>M</v>
          </cell>
          <cell r="D846" t="str">
            <v>938,13</v>
          </cell>
          <cell r="E846">
            <v>743.43</v>
          </cell>
        </row>
        <row r="847">
          <cell r="A847">
            <v>7250200280</v>
          </cell>
          <cell r="B847" t="str">
            <v>REDE AGUA PVC DEFOFO DN 400 PARALELO</v>
          </cell>
          <cell r="C847" t="str">
            <v>M</v>
          </cell>
          <cell r="D847" t="str">
            <v>942,24</v>
          </cell>
          <cell r="E847">
            <v>746.68</v>
          </cell>
        </row>
        <row r="848">
          <cell r="A848">
            <v>7250300010</v>
          </cell>
          <cell r="B848" t="str">
            <v>REDE AGUA FOFO K-7 DN 80 S/PAV</v>
          </cell>
          <cell r="C848" t="str">
            <v>M</v>
          </cell>
          <cell r="D848" t="str">
            <v>347,82</v>
          </cell>
          <cell r="E848">
            <v>275.63</v>
          </cell>
        </row>
        <row r="849">
          <cell r="A849">
            <v>7250300020</v>
          </cell>
          <cell r="B849" t="str">
            <v>REDE AGUA FOFO K-7 DN 80 ASFALTO</v>
          </cell>
          <cell r="C849" t="str">
            <v>M</v>
          </cell>
          <cell r="D849" t="str">
            <v>409,86</v>
          </cell>
          <cell r="E849">
            <v>324.8</v>
          </cell>
        </row>
        <row r="850">
          <cell r="A850">
            <v>7250300030</v>
          </cell>
          <cell r="B850" t="str">
            <v>REDE AGUA FOFO K-7 DN 80 BLOCO</v>
          </cell>
          <cell r="C850" t="str">
            <v>M</v>
          </cell>
          <cell r="D850" t="str">
            <v>394,13</v>
          </cell>
          <cell r="E850">
            <v>312.33</v>
          </cell>
        </row>
        <row r="851">
          <cell r="A851">
            <v>7250300040</v>
          </cell>
          <cell r="B851" t="str">
            <v>REDE AGUA FOFO K-7 DN 80 PARALELO</v>
          </cell>
          <cell r="C851" t="str">
            <v>M</v>
          </cell>
          <cell r="D851" t="str">
            <v>396,98</v>
          </cell>
          <cell r="E851">
            <v>314.58999999999997</v>
          </cell>
        </row>
        <row r="852">
          <cell r="A852">
            <v>7250300050</v>
          </cell>
          <cell r="B852" t="str">
            <v>REDE AGUA FOFO K-7 DN 100 S/PAV</v>
          </cell>
          <cell r="C852" t="str">
            <v>M</v>
          </cell>
          <cell r="D852" t="str">
            <v>337,38</v>
          </cell>
          <cell r="E852">
            <v>267.36</v>
          </cell>
        </row>
        <row r="853">
          <cell r="A853">
            <v>7250300060</v>
          </cell>
          <cell r="B853" t="str">
            <v>REDE AGUA FOFO K-7 DN 100 ASFALTO</v>
          </cell>
          <cell r="C853" t="str">
            <v>M</v>
          </cell>
          <cell r="D853" t="str">
            <v>399,42</v>
          </cell>
          <cell r="E853">
            <v>316.52</v>
          </cell>
        </row>
        <row r="854">
          <cell r="A854">
            <v>7250300070</v>
          </cell>
          <cell r="B854" t="str">
            <v>REDE AGUA FOFO K-7 DN 100 BLOCO</v>
          </cell>
          <cell r="C854" t="str">
            <v>M</v>
          </cell>
          <cell r="D854" t="str">
            <v>383,70</v>
          </cell>
          <cell r="E854">
            <v>304.07</v>
          </cell>
        </row>
        <row r="855">
          <cell r="A855">
            <v>7250300080</v>
          </cell>
          <cell r="B855" t="str">
            <v>REDE AGUA FOFO K-7 DN 100 PARALELO</v>
          </cell>
          <cell r="C855" t="str">
            <v>M</v>
          </cell>
          <cell r="D855" t="str">
            <v>386,54</v>
          </cell>
          <cell r="E855">
            <v>306.32</v>
          </cell>
        </row>
        <row r="856">
          <cell r="A856">
            <v>7250300090</v>
          </cell>
          <cell r="B856" t="str">
            <v>REDE AGUA FOFO K-7 DN 150 S/PAV</v>
          </cell>
          <cell r="C856" t="str">
            <v>M</v>
          </cell>
          <cell r="D856" t="str">
            <v>416,69</v>
          </cell>
          <cell r="E856">
            <v>330.21</v>
          </cell>
        </row>
        <row r="857">
          <cell r="A857">
            <v>7250300100</v>
          </cell>
          <cell r="B857" t="str">
            <v>REDE AGUA FOFO K-7 DN 150 ASFALTO</v>
          </cell>
          <cell r="C857" t="str">
            <v>M</v>
          </cell>
          <cell r="D857" t="str">
            <v>489,02</v>
          </cell>
          <cell r="E857">
            <v>387.53</v>
          </cell>
        </row>
        <row r="858">
          <cell r="A858">
            <v>7250300110</v>
          </cell>
          <cell r="B858" t="str">
            <v>REDE AGUA FOFO K-7 DN 150 BLOCO</v>
          </cell>
          <cell r="C858" t="str">
            <v>M</v>
          </cell>
          <cell r="D858" t="str">
            <v>466,76</v>
          </cell>
          <cell r="E858">
            <v>369.89</v>
          </cell>
        </row>
        <row r="859">
          <cell r="A859">
            <v>7250300120</v>
          </cell>
          <cell r="B859" t="str">
            <v>REDE AGUA FOFO K-7 DN 150 PARALELO</v>
          </cell>
          <cell r="C859" t="str">
            <v>M</v>
          </cell>
          <cell r="D859" t="str">
            <v>469,93</v>
          </cell>
          <cell r="E859">
            <v>372.4</v>
          </cell>
        </row>
        <row r="860">
          <cell r="A860">
            <v>7250300130</v>
          </cell>
          <cell r="B860" t="str">
            <v>REDE AGUA FOFO K-7 DN 200 S/PAV</v>
          </cell>
          <cell r="C860" t="str">
            <v>M</v>
          </cell>
          <cell r="D860" t="str">
            <v>506,21</v>
          </cell>
          <cell r="E860">
            <v>401.15</v>
          </cell>
        </row>
        <row r="861">
          <cell r="A861">
            <v>7250300140</v>
          </cell>
          <cell r="B861" t="str">
            <v>REDE AGUA FOFO K-7 DN 200 ASFALTO</v>
          </cell>
          <cell r="C861" t="str">
            <v>M</v>
          </cell>
          <cell r="D861" t="str">
            <v>588,82</v>
          </cell>
          <cell r="E861">
            <v>466.61</v>
          </cell>
        </row>
        <row r="862">
          <cell r="A862">
            <v>7250300150</v>
          </cell>
          <cell r="B862" t="str">
            <v>REDE AGUA FOFO K-7 DN 200 BLOCO</v>
          </cell>
          <cell r="C862" t="str">
            <v>M</v>
          </cell>
          <cell r="D862" t="str">
            <v>560,02</v>
          </cell>
          <cell r="E862">
            <v>443.79</v>
          </cell>
        </row>
        <row r="863">
          <cell r="A863">
            <v>7250300160</v>
          </cell>
          <cell r="B863" t="str">
            <v>REDE AGUA FOFO K-7 DN 200 PARALELO</v>
          </cell>
          <cell r="C863" t="str">
            <v>M</v>
          </cell>
          <cell r="D863" t="str">
            <v>563,51</v>
          </cell>
          <cell r="E863">
            <v>446.56</v>
          </cell>
        </row>
        <row r="864">
          <cell r="A864">
            <v>7250300170</v>
          </cell>
          <cell r="B864" t="str">
            <v>REDE AGUA FOFO K-7 DN 250 S/PAV</v>
          </cell>
          <cell r="C864" t="str">
            <v>M</v>
          </cell>
          <cell r="D864" t="str">
            <v>597,24</v>
          </cell>
          <cell r="E864">
            <v>473.29</v>
          </cell>
        </row>
        <row r="865">
          <cell r="A865">
            <v>7250300180</v>
          </cell>
          <cell r="B865" t="str">
            <v>REDE AGUA FOFO K-7 DN 250 ASFALTO</v>
          </cell>
          <cell r="C865" t="str">
            <v>M</v>
          </cell>
          <cell r="D865" t="str">
            <v>679,84</v>
          </cell>
          <cell r="E865">
            <v>538.74</v>
          </cell>
        </row>
        <row r="866">
          <cell r="A866">
            <v>7250300190</v>
          </cell>
          <cell r="B866" t="str">
            <v>REDE AGUA FOFO K-7 DN 250 BLOCO</v>
          </cell>
          <cell r="C866" t="str">
            <v>M</v>
          </cell>
          <cell r="D866" t="str">
            <v>651,05</v>
          </cell>
          <cell r="E866">
            <v>515.92999999999995</v>
          </cell>
        </row>
        <row r="867">
          <cell r="A867">
            <v>7250300200</v>
          </cell>
          <cell r="B867" t="str">
            <v>REDE AGUA FOFO K-7 DN 250 PARALELO</v>
          </cell>
          <cell r="C867" t="str">
            <v>M</v>
          </cell>
          <cell r="D867" t="str">
            <v>654,53</v>
          </cell>
          <cell r="E867">
            <v>518.69000000000005</v>
          </cell>
        </row>
        <row r="868">
          <cell r="A868">
            <v>7250300210</v>
          </cell>
          <cell r="B868" t="str">
            <v>REDE AGUA FOFO K-7 DN 300 S/PAV</v>
          </cell>
          <cell r="C868" t="str">
            <v>M</v>
          </cell>
          <cell r="D868" t="str">
            <v>693,29</v>
          </cell>
          <cell r="E868">
            <v>549.4</v>
          </cell>
        </row>
        <row r="869">
          <cell r="A869">
            <v>7250300220</v>
          </cell>
          <cell r="B869" t="str">
            <v>REDE AGUA FOFO K-7 DN 300 ASFALTO</v>
          </cell>
          <cell r="C869" t="str">
            <v>M</v>
          </cell>
          <cell r="D869" t="str">
            <v>786,20</v>
          </cell>
          <cell r="E869">
            <v>623.03</v>
          </cell>
        </row>
        <row r="870">
          <cell r="A870">
            <v>7250300230</v>
          </cell>
          <cell r="B870" t="str">
            <v>REDE AGUA FOFO K-7 DN 300 BLOCO</v>
          </cell>
          <cell r="C870" t="str">
            <v>M</v>
          </cell>
          <cell r="D870" t="str">
            <v>750,85</v>
          </cell>
          <cell r="E870">
            <v>595.02</v>
          </cell>
        </row>
        <row r="871">
          <cell r="A871">
            <v>7250300240</v>
          </cell>
          <cell r="B871" t="str">
            <v>REDE AGUA FOFO K-7 DN 300 PARALELO</v>
          </cell>
          <cell r="C871" t="str">
            <v>M</v>
          </cell>
          <cell r="D871" t="str">
            <v>754,66</v>
          </cell>
          <cell r="E871">
            <v>598.03</v>
          </cell>
        </row>
        <row r="872">
          <cell r="A872">
            <v>7250300250</v>
          </cell>
          <cell r="B872" t="str">
            <v>REDE AGUA FOFO K-7 DN 350 S/PAV</v>
          </cell>
          <cell r="C872" t="str">
            <v>M</v>
          </cell>
          <cell r="D872" t="str">
            <v>862,78</v>
          </cell>
          <cell r="E872">
            <v>683.72</v>
          </cell>
        </row>
        <row r="873">
          <cell r="A873">
            <v>7250300260</v>
          </cell>
          <cell r="B873" t="str">
            <v>REDE AGUA FOFO K-7 DN 350 ASFALTO</v>
          </cell>
          <cell r="C873" t="str">
            <v>M</v>
          </cell>
          <cell r="D873" t="str">
            <v>955,68</v>
          </cell>
          <cell r="E873">
            <v>757.33</v>
          </cell>
        </row>
        <row r="874">
          <cell r="A874">
            <v>7250300270</v>
          </cell>
          <cell r="B874" t="str">
            <v>REDE AGUA FOFO K-7 DN 350 BLOCO</v>
          </cell>
          <cell r="C874" t="str">
            <v>M</v>
          </cell>
          <cell r="D874" t="str">
            <v>920,33</v>
          </cell>
          <cell r="E874">
            <v>729.32</v>
          </cell>
        </row>
        <row r="875">
          <cell r="A875">
            <v>7250300280</v>
          </cell>
          <cell r="B875" t="str">
            <v>REDE AGUA FOFO K-7 DN 350 PARALELO</v>
          </cell>
          <cell r="C875" t="str">
            <v>M</v>
          </cell>
          <cell r="D875" t="str">
            <v>924,15</v>
          </cell>
          <cell r="E875">
            <v>732.35</v>
          </cell>
        </row>
        <row r="876">
          <cell r="A876">
            <v>7250300290</v>
          </cell>
          <cell r="B876" t="str">
            <v>REDE AGUA FOFO K-7 DN 400 S/PAV</v>
          </cell>
          <cell r="C876" t="str">
            <v>M</v>
          </cell>
          <cell r="D876" t="str">
            <v>995,90</v>
          </cell>
          <cell r="E876">
            <v>789.21</v>
          </cell>
        </row>
        <row r="877">
          <cell r="A877">
            <v>7250300300</v>
          </cell>
          <cell r="B877" t="str">
            <v>REDE AGUA FOFO K-7 DN 400 ASFALTO</v>
          </cell>
          <cell r="C877" t="str">
            <v>M</v>
          </cell>
          <cell r="D877" t="str">
            <v>1.094,76</v>
          </cell>
          <cell r="E877">
            <v>867.55</v>
          </cell>
        </row>
        <row r="878">
          <cell r="A878">
            <v>7250300310</v>
          </cell>
          <cell r="B878" t="str">
            <v>REDE AGUA FOFO K-7 DN 400 BLOCO</v>
          </cell>
          <cell r="C878" t="str">
            <v>M</v>
          </cell>
          <cell r="D878" t="str">
            <v>1.053,45</v>
          </cell>
          <cell r="E878">
            <v>834.81</v>
          </cell>
        </row>
        <row r="879">
          <cell r="A879">
            <v>7250300320</v>
          </cell>
          <cell r="B879" t="str">
            <v>REDE AGUA FOFO K-7 DN 400 PARALELO</v>
          </cell>
          <cell r="C879" t="str">
            <v>M</v>
          </cell>
          <cell r="D879" t="str">
            <v>1.057,27</v>
          </cell>
          <cell r="E879">
            <v>837.84</v>
          </cell>
        </row>
        <row r="880">
          <cell r="A880">
            <v>7250350010</v>
          </cell>
          <cell r="B880" t="str">
            <v>REDE AGUA FOFO K-7 DN 80 S/PAV S/F</v>
          </cell>
          <cell r="C880" t="str">
            <v>M</v>
          </cell>
          <cell r="D880" t="str">
            <v>44,14</v>
          </cell>
          <cell r="E880">
            <v>34.979999999999997</v>
          </cell>
        </row>
        <row r="881">
          <cell r="A881">
            <v>7250350020</v>
          </cell>
          <cell r="B881" t="str">
            <v>REDE AGUA FOFO K-7 DN 80 ASFALTO S/F</v>
          </cell>
          <cell r="C881" t="str">
            <v>M</v>
          </cell>
          <cell r="D881" t="str">
            <v>106,18</v>
          </cell>
          <cell r="E881">
            <v>84.14</v>
          </cell>
        </row>
        <row r="882">
          <cell r="A882">
            <v>7250350030</v>
          </cell>
          <cell r="B882" t="str">
            <v>REDE AGUA FOFO K-7 DN 80 BLOCO S/F</v>
          </cell>
          <cell r="C882" t="str">
            <v>M</v>
          </cell>
          <cell r="D882" t="str">
            <v>90,45</v>
          </cell>
          <cell r="E882">
            <v>71.680000000000007</v>
          </cell>
        </row>
        <row r="883">
          <cell r="A883">
            <v>7250350040</v>
          </cell>
          <cell r="B883" t="str">
            <v>REDE AGUA FOFO K-7 DN 80 PARALELO S/F</v>
          </cell>
          <cell r="C883" t="str">
            <v>M</v>
          </cell>
          <cell r="D883" t="str">
            <v>93,30</v>
          </cell>
          <cell r="E883">
            <v>73.94</v>
          </cell>
        </row>
        <row r="884">
          <cell r="A884">
            <v>7250350050</v>
          </cell>
          <cell r="B884" t="str">
            <v>REDE AGUA FOFO K-7 DN 100 S/PAV S/F</v>
          </cell>
          <cell r="C884" t="str">
            <v>M</v>
          </cell>
          <cell r="D884" t="str">
            <v>45,34</v>
          </cell>
          <cell r="E884">
            <v>35.93</v>
          </cell>
        </row>
        <row r="885">
          <cell r="A885">
            <v>7250350060</v>
          </cell>
          <cell r="B885" t="str">
            <v>REDE AGUA FOFO K-7 DN 100 ASFALTO S/F</v>
          </cell>
          <cell r="C885" t="str">
            <v>M</v>
          </cell>
          <cell r="D885" t="str">
            <v>107,38</v>
          </cell>
          <cell r="E885">
            <v>85.09</v>
          </cell>
        </row>
        <row r="886">
          <cell r="A886">
            <v>7250350070</v>
          </cell>
          <cell r="B886" t="str">
            <v>REDE AGUA FOFO K-7 DN 100 BLOCO S/F</v>
          </cell>
          <cell r="C886" t="str">
            <v>M</v>
          </cell>
          <cell r="D886" t="str">
            <v>91,66</v>
          </cell>
          <cell r="E886">
            <v>72.64</v>
          </cell>
        </row>
        <row r="887">
          <cell r="A887">
            <v>7250350080</v>
          </cell>
          <cell r="B887" t="str">
            <v>REDE AGUA FOFO K-7 DN 100 PARALELO S/F</v>
          </cell>
          <cell r="C887" t="str">
            <v>M</v>
          </cell>
          <cell r="D887" t="str">
            <v>94,50</v>
          </cell>
          <cell r="E887">
            <v>74.89</v>
          </cell>
        </row>
        <row r="888">
          <cell r="A888">
            <v>7250350090</v>
          </cell>
          <cell r="B888" t="str">
            <v>REDE AGUA FOFO K-7 DN 150 S/PAV S/F</v>
          </cell>
          <cell r="C888" t="str">
            <v>M</v>
          </cell>
          <cell r="D888" t="str">
            <v>58,09</v>
          </cell>
          <cell r="E888">
            <v>46.03</v>
          </cell>
        </row>
        <row r="889">
          <cell r="A889">
            <v>7250350100</v>
          </cell>
          <cell r="B889" t="str">
            <v>REDE AGUA FOFO K-7 DN 150 ASFALTO S/F</v>
          </cell>
          <cell r="C889" t="str">
            <v>M</v>
          </cell>
          <cell r="D889" t="str">
            <v>130,42</v>
          </cell>
          <cell r="E889">
            <v>103.35</v>
          </cell>
        </row>
        <row r="890">
          <cell r="A890">
            <v>7250350110</v>
          </cell>
          <cell r="B890" t="str">
            <v>REDE AGUA FOFO K-7 DN 150 BLOCO S/F</v>
          </cell>
          <cell r="C890" t="str">
            <v>M</v>
          </cell>
          <cell r="D890" t="str">
            <v>108,16</v>
          </cell>
          <cell r="E890">
            <v>85.71</v>
          </cell>
        </row>
        <row r="891">
          <cell r="A891">
            <v>7250350120</v>
          </cell>
          <cell r="B891" t="str">
            <v>REDE AGUA FOFO K-7 DN 150 PARALELO S/F</v>
          </cell>
          <cell r="C891" t="str">
            <v>M</v>
          </cell>
          <cell r="D891" t="str">
            <v>111,33</v>
          </cell>
          <cell r="E891">
            <v>88.22</v>
          </cell>
        </row>
        <row r="892">
          <cell r="A892">
            <v>7250350130</v>
          </cell>
          <cell r="B892" t="str">
            <v>REDE AGUA FOFO K-7 DN 200 S/PAV S/F</v>
          </cell>
          <cell r="C892" t="str">
            <v>M</v>
          </cell>
          <cell r="D892" t="str">
            <v>71,13</v>
          </cell>
          <cell r="E892">
            <v>56.37</v>
          </cell>
        </row>
        <row r="893">
          <cell r="A893">
            <v>7250350140</v>
          </cell>
          <cell r="B893" t="str">
            <v>REDE AGUA FOFO K-7 DN 200 ASFALTO S/F</v>
          </cell>
          <cell r="C893" t="str">
            <v>M</v>
          </cell>
          <cell r="D893" t="str">
            <v>153,74</v>
          </cell>
          <cell r="E893">
            <v>121.83</v>
          </cell>
        </row>
        <row r="894">
          <cell r="A894">
            <v>7250350150</v>
          </cell>
          <cell r="B894" t="str">
            <v>REDE AGUA FOFO K-7 DN 200 BLOCO S/F</v>
          </cell>
          <cell r="C894" t="str">
            <v>M</v>
          </cell>
          <cell r="D894" t="str">
            <v>124,94</v>
          </cell>
          <cell r="E894">
            <v>99.01</v>
          </cell>
        </row>
        <row r="895">
          <cell r="A895">
            <v>7250350160</v>
          </cell>
          <cell r="B895" t="str">
            <v>REDE AGUA FOFO K-7 DN 200 PARALELO S/F</v>
          </cell>
          <cell r="C895" t="str">
            <v>M</v>
          </cell>
          <cell r="D895" t="str">
            <v>128,43</v>
          </cell>
          <cell r="E895">
            <v>101.78</v>
          </cell>
        </row>
        <row r="896">
          <cell r="A896">
            <v>7250350170</v>
          </cell>
          <cell r="B896" t="str">
            <v>REDE AGUA FOFO K-7 DN 250 S/PAV S/F</v>
          </cell>
          <cell r="C896" t="str">
            <v>M</v>
          </cell>
          <cell r="D896" t="str">
            <v>75,68</v>
          </cell>
          <cell r="E896">
            <v>59.97</v>
          </cell>
        </row>
        <row r="897">
          <cell r="A897">
            <v>7250350180</v>
          </cell>
          <cell r="B897" t="str">
            <v>REDE AGUA FOFO K-7 DN 250 ASFALTO S/F</v>
          </cell>
          <cell r="C897" t="str">
            <v>M</v>
          </cell>
          <cell r="D897" t="str">
            <v>158,28</v>
          </cell>
          <cell r="E897">
            <v>125.43</v>
          </cell>
        </row>
        <row r="898">
          <cell r="A898">
            <v>7250350190</v>
          </cell>
          <cell r="B898" t="str">
            <v>REDE AGUA FOFO K-7 DN 250 BLOCO S/F</v>
          </cell>
          <cell r="C898" t="str">
            <v>M</v>
          </cell>
          <cell r="D898" t="str">
            <v>129,49</v>
          </cell>
          <cell r="E898">
            <v>102.62</v>
          </cell>
        </row>
        <row r="899">
          <cell r="A899">
            <v>7250350200</v>
          </cell>
          <cell r="B899" t="str">
            <v>REDE AGUA FOFO K-7 DN 250 PARALELO S/F</v>
          </cell>
          <cell r="C899" t="str">
            <v>M</v>
          </cell>
          <cell r="D899" t="str">
            <v>132,97</v>
          </cell>
          <cell r="E899">
            <v>105.37</v>
          </cell>
        </row>
        <row r="900">
          <cell r="A900">
            <v>7250350210</v>
          </cell>
          <cell r="B900" t="str">
            <v>REDE AGUA FOFO K-7 DN 300 S/PAV S/F</v>
          </cell>
          <cell r="C900" t="str">
            <v>M</v>
          </cell>
          <cell r="D900" t="str">
            <v>92,19</v>
          </cell>
          <cell r="E900">
            <v>73.06</v>
          </cell>
        </row>
        <row r="901">
          <cell r="A901">
            <v>7250350220</v>
          </cell>
          <cell r="B901" t="str">
            <v>REDE AGUA FOFO K-7 DN 300 ASFALTO S/F</v>
          </cell>
          <cell r="C901" t="str">
            <v>M</v>
          </cell>
          <cell r="D901" t="str">
            <v>185,10</v>
          </cell>
          <cell r="E901">
            <v>146.68</v>
          </cell>
        </row>
        <row r="902">
          <cell r="A902">
            <v>7250350230</v>
          </cell>
          <cell r="B902" t="str">
            <v>REDE AGUA FOFO K-7 DN 300 BLOCO S/F</v>
          </cell>
          <cell r="C902" t="str">
            <v>M</v>
          </cell>
          <cell r="D902" t="str">
            <v>149,75</v>
          </cell>
          <cell r="E902">
            <v>118.67</v>
          </cell>
        </row>
        <row r="903">
          <cell r="A903">
            <v>7250350240</v>
          </cell>
          <cell r="B903" t="str">
            <v>REDE AGUA FOFO K-7 DN 300 PARALELO S/F</v>
          </cell>
          <cell r="C903" t="str">
            <v>M</v>
          </cell>
          <cell r="D903" t="str">
            <v>153,56</v>
          </cell>
          <cell r="E903">
            <v>121.69</v>
          </cell>
        </row>
        <row r="904">
          <cell r="A904">
            <v>7250350250</v>
          </cell>
          <cell r="B904" t="str">
            <v>REDE AGUA FOFO K-7 DN 350 S/PAV S/F</v>
          </cell>
          <cell r="C904" t="str">
            <v>M</v>
          </cell>
          <cell r="D904" t="str">
            <v>97,93</v>
          </cell>
          <cell r="E904">
            <v>77.61</v>
          </cell>
        </row>
        <row r="905">
          <cell r="A905">
            <v>7250350260</v>
          </cell>
          <cell r="B905" t="str">
            <v>REDE AGUA FOFO K-7 DN 350 ASFALTO S/F</v>
          </cell>
          <cell r="C905" t="str">
            <v>M</v>
          </cell>
          <cell r="D905" t="str">
            <v>190,83</v>
          </cell>
          <cell r="E905">
            <v>151.22</v>
          </cell>
        </row>
        <row r="906">
          <cell r="A906">
            <v>7250350270</v>
          </cell>
          <cell r="B906" t="str">
            <v>REDE AGUA FOFO K-7 DN 350 BLOCO S/F</v>
          </cell>
          <cell r="C906" t="str">
            <v>M</v>
          </cell>
          <cell r="D906" t="str">
            <v>155,48</v>
          </cell>
          <cell r="E906">
            <v>123.21</v>
          </cell>
        </row>
        <row r="907">
          <cell r="A907">
            <v>7250350280</v>
          </cell>
          <cell r="B907" t="str">
            <v>REDE AGUA FOFO K-7 DN 350 PARALELO S/F</v>
          </cell>
          <cell r="C907" t="str">
            <v>M</v>
          </cell>
          <cell r="D907" t="str">
            <v>159,30</v>
          </cell>
          <cell r="E907">
            <v>126.24</v>
          </cell>
        </row>
        <row r="908">
          <cell r="A908">
            <v>7250350290</v>
          </cell>
          <cell r="B908" t="str">
            <v>REDE AGUA FOFO K-7 DN 400 S/PAV S/F</v>
          </cell>
          <cell r="C908" t="str">
            <v>M</v>
          </cell>
          <cell r="D908" t="str">
            <v>140,92</v>
          </cell>
          <cell r="E908">
            <v>111.67</v>
          </cell>
        </row>
        <row r="909">
          <cell r="A909">
            <v>7250350300</v>
          </cell>
          <cell r="B909" t="str">
            <v>REDE AGUA FOFO K-7 DN 400 ASFALTO S/F</v>
          </cell>
          <cell r="C909" t="str">
            <v>M</v>
          </cell>
          <cell r="D909" t="str">
            <v>239,78</v>
          </cell>
          <cell r="E909">
            <v>190.02</v>
          </cell>
        </row>
        <row r="910">
          <cell r="A910">
            <v>7250350310</v>
          </cell>
          <cell r="B910" t="str">
            <v>REDE AGUA FOFO K-7 DN 400 BLOCO S/F</v>
          </cell>
          <cell r="C910" t="str">
            <v>M</v>
          </cell>
          <cell r="D910" t="str">
            <v>198,47</v>
          </cell>
          <cell r="E910">
            <v>157.28</v>
          </cell>
        </row>
        <row r="911">
          <cell r="A911">
            <v>7250350320</v>
          </cell>
          <cell r="B911" t="str">
            <v>REDE AGUA FOFO K-7 DN 400 PARALELO S/F</v>
          </cell>
          <cell r="C911" t="str">
            <v>M</v>
          </cell>
          <cell r="D911" t="str">
            <v>202,29</v>
          </cell>
          <cell r="E911">
            <v>160.31</v>
          </cell>
        </row>
        <row r="912">
          <cell r="A912">
            <v>7250400010</v>
          </cell>
          <cell r="B912" t="str">
            <v>REDE DE AGUA AEREA FOFO K-7 DN 80</v>
          </cell>
          <cell r="C912" t="str">
            <v>M</v>
          </cell>
          <cell r="D912" t="str">
            <v>323,46</v>
          </cell>
          <cell r="E912">
            <v>256.33</v>
          </cell>
        </row>
        <row r="913">
          <cell r="A913">
            <v>7250400020</v>
          </cell>
          <cell r="B913" t="str">
            <v>REDE DE AGUA AEREA FOFO K-7 DN 100</v>
          </cell>
          <cell r="C913" t="str">
            <v>M</v>
          </cell>
          <cell r="D913" t="str">
            <v>314,37</v>
          </cell>
          <cell r="E913">
            <v>249.12</v>
          </cell>
        </row>
        <row r="914">
          <cell r="A914">
            <v>7250400030</v>
          </cell>
          <cell r="B914" t="str">
            <v>REDE DE AGUA AEREA FOFO K-7 DN 150</v>
          </cell>
          <cell r="C914" t="str">
            <v>M</v>
          </cell>
          <cell r="D914" t="str">
            <v>382,20</v>
          </cell>
          <cell r="E914">
            <v>302.88</v>
          </cell>
        </row>
        <row r="915">
          <cell r="A915">
            <v>7250400040</v>
          </cell>
          <cell r="B915" t="str">
            <v>REDE DE AGUA AEREA FOFO K-7 DN 200</v>
          </cell>
          <cell r="C915" t="str">
            <v>M</v>
          </cell>
          <cell r="D915" t="str">
            <v>461,85</v>
          </cell>
          <cell r="E915">
            <v>366</v>
          </cell>
        </row>
        <row r="916">
          <cell r="A916">
            <v>7250400050</v>
          </cell>
          <cell r="B916" t="str">
            <v>REDE DE AGUA AEREA FOFO K-7 DN 250</v>
          </cell>
          <cell r="C916" t="str">
            <v>M</v>
          </cell>
          <cell r="D916" t="str">
            <v>550,66</v>
          </cell>
          <cell r="E916">
            <v>436.37</v>
          </cell>
        </row>
        <row r="917">
          <cell r="A917">
            <v>7250400060</v>
          </cell>
          <cell r="B917" t="str">
            <v>REDE DE AGUA AEREA FOFO K-7 DN 300</v>
          </cell>
          <cell r="C917" t="str">
            <v>M</v>
          </cell>
          <cell r="D917" t="str">
            <v>633,19</v>
          </cell>
          <cell r="E917">
            <v>501.78</v>
          </cell>
        </row>
        <row r="918">
          <cell r="A918">
            <v>7250450010</v>
          </cell>
          <cell r="B918" t="str">
            <v>REDE DE AGUA AEREA FOFO K-7 DN 80 S/F</v>
          </cell>
          <cell r="C918" t="str">
            <v>M</v>
          </cell>
          <cell r="D918" t="str">
            <v>19,78</v>
          </cell>
          <cell r="E918">
            <v>15.67</v>
          </cell>
        </row>
        <row r="919">
          <cell r="A919">
            <v>7250450020</v>
          </cell>
          <cell r="B919" t="str">
            <v>REDE DE AGUA AEREA FOFO K-7 DN 100 S/F</v>
          </cell>
          <cell r="C919" t="str">
            <v>M</v>
          </cell>
          <cell r="D919" t="str">
            <v>22,33</v>
          </cell>
          <cell r="E919">
            <v>17.7</v>
          </cell>
        </row>
        <row r="920">
          <cell r="A920">
            <v>7250450030</v>
          </cell>
          <cell r="B920" t="str">
            <v>REDE DE AGUA AEREA FOFO K-7 DN 150 S/F</v>
          </cell>
          <cell r="C920" t="str">
            <v>M</v>
          </cell>
          <cell r="D920" t="str">
            <v>23,60</v>
          </cell>
          <cell r="E920">
            <v>18.7</v>
          </cell>
        </row>
        <row r="921">
          <cell r="A921">
            <v>7250450040</v>
          </cell>
          <cell r="B921" t="str">
            <v>REDE DE AGUA AEREA FOFO K-7 DN 200 S/F</v>
          </cell>
          <cell r="C921" t="str">
            <v>M</v>
          </cell>
          <cell r="D921" t="str">
            <v>26,77</v>
          </cell>
          <cell r="E921">
            <v>21.21</v>
          </cell>
        </row>
        <row r="922">
          <cell r="A922">
            <v>7250450050</v>
          </cell>
          <cell r="B922" t="str">
            <v>REDE DE AGUA AEREA FOFO K-7 DN 250 S/F</v>
          </cell>
          <cell r="C922" t="str">
            <v>M</v>
          </cell>
          <cell r="D922" t="str">
            <v>29,10</v>
          </cell>
          <cell r="E922">
            <v>23.06</v>
          </cell>
        </row>
        <row r="923">
          <cell r="A923">
            <v>7250450060</v>
          </cell>
          <cell r="B923" t="str">
            <v>REDE DE AGUA AEREA FOFO K-7 DN 300 S/F</v>
          </cell>
          <cell r="C923" t="str">
            <v>M</v>
          </cell>
          <cell r="D923" t="str">
            <v>32,09</v>
          </cell>
          <cell r="E923">
            <v>25.43</v>
          </cell>
        </row>
        <row r="924">
          <cell r="A924" t="str">
            <v>GRUPO - S26.010 - SISTEMA ESGOTAMENTO SANITÁRIO</v>
          </cell>
        </row>
        <row r="925">
          <cell r="A925">
            <v>7260100010</v>
          </cell>
          <cell r="B925" t="str">
            <v>REDE ESG PVC NBR7362 150 ATE 1,25m S/PAV</v>
          </cell>
          <cell r="C925" t="str">
            <v>M</v>
          </cell>
          <cell r="D925" t="str">
            <v>124,97</v>
          </cell>
          <cell r="E925">
            <v>99.03</v>
          </cell>
        </row>
        <row r="926">
          <cell r="A926">
            <v>7260100020</v>
          </cell>
          <cell r="B926" t="str">
            <v>REDE ESG PVC NBR7362 150 ATE 1,25m ASFAL</v>
          </cell>
          <cell r="C926" t="str">
            <v>M</v>
          </cell>
          <cell r="D926" t="str">
            <v>213,73</v>
          </cell>
          <cell r="E926">
            <v>169.37</v>
          </cell>
        </row>
        <row r="927">
          <cell r="A927">
            <v>7260100030</v>
          </cell>
          <cell r="B927" t="str">
            <v>REDE ESG PVC NBR7362 150 ATE 1,25m BLOCO</v>
          </cell>
          <cell r="C927" t="str">
            <v>M</v>
          </cell>
          <cell r="D927" t="str">
            <v>178,32</v>
          </cell>
          <cell r="E927">
            <v>141.31</v>
          </cell>
        </row>
        <row r="928">
          <cell r="A928">
            <v>7260100040</v>
          </cell>
          <cell r="B928" t="str">
            <v>REDE ESG PVC NBR7362 150 ATE 1,25m PARAL</v>
          </cell>
          <cell r="C928" t="str">
            <v>M</v>
          </cell>
          <cell r="D928" t="str">
            <v>181,75</v>
          </cell>
          <cell r="E928">
            <v>144.03</v>
          </cell>
        </row>
        <row r="929">
          <cell r="A929">
            <v>7260100050</v>
          </cell>
          <cell r="B929" t="str">
            <v>REDE ESG PVC NBR7362 150 1,26A1,75 S/PAV</v>
          </cell>
          <cell r="C929" t="str">
            <v>M</v>
          </cell>
          <cell r="D929" t="str">
            <v>176,38</v>
          </cell>
          <cell r="E929">
            <v>139.77000000000001</v>
          </cell>
        </row>
        <row r="930">
          <cell r="A930">
            <v>7260100060</v>
          </cell>
          <cell r="B930" t="str">
            <v>REDE ESG PVC NBR7362 150 1,26A1,75 ASFAL</v>
          </cell>
          <cell r="C930" t="str">
            <v>M</v>
          </cell>
          <cell r="D930" t="str">
            <v>269,61</v>
          </cell>
          <cell r="E930">
            <v>213.65</v>
          </cell>
        </row>
        <row r="931">
          <cell r="A931">
            <v>7260100070</v>
          </cell>
          <cell r="B931" t="str">
            <v>REDE ESG PVC NBR7362 150 1,26A1,75 BLOCO</v>
          </cell>
          <cell r="C931" t="str">
            <v>M</v>
          </cell>
          <cell r="D931" t="str">
            <v>231,49</v>
          </cell>
          <cell r="E931">
            <v>183.45</v>
          </cell>
        </row>
        <row r="932">
          <cell r="A932">
            <v>7260100080</v>
          </cell>
          <cell r="B932" t="str">
            <v>REDE ESG PVC NBR7362 150 1,26A1,75 PARAL</v>
          </cell>
          <cell r="C932" t="str">
            <v>M</v>
          </cell>
          <cell r="D932" t="str">
            <v>235,09</v>
          </cell>
          <cell r="E932">
            <v>186.3</v>
          </cell>
        </row>
        <row r="933">
          <cell r="A933">
            <v>7260100090</v>
          </cell>
          <cell r="B933" t="str">
            <v>REDE ESG PVC NBR7362 150 1,76A2,25 S/PAV</v>
          </cell>
          <cell r="C933" t="str">
            <v>M</v>
          </cell>
          <cell r="D933" t="str">
            <v>200,48</v>
          </cell>
          <cell r="E933">
            <v>158.87</v>
          </cell>
        </row>
        <row r="934">
          <cell r="A934">
            <v>7260100100</v>
          </cell>
          <cell r="B934" t="str">
            <v>REDE ESG PVC NBR7362 150 1,76A2,25 ASFAL</v>
          </cell>
          <cell r="C934" t="str">
            <v>M</v>
          </cell>
          <cell r="D934" t="str">
            <v>293,71</v>
          </cell>
          <cell r="E934">
            <v>232.75</v>
          </cell>
        </row>
        <row r="935">
          <cell r="A935">
            <v>7260100110</v>
          </cell>
          <cell r="B935" t="str">
            <v>REDE ESG PVC NBR7362 150 1,76A2,25 BLOCO</v>
          </cell>
          <cell r="C935" t="str">
            <v>M</v>
          </cell>
          <cell r="D935" t="str">
            <v>255,59</v>
          </cell>
          <cell r="E935">
            <v>202.54</v>
          </cell>
        </row>
        <row r="936">
          <cell r="A936">
            <v>7260100120</v>
          </cell>
          <cell r="B936" t="str">
            <v>REDE ESG PVC NBR7362 150 1,76A2,25 PARAL</v>
          </cell>
          <cell r="C936" t="str">
            <v>M</v>
          </cell>
          <cell r="D936" t="str">
            <v>259,19</v>
          </cell>
          <cell r="E936">
            <v>205.4</v>
          </cell>
        </row>
        <row r="937">
          <cell r="A937">
            <v>7260100130</v>
          </cell>
          <cell r="B937" t="str">
            <v>REDE ESG PVC NBR7362 150 2,26A2,75 S/PAV</v>
          </cell>
          <cell r="C937" t="str">
            <v>M</v>
          </cell>
          <cell r="D937" t="str">
            <v>236,84</v>
          </cell>
          <cell r="E937">
            <v>187.69</v>
          </cell>
        </row>
        <row r="938">
          <cell r="A938">
            <v>7260100140</v>
          </cell>
          <cell r="B938" t="str">
            <v>REDE ESG PVC NBR7362 150 2,26A2,75 ASFAL</v>
          </cell>
          <cell r="C938" t="str">
            <v>M</v>
          </cell>
          <cell r="D938" t="str">
            <v>340,38</v>
          </cell>
          <cell r="E938">
            <v>269.74</v>
          </cell>
        </row>
        <row r="939">
          <cell r="A939">
            <v>7260100150</v>
          </cell>
          <cell r="B939" t="str">
            <v>REDE ESG PVC NBR7362 150 2,26A2,75 BLOCO</v>
          </cell>
          <cell r="C939" t="str">
            <v>M</v>
          </cell>
          <cell r="D939" t="str">
            <v>295,48</v>
          </cell>
          <cell r="E939">
            <v>234.15</v>
          </cell>
        </row>
        <row r="940">
          <cell r="A940">
            <v>7260100160</v>
          </cell>
          <cell r="B940" t="str">
            <v>REDE ESG PVC NBR7362 150 2,26A2,75 PARAL</v>
          </cell>
          <cell r="C940" t="str">
            <v>M</v>
          </cell>
          <cell r="D940" t="str">
            <v>299,40</v>
          </cell>
          <cell r="E940">
            <v>237.26</v>
          </cell>
        </row>
        <row r="941">
          <cell r="A941">
            <v>7260100170</v>
          </cell>
          <cell r="B941" t="str">
            <v>REDE ESG PVC NBR7362 150 2,76A3,25 S/PAV</v>
          </cell>
          <cell r="C941" t="str">
            <v>M</v>
          </cell>
          <cell r="D941" t="str">
            <v>263,09</v>
          </cell>
          <cell r="E941">
            <v>208.49</v>
          </cell>
        </row>
        <row r="942">
          <cell r="A942">
            <v>7260100180</v>
          </cell>
          <cell r="B942" t="str">
            <v>REDE ESG PVC NBR7362 150 2,76A3,25 ASFAL</v>
          </cell>
          <cell r="C942" t="str">
            <v>M</v>
          </cell>
          <cell r="D942" t="str">
            <v>366,63</v>
          </cell>
          <cell r="E942">
            <v>290.54000000000002</v>
          </cell>
        </row>
        <row r="943">
          <cell r="A943">
            <v>7260100190</v>
          </cell>
          <cell r="B943" t="str">
            <v>REDE ESG PVC NBR7362 150 2,76A3,25 BLOCO</v>
          </cell>
          <cell r="C943" t="str">
            <v>M</v>
          </cell>
          <cell r="D943" t="str">
            <v>320,96</v>
          </cell>
          <cell r="E943">
            <v>254.35</v>
          </cell>
        </row>
        <row r="944">
          <cell r="A944">
            <v>7260100200</v>
          </cell>
          <cell r="B944" t="str">
            <v>REDE ESG PVC NBR7362 150 2,76A3,25 PARAL</v>
          </cell>
          <cell r="C944" t="str">
            <v>M</v>
          </cell>
          <cell r="D944" t="str">
            <v>324,66</v>
          </cell>
          <cell r="E944">
            <v>257.27999999999997</v>
          </cell>
        </row>
        <row r="945">
          <cell r="A945">
            <v>7260100210</v>
          </cell>
          <cell r="B945" t="str">
            <v>REDE ESG PVC NBR7362 150 3,26A3,75 S/PAV</v>
          </cell>
          <cell r="C945" t="str">
            <v>M</v>
          </cell>
          <cell r="D945" t="str">
            <v>306,36</v>
          </cell>
          <cell r="E945">
            <v>242.78</v>
          </cell>
        </row>
        <row r="946">
          <cell r="A946">
            <v>7260100220</v>
          </cell>
          <cell r="B946" t="str">
            <v>REDE ESG PVC NBR7362 150 3,26A3,75 ASFAL</v>
          </cell>
          <cell r="C946" t="str">
            <v>M</v>
          </cell>
          <cell r="D946" t="str">
            <v>420,24</v>
          </cell>
          <cell r="E946">
            <v>333.02</v>
          </cell>
        </row>
        <row r="947">
          <cell r="A947">
            <v>7260100230</v>
          </cell>
          <cell r="B947" t="str">
            <v>REDE ESG PVC NBR7362 150 3,26A3,75 BLOCO</v>
          </cell>
          <cell r="C947" t="str">
            <v>M</v>
          </cell>
          <cell r="D947" t="str">
            <v>367,47</v>
          </cell>
          <cell r="E947">
            <v>291.2</v>
          </cell>
        </row>
        <row r="948">
          <cell r="A948">
            <v>7260100240</v>
          </cell>
          <cell r="B948" t="str">
            <v>REDE ESG PVC NBR7362 150 3,26A3,75 PARAL</v>
          </cell>
          <cell r="C948" t="str">
            <v>M</v>
          </cell>
          <cell r="D948" t="str">
            <v>371,58</v>
          </cell>
          <cell r="E948">
            <v>294.45999999999998</v>
          </cell>
        </row>
        <row r="949">
          <cell r="A949">
            <v>7260100250</v>
          </cell>
          <cell r="B949" t="str">
            <v>REDE ESG PVC NBR7362 150 3,76A4,25 S/PAV</v>
          </cell>
          <cell r="C949" t="str">
            <v>M</v>
          </cell>
          <cell r="D949" t="str">
            <v>336,80</v>
          </cell>
          <cell r="E949">
            <v>266.89999999999998</v>
          </cell>
        </row>
        <row r="950">
          <cell r="A950">
            <v>7260100260</v>
          </cell>
          <cell r="B950" t="str">
            <v>REDE ESG PVC NBR7362 150 3,76A4,25 ASFAL</v>
          </cell>
          <cell r="C950" t="str">
            <v>M</v>
          </cell>
          <cell r="D950" t="str">
            <v>450,68</v>
          </cell>
          <cell r="E950">
            <v>357.14</v>
          </cell>
        </row>
        <row r="951">
          <cell r="A951">
            <v>7260100270</v>
          </cell>
          <cell r="B951" t="str">
            <v>REDE ESG PVC NBR7362 150 3,76A4,25 BLOCO</v>
          </cell>
          <cell r="C951" t="str">
            <v>M</v>
          </cell>
          <cell r="D951" t="str">
            <v>397,90</v>
          </cell>
          <cell r="E951">
            <v>315.32</v>
          </cell>
        </row>
        <row r="952">
          <cell r="A952">
            <v>7260100280</v>
          </cell>
          <cell r="B952" t="str">
            <v>REDE ESG PVC NBR7362 150 3,76A4,25 PARAL</v>
          </cell>
          <cell r="C952" t="str">
            <v>M</v>
          </cell>
          <cell r="D952" t="str">
            <v>401,94</v>
          </cell>
          <cell r="E952">
            <v>318.52</v>
          </cell>
        </row>
        <row r="953">
          <cell r="A953">
            <v>7260100290</v>
          </cell>
          <cell r="B953" t="str">
            <v>REDE ESG PVC NBR7362 200 ATE 1,25m S/PAV</v>
          </cell>
          <cell r="C953" t="str">
            <v>M</v>
          </cell>
          <cell r="D953" t="str">
            <v>154,67</v>
          </cell>
          <cell r="E953">
            <v>122.57</v>
          </cell>
        </row>
        <row r="954">
          <cell r="A954">
            <v>7260100300</v>
          </cell>
          <cell r="B954" t="str">
            <v>REDE ESG PVC NBR7362 200 ATE 1,25m ASFAL</v>
          </cell>
          <cell r="C954" t="str">
            <v>M</v>
          </cell>
          <cell r="D954" t="str">
            <v>243,42</v>
          </cell>
          <cell r="E954">
            <v>192.9</v>
          </cell>
        </row>
        <row r="955">
          <cell r="A955">
            <v>7260100310</v>
          </cell>
          <cell r="B955" t="str">
            <v>REDE ESG PVC NBR7362 200 ATE 1,25m BLOCO</v>
          </cell>
          <cell r="C955" t="str">
            <v>M</v>
          </cell>
          <cell r="D955" t="str">
            <v>208,01</v>
          </cell>
          <cell r="E955">
            <v>164.84</v>
          </cell>
        </row>
        <row r="956">
          <cell r="A956">
            <v>7260100320</v>
          </cell>
          <cell r="B956" t="str">
            <v>REDE ESG PVC NBR7362 200 ATE 1,25m PARAL</v>
          </cell>
          <cell r="C956" t="str">
            <v>M</v>
          </cell>
          <cell r="D956" t="str">
            <v>211,44</v>
          </cell>
          <cell r="E956">
            <v>167.56</v>
          </cell>
        </row>
        <row r="957">
          <cell r="A957">
            <v>7260100330</v>
          </cell>
          <cell r="B957" t="str">
            <v>REDE ESG PVC NBR7362 200 1,26A1,75 S/PAV</v>
          </cell>
          <cell r="C957" t="str">
            <v>M</v>
          </cell>
          <cell r="D957" t="str">
            <v>206,26</v>
          </cell>
          <cell r="E957">
            <v>163.44999999999999</v>
          </cell>
        </row>
        <row r="958">
          <cell r="A958">
            <v>7260100340</v>
          </cell>
          <cell r="B958" t="str">
            <v>REDE ESG PVC NBR7362 200 1,26A1,75 ASFAL</v>
          </cell>
          <cell r="C958" t="str">
            <v>M</v>
          </cell>
          <cell r="D958" t="str">
            <v>299,48</v>
          </cell>
          <cell r="E958">
            <v>237.32</v>
          </cell>
        </row>
        <row r="959">
          <cell r="A959">
            <v>7260100350</v>
          </cell>
          <cell r="B959" t="str">
            <v>REDE ESG PVC NBR7362 200 1,26A1,75 BLOCO</v>
          </cell>
          <cell r="C959" t="str">
            <v>M</v>
          </cell>
          <cell r="D959" t="str">
            <v>261,35</v>
          </cell>
          <cell r="E959">
            <v>207.11</v>
          </cell>
        </row>
        <row r="960">
          <cell r="A960">
            <v>7260100360</v>
          </cell>
          <cell r="B960" t="str">
            <v>REDE ESG PVC NBR7362 200 1,26A1,75 PARAL</v>
          </cell>
          <cell r="C960" t="str">
            <v>M</v>
          </cell>
          <cell r="D960" t="str">
            <v>264,95</v>
          </cell>
          <cell r="E960">
            <v>209.96</v>
          </cell>
        </row>
        <row r="961">
          <cell r="A961">
            <v>7260100370</v>
          </cell>
          <cell r="B961" t="str">
            <v>REDE ESG PVC NBR7362 200 1,76A2,25 S/PAV</v>
          </cell>
          <cell r="C961" t="str">
            <v>M</v>
          </cell>
          <cell r="D961" t="str">
            <v>230,36</v>
          </cell>
          <cell r="E961">
            <v>182.55</v>
          </cell>
        </row>
        <row r="962">
          <cell r="A962">
            <v>7260100380</v>
          </cell>
          <cell r="B962" t="str">
            <v>REDE ESG PVC NBR7362 200 1,76A2,25 ASFAL</v>
          </cell>
          <cell r="C962" t="str">
            <v>M</v>
          </cell>
          <cell r="D962" t="str">
            <v>323,58</v>
          </cell>
          <cell r="E962">
            <v>256.42</v>
          </cell>
        </row>
        <row r="963">
          <cell r="A963">
            <v>7260100390</v>
          </cell>
          <cell r="B963" t="str">
            <v>REDE ESG PVC NBR7362 200 1,76A2,25 BLOCO</v>
          </cell>
          <cell r="C963" t="str">
            <v>M</v>
          </cell>
          <cell r="D963" t="str">
            <v>285,45</v>
          </cell>
          <cell r="E963">
            <v>226.21</v>
          </cell>
        </row>
        <row r="964">
          <cell r="A964">
            <v>7260100400</v>
          </cell>
          <cell r="B964" t="str">
            <v>REDE ESG PVC NBR7362 200 1,76A2,25 PARAL</v>
          </cell>
          <cell r="C964" t="str">
            <v>M</v>
          </cell>
          <cell r="D964" t="str">
            <v>289,05</v>
          </cell>
          <cell r="E964">
            <v>229.06</v>
          </cell>
        </row>
        <row r="965">
          <cell r="A965">
            <v>7260100410</v>
          </cell>
          <cell r="B965" t="str">
            <v>REDE ESG PVC NBR7362 200 2,26A2,75 S/PAV</v>
          </cell>
          <cell r="C965" t="str">
            <v>M</v>
          </cell>
          <cell r="D965" t="str">
            <v>267,11</v>
          </cell>
          <cell r="E965">
            <v>211.67</v>
          </cell>
        </row>
        <row r="966">
          <cell r="A966">
            <v>7260100420</v>
          </cell>
          <cell r="B966" t="str">
            <v>REDE ESG PVC NBR7362 200 2,26A2,75 ASFAL</v>
          </cell>
          <cell r="C966" t="str">
            <v>M</v>
          </cell>
          <cell r="D966" t="str">
            <v>370,66</v>
          </cell>
          <cell r="E966">
            <v>293.73</v>
          </cell>
        </row>
        <row r="967">
          <cell r="A967">
            <v>7260100430</v>
          </cell>
          <cell r="B967" t="str">
            <v>REDE ESG PVC NBR7362 200 2,26A2,75 BLOCO</v>
          </cell>
          <cell r="C967" t="str">
            <v>M</v>
          </cell>
          <cell r="D967" t="str">
            <v>325,75</v>
          </cell>
          <cell r="E967">
            <v>258.14</v>
          </cell>
        </row>
        <row r="968">
          <cell r="A968">
            <v>7260100440</v>
          </cell>
          <cell r="B968" t="str">
            <v>REDE ESG PVC NBR7362 200 2,26A2,75 PARAL</v>
          </cell>
          <cell r="C968" t="str">
            <v>M</v>
          </cell>
          <cell r="D968" t="str">
            <v>329,67</v>
          </cell>
          <cell r="E968">
            <v>261.25</v>
          </cell>
        </row>
        <row r="969">
          <cell r="A969">
            <v>7260100450</v>
          </cell>
          <cell r="B969" t="str">
            <v>REDE ESG PVC NBR7362 200 2,76A3,25 S/PAV</v>
          </cell>
          <cell r="C969" t="str">
            <v>M</v>
          </cell>
          <cell r="D969" t="str">
            <v>293,36</v>
          </cell>
          <cell r="E969">
            <v>232.47</v>
          </cell>
        </row>
        <row r="970">
          <cell r="A970">
            <v>7260100460</v>
          </cell>
          <cell r="B970" t="str">
            <v>REDE ESG PVC NBR7362 200 2,76A3,25 ASFAL</v>
          </cell>
          <cell r="C970" t="str">
            <v>M</v>
          </cell>
          <cell r="D970" t="str">
            <v>396,91</v>
          </cell>
          <cell r="E970">
            <v>314.52999999999997</v>
          </cell>
        </row>
        <row r="971">
          <cell r="A971">
            <v>7260100470</v>
          </cell>
          <cell r="B971" t="str">
            <v>REDE ESG PVC NBR7362 200 2,76A3,25 BLOCO</v>
          </cell>
          <cell r="C971" t="str">
            <v>M</v>
          </cell>
          <cell r="D971" t="str">
            <v>351,23</v>
          </cell>
          <cell r="E971">
            <v>278.33</v>
          </cell>
        </row>
        <row r="972">
          <cell r="A972">
            <v>7260100480</v>
          </cell>
          <cell r="B972" t="str">
            <v>REDE ESG PVC NBR7362 200 2,76A3,25 PARAL</v>
          </cell>
          <cell r="C972" t="str">
            <v>M</v>
          </cell>
          <cell r="D972" t="str">
            <v>354,93</v>
          </cell>
          <cell r="E972">
            <v>281.27</v>
          </cell>
        </row>
        <row r="973">
          <cell r="A973">
            <v>7260100490</v>
          </cell>
          <cell r="B973" t="str">
            <v>REDE ESG PVC NBR7362 200 3,26A3,75 S/PAV</v>
          </cell>
          <cell r="C973" t="str">
            <v>M</v>
          </cell>
          <cell r="D973" t="str">
            <v>337,06</v>
          </cell>
          <cell r="E973">
            <v>267.11</v>
          </cell>
        </row>
        <row r="974">
          <cell r="A974">
            <v>7260100500</v>
          </cell>
          <cell r="B974" t="str">
            <v>REDE ESG PVC NBR7362 200 3,26A3,75 ASFAL</v>
          </cell>
          <cell r="C974" t="str">
            <v>M</v>
          </cell>
          <cell r="D974" t="str">
            <v>450,94</v>
          </cell>
          <cell r="E974">
            <v>357.35</v>
          </cell>
        </row>
        <row r="975">
          <cell r="A975">
            <v>7260100510</v>
          </cell>
          <cell r="B975" t="str">
            <v>REDE ESG PVC NBR7362 200 3,26A3,75 BLOCO</v>
          </cell>
          <cell r="C975" t="str">
            <v>M</v>
          </cell>
          <cell r="D975" t="str">
            <v>398,18</v>
          </cell>
          <cell r="E975">
            <v>315.54000000000002</v>
          </cell>
        </row>
        <row r="976">
          <cell r="A976">
            <v>7260100520</v>
          </cell>
          <cell r="B976" t="str">
            <v>REDE ESG PVC NBR7362 200 3,26A3,75 PARAL</v>
          </cell>
          <cell r="C976" t="str">
            <v>M</v>
          </cell>
          <cell r="D976" t="str">
            <v>402,28</v>
          </cell>
          <cell r="E976">
            <v>318.79000000000002</v>
          </cell>
        </row>
        <row r="977">
          <cell r="A977">
            <v>7260100530</v>
          </cell>
          <cell r="B977" t="str">
            <v>REDE ESG PVC NBR7362 200 3,76A4,25 S/PAV</v>
          </cell>
          <cell r="C977" t="str">
            <v>M</v>
          </cell>
          <cell r="D977" t="str">
            <v>367,50</v>
          </cell>
          <cell r="E977">
            <v>291.23</v>
          </cell>
        </row>
        <row r="978">
          <cell r="A978">
            <v>7260100540</v>
          </cell>
          <cell r="B978" t="str">
            <v>REDE ESG PVC NBR7362 200 3,76A4,25 ASFAL</v>
          </cell>
          <cell r="C978" t="str">
            <v>M</v>
          </cell>
          <cell r="D978" t="str">
            <v>481,38</v>
          </cell>
          <cell r="E978">
            <v>381.47</v>
          </cell>
        </row>
        <row r="979">
          <cell r="A979">
            <v>7260100550</v>
          </cell>
          <cell r="B979" t="str">
            <v>REDE ESG PVC NBR7362 200 3,76A4,25 BLOCO</v>
          </cell>
          <cell r="C979" t="str">
            <v>M</v>
          </cell>
          <cell r="D979" t="str">
            <v>428,61</v>
          </cell>
          <cell r="E979">
            <v>339.65</v>
          </cell>
        </row>
        <row r="980">
          <cell r="A980">
            <v>7260100560</v>
          </cell>
          <cell r="B980" t="str">
            <v>REDE ESG PVC NBR7362 200 3,76A4,25 PARAL</v>
          </cell>
          <cell r="C980" t="str">
            <v>M</v>
          </cell>
          <cell r="D980" t="str">
            <v>432,64</v>
          </cell>
          <cell r="E980">
            <v>342.85</v>
          </cell>
        </row>
        <row r="981">
          <cell r="A981">
            <v>7260100570</v>
          </cell>
          <cell r="B981" t="str">
            <v>REDE ESG PVC NBR7362 250 ATE 1,25m S/PAV</v>
          </cell>
          <cell r="C981" t="str">
            <v>M</v>
          </cell>
          <cell r="D981" t="str">
            <v>214,32</v>
          </cell>
          <cell r="E981">
            <v>169.84</v>
          </cell>
        </row>
        <row r="982">
          <cell r="A982">
            <v>7260100580</v>
          </cell>
          <cell r="B982" t="str">
            <v>REDE ESG PVC NBR7362 250 ATE 1,25m ASFAL</v>
          </cell>
          <cell r="C982" t="str">
            <v>M</v>
          </cell>
          <cell r="D982" t="str">
            <v>303,06</v>
          </cell>
          <cell r="E982">
            <v>240.16</v>
          </cell>
        </row>
        <row r="983">
          <cell r="A983">
            <v>7260100590</v>
          </cell>
          <cell r="B983" t="str">
            <v>REDE ESG PVC NBR7362 250 ATE 1,25m BLOCO</v>
          </cell>
          <cell r="C983" t="str">
            <v>M</v>
          </cell>
          <cell r="D983" t="str">
            <v>267,65</v>
          </cell>
          <cell r="E983">
            <v>212.1</v>
          </cell>
        </row>
        <row r="984">
          <cell r="A984">
            <v>7260100600</v>
          </cell>
          <cell r="B984" t="str">
            <v>REDE ESG PVC NBR7362 250 ATE 1,25m PARAL</v>
          </cell>
          <cell r="C984" t="str">
            <v>M</v>
          </cell>
          <cell r="D984" t="str">
            <v>271,09</v>
          </cell>
          <cell r="E984">
            <v>214.83</v>
          </cell>
        </row>
        <row r="985">
          <cell r="A985">
            <v>7260100610</v>
          </cell>
          <cell r="B985" t="str">
            <v>REDE ESG PVC NBR7362 250 1,26A1,75 S/PAV</v>
          </cell>
          <cell r="C985" t="str">
            <v>M</v>
          </cell>
          <cell r="D985" t="str">
            <v>266,16</v>
          </cell>
          <cell r="E985">
            <v>210.92</v>
          </cell>
        </row>
        <row r="986">
          <cell r="A986">
            <v>7260100620</v>
          </cell>
          <cell r="B986" t="str">
            <v>REDE ESG PVC NBR7362 250 1,26A1,75 ASFAL</v>
          </cell>
          <cell r="C986" t="str">
            <v>M</v>
          </cell>
          <cell r="D986" t="str">
            <v>359,39</v>
          </cell>
          <cell r="E986">
            <v>284.8</v>
          </cell>
        </row>
        <row r="987">
          <cell r="A987">
            <v>7260100630</v>
          </cell>
          <cell r="B987" t="str">
            <v>REDE ESG PVC NBR7362 250 1,26A1,75 BLOCO</v>
          </cell>
          <cell r="C987" t="str">
            <v>M</v>
          </cell>
          <cell r="D987" t="str">
            <v>321,26</v>
          </cell>
          <cell r="E987">
            <v>254.58</v>
          </cell>
        </row>
        <row r="988">
          <cell r="A988">
            <v>7260100640</v>
          </cell>
          <cell r="B988" t="str">
            <v>REDE ESG PVC NBR7362 250 1,26A1,75 PARAL</v>
          </cell>
          <cell r="C988" t="str">
            <v>M</v>
          </cell>
          <cell r="D988" t="str">
            <v>324,86</v>
          </cell>
          <cell r="E988">
            <v>257.44</v>
          </cell>
        </row>
        <row r="989">
          <cell r="A989">
            <v>7260100650</v>
          </cell>
          <cell r="B989" t="str">
            <v>REDE ESG PVC NBR7362 250 1,76A2,25 S/PAV</v>
          </cell>
          <cell r="C989" t="str">
            <v>M</v>
          </cell>
          <cell r="D989" t="str">
            <v>290,26</v>
          </cell>
          <cell r="E989">
            <v>230.02</v>
          </cell>
        </row>
        <row r="990">
          <cell r="A990">
            <v>7260100660</v>
          </cell>
          <cell r="B990" t="str">
            <v>REDE ESG PVC NBR7362 250 1,76A2,25 ASFAL</v>
          </cell>
          <cell r="C990" t="str">
            <v>M</v>
          </cell>
          <cell r="D990" t="str">
            <v>383,49</v>
          </cell>
          <cell r="E990">
            <v>303.89999999999998</v>
          </cell>
        </row>
        <row r="991">
          <cell r="A991">
            <v>7260100670</v>
          </cell>
          <cell r="B991" t="str">
            <v>REDE ESG PVC NBR7362 250 1,76A2,25 BLOCO</v>
          </cell>
          <cell r="C991" t="str">
            <v>M</v>
          </cell>
          <cell r="D991" t="str">
            <v>345,36</v>
          </cell>
          <cell r="E991">
            <v>273.68</v>
          </cell>
        </row>
        <row r="992">
          <cell r="A992">
            <v>7260100680</v>
          </cell>
          <cell r="B992" t="str">
            <v>REDE ESG PVC NBR7362 250 1,76A2,25 PARAL</v>
          </cell>
          <cell r="C992" t="str">
            <v>M</v>
          </cell>
          <cell r="D992" t="str">
            <v>348,96</v>
          </cell>
          <cell r="E992">
            <v>276.54000000000002</v>
          </cell>
        </row>
        <row r="993">
          <cell r="A993">
            <v>7260100690</v>
          </cell>
          <cell r="B993" t="str">
            <v>REDE ESG PVC NBR7362 250 2,26A2,75 S/PAV</v>
          </cell>
          <cell r="C993" t="str">
            <v>M</v>
          </cell>
          <cell r="D993" t="str">
            <v>327,37</v>
          </cell>
          <cell r="E993">
            <v>259.43</v>
          </cell>
        </row>
        <row r="994">
          <cell r="A994">
            <v>7260100700</v>
          </cell>
          <cell r="B994" t="str">
            <v>REDE ESG PVC NBR7362 250 2,26A2,75 ASFAL</v>
          </cell>
          <cell r="C994" t="str">
            <v>M</v>
          </cell>
          <cell r="D994" t="str">
            <v>430,91</v>
          </cell>
          <cell r="E994">
            <v>341.48</v>
          </cell>
        </row>
        <row r="995">
          <cell r="A995">
            <v>7260100710</v>
          </cell>
          <cell r="B995" t="str">
            <v>REDE ESG PVC NBR7362 250 2,26A2,75 BLOCO</v>
          </cell>
          <cell r="C995" t="str">
            <v>M</v>
          </cell>
          <cell r="D995" t="str">
            <v>386,01</v>
          </cell>
          <cell r="E995">
            <v>305.89999999999998</v>
          </cell>
        </row>
        <row r="996">
          <cell r="A996">
            <v>7260100720</v>
          </cell>
          <cell r="B996" t="str">
            <v>REDE ESG PVC NBR7362 250 2,26A2,75 PARAL</v>
          </cell>
          <cell r="C996" t="str">
            <v>M</v>
          </cell>
          <cell r="D996" t="str">
            <v>389,93</v>
          </cell>
          <cell r="E996">
            <v>309</v>
          </cell>
        </row>
        <row r="997">
          <cell r="A997">
            <v>7260100730</v>
          </cell>
          <cell r="B997" t="str">
            <v>REDE ESG PVC NBR7362 250 2,76A3,25 S/PAV</v>
          </cell>
          <cell r="C997" t="str">
            <v>M</v>
          </cell>
          <cell r="D997" t="str">
            <v>353,62</v>
          </cell>
          <cell r="E997">
            <v>280.23</v>
          </cell>
        </row>
        <row r="998">
          <cell r="A998">
            <v>7260100740</v>
          </cell>
          <cell r="B998" t="str">
            <v>REDE ESG PVC NBR7362 250 2,76A3,25 ASFAL</v>
          </cell>
          <cell r="C998" t="str">
            <v>M</v>
          </cell>
          <cell r="D998" t="str">
            <v>457,16</v>
          </cell>
          <cell r="E998">
            <v>362.28</v>
          </cell>
        </row>
        <row r="999">
          <cell r="A999">
            <v>7260100750</v>
          </cell>
          <cell r="B999" t="str">
            <v>REDE ESG PVC NBR7362 250 2,76A3,25 BLOCO</v>
          </cell>
          <cell r="C999" t="str">
            <v>M</v>
          </cell>
          <cell r="D999" t="str">
            <v>411,49</v>
          </cell>
          <cell r="E999">
            <v>326.08999999999997</v>
          </cell>
        </row>
        <row r="1000">
          <cell r="A1000">
            <v>7260100760</v>
          </cell>
          <cell r="B1000" t="str">
            <v>REDE ESG PVC NBR7362 250 2,76A3,25 PARAL</v>
          </cell>
          <cell r="C1000" t="str">
            <v>M</v>
          </cell>
          <cell r="D1000" t="str">
            <v>415,19</v>
          </cell>
          <cell r="E1000">
            <v>329.02</v>
          </cell>
        </row>
        <row r="1001">
          <cell r="A1001">
            <v>7260100770</v>
          </cell>
          <cell r="B1001" t="str">
            <v>REDE ESG PVC NBR7362 250 3,26A3,75 S/PAV</v>
          </cell>
          <cell r="C1001" t="str">
            <v>M</v>
          </cell>
          <cell r="D1001" t="str">
            <v>397,64</v>
          </cell>
          <cell r="E1001">
            <v>315.11</v>
          </cell>
        </row>
        <row r="1002">
          <cell r="A1002">
            <v>7260100780</v>
          </cell>
          <cell r="B1002" t="str">
            <v>REDE ESG PVC NBR7362 250 3,26A3,75 ASFAL</v>
          </cell>
          <cell r="C1002" t="str">
            <v>M</v>
          </cell>
          <cell r="D1002" t="str">
            <v>511,52</v>
          </cell>
          <cell r="E1002">
            <v>405.36</v>
          </cell>
        </row>
        <row r="1003">
          <cell r="A1003">
            <v>7260100790</v>
          </cell>
          <cell r="B1003" t="str">
            <v>REDE ESG PVC NBR7362 250 3,26A3,75 BLOCO</v>
          </cell>
          <cell r="C1003" t="str">
            <v>M</v>
          </cell>
          <cell r="D1003" t="str">
            <v>458,75</v>
          </cell>
          <cell r="E1003">
            <v>363.54</v>
          </cell>
        </row>
        <row r="1004">
          <cell r="A1004">
            <v>7260100800</v>
          </cell>
          <cell r="B1004" t="str">
            <v>REDE ESG PVC NBR7362 250 3,26A3,75 PARAL</v>
          </cell>
          <cell r="C1004" t="str">
            <v>M</v>
          </cell>
          <cell r="D1004" t="str">
            <v>462,86</v>
          </cell>
          <cell r="E1004">
            <v>366.8</v>
          </cell>
        </row>
        <row r="1005">
          <cell r="A1005">
            <v>7260100810</v>
          </cell>
          <cell r="B1005" t="str">
            <v>REDE ESG PVC NBR7362 250 3,76A4,25 S/PAV</v>
          </cell>
          <cell r="C1005" t="str">
            <v>M</v>
          </cell>
          <cell r="D1005" t="str">
            <v>428,08</v>
          </cell>
          <cell r="E1005">
            <v>339.23</v>
          </cell>
        </row>
        <row r="1006">
          <cell r="A1006">
            <v>7260100820</v>
          </cell>
          <cell r="B1006" t="str">
            <v>REDE ESG PVC NBR7362 250 3,76A4,25 ASFAL</v>
          </cell>
          <cell r="C1006" t="str">
            <v>M</v>
          </cell>
          <cell r="D1006" t="str">
            <v>541,97</v>
          </cell>
          <cell r="E1006">
            <v>429.49</v>
          </cell>
        </row>
        <row r="1007">
          <cell r="A1007">
            <v>7260100830</v>
          </cell>
          <cell r="B1007" t="str">
            <v>REDE ESG PVC NBR7362 250 3,76A4,25 BLOCO</v>
          </cell>
          <cell r="C1007" t="str">
            <v>M</v>
          </cell>
          <cell r="D1007" t="str">
            <v>489,19</v>
          </cell>
          <cell r="E1007">
            <v>387.66</v>
          </cell>
        </row>
        <row r="1008">
          <cell r="A1008">
            <v>7260100840</v>
          </cell>
          <cell r="B1008" t="str">
            <v>REDE ESG PVC NBR7362 250 3,76A4,25 PARAL</v>
          </cell>
          <cell r="C1008" t="str">
            <v>M</v>
          </cell>
          <cell r="D1008" t="str">
            <v>493,23</v>
          </cell>
          <cell r="E1008">
            <v>390.86</v>
          </cell>
        </row>
        <row r="1009">
          <cell r="A1009">
            <v>7260100850</v>
          </cell>
          <cell r="B1009" t="str">
            <v>REDE ESG PVC NBR7362 300 ATE 1,25m S/PAV</v>
          </cell>
          <cell r="C1009" t="str">
            <v>M</v>
          </cell>
          <cell r="D1009" t="str">
            <v>302,10</v>
          </cell>
          <cell r="E1009">
            <v>239.4</v>
          </cell>
        </row>
        <row r="1010">
          <cell r="A1010">
            <v>7260100860</v>
          </cell>
          <cell r="B1010" t="str">
            <v>REDE ESG PVC NBR7362 300 ATE 1,25m ASFAL</v>
          </cell>
          <cell r="C1010" t="str">
            <v>M</v>
          </cell>
          <cell r="D1010" t="str">
            <v>390,84</v>
          </cell>
          <cell r="E1010">
            <v>309.72000000000003</v>
          </cell>
        </row>
        <row r="1011">
          <cell r="A1011">
            <v>7260100870</v>
          </cell>
          <cell r="B1011" t="str">
            <v>REDE ESG PVC NBR7362 300 ATE 1,25m BLOCO</v>
          </cell>
          <cell r="C1011" t="str">
            <v>M</v>
          </cell>
          <cell r="D1011" t="str">
            <v>355,43</v>
          </cell>
          <cell r="E1011">
            <v>281.66000000000003</v>
          </cell>
        </row>
        <row r="1012">
          <cell r="A1012">
            <v>7260100880</v>
          </cell>
          <cell r="B1012" t="str">
            <v>REDE ESG PVC NBR7362 300 ATE 1,25m PARAL</v>
          </cell>
          <cell r="C1012" t="str">
            <v>M</v>
          </cell>
          <cell r="D1012" t="str">
            <v>358,87</v>
          </cell>
          <cell r="E1012">
            <v>284.39</v>
          </cell>
        </row>
        <row r="1013">
          <cell r="A1013">
            <v>7260100890</v>
          </cell>
          <cell r="B1013" t="str">
            <v>REDE ESG PVC NBR7362 300 1,26A1,75 S/PAV</v>
          </cell>
          <cell r="C1013" t="str">
            <v>M</v>
          </cell>
          <cell r="D1013" t="str">
            <v>354,28</v>
          </cell>
          <cell r="E1013">
            <v>280.75</v>
          </cell>
        </row>
        <row r="1014">
          <cell r="A1014">
            <v>7260100900</v>
          </cell>
          <cell r="B1014" t="str">
            <v>REDE ESG PVC NBR7362 300 1,26A1,75 ASFAL</v>
          </cell>
          <cell r="C1014" t="str">
            <v>M</v>
          </cell>
          <cell r="D1014" t="str">
            <v>447,50</v>
          </cell>
          <cell r="E1014">
            <v>354.62</v>
          </cell>
        </row>
        <row r="1015">
          <cell r="A1015">
            <v>7260100910</v>
          </cell>
          <cell r="B1015" t="str">
            <v>REDE ESG PVC NBR7362 300 1,26A1,75 BLOCO</v>
          </cell>
          <cell r="C1015" t="str">
            <v>M</v>
          </cell>
          <cell r="D1015" t="str">
            <v>409,38</v>
          </cell>
          <cell r="E1015">
            <v>324.42</v>
          </cell>
        </row>
        <row r="1016">
          <cell r="A1016">
            <v>7260100920</v>
          </cell>
          <cell r="B1016" t="str">
            <v>REDE ESG PVC NBR7362 300 1,26A1,75 PARAL</v>
          </cell>
          <cell r="C1016" t="str">
            <v>M</v>
          </cell>
          <cell r="D1016" t="str">
            <v>412,98</v>
          </cell>
          <cell r="E1016">
            <v>327.27</v>
          </cell>
        </row>
        <row r="1017">
          <cell r="A1017">
            <v>7260100930</v>
          </cell>
          <cell r="B1017" t="str">
            <v>REDE ESG PVC NBR7362 300 1,76A2,25 S/PAV</v>
          </cell>
          <cell r="C1017" t="str">
            <v>M</v>
          </cell>
          <cell r="D1017" t="str">
            <v>378,48</v>
          </cell>
          <cell r="E1017">
            <v>299.93</v>
          </cell>
        </row>
        <row r="1018">
          <cell r="A1018">
            <v>7260100940</v>
          </cell>
          <cell r="B1018" t="str">
            <v>REDE ESG PVC NBR7362 300 1,76A2,25 ASFAL</v>
          </cell>
          <cell r="C1018" t="str">
            <v>M</v>
          </cell>
          <cell r="D1018" t="str">
            <v>471,70</v>
          </cell>
          <cell r="E1018">
            <v>373.8</v>
          </cell>
        </row>
        <row r="1019">
          <cell r="A1019">
            <v>7260100950</v>
          </cell>
          <cell r="B1019" t="str">
            <v>REDE ESG PVC NBR7362 300 1,76A2,25 BLOCO</v>
          </cell>
          <cell r="C1019" t="str">
            <v>M</v>
          </cell>
          <cell r="D1019" t="str">
            <v>433,58</v>
          </cell>
          <cell r="E1019">
            <v>343.59</v>
          </cell>
        </row>
        <row r="1020">
          <cell r="A1020">
            <v>7260100960</v>
          </cell>
          <cell r="B1020" t="str">
            <v>REDE ESG PVC NBR7362 300 1,76A2,25 PARAL</v>
          </cell>
          <cell r="C1020" t="str">
            <v>M</v>
          </cell>
          <cell r="D1020" t="str">
            <v>437,18</v>
          </cell>
          <cell r="E1020">
            <v>346.45</v>
          </cell>
        </row>
        <row r="1021">
          <cell r="A1021">
            <v>7260100970</v>
          </cell>
          <cell r="B1021" t="str">
            <v>REDE ESG PVC NBR7362 300 2,26A2,75 S/PAV</v>
          </cell>
          <cell r="C1021" t="str">
            <v>M</v>
          </cell>
          <cell r="D1021" t="str">
            <v>416,25</v>
          </cell>
          <cell r="E1021">
            <v>329.86</v>
          </cell>
        </row>
        <row r="1022">
          <cell r="A1022">
            <v>7260100980</v>
          </cell>
          <cell r="B1022" t="str">
            <v>REDE ESG PVC NBR7362 300 2,26A2,75 ASFAL</v>
          </cell>
          <cell r="C1022" t="str">
            <v>M</v>
          </cell>
          <cell r="D1022" t="str">
            <v>519,80</v>
          </cell>
          <cell r="E1022">
            <v>411.92</v>
          </cell>
        </row>
        <row r="1023">
          <cell r="A1023">
            <v>7260100990</v>
          </cell>
          <cell r="B1023" t="str">
            <v>REDE ESG PVC NBR7362 300 2,26A2,75 BLOCO</v>
          </cell>
          <cell r="C1023" t="str">
            <v>M</v>
          </cell>
          <cell r="D1023" t="str">
            <v>474,89</v>
          </cell>
          <cell r="E1023">
            <v>376.33</v>
          </cell>
        </row>
        <row r="1024">
          <cell r="A1024">
            <v>7260101000</v>
          </cell>
          <cell r="B1024" t="str">
            <v>REDE ESG PVC NBR7362 300 2,26A2,75 PARAL</v>
          </cell>
          <cell r="C1024" t="str">
            <v>M</v>
          </cell>
          <cell r="D1024" t="str">
            <v>478,82</v>
          </cell>
          <cell r="E1024">
            <v>379.44</v>
          </cell>
        </row>
        <row r="1025">
          <cell r="A1025">
            <v>7260101010</v>
          </cell>
          <cell r="B1025" t="str">
            <v>REDE ESG PVC NBR7362 300 2,76A3,25 S/PAV</v>
          </cell>
          <cell r="C1025" t="str">
            <v>M</v>
          </cell>
          <cell r="D1025" t="str">
            <v>442,87</v>
          </cell>
          <cell r="E1025">
            <v>350.95</v>
          </cell>
        </row>
        <row r="1026">
          <cell r="A1026">
            <v>7260101020</v>
          </cell>
          <cell r="B1026" t="str">
            <v>REDE ESG PVC NBR7362 300 2,76A3,25 ASFAL</v>
          </cell>
          <cell r="C1026" t="str">
            <v>M</v>
          </cell>
          <cell r="D1026" t="str">
            <v>546,43</v>
          </cell>
          <cell r="E1026">
            <v>433.02</v>
          </cell>
        </row>
        <row r="1027">
          <cell r="A1027">
            <v>7260101030</v>
          </cell>
          <cell r="B1027" t="str">
            <v>REDE ESG PVC NBR7362 300 2,76A3,25 BLOCO</v>
          </cell>
          <cell r="C1027" t="str">
            <v>M</v>
          </cell>
          <cell r="D1027" t="str">
            <v>500,75</v>
          </cell>
          <cell r="E1027">
            <v>396.82</v>
          </cell>
        </row>
        <row r="1028">
          <cell r="A1028">
            <v>7260101040</v>
          </cell>
          <cell r="B1028" t="str">
            <v>REDE ESG PVC NBR7362 300 2,76A3,25 PARAL</v>
          </cell>
          <cell r="C1028" t="str">
            <v>M</v>
          </cell>
          <cell r="D1028" t="str">
            <v>504,46</v>
          </cell>
          <cell r="E1028">
            <v>399.76</v>
          </cell>
        </row>
        <row r="1029">
          <cell r="A1029">
            <v>7260101050</v>
          </cell>
          <cell r="B1029" t="str">
            <v>REDE ESG PVC NBR7362 300 3,26A3,75 S/PAV</v>
          </cell>
          <cell r="C1029" t="str">
            <v>M</v>
          </cell>
          <cell r="D1029" t="str">
            <v>488,52</v>
          </cell>
          <cell r="E1029">
            <v>387.13</v>
          </cell>
        </row>
        <row r="1030">
          <cell r="A1030">
            <v>7260101060</v>
          </cell>
          <cell r="B1030" t="str">
            <v>REDE ESG PVC NBR7362 300 3,26A3,75 ASFAL</v>
          </cell>
          <cell r="C1030" t="str">
            <v>M</v>
          </cell>
          <cell r="D1030" t="str">
            <v>602,40</v>
          </cell>
          <cell r="E1030">
            <v>477.38</v>
          </cell>
        </row>
        <row r="1031">
          <cell r="A1031">
            <v>7260101070</v>
          </cell>
          <cell r="B1031" t="str">
            <v>REDE ESG PVC NBR7362 300 3,26A3,75 BLOCO</v>
          </cell>
          <cell r="C1031" t="str">
            <v>M</v>
          </cell>
          <cell r="D1031" t="str">
            <v>549,63</v>
          </cell>
          <cell r="E1031">
            <v>435.56</v>
          </cell>
        </row>
        <row r="1032">
          <cell r="A1032">
            <v>7260101080</v>
          </cell>
          <cell r="B1032" t="str">
            <v>REDE ESG PVC NBR7362 300 3,26A3,75 PARAL</v>
          </cell>
          <cell r="C1032" t="str">
            <v>M</v>
          </cell>
          <cell r="D1032" t="str">
            <v>553,73</v>
          </cell>
          <cell r="E1032">
            <v>438.81</v>
          </cell>
        </row>
        <row r="1033">
          <cell r="A1033">
            <v>7260101090</v>
          </cell>
          <cell r="B1033" t="str">
            <v>REDE ESG PVC NBR7362 300 3,76A4,25 S/PAV</v>
          </cell>
          <cell r="C1033" t="str">
            <v>M</v>
          </cell>
          <cell r="D1033" t="str">
            <v>522,86</v>
          </cell>
          <cell r="E1033">
            <v>414.34</v>
          </cell>
        </row>
        <row r="1034">
          <cell r="A1034">
            <v>7260101100</v>
          </cell>
          <cell r="B1034" t="str">
            <v>REDE ESG PVC NBR7362 300 3,76A4,25 ASFAL</v>
          </cell>
          <cell r="C1034" t="str">
            <v>M</v>
          </cell>
          <cell r="D1034" t="str">
            <v>636,74</v>
          </cell>
          <cell r="E1034">
            <v>504.59</v>
          </cell>
        </row>
        <row r="1035">
          <cell r="A1035">
            <v>7260101110</v>
          </cell>
          <cell r="B1035" t="str">
            <v>REDE ESG PVC NBR7362 300 3,76A4,25 BLOCO</v>
          </cell>
          <cell r="C1035" t="str">
            <v>M</v>
          </cell>
          <cell r="D1035" t="str">
            <v>583,96</v>
          </cell>
          <cell r="E1035">
            <v>462.76</v>
          </cell>
        </row>
        <row r="1036">
          <cell r="A1036">
            <v>7260101120</v>
          </cell>
          <cell r="B1036" t="str">
            <v>REDE ESG PVC NBR7362 300 3,76A4,25 PARAL</v>
          </cell>
          <cell r="C1036" t="str">
            <v>M</v>
          </cell>
          <cell r="D1036" t="str">
            <v>587,99</v>
          </cell>
          <cell r="E1036">
            <v>465.96</v>
          </cell>
        </row>
        <row r="1037">
          <cell r="A1037">
            <v>7260101130</v>
          </cell>
          <cell r="B1037" t="str">
            <v>REDE ESG PVC NBR7362 350 ATE 1,25m S/PAV</v>
          </cell>
          <cell r="C1037" t="str">
            <v>M</v>
          </cell>
          <cell r="D1037" t="str">
            <v>357,15</v>
          </cell>
          <cell r="E1037">
            <v>283.02999999999997</v>
          </cell>
        </row>
        <row r="1038">
          <cell r="A1038">
            <v>7260101140</v>
          </cell>
          <cell r="B1038" t="str">
            <v>REDE ESG PVC NBR7362 350 ATE 1,25m ASFAL</v>
          </cell>
          <cell r="C1038" t="str">
            <v>M</v>
          </cell>
          <cell r="D1038" t="str">
            <v>445,90</v>
          </cell>
          <cell r="E1038">
            <v>353.36</v>
          </cell>
        </row>
        <row r="1039">
          <cell r="A1039">
            <v>7260101150</v>
          </cell>
          <cell r="B1039" t="str">
            <v>REDE ESG PVC NBR7362 350 ATE 1,25m BLOCO</v>
          </cell>
          <cell r="C1039" t="str">
            <v>M</v>
          </cell>
          <cell r="D1039" t="str">
            <v>410,48</v>
          </cell>
          <cell r="E1039">
            <v>325.29000000000002</v>
          </cell>
        </row>
        <row r="1040">
          <cell r="A1040">
            <v>7260101160</v>
          </cell>
          <cell r="B1040" t="str">
            <v>REDE ESG PVC NBR7362 350 ATE 1,25m PARAL</v>
          </cell>
          <cell r="C1040" t="str">
            <v>M</v>
          </cell>
          <cell r="D1040" t="str">
            <v>413,92</v>
          </cell>
          <cell r="E1040">
            <v>328.01</v>
          </cell>
        </row>
        <row r="1041">
          <cell r="A1041">
            <v>7260101170</v>
          </cell>
          <cell r="B1041" t="str">
            <v>REDE ESG PVC NBR7362 350 1,26A1,75 S/PAV</v>
          </cell>
          <cell r="C1041" t="str">
            <v>M</v>
          </cell>
          <cell r="D1041" t="str">
            <v>409,50</v>
          </cell>
          <cell r="E1041">
            <v>324.51</v>
          </cell>
        </row>
        <row r="1042">
          <cell r="A1042">
            <v>7260101180</v>
          </cell>
          <cell r="B1042" t="str">
            <v>REDE ESG PVC NBR7362 350 1,26A1,75 ASFAL</v>
          </cell>
          <cell r="C1042" t="str">
            <v>M</v>
          </cell>
          <cell r="D1042" t="str">
            <v>502,73</v>
          </cell>
          <cell r="E1042">
            <v>398.39</v>
          </cell>
        </row>
        <row r="1043">
          <cell r="A1043">
            <v>7260101190</v>
          </cell>
          <cell r="B1043" t="str">
            <v>REDE ESG PVC NBR7362 350 1,26A1,75 BLOCO</v>
          </cell>
          <cell r="C1043" t="str">
            <v>M</v>
          </cell>
          <cell r="D1043" t="str">
            <v>464,59</v>
          </cell>
          <cell r="E1043">
            <v>368.17</v>
          </cell>
        </row>
        <row r="1044">
          <cell r="A1044">
            <v>7260101200</v>
          </cell>
          <cell r="B1044" t="str">
            <v>REDE ESG PVC NBR7362 350 1,26A1,75 PARAL</v>
          </cell>
          <cell r="C1044" t="str">
            <v>M</v>
          </cell>
          <cell r="D1044" t="str">
            <v>468,20</v>
          </cell>
          <cell r="E1044">
            <v>371.03</v>
          </cell>
        </row>
        <row r="1045">
          <cell r="A1045">
            <v>7260101210</v>
          </cell>
          <cell r="B1045" t="str">
            <v>REDE ESG PVC NBR7362 350 1,76A2,25 S/PAV</v>
          </cell>
          <cell r="C1045" t="str">
            <v>M</v>
          </cell>
          <cell r="D1045" t="str">
            <v>433,71</v>
          </cell>
          <cell r="E1045">
            <v>343.7</v>
          </cell>
        </row>
        <row r="1046">
          <cell r="A1046">
            <v>7260101220</v>
          </cell>
          <cell r="B1046" t="str">
            <v>REDE ESG PVC NBR7362 350 1,76A2,25 ASFAL</v>
          </cell>
          <cell r="C1046" t="str">
            <v>M</v>
          </cell>
          <cell r="D1046" t="str">
            <v>526,93</v>
          </cell>
          <cell r="E1046">
            <v>417.57</v>
          </cell>
        </row>
        <row r="1047">
          <cell r="A1047">
            <v>7260101230</v>
          </cell>
          <cell r="B1047" t="str">
            <v>REDE ESG PVC NBR7362 350 1,76A2,25 BLOCO</v>
          </cell>
          <cell r="C1047" t="str">
            <v>M</v>
          </cell>
          <cell r="D1047" t="str">
            <v>488,79</v>
          </cell>
          <cell r="E1047">
            <v>387.34</v>
          </cell>
        </row>
        <row r="1048">
          <cell r="A1048">
            <v>7260101240</v>
          </cell>
          <cell r="B1048" t="str">
            <v>REDE ESG PVC NBR7362 350 1,76A2,25 PARAL</v>
          </cell>
          <cell r="C1048" t="str">
            <v>M</v>
          </cell>
          <cell r="D1048" t="str">
            <v>492,40</v>
          </cell>
          <cell r="E1048">
            <v>390.21</v>
          </cell>
        </row>
        <row r="1049">
          <cell r="A1049">
            <v>7260101250</v>
          </cell>
          <cell r="B1049" t="str">
            <v>REDE ESG PVC NBR7362 350 2,26A2,75 S/PAV</v>
          </cell>
          <cell r="C1049" t="str">
            <v>M</v>
          </cell>
          <cell r="D1049" t="str">
            <v>471,82</v>
          </cell>
          <cell r="E1049">
            <v>373.9</v>
          </cell>
        </row>
        <row r="1050">
          <cell r="A1050">
            <v>7260101260</v>
          </cell>
          <cell r="B1050" t="str">
            <v>REDE ESG PVC NBR7362 350 2,26A2,75 ASFAL</v>
          </cell>
          <cell r="C1050" t="str">
            <v>M</v>
          </cell>
          <cell r="D1050" t="str">
            <v>575,36</v>
          </cell>
          <cell r="E1050">
            <v>455.95</v>
          </cell>
        </row>
        <row r="1051">
          <cell r="A1051">
            <v>7260101270</v>
          </cell>
          <cell r="B1051" t="str">
            <v>REDE ESG PVC NBR7362 350 2,26A2,75 BLOCO</v>
          </cell>
          <cell r="C1051" t="str">
            <v>M</v>
          </cell>
          <cell r="D1051" t="str">
            <v>530,46</v>
          </cell>
          <cell r="E1051">
            <v>420.37</v>
          </cell>
        </row>
        <row r="1052">
          <cell r="A1052">
            <v>7260101280</v>
          </cell>
          <cell r="B1052" t="str">
            <v>REDE ESG PVC NBR7362 350 2,26A2,75 PARAL</v>
          </cell>
          <cell r="C1052" t="str">
            <v>M</v>
          </cell>
          <cell r="D1052" t="str">
            <v>534,38</v>
          </cell>
          <cell r="E1052">
            <v>423.47</v>
          </cell>
        </row>
        <row r="1053">
          <cell r="A1053">
            <v>7260101290</v>
          </cell>
          <cell r="B1053" t="str">
            <v>REDE ESG PVC NBR7362 350 2,76A3,25 S/PAV</v>
          </cell>
          <cell r="C1053" t="str">
            <v>M</v>
          </cell>
          <cell r="D1053" t="str">
            <v>498,44</v>
          </cell>
          <cell r="E1053">
            <v>394.99</v>
          </cell>
        </row>
        <row r="1054">
          <cell r="A1054">
            <v>7260101300</v>
          </cell>
          <cell r="B1054" t="str">
            <v>REDE ESG PVC NBR7362 350 2,76A3,25 ASFAL</v>
          </cell>
          <cell r="C1054" t="str">
            <v>M</v>
          </cell>
          <cell r="D1054" t="str">
            <v>601,98</v>
          </cell>
          <cell r="E1054">
            <v>477.04</v>
          </cell>
        </row>
        <row r="1055">
          <cell r="A1055">
            <v>7260101310</v>
          </cell>
          <cell r="B1055" t="str">
            <v>REDE ESG PVC NBR7362 350 2,76A3,25 BLOCO</v>
          </cell>
          <cell r="C1055" t="str">
            <v>M</v>
          </cell>
          <cell r="D1055" t="str">
            <v>556,31</v>
          </cell>
          <cell r="E1055">
            <v>440.85</v>
          </cell>
        </row>
        <row r="1056">
          <cell r="A1056">
            <v>7260101320</v>
          </cell>
          <cell r="B1056" t="str">
            <v>REDE ESG PVC NBR7362 350 2,76A3,25 PARAL</v>
          </cell>
          <cell r="C1056" t="str">
            <v>M</v>
          </cell>
          <cell r="D1056" t="str">
            <v>560,01</v>
          </cell>
          <cell r="E1056">
            <v>443.78</v>
          </cell>
        </row>
        <row r="1057">
          <cell r="A1057">
            <v>7260101330</v>
          </cell>
          <cell r="B1057" t="str">
            <v>REDE ESG PVC NBR7362 350 3,26A3,75 S/PAV</v>
          </cell>
          <cell r="C1057" t="str">
            <v>M</v>
          </cell>
          <cell r="D1057" t="str">
            <v>544,40</v>
          </cell>
          <cell r="E1057">
            <v>431.41</v>
          </cell>
        </row>
        <row r="1058">
          <cell r="A1058">
            <v>7260101340</v>
          </cell>
          <cell r="B1058" t="str">
            <v>REDE ESG PVC NBR7362 350 3,26A3,75 ASFAL</v>
          </cell>
          <cell r="C1058" t="str">
            <v>M</v>
          </cell>
          <cell r="D1058" t="str">
            <v>658,28</v>
          </cell>
          <cell r="E1058">
            <v>521.66</v>
          </cell>
        </row>
        <row r="1059">
          <cell r="A1059">
            <v>7260101350</v>
          </cell>
          <cell r="B1059" t="str">
            <v>REDE ESG PVC NBR7362 350 3,26A3,75 BLOCO</v>
          </cell>
          <cell r="C1059" t="str">
            <v>M</v>
          </cell>
          <cell r="D1059" t="str">
            <v>605,52</v>
          </cell>
          <cell r="E1059">
            <v>479.85</v>
          </cell>
        </row>
        <row r="1060">
          <cell r="A1060">
            <v>7260101360</v>
          </cell>
          <cell r="B1060" t="str">
            <v>REDE ESG PVC NBR7362 350 3,26A3,75 PARAL</v>
          </cell>
          <cell r="C1060" t="str">
            <v>M</v>
          </cell>
          <cell r="D1060" t="str">
            <v>609,62</v>
          </cell>
          <cell r="E1060">
            <v>483.1</v>
          </cell>
        </row>
        <row r="1061">
          <cell r="A1061">
            <v>7260101370</v>
          </cell>
          <cell r="B1061" t="str">
            <v>REDE ESG PVC NBR7362 350 3,76A4,25 S/PAV</v>
          </cell>
          <cell r="C1061" t="str">
            <v>M</v>
          </cell>
          <cell r="D1061" t="str">
            <v>578,74</v>
          </cell>
          <cell r="E1061">
            <v>458.63</v>
          </cell>
        </row>
        <row r="1062">
          <cell r="A1062">
            <v>7260101380</v>
          </cell>
          <cell r="B1062" t="str">
            <v>REDE ESG PVC NBR7362 350 3,76A4,25 ASFAL</v>
          </cell>
          <cell r="C1062" t="str">
            <v>M</v>
          </cell>
          <cell r="D1062" t="str">
            <v>692,63</v>
          </cell>
          <cell r="E1062">
            <v>548.88</v>
          </cell>
        </row>
        <row r="1063">
          <cell r="A1063">
            <v>7260101390</v>
          </cell>
          <cell r="B1063" t="str">
            <v>REDE ESG PVC NBR7362 350 3,76A4,25 BLOCO</v>
          </cell>
          <cell r="C1063" t="str">
            <v>M</v>
          </cell>
          <cell r="D1063" t="str">
            <v>639,86</v>
          </cell>
          <cell r="E1063">
            <v>507.06</v>
          </cell>
        </row>
        <row r="1064">
          <cell r="A1064">
            <v>7260101400</v>
          </cell>
          <cell r="B1064" t="str">
            <v>REDE ESG PVC NBR7362 350 3,76A4,25 PARAL</v>
          </cell>
          <cell r="C1064" t="str">
            <v>M</v>
          </cell>
          <cell r="D1064" t="str">
            <v>643,89</v>
          </cell>
          <cell r="E1064">
            <v>510.25</v>
          </cell>
        </row>
        <row r="1065">
          <cell r="A1065">
            <v>7260101410</v>
          </cell>
          <cell r="B1065" t="str">
            <v>REDE ESG PVC NBR7362 400 ATE 1,25m S/PAV</v>
          </cell>
          <cell r="C1065" t="str">
            <v>M</v>
          </cell>
          <cell r="D1065" t="str">
            <v>440,90</v>
          </cell>
          <cell r="E1065">
            <v>349.39</v>
          </cell>
        </row>
        <row r="1066">
          <cell r="A1066">
            <v>7260101420</v>
          </cell>
          <cell r="B1066" t="str">
            <v>REDE ESG PVC NBR7362 400 ATE 1,25m ASFAL</v>
          </cell>
          <cell r="C1066" t="str">
            <v>M</v>
          </cell>
          <cell r="D1066" t="str">
            <v>529,65</v>
          </cell>
          <cell r="E1066">
            <v>419.72</v>
          </cell>
        </row>
        <row r="1067">
          <cell r="A1067">
            <v>7260101430</v>
          </cell>
          <cell r="B1067" t="str">
            <v>REDE ESG PVC NBR7362 400 ATE 1,25m BLOCO</v>
          </cell>
          <cell r="C1067" t="str">
            <v>M</v>
          </cell>
          <cell r="D1067" t="str">
            <v>494,23</v>
          </cell>
          <cell r="E1067">
            <v>391.66</v>
          </cell>
        </row>
        <row r="1068">
          <cell r="A1068">
            <v>7260101440</v>
          </cell>
          <cell r="B1068" t="str">
            <v>REDE ESG PVC NBR7362 400 ATE 1,25m PARAL</v>
          </cell>
          <cell r="C1068" t="str">
            <v>M</v>
          </cell>
          <cell r="D1068" t="str">
            <v>497,68</v>
          </cell>
          <cell r="E1068">
            <v>394.39</v>
          </cell>
        </row>
        <row r="1069">
          <cell r="A1069">
            <v>7260101450</v>
          </cell>
          <cell r="B1069" t="str">
            <v>REDE ESG PVC NBR7362 400 1,26A1,75 S/PAV</v>
          </cell>
          <cell r="C1069" t="str">
            <v>M</v>
          </cell>
          <cell r="D1069" t="str">
            <v>493,49</v>
          </cell>
          <cell r="E1069">
            <v>391.07</v>
          </cell>
        </row>
        <row r="1070">
          <cell r="A1070">
            <v>7260101460</v>
          </cell>
          <cell r="B1070" t="str">
            <v>REDE ESG PVC NBR7362 400 1,26A1,75 ASFAL</v>
          </cell>
          <cell r="C1070" t="str">
            <v>M</v>
          </cell>
          <cell r="D1070" t="str">
            <v>586,72</v>
          </cell>
          <cell r="E1070">
            <v>464.95</v>
          </cell>
        </row>
        <row r="1071">
          <cell r="A1071">
            <v>7260101470</v>
          </cell>
          <cell r="B1071" t="str">
            <v>REDE ESG PVC NBR7362 400 1,26A1,75 BLOCO</v>
          </cell>
          <cell r="C1071" t="str">
            <v>M</v>
          </cell>
          <cell r="D1071" t="str">
            <v>548,60</v>
          </cell>
          <cell r="E1071">
            <v>434.74</v>
          </cell>
        </row>
        <row r="1072">
          <cell r="A1072">
            <v>7260101480</v>
          </cell>
          <cell r="B1072" t="str">
            <v>REDE ESG PVC NBR7362 400 1,26A1,75 PARAL</v>
          </cell>
          <cell r="C1072" t="str">
            <v>M</v>
          </cell>
          <cell r="D1072" t="str">
            <v>552,19</v>
          </cell>
          <cell r="E1072">
            <v>437.59</v>
          </cell>
        </row>
        <row r="1073">
          <cell r="A1073">
            <v>7260101490</v>
          </cell>
          <cell r="B1073" t="str">
            <v>REDE ESG PVC NBR7362 400 1,76A2,25 S/PAV</v>
          </cell>
          <cell r="C1073" t="str">
            <v>M</v>
          </cell>
          <cell r="D1073" t="str">
            <v>517,89</v>
          </cell>
          <cell r="E1073">
            <v>410.4</v>
          </cell>
        </row>
        <row r="1074">
          <cell r="A1074">
            <v>7260101500</v>
          </cell>
          <cell r="B1074" t="str">
            <v>REDE ESG PVC NBR7362 400 1,76A2,25 ASFAL</v>
          </cell>
          <cell r="C1074" t="str">
            <v>M</v>
          </cell>
          <cell r="D1074" t="str">
            <v>611,12</v>
          </cell>
          <cell r="E1074">
            <v>484.29</v>
          </cell>
        </row>
        <row r="1075">
          <cell r="A1075">
            <v>7260101510</v>
          </cell>
          <cell r="B1075" t="str">
            <v>REDE ESG PVC NBR7362 400 1,76A2,25 BLOCO</v>
          </cell>
          <cell r="C1075" t="str">
            <v>M</v>
          </cell>
          <cell r="D1075" t="str">
            <v>573,00</v>
          </cell>
          <cell r="E1075">
            <v>454.08</v>
          </cell>
        </row>
        <row r="1076">
          <cell r="A1076">
            <v>7260101520</v>
          </cell>
          <cell r="B1076" t="str">
            <v>REDE ESG PVC NBR7362 400 1,76A2,25 PARAL</v>
          </cell>
          <cell r="C1076" t="str">
            <v>M</v>
          </cell>
          <cell r="D1076" t="str">
            <v>576,59</v>
          </cell>
          <cell r="E1076">
            <v>456.92</v>
          </cell>
        </row>
        <row r="1077">
          <cell r="A1077">
            <v>7260101530</v>
          </cell>
          <cell r="B1077" t="str">
            <v>REDE ESG PVC NBR7362 400 2,26A2,75 S/PAV</v>
          </cell>
          <cell r="C1077" t="str">
            <v>M</v>
          </cell>
          <cell r="D1077" t="str">
            <v>556,80</v>
          </cell>
          <cell r="E1077">
            <v>441.24</v>
          </cell>
        </row>
        <row r="1078">
          <cell r="A1078">
            <v>7260101540</v>
          </cell>
          <cell r="B1078" t="str">
            <v>REDE ESG PVC NBR7362 400 2,26A2,75 ASFAL</v>
          </cell>
          <cell r="C1078" t="str">
            <v>M</v>
          </cell>
          <cell r="D1078" t="str">
            <v>660,35</v>
          </cell>
          <cell r="E1078">
            <v>523.29999999999995</v>
          </cell>
        </row>
        <row r="1079">
          <cell r="A1079">
            <v>7260101550</v>
          </cell>
          <cell r="B1079" t="str">
            <v>REDE ESG PVC NBR7362 400 2,26A2,75 BLOCO</v>
          </cell>
          <cell r="C1079" t="str">
            <v>M</v>
          </cell>
          <cell r="D1079" t="str">
            <v>615,45</v>
          </cell>
          <cell r="E1079">
            <v>487.72</v>
          </cell>
        </row>
        <row r="1080">
          <cell r="A1080">
            <v>7260101560</v>
          </cell>
          <cell r="B1080" t="str">
            <v>REDE ESG PVC NBR7362 400 2,26A2,75 PARAL</v>
          </cell>
          <cell r="C1080" t="str">
            <v>M</v>
          </cell>
          <cell r="D1080" t="str">
            <v>619,37</v>
          </cell>
          <cell r="E1080">
            <v>490.82</v>
          </cell>
        </row>
        <row r="1081">
          <cell r="A1081">
            <v>7260101570</v>
          </cell>
          <cell r="B1081" t="str">
            <v>REDE ESG PVC NBR7362 400 2,76A3,25 S/PAV</v>
          </cell>
          <cell r="C1081" t="str">
            <v>M</v>
          </cell>
          <cell r="D1081" t="str">
            <v>584,43</v>
          </cell>
          <cell r="E1081">
            <v>463.13</v>
          </cell>
        </row>
        <row r="1082">
          <cell r="A1082">
            <v>7260101580</v>
          </cell>
          <cell r="B1082" t="str">
            <v>REDE ESG PVC NBR7362 400 2,76A3,25 ASFAL</v>
          </cell>
          <cell r="C1082" t="str">
            <v>M</v>
          </cell>
          <cell r="D1082" t="str">
            <v>687,98</v>
          </cell>
          <cell r="E1082">
            <v>545.19000000000005</v>
          </cell>
        </row>
        <row r="1083">
          <cell r="A1083">
            <v>7260101590</v>
          </cell>
          <cell r="B1083" t="str">
            <v>REDE ESG PVC NBR7362 400 2,76A3,25 BLOCO</v>
          </cell>
          <cell r="C1083" t="str">
            <v>M</v>
          </cell>
          <cell r="D1083" t="str">
            <v>642,31</v>
          </cell>
          <cell r="E1083">
            <v>509</v>
          </cell>
        </row>
        <row r="1084">
          <cell r="A1084">
            <v>7260101600</v>
          </cell>
          <cell r="B1084" t="str">
            <v>REDE ESG PVC NBR7362 400 2,76A3,25 PARAL</v>
          </cell>
          <cell r="C1084" t="str">
            <v>M</v>
          </cell>
          <cell r="D1084" t="str">
            <v>646,01</v>
          </cell>
          <cell r="E1084">
            <v>511.93</v>
          </cell>
        </row>
        <row r="1085">
          <cell r="A1085">
            <v>7260101610</v>
          </cell>
          <cell r="B1085" t="str">
            <v>REDE ESG PVC NBR7362 400 3,26A3,75 S/PAV</v>
          </cell>
          <cell r="C1085" t="str">
            <v>M</v>
          </cell>
          <cell r="D1085" t="str">
            <v>634,61</v>
          </cell>
          <cell r="E1085">
            <v>502.9</v>
          </cell>
        </row>
        <row r="1086">
          <cell r="A1086">
            <v>7260101620</v>
          </cell>
          <cell r="B1086" t="str">
            <v>REDE ESG PVC NBR7362 400 3,26A3,75 ASFAL</v>
          </cell>
          <cell r="C1086" t="str">
            <v>M</v>
          </cell>
          <cell r="D1086" t="str">
            <v>748,50</v>
          </cell>
          <cell r="E1086">
            <v>593.15</v>
          </cell>
        </row>
        <row r="1087">
          <cell r="A1087">
            <v>7260101630</v>
          </cell>
          <cell r="B1087" t="str">
            <v>REDE ESG PVC NBR7362 400 3,26A3,75 BLOCO</v>
          </cell>
          <cell r="C1087" t="str">
            <v>M</v>
          </cell>
          <cell r="D1087" t="str">
            <v>695,72</v>
          </cell>
          <cell r="E1087">
            <v>551.33000000000004</v>
          </cell>
        </row>
        <row r="1088">
          <cell r="A1088">
            <v>7260101640</v>
          </cell>
          <cell r="B1088" t="str">
            <v>REDE ESG PVC NBR7362 400 3,26A3,75 PARAL</v>
          </cell>
          <cell r="C1088" t="str">
            <v>M</v>
          </cell>
          <cell r="D1088" t="str">
            <v>699,83</v>
          </cell>
          <cell r="E1088">
            <v>554.58000000000004</v>
          </cell>
        </row>
        <row r="1089">
          <cell r="A1089">
            <v>7260101650</v>
          </cell>
          <cell r="B1089" t="str">
            <v>REDE ESG PVC NBR7362 400 3,76A4,25 S/PAV</v>
          </cell>
          <cell r="C1089" t="str">
            <v>M</v>
          </cell>
          <cell r="D1089" t="str">
            <v>663,10</v>
          </cell>
          <cell r="E1089">
            <v>525.48</v>
          </cell>
        </row>
        <row r="1090">
          <cell r="A1090">
            <v>7260101660</v>
          </cell>
          <cell r="B1090" t="str">
            <v>REDE ESG PVC NBR7362 400 3,76A4,25 ASFAL</v>
          </cell>
          <cell r="C1090" t="str">
            <v>M</v>
          </cell>
          <cell r="D1090" t="str">
            <v>776,99</v>
          </cell>
          <cell r="E1090">
            <v>615.73</v>
          </cell>
        </row>
        <row r="1091">
          <cell r="A1091">
            <v>7260101670</v>
          </cell>
          <cell r="B1091" t="str">
            <v>REDE ESG PVC NBR7362 400 3,76A4,25 BLOCO</v>
          </cell>
          <cell r="C1091" t="str">
            <v>M</v>
          </cell>
          <cell r="D1091" t="str">
            <v>724,20</v>
          </cell>
          <cell r="E1091">
            <v>573.9</v>
          </cell>
        </row>
        <row r="1092">
          <cell r="A1092">
            <v>7260101680</v>
          </cell>
          <cell r="B1092" t="str">
            <v>REDE ESG PVC NBR7362 400 3,76A4,25 PARAL</v>
          </cell>
          <cell r="C1092" t="str">
            <v>M</v>
          </cell>
          <cell r="D1092" t="str">
            <v>728,24</v>
          </cell>
          <cell r="E1092">
            <v>577.1</v>
          </cell>
        </row>
        <row r="1093">
          <cell r="A1093">
            <v>7260200040</v>
          </cell>
          <cell r="B1093" t="str">
            <v>REDE ESG FOFO 80 ATE 1,25m PARAL</v>
          </cell>
          <cell r="C1093" t="str">
            <v>M</v>
          </cell>
          <cell r="D1093" t="str">
            <v>422,03</v>
          </cell>
          <cell r="E1093">
            <v>334.44</v>
          </cell>
        </row>
        <row r="1094">
          <cell r="A1094">
            <v>7260200320</v>
          </cell>
          <cell r="B1094" t="str">
            <v>REDE ESG FOFO 100 ATE 1,25m PARAL</v>
          </cell>
          <cell r="C1094" t="str">
            <v>M</v>
          </cell>
          <cell r="D1094" t="str">
            <v>430,36</v>
          </cell>
          <cell r="E1094">
            <v>341.04</v>
          </cell>
        </row>
        <row r="1095">
          <cell r="A1095">
            <v>7260250010</v>
          </cell>
          <cell r="B1095" t="str">
            <v>REDE ESG FOFO 80 ATE 1,25m S/PAV S/F</v>
          </cell>
          <cell r="C1095" t="str">
            <v>M</v>
          </cell>
          <cell r="D1095" t="str">
            <v>71,01</v>
          </cell>
          <cell r="E1095">
            <v>56.27</v>
          </cell>
        </row>
        <row r="1096">
          <cell r="A1096">
            <v>7260250040</v>
          </cell>
          <cell r="B1096" t="str">
            <v>REDE ESG FOFO 80 ATE 1,25m PARAL S/F</v>
          </cell>
          <cell r="C1096" t="str">
            <v>M</v>
          </cell>
          <cell r="D1096" t="str">
            <v>127,78</v>
          </cell>
          <cell r="E1096">
            <v>101.26</v>
          </cell>
        </row>
        <row r="1097">
          <cell r="A1097">
            <v>7260250080</v>
          </cell>
          <cell r="B1097" t="str">
            <v>REDE ESG FOFO 80 1,26A1,75m PARAL S/F</v>
          </cell>
          <cell r="C1097" t="str">
            <v>M</v>
          </cell>
          <cell r="D1097" t="str">
            <v>180,85</v>
          </cell>
          <cell r="E1097">
            <v>143.32</v>
          </cell>
        </row>
        <row r="1098">
          <cell r="A1098">
            <v>7260250320</v>
          </cell>
          <cell r="B1098" t="str">
            <v>REDE ESG FOFO 100 ATE 1,25m PARAL S/F</v>
          </cell>
          <cell r="C1098" t="str">
            <v>M</v>
          </cell>
          <cell r="D1098" t="str">
            <v>129,34</v>
          </cell>
          <cell r="E1098">
            <v>102.5</v>
          </cell>
        </row>
        <row r="1099">
          <cell r="A1099">
            <v>7260250360</v>
          </cell>
          <cell r="B1099" t="str">
            <v>REDE ESG FOFO 100 1,26A1,75m PARAL S/F</v>
          </cell>
          <cell r="C1099" t="str">
            <v>M</v>
          </cell>
          <cell r="D1099" t="str">
            <v>182,51</v>
          </cell>
          <cell r="E1099">
            <v>144.63</v>
          </cell>
        </row>
        <row r="1100">
          <cell r="A1100">
            <v>7260300010</v>
          </cell>
          <cell r="B1100" t="str">
            <v>REDE ESG FOFO 150 ATE 1,25m S/PAV</v>
          </cell>
          <cell r="C1100" t="str">
            <v>M</v>
          </cell>
          <cell r="D1100" t="str">
            <v>478,83</v>
          </cell>
          <cell r="E1100">
            <v>379.45</v>
          </cell>
        </row>
        <row r="1101">
          <cell r="A1101">
            <v>7260300020</v>
          </cell>
          <cell r="B1101" t="str">
            <v>REDE ESG FOFO 150 ATE 1,25m ASF</v>
          </cell>
          <cell r="C1101" t="str">
            <v>M</v>
          </cell>
          <cell r="D1101" t="str">
            <v>567,58</v>
          </cell>
          <cell r="E1101">
            <v>449.78</v>
          </cell>
        </row>
        <row r="1102">
          <cell r="A1102">
            <v>7260300030</v>
          </cell>
          <cell r="B1102" t="str">
            <v>REDE ESG FOFO 150 ATE 1,25m BLOCO</v>
          </cell>
          <cell r="C1102" t="str">
            <v>M</v>
          </cell>
          <cell r="D1102" t="str">
            <v>532,16</v>
          </cell>
          <cell r="E1102">
            <v>421.71</v>
          </cell>
        </row>
        <row r="1103">
          <cell r="A1103">
            <v>7260300040</v>
          </cell>
          <cell r="B1103" t="str">
            <v>REDE ESG FOFO 150 ATE 1,25m PARAL</v>
          </cell>
          <cell r="C1103" t="str">
            <v>M</v>
          </cell>
          <cell r="D1103" t="str">
            <v>535,60</v>
          </cell>
          <cell r="E1103">
            <v>424.44</v>
          </cell>
        </row>
        <row r="1104">
          <cell r="A1104">
            <v>7260300050</v>
          </cell>
          <cell r="B1104" t="str">
            <v>REDE ESG FOFO 150 1,26A1,75m S/PAV</v>
          </cell>
          <cell r="C1104" t="str">
            <v>M</v>
          </cell>
          <cell r="D1104" t="str">
            <v>530,24</v>
          </cell>
          <cell r="E1104">
            <v>420.19</v>
          </cell>
        </row>
        <row r="1105">
          <cell r="A1105">
            <v>7260300060</v>
          </cell>
          <cell r="B1105" t="str">
            <v>REDE ESG FOFO 150 1,26A1,75m ASF</v>
          </cell>
          <cell r="C1105" t="str">
            <v>M</v>
          </cell>
          <cell r="D1105" t="str">
            <v>623,47</v>
          </cell>
          <cell r="E1105">
            <v>494.07</v>
          </cell>
        </row>
        <row r="1106">
          <cell r="A1106">
            <v>7260300070</v>
          </cell>
          <cell r="B1106" t="str">
            <v>REDE ESG FOFO 150 1,26A1,75m BLOCO</v>
          </cell>
          <cell r="C1106" t="str">
            <v>M</v>
          </cell>
          <cell r="D1106" t="str">
            <v>585,35</v>
          </cell>
          <cell r="E1106">
            <v>463.86</v>
          </cell>
        </row>
        <row r="1107">
          <cell r="A1107">
            <v>7260300080</v>
          </cell>
          <cell r="B1107" t="str">
            <v>REDE ESG FOFO 150 1,26A1,75m PARAL</v>
          </cell>
          <cell r="C1107" t="str">
            <v>M</v>
          </cell>
          <cell r="D1107" t="str">
            <v>588,95</v>
          </cell>
          <cell r="E1107">
            <v>466.72</v>
          </cell>
        </row>
        <row r="1108">
          <cell r="A1108">
            <v>7260300090</v>
          </cell>
          <cell r="B1108" t="str">
            <v>REDE ESG FOFO 150 1,76A2,25m S/PAV</v>
          </cell>
          <cell r="C1108" t="str">
            <v>M</v>
          </cell>
          <cell r="D1108" t="str">
            <v>554,34</v>
          </cell>
          <cell r="E1108">
            <v>439.29</v>
          </cell>
        </row>
        <row r="1109">
          <cell r="A1109">
            <v>7260300100</v>
          </cell>
          <cell r="B1109" t="str">
            <v>REDE ESG FOFO 150 1,76A2,25m ASF</v>
          </cell>
          <cell r="C1109" t="str">
            <v>M</v>
          </cell>
          <cell r="D1109" t="str">
            <v>647,57</v>
          </cell>
          <cell r="E1109">
            <v>513.16999999999996</v>
          </cell>
        </row>
        <row r="1110">
          <cell r="A1110">
            <v>7260300110</v>
          </cell>
          <cell r="B1110" t="str">
            <v>REDE ESG FOFO 150 1,76A2,25m BLOCO</v>
          </cell>
          <cell r="C1110" t="str">
            <v>M</v>
          </cell>
          <cell r="D1110" t="str">
            <v>609,45</v>
          </cell>
          <cell r="E1110">
            <v>482.96</v>
          </cell>
        </row>
        <row r="1111">
          <cell r="A1111">
            <v>7260300120</v>
          </cell>
          <cell r="B1111" t="str">
            <v>REDE ESG FOFO 150 1,76A2,25m PARAL</v>
          </cell>
          <cell r="C1111" t="str">
            <v>M</v>
          </cell>
          <cell r="D1111" t="str">
            <v>613,05</v>
          </cell>
          <cell r="E1111">
            <v>485.82</v>
          </cell>
        </row>
        <row r="1112">
          <cell r="A1112">
            <v>7260300130</v>
          </cell>
          <cell r="B1112" t="str">
            <v>REDE ESG FOFO 150 2,26A2,75m S/PAV</v>
          </cell>
          <cell r="C1112" t="str">
            <v>M</v>
          </cell>
          <cell r="D1112" t="str">
            <v>590,77</v>
          </cell>
          <cell r="E1112">
            <v>468.16</v>
          </cell>
        </row>
        <row r="1113">
          <cell r="A1113">
            <v>7260300140</v>
          </cell>
          <cell r="B1113" t="str">
            <v>REDE ESG FOFO 150 2,26A2,75m ASF</v>
          </cell>
          <cell r="C1113" t="str">
            <v>M</v>
          </cell>
          <cell r="D1113" t="str">
            <v>694,31</v>
          </cell>
          <cell r="E1113">
            <v>550.21</v>
          </cell>
        </row>
        <row r="1114">
          <cell r="A1114">
            <v>7260300150</v>
          </cell>
          <cell r="B1114" t="str">
            <v>REDE ESG FOFO 150 2,26A2,75m BLOCO</v>
          </cell>
          <cell r="C1114" t="str">
            <v>M</v>
          </cell>
          <cell r="D1114" t="str">
            <v>649,41</v>
          </cell>
          <cell r="E1114">
            <v>514.63</v>
          </cell>
        </row>
        <row r="1115">
          <cell r="A1115">
            <v>7260300160</v>
          </cell>
          <cell r="B1115" t="str">
            <v>REDE ESG FOFO 150 2,26A2,75m PARAL</v>
          </cell>
          <cell r="C1115" t="str">
            <v>M</v>
          </cell>
          <cell r="D1115" t="str">
            <v>653,33</v>
          </cell>
          <cell r="E1115">
            <v>517.74</v>
          </cell>
        </row>
        <row r="1116">
          <cell r="A1116">
            <v>7260300170</v>
          </cell>
          <cell r="B1116" t="str">
            <v>REDE ESG FOFO 150 2,76A3,25m S/PAV</v>
          </cell>
          <cell r="C1116" t="str">
            <v>M</v>
          </cell>
          <cell r="D1116" t="str">
            <v>617,02</v>
          </cell>
          <cell r="E1116">
            <v>488.96</v>
          </cell>
        </row>
        <row r="1117">
          <cell r="A1117">
            <v>7260300180</v>
          </cell>
          <cell r="B1117" t="str">
            <v>REDE ESG FOFO 150 2,76A3,25m ASF</v>
          </cell>
          <cell r="C1117" t="str">
            <v>M</v>
          </cell>
          <cell r="D1117" t="str">
            <v>720,57</v>
          </cell>
          <cell r="E1117">
            <v>571.02</v>
          </cell>
        </row>
        <row r="1118">
          <cell r="A1118">
            <v>7260300190</v>
          </cell>
          <cell r="B1118" t="str">
            <v>REDE ESG FOFO 150 2,76A3,25m BLOCO</v>
          </cell>
          <cell r="C1118" t="str">
            <v>M</v>
          </cell>
          <cell r="D1118" t="str">
            <v>674,90</v>
          </cell>
          <cell r="E1118">
            <v>534.83000000000004</v>
          </cell>
        </row>
        <row r="1119">
          <cell r="A1119">
            <v>7260300200</v>
          </cell>
          <cell r="B1119" t="str">
            <v>REDE ESG FOFO 150 2,76A3,25m PARAL</v>
          </cell>
          <cell r="C1119" t="str">
            <v>M</v>
          </cell>
          <cell r="D1119" t="str">
            <v>678,60</v>
          </cell>
          <cell r="E1119">
            <v>537.76</v>
          </cell>
        </row>
        <row r="1120">
          <cell r="A1120">
            <v>7260300210</v>
          </cell>
          <cell r="B1120" t="str">
            <v>REDE ESG FOFO 150 3,26A3,75m S/PAV</v>
          </cell>
          <cell r="C1120" t="str">
            <v>M</v>
          </cell>
          <cell r="D1120" t="str">
            <v>660,38</v>
          </cell>
          <cell r="E1120">
            <v>523.32000000000005</v>
          </cell>
        </row>
        <row r="1121">
          <cell r="A1121">
            <v>7260300220</v>
          </cell>
          <cell r="B1121" t="str">
            <v>REDE ESG FOFO 150 3,26A3,75m ASF</v>
          </cell>
          <cell r="C1121" t="str">
            <v>M</v>
          </cell>
          <cell r="D1121" t="str">
            <v>774,27</v>
          </cell>
          <cell r="E1121">
            <v>613.57000000000005</v>
          </cell>
        </row>
        <row r="1122">
          <cell r="A1122">
            <v>7260300230</v>
          </cell>
          <cell r="B1122" t="str">
            <v>REDE ESG FOFO 150 3,26A3,75m BLOCO</v>
          </cell>
          <cell r="C1122" t="str">
            <v>M</v>
          </cell>
          <cell r="D1122" t="str">
            <v>721,49</v>
          </cell>
          <cell r="E1122">
            <v>571.75</v>
          </cell>
        </row>
        <row r="1123">
          <cell r="A1123">
            <v>7260300240</v>
          </cell>
          <cell r="B1123" t="str">
            <v>REDE ESG FOFO 150 3,26A3,75m PARAL</v>
          </cell>
          <cell r="C1123" t="str">
            <v>M</v>
          </cell>
          <cell r="D1123" t="str">
            <v>725,60</v>
          </cell>
          <cell r="E1123">
            <v>575.01</v>
          </cell>
        </row>
        <row r="1124">
          <cell r="A1124">
            <v>7260300250</v>
          </cell>
          <cell r="B1124" t="str">
            <v>REDE ESG FOFO 150 3,76A4,25m S/PAV</v>
          </cell>
          <cell r="C1124" t="str">
            <v>M</v>
          </cell>
          <cell r="D1124" t="str">
            <v>690,82</v>
          </cell>
          <cell r="E1124">
            <v>547.44000000000005</v>
          </cell>
        </row>
        <row r="1125">
          <cell r="A1125">
            <v>7260300260</v>
          </cell>
          <cell r="B1125" t="str">
            <v>REDE ESG FOFO 150 3,76A4,25m ASF</v>
          </cell>
          <cell r="C1125" t="str">
            <v>M</v>
          </cell>
          <cell r="D1125" t="str">
            <v>804,72</v>
          </cell>
          <cell r="E1125">
            <v>637.71</v>
          </cell>
        </row>
        <row r="1126">
          <cell r="A1126">
            <v>7260300270</v>
          </cell>
          <cell r="B1126" t="str">
            <v>REDE ESG FOFO 150 3,76A4,25m BLOCO</v>
          </cell>
          <cell r="C1126" t="str">
            <v>M</v>
          </cell>
          <cell r="D1126" t="str">
            <v>751,93</v>
          </cell>
          <cell r="E1126">
            <v>595.87</v>
          </cell>
        </row>
        <row r="1127">
          <cell r="A1127">
            <v>7260300280</v>
          </cell>
          <cell r="B1127" t="str">
            <v>REDE ESG FOFO 150 3,76A4,25m PARAL</v>
          </cell>
          <cell r="C1127" t="str">
            <v>M</v>
          </cell>
          <cell r="D1127" t="str">
            <v>755,97</v>
          </cell>
          <cell r="E1127">
            <v>599.07000000000005</v>
          </cell>
        </row>
        <row r="1128">
          <cell r="A1128">
            <v>7260300290</v>
          </cell>
          <cell r="B1128" t="str">
            <v>REDE ESG FOFO 200 ATE 1,25m S/PAV</v>
          </cell>
          <cell r="C1128" t="str">
            <v>M</v>
          </cell>
          <cell r="D1128" t="str">
            <v>564,73</v>
          </cell>
          <cell r="E1128">
            <v>447.52</v>
          </cell>
        </row>
        <row r="1129">
          <cell r="A1129">
            <v>7260300300</v>
          </cell>
          <cell r="B1129" t="str">
            <v>REDE ESG FOFO 200 ATE 1,25m ASF</v>
          </cell>
          <cell r="C1129" t="str">
            <v>M</v>
          </cell>
          <cell r="D1129" t="str">
            <v>653,48</v>
          </cell>
          <cell r="E1129">
            <v>517.85</v>
          </cell>
        </row>
        <row r="1130">
          <cell r="A1130">
            <v>7260300310</v>
          </cell>
          <cell r="B1130" t="str">
            <v>REDE ESG FOFO 200 ATE 1,25m BLOCO</v>
          </cell>
          <cell r="C1130" t="str">
            <v>M</v>
          </cell>
          <cell r="D1130" t="str">
            <v>618,07</v>
          </cell>
          <cell r="E1130">
            <v>489.79</v>
          </cell>
        </row>
        <row r="1131">
          <cell r="A1131">
            <v>7260300320</v>
          </cell>
          <cell r="B1131" t="str">
            <v>REDE ESG FOFO 200 ATE 1,25m PARAL</v>
          </cell>
          <cell r="C1131" t="str">
            <v>M</v>
          </cell>
          <cell r="D1131" t="str">
            <v>621,51</v>
          </cell>
          <cell r="E1131">
            <v>492.52</v>
          </cell>
        </row>
        <row r="1132">
          <cell r="A1132">
            <v>7260300330</v>
          </cell>
          <cell r="B1132" t="str">
            <v>REDE ESG FOFO 200 1,26A1,75m S/PAV</v>
          </cell>
          <cell r="C1132" t="str">
            <v>M</v>
          </cell>
          <cell r="D1132" t="str">
            <v>616,41</v>
          </cell>
          <cell r="E1132">
            <v>488.48</v>
          </cell>
        </row>
        <row r="1133">
          <cell r="A1133">
            <v>7260300340</v>
          </cell>
          <cell r="B1133" t="str">
            <v>REDE ESG FOFO 200 1,26A1,75m ASF</v>
          </cell>
          <cell r="C1133" t="str">
            <v>M</v>
          </cell>
          <cell r="D1133" t="str">
            <v>709,64</v>
          </cell>
          <cell r="E1133">
            <v>562.36</v>
          </cell>
        </row>
        <row r="1134">
          <cell r="A1134">
            <v>7260300350</v>
          </cell>
          <cell r="B1134" t="str">
            <v>REDE ESG FOFO 200 1,26A1,75m BLOCO</v>
          </cell>
          <cell r="C1134" t="str">
            <v>M</v>
          </cell>
          <cell r="D1134" t="str">
            <v>671,50</v>
          </cell>
          <cell r="E1134">
            <v>532.13</v>
          </cell>
        </row>
        <row r="1135">
          <cell r="A1135">
            <v>7260300360</v>
          </cell>
          <cell r="B1135" t="str">
            <v>REDE ESG FOFO 200 1,26A1,75m PARAL</v>
          </cell>
          <cell r="C1135" t="str">
            <v>M</v>
          </cell>
          <cell r="D1135" t="str">
            <v>675,11</v>
          </cell>
          <cell r="E1135">
            <v>534.99</v>
          </cell>
        </row>
        <row r="1136">
          <cell r="A1136">
            <v>7260300370</v>
          </cell>
          <cell r="B1136" t="str">
            <v>REDE ESG FOFO 200 1,76A2,25m S/PAV</v>
          </cell>
          <cell r="C1136" t="str">
            <v>M</v>
          </cell>
          <cell r="D1136" t="str">
            <v>640,52</v>
          </cell>
          <cell r="E1136">
            <v>507.58</v>
          </cell>
        </row>
        <row r="1137">
          <cell r="A1137">
            <v>7260300380</v>
          </cell>
          <cell r="B1137" t="str">
            <v>REDE ESG FOFO 200 1,76A2,25m ASF</v>
          </cell>
          <cell r="C1137" t="str">
            <v>M</v>
          </cell>
          <cell r="D1137" t="str">
            <v>733,74</v>
          </cell>
          <cell r="E1137">
            <v>581.46</v>
          </cell>
        </row>
        <row r="1138">
          <cell r="A1138">
            <v>7260300390</v>
          </cell>
          <cell r="B1138" t="str">
            <v>REDE ESG FOFO 200 1,76A2,25m BLOCO</v>
          </cell>
          <cell r="C1138" t="str">
            <v>M</v>
          </cell>
          <cell r="D1138" t="str">
            <v>695,60</v>
          </cell>
          <cell r="E1138">
            <v>551.23</v>
          </cell>
        </row>
        <row r="1139">
          <cell r="A1139">
            <v>7260300400</v>
          </cell>
          <cell r="B1139" t="str">
            <v>REDE ESG FOFO 200 1,76A2,25m PARAL</v>
          </cell>
          <cell r="C1139" t="str">
            <v>M</v>
          </cell>
          <cell r="D1139" t="str">
            <v>699,21</v>
          </cell>
          <cell r="E1139">
            <v>554.09</v>
          </cell>
        </row>
        <row r="1140">
          <cell r="A1140">
            <v>7260300410</v>
          </cell>
          <cell r="B1140" t="str">
            <v>REDE ESG FOFO 200 2,26A2,75m S/PAV</v>
          </cell>
          <cell r="C1140" t="str">
            <v>M</v>
          </cell>
          <cell r="D1140" t="str">
            <v>677,34</v>
          </cell>
          <cell r="E1140">
            <v>536.76</v>
          </cell>
        </row>
        <row r="1141">
          <cell r="A1141">
            <v>7260300420</v>
          </cell>
          <cell r="B1141" t="str">
            <v>REDE ESG FOFO 200 2,26A2,75m ASF</v>
          </cell>
          <cell r="C1141" t="str">
            <v>M</v>
          </cell>
          <cell r="D1141" t="str">
            <v>780,90</v>
          </cell>
          <cell r="E1141">
            <v>618.83000000000004</v>
          </cell>
        </row>
        <row r="1142">
          <cell r="A1142">
            <v>7260300430</v>
          </cell>
          <cell r="B1142" t="str">
            <v>REDE ESG FOFO 200 2,26A2,75m BLOCO</v>
          </cell>
          <cell r="C1142" t="str">
            <v>M</v>
          </cell>
          <cell r="D1142" t="str">
            <v>736,00</v>
          </cell>
          <cell r="E1142">
            <v>583.25</v>
          </cell>
        </row>
        <row r="1143">
          <cell r="A1143">
            <v>7260300440</v>
          </cell>
          <cell r="B1143" t="str">
            <v>REDE ESG FOFO 200 2,26A2,75m PARAL</v>
          </cell>
          <cell r="C1143" t="str">
            <v>M</v>
          </cell>
          <cell r="D1143" t="str">
            <v>739,92</v>
          </cell>
          <cell r="E1143">
            <v>586.35</v>
          </cell>
        </row>
        <row r="1144">
          <cell r="A1144">
            <v>7260300450</v>
          </cell>
          <cell r="B1144" t="str">
            <v>REDE ESG FOFO 200 2,76A3,25m S/PAV</v>
          </cell>
          <cell r="C1144" t="str">
            <v>M</v>
          </cell>
          <cell r="D1144" t="str">
            <v>703,60</v>
          </cell>
          <cell r="E1144">
            <v>557.57000000000005</v>
          </cell>
        </row>
        <row r="1145">
          <cell r="A1145">
            <v>7260300460</v>
          </cell>
          <cell r="B1145" t="str">
            <v>REDE ESG FOFO 200 2,76A3,25m ASF</v>
          </cell>
          <cell r="C1145" t="str">
            <v>M</v>
          </cell>
          <cell r="D1145" t="str">
            <v>807,15</v>
          </cell>
          <cell r="E1145">
            <v>639.63</v>
          </cell>
        </row>
        <row r="1146">
          <cell r="A1146">
            <v>7260300470</v>
          </cell>
          <cell r="B1146" t="str">
            <v>REDE ESG FOFO 200 2,76A3,25m BLOCO</v>
          </cell>
          <cell r="C1146" t="str">
            <v>M</v>
          </cell>
          <cell r="D1146" t="str">
            <v>761,48</v>
          </cell>
          <cell r="E1146">
            <v>603.44000000000005</v>
          </cell>
        </row>
        <row r="1147">
          <cell r="A1147">
            <v>7260300480</v>
          </cell>
          <cell r="B1147" t="str">
            <v>REDE ESG FOFO 200 2,76A3,25m PARAL</v>
          </cell>
          <cell r="C1147" t="str">
            <v>M</v>
          </cell>
          <cell r="D1147" t="str">
            <v>765,18</v>
          </cell>
          <cell r="E1147">
            <v>606.37</v>
          </cell>
        </row>
        <row r="1148">
          <cell r="A1148">
            <v>7260300490</v>
          </cell>
          <cell r="B1148" t="str">
            <v>REDE ESG FOFO 200 3,26A3,75m S/PAV</v>
          </cell>
          <cell r="C1148" t="str">
            <v>M</v>
          </cell>
          <cell r="D1148" t="str">
            <v>747,38</v>
          </cell>
          <cell r="E1148">
            <v>592.27</v>
          </cell>
        </row>
        <row r="1149">
          <cell r="A1149">
            <v>7260300500</v>
          </cell>
          <cell r="B1149" t="str">
            <v>REDE ESG FOFO 200 3,26A3,75m ASF</v>
          </cell>
          <cell r="C1149" t="str">
            <v>M</v>
          </cell>
          <cell r="D1149" t="str">
            <v>861,25</v>
          </cell>
          <cell r="E1149">
            <v>682.5</v>
          </cell>
        </row>
        <row r="1150">
          <cell r="A1150">
            <v>7260300510</v>
          </cell>
          <cell r="B1150" t="str">
            <v>REDE ESG FOFO 200 3,26A3,75m BLOCO</v>
          </cell>
          <cell r="C1150" t="str">
            <v>M</v>
          </cell>
          <cell r="D1150" t="str">
            <v>808,49</v>
          </cell>
          <cell r="E1150">
            <v>640.69000000000005</v>
          </cell>
        </row>
        <row r="1151">
          <cell r="A1151">
            <v>7260300520</v>
          </cell>
          <cell r="B1151" t="str">
            <v>REDE ESG FOFO 200 3,26A3,75m PARAL</v>
          </cell>
          <cell r="C1151" t="str">
            <v>M</v>
          </cell>
          <cell r="D1151" t="str">
            <v>812,59</v>
          </cell>
          <cell r="E1151">
            <v>643.94000000000005</v>
          </cell>
        </row>
        <row r="1152">
          <cell r="A1152">
            <v>7260300530</v>
          </cell>
          <cell r="B1152" t="str">
            <v>REDE ESG FOFO 200 3,76A4,25m S/PAV</v>
          </cell>
          <cell r="C1152" t="str">
            <v>M</v>
          </cell>
          <cell r="D1152" t="str">
            <v>777,82</v>
          </cell>
          <cell r="E1152">
            <v>616.39</v>
          </cell>
        </row>
        <row r="1153">
          <cell r="A1153">
            <v>7260300540</v>
          </cell>
          <cell r="B1153" t="str">
            <v>REDE ESG FOFO 200 3,76A4,25m ASF</v>
          </cell>
          <cell r="C1153" t="str">
            <v>M</v>
          </cell>
          <cell r="D1153" t="str">
            <v>891,70</v>
          </cell>
          <cell r="E1153">
            <v>706.63</v>
          </cell>
        </row>
        <row r="1154">
          <cell r="A1154">
            <v>7260300550</v>
          </cell>
          <cell r="B1154" t="str">
            <v>REDE ESG FOFO 200 3,76A4,25m BLOCO</v>
          </cell>
          <cell r="C1154" t="str">
            <v>M</v>
          </cell>
          <cell r="D1154" t="str">
            <v>838,93</v>
          </cell>
          <cell r="E1154">
            <v>664.81</v>
          </cell>
        </row>
        <row r="1155">
          <cell r="A1155">
            <v>7260300560</v>
          </cell>
          <cell r="B1155" t="str">
            <v>REDE ESG FOFO 200 3,76A4,25m PARAL</v>
          </cell>
          <cell r="C1155" t="str">
            <v>M</v>
          </cell>
          <cell r="D1155" t="str">
            <v>842,96</v>
          </cell>
          <cell r="E1155">
            <v>668.01</v>
          </cell>
        </row>
        <row r="1156">
          <cell r="A1156">
            <v>7260300570</v>
          </cell>
          <cell r="B1156" t="str">
            <v>REDE ESG FOFO 250 ATE 1,25m S/PAV</v>
          </cell>
          <cell r="C1156" t="str">
            <v>M</v>
          </cell>
          <cell r="D1156" t="str">
            <v>677,61</v>
          </cell>
          <cell r="E1156">
            <v>536.98</v>
          </cell>
        </row>
        <row r="1157">
          <cell r="A1157">
            <v>7260300580</v>
          </cell>
          <cell r="B1157" t="str">
            <v>REDE ESG FOFO 250 ATE 1,25m ASF</v>
          </cell>
          <cell r="C1157" t="str">
            <v>M</v>
          </cell>
          <cell r="D1157" t="str">
            <v>766,35</v>
          </cell>
          <cell r="E1157">
            <v>607.29999999999995</v>
          </cell>
        </row>
        <row r="1158">
          <cell r="A1158">
            <v>7260300590</v>
          </cell>
          <cell r="B1158" t="str">
            <v>REDE ESG FOFO 250 ATE 1,25m BLOCO</v>
          </cell>
          <cell r="C1158" t="str">
            <v>M</v>
          </cell>
          <cell r="D1158" t="str">
            <v>730,93</v>
          </cell>
          <cell r="E1158">
            <v>579.23</v>
          </cell>
        </row>
        <row r="1159">
          <cell r="A1159">
            <v>7260300600</v>
          </cell>
          <cell r="B1159" t="str">
            <v>REDE ESG FOFO 250 ATE 1,25m PARAL</v>
          </cell>
          <cell r="C1159" t="str">
            <v>M</v>
          </cell>
          <cell r="D1159" t="str">
            <v>734,37</v>
          </cell>
          <cell r="E1159">
            <v>581.96</v>
          </cell>
        </row>
        <row r="1160">
          <cell r="A1160">
            <v>7260300610</v>
          </cell>
          <cell r="B1160" t="str">
            <v>REDE ESG FOFO 250 1,26A1,75m S/PAV</v>
          </cell>
          <cell r="C1160" t="str">
            <v>M</v>
          </cell>
          <cell r="D1160" t="str">
            <v>729,54</v>
          </cell>
          <cell r="E1160">
            <v>578.13</v>
          </cell>
        </row>
        <row r="1161">
          <cell r="A1161">
            <v>7260300620</v>
          </cell>
          <cell r="B1161" t="str">
            <v>REDE ESG FOFO 250 1,26A1,75m ASF</v>
          </cell>
          <cell r="C1161" t="str">
            <v>M</v>
          </cell>
          <cell r="D1161" t="str">
            <v>822,76</v>
          </cell>
          <cell r="E1161">
            <v>652</v>
          </cell>
        </row>
        <row r="1162">
          <cell r="A1162">
            <v>7260300630</v>
          </cell>
          <cell r="B1162" t="str">
            <v>REDE ESG FOFO 250 1,26A1,75m BLOCO</v>
          </cell>
          <cell r="C1162" t="str">
            <v>M</v>
          </cell>
          <cell r="D1162" t="str">
            <v>784,63</v>
          </cell>
          <cell r="E1162">
            <v>621.78</v>
          </cell>
        </row>
        <row r="1163">
          <cell r="A1163">
            <v>7260300640</v>
          </cell>
          <cell r="B1163" t="str">
            <v>REDE ESG FOFO 250 1,26A1,75m PARAL</v>
          </cell>
          <cell r="C1163" t="str">
            <v>M</v>
          </cell>
          <cell r="D1163" t="str">
            <v>788,23</v>
          </cell>
          <cell r="E1163">
            <v>624.64</v>
          </cell>
        </row>
        <row r="1164">
          <cell r="A1164">
            <v>7260300650</v>
          </cell>
          <cell r="B1164" t="str">
            <v>REDE ESG FOFO 250 1,76A2,25m S/PAV</v>
          </cell>
          <cell r="C1164" t="str">
            <v>M</v>
          </cell>
          <cell r="D1164" t="str">
            <v>753,64</v>
          </cell>
          <cell r="E1164">
            <v>597.23</v>
          </cell>
        </row>
        <row r="1165">
          <cell r="A1165">
            <v>7260300660</v>
          </cell>
          <cell r="B1165" t="str">
            <v>REDE ESG FOFO 250 1,76A2,25m ASF</v>
          </cell>
          <cell r="C1165" t="str">
            <v>M</v>
          </cell>
          <cell r="D1165" t="str">
            <v>846,86</v>
          </cell>
          <cell r="E1165">
            <v>671.1</v>
          </cell>
        </row>
        <row r="1166">
          <cell r="A1166">
            <v>7260300670</v>
          </cell>
          <cell r="B1166" t="str">
            <v>REDE ESG FOFO 250 1,76A2,25m BLOCO</v>
          </cell>
          <cell r="C1166" t="str">
            <v>M</v>
          </cell>
          <cell r="D1166" t="str">
            <v>808,73</v>
          </cell>
          <cell r="E1166">
            <v>640.88</v>
          </cell>
        </row>
        <row r="1167">
          <cell r="A1167">
            <v>7260300680</v>
          </cell>
          <cell r="B1167" t="str">
            <v>REDE ESG FOFO 250 1,76A2,25m PARAL</v>
          </cell>
          <cell r="C1167" t="str">
            <v>M</v>
          </cell>
          <cell r="D1167" t="str">
            <v>812,33</v>
          </cell>
          <cell r="E1167">
            <v>643.74</v>
          </cell>
        </row>
        <row r="1168">
          <cell r="A1168">
            <v>7260300690</v>
          </cell>
          <cell r="B1168" t="str">
            <v>REDE ESG FOFO 250 2,26A2,75m S/PAV</v>
          </cell>
          <cell r="C1168" t="str">
            <v>M</v>
          </cell>
          <cell r="D1168" t="str">
            <v>790,92</v>
          </cell>
          <cell r="E1168">
            <v>626.77</v>
          </cell>
        </row>
        <row r="1169">
          <cell r="A1169">
            <v>7260300700</v>
          </cell>
          <cell r="B1169" t="str">
            <v>REDE ESG FOFO 250 2,26A2,75m ASF</v>
          </cell>
          <cell r="C1169" t="str">
            <v>M</v>
          </cell>
          <cell r="D1169" t="str">
            <v>894,46</v>
          </cell>
          <cell r="E1169">
            <v>708.82</v>
          </cell>
        </row>
        <row r="1170">
          <cell r="A1170">
            <v>7260300710</v>
          </cell>
          <cell r="B1170" t="str">
            <v>REDE ESG FOFO 250 2,26A2,75m BLOCO</v>
          </cell>
          <cell r="C1170" t="str">
            <v>M</v>
          </cell>
          <cell r="D1170" t="str">
            <v>849,56</v>
          </cell>
          <cell r="E1170">
            <v>673.24</v>
          </cell>
        </row>
        <row r="1171">
          <cell r="A1171">
            <v>7260300720</v>
          </cell>
          <cell r="B1171" t="str">
            <v>REDE ESG FOFO 250 2,26A2,75m PARAL</v>
          </cell>
          <cell r="C1171" t="str">
            <v>M</v>
          </cell>
          <cell r="D1171" t="str">
            <v>853,48</v>
          </cell>
          <cell r="E1171">
            <v>676.35</v>
          </cell>
        </row>
        <row r="1172">
          <cell r="A1172">
            <v>7260300730</v>
          </cell>
          <cell r="B1172" t="str">
            <v>REDE ESG FOFO 250 2,76A3,25m S/PAV</v>
          </cell>
          <cell r="C1172" t="str">
            <v>M</v>
          </cell>
          <cell r="D1172" t="str">
            <v>817,17</v>
          </cell>
          <cell r="E1172">
            <v>647.57000000000005</v>
          </cell>
        </row>
        <row r="1173">
          <cell r="A1173">
            <v>7260300740</v>
          </cell>
          <cell r="B1173" t="str">
            <v>REDE ESG FOFO 250 2,76A3,25m ASF</v>
          </cell>
          <cell r="C1173" t="str">
            <v>M</v>
          </cell>
          <cell r="D1173" t="str">
            <v>920,71</v>
          </cell>
          <cell r="E1173">
            <v>729.62</v>
          </cell>
        </row>
        <row r="1174">
          <cell r="A1174">
            <v>7260300750</v>
          </cell>
          <cell r="B1174" t="str">
            <v>REDE ESG FOFO 250 2,76A3,25m BLOCO</v>
          </cell>
          <cell r="C1174" t="str">
            <v>M</v>
          </cell>
          <cell r="D1174" t="str">
            <v>875,04</v>
          </cell>
          <cell r="E1174">
            <v>693.43</v>
          </cell>
        </row>
        <row r="1175">
          <cell r="A1175">
            <v>7260300760</v>
          </cell>
          <cell r="B1175" t="str">
            <v>REDE ESG FOFO 250 2,76A3,25m PARAL</v>
          </cell>
          <cell r="C1175" t="str">
            <v>M</v>
          </cell>
          <cell r="D1175" t="str">
            <v>878,74</v>
          </cell>
          <cell r="E1175">
            <v>696.36</v>
          </cell>
        </row>
        <row r="1176">
          <cell r="A1176">
            <v>7260300770</v>
          </cell>
          <cell r="B1176" t="str">
            <v>REDE ESG FOFO 250 3,26A3,75m S/PAV</v>
          </cell>
          <cell r="C1176" t="str">
            <v>M</v>
          </cell>
          <cell r="D1176" t="str">
            <v>861,42</v>
          </cell>
          <cell r="E1176">
            <v>682.64</v>
          </cell>
        </row>
        <row r="1177">
          <cell r="A1177">
            <v>7260300780</v>
          </cell>
          <cell r="B1177" t="str">
            <v>REDE ESG FOFO 250 3,26A3,75m ASF</v>
          </cell>
          <cell r="C1177" t="str">
            <v>M</v>
          </cell>
          <cell r="D1177" t="str">
            <v>975,31</v>
          </cell>
          <cell r="E1177">
            <v>772.89</v>
          </cell>
        </row>
        <row r="1178">
          <cell r="A1178">
            <v>7260300790</v>
          </cell>
          <cell r="B1178" t="str">
            <v>REDE ESG FOFO 250 3,26A3,75m BLOCO</v>
          </cell>
          <cell r="C1178" t="str">
            <v>M</v>
          </cell>
          <cell r="D1178" t="str">
            <v>922,54</v>
          </cell>
          <cell r="E1178">
            <v>731.07</v>
          </cell>
        </row>
        <row r="1179">
          <cell r="A1179">
            <v>7260300800</v>
          </cell>
          <cell r="B1179" t="str">
            <v>REDE ESG FOFO 250 3,26A3,75m PARAL</v>
          </cell>
          <cell r="C1179" t="str">
            <v>M</v>
          </cell>
          <cell r="D1179" t="str">
            <v>926,64</v>
          </cell>
          <cell r="E1179">
            <v>734.32</v>
          </cell>
        </row>
        <row r="1180">
          <cell r="A1180">
            <v>7260300810</v>
          </cell>
          <cell r="B1180" t="str">
            <v>REDE ESG FOFO 250 3,76A4,25m S/PAV</v>
          </cell>
          <cell r="C1180" t="str">
            <v>M</v>
          </cell>
          <cell r="D1180" t="str">
            <v>891,86</v>
          </cell>
          <cell r="E1180">
            <v>706.76</v>
          </cell>
        </row>
        <row r="1181">
          <cell r="A1181">
            <v>7260300820</v>
          </cell>
          <cell r="B1181" t="str">
            <v>REDE ESG FOFO 250 3,76A4,25m ASF</v>
          </cell>
          <cell r="C1181" t="str">
            <v>M</v>
          </cell>
          <cell r="D1181" t="str">
            <v>1.005,76</v>
          </cell>
          <cell r="E1181">
            <v>797.02</v>
          </cell>
        </row>
        <row r="1182">
          <cell r="A1182">
            <v>7260300830</v>
          </cell>
          <cell r="B1182" t="str">
            <v>REDE ESG FOFO 250 3,76A4,25m BLOCO</v>
          </cell>
          <cell r="C1182" t="str">
            <v>M</v>
          </cell>
          <cell r="D1182" t="str">
            <v>952,98</v>
          </cell>
          <cell r="E1182">
            <v>755.19</v>
          </cell>
        </row>
        <row r="1183">
          <cell r="A1183">
            <v>7260300840</v>
          </cell>
          <cell r="B1183" t="str">
            <v>REDE ESG FOFO 250 3,76A4,25m PARAL</v>
          </cell>
          <cell r="C1183" t="str">
            <v>M</v>
          </cell>
          <cell r="D1183" t="str">
            <v>957,01</v>
          </cell>
          <cell r="E1183">
            <v>758.39</v>
          </cell>
        </row>
        <row r="1184">
          <cell r="A1184">
            <v>7260300850</v>
          </cell>
          <cell r="B1184" t="str">
            <v>REDE ESG FOFO 300 ATE 1,25m S/PAV</v>
          </cell>
          <cell r="C1184" t="str">
            <v>M</v>
          </cell>
          <cell r="D1184" t="str">
            <v>778,83</v>
          </cell>
          <cell r="E1184">
            <v>617.19000000000005</v>
          </cell>
        </row>
        <row r="1185">
          <cell r="A1185">
            <v>7260300860</v>
          </cell>
          <cell r="B1185" t="str">
            <v>REDE ESG FOFO 300 ATE 1,25m ASF</v>
          </cell>
          <cell r="C1185" t="str">
            <v>M</v>
          </cell>
          <cell r="D1185" t="str">
            <v>867,58</v>
          </cell>
          <cell r="E1185">
            <v>687.52</v>
          </cell>
        </row>
        <row r="1186">
          <cell r="A1186">
            <v>7260300870</v>
          </cell>
          <cell r="B1186" t="str">
            <v>REDE ESG FOFO 300 ATE 1,25m BLOCO</v>
          </cell>
          <cell r="C1186" t="str">
            <v>M</v>
          </cell>
          <cell r="D1186" t="str">
            <v>832,16</v>
          </cell>
          <cell r="E1186">
            <v>659.45</v>
          </cell>
        </row>
        <row r="1187">
          <cell r="A1187">
            <v>7260300880</v>
          </cell>
          <cell r="B1187" t="str">
            <v>REDE ESG FOFO 300 ATE 1,25m PARAL</v>
          </cell>
          <cell r="C1187" t="str">
            <v>M</v>
          </cell>
          <cell r="D1187" t="str">
            <v>835,61</v>
          </cell>
          <cell r="E1187">
            <v>662.18</v>
          </cell>
        </row>
        <row r="1188">
          <cell r="A1188">
            <v>7260300890</v>
          </cell>
          <cell r="B1188" t="str">
            <v>REDE ESG FOFO 300 1,26A1,75m S/PAV</v>
          </cell>
          <cell r="C1188" t="str">
            <v>M</v>
          </cell>
          <cell r="D1188" t="str">
            <v>831,08</v>
          </cell>
          <cell r="E1188">
            <v>658.59</v>
          </cell>
        </row>
        <row r="1189">
          <cell r="A1189">
            <v>7260300900</v>
          </cell>
          <cell r="B1189" t="str">
            <v>REDE ESG FOFO 300 1,26A1,75m ASF</v>
          </cell>
          <cell r="C1189" t="str">
            <v>M</v>
          </cell>
          <cell r="D1189" t="str">
            <v>924,31</v>
          </cell>
          <cell r="E1189">
            <v>732.47</v>
          </cell>
        </row>
        <row r="1190">
          <cell r="A1190">
            <v>7260300910</v>
          </cell>
          <cell r="B1190" t="str">
            <v>REDE ESG FOFO 300 1,26A1,75m BLOCO</v>
          </cell>
          <cell r="C1190" t="str">
            <v>M</v>
          </cell>
          <cell r="D1190" t="str">
            <v>886,19</v>
          </cell>
          <cell r="E1190">
            <v>702.27</v>
          </cell>
        </row>
        <row r="1191">
          <cell r="A1191">
            <v>7260300920</v>
          </cell>
          <cell r="B1191" t="str">
            <v>REDE ESG FOFO 300 1,26A1,75m PARAL</v>
          </cell>
          <cell r="C1191" t="str">
            <v>M</v>
          </cell>
          <cell r="D1191" t="str">
            <v>889,78</v>
          </cell>
          <cell r="E1191">
            <v>705.11</v>
          </cell>
        </row>
        <row r="1192">
          <cell r="A1192">
            <v>7260300930</v>
          </cell>
          <cell r="B1192" t="str">
            <v>REDE ESG FOFO 300 1,76A2,25m S/PAV</v>
          </cell>
          <cell r="C1192" t="str">
            <v>M</v>
          </cell>
          <cell r="D1192" t="str">
            <v>855,28</v>
          </cell>
          <cell r="E1192">
            <v>677.77</v>
          </cell>
        </row>
        <row r="1193">
          <cell r="A1193">
            <v>7260300940</v>
          </cell>
          <cell r="B1193" t="str">
            <v>REDE ESG FOFO 300 1,76A2,25m ASF</v>
          </cell>
          <cell r="C1193" t="str">
            <v>M</v>
          </cell>
          <cell r="D1193" t="str">
            <v>948,51</v>
          </cell>
          <cell r="E1193">
            <v>751.65</v>
          </cell>
        </row>
        <row r="1194">
          <cell r="A1194">
            <v>7260300950</v>
          </cell>
          <cell r="B1194" t="str">
            <v>REDE ESG FOFO 300 1,76A2,25m BLOCO</v>
          </cell>
          <cell r="C1194" t="str">
            <v>M</v>
          </cell>
          <cell r="D1194" t="str">
            <v>910,39</v>
          </cell>
          <cell r="E1194">
            <v>721.44</v>
          </cell>
        </row>
        <row r="1195">
          <cell r="A1195">
            <v>7260300960</v>
          </cell>
          <cell r="B1195" t="str">
            <v>REDE ESG FOFO 300 1,76A2,25m PARAL</v>
          </cell>
          <cell r="C1195" t="str">
            <v>M</v>
          </cell>
          <cell r="D1195" t="str">
            <v>913,98</v>
          </cell>
          <cell r="E1195">
            <v>724.29</v>
          </cell>
        </row>
        <row r="1196">
          <cell r="A1196">
            <v>7260300970</v>
          </cell>
          <cell r="B1196" t="str">
            <v>REDE ESG FOFO 300 2,26A2,75m S/PAV</v>
          </cell>
          <cell r="C1196" t="str">
            <v>M</v>
          </cell>
          <cell r="D1196" t="str">
            <v>893,17</v>
          </cell>
          <cell r="E1196">
            <v>707.8</v>
          </cell>
        </row>
        <row r="1197">
          <cell r="A1197">
            <v>7260300980</v>
          </cell>
          <cell r="B1197" t="str">
            <v>REDE ESG FOFO 300 2,26A2,75m ASF</v>
          </cell>
          <cell r="C1197" t="str">
            <v>M</v>
          </cell>
          <cell r="D1197" t="str">
            <v>996,71</v>
          </cell>
          <cell r="E1197">
            <v>789.85</v>
          </cell>
        </row>
        <row r="1198">
          <cell r="A1198">
            <v>7260300990</v>
          </cell>
          <cell r="B1198" t="str">
            <v>REDE ESG FOFO 300 2,26A2,75m BLOCO</v>
          </cell>
          <cell r="C1198" t="str">
            <v>M</v>
          </cell>
          <cell r="D1198" t="str">
            <v>951,81</v>
          </cell>
          <cell r="E1198">
            <v>754.27</v>
          </cell>
        </row>
        <row r="1199">
          <cell r="A1199">
            <v>7260301000</v>
          </cell>
          <cell r="B1199" t="str">
            <v>REDE ESG FOFO 300 2,26A2,75m PARAL</v>
          </cell>
          <cell r="C1199" t="str">
            <v>M</v>
          </cell>
          <cell r="D1199" t="str">
            <v>955,73</v>
          </cell>
          <cell r="E1199">
            <v>757.37</v>
          </cell>
        </row>
        <row r="1200">
          <cell r="A1200">
            <v>7260301010</v>
          </cell>
          <cell r="B1200" t="str">
            <v>REDE ESG FOFO 300 2,76A3,25m S/PAV</v>
          </cell>
          <cell r="C1200" t="str">
            <v>M</v>
          </cell>
          <cell r="D1200" t="str">
            <v>919,79</v>
          </cell>
          <cell r="E1200">
            <v>728.89</v>
          </cell>
        </row>
        <row r="1201">
          <cell r="A1201">
            <v>7260301020</v>
          </cell>
          <cell r="B1201" t="str">
            <v>REDE ESG FOFO 300 2,76A3,25m ASF</v>
          </cell>
          <cell r="C1201" t="str">
            <v>M</v>
          </cell>
          <cell r="D1201" t="str">
            <v>1.023,33</v>
          </cell>
          <cell r="E1201">
            <v>810.94</v>
          </cell>
        </row>
        <row r="1202">
          <cell r="A1202">
            <v>7260301030</v>
          </cell>
          <cell r="B1202" t="str">
            <v>REDE ESG FOFO 300 2,76A3,25m BLOCO</v>
          </cell>
          <cell r="C1202" t="str">
            <v>M</v>
          </cell>
          <cell r="D1202" t="str">
            <v>977,66</v>
          </cell>
          <cell r="E1202">
            <v>774.75</v>
          </cell>
        </row>
        <row r="1203">
          <cell r="A1203">
            <v>7260301040</v>
          </cell>
          <cell r="B1203" t="str">
            <v>REDE ESG FOFO 300 2,76A3,25m PARAL</v>
          </cell>
          <cell r="C1203" t="str">
            <v>M</v>
          </cell>
          <cell r="D1203" t="str">
            <v>981,36</v>
          </cell>
          <cell r="E1203">
            <v>777.68</v>
          </cell>
        </row>
        <row r="1204">
          <cell r="A1204">
            <v>7260301050</v>
          </cell>
          <cell r="B1204" t="str">
            <v>REDE ESG FOFO 300 3,26A3,75m S/PAV</v>
          </cell>
          <cell r="C1204" t="str">
            <v>M</v>
          </cell>
          <cell r="D1204" t="str">
            <v>965,49</v>
          </cell>
          <cell r="E1204">
            <v>765.11</v>
          </cell>
        </row>
        <row r="1205">
          <cell r="A1205">
            <v>7260301060</v>
          </cell>
          <cell r="B1205" t="str">
            <v>REDE ESG FOFO 300 3,26A3,75m ASF</v>
          </cell>
          <cell r="C1205" t="str">
            <v>M</v>
          </cell>
          <cell r="D1205" t="str">
            <v>1.079,38</v>
          </cell>
          <cell r="E1205">
            <v>855.36</v>
          </cell>
        </row>
        <row r="1206">
          <cell r="A1206">
            <v>7260301070</v>
          </cell>
          <cell r="B1206" t="str">
            <v>REDE ESG FOFO 300 3,26A3,75m BLOCO</v>
          </cell>
          <cell r="C1206" t="str">
            <v>M</v>
          </cell>
          <cell r="D1206" t="str">
            <v>1.026,60</v>
          </cell>
          <cell r="E1206">
            <v>813.54</v>
          </cell>
        </row>
        <row r="1207">
          <cell r="A1207">
            <v>7260301080</v>
          </cell>
          <cell r="B1207" t="str">
            <v>REDE ESG FOFO 300 3,26A3,75m PARAL</v>
          </cell>
          <cell r="C1207" t="str">
            <v>M</v>
          </cell>
          <cell r="D1207" t="str">
            <v>1.030,71</v>
          </cell>
          <cell r="E1207">
            <v>816.79</v>
          </cell>
        </row>
        <row r="1208">
          <cell r="A1208">
            <v>7260301090</v>
          </cell>
          <cell r="B1208" t="str">
            <v>REDE ESG FOFO 300 3,76A4,25m S/PAV</v>
          </cell>
          <cell r="C1208" t="str">
            <v>M</v>
          </cell>
          <cell r="D1208" t="str">
            <v>999,83</v>
          </cell>
          <cell r="E1208">
            <v>792.32</v>
          </cell>
        </row>
        <row r="1209">
          <cell r="A1209">
            <v>7260301100</v>
          </cell>
          <cell r="B1209" t="str">
            <v>REDE ESG FOFO 300 3,76A4,25m ASF</v>
          </cell>
          <cell r="C1209" t="str">
            <v>M</v>
          </cell>
          <cell r="D1209" t="str">
            <v>1.113,73</v>
          </cell>
          <cell r="E1209">
            <v>882.58</v>
          </cell>
        </row>
        <row r="1210">
          <cell r="A1210">
            <v>7260301110</v>
          </cell>
          <cell r="B1210" t="str">
            <v>REDE ESG FOFO 300 3,76A4,25m BLOCO</v>
          </cell>
          <cell r="C1210" t="str">
            <v>M</v>
          </cell>
          <cell r="D1210" t="str">
            <v>1.060,94</v>
          </cell>
          <cell r="E1210">
            <v>840.75</v>
          </cell>
        </row>
        <row r="1211">
          <cell r="A1211">
            <v>7260301120</v>
          </cell>
          <cell r="B1211" t="str">
            <v>REDE ESG FOFO 300 3,76A4,25m PARAL</v>
          </cell>
          <cell r="C1211" t="str">
            <v>M</v>
          </cell>
          <cell r="D1211" t="str">
            <v>1.064,98</v>
          </cell>
          <cell r="E1211">
            <v>843.95</v>
          </cell>
        </row>
        <row r="1212">
          <cell r="A1212">
            <v>7260301130</v>
          </cell>
          <cell r="B1212" t="str">
            <v>REDE ESG FOFO 350 ATE 1,25m S/PAV</v>
          </cell>
          <cell r="C1212" t="str">
            <v>M</v>
          </cell>
          <cell r="D1212" t="str">
            <v>1.037,95</v>
          </cell>
          <cell r="E1212">
            <v>822.53</v>
          </cell>
        </row>
        <row r="1213">
          <cell r="A1213">
            <v>7260301140</v>
          </cell>
          <cell r="B1213" t="str">
            <v>REDE ESG FOFO 350 ATE 1,25m ASF</v>
          </cell>
          <cell r="C1213" t="str">
            <v>M</v>
          </cell>
          <cell r="D1213" t="str">
            <v>1.126,70</v>
          </cell>
          <cell r="E1213">
            <v>892.86</v>
          </cell>
        </row>
        <row r="1214">
          <cell r="A1214">
            <v>7260301150</v>
          </cell>
          <cell r="B1214" t="str">
            <v>REDE ESG FOFO 350 ATE 1,25m BLOCO</v>
          </cell>
          <cell r="C1214" t="str">
            <v>M</v>
          </cell>
          <cell r="D1214" t="str">
            <v>1.091,28</v>
          </cell>
          <cell r="E1214">
            <v>864.79</v>
          </cell>
        </row>
        <row r="1215">
          <cell r="A1215">
            <v>7260301160</v>
          </cell>
          <cell r="B1215" t="str">
            <v>REDE ESG FOFO 350 ATE 1,25m PARAL</v>
          </cell>
          <cell r="C1215" t="str">
            <v>M</v>
          </cell>
          <cell r="D1215" t="str">
            <v>1.094,72</v>
          </cell>
          <cell r="E1215">
            <v>867.52</v>
          </cell>
        </row>
        <row r="1216">
          <cell r="A1216">
            <v>7260301170</v>
          </cell>
          <cell r="B1216" t="str">
            <v>REDE ESG FOFO 350 1,26A1,75m S/PAV</v>
          </cell>
          <cell r="C1216" t="str">
            <v>M</v>
          </cell>
          <cell r="D1216" t="str">
            <v>1.090,27</v>
          </cell>
          <cell r="E1216">
            <v>863.99</v>
          </cell>
        </row>
        <row r="1217">
          <cell r="A1217">
            <v>7260301180</v>
          </cell>
          <cell r="B1217" t="str">
            <v>REDE ESG FOFO 350 1,26A1,75m ASF</v>
          </cell>
          <cell r="C1217" t="str">
            <v>M</v>
          </cell>
          <cell r="D1217" t="str">
            <v>1.183,50</v>
          </cell>
          <cell r="E1217">
            <v>937.87</v>
          </cell>
        </row>
        <row r="1218">
          <cell r="A1218">
            <v>7260301190</v>
          </cell>
          <cell r="B1218" t="str">
            <v>REDE ESG FOFO 350 1,26A1,75m BLOCO</v>
          </cell>
          <cell r="C1218" t="str">
            <v>M</v>
          </cell>
          <cell r="D1218" t="str">
            <v>1.145,37</v>
          </cell>
          <cell r="E1218">
            <v>907.66</v>
          </cell>
        </row>
        <row r="1219">
          <cell r="A1219">
            <v>7260301200</v>
          </cell>
          <cell r="B1219" t="str">
            <v>REDE ESG FOFO 350 1,26A1,75m PARAL</v>
          </cell>
          <cell r="C1219" t="str">
            <v>M</v>
          </cell>
          <cell r="D1219" t="str">
            <v>1.148,97</v>
          </cell>
          <cell r="E1219">
            <v>910.51</v>
          </cell>
        </row>
        <row r="1220">
          <cell r="A1220">
            <v>7260301210</v>
          </cell>
          <cell r="B1220" t="str">
            <v>REDE ESG FOFO 350 1,76A2,25m S/PAV</v>
          </cell>
          <cell r="C1220" t="str">
            <v>M</v>
          </cell>
          <cell r="D1220" t="str">
            <v>1.114,47</v>
          </cell>
          <cell r="E1220">
            <v>883.17</v>
          </cell>
        </row>
        <row r="1221">
          <cell r="A1221">
            <v>7260301220</v>
          </cell>
          <cell r="B1221" t="str">
            <v>REDE ESG FOFO 350 1,76A2,25m ASF</v>
          </cell>
          <cell r="C1221" t="str">
            <v>M</v>
          </cell>
          <cell r="D1221" t="str">
            <v>1.207,70</v>
          </cell>
          <cell r="E1221">
            <v>957.05</v>
          </cell>
        </row>
        <row r="1222">
          <cell r="A1222">
            <v>7260301230</v>
          </cell>
          <cell r="B1222" t="str">
            <v>REDE ESG FOFO 350 1,76A2,25m BLOCO</v>
          </cell>
          <cell r="C1222" t="str">
            <v>M</v>
          </cell>
          <cell r="D1222" t="str">
            <v>1.169,57</v>
          </cell>
          <cell r="E1222">
            <v>926.83</v>
          </cell>
        </row>
        <row r="1223">
          <cell r="A1223">
            <v>7260301240</v>
          </cell>
          <cell r="B1223" t="str">
            <v>REDE ESG FOFO 350 1,76A2,25m PARAL</v>
          </cell>
          <cell r="C1223" t="str">
            <v>M</v>
          </cell>
          <cell r="D1223" t="str">
            <v>1.173,17</v>
          </cell>
          <cell r="E1223">
            <v>929.69</v>
          </cell>
        </row>
        <row r="1224">
          <cell r="A1224">
            <v>7260301250</v>
          </cell>
          <cell r="B1224" t="str">
            <v>REDE ESG FOFO 350 2,26A2,75m S/PAV</v>
          </cell>
          <cell r="C1224" t="str">
            <v>M</v>
          </cell>
          <cell r="D1224" t="str">
            <v>1.152,87</v>
          </cell>
          <cell r="E1224">
            <v>913.6</v>
          </cell>
        </row>
        <row r="1225">
          <cell r="A1225">
            <v>7260301260</v>
          </cell>
          <cell r="B1225" t="str">
            <v>REDE ESG FOFO 350 2,26A2,75m ASF</v>
          </cell>
          <cell r="C1225" t="str">
            <v>M</v>
          </cell>
          <cell r="D1225" t="str">
            <v>1.256,41</v>
          </cell>
          <cell r="E1225">
            <v>995.65</v>
          </cell>
        </row>
        <row r="1226">
          <cell r="A1226">
            <v>7260301270</v>
          </cell>
          <cell r="B1226" t="str">
            <v>REDE ESG FOFO 350 2,26A2,75m BLOCO</v>
          </cell>
          <cell r="C1226" t="str">
            <v>M</v>
          </cell>
          <cell r="D1226" t="str">
            <v>1.211,51</v>
          </cell>
          <cell r="E1226">
            <v>960.07</v>
          </cell>
        </row>
        <row r="1227">
          <cell r="A1227">
            <v>7260301280</v>
          </cell>
          <cell r="B1227" t="str">
            <v>REDE ESG FOFO 350 2,26A2,75m PARAL</v>
          </cell>
          <cell r="C1227" t="str">
            <v>M</v>
          </cell>
          <cell r="D1227" t="str">
            <v>1.215,43</v>
          </cell>
          <cell r="E1227">
            <v>963.17</v>
          </cell>
        </row>
        <row r="1228">
          <cell r="A1228">
            <v>7260301290</v>
          </cell>
          <cell r="B1228" t="str">
            <v>REDE ESG FOFO 350 2,76A3,25m S/PAV</v>
          </cell>
          <cell r="C1228" t="str">
            <v>M</v>
          </cell>
          <cell r="D1228" t="str">
            <v>1.179,49</v>
          </cell>
          <cell r="E1228">
            <v>934.69</v>
          </cell>
        </row>
        <row r="1229">
          <cell r="A1229">
            <v>7260301300</v>
          </cell>
          <cell r="B1229" t="str">
            <v>REDE ESG FOFO 350 2,76A3,25m ASF</v>
          </cell>
          <cell r="C1229" t="str">
            <v>M</v>
          </cell>
          <cell r="D1229" t="str">
            <v>1.283,03</v>
          </cell>
          <cell r="E1229">
            <v>1016.74</v>
          </cell>
        </row>
        <row r="1230">
          <cell r="A1230">
            <v>7260301310</v>
          </cell>
          <cell r="B1230" t="str">
            <v>REDE ESG FOFO 350 2,76A3,25m BLOCO</v>
          </cell>
          <cell r="C1230" t="str">
            <v>M</v>
          </cell>
          <cell r="D1230" t="str">
            <v>1.237,36</v>
          </cell>
          <cell r="E1230">
            <v>980.55</v>
          </cell>
        </row>
        <row r="1231">
          <cell r="A1231">
            <v>7260301320</v>
          </cell>
          <cell r="B1231" t="str">
            <v>REDE ESG FOFO 350 2,76A3,25m PARAL</v>
          </cell>
          <cell r="C1231" t="str">
            <v>M</v>
          </cell>
          <cell r="D1231" t="str">
            <v>1.241,06</v>
          </cell>
          <cell r="E1231">
            <v>983.49</v>
          </cell>
        </row>
        <row r="1232">
          <cell r="A1232">
            <v>7260301330</v>
          </cell>
          <cell r="B1232" t="str">
            <v>REDE ESG FOFO 350 3,26A3,75m S/PAV</v>
          </cell>
          <cell r="C1232" t="str">
            <v>M</v>
          </cell>
          <cell r="D1232" t="str">
            <v>1.225,60</v>
          </cell>
          <cell r="E1232">
            <v>971.23</v>
          </cell>
        </row>
        <row r="1233">
          <cell r="A1233">
            <v>7260301340</v>
          </cell>
          <cell r="B1233" t="str">
            <v>REDE ESG FOFO 350 3,26A3,75m ASF</v>
          </cell>
          <cell r="C1233" t="str">
            <v>M</v>
          </cell>
          <cell r="D1233" t="str">
            <v>1.339,47</v>
          </cell>
          <cell r="E1233">
            <v>1061.47</v>
          </cell>
        </row>
        <row r="1234">
          <cell r="A1234">
            <v>7260301350</v>
          </cell>
          <cell r="B1234" t="str">
            <v>REDE ESG FOFO 350 3,26A3,75m BLOCO</v>
          </cell>
          <cell r="C1234" t="str">
            <v>M</v>
          </cell>
          <cell r="D1234" t="str">
            <v>1.286,71</v>
          </cell>
          <cell r="E1234">
            <v>1019.66</v>
          </cell>
        </row>
        <row r="1235">
          <cell r="A1235">
            <v>7260301360</v>
          </cell>
          <cell r="B1235" t="str">
            <v>REDE ESG FOFO 350 3,26A3,75m PARAL</v>
          </cell>
          <cell r="C1235" t="str">
            <v>M</v>
          </cell>
          <cell r="D1235" t="str">
            <v>1.290,82</v>
          </cell>
          <cell r="E1235">
            <v>1022.92</v>
          </cell>
        </row>
        <row r="1236">
          <cell r="A1236">
            <v>7260301370</v>
          </cell>
          <cell r="B1236" t="str">
            <v>REDE ESG FOFO 350 3,76A4,25m S/PAV</v>
          </cell>
          <cell r="C1236" t="str">
            <v>M</v>
          </cell>
          <cell r="D1236" t="str">
            <v>1.259,94</v>
          </cell>
          <cell r="E1236">
            <v>998.45</v>
          </cell>
        </row>
        <row r="1237">
          <cell r="A1237">
            <v>7260301380</v>
          </cell>
          <cell r="B1237" t="str">
            <v>REDE ESG FOFO 350 3,76A4,25m ASF</v>
          </cell>
          <cell r="C1237" t="str">
            <v>M</v>
          </cell>
          <cell r="D1237" t="str">
            <v>1.373,82</v>
          </cell>
          <cell r="E1237">
            <v>1088.69</v>
          </cell>
        </row>
        <row r="1238">
          <cell r="A1238">
            <v>7260301390</v>
          </cell>
          <cell r="B1238" t="str">
            <v>REDE ESG FOFO 350 3,76A4,25m BLOCO</v>
          </cell>
          <cell r="C1238" t="str">
            <v>M</v>
          </cell>
          <cell r="D1238" t="str">
            <v>1.321,05</v>
          </cell>
          <cell r="E1238">
            <v>1046.8699999999999</v>
          </cell>
        </row>
        <row r="1239">
          <cell r="A1239">
            <v>7260301400</v>
          </cell>
          <cell r="B1239" t="str">
            <v>REDE ESG FOFO 350 3,76A4,25m PARAL</v>
          </cell>
          <cell r="C1239" t="str">
            <v>M</v>
          </cell>
          <cell r="D1239" t="str">
            <v>1.325,09</v>
          </cell>
          <cell r="E1239">
            <v>1050.08</v>
          </cell>
        </row>
        <row r="1240">
          <cell r="A1240">
            <v>7260301410</v>
          </cell>
          <cell r="B1240" t="str">
            <v>REDE ESG FOFO 400 ATE 1,25m S/PAV</v>
          </cell>
          <cell r="C1240" t="str">
            <v>M</v>
          </cell>
          <cell r="D1240" t="str">
            <v>1.097,16</v>
          </cell>
          <cell r="E1240">
            <v>869.45</v>
          </cell>
        </row>
        <row r="1241">
          <cell r="A1241">
            <v>7260301420</v>
          </cell>
          <cell r="B1241" t="str">
            <v>REDE ESG FOFO 400 ATE 1,25m ASF</v>
          </cell>
          <cell r="C1241" t="str">
            <v>M</v>
          </cell>
          <cell r="D1241" t="str">
            <v>1.185,90</v>
          </cell>
          <cell r="E1241">
            <v>939.77</v>
          </cell>
        </row>
        <row r="1242">
          <cell r="A1242">
            <v>7260301430</v>
          </cell>
          <cell r="B1242" t="str">
            <v>REDE ESG FOFO 400 ATE 1,25m BLOCO</v>
          </cell>
          <cell r="C1242" t="str">
            <v>M</v>
          </cell>
          <cell r="D1242" t="str">
            <v>1.150,49</v>
          </cell>
          <cell r="E1242">
            <v>911.71</v>
          </cell>
        </row>
        <row r="1243">
          <cell r="A1243">
            <v>7260301440</v>
          </cell>
          <cell r="B1243" t="str">
            <v>REDE ESG FOFO 400 ATE 1,25m PARAL</v>
          </cell>
          <cell r="C1243" t="str">
            <v>M</v>
          </cell>
          <cell r="D1243" t="str">
            <v>1.153,93</v>
          </cell>
          <cell r="E1243">
            <v>914.44</v>
          </cell>
        </row>
        <row r="1244">
          <cell r="A1244">
            <v>7260301450</v>
          </cell>
          <cell r="B1244" t="str">
            <v>REDE ESG FOFO 400 1,26A1,75m S/PAV</v>
          </cell>
          <cell r="C1244" t="str">
            <v>M</v>
          </cell>
          <cell r="D1244" t="str">
            <v>1.149,92</v>
          </cell>
          <cell r="E1244">
            <v>911.26</v>
          </cell>
        </row>
        <row r="1245">
          <cell r="A1245">
            <v>7260301460</v>
          </cell>
          <cell r="B1245" t="str">
            <v>REDE ESG FOFO 400 1,26A1,75m ASF</v>
          </cell>
          <cell r="C1245" t="str">
            <v>M</v>
          </cell>
          <cell r="D1245" t="str">
            <v>1.243,15</v>
          </cell>
          <cell r="E1245">
            <v>985.14</v>
          </cell>
        </row>
        <row r="1246">
          <cell r="A1246">
            <v>7260301470</v>
          </cell>
          <cell r="B1246" t="str">
            <v>REDE ESG FOFO 400 1,26A1,75m BLOCO</v>
          </cell>
          <cell r="C1246" t="str">
            <v>M</v>
          </cell>
          <cell r="D1246" t="str">
            <v>1.205,02</v>
          </cell>
          <cell r="E1246">
            <v>954.93</v>
          </cell>
        </row>
        <row r="1247">
          <cell r="A1247">
            <v>7260301480</v>
          </cell>
          <cell r="B1247" t="str">
            <v>REDE ESG FOFO 400 1,26A1,75m PARAL</v>
          </cell>
          <cell r="C1247" t="str">
            <v>M</v>
          </cell>
          <cell r="D1247" t="str">
            <v>1.208,63</v>
          </cell>
          <cell r="E1247">
            <v>957.79</v>
          </cell>
        </row>
        <row r="1248">
          <cell r="A1248">
            <v>7260301490</v>
          </cell>
          <cell r="B1248" t="str">
            <v>REDE ESG FOFO 400 1,76A2,25m S/PAV</v>
          </cell>
          <cell r="C1248" t="str">
            <v>M</v>
          </cell>
          <cell r="D1248" t="str">
            <v>1.174,32</v>
          </cell>
          <cell r="E1248">
            <v>930.6</v>
          </cell>
        </row>
        <row r="1249">
          <cell r="A1249">
            <v>7260301500</v>
          </cell>
          <cell r="B1249" t="str">
            <v>REDE ESG FOFO 400 1,76A2,25m ASF</v>
          </cell>
          <cell r="C1249" t="str">
            <v>M</v>
          </cell>
          <cell r="D1249" t="str">
            <v>1.267,55</v>
          </cell>
          <cell r="E1249">
            <v>1004.48</v>
          </cell>
        </row>
        <row r="1250">
          <cell r="A1250">
            <v>7260301510</v>
          </cell>
          <cell r="B1250" t="str">
            <v>REDE ESG FOFO 400 1,76A2,25m BLOCO</v>
          </cell>
          <cell r="C1250" t="str">
            <v>M</v>
          </cell>
          <cell r="D1250" t="str">
            <v>1.229,42</v>
          </cell>
          <cell r="E1250">
            <v>974.26</v>
          </cell>
        </row>
        <row r="1251">
          <cell r="A1251">
            <v>7260301520</v>
          </cell>
          <cell r="B1251" t="str">
            <v>REDE ESG FOFO 400 1,76A2,25m PARAL</v>
          </cell>
          <cell r="C1251" t="str">
            <v>M</v>
          </cell>
          <cell r="D1251" t="str">
            <v>1.233,03</v>
          </cell>
          <cell r="E1251">
            <v>977.12</v>
          </cell>
        </row>
        <row r="1252">
          <cell r="A1252">
            <v>7260301530</v>
          </cell>
          <cell r="B1252" t="str">
            <v>REDE ESG FOFO 400 2,26A2,75m S/PAV</v>
          </cell>
          <cell r="C1252" t="str">
            <v>M</v>
          </cell>
          <cell r="D1252" t="str">
            <v>1.213,49</v>
          </cell>
          <cell r="E1252">
            <v>961.64</v>
          </cell>
        </row>
        <row r="1253">
          <cell r="A1253">
            <v>7260301540</v>
          </cell>
          <cell r="B1253" t="str">
            <v>REDE ESG FOFO 400 2,26A2,75m ASF</v>
          </cell>
          <cell r="C1253" t="str">
            <v>M</v>
          </cell>
          <cell r="D1253" t="str">
            <v>1.317,05</v>
          </cell>
          <cell r="E1253">
            <v>1043.7</v>
          </cell>
        </row>
        <row r="1254">
          <cell r="A1254">
            <v>7260301550</v>
          </cell>
          <cell r="B1254" t="str">
            <v>REDE ESG FOFO 400 2,26A2,75m BLOCO</v>
          </cell>
          <cell r="C1254" t="str">
            <v>M</v>
          </cell>
          <cell r="D1254" t="str">
            <v>1.272,14</v>
          </cell>
          <cell r="E1254">
            <v>1008.11</v>
          </cell>
        </row>
        <row r="1255">
          <cell r="A1255">
            <v>7260301560</v>
          </cell>
          <cell r="B1255" t="str">
            <v>REDE ESG FOFO 400 2,26A2,75m PARAL</v>
          </cell>
          <cell r="C1255" t="str">
            <v>M</v>
          </cell>
          <cell r="D1255" t="str">
            <v>1.276,07</v>
          </cell>
          <cell r="E1255">
            <v>1011.23</v>
          </cell>
        </row>
        <row r="1256">
          <cell r="A1256">
            <v>7260301570</v>
          </cell>
          <cell r="B1256" t="str">
            <v>REDE ESG FOFO 400 2,76A3,25m S/PAV</v>
          </cell>
          <cell r="C1256" t="str">
            <v>M</v>
          </cell>
          <cell r="D1256" t="str">
            <v>1.241,12</v>
          </cell>
          <cell r="E1256">
            <v>983.53</v>
          </cell>
        </row>
        <row r="1257">
          <cell r="A1257">
            <v>7260301580</v>
          </cell>
          <cell r="B1257" t="str">
            <v>REDE ESG FOFO 400 2,76A3,25m ASF</v>
          </cell>
          <cell r="C1257" t="str">
            <v>M</v>
          </cell>
          <cell r="D1257" t="str">
            <v>1.344,68</v>
          </cell>
          <cell r="E1257">
            <v>1065.5999999999999</v>
          </cell>
        </row>
        <row r="1258">
          <cell r="A1258">
            <v>7260301590</v>
          </cell>
          <cell r="B1258" t="str">
            <v>REDE ESG FOFO 400 2,76A3,25m BLOCO</v>
          </cell>
          <cell r="C1258" t="str">
            <v>M</v>
          </cell>
          <cell r="D1258" t="str">
            <v>1.299,00</v>
          </cell>
          <cell r="E1258">
            <v>1029.4000000000001</v>
          </cell>
        </row>
        <row r="1259">
          <cell r="A1259">
            <v>7260301600</v>
          </cell>
          <cell r="B1259" t="str">
            <v>REDE ESG FOFO 400 2,76A3,25m PARAL</v>
          </cell>
          <cell r="C1259" t="str">
            <v>M</v>
          </cell>
          <cell r="D1259" t="str">
            <v>1.302,71</v>
          </cell>
          <cell r="E1259">
            <v>1032.3399999999999</v>
          </cell>
        </row>
        <row r="1260">
          <cell r="A1260">
            <v>7260301610</v>
          </cell>
          <cell r="B1260" t="str">
            <v>REDE ESG FOFO 400 3,26A3,75m S/PAV</v>
          </cell>
          <cell r="C1260" t="str">
            <v>M</v>
          </cell>
          <cell r="D1260" t="str">
            <v>1.291,55</v>
          </cell>
          <cell r="E1260">
            <v>1023.5</v>
          </cell>
        </row>
        <row r="1261">
          <cell r="A1261">
            <v>7260301620</v>
          </cell>
          <cell r="B1261" t="str">
            <v>REDE ESG FOFO 400 3,26A3,75m ASF</v>
          </cell>
          <cell r="C1261" t="str">
            <v>M</v>
          </cell>
          <cell r="D1261" t="str">
            <v>1.405,43</v>
          </cell>
          <cell r="E1261">
            <v>1113.74</v>
          </cell>
        </row>
        <row r="1262">
          <cell r="A1262">
            <v>7260301630</v>
          </cell>
          <cell r="B1262" t="str">
            <v>REDE ESG FOFO 400 3,26A3,75m BLOCO</v>
          </cell>
          <cell r="C1262" t="str">
            <v>M</v>
          </cell>
          <cell r="D1262" t="str">
            <v>1.352,66</v>
          </cell>
          <cell r="E1262">
            <v>1071.92</v>
          </cell>
        </row>
        <row r="1263">
          <cell r="A1263">
            <v>7260301640</v>
          </cell>
          <cell r="B1263" t="str">
            <v>REDE ESG FOFO 400 3,26A3,75m PARAL</v>
          </cell>
          <cell r="C1263" t="str">
            <v>M</v>
          </cell>
          <cell r="D1263" t="str">
            <v>1.356,77</v>
          </cell>
          <cell r="E1263">
            <v>1075.18</v>
          </cell>
        </row>
        <row r="1264">
          <cell r="A1264">
            <v>7260301650</v>
          </cell>
          <cell r="B1264" t="str">
            <v>REDE ESG FOFO 400 3,76A4,25m S/PAV</v>
          </cell>
          <cell r="C1264" t="str">
            <v>M</v>
          </cell>
          <cell r="D1264" t="str">
            <v>1.320,03</v>
          </cell>
          <cell r="E1264">
            <v>1046.07</v>
          </cell>
        </row>
        <row r="1265">
          <cell r="A1265">
            <v>7260301660</v>
          </cell>
          <cell r="B1265" t="str">
            <v>REDE ESG FOFO 400 3,76A4,25m ASF</v>
          </cell>
          <cell r="C1265" t="str">
            <v>M</v>
          </cell>
          <cell r="D1265" t="str">
            <v>1.433,92</v>
          </cell>
          <cell r="E1265">
            <v>1136.32</v>
          </cell>
        </row>
        <row r="1266">
          <cell r="A1266">
            <v>7260301670</v>
          </cell>
          <cell r="B1266" t="str">
            <v>REDE ESG FOFO 400 3,76A4,25m BLOCO</v>
          </cell>
          <cell r="C1266" t="str">
            <v>M</v>
          </cell>
          <cell r="D1266" t="str">
            <v>1.381,14</v>
          </cell>
          <cell r="E1266">
            <v>1094.49</v>
          </cell>
        </row>
        <row r="1267">
          <cell r="A1267">
            <v>7260301680</v>
          </cell>
          <cell r="B1267" t="str">
            <v>REDE ESG FOFO 400 3,76A4,25m PARAL</v>
          </cell>
          <cell r="C1267" t="str">
            <v>M</v>
          </cell>
          <cell r="D1267" t="str">
            <v>1.385,18</v>
          </cell>
          <cell r="E1267">
            <v>1097.69</v>
          </cell>
        </row>
        <row r="1268">
          <cell r="A1268">
            <v>7260350010</v>
          </cell>
          <cell r="B1268" t="str">
            <v>REDE ESG FOFO 150 ATE 1,25m S/PAV S/F</v>
          </cell>
          <cell r="C1268" t="str">
            <v>M</v>
          </cell>
          <cell r="D1268" t="str">
            <v>77,46</v>
          </cell>
          <cell r="E1268">
            <v>61.38</v>
          </cell>
        </row>
        <row r="1269">
          <cell r="A1269">
            <v>7260350020</v>
          </cell>
          <cell r="B1269" t="str">
            <v>REDE ESG FOFO 150 ATE 1,25m ASF S/F</v>
          </cell>
          <cell r="C1269" t="str">
            <v>M</v>
          </cell>
          <cell r="D1269" t="str">
            <v>166,21</v>
          </cell>
          <cell r="E1269">
            <v>131.71</v>
          </cell>
        </row>
        <row r="1270">
          <cell r="A1270">
            <v>7260350030</v>
          </cell>
          <cell r="B1270" t="str">
            <v>REDE ESG FOFO 150 ATE 1,25m BLOCO S/F</v>
          </cell>
          <cell r="C1270" t="str">
            <v>M</v>
          </cell>
          <cell r="D1270" t="str">
            <v>134,23</v>
          </cell>
          <cell r="E1270">
            <v>106.37</v>
          </cell>
        </row>
        <row r="1271">
          <cell r="A1271">
            <v>7260350040</v>
          </cell>
          <cell r="B1271" t="str">
            <v>REDE ESG FOFO 150 ATE 1,25m PARAL S/F</v>
          </cell>
          <cell r="C1271" t="str">
            <v>M</v>
          </cell>
          <cell r="D1271" t="str">
            <v>134,23</v>
          </cell>
          <cell r="E1271">
            <v>106.37</v>
          </cell>
        </row>
        <row r="1272">
          <cell r="A1272">
            <v>7260350050</v>
          </cell>
          <cell r="B1272" t="str">
            <v>REDE ESG FOFO 150 1,26A1,75m S/PAV S/F</v>
          </cell>
          <cell r="C1272" t="str">
            <v>M</v>
          </cell>
          <cell r="D1272" t="str">
            <v>128,87</v>
          </cell>
          <cell r="E1272">
            <v>102.12</v>
          </cell>
        </row>
        <row r="1273">
          <cell r="A1273">
            <v>7260350060</v>
          </cell>
          <cell r="B1273" t="str">
            <v>REDE ESG FOFO 150 1,26A1,75m ASF S/F</v>
          </cell>
          <cell r="C1273" t="str">
            <v>M</v>
          </cell>
          <cell r="D1273" t="str">
            <v>187,58</v>
          </cell>
          <cell r="E1273">
            <v>148.65</v>
          </cell>
        </row>
        <row r="1274">
          <cell r="A1274">
            <v>7260350070</v>
          </cell>
          <cell r="B1274" t="str">
            <v>REDE ESG FOFO 150 1,26A1,75m BLOCO S/F</v>
          </cell>
          <cell r="C1274" t="str">
            <v>M</v>
          </cell>
          <cell r="D1274" t="str">
            <v>183,98</v>
          </cell>
          <cell r="E1274">
            <v>145.80000000000001</v>
          </cell>
        </row>
        <row r="1275">
          <cell r="A1275">
            <v>7260350080</v>
          </cell>
          <cell r="B1275" t="str">
            <v>REDE ESG FOFO 150 1,26A1,75m PARAL S/F</v>
          </cell>
          <cell r="C1275" t="str">
            <v>M</v>
          </cell>
          <cell r="D1275" t="str">
            <v>187,58</v>
          </cell>
          <cell r="E1275">
            <v>148.65</v>
          </cell>
        </row>
        <row r="1276">
          <cell r="A1276">
            <v>7260350090</v>
          </cell>
          <cell r="B1276" t="str">
            <v>REDE ESG FOFO 150 1,76A2,25m S/PAV S/F</v>
          </cell>
          <cell r="C1276" t="str">
            <v>M</v>
          </cell>
          <cell r="D1276" t="str">
            <v>152,97</v>
          </cell>
          <cell r="E1276">
            <v>121.22</v>
          </cell>
        </row>
        <row r="1277">
          <cell r="A1277">
            <v>7260350100</v>
          </cell>
          <cell r="B1277" t="str">
            <v>REDE ESG FOFO 150 1,76A2,25m ASF S/F</v>
          </cell>
          <cell r="C1277" t="str">
            <v>M</v>
          </cell>
          <cell r="D1277" t="str">
            <v>246,20</v>
          </cell>
          <cell r="E1277">
            <v>195.1</v>
          </cell>
        </row>
        <row r="1278">
          <cell r="A1278">
            <v>7260350110</v>
          </cell>
          <cell r="B1278" t="str">
            <v>REDE ESG FOFO 150 1,76A2,25m BLOCO S/F</v>
          </cell>
          <cell r="C1278" t="str">
            <v>M</v>
          </cell>
          <cell r="D1278" t="str">
            <v>208,08</v>
          </cell>
          <cell r="E1278">
            <v>164.89</v>
          </cell>
        </row>
        <row r="1279">
          <cell r="A1279">
            <v>7260350120</v>
          </cell>
          <cell r="B1279" t="str">
            <v>REDE ESG FOFO 150 1,76A2,25m PARAL S/F</v>
          </cell>
          <cell r="C1279" t="str">
            <v>M</v>
          </cell>
          <cell r="D1279" t="str">
            <v>211,68</v>
          </cell>
          <cell r="E1279">
            <v>167.75</v>
          </cell>
        </row>
        <row r="1280">
          <cell r="A1280">
            <v>7260350130</v>
          </cell>
          <cell r="B1280" t="str">
            <v>REDE ESG FOFO 150 2,26A2,75m S/PAV S/F</v>
          </cell>
          <cell r="C1280" t="str">
            <v>M</v>
          </cell>
          <cell r="D1280" t="str">
            <v>189,40</v>
          </cell>
          <cell r="E1280">
            <v>150.09</v>
          </cell>
        </row>
        <row r="1281">
          <cell r="A1281">
            <v>7260350140</v>
          </cell>
          <cell r="B1281" t="str">
            <v>REDE ESG FOFO 150 2,26A2,75m ASF S/F</v>
          </cell>
          <cell r="C1281" t="str">
            <v>M</v>
          </cell>
          <cell r="D1281" t="str">
            <v>292,94</v>
          </cell>
          <cell r="E1281">
            <v>232.14</v>
          </cell>
        </row>
        <row r="1282">
          <cell r="A1282">
            <v>7260350150</v>
          </cell>
          <cell r="B1282" t="str">
            <v>REDE ESG FOFO 150 2,26A2,75m BLOCO S/F</v>
          </cell>
          <cell r="C1282" t="str">
            <v>M</v>
          </cell>
          <cell r="D1282" t="str">
            <v>248,04</v>
          </cell>
          <cell r="E1282">
            <v>196.56</v>
          </cell>
        </row>
        <row r="1283">
          <cell r="A1283">
            <v>7260350160</v>
          </cell>
          <cell r="B1283" t="str">
            <v>REDE ESG FOFO 150 2,26A2,75m PARAL S/F</v>
          </cell>
          <cell r="C1283" t="str">
            <v>M</v>
          </cell>
          <cell r="D1283" t="str">
            <v>251,96</v>
          </cell>
          <cell r="E1283">
            <v>199.67</v>
          </cell>
        </row>
        <row r="1284">
          <cell r="A1284">
            <v>7260350170</v>
          </cell>
          <cell r="B1284" t="str">
            <v>REDE ESG FOFO 150 2,76A3,25m S/PAV S/F</v>
          </cell>
          <cell r="C1284" t="str">
            <v>M</v>
          </cell>
          <cell r="D1284" t="str">
            <v>215,65</v>
          </cell>
          <cell r="E1284">
            <v>170.89</v>
          </cell>
        </row>
        <row r="1285">
          <cell r="A1285">
            <v>7260350180</v>
          </cell>
          <cell r="B1285" t="str">
            <v>REDE ESG FOFO 150 2,76A3,25m ASF S/F</v>
          </cell>
          <cell r="C1285" t="str">
            <v>M</v>
          </cell>
          <cell r="D1285" t="str">
            <v>319,20</v>
          </cell>
          <cell r="E1285">
            <v>252.95</v>
          </cell>
        </row>
        <row r="1286">
          <cell r="A1286">
            <v>7260350190</v>
          </cell>
          <cell r="B1286" t="str">
            <v>REDE ESG FOFO 150 2,76A3,25m BLOCO S/F</v>
          </cell>
          <cell r="C1286" t="str">
            <v>M</v>
          </cell>
          <cell r="D1286" t="str">
            <v>273,53</v>
          </cell>
          <cell r="E1286">
            <v>216.76</v>
          </cell>
        </row>
        <row r="1287">
          <cell r="A1287">
            <v>7260350200</v>
          </cell>
          <cell r="B1287" t="str">
            <v>REDE ESG FOFO 150 2,76A3,25m PARAL S/F</v>
          </cell>
          <cell r="C1287" t="str">
            <v>M</v>
          </cell>
          <cell r="D1287" t="str">
            <v>277,23</v>
          </cell>
          <cell r="E1287">
            <v>219.69</v>
          </cell>
        </row>
        <row r="1288">
          <cell r="A1288">
            <v>7260350210</v>
          </cell>
          <cell r="B1288" t="str">
            <v>REDE ESG FOFO 150 3,26A3,75m S/PAV S/F</v>
          </cell>
          <cell r="C1288" t="str">
            <v>M</v>
          </cell>
          <cell r="D1288" t="str">
            <v>259,01</v>
          </cell>
          <cell r="E1288">
            <v>205.25</v>
          </cell>
        </row>
        <row r="1289">
          <cell r="A1289">
            <v>7260350220</v>
          </cell>
          <cell r="B1289" t="str">
            <v>REDE ESG FOFO 150 3,26A3,75m ASF S/F</v>
          </cell>
          <cell r="C1289" t="str">
            <v>M</v>
          </cell>
          <cell r="D1289" t="str">
            <v>372,90</v>
          </cell>
          <cell r="E1289">
            <v>295.51</v>
          </cell>
        </row>
        <row r="1290">
          <cell r="A1290">
            <v>7260350230</v>
          </cell>
          <cell r="B1290" t="str">
            <v>REDE ESG FOFO 150 3,26A3,75m BLOCO S/F</v>
          </cell>
          <cell r="C1290" t="str">
            <v>M</v>
          </cell>
          <cell r="D1290" t="str">
            <v>320,12</v>
          </cell>
          <cell r="E1290">
            <v>253.68</v>
          </cell>
        </row>
        <row r="1291">
          <cell r="A1291">
            <v>7260350290</v>
          </cell>
          <cell r="B1291" t="str">
            <v>REDE ESG FOFO 200 ATE 1,25m S/PAV S/F</v>
          </cell>
          <cell r="C1291" t="str">
            <v>M</v>
          </cell>
          <cell r="D1291" t="str">
            <v>80,94</v>
          </cell>
          <cell r="E1291">
            <v>64.14</v>
          </cell>
        </row>
        <row r="1292">
          <cell r="A1292">
            <v>7260350320</v>
          </cell>
          <cell r="B1292" t="str">
            <v>REDE ESG FOFO 200 ATE 1,25m PARAL S/F</v>
          </cell>
          <cell r="C1292" t="str">
            <v>M</v>
          </cell>
          <cell r="D1292" t="str">
            <v>137,72</v>
          </cell>
          <cell r="E1292">
            <v>109.14</v>
          </cell>
        </row>
        <row r="1293">
          <cell r="A1293">
            <v>7260350360</v>
          </cell>
          <cell r="B1293" t="str">
            <v>REDE ESG FOFO 200 1,26A1,75m PARAL S/F</v>
          </cell>
          <cell r="C1293" t="str">
            <v>M</v>
          </cell>
          <cell r="D1293" t="str">
            <v>191,32</v>
          </cell>
          <cell r="E1293">
            <v>151.61000000000001</v>
          </cell>
        </row>
        <row r="1294">
          <cell r="A1294">
            <v>7260350580</v>
          </cell>
          <cell r="B1294" t="str">
            <v>REDE ESG FOFO 250 ATE 1,25m ASF S/F</v>
          </cell>
          <cell r="C1294" t="str">
            <v>M</v>
          </cell>
          <cell r="D1294" t="str">
            <v>173,74</v>
          </cell>
          <cell r="E1294">
            <v>137.68</v>
          </cell>
        </row>
        <row r="1295">
          <cell r="A1295">
            <v>7260350620</v>
          </cell>
          <cell r="B1295" t="str">
            <v>REDE ESG FOFO 250 1,26A1,75m ASF S/F</v>
          </cell>
          <cell r="C1295" t="str">
            <v>M</v>
          </cell>
          <cell r="D1295" t="str">
            <v>230,15</v>
          </cell>
          <cell r="E1295">
            <v>182.38</v>
          </cell>
        </row>
        <row r="1296">
          <cell r="A1296">
            <v>7260350860</v>
          </cell>
          <cell r="B1296" t="str">
            <v>REDE ESG FOFO 300 ATE 1,25m ASF S/F</v>
          </cell>
          <cell r="C1296" t="str">
            <v>M</v>
          </cell>
          <cell r="D1296" t="str">
            <v>179,50</v>
          </cell>
          <cell r="E1296">
            <v>142.25</v>
          </cell>
        </row>
        <row r="1297">
          <cell r="A1297">
            <v>7260350880</v>
          </cell>
          <cell r="B1297" t="str">
            <v>REDE ESG FOFO 300 ATE 1,25m PARAL S/F</v>
          </cell>
          <cell r="C1297" t="str">
            <v>M</v>
          </cell>
          <cell r="D1297" t="str">
            <v>147,53</v>
          </cell>
          <cell r="E1297">
            <v>116.91</v>
          </cell>
        </row>
        <row r="1298">
          <cell r="A1298">
            <v>7260350900</v>
          </cell>
          <cell r="B1298" t="str">
            <v>REDE ESG FOFO 300 1,26A1,75m ASF S/F</v>
          </cell>
          <cell r="C1298" t="str">
            <v>M</v>
          </cell>
          <cell r="D1298" t="str">
            <v>236,23</v>
          </cell>
          <cell r="E1298">
            <v>187.2</v>
          </cell>
        </row>
        <row r="1299">
          <cell r="A1299">
            <v>7260350920</v>
          </cell>
          <cell r="B1299" t="str">
            <v>REDE ESG FOFO 300 1,26A1,75m PARAL S/F</v>
          </cell>
          <cell r="C1299" t="str">
            <v>M</v>
          </cell>
          <cell r="D1299" t="str">
            <v>201,70</v>
          </cell>
          <cell r="E1299">
            <v>159.84</v>
          </cell>
        </row>
        <row r="1300">
          <cell r="A1300">
            <v>7260350960</v>
          </cell>
          <cell r="B1300" t="str">
            <v>REDE ESG FOFO 300 1,76A2,25m PARAL S/F</v>
          </cell>
          <cell r="C1300" t="str">
            <v>M</v>
          </cell>
          <cell r="D1300" t="str">
            <v>225,90</v>
          </cell>
          <cell r="E1300">
            <v>179.02</v>
          </cell>
        </row>
        <row r="1301">
          <cell r="A1301">
            <v>7260500010</v>
          </cell>
          <cell r="B1301" t="str">
            <v>INTERCEP FOFO 150 ATE 1,25-BEIRA RIO</v>
          </cell>
          <cell r="C1301" t="str">
            <v>M</v>
          </cell>
          <cell r="D1301" t="str">
            <v>540,72</v>
          </cell>
          <cell r="E1301">
            <v>428.5</v>
          </cell>
        </row>
        <row r="1302">
          <cell r="A1302">
            <v>7260500020</v>
          </cell>
          <cell r="B1302" t="str">
            <v>INTERCEP FOFO 150 1,26A1,75M-B. RIO</v>
          </cell>
          <cell r="C1302" t="str">
            <v>M</v>
          </cell>
          <cell r="D1302" t="str">
            <v>615,72</v>
          </cell>
          <cell r="E1302">
            <v>487.93</v>
          </cell>
        </row>
        <row r="1303">
          <cell r="A1303">
            <v>7260500030</v>
          </cell>
          <cell r="B1303" t="str">
            <v>INTERCEP FOFO 150 1,76A2,25M-B. RIO</v>
          </cell>
          <cell r="C1303" t="str">
            <v>M</v>
          </cell>
          <cell r="D1303" t="str">
            <v>667,10</v>
          </cell>
          <cell r="E1303">
            <v>528.65</v>
          </cell>
        </row>
        <row r="1304">
          <cell r="A1304">
            <v>7260500040</v>
          </cell>
          <cell r="B1304" t="str">
            <v>INTERCEP FOFO 150 2,26A2,75M-B. RIO</v>
          </cell>
          <cell r="C1304" t="str">
            <v>M</v>
          </cell>
          <cell r="D1304" t="str">
            <v>748,25</v>
          </cell>
          <cell r="E1304">
            <v>592.96</v>
          </cell>
        </row>
        <row r="1305">
          <cell r="A1305">
            <v>7260500050</v>
          </cell>
          <cell r="B1305" t="str">
            <v>INTERCEP FOFO 200 ATE 1,25-BEIRA RIO</v>
          </cell>
          <cell r="C1305" t="str">
            <v>M</v>
          </cell>
          <cell r="D1305" t="str">
            <v>625,42</v>
          </cell>
          <cell r="E1305">
            <v>495.62</v>
          </cell>
        </row>
        <row r="1306">
          <cell r="A1306">
            <v>7260500060</v>
          </cell>
          <cell r="B1306" t="str">
            <v>INTERCEP FOFO 200 1,26A1,75M-B. RIO</v>
          </cell>
          <cell r="C1306" t="str">
            <v>M</v>
          </cell>
          <cell r="D1306" t="str">
            <v>700,66</v>
          </cell>
          <cell r="E1306">
            <v>555.24</v>
          </cell>
        </row>
        <row r="1307">
          <cell r="A1307">
            <v>7260500070</v>
          </cell>
          <cell r="B1307" t="str">
            <v>INTERCEP FOFO 200 1,76A2,25M-B. RIO</v>
          </cell>
          <cell r="C1307" t="str">
            <v>M</v>
          </cell>
          <cell r="D1307" t="str">
            <v>752,04</v>
          </cell>
          <cell r="E1307">
            <v>595.96</v>
          </cell>
        </row>
        <row r="1308">
          <cell r="A1308">
            <v>7260500080</v>
          </cell>
          <cell r="B1308" t="str">
            <v>INTERCEP FOFO 200 2,26A2,75M-B. RIO</v>
          </cell>
          <cell r="C1308" t="str">
            <v>M</v>
          </cell>
          <cell r="D1308" t="str">
            <v>832,80</v>
          </cell>
          <cell r="E1308">
            <v>659.96</v>
          </cell>
        </row>
        <row r="1309">
          <cell r="A1309">
            <v>7260500090</v>
          </cell>
          <cell r="B1309" t="str">
            <v>INTERCEP FOFO 250 ATE 1,25-BEIRA RIO</v>
          </cell>
          <cell r="C1309" t="str">
            <v>M</v>
          </cell>
          <cell r="D1309" t="str">
            <v>737,07</v>
          </cell>
          <cell r="E1309">
            <v>584.1</v>
          </cell>
        </row>
        <row r="1310">
          <cell r="A1310">
            <v>7260500100</v>
          </cell>
          <cell r="B1310" t="str">
            <v>INTERCEP FOFO 250 1,26A1,75M-B. RIO</v>
          </cell>
          <cell r="C1310" t="str">
            <v>M</v>
          </cell>
          <cell r="D1310" t="str">
            <v>812,65</v>
          </cell>
          <cell r="E1310">
            <v>643.99</v>
          </cell>
        </row>
        <row r="1311">
          <cell r="A1311">
            <v>7260500110</v>
          </cell>
          <cell r="B1311" t="str">
            <v>INTERCEP FOFO 250 1,76A2,25M-B. RIO</v>
          </cell>
          <cell r="C1311" t="str">
            <v>M</v>
          </cell>
          <cell r="D1311" t="str">
            <v>864,03</v>
          </cell>
          <cell r="E1311">
            <v>684.71</v>
          </cell>
        </row>
        <row r="1312">
          <cell r="A1312">
            <v>7260500120</v>
          </cell>
          <cell r="B1312" t="str">
            <v>INTERCEP FOFO 250 2,26A2,75M-B. RIO</v>
          </cell>
          <cell r="C1312" t="str">
            <v>M</v>
          </cell>
          <cell r="D1312" t="str">
            <v>945,03</v>
          </cell>
          <cell r="E1312">
            <v>748.89</v>
          </cell>
        </row>
        <row r="1313">
          <cell r="A1313">
            <v>7260500130</v>
          </cell>
          <cell r="B1313" t="str">
            <v>INTERCEP FOFO 300 ATE 1,25-BEIRA RIO</v>
          </cell>
          <cell r="C1313" t="str">
            <v>M</v>
          </cell>
          <cell r="D1313" t="str">
            <v>836,91</v>
          </cell>
          <cell r="E1313">
            <v>663.21</v>
          </cell>
        </row>
        <row r="1314">
          <cell r="A1314">
            <v>7260500140</v>
          </cell>
          <cell r="B1314" t="str">
            <v>INTERCEP FOFO 300 1,26A1,75M-B. RIO</v>
          </cell>
          <cell r="C1314" t="str">
            <v>M</v>
          </cell>
          <cell r="D1314" t="str">
            <v>912,67</v>
          </cell>
          <cell r="E1314">
            <v>723.25</v>
          </cell>
        </row>
        <row r="1315">
          <cell r="A1315">
            <v>7260500150</v>
          </cell>
          <cell r="B1315" t="str">
            <v>INTERCEP FOFO 300 1,76A2,25M-B. RIO</v>
          </cell>
          <cell r="C1315" t="str">
            <v>M</v>
          </cell>
          <cell r="D1315" t="str">
            <v>964,05</v>
          </cell>
          <cell r="E1315">
            <v>763.97</v>
          </cell>
        </row>
        <row r="1316">
          <cell r="A1316">
            <v>7260500160</v>
          </cell>
          <cell r="B1316" t="str">
            <v>INTERCEP FOFO 300 2,26A2,75M-B. RIO</v>
          </cell>
          <cell r="C1316" t="str">
            <v>M</v>
          </cell>
          <cell r="D1316" t="str">
            <v>1.045,39</v>
          </cell>
          <cell r="E1316">
            <v>828.43</v>
          </cell>
        </row>
        <row r="1317">
          <cell r="A1317">
            <v>7260500170</v>
          </cell>
          <cell r="B1317" t="str">
            <v>INTERCEP FOFO 150 AEREO - BEIRA RIO</v>
          </cell>
          <cell r="C1317" t="str">
            <v>M</v>
          </cell>
          <cell r="D1317" t="str">
            <v>445,18</v>
          </cell>
          <cell r="E1317">
            <v>352.79</v>
          </cell>
        </row>
        <row r="1318">
          <cell r="A1318">
            <v>7260500180</v>
          </cell>
          <cell r="B1318" t="str">
            <v>INTERCEP FOFO 200 AEREO - BEIRA RIO</v>
          </cell>
          <cell r="C1318" t="str">
            <v>M</v>
          </cell>
          <cell r="D1318" t="str">
            <v>530,77</v>
          </cell>
          <cell r="E1318">
            <v>420.61</v>
          </cell>
        </row>
        <row r="1319">
          <cell r="A1319">
            <v>7260500190</v>
          </cell>
          <cell r="B1319" t="str">
            <v>INTERCEP FOFO 250 AEREO - BEIRA RIO</v>
          </cell>
          <cell r="C1319" t="str">
            <v>M</v>
          </cell>
          <cell r="D1319" t="str">
            <v>641,92</v>
          </cell>
          <cell r="E1319">
            <v>508.69</v>
          </cell>
        </row>
        <row r="1320">
          <cell r="A1320">
            <v>7260500200</v>
          </cell>
          <cell r="B1320" t="str">
            <v>INTERCEP FOFO 300 AEREO - BEIRA RIO</v>
          </cell>
          <cell r="C1320" t="str">
            <v>M</v>
          </cell>
          <cell r="D1320" t="str">
            <v>740,38</v>
          </cell>
          <cell r="E1320">
            <v>586.72</v>
          </cell>
        </row>
        <row r="1321">
          <cell r="A1321">
            <v>7260550010</v>
          </cell>
          <cell r="B1321" t="str">
            <v>INTERCEP FOFO 150 ATE 1,25-BEIRA RIO S/F</v>
          </cell>
          <cell r="C1321" t="str">
            <v>M</v>
          </cell>
          <cell r="D1321" t="str">
            <v>139,35</v>
          </cell>
          <cell r="E1321">
            <v>110.43</v>
          </cell>
        </row>
        <row r="1322">
          <cell r="A1322">
            <v>7260550020</v>
          </cell>
          <cell r="B1322" t="str">
            <v>INTERCEP FOFO 150 1,26A1,75M-B. RIO S/F</v>
          </cell>
          <cell r="C1322" t="str">
            <v>M</v>
          </cell>
          <cell r="D1322" t="str">
            <v>214,35</v>
          </cell>
          <cell r="E1322">
            <v>169.86</v>
          </cell>
        </row>
        <row r="1323">
          <cell r="A1323">
            <v>7260550030</v>
          </cell>
          <cell r="B1323" t="str">
            <v>INTERCEP FOFO 150 1,76A2,25M-B. RIO S/F</v>
          </cell>
          <cell r="C1323" t="str">
            <v>M</v>
          </cell>
          <cell r="D1323" t="str">
            <v>265,73</v>
          </cell>
          <cell r="E1323">
            <v>210.58</v>
          </cell>
        </row>
        <row r="1324">
          <cell r="A1324">
            <v>7260550040</v>
          </cell>
          <cell r="B1324" t="str">
            <v>INTERCEP FOFO 150 2,26A2,75M-B. RIO S/F</v>
          </cell>
          <cell r="C1324" t="str">
            <v>M</v>
          </cell>
          <cell r="D1324" t="str">
            <v>346,88</v>
          </cell>
          <cell r="E1324">
            <v>274.89</v>
          </cell>
        </row>
        <row r="1325">
          <cell r="A1325">
            <v>7260550050</v>
          </cell>
          <cell r="B1325" t="str">
            <v>INTERCEP FOFO 200 ATE 1,25-BEIRA RIO S/F</v>
          </cell>
          <cell r="C1325" t="str">
            <v>M</v>
          </cell>
          <cell r="D1325" t="str">
            <v>141,63</v>
          </cell>
          <cell r="E1325">
            <v>112.24</v>
          </cell>
        </row>
        <row r="1326">
          <cell r="A1326">
            <v>7260550060</v>
          </cell>
          <cell r="B1326" t="str">
            <v>INTERCEP FOFO 200 1,26A1,75M-B. RIO S/F</v>
          </cell>
          <cell r="C1326" t="str">
            <v>M</v>
          </cell>
          <cell r="D1326" t="str">
            <v>216,87</v>
          </cell>
          <cell r="E1326">
            <v>171.86</v>
          </cell>
        </row>
        <row r="1327">
          <cell r="A1327">
            <v>7260550070</v>
          </cell>
          <cell r="B1327" t="str">
            <v>INTERCEP FOFO 200 1,76A2,25M-B. RIO S/F</v>
          </cell>
          <cell r="C1327" t="str">
            <v>M</v>
          </cell>
          <cell r="D1327" t="str">
            <v>268,25</v>
          </cell>
          <cell r="E1327">
            <v>212.58</v>
          </cell>
        </row>
        <row r="1328">
          <cell r="A1328">
            <v>7260550080</v>
          </cell>
          <cell r="B1328" t="str">
            <v>INTERCEP FOFO 200 2,26A2,75M-B. RIO S/F</v>
          </cell>
          <cell r="C1328" t="str">
            <v>M</v>
          </cell>
          <cell r="D1328" t="str">
            <v>349,01</v>
          </cell>
          <cell r="E1328">
            <v>276.58</v>
          </cell>
        </row>
        <row r="1329">
          <cell r="A1329">
            <v>7260550090</v>
          </cell>
          <cell r="B1329" t="str">
            <v>INTERCEP FOFO 250 ATE 1,25-BEIRA RIO S/F</v>
          </cell>
          <cell r="C1329" t="str">
            <v>M</v>
          </cell>
          <cell r="D1329" t="str">
            <v>144,46</v>
          </cell>
          <cell r="E1329">
            <v>114.48</v>
          </cell>
        </row>
        <row r="1330">
          <cell r="A1330">
            <v>7260550100</v>
          </cell>
          <cell r="B1330" t="str">
            <v>INTERCEP FOFO 250 1,26A1,75M-B. RIO S/F</v>
          </cell>
          <cell r="C1330" t="str">
            <v>M</v>
          </cell>
          <cell r="D1330" t="str">
            <v>220,04</v>
          </cell>
          <cell r="E1330">
            <v>174.37</v>
          </cell>
        </row>
        <row r="1331">
          <cell r="A1331">
            <v>7260550110</v>
          </cell>
          <cell r="B1331" t="str">
            <v>INTERCEP FOFO 250 1,76A2,25M-B. RIO S/F</v>
          </cell>
          <cell r="C1331" t="str">
            <v>M</v>
          </cell>
          <cell r="D1331" t="str">
            <v>271,42</v>
          </cell>
          <cell r="E1331">
            <v>215.09</v>
          </cell>
        </row>
        <row r="1332">
          <cell r="A1332">
            <v>7260550120</v>
          </cell>
          <cell r="B1332" t="str">
            <v>INTERCEP FOFO 250 2,26A2,75M-B. RIO S/F</v>
          </cell>
          <cell r="C1332" t="str">
            <v>M</v>
          </cell>
          <cell r="D1332" t="str">
            <v>352,42</v>
          </cell>
          <cell r="E1332">
            <v>279.27999999999997</v>
          </cell>
        </row>
        <row r="1333">
          <cell r="A1333">
            <v>7260550130</v>
          </cell>
          <cell r="B1333" t="str">
            <v>INTERCEP FOFO 300 ATE 1,25-BEIRA RIO S/F</v>
          </cell>
          <cell r="C1333" t="str">
            <v>M</v>
          </cell>
          <cell r="D1333" t="str">
            <v>148,83</v>
          </cell>
          <cell r="E1333">
            <v>117.94</v>
          </cell>
        </row>
        <row r="1334">
          <cell r="A1334">
            <v>7260550140</v>
          </cell>
          <cell r="B1334" t="str">
            <v>INTERCEP FOFO 300 1,26A1,75M-B. RIO S/F</v>
          </cell>
          <cell r="C1334" t="str">
            <v>M</v>
          </cell>
          <cell r="D1334" t="str">
            <v>224,59</v>
          </cell>
          <cell r="E1334">
            <v>177.98</v>
          </cell>
        </row>
        <row r="1335">
          <cell r="A1335">
            <v>7260550150</v>
          </cell>
          <cell r="B1335" t="str">
            <v>INTERCEP FOFO 300 1,76A2,25M-B. RIO S/F</v>
          </cell>
          <cell r="C1335" t="str">
            <v>M</v>
          </cell>
          <cell r="D1335" t="str">
            <v>275,97</v>
          </cell>
          <cell r="E1335">
            <v>218.69</v>
          </cell>
        </row>
        <row r="1336">
          <cell r="A1336">
            <v>7260550160</v>
          </cell>
          <cell r="B1336" t="str">
            <v>INTERCEP FOFO 300 2,26A2,75M-B. RIO S/F</v>
          </cell>
          <cell r="C1336" t="str">
            <v>M</v>
          </cell>
          <cell r="D1336" t="str">
            <v>357,31</v>
          </cell>
          <cell r="E1336">
            <v>283.14999999999998</v>
          </cell>
        </row>
        <row r="1337">
          <cell r="A1337">
            <v>7260550170</v>
          </cell>
          <cell r="B1337" t="str">
            <v>INTERCEP FOFO 150 AEREO - BEIRA RIO S/F</v>
          </cell>
          <cell r="C1337" t="str">
            <v>M</v>
          </cell>
          <cell r="D1337" t="str">
            <v>43,81</v>
          </cell>
          <cell r="E1337">
            <v>34.72</v>
          </cell>
        </row>
        <row r="1338">
          <cell r="A1338">
            <v>7260550180</v>
          </cell>
          <cell r="B1338" t="str">
            <v>INTERCEP FOFO 200 AEREO - BEIRA RIO S/F</v>
          </cell>
          <cell r="C1338" t="str">
            <v>M</v>
          </cell>
          <cell r="D1338" t="str">
            <v>46,98</v>
          </cell>
          <cell r="E1338">
            <v>37.229999999999997</v>
          </cell>
        </row>
        <row r="1339">
          <cell r="A1339">
            <v>7260550190</v>
          </cell>
          <cell r="B1339" t="str">
            <v>INTERCEP FOFO 250 AEREO - BEIRA RIO S/F</v>
          </cell>
          <cell r="C1339" t="str">
            <v>M</v>
          </cell>
          <cell r="D1339" t="str">
            <v>49,31</v>
          </cell>
          <cell r="E1339">
            <v>39.08</v>
          </cell>
        </row>
        <row r="1340">
          <cell r="A1340">
            <v>7260550200</v>
          </cell>
          <cell r="B1340" t="str">
            <v>INTERCEP FOFO 300 AEREO - BEIRA RIO S/F</v>
          </cell>
          <cell r="C1340" t="str">
            <v>M</v>
          </cell>
          <cell r="D1340" t="str">
            <v>52,30</v>
          </cell>
          <cell r="E1340">
            <v>41.45</v>
          </cell>
        </row>
      </sheetData>
      <sheetData sheetId="5">
        <row r="5">
          <cell r="C5" t="str">
            <v>AD 04.05 Ensaios e Pesquisas em Solo "Recomenda-se a não utilização deste item para fins de confrontação de resultados com especificações técnicas"</v>
          </cell>
        </row>
        <row r="6">
          <cell r="C6" t="str">
            <v>AD 04.05.0050 (/)</v>
          </cell>
          <cell r="D6" t="str">
            <v>Análise granulométrica sem sedimentação. (desonerado)</v>
          </cell>
          <cell r="E6" t="str">
            <v>un</v>
          </cell>
          <cell r="F6">
            <v>168.59</v>
          </cell>
        </row>
        <row r="7">
          <cell r="C7" t="str">
            <v>AD 04.05.0053 (/)</v>
          </cell>
          <cell r="D7" t="str">
            <v>Análise granulométrica completa, em amostra de solo, de acordo com a NBR7181 e NBR6457, compreendendo as fases de peneiramento e sedimentação, quando constatada a presença de partículas finas em sua composição. (desonerado)</v>
          </cell>
          <cell r="E7" t="str">
            <v>un</v>
          </cell>
          <cell r="F7">
            <v>266.10000000000002</v>
          </cell>
        </row>
        <row r="8">
          <cell r="C8" t="str">
            <v>AD 04.05.0100 (/)</v>
          </cell>
          <cell r="D8" t="str">
            <v>Ensaio de adensamento endométrico em amostra de solo, envolvendo, no mínimo, 10 estágios de carga, inclusive um laço de descarregamento e recarregamento, de acordo com as recomendações estabelecidas na NBR12007. (desonerado)</v>
          </cell>
          <cell r="E8" t="str">
            <v>un</v>
          </cell>
          <cell r="F8">
            <v>1258.51</v>
          </cell>
        </row>
        <row r="9">
          <cell r="C9" t="str">
            <v>AD 04.05.0150 (/)</v>
          </cell>
          <cell r="D9" t="str">
            <v>Ensaio de cizalhamento direto em solo, com, no mínimo, 3 níveis de tensão normal aplicada à amostra e com apresentação das curvas de tensão cisalhante por deslocamento horizontal e deslocamento vertical por deslocamento horizontal, em mm, para cada um dos 3 níveis de tensão. (desonerado)</v>
          </cell>
          <cell r="E9" t="str">
            <v>un</v>
          </cell>
          <cell r="F9">
            <v>1150.97</v>
          </cell>
        </row>
        <row r="10">
          <cell r="C10" t="str">
            <v>AD 04.05.0200 (/)</v>
          </cell>
          <cell r="D10" t="str">
            <v>Ensaio de laboratório, para determinação da Densidade Real dos grãos de amostra de solo, de acordo com as recomendações de preparo descritas na NBR6457. (desonerado)</v>
          </cell>
          <cell r="E10" t="str">
            <v>un</v>
          </cell>
          <cell r="F10">
            <v>140.34</v>
          </cell>
        </row>
        <row r="11">
          <cell r="C11" t="str">
            <v>AD 04.05.0250 (/)</v>
          </cell>
          <cell r="D11" t="str">
            <v>Ensaio para determinação, em laboratório, do Limite de Liquidez de amostra de solo fino, de acordo com as recomendações da NBR7180 e da NBR6457. (desonerado)</v>
          </cell>
          <cell r="E11" t="str">
            <v>un</v>
          </cell>
          <cell r="F11">
            <v>102.07</v>
          </cell>
        </row>
        <row r="12">
          <cell r="C12" t="str">
            <v>AD 04.05.0300 (/)</v>
          </cell>
          <cell r="D12" t="str">
            <v>Ensaio para determinação, em laboratório, do Limite de Plasticidade de amostra de solo fino, de acordo com as recomendações da NBR7180 e da NBR6457. (desonerado)</v>
          </cell>
          <cell r="E12" t="str">
            <v>un</v>
          </cell>
          <cell r="F12">
            <v>102.07</v>
          </cell>
        </row>
        <row r="13">
          <cell r="C13" t="str">
            <v>AD 04.05.0325 (/)</v>
          </cell>
          <cell r="D13" t="str">
            <v>Ensaio para determinação de massa específica aparente "in situ" (DPTM-92/64). (desonerado)</v>
          </cell>
          <cell r="E13" t="str">
            <v>un</v>
          </cell>
          <cell r="F13">
            <v>56.5</v>
          </cell>
        </row>
        <row r="14">
          <cell r="C14" t="str">
            <v>AD 04.05.0350 (/)</v>
          </cell>
          <cell r="D14" t="str">
            <v>Ensaio para determinação, em laboratório, do Peso Específico Aparente de amostra de solo, de acordo com as recomendações da NBR6457. (desonerado)</v>
          </cell>
          <cell r="E14" t="str">
            <v>un</v>
          </cell>
          <cell r="F14">
            <v>56.5</v>
          </cell>
        </row>
        <row r="15">
          <cell r="C15" t="str">
            <v>AD 04.05.0450 (/)</v>
          </cell>
          <cell r="D15" t="str">
            <v>Ensaio para determinação do Índice de Suporte Califórnia (CBR) - 3 pontos - obtido com energia Proctor Normal, através de, no mínimo, 5 corpos de prova, conforme recomendações da NBR9895. (desonerado)</v>
          </cell>
          <cell r="E15" t="str">
            <v>un</v>
          </cell>
          <cell r="F15">
            <v>1024.3</v>
          </cell>
        </row>
        <row r="16">
          <cell r="C16" t="str">
            <v>AD 04.05.0500 (/)</v>
          </cell>
          <cell r="D16" t="str">
            <v>Ensaio para determinação, no campo, da umidade aparente do solo, através do Método "speedy". (desonerado)</v>
          </cell>
          <cell r="E16" t="str">
            <v>un</v>
          </cell>
          <cell r="F16">
            <v>35.54</v>
          </cell>
        </row>
        <row r="17">
          <cell r="C17" t="str">
            <v>AD 04.05.0550 (/)</v>
          </cell>
          <cell r="D17" t="str">
            <v>Ensaio para determinação da umidade natural de amostras de solo, em laboratório. (desonerado)</v>
          </cell>
          <cell r="E17" t="str">
            <v>un</v>
          </cell>
          <cell r="F17">
            <v>52.86</v>
          </cell>
        </row>
        <row r="18">
          <cell r="C18" t="str">
            <v>AD 04.05.0600 (/)</v>
          </cell>
          <cell r="D18" t="str">
            <v>Extração e acondicionamento de amostra indeformada de solo, com pistão estacionário de 100mm e de acordo com as recomendações estabelecidas na NBR9820. (desonerado)</v>
          </cell>
          <cell r="E18" t="str">
            <v>un</v>
          </cell>
          <cell r="F18">
            <v>266.10000000000002</v>
          </cell>
        </row>
        <row r="19">
          <cell r="C19" t="str">
            <v>AD 04.05.0650 (B)</v>
          </cell>
          <cell r="D19" t="str">
            <v>Instalação de medidor de nível de água, inclusive transporte da equipe. (desonerado)</v>
          </cell>
          <cell r="E19" t="str">
            <v>m</v>
          </cell>
          <cell r="F19">
            <v>183.14</v>
          </cell>
        </row>
        <row r="20">
          <cell r="C20" t="str">
            <v>AD 04.05.0700 (/)</v>
          </cell>
          <cell r="D20" t="str">
            <v>Sondagem manual com pá e picareta, por metro linear ou fração. (desonerado)</v>
          </cell>
          <cell r="E20" t="str">
            <v>m</v>
          </cell>
          <cell r="F20">
            <v>140.34</v>
          </cell>
        </row>
        <row r="21">
          <cell r="C21" t="str">
            <v>AD 04.05.0703 (/)</v>
          </cell>
          <cell r="D21" t="str">
            <v>Sondagem manual com trado e cavadeira, por metro linear ou fração. (desonerado)</v>
          </cell>
          <cell r="E21" t="str">
            <v>m</v>
          </cell>
          <cell r="F21">
            <v>119.38</v>
          </cell>
        </row>
        <row r="22">
          <cell r="C22" t="str">
            <v>AD 04.05.0706 (A)</v>
          </cell>
          <cell r="D22" t="str">
            <v>Sondagem de reconhecimento, a trado manual, com diâmetro de 100mm. (desonerado)</v>
          </cell>
          <cell r="E22" t="str">
            <v>m</v>
          </cell>
          <cell r="F22">
            <v>96.2</v>
          </cell>
        </row>
        <row r="23">
          <cell r="C23" t="str">
            <v>AD 04.10 Sondagem Rotativa com Coroa de Wídia "Recomenda-se a não utilização deste item para fins de confrontação de resultados com especificações técnicas"</v>
          </cell>
        </row>
        <row r="24">
          <cell r="C24" t="str">
            <v>AD 04.10.0050 (/)</v>
          </cell>
          <cell r="D24" t="str">
            <v>Sondagem rotativa vertical, em rocha alterada, com coroa de Wídia ou similar, diâmetro B (60mm), inclusive deslocamento e posicionamento em cada furo. (desonerado)</v>
          </cell>
          <cell r="E24" t="str">
            <v>m</v>
          </cell>
          <cell r="F24">
            <v>176.4</v>
          </cell>
        </row>
        <row r="25">
          <cell r="C25" t="str">
            <v>AD 04.10.0100 (/)</v>
          </cell>
          <cell r="D25" t="str">
            <v>Sondagem rotativa vertical, em rocha alterada, com coroa de Wídia ou similar, diâmetro N (75mm), inclusive deslocamento e posicionamento em cada furo. (desonerado)</v>
          </cell>
          <cell r="E25" t="str">
            <v>m</v>
          </cell>
          <cell r="F25">
            <v>205.85</v>
          </cell>
        </row>
        <row r="26">
          <cell r="C26" t="str">
            <v>AD 04.10.0150 (/)</v>
          </cell>
          <cell r="D26" t="str">
            <v>Sondagem rotativa vertical, em solo, com coroa de  Wídia ou similar, diâmetro B (60mm), inclusive deslocamento e posicionamento em cada furo. (desonerado)</v>
          </cell>
          <cell r="E26" t="str">
            <v>m</v>
          </cell>
          <cell r="F26">
            <v>100.61</v>
          </cell>
        </row>
        <row r="27">
          <cell r="C27" t="str">
            <v>AD 04.10.0200 (/)</v>
          </cell>
          <cell r="D27" t="str">
            <v>Sondagem rotativa vertical, em solo, com coroa de  Wídia ou similar, diâmetro N (75mm), inclusive deslocamento e posicionamento em cada furo. (desonerado)</v>
          </cell>
          <cell r="E27" t="str">
            <v>m</v>
          </cell>
          <cell r="F27">
            <v>108.67</v>
          </cell>
        </row>
        <row r="28">
          <cell r="C28" t="str">
            <v>AD 04.15 Sondagem Rotativa com Coroa de Diamente "Recomenda-se a não utilização deste item para fins de confrontação de resultados com especificações técnicas"</v>
          </cell>
        </row>
        <row r="29">
          <cell r="C29" t="str">
            <v>AD 04.15.0050 (/)</v>
          </cell>
          <cell r="D29" t="str">
            <v>Sondagem rotativa com Coroa de diamante, em rocha sã, diâmetro HW, inclinada (qualquer inclinação diferente da vertical), inclusive deslocamento dentro do canteiro e instalação da sonda no furo. (desonerado)</v>
          </cell>
          <cell r="E29" t="str">
            <v>m</v>
          </cell>
          <cell r="F29">
            <v>775.19</v>
          </cell>
        </row>
        <row r="30">
          <cell r="C30" t="str">
            <v>AD 04.15.0100 (/)</v>
          </cell>
          <cell r="D30" t="str">
            <v>Sondagem rotativa com Coroa de diamante, em rocha sã, diâmetro NW, inclinada (qualquer inclinação diferente da vertical), inclusive deslocamento dentro do canteiro e instalação da sonda no furo. (desonerado)</v>
          </cell>
          <cell r="E30" t="str">
            <v>m</v>
          </cell>
          <cell r="F30">
            <v>627.91999999999996</v>
          </cell>
        </row>
        <row r="31">
          <cell r="C31" t="str">
            <v>AD 04.15.0150 (/)</v>
          </cell>
          <cell r="D31" t="str">
            <v>Sondagem rotativa vertical, em rocha alterada, com coroa de diamante, diâmetro B (60mm), inclusive deslocamento e posicionamento em cada furo. (desonerado)</v>
          </cell>
          <cell r="E31" t="str">
            <v>m</v>
          </cell>
          <cell r="F31">
            <v>509.97</v>
          </cell>
        </row>
        <row r="32">
          <cell r="C32" t="str">
            <v>AD 04.15.0200 (/)</v>
          </cell>
          <cell r="D32" t="str">
            <v>Sondagem rotativa vertical, em rocha alterada, com coroa de diamante, diâmetro H (99mm),  inclusive deslocamento e posicionamento em cada furo. (desonerado)</v>
          </cell>
          <cell r="E32" t="str">
            <v>m</v>
          </cell>
          <cell r="F32">
            <v>591.36</v>
          </cell>
        </row>
        <row r="33">
          <cell r="C33" t="str">
            <v>AD 04.15.0250 (/)</v>
          </cell>
          <cell r="D33" t="str">
            <v>Sondagem rotativa vertical, em rocha sã, com coroa de diamante, diâmetro B (60mm), inclusive deslocamento e posicionamento em cada furo. (desonerado)</v>
          </cell>
          <cell r="E33" t="str">
            <v>m</v>
          </cell>
          <cell r="F33">
            <v>502.76</v>
          </cell>
        </row>
        <row r="34">
          <cell r="C34" t="str">
            <v>AD 04.15.0300 (/)</v>
          </cell>
          <cell r="D34" t="str">
            <v>Sondagem rotativa vertical, em rocha sã, com coroa de diamante, diâmetro N (75mm), inclusive deslocamento e posicionamento em cada furo. (desonerado)</v>
          </cell>
          <cell r="E34" t="str">
            <v>m</v>
          </cell>
          <cell r="F34">
            <v>550.79</v>
          </cell>
        </row>
        <row r="35">
          <cell r="C35" t="str">
            <v>AD 04.15.0400 (/)</v>
          </cell>
          <cell r="D35" t="str">
            <v>Sondagem rotativa vertical, em rocha sã, com coroa de diamante, diâmetro H (99mm), inclusive deslocamento e posicionamento em cada furo. (desonerado)</v>
          </cell>
          <cell r="E35" t="str">
            <v>m</v>
          </cell>
          <cell r="F35">
            <v>680.54</v>
          </cell>
        </row>
        <row r="36">
          <cell r="C36" t="str">
            <v>AD 04.20 Sondagem à Percurssão "Recomenda-se a não utilização deste item para fins de confrontação de resultados com especificações técnicas"</v>
          </cell>
        </row>
        <row r="37">
          <cell r="C37" t="str">
            <v>AD 04.20.0050 (/)</v>
          </cell>
          <cell r="D37" t="str">
            <v>Sondagem à percussão com diâmetro até 3", com ensaio de penetração (SPT) a cada metro, incluindo relatório contendo classificação tátil visual das amostras, perfis individuais dos furos, planta de localização e respectivas cotas das sondagens.  Inclui deslocamento até 50m de distância e instalação do tripé em cada furo dentro do canteiro, excluindo mobilização e desmobilização. (desonerado)</v>
          </cell>
          <cell r="E37" t="str">
            <v>m</v>
          </cell>
          <cell r="F37">
            <v>60</v>
          </cell>
        </row>
        <row r="39">
          <cell r="C39" t="str">
            <v>AD 09.05 Marcação de Obra sem Instrumento de Topografia</v>
          </cell>
        </row>
        <row r="40">
          <cell r="C40" t="str">
            <v>AD 09.05.0050 (/)</v>
          </cell>
          <cell r="D40" t="str">
            <v>Marcação de obra, sem instrumento topográfico, considerada a projeção horizontal da área envolvente. (desonerado)</v>
          </cell>
          <cell r="E40" t="str">
            <v>m2</v>
          </cell>
          <cell r="F40">
            <v>2.38</v>
          </cell>
        </row>
        <row r="41">
          <cell r="C41" t="str">
            <v>AD 09.10 Marcação de Obra com Instrumento de Topografia</v>
          </cell>
        </row>
        <row r="42">
          <cell r="C42" t="str">
            <v>AD 09.10.0100 (/)</v>
          </cell>
          <cell r="D42" t="str">
            <v>Locação de obra com aparelho topográfico, sobre cerca de marcação, inclusive construção desta e sua pré-locação e o fornecimento do material e tendo, por medição, o perímetro a construir. (desonerado)</v>
          </cell>
          <cell r="E42" t="str">
            <v>m</v>
          </cell>
          <cell r="F42">
            <v>16.809999999999999</v>
          </cell>
        </row>
        <row r="44">
          <cell r="C44" t="str">
            <v>AD 14.05 Mobilização e Desmobilização de Equipamentos e Amostras de Sondagem</v>
          </cell>
        </row>
        <row r="45">
          <cell r="C45" t="str">
            <v>AD 14.05.0050 (/)</v>
          </cell>
          <cell r="D45" t="str">
            <v>Deslocamento, entre furos, de equipamento de sondagem a percurssão, incluindo desmontagem e remontagem. (desonerado)</v>
          </cell>
          <cell r="E45" t="str">
            <v>un</v>
          </cell>
          <cell r="F45">
            <v>220.1</v>
          </cell>
        </row>
        <row r="46">
          <cell r="C46" t="str">
            <v>AD 14.10 Mobilização e Desmobilização de Equipamentos e Cargas de Grande Porte</v>
          </cell>
        </row>
        <row r="47">
          <cell r="C47" t="str">
            <v>AD 14.10.0050 (/)</v>
          </cell>
          <cell r="D47" t="str">
            <v>Carga e descarga de equipamentos pesados em carretas, exclusive o custo horário do equipamento, durante a operação. (desonerado)</v>
          </cell>
          <cell r="E47" t="str">
            <v>t</v>
          </cell>
          <cell r="F47">
            <v>35.04</v>
          </cell>
        </row>
        <row r="48">
          <cell r="C48" t="str">
            <v>AD 14.10.0100 (A)</v>
          </cell>
          <cell r="D48" t="str">
            <v>Transporte de andaime suspenso, tipo leve, para pintura, inclusive ida e volta do caminhão, carga e descarga (considerar o mínimo de 40unxKm, para cálculo deste transporte). (desonerado)</v>
          </cell>
          <cell r="E48" t="str">
            <v>un.Km</v>
          </cell>
          <cell r="F48">
            <v>1.79</v>
          </cell>
        </row>
        <row r="49">
          <cell r="C49" t="str">
            <v>AD 14.10.0150 (A)</v>
          </cell>
          <cell r="D49" t="str">
            <v>Transporte de andaime suspenso, tipo pesado, para revestimento, inclusive ida e volta do caminhão, carga e descarga (considerar o mínimo de 200unxKm, para cálculo deste transporte). (desonerado)</v>
          </cell>
          <cell r="E49" t="str">
            <v>un.Km</v>
          </cell>
          <cell r="F49">
            <v>8.76</v>
          </cell>
        </row>
        <row r="50">
          <cell r="C50" t="str">
            <v>AD 14.10.0200 (/)</v>
          </cell>
          <cell r="D50" t="str">
            <v>Transporte de andaime tubular, considerando-se a área de projeção vertical do andaime, inclusive ida e volta do caminhão, carga e descarga (considerar o mínimo de 315m2xKm, para cálculo deste transporte). (desonerado)</v>
          </cell>
          <cell r="E50" t="str">
            <v>m2.Km</v>
          </cell>
          <cell r="F50">
            <v>0.15</v>
          </cell>
        </row>
        <row r="51">
          <cell r="C51" t="str">
            <v>AD 14.10.0250 (/)</v>
          </cell>
          <cell r="D51" t="str">
            <v>Transporte de elevador de obras constituído por cabine aberta, com plataforma, guinchos e cabos de 16m de altura. (desonerado)</v>
          </cell>
          <cell r="E51" t="str">
            <v>un.Km</v>
          </cell>
          <cell r="F51">
            <v>132.72999999999999</v>
          </cell>
        </row>
        <row r="52">
          <cell r="C52" t="str">
            <v>AD 14.10.0300 (/)</v>
          </cell>
          <cell r="D52" t="str">
            <v>Transporte de equipamentos pesados em carretas, exclusive a carga e descarga e  o custo horário dos equipamentos transportados. (desonerado)</v>
          </cell>
          <cell r="E52" t="str">
            <v>t.Km</v>
          </cell>
          <cell r="F52">
            <v>1.47</v>
          </cell>
        </row>
        <row r="53">
          <cell r="C53" t="str">
            <v>AD 14.10.0350 (A)</v>
          </cell>
          <cell r="D53" t="str">
            <v>Transporte marítimo de carga de qualquer natureza, exclusive despesas de carga e descarga, no trajeto da Ilha do Governador até a Ilha de Paquetá ou vice-versa, em embarcação apropriada (considerar apenas a viagem com a carga). (desonerado)</v>
          </cell>
          <cell r="E53" t="str">
            <v>t</v>
          </cell>
          <cell r="F53">
            <v>39.520000000000003</v>
          </cell>
        </row>
        <row r="54">
          <cell r="C54" t="str">
            <v>AD 14.15 Equipamentos para Transporte</v>
          </cell>
        </row>
        <row r="55">
          <cell r="C55" t="str">
            <v>AD 14.15.0050 (C)</v>
          </cell>
          <cell r="D55" t="str">
            <v>Caminhoneta de serviço, com cabine e caçamba, com  motor bicombustível, cabine simples, com ar condicionado e direção hidráulica, capacidade de carga mínima de 650Kg, tração 4 x 2, com motorista, material de operação e material de manutenção.  Custo horário produtivo. (desonerado)</v>
          </cell>
          <cell r="E55" t="str">
            <v>h</v>
          </cell>
          <cell r="F55">
            <v>65.239999999999995</v>
          </cell>
        </row>
        <row r="56">
          <cell r="C56" t="str">
            <v>AD 14.15.0100 (B)</v>
          </cell>
          <cell r="D56" t="str">
            <v>Caminhoneta de serviço, com cabine e caçamba, com  motor bicombustível, cabine simples, com ar condicionado e direção hidráulica, capacidade de carga mínima de 650Kg, tração 4 x 2, com motorista e material de operação.  Custo horário improdutivo (motor funcionando). (desonerado)</v>
          </cell>
          <cell r="E56" t="str">
            <v>h</v>
          </cell>
          <cell r="F56">
            <v>38.299999999999997</v>
          </cell>
        </row>
        <row r="57">
          <cell r="C57" t="str">
            <v>AD 14.15.0150 (B)</v>
          </cell>
          <cell r="D57" t="str">
            <v>Caminhoneta de serviço, com cabine e caçamba, com  motor bicombustível, cabine simples, com ar condicionado e direção hidráulica, capacidade de carga mínima de 650Kg, tração 4 x 2, com motorista.  Custo horário improdutivo (motor desligado). (desonerado)</v>
          </cell>
          <cell r="E57" t="str">
            <v>h</v>
          </cell>
          <cell r="F57">
            <v>14.65</v>
          </cell>
        </row>
        <row r="58">
          <cell r="C58" t="str">
            <v>AD 14.15.0200 (A)</v>
          </cell>
          <cell r="D58" t="str">
            <v>Caminhoneta de servico, capacidade mínima para 13 passageiros ou 1650Kg, com motorista, material de operacao e material de manutencao, com as seguintes especificacoes minimas: motor a gasolina de 123CV, modelo básico. Custo horario diurno (entre 05:00h e 22:00h). (desonerado)</v>
          </cell>
          <cell r="E58" t="str">
            <v>h</v>
          </cell>
          <cell r="F58">
            <v>45.23</v>
          </cell>
        </row>
        <row r="59">
          <cell r="C59" t="str">
            <v>AD 14.15.0250 (B)</v>
          </cell>
          <cell r="D59" t="str">
            <v>Caminhoneta de Servico, capacidade de 13 passageiros ou 1650Kg, com motorista, material de operacao e material de manutencao, com as seguintes especificacoes minimas: motor a gasolina de 123CV, modelo básico. Custo horario produtivo. (desonerado)</v>
          </cell>
          <cell r="E59" t="str">
            <v>h</v>
          </cell>
          <cell r="F59">
            <v>79.010000000000005</v>
          </cell>
        </row>
        <row r="60">
          <cell r="C60" t="str">
            <v>AD 14.15.0300 (A)</v>
          </cell>
          <cell r="D60" t="str">
            <v>Caminhoneta de Servico, capacidade de 13 passageiros ou 1650Kg, com motorista e material de operacao, com as seguintes especificacoes minimas: motor a gasolina de 123CV. Custo horario improdutivo (motor funcionando). (desonerado)</v>
          </cell>
          <cell r="E60" t="str">
            <v>h</v>
          </cell>
          <cell r="F60">
            <v>56.25</v>
          </cell>
        </row>
        <row r="61">
          <cell r="C61" t="str">
            <v>AD 14.15.0350 (A)</v>
          </cell>
          <cell r="D61" t="str">
            <v>Caminhoneta de Servico, capacidade de 13 passageiros ou 1650Kg, com motorista, com as seguintes especificacoes minimas: motor a gasolina de 123CV. Custo horario improdutivo (motor desligado). (desonerado)</v>
          </cell>
          <cell r="E61" t="str">
            <v>h</v>
          </cell>
          <cell r="F61">
            <v>18.55</v>
          </cell>
        </row>
        <row r="62">
          <cell r="C62" t="str">
            <v>AD 14.15.0401 (B)</v>
          </cell>
          <cell r="D62" t="str">
            <v>Caminhoneta de Serviço, capacidade de 7 passageiros ou 600 Kg, com motorista, material de operacao e material de manutencao, com as seguintes especificacoes minimas: a gasolina de 83CV, autonomia de 3000 Km/mês. Custo mensal. (desonerado)</v>
          </cell>
          <cell r="E62" t="str">
            <v>un.mês</v>
          </cell>
          <cell r="F62">
            <v>5064.8900000000003</v>
          </cell>
        </row>
        <row r="63">
          <cell r="C63" t="str">
            <v>AD 14.15.0403 (B)</v>
          </cell>
          <cell r="D63" t="str">
            <v>Caminhoneta de Servico (kilometragem adicional), capacidade para 13 passageiros ou 1650 Kg, com motorista, material de operacao e material de manutencao, com as seguintes especificacoes minimas: motor a gasolina de 123CV.  Custo do quilometro adicional. (desonerado)</v>
          </cell>
          <cell r="E63" t="str">
            <v>Km</v>
          </cell>
          <cell r="F63">
            <v>0.75</v>
          </cell>
        </row>
        <row r="64">
          <cell r="C64" t="str">
            <v>AD 14.15.0550 (A)</v>
          </cell>
          <cell r="D64" t="str">
            <v>Carreta para transporte pesado, com capacidade de carga útil de 60/80t, com motorista operador, material de operação e material de manutenção, com as seguintes especificações mínimas: motor diesel de 330CV, chassis extensível até 21m e semi-reboque de 4 eixos.  Custo horário produtivo. (desonerado)</v>
          </cell>
          <cell r="E64" t="str">
            <v>h</v>
          </cell>
          <cell r="F64">
            <v>294.60000000000002</v>
          </cell>
        </row>
        <row r="65">
          <cell r="C65" t="str">
            <v>AD 14.15.0600 (A)</v>
          </cell>
          <cell r="D65" t="str">
            <v>Carreta para transporte pesado, com capacidade de carga útil de 60/80t, com motorista operador e material de operação, com as seguintes especificações mínimas: motor diesel de 330CV, chassis extensível até 21m e semi-reboque de 4 eixos.  Custo horário improdutivo (motor funcionando). (desonerado)</v>
          </cell>
          <cell r="E65" t="str">
            <v>h</v>
          </cell>
          <cell r="F65">
            <v>128.01</v>
          </cell>
        </row>
        <row r="66">
          <cell r="C66" t="str">
            <v>AD 14.15.0650 (A)</v>
          </cell>
          <cell r="D66" t="str">
            <v>Carreta para transporte pesado, com capacidade de carga útil de 60/80t, com motorista operador, com as seguintes especificações mínimas: motor diesel de 330CV, chassis extensível até 21m e semi-reboque de 4 eixos.  Custo horário improdutivo (motor desligado). (desonerado)</v>
          </cell>
          <cell r="E66" t="str">
            <v>h</v>
          </cell>
          <cell r="F66">
            <v>104.83</v>
          </cell>
        </row>
        <row r="67">
          <cell r="C67" t="str">
            <v>AD 14.15.0700 (A)</v>
          </cell>
          <cell r="D67" t="str">
            <v>Carreta para transporte pesado, com capacidade de carga útil de 30t, com motorista operador, material de operação e material de manutenção, com as seguintes especificações mínimas: motor diesel de 330CV, chassis extensível até 21m e semi-reboque de 3 eixos.  Custo horário produtivo. (desonerado)</v>
          </cell>
          <cell r="E67" t="str">
            <v>h</v>
          </cell>
          <cell r="F67">
            <v>212.54</v>
          </cell>
        </row>
        <row r="68">
          <cell r="C68" t="str">
            <v>AD 14.15.0703 (/)</v>
          </cell>
          <cell r="D68" t="str">
            <v>Carreta para transporte pesado, com capacidade de carga útil de 30t, com motorista operador e material de operação, com as seguintes especificações mínimas: motor diesel de 330CV, chassis extensível até 21m e semi-reboque de 3 eixos.  Custo horário improdutivo (motor funcionando). (desonerado)</v>
          </cell>
          <cell r="E68" t="str">
            <v>h</v>
          </cell>
          <cell r="F68">
            <v>107.24</v>
          </cell>
        </row>
        <row r="69">
          <cell r="C69" t="str">
            <v>AD 14.15.0706 (/)</v>
          </cell>
          <cell r="D69" t="str">
            <v>Carreta para transporte pesado, com capacidade de carga útil de 30t, com motorista, com as seguintes especificações mínimas: motor diesel de 330CV, chassis extensível até 21m e semi-reboque de 3 eixos.  Custo horário improdutivo (motor desligado). (desonerado)</v>
          </cell>
          <cell r="E69" t="str">
            <v>h</v>
          </cell>
          <cell r="F69">
            <v>54.59</v>
          </cell>
        </row>
        <row r="70">
          <cell r="C70" t="str">
            <v>AD 14.15.0750 (B)</v>
          </cell>
          <cell r="D70" t="str">
            <v>Veículo de serviço, motor 1.0, com ar condicionado, direção hidráulica, rádio, inclusive combustível, seguro, lubrificação, manutenção, licenciamento, quilometragem livre, sem motorista.  Custo mensal. (desonerado)</v>
          </cell>
          <cell r="E70" t="str">
            <v>un.mês</v>
          </cell>
          <cell r="F70">
            <v>3962.04</v>
          </cell>
        </row>
        <row r="71">
          <cell r="C71" t="str">
            <v>AD 14.15.0770 (A)</v>
          </cell>
          <cell r="D71" t="str">
            <v>Veículo de serviço para apoio às operações de trafego, motor 1.0 a gasolina, 4 portas, com ar condicionado e direção hidráulica, identificação padrão CET-RIO, sinalizador giratório, equipamento de rastreamento, inclusive combustível, licenciamento, seguro obrigatório, lubrificação, manutenção, lavagem geral.  Quilometragem média de 3.300 Km / mês, sem motorista.  Custo mensal. (desonerado)</v>
          </cell>
          <cell r="E71" t="str">
            <v>un.mês</v>
          </cell>
          <cell r="F71">
            <v>3415.69</v>
          </cell>
        </row>
        <row r="72">
          <cell r="C72" t="str">
            <v>AD 14.15.0800 (A)</v>
          </cell>
          <cell r="D72" t="str">
            <v>Veículo de serviço, motor 1.0 a gasolina, de 69 CV (67,6 HP), para apoio às operações de tráfego (uso exclusivo SMTR/CET-RIO), com ar condicionado, direção hidráulica, inclusive material de operação e material de manutenção, licenciamento, seguro e adesivos na carroceria, sinalizador giratório, rádio AM/FM digital, e caixa de ferramentas e acessórios.  Quilometragem média de 4.500Km/mês, sem motorista.  Custo mensal. (desonerado)</v>
          </cell>
          <cell r="E72" t="str">
            <v>un.mês</v>
          </cell>
          <cell r="F72">
            <v>4308.6099999999997</v>
          </cell>
        </row>
        <row r="74">
          <cell r="C74" t="str">
            <v>AD 19.05 Tapumes e Barracões</v>
          </cell>
        </row>
        <row r="75">
          <cell r="C75" t="str">
            <v>AD 19.05.0050 (B)</v>
          </cell>
          <cell r="D75" t="str">
            <v>Barracão de obra com paredes de madeira compensada, tipo chapa resinada com 10mm de espessura, piso cimentado e estrutura de madeira serrada, e cobertura de telhas onduladas de fibras vegetais e minerais com 3mm de espessura, inclusive pintura, instalações de aparelhos, esquadrias e ferragens, constando de escritório, sanitários, depósitos e torre com caixa d'água em polietileno com capacidade de 500l, reaproveitado 5 vezes, exclusive ligações provisórias. (desonerado)</v>
          </cell>
          <cell r="E75" t="str">
            <v>m2</v>
          </cell>
          <cell r="F75">
            <v>389.89</v>
          </cell>
        </row>
        <row r="76">
          <cell r="C76" t="str">
            <v>AD 19.05.0100 (A)</v>
          </cell>
          <cell r="D76" t="str">
            <v>Barracão de obra com parede de madeira, tipo chapa de madeira resinada com 10mm de espessura, pintadas internamente e externamente com PVA - látex, piso em concreto simples revestido com cimentado, estrutura de madeira serrada, cobertura de telhas onduladas de fibras vegetais e minerais com 3mm de espessura, inclusive instalações, esquadrias e ferragens, torre de madeira serrada com caixa d'água em polietileno, capacidade de 500l, com utilização de 3 vezes (ferragens, madeiras, quadro de luz, acessórios elétricos e hidráulicos, caixa d'água, telhas), exclusive as ligações provisórias e sanitários. (desonerado)</v>
          </cell>
          <cell r="E76" t="str">
            <v>m2</v>
          </cell>
          <cell r="F76">
            <v>333.06</v>
          </cell>
        </row>
        <row r="77">
          <cell r="C77" t="str">
            <v>AD 19.05.0200 (B)</v>
          </cell>
          <cell r="D77" t="str">
            <v>Sanitario com vaso, lavatorio e chuveiro para pessoal de obra, coletivo de 2 unidades e 4,2m2,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7" t="str">
            <v>un</v>
          </cell>
          <cell r="F77">
            <v>3136.09</v>
          </cell>
        </row>
        <row r="78">
          <cell r="C78" t="str">
            <v>AD 19.05.0250 (B)</v>
          </cell>
          <cell r="D78" t="str">
            <v>Sanitario com vaso, lavatorio e chuveiro para pessoal de obra, coletivo de 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8" t="str">
            <v>un</v>
          </cell>
          <cell r="F78">
            <v>1953.69</v>
          </cell>
        </row>
        <row r="79">
          <cell r="C79" t="str">
            <v>AD 19.05.0300 (/)</v>
          </cell>
          <cell r="D79" t="str">
            <v>Tapume de vedação ou proteção, executado com chapas de compensado, tipo chapa resinada ou similar, com 6mm de espessura, exclusive pintura. (desonerado)</v>
          </cell>
          <cell r="E79" t="str">
            <v>m2</v>
          </cell>
          <cell r="F79">
            <v>41.23</v>
          </cell>
        </row>
        <row r="80">
          <cell r="C80" t="str">
            <v>AD 19.05.0350 (/)</v>
          </cell>
          <cell r="D80" t="str">
            <v>Tapume de vedação ou proteção, executado com chapas de compensado, tipo chapa resinada ou similar, com 6mm de espessura, com utilização 2 vezes, exclusive pintura. (desonerado)</v>
          </cell>
          <cell r="E80" t="str">
            <v>m2</v>
          </cell>
          <cell r="F80">
            <v>32.93</v>
          </cell>
        </row>
        <row r="81">
          <cell r="C81" t="str">
            <v>AD 19.05.0400 (A)</v>
          </cell>
          <cell r="D81" t="str">
            <v>Tapume de vedação ou proteção, executado com tábuas de madeira serrada, sendo o aproveitamento da madeira 2 vezes, exclusive pintura. (desonerado)</v>
          </cell>
          <cell r="E81" t="str">
            <v>m2</v>
          </cell>
          <cell r="F81">
            <v>33.76</v>
          </cell>
        </row>
        <row r="82">
          <cell r="C82" t="str">
            <v>AD 19.05.0450 (/)</v>
          </cell>
          <cell r="D82" t="str">
            <v>Tapume de vedação ou proteção, executado com telhas trapezoidais de aço galvanizado (esp.: 0,50mm), inclusive duas demãos de pintura esmalte sintético, na face externa, considerando a utilização das telhas 4 vezes e da moldura em perna de 3"x3", duas vezes. (desonerado)</v>
          </cell>
          <cell r="E82" t="str">
            <v>m2</v>
          </cell>
          <cell r="F82">
            <v>29.07</v>
          </cell>
        </row>
        <row r="83">
          <cell r="C83" t="str">
            <v>AD 19.05.0500 (/)</v>
          </cell>
          <cell r="D83" t="str">
            <v>Aluguel de banheiro quimico, incluindo transporte de ida e volta, manutenção e higienização 3 vezes por semana. Modelo Luxo, dimensções 2,31 x 1,15 x 1,15m. (desonerado)</v>
          </cell>
          <cell r="E83" t="str">
            <v>un.mês</v>
          </cell>
          <cell r="F83">
            <v>980</v>
          </cell>
        </row>
        <row r="84">
          <cell r="C84" t="str">
            <v>AD 19.10 Galpões</v>
          </cell>
        </row>
        <row r="85">
          <cell r="C85" t="str">
            <v>AD 19.10.0050 (/)</v>
          </cell>
          <cell r="D85" t="str">
            <v>Galpão de canteiro de obras, para oficina e/ou depósito, inclusive o madeiramento, a cobertura de telha ondulada de fibrocimento, sem amianto, de 6mm de espessura, preparo do terreno e piso cimentado. (desonerado)</v>
          </cell>
          <cell r="E85" t="str">
            <v>m2</v>
          </cell>
          <cell r="F85">
            <v>214.47</v>
          </cell>
        </row>
        <row r="86">
          <cell r="C86" t="str">
            <v>AD 19.15 Container</v>
          </cell>
        </row>
        <row r="87">
          <cell r="C87" t="str">
            <v>AD 19.15.0050 (/)</v>
          </cell>
          <cell r="D87" t="str">
            <v>Container escritório, modelo padrão, medindo: (6x2,4x2,55)m, em estrutura de aço, composto por piso de madeira corrida, paredes forradas com compensado naval, teto com isolamento térmico, com 1 porta de (0,80x2,10)m, 2 basculantes de (1,20x1,20)m, WC com pia, vaso sanitário e chuveiro,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7" t="str">
            <v>un.mês</v>
          </cell>
          <cell r="F87">
            <v>400</v>
          </cell>
        </row>
        <row r="88">
          <cell r="C88" t="str">
            <v>AD 19.15.0100 (/)</v>
          </cell>
          <cell r="D88" t="str">
            <v>Container escritório, vestiário ou depósito, modelo padrão, medindo: (6x2,4x2,55)m, em estrutura de aço, composto por piso de madeira, paredes forradas com compensado naval, teto com isolamento térmico, com 1 porta de (0,80x2,10)m, 2 basculantes de (1,20x1,20),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8" t="str">
            <v>un.mês</v>
          </cell>
          <cell r="F88">
            <v>300</v>
          </cell>
        </row>
        <row r="89">
          <cell r="C89" t="str">
            <v>AD 19.15.0150 (/)</v>
          </cell>
          <cell r="D89" t="str">
            <v>Container WC, modelo padrão, medindo: (6x2,4x2,55)m, em estrutura de aço, composto por piso de compensado naval revestido com plurigoma, paredes ao natural, teto com isolamento térmico, com 1 porta de (0,80x2,10)m, 2 basculantes de (1,20x1,20), com 5 chuveiros, 3 vasos sanitários, mictório e 3 lavatórios, 2 pontos de iluminação, distribuição interna das instalações elétricas e hidráulicas até o ponto de entrada/saída da unidade e peso aproximado de 2,3t, exclusive carga, descarga e transporte ida e volta ao canteiro.  Aluguel mensal. (desonerado)</v>
          </cell>
          <cell r="E89" t="str">
            <v>un.mês</v>
          </cell>
          <cell r="F89">
            <v>500</v>
          </cell>
        </row>
        <row r="90">
          <cell r="C90" t="str">
            <v>AD 19.20 Ligações Provisórias</v>
          </cell>
        </row>
        <row r="91">
          <cell r="C91" t="str">
            <v>AD 19.20.0050 (/)</v>
          </cell>
          <cell r="D91" t="str">
            <v>Instalação e ligação provisórias de alimentação de energia elétrica, em baixa tensão (BT), para canteiro de obras, exclusive o fornecimento do medidor. (desonerado)</v>
          </cell>
          <cell r="E91" t="str">
            <v>un</v>
          </cell>
          <cell r="F91">
            <v>1326.91</v>
          </cell>
        </row>
        <row r="92">
          <cell r="C92" t="str">
            <v>AD 19.20.0100 (/)</v>
          </cell>
          <cell r="D92" t="str">
            <v>Instalação e ligação provisória de obra de água e esgoto a rede pública. (desonerado)</v>
          </cell>
          <cell r="E92" t="str">
            <v>un</v>
          </cell>
          <cell r="F92">
            <v>1132.17</v>
          </cell>
        </row>
        <row r="93">
          <cell r="C93" t="str">
            <v>AD 19.25 Sinalização de Obras Públicas</v>
          </cell>
        </row>
        <row r="94">
          <cell r="C94" t="str">
            <v>AD 19.25.0050 (A)</v>
          </cell>
          <cell r="D94" t="str">
            <v>Barragem de bloqueio, de obra na via pública, de acordo com a Deliberação OCOR 01/2001 de 17/10/2001, compreendendo o fornecimento, pintura dos suportes de madeira e reaproveitamento do conjunto 40 vezes. (desonerado)</v>
          </cell>
          <cell r="E94" t="str">
            <v>m</v>
          </cell>
          <cell r="F94">
            <v>2.34</v>
          </cell>
        </row>
        <row r="95">
          <cell r="C95" t="str">
            <v>AD 19.25.0051 (/)</v>
          </cell>
          <cell r="D95" t="str">
            <v>Tapume-barragem, removível, para bloqueio de veículos e pedestres e proteção de intervenções em faixas de rolamento de vias e em passeios públicos, altura útil de 1,40m, com pintura de face externa em forma de seta, no sentido obrigatório do desvio, nas cores vermelha e fundo branco, madeiramento (chapa resinada de 10mm, encabeçamento de (5 x 5)cm, dois pontaletes de (7,5 x 7,5)cm por chapa) cravado em bloco pré-moldado de concreto de (0,40 x 0,40 x 0,30)cm, calculada a utilização para 05 obras. (desonerado)</v>
          </cell>
          <cell r="E95" t="str">
            <v>m</v>
          </cell>
          <cell r="F95">
            <v>29.65</v>
          </cell>
        </row>
        <row r="96">
          <cell r="C96" t="str">
            <v>AD 19.25.0100 (/)</v>
          </cell>
          <cell r="D96" t="str">
            <v>Barragem de bloqueio, de obra na via pública, de acordo com a Deliberação OCOR 01/2001 de 17/10/2001, compreendendo a colocação e retirada uma vez. (desonerado)</v>
          </cell>
          <cell r="E96" t="str">
            <v>m</v>
          </cell>
          <cell r="F96">
            <v>8.66</v>
          </cell>
        </row>
        <row r="97">
          <cell r="C97" t="str">
            <v>AD 19.25.0150 (/)</v>
          </cell>
          <cell r="D97" t="str">
            <v>Demarcação provisória de pavimento, por pintura, em cor amarela.  Medido por área efetivamente pintada. (desonerado)</v>
          </cell>
          <cell r="E97" t="str">
            <v>m2</v>
          </cell>
          <cell r="F97">
            <v>7.68</v>
          </cell>
        </row>
        <row r="98">
          <cell r="C98" t="str">
            <v>AD 19.25.0200 (/)</v>
          </cell>
          <cell r="D98" t="str">
            <v>Placa de sinalização para obra na via pública, com 0,60m de largura por 1m de altura, com avisos em letras pintadas, compreendendo o fornecimento e pintura, inclusive da estrutura e suporte em madeira serrada e base de concreto. (desonerado)</v>
          </cell>
          <cell r="E98" t="str">
            <v>un</v>
          </cell>
          <cell r="F98">
            <v>91.64</v>
          </cell>
        </row>
        <row r="99">
          <cell r="C99" t="str">
            <v>AD 19.25.0210 (/)</v>
          </cell>
          <cell r="D99" t="str">
            <v>Placa de sinalização para obra na via pública, tipo cavalete articulado, confeccionado em chapa Pet 2,4mm, fundo, textos e símbolos em vinil auto adesivo, estrutura em aço tratado a base de Wash primer, pintado pelo processo eletrostático, nas dimensões de 0,60m x 1,00m. Fornecimento. (desonerado)</v>
          </cell>
          <cell r="E99" t="str">
            <v>un</v>
          </cell>
          <cell r="F99">
            <v>576</v>
          </cell>
        </row>
        <row r="100">
          <cell r="C100" t="str">
            <v>AD 19.25.0250 (/)</v>
          </cell>
          <cell r="D100" t="str">
            <v>Placa de sinalização para obra na via pública, compreendendo exclusivamente o serviço de colocação e retirada. (desonerado)</v>
          </cell>
          <cell r="E100" t="str">
            <v>un</v>
          </cell>
          <cell r="F100">
            <v>2.6</v>
          </cell>
        </row>
        <row r="101">
          <cell r="C101" t="str">
            <v>AD 19.25.0300 (A)</v>
          </cell>
          <cell r="D101" t="str">
            <v>Placa de identificação de obra pública, inclusive pintura, estrutura, suporte de madeira em peças de madeira serrada de (7,5 x 7,5)cm e transporte.  Fornecimento e colocação. (desonerado)</v>
          </cell>
          <cell r="E101" t="str">
            <v>m2</v>
          </cell>
          <cell r="F101">
            <v>350.31</v>
          </cell>
        </row>
        <row r="102">
          <cell r="C102" t="str">
            <v>AD 19.25.0310 (/)</v>
          </cell>
          <cell r="D102" t="str">
            <v>Placa de identificação de obra pública, confeccionado em chapa de Pet 2,0mm, fundo, textos e símbolos em vinil auto adesivo e estrutura de requadro, suporte estruturado em peça de madeira serrada de (7,5 x 7,5)cm pintado, inclusive transporte. Fornecimento e colocação. (desonerado)</v>
          </cell>
          <cell r="E102" t="str">
            <v>m2</v>
          </cell>
          <cell r="F102">
            <v>376.11</v>
          </cell>
        </row>
        <row r="103">
          <cell r="C103" t="str">
            <v>AD 19.25.0350 (/)</v>
          </cell>
          <cell r="D103" t="str">
            <v>Semáforo para sinalização de obra na via pública, compreendendo exclusivamente o serviço e retirada. (desonerado)</v>
          </cell>
          <cell r="E103" t="str">
            <v>un</v>
          </cell>
          <cell r="F103">
            <v>9.64</v>
          </cell>
        </row>
        <row r="104">
          <cell r="C104" t="str">
            <v>AD 19.25.0400 (A)</v>
          </cell>
          <cell r="D104" t="str">
            <v>Semaforo para sinalizaçao de obra na via publica, compreendendo o fornecimento do semaforo, do suporte de madeira e do material eletrico. Exclusive a colocacao e retirada. (desonerado)</v>
          </cell>
          <cell r="E104" t="str">
            <v>un</v>
          </cell>
          <cell r="F104">
            <v>48.44</v>
          </cell>
        </row>
        <row r="106">
          <cell r="C106" t="str">
            <v>AD 24.05 Sinalização Preventiva</v>
          </cell>
        </row>
        <row r="107">
          <cell r="C107" t="str">
            <v>AD 24.05.0050 (/)</v>
          </cell>
          <cell r="D107" t="str">
            <v>Aluguel de balizador vagalume, equipado com pisca alerta e painéis de fita refletiva padrão Engenharia com altura de 1,32m, de acordo com o manual do DNSR e CET-RIO, incluindo manutenção, primeira colocação e retirada da obra. (desonerado)</v>
          </cell>
          <cell r="E107" t="str">
            <v>un.mês</v>
          </cell>
          <cell r="F107">
            <v>75</v>
          </cell>
        </row>
        <row r="108">
          <cell r="C108" t="str">
            <v>AD 24.05.0150 (/)</v>
          </cell>
          <cell r="D108" t="str">
            <v>Aluguel de cavalete minicade, equipado com painéis refletivos de alta intensidade e um pisca alerta com célula foto-elétrica, alimentada por 2 baterias de 6V (dispensa o uso de gerador). (desonerado)</v>
          </cell>
          <cell r="E108" t="str">
            <v>un.mês</v>
          </cell>
          <cell r="F108">
            <v>41</v>
          </cell>
        </row>
        <row r="109">
          <cell r="C109" t="str">
            <v>AD 24.05.0200 (/)</v>
          </cell>
          <cell r="D109" t="str">
            <v>Aluguel de cavalete plástico universal de polietileno de alto impacto, na cor branca, com painéis de fita refletiva na dimensões (1,15x0,61)m, permitindo adaptação de até 2 piscas alertas e placas de sinalizações diversas, de acordo com o manual do DNSR e CET-RIO, com mais acessórios, incluindo 1 pisca alerta, primeira colocação e retirada no final da obra. (desonerado)</v>
          </cell>
          <cell r="E109" t="str">
            <v>un.mês</v>
          </cell>
          <cell r="F109">
            <v>52</v>
          </cell>
        </row>
        <row r="110">
          <cell r="C110" t="str">
            <v>AD 24.05.0250 (/)</v>
          </cell>
          <cell r="D110" t="str">
            <v>Aluguel de cone canalizador empilhável T-Topde de alta densidade de polietileno inquebrável, com 1,06m de altura e 0,33m de faixa refletiva com base de borracha removível, permitindo prestação de pisca alerta, de acordo com o manual do DNSR e CET-RIO, com mais acessórios, incluindo manutenção, colocação e retirada no final da obra, excluindo o pisca alerta. (desonerado)</v>
          </cell>
          <cell r="E110" t="str">
            <v>un.mês</v>
          </cell>
          <cell r="F110">
            <v>48</v>
          </cell>
        </row>
        <row r="111">
          <cell r="C111" t="str">
            <v>AD 24.05.0300 (A)</v>
          </cell>
          <cell r="D111" t="str">
            <v>Aluguel de pisca alerta para adaptação em cones canalizadores e cavaletes. (desonerado)</v>
          </cell>
          <cell r="E111" t="str">
            <v>un.mês</v>
          </cell>
          <cell r="F111">
            <v>36.65</v>
          </cell>
        </row>
        <row r="112">
          <cell r="C112" t="str">
            <v>AD 24.05.0350 (/)</v>
          </cell>
          <cell r="D112" t="str">
            <v>Aluguel de placas de sinalização de obras, refletivas, revestidas com película refletiva grau técnico. (desonerado)</v>
          </cell>
          <cell r="E112" t="str">
            <v>m2.mês</v>
          </cell>
          <cell r="F112">
            <v>27</v>
          </cell>
        </row>
        <row r="113">
          <cell r="C113" t="str">
            <v>AD 24.05.0450 (A)</v>
          </cell>
          <cell r="D113" t="str">
            <v>Rolo de tela plástica, nas dimensões de (50x1,20)m, na cor laranja, sendo utilizada 2 vezes.  Fornecimento. (desonerado)</v>
          </cell>
          <cell r="E113" t="str">
            <v>m</v>
          </cell>
          <cell r="F113">
            <v>0.64</v>
          </cell>
        </row>
        <row r="114">
          <cell r="C114" t="str">
            <v>AD 24.05.0500 (A)</v>
          </cell>
          <cell r="D114" t="str">
            <v>Proteção de canteiro de obra em áreas públicas, compreendendo tela plástica, estrutura de madeira a cada 3m de distância com base de concreto, utilização 2 vezes. (desonerado)</v>
          </cell>
          <cell r="E114" t="str">
            <v>m</v>
          </cell>
          <cell r="F114">
            <v>13.44</v>
          </cell>
        </row>
        <row r="116">
          <cell r="C116" t="str">
            <v>AD 29.05 Relatórios</v>
          </cell>
        </row>
        <row r="117">
          <cell r="C117" t="str">
            <v>AD 29.05.0050 (B)</v>
          </cell>
          <cell r="D117" t="str">
            <v>Relatório final de obras ou serviços de engenharia, incluindo desenhos tamanho A-1 em "Autocad for Windows", registro fotográfico dos serviços com fotos (10x15)cm acompanhadas de legendas e indicação da localização, informações contratuais, planilha orçamentária e descrição do escopo dos serviços, realizados, todos com texto em "Word for Windows", conforme recomendações e especificações do órgão contratante.  O Relatório deverá ser apresentado em duas vias (original e cópia) encadernadas e acompanhadas de cópia digitalizada e armazenada em "DVD Rom".  O item deverá ser medido pelo número de pranchas originais que compõe o relatório. (desonerado)</v>
          </cell>
          <cell r="E117" t="str">
            <v>un</v>
          </cell>
          <cell r="F117">
            <v>1392.95</v>
          </cell>
        </row>
        <row r="118">
          <cell r="C118" t="str">
            <v>AD 29.05.0100 (/)</v>
          </cell>
          <cell r="D118" t="str">
            <v>Relatório de Implantação e Acompanhamento (RIA) do PGRCC, incluindo a apresentação dos comprovantes do Transporte e Destinação Final dos RCC (Classes A, B, C e D), Lista de Treinamentos dos Funcionários e Registro Fotográfico dos locais de acondicionamento e treinamento com fotos (10X15)cm acompanhadas de legendas e indicacao da localizacao, conforme recomendacoes e especificacoes do orgao contratante. O Relatorio devera ser apresentado em duas vias (original e copia) encadernadas e acompanhadas de copia digitalizada e armazenada em "DVD Rom". (desonerado)</v>
          </cell>
          <cell r="E118" t="str">
            <v>un</v>
          </cell>
          <cell r="F118">
            <v>1212.56</v>
          </cell>
        </row>
        <row r="119">
          <cell r="C119" t="str">
            <v>AD 29.05.0200 (/)</v>
          </cell>
          <cell r="D119" t="str">
            <v>Relatório técnico cadastral de estruturas de drenagem em encostas, conforme modelo GEO-RIO.  Incluído vistoria em campo, desenhos digitais georreferenciados e cotados da estrutura e registro fotográfico. (desonerado)</v>
          </cell>
          <cell r="E119" t="str">
            <v>m</v>
          </cell>
          <cell r="F119">
            <v>5.54</v>
          </cell>
        </row>
        <row r="120">
          <cell r="C120" t="str">
            <v>AD 29.05.0300 (/)</v>
          </cell>
          <cell r="D120" t="str">
            <v>Relatório técnico cadastral de estruturas de contenção em encostas, conforme modelo GEO-RIO.  Incluído vistoria em campo, desenhos digitais georreferenciados e cotados da estrutura e registro fotográfico. (desonerado)</v>
          </cell>
          <cell r="E120" t="str">
            <v>m2</v>
          </cell>
          <cell r="F120">
            <v>8.42</v>
          </cell>
        </row>
        <row r="122">
          <cell r="C122" t="str">
            <v>AD 34.05 Ensaios em Betumes e em Misturas Betuminosas "Recomenda-se a não utilização deste item para fins de confrontação de resultados com especificações técnicas"</v>
          </cell>
        </row>
        <row r="123">
          <cell r="C123" t="str">
            <v>AD 34.05.0050 (/)</v>
          </cell>
          <cell r="D123" t="str">
            <v>Carga das partículas (PMB-565). (desonerado)</v>
          </cell>
          <cell r="E123" t="str">
            <v>un</v>
          </cell>
          <cell r="F123">
            <v>119.38</v>
          </cell>
        </row>
        <row r="124">
          <cell r="C124" t="str">
            <v>AD 34.05.0053 (/)</v>
          </cell>
          <cell r="D124" t="str">
            <v>Desemulsibilidade (PMB-580). (desonerado)</v>
          </cell>
          <cell r="E124" t="str">
            <v>un</v>
          </cell>
          <cell r="F124">
            <v>114.82</v>
          </cell>
        </row>
        <row r="125">
          <cell r="C125" t="str">
            <v>AD 34.05.0056 (/)</v>
          </cell>
          <cell r="D125" t="str">
            <v>Penetração à 25°C, 100g, 5s (MB-107). (desonerado)</v>
          </cell>
          <cell r="E125" t="str">
            <v>un</v>
          </cell>
          <cell r="F125">
            <v>98.42</v>
          </cell>
        </row>
        <row r="126">
          <cell r="C126" t="str">
            <v>AD 34.05.0059 (/)</v>
          </cell>
          <cell r="D126" t="str">
            <v>Ponto de Fulgor Cleveland (MB-90). (desonerado)</v>
          </cell>
          <cell r="E126" t="str">
            <v>un</v>
          </cell>
          <cell r="F126">
            <v>82.02</v>
          </cell>
        </row>
        <row r="127">
          <cell r="C127" t="str">
            <v>AD 34.05.0062 (/)</v>
          </cell>
          <cell r="D127" t="str">
            <v>Viscosidade SSF a cada temperatura, para emulsão (PMB-581 a 512). (desonerado)</v>
          </cell>
          <cell r="E127" t="str">
            <v>un</v>
          </cell>
          <cell r="F127">
            <v>106.62</v>
          </cell>
        </row>
        <row r="128">
          <cell r="C128" t="str">
            <v>AD 34.10 Ensaios com Cimento Portland "Recomenda-se a não utilização deste item para fins de confrontação de resultados com especificações técnicas"</v>
          </cell>
        </row>
        <row r="129">
          <cell r="C129" t="str">
            <v>AD 34.10.0050 (/)</v>
          </cell>
          <cell r="D129" t="str">
            <v>Ensaio normal completo (MB-1). (desonerado)</v>
          </cell>
          <cell r="E129" t="str">
            <v>un</v>
          </cell>
          <cell r="F129">
            <v>2533.41</v>
          </cell>
        </row>
        <row r="130">
          <cell r="C130" t="str">
            <v>AD 34.10.0100 (/)</v>
          </cell>
          <cell r="D130" t="str">
            <v>Ensaio químico completo de cimento. (desonerado)</v>
          </cell>
          <cell r="E130" t="str">
            <v>un</v>
          </cell>
          <cell r="F130">
            <v>1467.19</v>
          </cell>
        </row>
        <row r="131">
          <cell r="C131" t="str">
            <v>AD 34.15 Ensaios em Concreto "Recomenda-se a não utilização deste item para fins de confrontação de resultados com especificações técnicas"</v>
          </cell>
        </row>
        <row r="132">
          <cell r="C132" t="str">
            <v>AD 34.15.0050 (A)</v>
          </cell>
          <cell r="D132" t="str">
            <v>Controle tecnológico de obras em concreto armado, considerando-se apenas o controle do concreto e constando de coleta, moldagem e capeamento de corpos de prova, transporte até 50Km, ensaios de resistência à compressão aos 28 dias e "slump test", medido por m3 de concreto colocado nas formas. (desonerado)</v>
          </cell>
          <cell r="E132" t="str">
            <v>m3</v>
          </cell>
          <cell r="F132">
            <v>27.98</v>
          </cell>
        </row>
        <row r="133">
          <cell r="C133" t="str">
            <v>AD 34.15.0100 (A)</v>
          </cell>
          <cell r="D133" t="str">
            <v>Ensaio de resistência à compressão de corpo de prova cilíndrico (15x30)cm, exclusive o transporte. (desonerado)</v>
          </cell>
          <cell r="E133" t="str">
            <v>un</v>
          </cell>
          <cell r="F133">
            <v>49.39</v>
          </cell>
        </row>
        <row r="134">
          <cell r="C134" t="str">
            <v>AD 34.15.0150 (A)</v>
          </cell>
          <cell r="D134" t="str">
            <v>Moldagem e coleta de corpo de prova de concreto e transporte a 50Km, por topo. (desonerado)</v>
          </cell>
          <cell r="E134" t="str">
            <v>un</v>
          </cell>
          <cell r="F134">
            <v>43.36</v>
          </cell>
        </row>
        <row r="135">
          <cell r="C135" t="str">
            <v>AD 34.15.0200 (A)</v>
          </cell>
          <cell r="D135" t="str">
            <v>Remate e capeamento de corpo de prova, exclusive o transporte. (desonerado)</v>
          </cell>
          <cell r="E135" t="str">
            <v>un</v>
          </cell>
          <cell r="F135">
            <v>12.99</v>
          </cell>
        </row>
        <row r="136">
          <cell r="C136" t="str">
            <v>AD 34.20 Ensaios em Mistura Asfáltica "Recomenda-se a não utilização deste item para fins de confrontação de resultados com especificações técnicas"</v>
          </cell>
        </row>
        <row r="137">
          <cell r="C137" t="str">
            <v>AD 34.20.0050 (/)</v>
          </cell>
          <cell r="D137" t="str">
            <v>Análise granulométrica após extração do ligante. (desonerado)</v>
          </cell>
          <cell r="E137" t="str">
            <v>un</v>
          </cell>
          <cell r="F137">
            <v>287.06</v>
          </cell>
        </row>
        <row r="138">
          <cell r="C138" t="str">
            <v>AD 34.20.0053 (/)</v>
          </cell>
          <cell r="D138" t="str">
            <v>Densidade aparente (DPTM-77/63). (desonerado)</v>
          </cell>
          <cell r="E138" t="str">
            <v>un</v>
          </cell>
          <cell r="F138">
            <v>82.02</v>
          </cell>
        </row>
        <row r="139">
          <cell r="C139" t="str">
            <v>AD 34.20.0056 (/)</v>
          </cell>
          <cell r="D139" t="str">
            <v>Determinação, com auxílio de sonda rotativa, da densidade de mistura compactada, por corpo de prova. (desonerado)</v>
          </cell>
          <cell r="E139" t="str">
            <v>un</v>
          </cell>
          <cell r="F139">
            <v>82.02</v>
          </cell>
        </row>
        <row r="140">
          <cell r="C140" t="str">
            <v>AD 34.20.0059 (/)</v>
          </cell>
          <cell r="D140" t="str">
            <v>Determinação da estabilidade e fluência Marshall (DPTM-43/64). (desonerado)</v>
          </cell>
          <cell r="E140" t="str">
            <v>un</v>
          </cell>
          <cell r="F140">
            <v>188.64</v>
          </cell>
        </row>
        <row r="141">
          <cell r="C141" t="str">
            <v>AD 34.20.0062 (/)</v>
          </cell>
          <cell r="D141" t="str">
            <v>Determinação do teor de betume (DBTM-53/63). (desonerado)</v>
          </cell>
          <cell r="E141" t="str">
            <v>un</v>
          </cell>
          <cell r="F141">
            <v>287.06</v>
          </cell>
        </row>
        <row r="142">
          <cell r="C142" t="str">
            <v>AD 34.20.0065 (/)</v>
          </cell>
          <cell r="D142" t="str">
            <v>Fadiga por compressão diametral. (desonerado)</v>
          </cell>
          <cell r="E142" t="str">
            <v>un</v>
          </cell>
          <cell r="F142">
            <v>3435.6</v>
          </cell>
        </row>
        <row r="143">
          <cell r="C143" t="str">
            <v>AD 34.20.0068 (/)</v>
          </cell>
          <cell r="D143" t="str">
            <v>Fadiga por flexão (vigota). (desonerado)</v>
          </cell>
          <cell r="E143" t="str">
            <v>un</v>
          </cell>
          <cell r="F143">
            <v>8014.88</v>
          </cell>
        </row>
        <row r="144">
          <cell r="C144" t="str">
            <v>AD 34.20.0071 (/)</v>
          </cell>
          <cell r="D144" t="str">
            <v>Módulo resiliente por compressão diametral. (desonerado)</v>
          </cell>
          <cell r="E144" t="str">
            <v>un</v>
          </cell>
          <cell r="F144">
            <v>526.73</v>
          </cell>
        </row>
        <row r="145">
          <cell r="C145" t="str">
            <v>AD 34.20.0074 (/)</v>
          </cell>
          <cell r="D145" t="str">
            <v>Módulo resiliente por flexão (vigota). (desonerado)</v>
          </cell>
          <cell r="E145" t="str">
            <v>un</v>
          </cell>
          <cell r="F145">
            <v>1099.94</v>
          </cell>
        </row>
        <row r="146">
          <cell r="C146" t="str">
            <v>AD 34.20.0077 (/)</v>
          </cell>
          <cell r="D146" t="str">
            <v>Recuperação do ligante (Abson). (desonerado)</v>
          </cell>
          <cell r="E146" t="str">
            <v>un</v>
          </cell>
          <cell r="F146">
            <v>575.03</v>
          </cell>
        </row>
        <row r="147">
          <cell r="C147" t="str">
            <v>AD 34.25 Ensaios em Solos e Rochas "Recomenda-se a não utilização deste item para fins de confrontação de resultados com especificações técnicas"</v>
          </cell>
        </row>
        <row r="148">
          <cell r="C148" t="str">
            <v>AD 34.25.0050 (/)</v>
          </cell>
          <cell r="D148" t="str">
            <v>Ensaio de cisalhamento direto, em juntas (diaclases), em laboratório, com controle de deslocamento cisalhante e da tensão normal aplicada, através de sistema de aquisição de dados automático, para 5 níveis de tensão normal, incluindo a preparação da amostra por corpo de prova e de relatório, excluindo a extração da amostra orientada. (desonerado)</v>
          </cell>
          <cell r="E148" t="str">
            <v>un</v>
          </cell>
          <cell r="F148">
            <v>1846.29</v>
          </cell>
        </row>
        <row r="149">
          <cell r="C149" t="str">
            <v>AD 34.25.0100 (/)</v>
          </cell>
          <cell r="D149" t="str">
            <v>Ensaio para determinação de Módulo de Deformação, coeficiente de Poisson e resistência à compressão, em corpos de prova de rocha, nos diâmetros N até H, excluindo a preparação da amostra, por corpo de prova. (desonerado)</v>
          </cell>
          <cell r="E149" t="str">
            <v>un</v>
          </cell>
          <cell r="F149">
            <v>267.01</v>
          </cell>
        </row>
        <row r="150">
          <cell r="C150" t="str">
            <v>AD 34.25.0150 (/)</v>
          </cell>
          <cell r="D150" t="str">
            <v>Ensaio para determinação da resistência á compressão simples axial, em corpos de prova em rocha, com diâmetro entre N até H, excluindo a preparação da amostra. (desonerado)</v>
          </cell>
          <cell r="E150" t="str">
            <v>un</v>
          </cell>
          <cell r="F150">
            <v>164.13</v>
          </cell>
        </row>
        <row r="151">
          <cell r="C151" t="str">
            <v>AD 34.25.0200 (/)</v>
          </cell>
          <cell r="D151" t="str">
            <v>Ensaio de SPT, com amostrador padrão, durante sondagem rotativa mista, qualquer diâmetro, qualquer profundidade, por ensaio. (desonerado)</v>
          </cell>
          <cell r="E151" t="str">
            <v>un</v>
          </cell>
          <cell r="F151">
            <v>58.64</v>
          </cell>
        </row>
        <row r="152">
          <cell r="C152" t="str">
            <v>AD 34.25.0250 (/)</v>
          </cell>
          <cell r="D152" t="str">
            <v>Preparação de corpos de prova, em rocha, com serra diamantada, incluindo retificação de topo, base e geratriz, nos diâmetros de N até H, por corpo de prova. (desonerado)</v>
          </cell>
          <cell r="E152" t="str">
            <v>un</v>
          </cell>
          <cell r="F152">
            <v>82.02</v>
          </cell>
        </row>
        <row r="153">
          <cell r="C153" t="str">
            <v>AD 34.30 Ensaios em Estruturas de Concreto Armado ou Protendido "Recomenda-se a não utilização deste item para fins de confrontação de resultados com especificações técnicas"</v>
          </cell>
        </row>
        <row r="154">
          <cell r="C154" t="str">
            <v>AD 34.30.0050 (A)</v>
          </cell>
          <cell r="D154" t="str">
            <v>Avaliação da espessura de carbonatação, por ponto, em estruturas de concreto armado ou protendido, através de aspersão de solução de fenolftaleína, inclusive coleta da amostra. (desonerado)</v>
          </cell>
          <cell r="E154" t="str">
            <v>un</v>
          </cell>
          <cell r="F154">
            <v>350.5</v>
          </cell>
        </row>
        <row r="155">
          <cell r="C155" t="str">
            <v>AD 34.30.0150 (/)</v>
          </cell>
          <cell r="D155" t="str">
            <v>Determinação do índice de vazios, massa específica e capacidade de absorção do concreto, através de corpo de prova retirado em estruturas de concreto armado ou protendido, conforme NBR 9778, inclusive coleta da amostra. (desonerado)</v>
          </cell>
          <cell r="E155" t="str">
            <v>un</v>
          </cell>
          <cell r="F155">
            <v>670.2</v>
          </cell>
        </row>
        <row r="156">
          <cell r="C156" t="str">
            <v>AD 34.30.0200 (/)</v>
          </cell>
          <cell r="D156" t="str">
            <v>Determinação de teor de cloretos, por amostra, em estruturas de concreto armado ou protendido, conforme Norma da ACI-318/31-BR36, inclusive coleta da amostra. (desonerado)</v>
          </cell>
          <cell r="E156" t="str">
            <v>un</v>
          </cell>
          <cell r="F156">
            <v>378.85</v>
          </cell>
        </row>
        <row r="157">
          <cell r="C157" t="str">
            <v>AD 34.30.0250 (/)</v>
          </cell>
          <cell r="D157" t="str">
            <v>Determinação do teor de sulfatos, por amostra, em estruturas de concreto armado ou protendido, conforme boletim n° 25 do IPT, inclusive coleta da amostra. (desonerado)</v>
          </cell>
          <cell r="E157" t="str">
            <v>un</v>
          </cell>
          <cell r="F157">
            <v>378.85</v>
          </cell>
        </row>
        <row r="158">
          <cell r="C158" t="str">
            <v>AD 34.30.0300 (/)</v>
          </cell>
          <cell r="D158" t="str">
            <v>Extração de corpo de prova de concreto, diâmetro de 4", com corte, preparo e ensaios de compressão axial, para determinação da resistência do concreto em estruturas de concreto, armado ou protendido, conforme NBR-7680 e NBR-5739, inclusive coleta da amostra. (desonerado)</v>
          </cell>
          <cell r="E158" t="str">
            <v>un</v>
          </cell>
          <cell r="F158">
            <v>626.1</v>
          </cell>
        </row>
        <row r="159">
          <cell r="C159" t="str">
            <v>AD 34.30.0350 (/)</v>
          </cell>
          <cell r="D159" t="str">
            <v>Reconstituição do traço de concreto, por amostra, através de corpos de provas retirados em estruturas de concreto armado ou protendido, conforme boletim n° 25 do IPT, inclusive coleta de amostra. (desonerado)</v>
          </cell>
          <cell r="E159" t="str">
            <v>un</v>
          </cell>
          <cell r="F159">
            <v>1961.7</v>
          </cell>
        </row>
        <row r="160">
          <cell r="C160" t="str">
            <v>AD 34.30.0400 (A)</v>
          </cell>
          <cell r="D160" t="str">
            <v>Verificação do potencial de corrosão da armadura (por ensaio, área de 2m2) em estrutura de concreto armado ou protendido, conforme Norma ASTM-C-868/87, inclusive coleta da amostra. (desonerado)</v>
          </cell>
          <cell r="E160" t="str">
            <v>un</v>
          </cell>
          <cell r="F160">
            <v>1201.2</v>
          </cell>
        </row>
        <row r="161">
          <cell r="C161" t="str">
            <v>AD 34.35 Ensaios de Caracterização "Recomenda-se a não utilização deste item para fins de confrontação de resultados com especificações técnicas"</v>
          </cell>
        </row>
        <row r="162">
          <cell r="C162" t="str">
            <v>AD 34.35.0050 (A)</v>
          </cell>
          <cell r="D162" t="str">
            <v>Amostra indeformada em bloco. (desonerado)</v>
          </cell>
          <cell r="E162" t="str">
            <v>un</v>
          </cell>
          <cell r="F162">
            <v>190.22</v>
          </cell>
        </row>
        <row r="163">
          <cell r="C163" t="str">
            <v>AD 34.35.0100 (/)</v>
          </cell>
          <cell r="D163" t="str">
            <v>Ensaio de amostra de areia. (desonerado)</v>
          </cell>
          <cell r="E163" t="str">
            <v>un</v>
          </cell>
          <cell r="F163">
            <v>1459.9</v>
          </cell>
        </row>
        <row r="164">
          <cell r="C164" t="str">
            <v>AD 34.35.0150 (/)</v>
          </cell>
          <cell r="D164" t="str">
            <v>Ensaio de amostra de material pétreo. (desonerado)</v>
          </cell>
          <cell r="E164" t="str">
            <v>un</v>
          </cell>
          <cell r="F164">
            <v>110.27</v>
          </cell>
        </row>
        <row r="165">
          <cell r="C165" t="str">
            <v>AD 34.35.0200 (/)</v>
          </cell>
          <cell r="D165" t="str">
            <v>Ensaio de compactação com energia Proctor Intermediário, conforme as recomendações da NBR7182 e da NBR6457. (desonerado)</v>
          </cell>
          <cell r="E165" t="str">
            <v>un</v>
          </cell>
          <cell r="F165">
            <v>421.02</v>
          </cell>
        </row>
        <row r="166">
          <cell r="C166" t="str">
            <v>AD 34.35.0250 (/)</v>
          </cell>
          <cell r="D166" t="str">
            <v>Ensaio de compactação com energia Proctor Modificado, conforme as recomendações da NBR7182 e da NBR6457. (desonerado)</v>
          </cell>
          <cell r="E166" t="str">
            <v>un</v>
          </cell>
          <cell r="F166">
            <v>490.28</v>
          </cell>
        </row>
        <row r="167">
          <cell r="C167" t="str">
            <v>AD 34.35.0300 (/)</v>
          </cell>
          <cell r="D167" t="str">
            <v>Ensaio de compactação com energia Proctor Normal, conforme recomendações da NBR 7182 e NBR 6457. (desonerado)</v>
          </cell>
          <cell r="E167" t="str">
            <v>un</v>
          </cell>
          <cell r="F167">
            <v>350.85</v>
          </cell>
        </row>
        <row r="168">
          <cell r="C168" t="str">
            <v>AD 34.35.0350 (/)</v>
          </cell>
          <cell r="D168" t="str">
            <v>Ensaio de compressão não confinada em amostra natural de solo, conforme recomendações da NBR12770. (desonerado)</v>
          </cell>
          <cell r="E168" t="str">
            <v>un</v>
          </cell>
          <cell r="F168">
            <v>182.26</v>
          </cell>
        </row>
        <row r="169">
          <cell r="C169" t="str">
            <v>AD 34.35.0400 (/)</v>
          </cell>
          <cell r="D169" t="str">
            <v>Ensaio de compressão simples em amostra moldada. (desonerado)</v>
          </cell>
          <cell r="E169" t="str">
            <v>un</v>
          </cell>
          <cell r="F169">
            <v>182.26</v>
          </cell>
        </row>
        <row r="170">
          <cell r="C170" t="str">
            <v>AD 34.35.0450 (A)</v>
          </cell>
          <cell r="D170" t="str">
            <v>Ensaio de palheta vane teste. (desonerado)</v>
          </cell>
          <cell r="E170" t="str">
            <v>un</v>
          </cell>
          <cell r="F170">
            <v>121.08</v>
          </cell>
        </row>
        <row r="171">
          <cell r="C171" t="str">
            <v>AD 34.35.0500 (A)</v>
          </cell>
          <cell r="D171" t="str">
            <v>Ensaio de perda d'água, sondagem rotativa em rocha. (desonerado)</v>
          </cell>
          <cell r="E171" t="str">
            <v>un</v>
          </cell>
          <cell r="F171">
            <v>111.6</v>
          </cell>
        </row>
        <row r="172">
          <cell r="C172" t="str">
            <v>AD 34.35.0550 (/)</v>
          </cell>
          <cell r="D172" t="str">
            <v>Ensaio para determinação do coeficiente de permeabilidade, em amostra argilosa moldada, à carga variável, conforme NBR14545. (desonerado)</v>
          </cell>
          <cell r="E172" t="str">
            <v>un</v>
          </cell>
          <cell r="F172">
            <v>280.68</v>
          </cell>
        </row>
        <row r="173">
          <cell r="C173" t="str">
            <v>AD 34.35.0600 (/)</v>
          </cell>
          <cell r="D173" t="str">
            <v>Ensaio para determinação do coeficiente de permeabilidade, em amostra argilosa natural, à carga variável, conforme NBR14545. (desonerado)</v>
          </cell>
          <cell r="E173" t="str">
            <v>un</v>
          </cell>
          <cell r="F173">
            <v>280.68</v>
          </cell>
        </row>
        <row r="174">
          <cell r="C174" t="str">
            <v>AD 34.35.0650 (/)</v>
          </cell>
          <cell r="D174" t="str">
            <v>Ensaio para determinação de coeficiente de permeabilidade, em amostra granular natural, à carga constante, conforme NBR13292. (desonerado)</v>
          </cell>
          <cell r="E174" t="str">
            <v>un</v>
          </cell>
          <cell r="F174">
            <v>273.39</v>
          </cell>
        </row>
        <row r="175">
          <cell r="C175" t="str">
            <v>AD 34.35.0700 (/)</v>
          </cell>
          <cell r="D175" t="str">
            <v>Ensaio para determinação do Índice Suporte Califórnia (CBR) - 5 pontos - obtido com energia Proctor Intermediário, através de, no mínimo, 5 corpos de prova, conforme recomendação da NBR9895, NBR6457, NBR7182. (desonerado)</v>
          </cell>
          <cell r="E175" t="str">
            <v>un</v>
          </cell>
          <cell r="F175">
            <v>1471.75</v>
          </cell>
        </row>
        <row r="176">
          <cell r="C176" t="str">
            <v>AD 34.35.0750 (/)</v>
          </cell>
          <cell r="D176" t="str">
            <v>Ensaio para determinação do Índice Suporte Califórnia (CBR) - 5 pontos - obtido com energia Proctor Modificado, através de, no mínimo, 5 corpos de prova, conforme recomendação da NBR9895, NBR6457, NBR7182. (desonerado)</v>
          </cell>
          <cell r="E176" t="str">
            <v>un</v>
          </cell>
          <cell r="F176">
            <v>1541.92</v>
          </cell>
        </row>
        <row r="177">
          <cell r="C177" t="str">
            <v>AD 34.35.0800 (/)</v>
          </cell>
          <cell r="D177" t="str">
            <v>Ensaio para determinação do Índice Suporte Califórnia (CBR) - 5 pontos - obtido com energia Proctor Normal, através de, no mínimo, 5 corpos de prova, conforme recomendação da NBR9895, NBR6457, NBR7182. (desonerado)</v>
          </cell>
          <cell r="E177" t="str">
            <v>un</v>
          </cell>
          <cell r="F177">
            <v>1332.32</v>
          </cell>
        </row>
        <row r="178">
          <cell r="C178" t="str">
            <v>AD 34.35.0850 (/)</v>
          </cell>
          <cell r="D178" t="str">
            <v>Ensaio para determinação do Índice Suporte Califórnia (CBR) - 3 pontos - obtido com energia Proctor Intermediário, através de, no mínimo, 5 corpos de prova, conforme recomendação da NBR9895, NBR6457, NBR7182. (desonerado)</v>
          </cell>
          <cell r="E178" t="str">
            <v>un</v>
          </cell>
          <cell r="F178">
            <v>911.3</v>
          </cell>
        </row>
        <row r="179">
          <cell r="C179" t="str">
            <v>AD 34.35.0900 (/)</v>
          </cell>
          <cell r="D179" t="str">
            <v>Ensaio para determinação do Índice Suporte Califórnia (CBR) - 3 pontos - obtido com energia Proctor Modificado, através de, no mínimo, 5 corpos de prova, conforme recomendação da NBR9895, NBR6457, NBR7182. (desonerado)</v>
          </cell>
          <cell r="E179" t="str">
            <v>un</v>
          </cell>
          <cell r="F179">
            <v>981.47</v>
          </cell>
        </row>
        <row r="180">
          <cell r="C180" t="str">
            <v>AD 34.35.0950 (/)</v>
          </cell>
          <cell r="D180" t="str">
            <v>Ensaio triaxial drenado em amostra moldada por CP. (desonerado)</v>
          </cell>
          <cell r="E180" t="str">
            <v>un</v>
          </cell>
          <cell r="F180">
            <v>1507.29</v>
          </cell>
        </row>
        <row r="181">
          <cell r="C181" t="str">
            <v>AD 34.35.1000 (/)</v>
          </cell>
          <cell r="D181" t="str">
            <v>Ensaio triaxial drenado em amostra natural por CP. (desonerado)</v>
          </cell>
          <cell r="E181" t="str">
            <v>un</v>
          </cell>
          <cell r="F181">
            <v>1401.58</v>
          </cell>
        </row>
        <row r="182">
          <cell r="C182" t="str">
            <v>AD 34.35.1050 (/)</v>
          </cell>
          <cell r="D182" t="str">
            <v>Ensaio triaxial não drenado em amostra moldada por CP. (desonerado)</v>
          </cell>
          <cell r="E182" t="str">
            <v>un</v>
          </cell>
          <cell r="F182">
            <v>595.99</v>
          </cell>
        </row>
        <row r="183">
          <cell r="C183" t="str">
            <v>AD 34.35.1100 (/)</v>
          </cell>
          <cell r="D183" t="str">
            <v>Ensaio triaxial não drenado em amostra natural por CP. (desonerado)</v>
          </cell>
          <cell r="E183" t="str">
            <v>un</v>
          </cell>
          <cell r="F183">
            <v>525.82000000000005</v>
          </cell>
        </row>
        <row r="185">
          <cell r="C185" t="str">
            <v>AD 39.05 Mão-de-Obra da Administração Local</v>
          </cell>
        </row>
        <row r="186">
          <cell r="C186" t="str">
            <v>AD 39.05.0050 (/)</v>
          </cell>
          <cell r="D186" t="str">
            <v>Ajudante (inclusive encargos sociais). (desonerado)</v>
          </cell>
          <cell r="E186" t="str">
            <v>h</v>
          </cell>
          <cell r="F186">
            <v>12.97</v>
          </cell>
        </row>
        <row r="187">
          <cell r="C187" t="str">
            <v>AD 39.05.0056 (/)</v>
          </cell>
          <cell r="D187" t="str">
            <v>Almoxarife (inclusive encargos sociais). (desonerado)</v>
          </cell>
          <cell r="E187" t="str">
            <v>h</v>
          </cell>
          <cell r="F187">
            <v>20.57</v>
          </cell>
        </row>
        <row r="188">
          <cell r="C188" t="str">
            <v>AD 39.05.0068 (/)</v>
          </cell>
          <cell r="D188" t="str">
            <v>Apontador (inclusive encargos sociais). (desonerado)</v>
          </cell>
          <cell r="E188" t="str">
            <v>h</v>
          </cell>
          <cell r="F188">
            <v>20.57</v>
          </cell>
        </row>
        <row r="189">
          <cell r="C189" t="str">
            <v>AD 39.05.0074 (/)</v>
          </cell>
          <cell r="D189" t="str">
            <v>Auxiliar de almoxarife (inclusive encargos sociais). (desonerado)</v>
          </cell>
          <cell r="E189" t="str">
            <v>h</v>
          </cell>
          <cell r="F189">
            <v>15.92</v>
          </cell>
        </row>
        <row r="190">
          <cell r="C190" t="str">
            <v>AD 39.05.0077 (A)</v>
          </cell>
          <cell r="D190" t="str">
            <v>Auxiliar de enfermagem (inclusive encargos sociais). (desonerado)</v>
          </cell>
          <cell r="E190" t="str">
            <v>h</v>
          </cell>
          <cell r="F190">
            <v>16.399999999999999</v>
          </cell>
        </row>
        <row r="191">
          <cell r="C191" t="str">
            <v>AD 39.05.0080 (/)</v>
          </cell>
          <cell r="D191" t="str">
            <v>Auxiliar de escritório (inclusive encargos sociais). (desonerado)</v>
          </cell>
          <cell r="E191" t="str">
            <v>h</v>
          </cell>
          <cell r="F191">
            <v>15.92</v>
          </cell>
        </row>
        <row r="192">
          <cell r="C192" t="str">
            <v>AD 39.05.0086 (/)</v>
          </cell>
          <cell r="D192" t="str">
            <v>Técnico de nível médio (inclusive encargos sociais). (desonerado)</v>
          </cell>
          <cell r="E192" t="str">
            <v>h</v>
          </cell>
          <cell r="F192">
            <v>15.92</v>
          </cell>
        </row>
        <row r="193">
          <cell r="C193" t="str">
            <v>AD 39.05.0092 (/)</v>
          </cell>
          <cell r="D193" t="str">
            <v>Auxiliar de topografia - serviços de campo (inclusive encargos sociais). (desonerado)</v>
          </cell>
          <cell r="E193" t="str">
            <v>h</v>
          </cell>
          <cell r="F193">
            <v>18.12</v>
          </cell>
        </row>
        <row r="194">
          <cell r="C194" t="str">
            <v>AD 39.05.0094 (/)</v>
          </cell>
          <cell r="D194" t="str">
            <v>Biólogo na área de Meio Ambiente (inclusive encargos sociais). (desonerado)</v>
          </cell>
          <cell r="E194" t="str">
            <v>h</v>
          </cell>
          <cell r="F194">
            <v>33.26</v>
          </cell>
        </row>
        <row r="195">
          <cell r="C195" t="str">
            <v>AD 39.05.0098 (/)</v>
          </cell>
          <cell r="D195" t="str">
            <v>Chefe de escritório (inclusive encargos sociais). (desonerado)</v>
          </cell>
          <cell r="E195" t="str">
            <v>h</v>
          </cell>
          <cell r="F195">
            <v>27.76</v>
          </cell>
        </row>
        <row r="196">
          <cell r="C196" t="str">
            <v>AD 39.05.0104 (/)</v>
          </cell>
          <cell r="D196" t="str">
            <v>Desenhista A (inclusive encargos sociais). (desonerado)</v>
          </cell>
          <cell r="E196" t="str">
            <v>h</v>
          </cell>
          <cell r="F196">
            <v>26.17</v>
          </cell>
        </row>
        <row r="197">
          <cell r="C197" t="str">
            <v>AD 39.05.0110 (/)</v>
          </cell>
          <cell r="D197" t="str">
            <v>Digitador (inclusive encargos sociais). (desonerado)</v>
          </cell>
          <cell r="E197" t="str">
            <v>h</v>
          </cell>
          <cell r="F197">
            <v>12.55</v>
          </cell>
        </row>
        <row r="198">
          <cell r="C198" t="str">
            <v>AD 39.05.0116 (/)</v>
          </cell>
          <cell r="D198" t="str">
            <v>Encarregado (inclusive encargos sociais). (desonerado)</v>
          </cell>
          <cell r="E198" t="str">
            <v>h</v>
          </cell>
          <cell r="F198">
            <v>24.77</v>
          </cell>
        </row>
        <row r="199">
          <cell r="C199" t="str">
            <v>AD 39.05.0119 (A)</v>
          </cell>
          <cell r="D199" t="str">
            <v>Enfermeiro (inclusive encargos sociais). (desonerado)</v>
          </cell>
          <cell r="E199" t="str">
            <v>h</v>
          </cell>
          <cell r="F199">
            <v>37.69</v>
          </cell>
        </row>
        <row r="200">
          <cell r="C200" t="str">
            <v>AD 39.05.0122 (/)</v>
          </cell>
          <cell r="D200" t="str">
            <v>Engenheiro, arquiteto ou geólogo jr (inclusive encargos sociais). (desonerado)</v>
          </cell>
          <cell r="E200" t="str">
            <v>h</v>
          </cell>
          <cell r="F200">
            <v>78.56</v>
          </cell>
        </row>
        <row r="201">
          <cell r="C201" t="str">
            <v>AD 39.05.0128 (/)</v>
          </cell>
          <cell r="D201" t="str">
            <v>Engenheiro ou arquiteto, coordenador geral de projetos ou supervisor de obras (inclusive encargos sociais). (desonerado)</v>
          </cell>
          <cell r="E201" t="str">
            <v>h</v>
          </cell>
          <cell r="F201">
            <v>122.2</v>
          </cell>
        </row>
        <row r="202">
          <cell r="C202" t="str">
            <v>AD 39.05.0134 (/)</v>
          </cell>
          <cell r="D202" t="str">
            <v>Engenheiro,  arquiteto ou geólogo sênior (inclusive encargos sociais). (desonerado)</v>
          </cell>
          <cell r="E202" t="str">
            <v>h</v>
          </cell>
          <cell r="F202">
            <v>174.57</v>
          </cell>
        </row>
        <row r="203">
          <cell r="C203" t="str">
            <v>AD 39.05.0138 (A)</v>
          </cell>
          <cell r="D203" t="str">
            <v>Engenheiro de segurança do trabalho (inclusive encargos sociais). (desonerado)</v>
          </cell>
          <cell r="E203" t="str">
            <v>h</v>
          </cell>
          <cell r="F203">
            <v>80.92</v>
          </cell>
        </row>
        <row r="204">
          <cell r="C204" t="str">
            <v>AD 39.05.0140 (/)</v>
          </cell>
          <cell r="D204" t="str">
            <v>Escriturário (inclusive encargos sociais). (desonerado)</v>
          </cell>
          <cell r="E204" t="str">
            <v>h</v>
          </cell>
          <cell r="F204">
            <v>18.71</v>
          </cell>
        </row>
        <row r="205">
          <cell r="C205" t="str">
            <v>AD 39.05.0146 (/)</v>
          </cell>
          <cell r="D205" t="str">
            <v>Estagiário (inclusive encargos sociais). (desonerado)</v>
          </cell>
          <cell r="E205" t="str">
            <v>h</v>
          </cell>
          <cell r="F205">
            <v>6.39</v>
          </cell>
        </row>
        <row r="206">
          <cell r="C206" t="str">
            <v>AD 39.05.0149 (A)</v>
          </cell>
          <cell r="D206" t="str">
            <v>Médico do trabalho (inclusive encargos sociais). (desonerado)</v>
          </cell>
          <cell r="E206" t="str">
            <v>h</v>
          </cell>
          <cell r="F206">
            <v>80.92</v>
          </cell>
        </row>
        <row r="207">
          <cell r="C207" t="str">
            <v>AD 39.05.0152 (/)</v>
          </cell>
          <cell r="D207" t="str">
            <v>Mestre de obra A (inclusive encargos sociais). (desonerado)</v>
          </cell>
          <cell r="E207" t="str">
            <v>h</v>
          </cell>
          <cell r="F207">
            <v>49.94</v>
          </cell>
        </row>
        <row r="208">
          <cell r="C208" t="str">
            <v>AD 39.05.0158 (/)</v>
          </cell>
          <cell r="D208" t="str">
            <v>Mestre de obra B (inclusive encargos sociais). (desonerado)</v>
          </cell>
          <cell r="E208" t="str">
            <v>h</v>
          </cell>
          <cell r="F208">
            <v>40.950000000000003</v>
          </cell>
        </row>
        <row r="209">
          <cell r="C209" t="str">
            <v>AD 39.05.0164 (/)</v>
          </cell>
          <cell r="D209" t="str">
            <v>Motorista de caminhão e carreta (inclusive encargos sociais). (desonerado)</v>
          </cell>
          <cell r="E209" t="str">
            <v>h</v>
          </cell>
          <cell r="F209">
            <v>13.07</v>
          </cell>
        </row>
        <row r="210">
          <cell r="C210" t="str">
            <v>AD 39.05.0170 (/)</v>
          </cell>
          <cell r="D210" t="str">
            <v>Motorista de veículo leve de serviço (inclusive encargos sociais). (desonerado)</v>
          </cell>
          <cell r="E210" t="str">
            <v>h</v>
          </cell>
          <cell r="F210">
            <v>11.36</v>
          </cell>
        </row>
        <row r="211">
          <cell r="C211" t="str">
            <v>AD 39.05.0173 (/)</v>
          </cell>
          <cell r="D211" t="str">
            <v>Motorista operador de reboque e munck (inclusive encargos sociais). (desonerado)</v>
          </cell>
          <cell r="E211" t="str">
            <v>h</v>
          </cell>
          <cell r="F211">
            <v>16.100000000000001</v>
          </cell>
        </row>
        <row r="212">
          <cell r="C212" t="str">
            <v>AD 39.05.0176 (/)</v>
          </cell>
          <cell r="D212" t="str">
            <v>Operador de computador (inclusive encargos sociais). (desonerado)</v>
          </cell>
          <cell r="E212" t="str">
            <v>h</v>
          </cell>
          <cell r="F212">
            <v>12.36</v>
          </cell>
        </row>
        <row r="213">
          <cell r="C213" t="str">
            <v>AD 39.05.0182 (/)</v>
          </cell>
          <cell r="D213" t="str">
            <v>Programador de computador (inclusive encargos sociais). (desonerado)</v>
          </cell>
          <cell r="E213" t="str">
            <v>h</v>
          </cell>
          <cell r="F213">
            <v>18.55</v>
          </cell>
        </row>
        <row r="214">
          <cell r="C214" t="str">
            <v>AD 39.05.0188 (/)</v>
          </cell>
          <cell r="D214" t="str">
            <v>Secretária (inclusive encargos sociais). (desonerado)</v>
          </cell>
          <cell r="E214" t="str">
            <v>h</v>
          </cell>
          <cell r="F214">
            <v>18.71</v>
          </cell>
        </row>
        <row r="215">
          <cell r="C215" t="str">
            <v>AD 39.05.0200 (/)</v>
          </cell>
          <cell r="D215" t="str">
            <v>Supervisor de tráfego, com todo o seu EPI, colete, capa, boné, apito, (inclusive encargos sociais). (desonerado)</v>
          </cell>
          <cell r="E215" t="str">
            <v>h</v>
          </cell>
          <cell r="F215">
            <v>30.18</v>
          </cell>
        </row>
        <row r="216">
          <cell r="C216" t="str">
            <v>AD 39.05.0206 (/)</v>
          </cell>
          <cell r="D216" t="str">
            <v>Técnico em eletrônica ou eletrotécnica (inclusive encargos sociais). (desonerado)</v>
          </cell>
          <cell r="E216" t="str">
            <v>h</v>
          </cell>
          <cell r="F216">
            <v>20.82</v>
          </cell>
        </row>
        <row r="217">
          <cell r="C217" t="str">
            <v>AD 39.05.0209 (A)</v>
          </cell>
          <cell r="D217" t="str">
            <v>Técnico de segurança do trabalho (inclusive encargos sociais). (desonerado)</v>
          </cell>
          <cell r="E217" t="str">
            <v>h</v>
          </cell>
          <cell r="F217">
            <v>29.98</v>
          </cell>
        </row>
        <row r="218">
          <cell r="C218" t="str">
            <v>AD 39.05.0212 (/)</v>
          </cell>
          <cell r="D218" t="str">
            <v>Topógrafo A - serviços de campo e escritório, com responsabilidade de dirigí-los (inclusive encargos sociais). (desonerado)</v>
          </cell>
          <cell r="E218" t="str">
            <v>h</v>
          </cell>
          <cell r="F218">
            <v>29.81</v>
          </cell>
        </row>
        <row r="219">
          <cell r="C219" t="str">
            <v>AD 39.05.0218 (A)</v>
          </cell>
          <cell r="D219" t="str">
            <v>Vigia (inclusive encargos sociais). (desonerado)</v>
          </cell>
          <cell r="E219" t="str">
            <v>h</v>
          </cell>
          <cell r="F219">
            <v>13.25</v>
          </cell>
        </row>
        <row r="223">
          <cell r="C223" t="str">
            <v>AL 04.03 Alvenaria de Pedra Natural Bruta (seca) - Paredes</v>
          </cell>
        </row>
        <row r="224">
          <cell r="C224" t="str">
            <v>AL 04.03.0050 (/)</v>
          </cell>
          <cell r="D224" t="str">
            <v>Alvenaria de pedra seca em elevação, de uma face, feita com blocos de dimensões aproximadas de (30x30x30)cm até (40x40x40)cm, até 3m de altura. (desonerado)</v>
          </cell>
          <cell r="E224" t="str">
            <v>m3</v>
          </cell>
          <cell r="F224">
            <v>224.06</v>
          </cell>
        </row>
        <row r="225">
          <cell r="C225" t="str">
            <v>AL 04.05 Alvenaria de Pedra Natural Aparelhada (argamassada)</v>
          </cell>
        </row>
        <row r="226">
          <cell r="C226" t="str">
            <v>AL 04.05.0050 (/)</v>
          </cell>
          <cell r="D226" t="str">
            <v>Alvenaria de pedra em elevação, de uma face, feita com blocos de dimensões aproximadas de (30x30x30)cm até (40x40x40)cm, assentes com argamassa de cimento, saibro e areia 1:2:3, juntas simples, até 1,50m de altura. (desonerado)</v>
          </cell>
          <cell r="E226" t="str">
            <v>m3</v>
          </cell>
          <cell r="F226">
            <v>336.6</v>
          </cell>
        </row>
        <row r="227">
          <cell r="C227" t="str">
            <v>AL 04.05.0053 (/)</v>
          </cell>
          <cell r="D227" t="str">
            <v>Alvenaria de pedra em elevação, de uma face, feita com blocos de  pedra-de-mão, assentes com argamassa de cimento, saibro e areia, traço 1:2:3, até 1,50m de altura, sendo a espessura até 0,35m. (desonerado)</v>
          </cell>
          <cell r="E227" t="str">
            <v>m3</v>
          </cell>
          <cell r="F227">
            <v>524.92999999999995</v>
          </cell>
        </row>
        <row r="228">
          <cell r="C228" t="str">
            <v>AL 04.05.0100 (/)</v>
          </cell>
          <cell r="D228" t="str">
            <v>Alvenaria de pedra em elevação, de uma face, feita com blocos de dimensões aproximadas de (30x30x30)cm até (40x40x40)cm, assentes com argamassa de cimento, saibro e areia 1:2:3, juntas simples, acima de 1,50 até 3m de altura. (desonerado)</v>
          </cell>
          <cell r="E228" t="str">
            <v>m3</v>
          </cell>
          <cell r="F228">
            <v>574.13</v>
          </cell>
        </row>
        <row r="229">
          <cell r="C229" t="str">
            <v>AL 04.05.0150 (/)</v>
          </cell>
          <cell r="D229" t="str">
            <v>Alvenaria de pedra em elevação, de 2 faces, feita com blocos de pedra-de-mão, assentes com argamassa de cimento, saibro e areia no traço 1:2:3, até 1,50m de altura, sendo espessura até 0,35m. (desonerado)</v>
          </cell>
          <cell r="E229" t="str">
            <v>m3</v>
          </cell>
          <cell r="F229">
            <v>705.25</v>
          </cell>
        </row>
        <row r="230">
          <cell r="C230" t="str">
            <v>AL 04.05.0200 (/)</v>
          </cell>
          <cell r="D230" t="str">
            <v>Alvenaria de pedra em elevação, de 2 faces, feita com blocos de  pedra-de-mão, assentes com argamassa de cimento, saibro e areia no traço 1:2:3, acima de 1,50 até 3m de altura, sendo espessura até 0,35m. (desonerado)</v>
          </cell>
          <cell r="E230" t="str">
            <v>m3</v>
          </cell>
          <cell r="F230">
            <v>834.21</v>
          </cell>
        </row>
        <row r="231">
          <cell r="C231" t="str">
            <v>AL 04.05.0250 (A)</v>
          </cell>
          <cell r="D231" t="str">
            <v>Junta relevo, em alvenaria de pedra em elevação, de 1 face, feita com blocos de dimensões aproximadas de (30x30x30)cm até (40x40x40)cm, com argamassa de cimento, cal e areia fina, no traço 1:3:5. (desonerado)</v>
          </cell>
          <cell r="E231" t="str">
            <v>m2</v>
          </cell>
          <cell r="F231">
            <v>53.01</v>
          </cell>
        </row>
        <row r="232">
          <cell r="C232" t="str">
            <v>AL 04.10 Alvenaria de Tijolos Cerâmicos Maciços - Paredes</v>
          </cell>
        </row>
        <row r="233">
          <cell r="C233" t="str">
            <v>AL 04.10.0050 (/)</v>
          </cell>
          <cell r="D233" t="str">
            <v>Alvenaria de tijolo maciço (7x10x20)cm, com argamassa de cimento e saibro no traço 1:6, em paredes de meia vez (0,10m), de superfície corrida, até 1,50m de altura, e medida pela área real. (desonerado)</v>
          </cell>
          <cell r="E233" t="str">
            <v>m2</v>
          </cell>
          <cell r="F233">
            <v>90.35</v>
          </cell>
        </row>
        <row r="234">
          <cell r="C234" t="str">
            <v>AL 04.10.0053 (/)</v>
          </cell>
          <cell r="D234" t="str">
            <v>Alvenaria de tijolo maciço (7x10x20)cm, com argamassa de cimento e saibro no traço 1:6, em paredes de meia vez (0,10m), de superfície corrida, até 3m de altura, e medida pela área real. (desonerado)</v>
          </cell>
          <cell r="E234" t="str">
            <v>m2</v>
          </cell>
          <cell r="F234">
            <v>92.4</v>
          </cell>
        </row>
        <row r="235">
          <cell r="C235" t="str">
            <v>AL 04.10.0059 (/)</v>
          </cell>
          <cell r="D235" t="str">
            <v>Alvenaria de tijolo maciço (7x10x20)cm, com argamassa de cimento e saibro no traço 1:6, em paredes de meia vez (0,10m), de superfície corrida, de 3m a 4,50m de altura, e medida pela área real. (desonerado)</v>
          </cell>
          <cell r="E235" t="str">
            <v>m2</v>
          </cell>
          <cell r="F235">
            <v>116.57</v>
          </cell>
        </row>
        <row r="236">
          <cell r="C236" t="str">
            <v>AL 04.10.0103 (/)</v>
          </cell>
          <cell r="D236" t="str">
            <v>Alvenaria de tijolo maciço (7x10x20)cm, com argamassa de cimento e saibro no traço 1:6, em paredes com vãos ou arestas, de meia vez (0,10m), até 3m  de altura, e medida pela área real. (desonerado)</v>
          </cell>
          <cell r="E236" t="str">
            <v>m2</v>
          </cell>
          <cell r="F236">
            <v>99.45</v>
          </cell>
        </row>
        <row r="237">
          <cell r="C237" t="str">
            <v>AL 04.10.0106 (/)</v>
          </cell>
          <cell r="D237" t="str">
            <v>Alvenaria de tijolo maciço (7x10x20)cm, com argamassa de cimento e saibro no traço 1:6, em paredes com vãos ou arestas, de meia vez (0,10m), de 3m a 4,50m de altura, e medida pela área real. (desonerado)</v>
          </cell>
          <cell r="E237" t="str">
            <v>m2</v>
          </cell>
          <cell r="F237">
            <v>130.26</v>
          </cell>
        </row>
        <row r="238">
          <cell r="C238" t="str">
            <v>AL 04.10.0150 (/)</v>
          </cell>
          <cell r="D238" t="str">
            <v>Alvenaria de tijolo maciço (7x10x20)cm, com argamassa de cimento e saibro no traço 1:6, em paredes de 1 vez (0,20m), de superfície corrida, até 1,50m de altura, e medida pela área real. (desonerado)</v>
          </cell>
          <cell r="E238" t="str">
            <v>m2</v>
          </cell>
          <cell r="F238">
            <v>174.97</v>
          </cell>
        </row>
        <row r="239">
          <cell r="C239" t="str">
            <v>AL 04.10.0152 (/)</v>
          </cell>
          <cell r="D239" t="str">
            <v>Alvenaria de tijolo maciço (7x10x20)cm, com argamassa de cimento e saibro no traço 1:6, em paredes de 1 vez (0,20m), de superfície corrida, até 3m de altura, e medida pela área real. (desonerado)</v>
          </cell>
          <cell r="E239" t="str">
            <v>m2</v>
          </cell>
          <cell r="F239">
            <v>178.06</v>
          </cell>
        </row>
        <row r="240">
          <cell r="C240" t="str">
            <v>AL 04.10.0153 (/)</v>
          </cell>
          <cell r="D240" t="str">
            <v>Alvenaria de tijolo maciço (7x10x20)cm, com argamassa de cimento e saibro no traço 1:6, em paredes com vãos ou arestas, de 1 vez (0,20m), até 3m de altura, e medida pela área real. (desonerado)</v>
          </cell>
          <cell r="E240" t="str">
            <v>m2</v>
          </cell>
          <cell r="F240">
            <v>195.84</v>
          </cell>
        </row>
        <row r="241">
          <cell r="C241" t="str">
            <v>AL 04.10.0156 (/)</v>
          </cell>
          <cell r="D241" t="str">
            <v>Alvenaria de tijolo maciço (7x10x20)cm, com argamassa de cimento e saibro no traço 1:6, em paredes de 1 vez (0,20m), de superfície corrida, de 3m a 4,50m de altura, e medida pela área real. (desonerado)</v>
          </cell>
          <cell r="E241" t="str">
            <v>m2</v>
          </cell>
          <cell r="F241">
            <v>223.74</v>
          </cell>
        </row>
        <row r="242">
          <cell r="C242" t="str">
            <v>AL 04.10.0200 (/)</v>
          </cell>
          <cell r="D242" t="str">
            <v>Alvenaria de tijolo maciço (7x10x20)cm, com argamassa de cimento e saibro no traço 1:6, em paredes com vãos ou arestas, de 1 vez (0,20m), de 3m a 4,50m de altura, e medida pela área real. (desonerado)</v>
          </cell>
          <cell r="E242" t="str">
            <v>m2</v>
          </cell>
          <cell r="F242">
            <v>248.89</v>
          </cell>
        </row>
        <row r="243">
          <cell r="C243" t="str">
            <v>AL 04.15 Alvenaria de Tijolos Cerâmicos Maciços - Caixas Enterradas</v>
          </cell>
        </row>
        <row r="244">
          <cell r="C244" t="str">
            <v>AL 04.15.0050 (/)</v>
          </cell>
          <cell r="D244" t="str">
            <v>Alvenaria para caixas enterradas, até 0,80m de profundidade, de tijolo maciço (7x10x20)cm, com argamassa de cimento, saibro e areia no traço 1:2:2 e parede de meia vez. (desonerado)</v>
          </cell>
          <cell r="E244" t="str">
            <v>m2</v>
          </cell>
          <cell r="F244">
            <v>100.55</v>
          </cell>
        </row>
        <row r="245">
          <cell r="C245" t="str">
            <v>AL 04.15.0100 (/)</v>
          </cell>
          <cell r="D245" t="str">
            <v>Alvenaria para caixas enterradas, até 0,80m de profundidade, de tijolo maciço (7x10x20)cm, com argamassa de cimento, saibro e areia no traço 1:2:2 e parede de 1 vez (19cm). (desonerado)</v>
          </cell>
          <cell r="E245" t="str">
            <v>m2</v>
          </cell>
          <cell r="F245">
            <v>198.52</v>
          </cell>
        </row>
        <row r="246">
          <cell r="C246" t="str">
            <v>AL 04.15.0103 (/)</v>
          </cell>
          <cell r="D246" t="str">
            <v>Alvenaria para caixas enterradas, de 0,80m a 1,60m de profundidade, de tijolo maciço (7x10x20)cm, com argamassa de cimento, saibro e areia no traço 1:2:2 e parede de 1 vez e meia (29cm). (desonerado)</v>
          </cell>
          <cell r="E246" t="str">
            <v>m2</v>
          </cell>
          <cell r="F246">
            <v>272.31</v>
          </cell>
        </row>
        <row r="247">
          <cell r="C247" t="str">
            <v>AL 04.20 Alvenaria de Blocos Cerâmicos Vazados (vedação)</v>
          </cell>
        </row>
        <row r="248">
          <cell r="C248" t="str">
            <v>AL 04.20.0050 (/)</v>
          </cell>
          <cell r="D248" t="str">
            <v>Alvenaria de tijolo (10x20x20)cm,de furos redondos, com argamassa de cimento e saibro no traço 1:8, em parede de meia vez (0,10m), de superfície corrida, até 1,50m de altura, e medida pela área real. (desonerado)</v>
          </cell>
          <cell r="E248" t="str">
            <v>m2</v>
          </cell>
          <cell r="F248">
            <v>44.53</v>
          </cell>
        </row>
        <row r="249">
          <cell r="C249" t="str">
            <v>AL 04.20.0053 (/)</v>
          </cell>
          <cell r="D249" t="str">
            <v>Alvenaria de tijolo (10x20x20)cm, de furos redondos, com argamassa de cimento e saibro no traço 1:8, em parede de meia vez (0,10m), de superfície corrida, até 3m de altura, e medida pela área real. (desonerado)</v>
          </cell>
          <cell r="E249" t="str">
            <v>m2</v>
          </cell>
          <cell r="F249">
            <v>46.21</v>
          </cell>
        </row>
        <row r="250">
          <cell r="C250" t="str">
            <v>AL 04.20.0056 (/)</v>
          </cell>
          <cell r="D250" t="str">
            <v>Alvenaria de tijolo (10x20x20)cm, de furos redondos, com argamassa de cimento e saibro no traço 1:8, em paredes de meia vez (0,10m), de superfície corrida, de 3m a 4,50m de altura, e medida pela área real. (desonerado)</v>
          </cell>
          <cell r="E250" t="str">
            <v>m2</v>
          </cell>
          <cell r="F250">
            <v>67.2</v>
          </cell>
        </row>
        <row r="251">
          <cell r="C251" t="str">
            <v>AL 04.20.0100 (/)</v>
          </cell>
          <cell r="D251" t="str">
            <v>Alvenaria de tijolo (10x20x20)cm, de furos redondos, com argamassa de cimento e saibro no traço 1:8, em parede com vãos ou arestas (0,10m), até 3m de altura, e medida pela área real. (desonerado)</v>
          </cell>
          <cell r="E251" t="str">
            <v>m2</v>
          </cell>
          <cell r="F251">
            <v>51.94</v>
          </cell>
        </row>
        <row r="252">
          <cell r="C252" t="str">
            <v>AL 04.20.0103 (/)</v>
          </cell>
          <cell r="D252" t="str">
            <v>Alvenaria de tijolo (10x20x20)cm, de furos redondos, com argamassa de cimento e saibro no traço 1:8, em paredes com vãos ou arestas de meia vez (0,10m), de 3m a 4,50m de altura, e medida pela área real. (desonerado)</v>
          </cell>
          <cell r="E252" t="str">
            <v>m2</v>
          </cell>
          <cell r="F252">
            <v>78.48</v>
          </cell>
        </row>
        <row r="253">
          <cell r="C253" t="str">
            <v>AL 04.20.0150 (/)</v>
          </cell>
          <cell r="D253" t="str">
            <v>Alvenaria de tijolo (10x20x30)cm, de furos redondos, com argamassa de cimento e saibro no traço 1:8, em paredes de meia vez (0,10m), de superfície corrida, até 1,50m de altura, e medida pela área real. (desonerado)</v>
          </cell>
          <cell r="E253" t="str">
            <v>m2</v>
          </cell>
          <cell r="F253">
            <v>36.799999999999997</v>
          </cell>
        </row>
        <row r="254">
          <cell r="C254" t="str">
            <v>AL 04.20.0153 (/)</v>
          </cell>
          <cell r="D254" t="str">
            <v>Alvenaria de tijolo (10x20x30)cm, de furos redondos, com argamassa de cimento e saibro no traço 1:8, em paredes de meia vez (0,10m), de superfície corrida, até 3m de altura, e medida pela área real. (desonerado)</v>
          </cell>
          <cell r="E254" t="str">
            <v>m2</v>
          </cell>
          <cell r="F254">
            <v>37.770000000000003</v>
          </cell>
        </row>
        <row r="255">
          <cell r="C255" t="str">
            <v>AL 04.20.0156 (/)</v>
          </cell>
          <cell r="D255" t="str">
            <v>Alvenaria de tijolo (10x20x30)cm, de furos redondos, com argamassa de cimento e saibro no traço 1:8, em paredes de meia vez (0,10m), de superfície corrida de 3m a 4,50m de altura, e medida pela área real. (desonerado)</v>
          </cell>
          <cell r="E255" t="str">
            <v>m2</v>
          </cell>
          <cell r="F255">
            <v>52.42</v>
          </cell>
        </row>
        <row r="256">
          <cell r="C256" t="str">
            <v>AL 04.20.0200 (/)</v>
          </cell>
          <cell r="D256" t="str">
            <v>Alvenaria de tijolo (10x20x30)cm, de furos redondos, com argamassa de cimento e saibro no traço 1:8, em paredes com vãos ou arestas (0,10m), até 3m de altura, e medida pela área real. (desonerado)</v>
          </cell>
          <cell r="E256" t="str">
            <v>m2</v>
          </cell>
          <cell r="F256">
            <v>42.72</v>
          </cell>
        </row>
        <row r="257">
          <cell r="C257" t="str">
            <v>AL 04.20.0203 (/)</v>
          </cell>
          <cell r="D257" t="str">
            <v>Alvenaria de tijolo (10x20x30)cm, de furos redondos, com argamassa de cimento e saibro no traço 1:8, em paredes com vãos ou arestas de meia vez (0,10m), de 3m a 4,50m de altura, e medida pela área real. (desonerado)</v>
          </cell>
          <cell r="E257" t="str">
            <v>m2</v>
          </cell>
          <cell r="F257">
            <v>44.65</v>
          </cell>
        </row>
        <row r="258">
          <cell r="C258" t="str">
            <v>AL 04.20.0250 (/)</v>
          </cell>
          <cell r="D258" t="str">
            <v>Alvenaria de tijolo (10x20x20)cm, de furos redondos, com argamassa de cimento e saibro no traço 1:8, em paredes de 1 vez (0,20m), de superfície corrida, até 1,50m de altura, e medida pela área real. (desonerado)</v>
          </cell>
          <cell r="E258" t="str">
            <v>m2</v>
          </cell>
          <cell r="F258">
            <v>89.01</v>
          </cell>
        </row>
        <row r="259">
          <cell r="C259" t="str">
            <v>AL 04.20.0253 (/)</v>
          </cell>
          <cell r="D259" t="str">
            <v>Alvenaria de tijolo (10x20x20)cm, de furos redondos, com argamassa de cimento e saibro no traço 1:8, em paredes de 1 vez (0,20m), de superfície corrida, até 3m de altura, e medida pela área real. (desonerado)</v>
          </cell>
          <cell r="E259" t="str">
            <v>m2</v>
          </cell>
          <cell r="F259">
            <v>91.6</v>
          </cell>
        </row>
        <row r="260">
          <cell r="C260" t="str">
            <v>AL 04.20.0300 (/)</v>
          </cell>
          <cell r="D260" t="str">
            <v>Alvenaria de tijolo (10x20x20)cm, de furos redondos, com argamassa de cimento e saibro no traço 1:8, em parede com vãos ou arestas (0,20m), até 3m de altura, e medida pela área real. (desonerado)</v>
          </cell>
          <cell r="E260" t="str">
            <v>m2</v>
          </cell>
          <cell r="F260">
            <v>103.37</v>
          </cell>
        </row>
        <row r="261">
          <cell r="C261" t="str">
            <v>AL 04.20.0303 (/)</v>
          </cell>
          <cell r="D261" t="str">
            <v>Alvenaria de tijolo (10x20x20)cm, de furos redondos, com argamassa de cimento e saibro no traço 1:8, em parede com vãos ou arestas (0,20m), de 3m a 4,50m de altura, e medida pela área real. (desonerado)</v>
          </cell>
          <cell r="E261" t="str">
            <v>m2</v>
          </cell>
          <cell r="F261">
            <v>148.34</v>
          </cell>
        </row>
        <row r="262">
          <cell r="C262" t="str">
            <v>AL 04.20.0350 (/)</v>
          </cell>
          <cell r="D262" t="str">
            <v>Alvenaria de tijolo (10x20x30)cm, de furos redondos, com argamassa de cimento e saibro no traço 1:8, em paredes de 1 vez (0,20m), de superfície corrida, até 1,50m de altura, e medida pela área real. (desonerado)</v>
          </cell>
          <cell r="E262" t="str">
            <v>m2</v>
          </cell>
          <cell r="F262">
            <v>72.98</v>
          </cell>
        </row>
        <row r="263">
          <cell r="C263" t="str">
            <v>AL 04.20.0353 (/)</v>
          </cell>
          <cell r="D263" t="str">
            <v>Alvenaria de tijolo (10x20x30)cm, de furos redondos, com argamassa de cimento e saibro no traço 1:8, em paredes de 1 vez (0,20m), de superfície corrida, até 3m de altura, e medida pela área real. (desonerado)</v>
          </cell>
          <cell r="E263" t="str">
            <v>m2</v>
          </cell>
          <cell r="F263">
            <v>75.040000000000006</v>
          </cell>
        </row>
        <row r="264">
          <cell r="C264" t="str">
            <v>AL 04.20.0400 (/)</v>
          </cell>
          <cell r="D264" t="str">
            <v>Alvenaria de tijolo (10x20x30)cm, de furos redondos, com argamassa de cimento e saibro no traço 1:8, em paredes com vãos ou arestas (0,20m), até 3m de altura, e medida pela área real. (desonerado)</v>
          </cell>
          <cell r="E264" t="str">
            <v>m2</v>
          </cell>
          <cell r="F264">
            <v>82.18</v>
          </cell>
        </row>
        <row r="265">
          <cell r="C265" t="str">
            <v>AL 04.20.0450 (/)</v>
          </cell>
          <cell r="D265" t="str">
            <v>Alvenaria de tijolo (10x20x30)cm, de furos redondos, com argamassa de cimento e saibro no traço 1:8, em paredes corridas de 1 vez (0,20m), de 3m a 4,50m de altura, e medida pela área real. (desonerado)</v>
          </cell>
          <cell r="E265" t="str">
            <v>m2</v>
          </cell>
          <cell r="F265">
            <v>100.16</v>
          </cell>
        </row>
        <row r="266">
          <cell r="C266" t="str">
            <v>AL 04.20.0500 (/)</v>
          </cell>
          <cell r="D266" t="str">
            <v>Alvenaria de tijolo (10x20x30)cm, de furos redondos, com argamassa de cimento e saibro no traço 1:8, em paredes com vãos ou arestas de 1 vez (0,20m), de 3m a 4,50m de altura, e medida pela área real. (desonerado)</v>
          </cell>
          <cell r="E266" t="str">
            <v>m2</v>
          </cell>
          <cell r="F266">
            <v>113.77</v>
          </cell>
        </row>
        <row r="267">
          <cell r="C267" t="str">
            <v>AL 04.23 Alvenaria de Blocos Cerâmicos Vazados (estrutural)</v>
          </cell>
        </row>
        <row r="268">
          <cell r="C268" t="str">
            <v>AL 04.23.0100 (/)</v>
          </cell>
          <cell r="D268" t="str">
            <v>Alvenaria estrutural de tijolo cerâmico (14x19x29)cm, aparentes, espessura de 14cm, para superfícies com vãos e arestas.  Fornecimento e assentamento. (desonerado)</v>
          </cell>
          <cell r="E268" t="str">
            <v>m2</v>
          </cell>
          <cell r="F268">
            <v>69.959999999999994</v>
          </cell>
        </row>
        <row r="269">
          <cell r="C269" t="str">
            <v>AL 04.23.0200 (/)</v>
          </cell>
          <cell r="D269" t="str">
            <v>Alvenaria estrutural de tijolo cerâmico tipo "L" (14x19x29)cm, aparentes, espessura de 14cm, para cintas e vergas de amarração.  Fornecimento e assentamento. (desonerado)</v>
          </cell>
          <cell r="E269" t="str">
            <v>m</v>
          </cell>
          <cell r="F269">
            <v>18.47</v>
          </cell>
        </row>
        <row r="270">
          <cell r="C270" t="str">
            <v>AL 04.23.0300 (/)</v>
          </cell>
          <cell r="D270" t="str">
            <v>Alvenaria estrutural de tijolo cerâmico tipo "U" (14x19x29)cm, aparentes, espessura de 14cm, para cintas e vergas de amarração.  Fornecimento e assentamento. (desonerado)</v>
          </cell>
          <cell r="E270" t="str">
            <v>m</v>
          </cell>
          <cell r="F270">
            <v>20.65</v>
          </cell>
        </row>
        <row r="271">
          <cell r="C271" t="str">
            <v>AL 04.25 Alvenaria de Blocos de Concreto (vedação)</v>
          </cell>
        </row>
        <row r="272">
          <cell r="C272" t="str">
            <v>AL 04.25.0050 (/)</v>
          </cell>
          <cell r="D272" t="str">
            <v>Alvenaria de blocos de concreto (10x20x40)cm, com argamassa de cimento e areia no traço 1:8, em paredes corridas de 0,10m de espessura, até 3m de altura, e medida pela área real. (desonerado)</v>
          </cell>
          <cell r="E272" t="str">
            <v>m2</v>
          </cell>
          <cell r="F272">
            <v>43.7</v>
          </cell>
        </row>
        <row r="273">
          <cell r="C273" t="str">
            <v>AL 04.25.0053 (/)</v>
          </cell>
          <cell r="D273" t="str">
            <v>Alvenaria de blocos de concreto (10x20x40)cm, com argamassa de cimento e areia no traço 1:8, em paredes corridas de 0,10m de espessura, de 3m a 4,50m de altura, e medida pela área real. (desonerado)</v>
          </cell>
          <cell r="E273" t="str">
            <v>m2</v>
          </cell>
          <cell r="F273">
            <v>64.66</v>
          </cell>
        </row>
        <row r="274">
          <cell r="C274" t="str">
            <v>AL 04.25.0100 (/)</v>
          </cell>
          <cell r="D274" t="str">
            <v>Alvenaria de blocos de concreto (10x20x40)cm, com argamassa de cimento e areia, no traço 1:8, em paredes com vãos e arestas de meia vez (0,10m), até 3m de altura, e medida pela área real. (desonerado)</v>
          </cell>
          <cell r="E274" t="str">
            <v>m2</v>
          </cell>
          <cell r="F274">
            <v>52.99</v>
          </cell>
        </row>
        <row r="275">
          <cell r="C275" t="str">
            <v>AL 04.25.0103 (/)</v>
          </cell>
          <cell r="D275" t="str">
            <v>Alvenaria de blocos de concreto (10x20x40)cm, com argamassa de cimento e areia no traço 1:8, em paredes com vãos e arestas de meia vez (0,10m),de 3m a 4,50m de altura, e medida pela área real. (desonerado)</v>
          </cell>
          <cell r="E275" t="str">
            <v>m2</v>
          </cell>
          <cell r="F275">
            <v>69.099999999999994</v>
          </cell>
        </row>
        <row r="276">
          <cell r="C276" t="str">
            <v>AL 04.25.0250 (/)</v>
          </cell>
          <cell r="D276" t="str">
            <v>Alvenaria de blocos de concreto (15x20x40)cm, em paredes de 0,15m de espessura, com argamassa de cimento e areia no traço 1:4 (em volume), no assentamento e no preenchimento dos vazios dos blocos, até 1,50m de altura e medida pela área real. (desonerado)</v>
          </cell>
          <cell r="E276" t="str">
            <v>m2</v>
          </cell>
          <cell r="F276">
            <v>92.06</v>
          </cell>
        </row>
        <row r="277">
          <cell r="C277" t="str">
            <v>AL 04.25.0300 (/)</v>
          </cell>
          <cell r="D277" t="str">
            <v>Alvenaria de blocos de concreto (15x20x40)cm, com argamassa de cimento e areia no traço 1:8, em paredes de 0,15m de espessura, de superfície corrida, e medida pela área real. (desonerado)</v>
          </cell>
          <cell r="E277" t="str">
            <v>m2</v>
          </cell>
          <cell r="F277">
            <v>49.03</v>
          </cell>
        </row>
        <row r="278">
          <cell r="C278" t="str">
            <v>AL 04.25.0350 (/)</v>
          </cell>
          <cell r="D278" t="str">
            <v>Alvenaria de blocos de concreto (10x20x40)cm, com argamassa de cimento e areia no traço 1:8, em paredes corridas de 0,20m de espessura, até 3m de altura, e medida pela área real. (desonerado)</v>
          </cell>
          <cell r="E278" t="str">
            <v>m2</v>
          </cell>
          <cell r="F278">
            <v>88.72</v>
          </cell>
        </row>
        <row r="279">
          <cell r="C279" t="str">
            <v>AL 04.25.0353 (/)</v>
          </cell>
          <cell r="D279" t="str">
            <v>Alvenaria de blocos de concreto (10x20x40)cm, com argamassa de cimento e areia no traço 1:8, em paredes corridas de 0,20m de espessura, de 3m a 4,50m de altura, e medida pela área real. (desonerado)</v>
          </cell>
          <cell r="E279" t="str">
            <v>m2</v>
          </cell>
          <cell r="F279">
            <v>98.4</v>
          </cell>
        </row>
        <row r="280">
          <cell r="C280" t="str">
            <v>AL 04.25.0400 (/)</v>
          </cell>
          <cell r="D280" t="str">
            <v>Alvenaria de blocos de concreto (10x20x40)cm, com argamassa de cimento e areia no traço 1:8, em paredes com vãos ou arestas de 0,20m de espessura, até 3m de altura, e medida pela área real. (desonerado)</v>
          </cell>
          <cell r="E280" t="str">
            <v>m2</v>
          </cell>
          <cell r="F280">
            <v>96.4</v>
          </cell>
        </row>
        <row r="281">
          <cell r="C281" t="str">
            <v>AL 04.25.0403 (/)</v>
          </cell>
          <cell r="D281" t="str">
            <v>Alvenaria de blocos de concreto (10x20x40)cm, com argamassa de cimento e areia no traço 1:8, em paredes com vãos ou arestas de 0,20m de espessura, de 3m a 4,50m de altura, e medida pela área real. (desonerado)</v>
          </cell>
          <cell r="E281" t="str">
            <v>m2</v>
          </cell>
          <cell r="F281">
            <v>110.91</v>
          </cell>
        </row>
        <row r="282">
          <cell r="C282" t="str">
            <v>AL 04.25.0450 (/)</v>
          </cell>
          <cell r="D282" t="str">
            <v>Alvenaria de blocos de concreto (20x20x40)cm, com argamassa de cimento e areia no traço 1:6, em paredes de 0,20m de espessura, de superfície corrida, até 3m de altura, e medida pela área real. (desonerado)</v>
          </cell>
          <cell r="E282" t="str">
            <v>m2</v>
          </cell>
          <cell r="F282">
            <v>72.430000000000007</v>
          </cell>
        </row>
        <row r="283">
          <cell r="C283" t="str">
            <v>AL 04.25.0453 (/)</v>
          </cell>
          <cell r="D283" t="str">
            <v>Alvenaria de blocos de concreto (20x20x40)cm, com argamassa de cimento e areia no traço 1:6, em paredes corridas de 0,20m de espessura, de 3m a 4,50m de altura, e medida pela área real. (desonerado)</v>
          </cell>
          <cell r="E283" t="str">
            <v>m2</v>
          </cell>
          <cell r="F283">
            <v>85.34</v>
          </cell>
        </row>
        <row r="284">
          <cell r="C284" t="str">
            <v>AL 04.27 Alvenaria de Blocos de Concreto (estrutural)</v>
          </cell>
        </row>
        <row r="285">
          <cell r="C285" t="str">
            <v>AL 04.27.0100 (/)</v>
          </cell>
          <cell r="D285" t="str">
            <v>Alvenaria de blocos de concreto estrutural (15x20x40)cm, com argamassa de cimento e areia no traço 1:8, em paredes com vãos de meia vez (0,15m), até 3m de altura, e medida pela área real. (desonerado)</v>
          </cell>
          <cell r="E285" t="str">
            <v>m2</v>
          </cell>
          <cell r="F285">
            <v>57.94</v>
          </cell>
        </row>
        <row r="286">
          <cell r="C286" t="str">
            <v>AL 04.29 Alvenaria de Blocos de Concreto Celular</v>
          </cell>
        </row>
        <row r="287">
          <cell r="C287" t="str">
            <v>AL 04.29.0100 (/)</v>
          </cell>
          <cell r="D287" t="str">
            <v>Alvenaria de blocos de concreto celular (10x30x60)cm, com argamassa de cimento, cal hidratada e areia fina no traço 1:3:5, em paredes de 10cm de espessura e medida pela área real. (desonerado)</v>
          </cell>
          <cell r="E287" t="str">
            <v>m2</v>
          </cell>
          <cell r="F287">
            <v>60.13</v>
          </cell>
        </row>
        <row r="288">
          <cell r="C288" t="str">
            <v>AL 04.30 Alvenaria de Blocos Vazados (cobogó)</v>
          </cell>
        </row>
        <row r="289">
          <cell r="C289" t="str">
            <v>AL 04.30.0050 (A)</v>
          </cell>
          <cell r="D289" t="str">
            <v>Parede de blocos vazados (cobogó), em tijolos cerâmicos (10x10x10)cm, assentes com argamassa de cimento e areia no traço 1:4, levando um vergalhão de 5,0mm em cada junta, preso nas extremidades à estrutura ou alvenaria existente. Fornecimento e assentamento. (desonerado)</v>
          </cell>
          <cell r="E289" t="str">
            <v>m2</v>
          </cell>
          <cell r="F289">
            <v>147.08000000000001</v>
          </cell>
        </row>
        <row r="290">
          <cell r="C290" t="str">
            <v>AL 04.30.0150 (A)</v>
          </cell>
          <cell r="D290" t="str">
            <v>Parede de blocos vazados (cobogó), em placas de concreto (51x51x7)cm, furos quadrados, assentes com argamassa de cimento e areia no traço 1:4, levando um vergalhão de 5,0mm em cada junta, preso nas extremidades, à estrutura ou alvenaria existente. Fornecimento e assentamento. (desonerado)</v>
          </cell>
          <cell r="E290" t="str">
            <v>m2</v>
          </cell>
          <cell r="F290">
            <v>168.94</v>
          </cell>
        </row>
        <row r="291">
          <cell r="C291" t="str">
            <v>AL 04.30.0200 (/)</v>
          </cell>
          <cell r="D291" t="str">
            <v>Parede de elementos vazados (cobogó), em placas de concreto modelo 22-B, Neo-Rex ou similar, medindo: (33x33x10)cm, assentes com argamassa de cimento e areia, no traço 1:4.  Fornecimento e assentamento. (desonerado)</v>
          </cell>
          <cell r="E291" t="str">
            <v>m2</v>
          </cell>
          <cell r="F291">
            <v>204.85</v>
          </cell>
        </row>
        <row r="292">
          <cell r="C292" t="str">
            <v>AL 04.30.0250 (/)</v>
          </cell>
          <cell r="D292" t="str">
            <v>Paredes de veneziana de concreto, em tijolos tipo Neo-Rex nº 59 (39x10x10)cm ou similar, assentes com argamassa de cimento e aeia no traço 1:4.  Fornecimento e assentamento. (desonerado)</v>
          </cell>
          <cell r="E292" t="str">
            <v>m2</v>
          </cell>
          <cell r="F292">
            <v>261.20999999999998</v>
          </cell>
        </row>
        <row r="293">
          <cell r="C293" t="str">
            <v>AL 04.35 Alvenaria de Blocos de Vidro</v>
          </cell>
        </row>
        <row r="294">
          <cell r="C294" t="str">
            <v>AL 04.35.0050 (A)</v>
          </cell>
          <cell r="D294" t="str">
            <v>Alvenaria de blocos de vidro nacional, tipo veneziana (19x8x9,5)cm, assentes com argamassa de cimento, cal e areia fina, no traço 1:3:5.  Fornecimento e assentamento. (desonerado)</v>
          </cell>
          <cell r="E294" t="str">
            <v>m2</v>
          </cell>
          <cell r="F294">
            <v>878.76</v>
          </cell>
        </row>
        <row r="295">
          <cell r="C295" t="str">
            <v>AL 04.35.0100 (/)</v>
          </cell>
          <cell r="D295" t="str">
            <v>Alvenaria de blocos de vidro nacional, canelado (20x20x10)cm, assentes com argamassa de cimento, cal e areia fina, no traço 1:3:5. Fornecimento e assentamento. (desonerado)</v>
          </cell>
          <cell r="E295" t="str">
            <v>m2</v>
          </cell>
          <cell r="F295">
            <v>379.14</v>
          </cell>
        </row>
        <row r="296">
          <cell r="C296" t="str">
            <v>AL 04.35.0150 (/)</v>
          </cell>
          <cell r="D296" t="str">
            <v>Alvenaria de blocos de vidro nacional, incolor (20x20x10)cm, padrão Rio-Cidade, assentes com silicone. Fornecimento e assentamento. (desonerado)</v>
          </cell>
          <cell r="E296" t="str">
            <v>un</v>
          </cell>
          <cell r="F296">
            <v>31.73</v>
          </cell>
        </row>
        <row r="298">
          <cell r="C298" t="str">
            <v>AL 09.05 Paredes Divisórias</v>
          </cell>
        </row>
        <row r="299">
          <cell r="C299" t="str">
            <v>AL 09.05.0050 (A)</v>
          </cell>
          <cell r="D299" t="str">
            <v>Divisória de madeira de dupla face, construída com chapas de compensado de 6mm, estruturada internamente com sarrafos de madeira serrada de (2,5 x 5)cm, com utilização de 2 vezes, exclusive pintura.  Fornecimento e colocação. (desonerado)</v>
          </cell>
          <cell r="E299" t="str">
            <v>m2</v>
          </cell>
          <cell r="F299">
            <v>47.36</v>
          </cell>
        </row>
        <row r="300">
          <cell r="C300" t="str">
            <v>AL 09.05.0100 (A)</v>
          </cell>
          <cell r="D300" t="str">
            <v>Painel de madeira face única, construído com chapa de compensado com 10mm, estruturada com sarrafos de madeira serrada de (2,5 x 5)cm, com utilização de 2 vezes, exclusive pintura.  Fornecimento e colocação. (desonerado)</v>
          </cell>
          <cell r="E300" t="str">
            <v>m2</v>
          </cell>
          <cell r="F300">
            <v>36.909999999999997</v>
          </cell>
        </row>
        <row r="301">
          <cell r="C301" t="str">
            <v>AL 09.05.0150 (/)</v>
          </cell>
          <cell r="D301" t="str">
            <v>Divisória tipo painel-painel, com 35mm de espessura, considerando uma área superior a 100m2, constituída de painel cego, com miolo semi-oco, revestido em chapa dura de alta densidade, pintado, estruturado em perfis de aço galvanizado pintado, inclusive portas e exclusive suas ferragens. Fornecimento e colocação. (desonerado)</v>
          </cell>
          <cell r="E301" t="str">
            <v>m2</v>
          </cell>
          <cell r="F301">
            <v>117.54</v>
          </cell>
        </row>
        <row r="302">
          <cell r="C302" t="str">
            <v>AL 09.05.0153 (/)</v>
          </cell>
          <cell r="D302" t="str">
            <v>Divisória tipo painel-painel, com 35mm de espessura, considerando uma área superior a 100m2, constituída de painel cego, com miolo semi-oco, revestido em chapa dura de alta densidade, com laminado melamínico de baixa pressão, estruturado em perfis de aço galvanizado, pintado, inclusive portas e exclusive suas ferragens. Fornecimento e colocação. (desonerado)</v>
          </cell>
          <cell r="E302" t="str">
            <v>m2</v>
          </cell>
          <cell r="F302">
            <v>132.16</v>
          </cell>
        </row>
        <row r="303">
          <cell r="C303" t="str">
            <v>AL 09.05.0156 (/)</v>
          </cell>
          <cell r="D303" t="str">
            <v>Divisória tipo painel-painel, com 35mm de espessura, considerando uma área superior a 100m2, constituída de painel cego com miolo semi-oco, revestido em chapa dura de alta densidade, pintado, estruturado em perfis de alumínio anodizado natural, inclusive portas e exclusive suas ferragens. Fornecimento e colocação. (desonerado)</v>
          </cell>
          <cell r="E303" t="str">
            <v>m2</v>
          </cell>
          <cell r="F303">
            <v>240.74</v>
          </cell>
        </row>
        <row r="304">
          <cell r="C304" t="str">
            <v>AL 09.05.0200 (/)</v>
          </cell>
          <cell r="D304" t="str">
            <v>Divisória tipo painel-painel, com 35mm de espessura, considerando uma área superior a 100m2, constituída de painel cego, com miolo semi-oco, revestido em chapa dura de alta densidade, com laminado melamínico de baixa pressão, estruturado em perfis de alumínio anodizado natural, inclusive portas e exclusive suas ferragens. Fornecimento e colocação. (desonerado)</v>
          </cell>
          <cell r="E304" t="str">
            <v>m2</v>
          </cell>
          <cell r="F304">
            <v>519.12</v>
          </cell>
        </row>
        <row r="305">
          <cell r="C305" t="str">
            <v>AL 09.05.0400 (/)</v>
          </cell>
          <cell r="D305" t="str">
            <v>Divisória tipo painel-bandeira de vidro, com 35mm de espessura, considerando uma área superior a 100m2, constituída de painel e vidro na parte superior (inclusive este), com miolo semi-oco, revestido em chapa dura de alta densidade, pintado, estruturado em perfis de aço galvanizado pintado, inclusive portas e exclusive suas ferragens. Fornecimento e colocação. (desonerado)</v>
          </cell>
          <cell r="E305" t="str">
            <v>m2</v>
          </cell>
          <cell r="F305">
            <v>145.69999999999999</v>
          </cell>
        </row>
        <row r="306">
          <cell r="C306" t="str">
            <v>AL 09.05.0450 (/)</v>
          </cell>
          <cell r="D306" t="str">
            <v>Divisória tipo painel-bandeira de vidro, com 35mm de espessura, considerando uma área superior a 100m2, constituída de painel de vidro na parte superior (inclusive este), com miolo semi-oco, revestido em chapa dura de alta densidade, com laminado melamínico de baixa pressão, estruturado em perfis de aço galvanizado, pintado, inclusive portas e exclusive suas ferragens. Fornecimento e colocação. (desonerado)</v>
          </cell>
          <cell r="E306" t="str">
            <v>m2</v>
          </cell>
          <cell r="F306">
            <v>272.49</v>
          </cell>
        </row>
        <row r="307">
          <cell r="C307" t="str">
            <v>AL 09.05.0600 (/)</v>
          </cell>
          <cell r="D307" t="str">
            <v>Divisória tipo painel-bandeira de vidro, com 35mm de espessura, considerando uma área superior a 100m2, constituída de painel e vidro na parte superior (inclusive este), com miolo semi-oco, revestido em chapa dura de alta densidade, pintado, estruturado em perfis de alumínio anodizado natural, inclusive portas e exclusive suas ferragens. Fornecimento e colocação. (desonerado)</v>
          </cell>
          <cell r="E307" t="str">
            <v>m2</v>
          </cell>
          <cell r="F307">
            <v>253.38</v>
          </cell>
        </row>
        <row r="308">
          <cell r="C308" t="str">
            <v>AL 09.05.0650 (/)</v>
          </cell>
          <cell r="D308" t="str">
            <v>Divisória tipo painel-bandeira de vidro, com 35mm de espessura, considerando uma área superior a 100m2, constituída de painel e vidro na parte superior (inclusive este), com miolo semi-oco, revestido em chapa dura de alta densidade, com laminado melamínico de baixa pressão, estruturado em perfis de alumínio anodizado natural, inclusive portas e exclusive suas ferragens. Fornecimento e colocação. (desonerado)</v>
          </cell>
          <cell r="E308" t="str">
            <v>m2</v>
          </cell>
          <cell r="F308">
            <v>339</v>
          </cell>
        </row>
        <row r="309">
          <cell r="C309" t="str">
            <v>AL 09.05.0750 (/)</v>
          </cell>
          <cell r="D309"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aço galvanizado, pintado, inclusive portas e exclusive suas ferragens. Fornecimento e colocação. (desonerado)</v>
          </cell>
          <cell r="E309" t="str">
            <v>m2</v>
          </cell>
          <cell r="F309">
            <v>146.03</v>
          </cell>
        </row>
        <row r="310">
          <cell r="C310" t="str">
            <v>AL 09.05.0800 (/)</v>
          </cell>
          <cell r="D310" t="str">
            <v>Divisória tipo painel-vidro-painel, com 35mm de espessura, considerando uma área superior a 100m2, constituída de painel cego até a altura de 1,10m e acima de 2,10m, com vidro entre 1,10 e 2,10m (inclusive este), com miolo semi-oco, revestido em chapa dura de alta densidade, com laminado melamínico de baixa pressão, estruturado em perfis de aço galvanizado, pintado, inclusive portas e exclusive suas ferragens. Fornecimento e colocação. (desonerado)</v>
          </cell>
          <cell r="E310" t="str">
            <v>m2</v>
          </cell>
          <cell r="F310">
            <v>158.11000000000001</v>
          </cell>
        </row>
        <row r="311">
          <cell r="C311" t="str">
            <v>AL 09.05.0850 (/)</v>
          </cell>
          <cell r="D311" t="str">
            <v>Divisória tipo painel-vidro-painel, com 35mm de espessura, considerando uma área superior a 100m2, constituída de painel cego até a altura de 1,10m e acima de 2,10m, com vidro entre 1,10 e 2,10m (inclusive este), com miolo maciço, retardante de fogo, à base mineral de vermiculita expandida, revestido em chapa dura de alta densidade, pintado, estruturado em perfis de aço galvanizado, pintado, inclusive portas e exclusive suas ferragens. Fornecimento e colocação. (desonerado)</v>
          </cell>
          <cell r="E311" t="str">
            <v>m2</v>
          </cell>
          <cell r="F311">
            <v>248.9</v>
          </cell>
        </row>
        <row r="312">
          <cell r="C312" t="str">
            <v>AL 09.05.0950 (/)</v>
          </cell>
          <cell r="D312"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alumínio anodizado natural, inclusive portas e exclusive suas ferragens. Fornecimento e colocação. (desonerado)</v>
          </cell>
          <cell r="E312" t="str">
            <v>m2</v>
          </cell>
          <cell r="F312">
            <v>267.79000000000002</v>
          </cell>
        </row>
        <row r="313">
          <cell r="C313" t="str">
            <v>AL 09.05.1000 (/)</v>
          </cell>
          <cell r="D313" t="str">
            <v>Divisória tipo painel-vidro-painel, com 35mm de espessura, considerando uma área superior a 100m2, constituída de painel cego até a altura de 1,10 e 2,10m, com vidro entre 1,10 e 2,10m (inclusive este), com miolo semi-oco, revestido em chapa dura de alta densidade, com laminado melamínico de baixa pressão, estruturado em perfis de alumínio anodizado natural, inclusive portas e exclusive suas ferragens. Fornecimento e colocação. (desonerado)</v>
          </cell>
          <cell r="E313" t="str">
            <v>m2</v>
          </cell>
          <cell r="F313">
            <v>469.51</v>
          </cell>
        </row>
        <row r="314">
          <cell r="C314" t="str">
            <v>AL 09.05.1150 (A)</v>
          </cell>
          <cell r="D314" t="str">
            <v>Painel de acabamento para cabines e palcos, construído com pano de polipropileno, gramatura 60, com largura de 1,40m, em cor, estruturado com madeira serrada de (2 x 5)cm .  Fornecimento e colocação. (desonerado)</v>
          </cell>
          <cell r="E314" t="str">
            <v>m2</v>
          </cell>
          <cell r="F314">
            <v>17.8</v>
          </cell>
        </row>
        <row r="315">
          <cell r="C315" t="str">
            <v>AL 09.05.1200 (/)</v>
          </cell>
          <cell r="D315" t="str">
            <v>Painel divisório com (3,0x0,5x0,1)m, de concreto celular autoclavado, conforme DIN 4223, com densidade nominal de 725Kg/m3, resistência mínima de ruptura de 45Kg/m2 e armadura CA-60 eletrosoldada , Sical ou similar.  Fornecimento e instalação. (desonerado)</v>
          </cell>
          <cell r="E315" t="str">
            <v>m2</v>
          </cell>
          <cell r="F315">
            <v>183.02</v>
          </cell>
        </row>
        <row r="316">
          <cell r="C316" t="str">
            <v>AL 09.05.2000 (/)</v>
          </cell>
          <cell r="D316" t="str">
            <v>Parede divisória em Painel Wall Eternit ou similar, fixado em perfil guia no piso ou teto e perfil "H" montante em chapa perfilada de aço zincado.  Fornecimento e colocação. (desonerado)</v>
          </cell>
          <cell r="E316" t="str">
            <v>m2</v>
          </cell>
          <cell r="F316">
            <v>195.48</v>
          </cell>
        </row>
        <row r="317">
          <cell r="C317" t="str">
            <v>AL 09.05.2500 (/)</v>
          </cell>
          <cell r="D317" t="str">
            <v>Parede divisória termo-acústica, tipo sanduiche, lisa, em chapa de aço galvanizado, 0,50mm, para uso onde se requer isolamento termo-accústico e conforto térmico, dupla estanqueidade lateral (superior/inferior) com pintura eletrostática branca, com miolo de isopor, fixado em perfil guia no piso ou no teto e perfil "H", montante em chapa perfilada de aço zincado. Fornecimento e colocação. (desonerado)</v>
          </cell>
          <cell r="E317" t="str">
            <v>m2</v>
          </cell>
          <cell r="F317">
            <v>372.77</v>
          </cell>
        </row>
        <row r="318">
          <cell r="C318" t="str">
            <v>AL 09.05.3000 (/)</v>
          </cell>
          <cell r="D318" t="str">
            <v>Parede divisória termo-acústica, tipo sanduiche, lisa, em chapa de aço galvanizado, 0,50mm, para uso onde se requer isolamento termo-acústico e conforto térmico, dupla estanqueidade lateral (superior/inferior) com pintura eletrostática branca, com miolo de isopor, fixado em perfil guia no piso ou teto e perfil "H", montante em chapa perfilada de aço zincado.  Fornecimento e colocação. (desonerado)</v>
          </cell>
          <cell r="E318" t="str">
            <v>m2</v>
          </cell>
          <cell r="F318">
            <v>277.35000000000002</v>
          </cell>
        </row>
        <row r="319">
          <cell r="C319" t="str">
            <v>AL 09.10 Paredes Divisórias para Sanitários e Banheiros</v>
          </cell>
        </row>
        <row r="320">
          <cell r="C320" t="str">
            <v>AL 09.10.0050 (A)</v>
          </cell>
          <cell r="D320" t="str">
            <v>Parede divisória para sanitários, em placa de Mármore Branco Nacional, com 3cm de espessura, polida nas 2 faces, apoiada no piso e parede, exclusive fornecimento das ferragens de fixação do mármore, portas e suas ferragens. Fornecimento e colocação. (desonerado)</v>
          </cell>
          <cell r="E320" t="str">
            <v>m2</v>
          </cell>
          <cell r="F320">
            <v>394.91</v>
          </cell>
        </row>
        <row r="321">
          <cell r="C321" t="str">
            <v>AL 09.10.0053 (A)</v>
          </cell>
          <cell r="D321" t="str">
            <v>Parede divisória para sanitários, de placa de Mármore Branco Cintilante, com de 3cm de espessura, polida nas faces apoiada no piso e parede, exclusive fornecimento das ferragens de fixação de mármore, portas e suas ferragens. Fornecimento e colocação. (desonerado)</v>
          </cell>
          <cell r="E321" t="str">
            <v>m2</v>
          </cell>
          <cell r="F321">
            <v>1087.9100000000001</v>
          </cell>
        </row>
        <row r="322">
          <cell r="C322" t="str">
            <v>AL 09.10.0100 (/)</v>
          </cell>
          <cell r="D322" t="str">
            <v>Parede divisória para sanitários e banheiros, de placas de concreto armado (fck=15MPa), com 3,50cm de espessura, chumbadas no piso e fixado na divisória, em 3 pontos na sua altura, por estribos previamente deixados na fundição da placa, exclusive revestimento, porta e suas ferragens. Fornecimento e colocação. (desonerado)</v>
          </cell>
          <cell r="E322" t="str">
            <v>m2</v>
          </cell>
          <cell r="F322">
            <v>140.49</v>
          </cell>
        </row>
        <row r="323">
          <cell r="C323" t="str">
            <v>AL 09.10.0103 (/)</v>
          </cell>
          <cell r="D323" t="str">
            <v>Parede, em placa de concreto armado fck=15MPa, com 5cm de espessura, chumbadas no piso e fixada na parede em 3 pontos, por estribos previamente deixados na furação da placa. Fornecimento e colocação. (desonerado)</v>
          </cell>
          <cell r="E323" t="str">
            <v>m2</v>
          </cell>
          <cell r="F323">
            <v>149.44999999999999</v>
          </cell>
        </row>
        <row r="324">
          <cell r="C324" t="str">
            <v>AL 09.15 Paredes Divisórias de Gesso</v>
          </cell>
        </row>
        <row r="325">
          <cell r="C325" t="str">
            <v>AL 09.15.0050 (/)</v>
          </cell>
          <cell r="D325" t="str">
            <v>Parede interna, de gesso acartonado, constituído por 2 painéis de 12,5mm, estruturado em perfilados metálicos de 75mm, com espessura de 100mm e pé direito máximo de 3,50m, Lafarge - Gypsum ou similar.  Fornecimento e colocação. (desonerado)</v>
          </cell>
          <cell r="E325" t="str">
            <v>m2</v>
          </cell>
          <cell r="F325">
            <v>185.48</v>
          </cell>
        </row>
        <row r="329">
          <cell r="C329" t="str">
            <v>AP 04.05 Aparelhos de Louça</v>
          </cell>
        </row>
        <row r="330">
          <cell r="C330" t="str">
            <v>AP 04.05.0100 (/)</v>
          </cell>
          <cell r="D330" t="str">
            <v>Cabide de louça, de 4"x2", na cor branca, Celite ou similar.  Fornecimento e colocação. (desonerado)</v>
          </cell>
          <cell r="E330" t="str">
            <v>un</v>
          </cell>
          <cell r="F330">
            <v>33.94</v>
          </cell>
        </row>
        <row r="331">
          <cell r="C331" t="str">
            <v>AP 04.05.0150 (/)</v>
          </cell>
          <cell r="D331" t="str">
            <v>Cuba de louça, de (49x36)cm, para lavatório, na cor branca.  Fornecimento. (desonerado)</v>
          </cell>
          <cell r="E331" t="str">
            <v>un</v>
          </cell>
          <cell r="F331">
            <v>41.64</v>
          </cell>
        </row>
        <row r="332">
          <cell r="C332" t="str">
            <v>AP 04.05.0153 (A)</v>
          </cell>
          <cell r="D332" t="str">
            <v>Cuba de louça, de (49x36)cm,  para lavatório, na cor branca, torneira de 1/2", válvula de PVC rígido de 1"x2 3/8" e sifão de PVC rígido de 1"x1 1/2".  Fornecimento e colocação. (desonerado)</v>
          </cell>
          <cell r="E332" t="str">
            <v>un</v>
          </cell>
          <cell r="F332">
            <v>190.61</v>
          </cell>
        </row>
        <row r="333">
          <cell r="C333" t="str">
            <v>AP 04.05.0200 (/)</v>
          </cell>
          <cell r="D333" t="str">
            <v>Lavatório, de (42x30)cm, na cor branca, torneira de 1/2", válvula, sifão de PVC rígido e rabicho de plástico.  Fornecimento. (desonerado)</v>
          </cell>
          <cell r="E333" t="str">
            <v>un</v>
          </cell>
          <cell r="F333">
            <v>185.71</v>
          </cell>
        </row>
        <row r="334">
          <cell r="C334" t="str">
            <v>AP 04.05.0203 (/)</v>
          </cell>
          <cell r="D334" t="str">
            <v>Lavatório L911, na cor branca, de (42x30)cm, Deca ou similar.  Fornecimento. (desonerado)</v>
          </cell>
          <cell r="E334" t="str">
            <v>un</v>
          </cell>
          <cell r="F334">
            <v>67.8</v>
          </cell>
        </row>
        <row r="335">
          <cell r="C335" t="str">
            <v>AP 04.05.0206 (/)</v>
          </cell>
          <cell r="D335" t="str">
            <v>Lavatório, na cor branca, de (45x33)cm, sifão de 1"x1 1/4", torneira de 1/2" com arejador, válvula e rabicho de plástico.  Fornecimento. (desonerado)</v>
          </cell>
          <cell r="E335" t="str">
            <v>un</v>
          </cell>
          <cell r="F335">
            <v>328.06</v>
          </cell>
        </row>
        <row r="336">
          <cell r="C336" t="str">
            <v>AP 04.05.0209 (/)</v>
          </cell>
          <cell r="D336" t="str">
            <v>Lavatório, de (45x33)cm, na cor branca, referência 001905, Celite ou similar, com fixação.  Fornecimento. (desonerado)</v>
          </cell>
          <cell r="E336" t="str">
            <v>un</v>
          </cell>
          <cell r="F336">
            <v>69.989999999999995</v>
          </cell>
        </row>
        <row r="337">
          <cell r="C337" t="str">
            <v>AP 04.05.0212 (/)</v>
          </cell>
          <cell r="D337" t="str">
            <v>Lavatório, na cor branca, de (52x43)cm, fixação, sifão de 1"x1 1/4", aparelho  com válvula simples, arrejador e rabicho cromado de 1/2".  Fornecimento. (desonerado)</v>
          </cell>
          <cell r="E337" t="str">
            <v>un</v>
          </cell>
          <cell r="F337">
            <v>528.96</v>
          </cell>
        </row>
        <row r="338">
          <cell r="C338" t="str">
            <v>AP 04.05.0215 (/)</v>
          </cell>
          <cell r="D338" t="str">
            <v>Lavatório de embutir, na cor branca, linha ovalada, referência 13310103-6, Ideal Standard ou similar.  Fornecimento. (desonerado)</v>
          </cell>
          <cell r="E338" t="str">
            <v>un</v>
          </cell>
          <cell r="F338">
            <v>41.64</v>
          </cell>
        </row>
        <row r="339">
          <cell r="C339" t="str">
            <v>AP 04.05.0250 (/)</v>
          </cell>
          <cell r="D339" t="str">
            <v>Mictório, com sifão integrado, na cor branca.  Fornecimento. (desonerado)</v>
          </cell>
          <cell r="E339" t="str">
            <v>un</v>
          </cell>
          <cell r="F339">
            <v>174.49</v>
          </cell>
        </row>
        <row r="340">
          <cell r="C340" t="str">
            <v>AP 04.05.0300 (/)</v>
          </cell>
          <cell r="D340" t="str">
            <v>Papeleira de louça, de (15 x 15)cm, com rolete de plástico, na cor branca.  Fornecimento e colocação. (desonerado)</v>
          </cell>
          <cell r="E340" t="str">
            <v>un</v>
          </cell>
          <cell r="F340">
            <v>32.619999999999997</v>
          </cell>
        </row>
        <row r="341">
          <cell r="C341" t="str">
            <v>AP 04.05.0400 (/)</v>
          </cell>
          <cell r="D341" t="str">
            <v>Porta-toalha de plástico, de 24", com consolos de louça, na cor branca.  Fornecimento e colocação. (desonerado)</v>
          </cell>
          <cell r="E341" t="str">
            <v>un</v>
          </cell>
          <cell r="F341">
            <v>36.369999999999997</v>
          </cell>
        </row>
        <row r="342">
          <cell r="C342" t="str">
            <v>AP 04.05.0450 (/)</v>
          </cell>
          <cell r="D342" t="str">
            <v>Tanque de louça, de (63x55)cm, coluna e fixação.  Fornecimento. (desonerado)</v>
          </cell>
          <cell r="E342" t="str">
            <v>un</v>
          </cell>
          <cell r="F342">
            <v>319.45999999999998</v>
          </cell>
        </row>
        <row r="343">
          <cell r="C343" t="str">
            <v>AP 04.05.0500 (/)</v>
          </cell>
          <cell r="D343" t="str">
            <v>Vaso sifonado, na cor branca, válvula de descarga luxo,  de 1 1/2", assento plástico.  Fornecimento. (desonerado)</v>
          </cell>
          <cell r="E343" t="str">
            <v>un</v>
          </cell>
          <cell r="F343">
            <v>296.45999999999998</v>
          </cell>
        </row>
        <row r="344">
          <cell r="C344" t="str">
            <v>AP 04.05.0503 (/)</v>
          </cell>
          <cell r="D344" t="str">
            <v>Vaso sifonado, na cor branca.  Fornecimento. (desonerado)</v>
          </cell>
          <cell r="E344" t="str">
            <v>un</v>
          </cell>
          <cell r="F344">
            <v>105.95</v>
          </cell>
        </row>
        <row r="345">
          <cell r="C345" t="str">
            <v>AP 04.05.0509 (/)</v>
          </cell>
          <cell r="D345" t="str">
            <v>Vaso sifonado, na cor branca, com assento plástico tipo popular e caixa de descarga plástica externa.  Fornecimento. (desonerado)</v>
          </cell>
          <cell r="E345" t="str">
            <v>un</v>
          </cell>
          <cell r="F345">
            <v>147.9</v>
          </cell>
        </row>
        <row r="346">
          <cell r="C346" t="str">
            <v>AP 04.05.0512 (/)</v>
          </cell>
          <cell r="D346" t="str">
            <v>Vaso sifonado, linha Azaléia, na cor branca, Celite ou similar, e caixa de descarga de louça acoplada.  Fornecimento. (desonerado)</v>
          </cell>
          <cell r="E346" t="str">
            <v>un</v>
          </cell>
          <cell r="F346">
            <v>226.31</v>
          </cell>
        </row>
        <row r="347">
          <cell r="C347" t="str">
            <v>AP 04.05.0550 (/)</v>
          </cell>
          <cell r="D347" t="str">
            <v>Vaso sifonado, infantil, na cor branca.  Fornecimento. (desonerado)</v>
          </cell>
          <cell r="E347" t="str">
            <v>un</v>
          </cell>
          <cell r="F347">
            <v>204.7</v>
          </cell>
        </row>
        <row r="348">
          <cell r="C348" t="str">
            <v>AP 04.05.0553 (/)</v>
          </cell>
          <cell r="D348" t="str">
            <v>Vaso sanitário infantil, na cor branca, com fixação.  Fornecimento e assentamento. (desonerado)</v>
          </cell>
          <cell r="E348" t="str">
            <v>un</v>
          </cell>
          <cell r="F348">
            <v>632.33000000000004</v>
          </cell>
        </row>
        <row r="349">
          <cell r="C349" t="str">
            <v>AP 04.07 Aparelhos Hidro-Sanitários para Deficientes Físicos</v>
          </cell>
        </row>
        <row r="350">
          <cell r="C350" t="str">
            <v>AP 04.07.0100 (/)</v>
          </cell>
          <cell r="D350" t="str">
            <v>Assento especial para bacia sanitária para deficiente físico, cor gelo, linha Vogue Plus Conforto, referência AP52, da Deca ou similar.  Fornecimento. (desonerado)</v>
          </cell>
          <cell r="E350" t="str">
            <v>un</v>
          </cell>
          <cell r="F350">
            <v>573.71</v>
          </cell>
        </row>
        <row r="351">
          <cell r="C351" t="str">
            <v>AP 04.07.0300 (/)</v>
          </cell>
          <cell r="D351" t="str">
            <v>Bacia sanitária para deficiente físico, cor gelo, linha Vogue Plus Conforto, referência P51, da Deca ou similar.  Fornecimento. (desonerado)</v>
          </cell>
          <cell r="E351" t="str">
            <v>un</v>
          </cell>
          <cell r="F351">
            <v>589.9</v>
          </cell>
        </row>
        <row r="352">
          <cell r="C352" t="str">
            <v>AP 04.07.0800 (/)</v>
          </cell>
          <cell r="D352" t="str">
            <v>Lavatório de louça com coluna, para deficiente físico, cor gelo, linha Vogue Plus Conforto, referência L51, dimensões 55x47 cm, da Deca ou similar, coluna de louça universal referência C1, da Deca ou similar.  Fornecimento. (desonerado)</v>
          </cell>
          <cell r="E352" t="str">
            <v>un</v>
          </cell>
          <cell r="F352">
            <v>447.94</v>
          </cell>
        </row>
        <row r="353">
          <cell r="C353" t="str">
            <v>AP 04.10 Aparelhos de Aço Inoxidável</v>
          </cell>
        </row>
        <row r="354">
          <cell r="C354" t="str">
            <v>AP 04.10.0050 (/)</v>
          </cell>
          <cell r="D354" t="str">
            <v>Banca seca de aço inoxidável com 0,55m de largura, até 3m de comprimento, em chapa  18-304, sobre apoios de alvenaria de meia vez e verga de concreto, sem revestimento.  Fornecimento e colocação. (desonerado)</v>
          </cell>
          <cell r="E354" t="str">
            <v>m</v>
          </cell>
          <cell r="F354">
            <v>799.4</v>
          </cell>
        </row>
        <row r="355">
          <cell r="C355" t="str">
            <v>AP 04.10.0053 (/)</v>
          </cell>
          <cell r="D355" t="str">
            <v>Banca de aço inoxidável de (2x0,55)m, em chapa 18-304, com 1 cuba de (500x400x200)mm, em chapa 20-304, válvula americana, sifão de 1 1/2"x1 1/2", sobre apoios de alvenaria de meia vez e verga de concreto, sem revestimento; exclusive torneira.  Fornecimento e colocação. (desonerado)</v>
          </cell>
          <cell r="E355" t="str">
            <v>un</v>
          </cell>
          <cell r="F355">
            <v>1502.08</v>
          </cell>
        </row>
        <row r="356">
          <cell r="C356" t="str">
            <v>AP 04.10.0100 (/)</v>
          </cell>
          <cell r="D356" t="str">
            <v>Banca de aço inoxidável de (2x0,55)m, em chapa 18-304, com 2 cubas de (500x400x200)mm, em chapa 20-304, 2 válvulas americana, 2 sifões de 1 1/2"x1 1/2", sobre apoios de alvenaria de meia vez e verga de concreto, sem revestimento; exclusive torneira.  Fornecimento e colocação. (desonerado)</v>
          </cell>
          <cell r="E356" t="str">
            <v>un</v>
          </cell>
          <cell r="F356">
            <v>1806.83</v>
          </cell>
        </row>
        <row r="357">
          <cell r="C357" t="str">
            <v>AP 04.10.0125 (/)</v>
          </cell>
          <cell r="D357" t="str">
            <v>Barra de apoio angular, em aço inoxidável AISI 304, diâmetro de 1 1/4", inclusive fixação com parafusos inoxidável e buchas plásticas.  Fornecimento. (desonerado)</v>
          </cell>
          <cell r="E357" t="str">
            <v>un</v>
          </cell>
          <cell r="F357">
            <v>179.5</v>
          </cell>
        </row>
        <row r="358">
          <cell r="C358" t="str">
            <v>AP 04.10.0128 (/)</v>
          </cell>
          <cell r="D358" t="str">
            <v>Barra de apoio 90º, modelo "L", (60x60)cm, em aço inoxidável AISI 304, diâmetro de 1 1/4", inclusive fixação com parafusos inoxidável e buchas plásticas.  Fornecimento. (desonerado)</v>
          </cell>
          <cell r="E358" t="str">
            <v>un</v>
          </cell>
          <cell r="F358">
            <v>338.84</v>
          </cell>
        </row>
        <row r="359">
          <cell r="C359" t="str">
            <v>AP 04.10.0131 (/)</v>
          </cell>
          <cell r="D359" t="str">
            <v>Barra de apoio reta, com 50cm, em aço inoxidável AISI 304, tubo de 1 1/4", inclusive fixação com parafuso inoxidável e buchas plásticas.  Fornecimento. (desonerado)</v>
          </cell>
          <cell r="E359" t="str">
            <v>un</v>
          </cell>
          <cell r="F359">
            <v>77.680000000000007</v>
          </cell>
        </row>
        <row r="360">
          <cell r="C360" t="str">
            <v>AP 04.10.0134 (/)</v>
          </cell>
          <cell r="D360" t="str">
            <v>Barra de apoio para pia ou lavatório (proteção para pia), em aço inoxidável AISI 304, tubo de 1 1/4", inclusive fixação com parafusos inoxidáveis e buchas plásticas.  Fornecimento. (desonerado)</v>
          </cell>
          <cell r="E360" t="str">
            <v>un</v>
          </cell>
          <cell r="F360">
            <v>498.3</v>
          </cell>
        </row>
        <row r="361">
          <cell r="C361" t="str">
            <v>AP 04.10.0137 (/)</v>
          </cell>
          <cell r="D361" t="str">
            <v>Barra de apoio lateral de vaso sanitário, modelo "P" ou "U", em aço inoxidável AISI 304, de 1 1/4", inclusive fixação com parafusos inoxidável e buchas plásticas.  Fornecimento. (desonerado)</v>
          </cell>
          <cell r="E361" t="str">
            <v>un</v>
          </cell>
          <cell r="F361">
            <v>354.5</v>
          </cell>
        </row>
        <row r="362">
          <cell r="C362" t="str">
            <v>AP 04.10.0150 (A)</v>
          </cell>
          <cell r="D362" t="str">
            <v>Cuba aço inoxidável de (500x400x200)mm, em chapa 20-304, válvula americana, sifão de   1 1/2"x1 1/2", exclusive torneira.  Fornecimento e colocação. (desonerado)</v>
          </cell>
          <cell r="E362" t="str">
            <v>un</v>
          </cell>
          <cell r="F362">
            <v>491.38</v>
          </cell>
        </row>
        <row r="363">
          <cell r="C363" t="str">
            <v>AP 04.10.0200 (/)</v>
          </cell>
          <cell r="D363" t="str">
            <v>Coifa de aço inoxidável medindo: (2,1x1,2)m; inclusive 3m de duto com (500x500)mm, exaustor de 3CV.  Fornecimento e colocação. (desonerado)</v>
          </cell>
          <cell r="E363" t="str">
            <v>un</v>
          </cell>
          <cell r="F363">
            <v>11043.69</v>
          </cell>
        </row>
        <row r="364">
          <cell r="C364" t="str">
            <v>AP 04.10.0250 (/)</v>
          </cell>
          <cell r="D364" t="str">
            <v>Escovário em aço inoxidável, padrão Secretaria Municipal de Saúde, com (150x50)cm, para 3 torneiras.  Fornecimento e colocação. (desonerado)</v>
          </cell>
          <cell r="E364" t="str">
            <v>un</v>
          </cell>
          <cell r="F364">
            <v>1523.51</v>
          </cell>
        </row>
        <row r="365">
          <cell r="C365" t="str">
            <v>AP 04.10.0253 (/)</v>
          </cell>
          <cell r="D365" t="str">
            <v>Escovário em aço inoxidável, padrão Secretaria Municipal de Saúde, com (260x50)cm, para 4 torneiras.  Fornecimento e colocação. (desonerado)</v>
          </cell>
          <cell r="E365" t="str">
            <v>un</v>
          </cell>
          <cell r="F365">
            <v>2953.97</v>
          </cell>
        </row>
        <row r="366">
          <cell r="C366" t="str">
            <v>AP 04.10.0400 (/)</v>
          </cell>
          <cell r="D366" t="str">
            <v>Mictório coletivo de aço inoxidável, com seção de (580x300)mm, em chapa 20-304, com crivo de saída de 1 1/4", registro de 3/4". Fornecimento. (desonerado)</v>
          </cell>
          <cell r="E366" t="str">
            <v>m</v>
          </cell>
          <cell r="F366">
            <v>1201.8</v>
          </cell>
        </row>
        <row r="367">
          <cell r="C367" t="str">
            <v>AP 04.10.0500 (/)</v>
          </cell>
          <cell r="D367" t="str">
            <v>Porta caçamba, de ferro esmaltado, lixeira de aço inoxidável, em chapa 18-304, com (300x300)mm.  Fornecimento e colocação. (desonerado)</v>
          </cell>
          <cell r="E367" t="str">
            <v>un</v>
          </cell>
          <cell r="F367">
            <v>303.13</v>
          </cell>
        </row>
        <row r="368">
          <cell r="C368" t="str">
            <v>AP 04.10.0600 (/)</v>
          </cell>
          <cell r="D368" t="str">
            <v>Tanque de aço inoxidável, em chapa 22-304, de (520x520)mm, capacidade de 30l, com esfregador; exclusive torneira.  Fornecimento. (desonerado)</v>
          </cell>
          <cell r="E368" t="str">
            <v>un</v>
          </cell>
          <cell r="F368">
            <v>1753.4</v>
          </cell>
        </row>
        <row r="369">
          <cell r="C369" t="str">
            <v>AP 04.10.0603 (/)</v>
          </cell>
          <cell r="D369" t="str">
            <v>Tanque de expurgo, em aço inoxidável liga 18:8, padrão americano, AISI 304 n° 18, medindo: (600x500x850)mm, com 01 (uma) cuba de expurgo de (500x400x300)mm,  com sifão de aço inoxidável de 75mm de diâmetro, face superior com acabamento escovado e grade basculante removível, tampa em inox com abertura lateral e ralo perfurado, modelo TQ-EXP, Inconox ou similar.  Fornecimento. (desonerado)</v>
          </cell>
          <cell r="E369" t="str">
            <v>un</v>
          </cell>
          <cell r="F369">
            <v>3030.4</v>
          </cell>
        </row>
        <row r="370">
          <cell r="C370" t="str">
            <v>AP 04.15 Aparelhos e Acessórios Hidro-Sanitários de Plástico - PVC</v>
          </cell>
        </row>
        <row r="371">
          <cell r="C371" t="str">
            <v>AP 04.15.0050 (/)</v>
          </cell>
          <cell r="D371" t="str">
            <v>Aspersores de PVC rígido, giro de 360°, entrada de 3/4", Sempreverde, Fabrimar ou similar.  Fornecimento. (desonerado)</v>
          </cell>
          <cell r="E371" t="str">
            <v>un</v>
          </cell>
          <cell r="F371">
            <v>6.8</v>
          </cell>
        </row>
        <row r="372">
          <cell r="C372" t="str">
            <v>AP 04.15.0101 (/)</v>
          </cell>
          <cell r="D372" t="str">
            <v>Assento sanitário convencional em polietileno. Fornecimento e colocação. (Desonerado)</v>
          </cell>
          <cell r="E372" t="str">
            <v>un</v>
          </cell>
          <cell r="F372">
            <v>22.94</v>
          </cell>
        </row>
        <row r="373">
          <cell r="C373" t="str">
            <v>AP 04.15.0106 (/)</v>
          </cell>
          <cell r="D373" t="str">
            <v>Assento plástico, para vaso infantil.  Fornecimento e colocação. (desonerado)</v>
          </cell>
          <cell r="E373" t="str">
            <v>un</v>
          </cell>
          <cell r="F373">
            <v>28.9</v>
          </cell>
        </row>
        <row r="374">
          <cell r="C374" t="str">
            <v>AP 04.15.0150 (/)</v>
          </cell>
          <cell r="D374" t="str">
            <v>Braço de plástico branco, de 1/2", com canopla.  Fornecimento. (desonerado)</v>
          </cell>
          <cell r="E374" t="str">
            <v>un</v>
          </cell>
          <cell r="F374">
            <v>3.39</v>
          </cell>
        </row>
        <row r="375">
          <cell r="C375" t="str">
            <v>AP 04.15.0200 (/)</v>
          </cell>
          <cell r="D375" t="str">
            <v>Caixa de descarga, plástica, externa.  Fornecimento. (desonerado)</v>
          </cell>
          <cell r="E375" t="str">
            <v>un</v>
          </cell>
          <cell r="F375">
            <v>19.309999999999999</v>
          </cell>
        </row>
        <row r="376">
          <cell r="C376" t="str">
            <v>AP 04.15.0250 (/)</v>
          </cell>
          <cell r="D376" t="str">
            <v>Chuveiro de plástico, na cor branca, exclusive braço. (desonerado)</v>
          </cell>
          <cell r="E376" t="str">
            <v>un</v>
          </cell>
          <cell r="F376">
            <v>2.29</v>
          </cell>
        </row>
        <row r="377">
          <cell r="C377" t="str">
            <v>AP 04.15.0253 (/)</v>
          </cell>
          <cell r="D377" t="str">
            <v>Chuveiro de plástico, com braço de 1/2", na cor branca e 1 registro de pressão nº B-1416 ou similar de 1/2".  Fornecimento. (desonerado)</v>
          </cell>
          <cell r="E377" t="str">
            <v>un</v>
          </cell>
          <cell r="F377">
            <v>44.29</v>
          </cell>
        </row>
        <row r="378">
          <cell r="C378" t="str">
            <v>AP 04.15.0300 (/)</v>
          </cell>
          <cell r="D378" t="str">
            <v>Mangueira de borracha flexível, cristal, com diâmetro de 1/2".  Fornecimento. (desonerado)</v>
          </cell>
          <cell r="E378" t="str">
            <v>m</v>
          </cell>
          <cell r="F378">
            <v>1.79</v>
          </cell>
        </row>
        <row r="379">
          <cell r="C379" t="str">
            <v>AP 04.15.0303 (/)</v>
          </cell>
          <cell r="D379" t="str">
            <v>Mangueira de borracha flexível, cristal, com diâmetro de 3/4".  Fornecimento. (desonerado)</v>
          </cell>
          <cell r="E379" t="str">
            <v>m</v>
          </cell>
          <cell r="F379">
            <v>3.25</v>
          </cell>
        </row>
        <row r="380">
          <cell r="C380" t="str">
            <v>AP 04.15.0306 (/)</v>
          </cell>
          <cell r="D380" t="str">
            <v>Mangueira de borracha flexível, cristal, com diâmetro de 1".  Fornecimento. (desonerado)</v>
          </cell>
          <cell r="E380" t="str">
            <v>m</v>
          </cell>
          <cell r="F380">
            <v>4.76</v>
          </cell>
        </row>
        <row r="381">
          <cell r="C381" t="str">
            <v>AP 04.15.0350 (/)</v>
          </cell>
          <cell r="D381" t="str">
            <v>Rabicho plástico de 30cm com saída de 1/2".  Fornecimento. (desonerado)</v>
          </cell>
          <cell r="E381" t="str">
            <v>un</v>
          </cell>
          <cell r="F381">
            <v>2.02</v>
          </cell>
        </row>
        <row r="382">
          <cell r="C382" t="str">
            <v>AP 04.15.0401 (/)</v>
          </cell>
          <cell r="D382" t="str">
            <v>Registro de esfera de PVC rígido, soldável, diâmetro de 20mm.  Fornecimento e instalação. (desonerado)</v>
          </cell>
          <cell r="E382" t="str">
            <v>un</v>
          </cell>
          <cell r="F382">
            <v>17.34</v>
          </cell>
        </row>
        <row r="383">
          <cell r="C383" t="str">
            <v>AP 04.15.0403 (/)</v>
          </cell>
          <cell r="D383" t="str">
            <v>Registro de esfera de PVC rígido, soldável, diâmetro de 20mm.  Fornecimento. (desonerado)</v>
          </cell>
          <cell r="E383" t="str">
            <v>un</v>
          </cell>
          <cell r="F383">
            <v>9.32</v>
          </cell>
        </row>
        <row r="384">
          <cell r="C384" t="str">
            <v>AP 04.15.0406 (/)</v>
          </cell>
          <cell r="D384" t="str">
            <v>Registro de esfera de PVC rígido, soldável, diâmetro de 25mm.  Fornecimento e instalação. (desonerado)</v>
          </cell>
          <cell r="E384" t="str">
            <v>un</v>
          </cell>
          <cell r="F384">
            <v>15.96</v>
          </cell>
        </row>
        <row r="385">
          <cell r="C385" t="str">
            <v>AP 04.15.0409 (/)</v>
          </cell>
          <cell r="D385" t="str">
            <v>Registro de esfera de PVC rígido, soldável, diâmetro de 25mm.  Fornecimento. (desonerado)</v>
          </cell>
          <cell r="E385" t="str">
            <v>un</v>
          </cell>
          <cell r="F385">
            <v>11.62</v>
          </cell>
        </row>
        <row r="386">
          <cell r="C386" t="str">
            <v>AP 04.15.0412 (/)</v>
          </cell>
          <cell r="D386" t="str">
            <v>Registro de esfera de PVC rígido, soldável, diâmetro de 32mm.  Fornecimento e instalação. (desonerado)</v>
          </cell>
          <cell r="E386" t="str">
            <v>un</v>
          </cell>
          <cell r="F386">
            <v>23.74</v>
          </cell>
        </row>
        <row r="387">
          <cell r="C387" t="str">
            <v>AP 04.15.0415 (/)</v>
          </cell>
          <cell r="D387" t="str">
            <v>Registro de esfera de PVC rígido, soldável, diâmetro de 40mm.  Fornecimento e instalação. (desonerado)</v>
          </cell>
          <cell r="E387" t="str">
            <v>un</v>
          </cell>
          <cell r="F387">
            <v>28.98</v>
          </cell>
        </row>
        <row r="388">
          <cell r="C388" t="str">
            <v>AP 04.15.0418 (/)</v>
          </cell>
          <cell r="D388" t="str">
            <v>Registro de esfera de PVC rígido, soldável, diâmetro de 40mm.  Fornecimento. (desonerado)</v>
          </cell>
          <cell r="E388" t="str">
            <v>un</v>
          </cell>
          <cell r="F388">
            <v>23.94</v>
          </cell>
        </row>
        <row r="389">
          <cell r="C389" t="str">
            <v>AP 04.15.0421 (/)</v>
          </cell>
          <cell r="D389" t="str">
            <v>Registro de esfera de PVC rígido, soldável, diâmetro de 50mm.  Fornecimento e instalação. (desonerado)</v>
          </cell>
          <cell r="E389" t="str">
            <v>un</v>
          </cell>
          <cell r="F389">
            <v>29.46</v>
          </cell>
        </row>
        <row r="390">
          <cell r="C390" t="str">
            <v>AP 04.15.0424 (/)</v>
          </cell>
          <cell r="D390" t="str">
            <v>Registro de esfera de PVC rígido, soldável, diâmetro de 50mm.  Fornecimento. (desonerado)</v>
          </cell>
          <cell r="E390" t="str">
            <v>un</v>
          </cell>
          <cell r="F390">
            <v>24.1</v>
          </cell>
        </row>
        <row r="391">
          <cell r="C391" t="str">
            <v>AP 04.15.0427 (/)</v>
          </cell>
          <cell r="D391" t="str">
            <v>Registro de esfera de PVC rígido, roscável, diâmetro de 1 1/2".   Fornecimento e instalação. (desonerado)</v>
          </cell>
          <cell r="E391" t="str">
            <v>un</v>
          </cell>
          <cell r="F391">
            <v>33.549999999999997</v>
          </cell>
        </row>
        <row r="392">
          <cell r="C392" t="str">
            <v>AP 04.15.0450 (/)</v>
          </cell>
          <cell r="D392" t="str">
            <v>Saboneteira plástica de sobrepor, para sabonete líquido.  Fornecimento. (desonerado)</v>
          </cell>
          <cell r="E392" t="str">
            <v>un</v>
          </cell>
          <cell r="F392">
            <v>23.76</v>
          </cell>
        </row>
        <row r="393">
          <cell r="C393" t="str">
            <v>AP 04.15.0500 (/)</v>
          </cell>
          <cell r="D393" t="str">
            <v>Sifão roscável para pia ou lavatório de PVC rígido, diâmetro de 1".  Fornecimento. (desonerado)</v>
          </cell>
          <cell r="E393" t="str">
            <v>un</v>
          </cell>
          <cell r="F393">
            <v>8.52</v>
          </cell>
        </row>
        <row r="394">
          <cell r="C394" t="str">
            <v>AP 04.15.0503 (/)</v>
          </cell>
          <cell r="D394" t="str">
            <v>Sifão para tanque, de PVC rígido, diâmetro de 1 1/4".  Fornecimento e instalação. (desonerado)</v>
          </cell>
          <cell r="E394" t="str">
            <v>un</v>
          </cell>
          <cell r="F394">
            <v>13.6</v>
          </cell>
        </row>
        <row r="395">
          <cell r="C395" t="str">
            <v>AP 04.15.0506 (/)</v>
          </cell>
          <cell r="D395" t="str">
            <v>Sifão soldável, de PVC rígido, de 40mm, para pia ou lavatório.  Fornecimento. (desonerado)</v>
          </cell>
          <cell r="E395" t="str">
            <v>un</v>
          </cell>
          <cell r="F395">
            <v>8.52</v>
          </cell>
        </row>
        <row r="396">
          <cell r="C396" t="str">
            <v>AP 04.15.0550 (/)</v>
          </cell>
          <cell r="D396" t="str">
            <v>Tanque de esterilização de mamadeiras, em PVC.  Fornecimento e instalação. (desonerado)</v>
          </cell>
          <cell r="E396" t="str">
            <v>un</v>
          </cell>
          <cell r="F396">
            <v>3244.2</v>
          </cell>
        </row>
        <row r="397">
          <cell r="C397" t="str">
            <v>AP 04.15.0600 (/)</v>
          </cell>
          <cell r="D397" t="str">
            <v>Torneira de bóia, de PVC rígido, diâmetro de 1/2".  Fornecimento e instalação. (desonerado)</v>
          </cell>
          <cell r="E397" t="str">
            <v>un</v>
          </cell>
          <cell r="F397">
            <v>8.33</v>
          </cell>
        </row>
        <row r="398">
          <cell r="C398" t="str">
            <v>AP 04.15.0603 (/)</v>
          </cell>
          <cell r="D398" t="str">
            <v>Torneira de bóia, de PVC rígido, diâmetro de 3/4".  Fornecimento e instalação. (desonerado)</v>
          </cell>
          <cell r="E398" t="str">
            <v>un</v>
          </cell>
          <cell r="F398">
            <v>10.25</v>
          </cell>
        </row>
        <row r="399">
          <cell r="C399" t="str">
            <v>AP 04.15.0650 (/)</v>
          </cell>
          <cell r="D399" t="str">
            <v>Torneira de PVC rígido, diâmetro de 1/2".  Fornecimento e instalação. (desonerado)</v>
          </cell>
          <cell r="E399" t="str">
            <v>un</v>
          </cell>
          <cell r="F399">
            <v>4.9400000000000004</v>
          </cell>
        </row>
        <row r="400">
          <cell r="C400" t="str">
            <v>AP 04.15.0700 (/)</v>
          </cell>
          <cell r="D400" t="str">
            <v>Torneira para pia ou tanque, de PVC rígido, diâmetro de 1/2".  Fornecimento e instalação. (desonerado)</v>
          </cell>
          <cell r="E400" t="str">
            <v>un</v>
          </cell>
          <cell r="F400">
            <v>4.9400000000000004</v>
          </cell>
        </row>
        <row r="401">
          <cell r="C401" t="str">
            <v>AP 04.15.0750 (/)</v>
          </cell>
          <cell r="D401" t="str">
            <v>Tubo de descarga, tipo longo de 1 1/2", de PVC rígido, para caixa de descarga externa.  Fornecimento. (desonerado)</v>
          </cell>
          <cell r="E401" t="str">
            <v>un</v>
          </cell>
          <cell r="F401">
            <v>6.57</v>
          </cell>
        </row>
        <row r="402">
          <cell r="C402" t="str">
            <v>AP 04.15.0800 (/)</v>
          </cell>
          <cell r="D402" t="str">
            <v>Válvula para lavatório, de 1 1/4", de PVC rígido.  Fornecimento. (desonerado)</v>
          </cell>
          <cell r="E402" t="str">
            <v>un</v>
          </cell>
          <cell r="F402">
            <v>4</v>
          </cell>
        </row>
        <row r="403">
          <cell r="C403" t="str">
            <v>AP 04.15.0803 (/)</v>
          </cell>
          <cell r="D403" t="str">
            <v>Válvula para lavatório, de 1"x 2 3/4".  Fornecimento. (desonerado)</v>
          </cell>
          <cell r="E403" t="str">
            <v>un</v>
          </cell>
          <cell r="F403">
            <v>1.4</v>
          </cell>
        </row>
        <row r="404">
          <cell r="C404" t="str">
            <v>AP 04.15.0806 (/)</v>
          </cell>
          <cell r="D404" t="str">
            <v>Válvula para pia, de PVC rígido.  Fornecimento. (desonerado)</v>
          </cell>
          <cell r="E404" t="str">
            <v>un</v>
          </cell>
          <cell r="F404">
            <v>0.84</v>
          </cell>
        </row>
        <row r="405">
          <cell r="C405" t="str">
            <v>AP 04.20 Aparelhos e Acessórios Hidro-Sanitários de Metal</v>
          </cell>
        </row>
        <row r="406">
          <cell r="C406" t="str">
            <v>AP 04.20.0100 (/)</v>
          </cell>
          <cell r="D406" t="str">
            <v>Chuveiro estampado, acabamento cromado, articulado com braço de 1/2".  Fornecimento. (desonerado)</v>
          </cell>
          <cell r="E406" t="str">
            <v>un</v>
          </cell>
          <cell r="F406">
            <v>143.46</v>
          </cell>
        </row>
        <row r="407">
          <cell r="C407" t="str">
            <v>AP 04.20.0118 (/)</v>
          </cell>
          <cell r="D407" t="str">
            <v>Duchinha manual, com registro de pressão.  Fornecimento. (desonerado)</v>
          </cell>
          <cell r="E407" t="str">
            <v>un</v>
          </cell>
          <cell r="F407">
            <v>43.65</v>
          </cell>
        </row>
        <row r="408">
          <cell r="C408" t="str">
            <v>AP 04.20.0150 (/)</v>
          </cell>
          <cell r="D408" t="str">
            <v>Misturador simples para chuveiro, de 3/4".  Fornecimento. (desonerado)</v>
          </cell>
          <cell r="E408" t="str">
            <v>un</v>
          </cell>
          <cell r="F408">
            <v>68.31</v>
          </cell>
        </row>
        <row r="409">
          <cell r="C409" t="str">
            <v>AP 04.20.0153 (/)</v>
          </cell>
          <cell r="D409" t="str">
            <v>Misturador Belle Epoque Light, para lavatório, acabamento cromado, Deca ou similar.  Fornecimento. (desonerado)</v>
          </cell>
          <cell r="E409" t="str">
            <v>un</v>
          </cell>
          <cell r="F409">
            <v>230.35</v>
          </cell>
        </row>
        <row r="410">
          <cell r="C410" t="str">
            <v>AP 04.20.0200 (/)</v>
          </cell>
          <cell r="D410" t="str">
            <v>Registro de pressão, em bronze, bruto, com diâmetro de 1/2".  Fornecimento. (desonerado)</v>
          </cell>
          <cell r="E410" t="str">
            <v>un</v>
          </cell>
          <cell r="F410">
            <v>33.049999999999997</v>
          </cell>
        </row>
        <row r="411">
          <cell r="C411" t="str">
            <v>AP 04.20.0206 (A)</v>
          </cell>
          <cell r="D411" t="str">
            <v>Registro de pressão, em bronze, diâmetro de 1/2", com acabamento cromado, para filtro.  Fornecimento e instalação. (desonerado)</v>
          </cell>
          <cell r="E411" t="str">
            <v>un</v>
          </cell>
          <cell r="F411">
            <v>44.11</v>
          </cell>
        </row>
        <row r="412">
          <cell r="C412" t="str">
            <v>AP 04.20.0230 (/)</v>
          </cell>
          <cell r="D412" t="str">
            <v>Registro regulador de vazão Economaster, para controle de vazão em pontos de abastecimento de água, de 1/2", acabamento cromado, para uso em conjunto com rabichos de ligação, exclusive estes, referência 1450, da Fabrimar ou similar.  Fornecimento. (desonerado)</v>
          </cell>
          <cell r="E412" t="str">
            <v>un</v>
          </cell>
          <cell r="F412">
            <v>44.8</v>
          </cell>
        </row>
        <row r="413">
          <cell r="C413" t="str">
            <v>AP 04.20.0250 (/)</v>
          </cell>
          <cell r="D413" t="str">
            <v>Rabicho cromado de 30cm com saída de 1/2".  Fornecimento. (desonerado)</v>
          </cell>
          <cell r="E413" t="str">
            <v>un</v>
          </cell>
          <cell r="F413">
            <v>8.3800000000000008</v>
          </cell>
        </row>
        <row r="414">
          <cell r="C414" t="str">
            <v>AP 04.20.0253 (A)</v>
          </cell>
          <cell r="D414" t="str">
            <v>Rabicho flexível cromado de 40cm com saída de 1/2".  Fornecimento e instalação. (desonerado)</v>
          </cell>
          <cell r="E414" t="str">
            <v>un</v>
          </cell>
          <cell r="F414">
            <v>24.5</v>
          </cell>
        </row>
        <row r="415">
          <cell r="C415" t="str">
            <v>AP 04.20.0300 (/)</v>
          </cell>
          <cell r="D415" t="str">
            <v>Sifão, de 1" x 1 1/4", Deca 1680-C ou similar.  Fornecimento. (desonerado)</v>
          </cell>
          <cell r="E415" t="str">
            <v>un</v>
          </cell>
          <cell r="F415">
            <v>110.65</v>
          </cell>
        </row>
        <row r="416">
          <cell r="C416" t="str">
            <v>AP 04.20.0303 (/)</v>
          </cell>
          <cell r="D416" t="str">
            <v>Sifão, diâmetro de 1 1/2"x 1 1/2".  Fornecimento. (desonerado)</v>
          </cell>
          <cell r="E416" t="str">
            <v>un</v>
          </cell>
          <cell r="F416">
            <v>69.75</v>
          </cell>
        </row>
        <row r="417">
          <cell r="C417" t="str">
            <v>AP 04.20.0306 (A)</v>
          </cell>
          <cell r="D417" t="str">
            <v>Sifão metálico cromado, de 1 1/2"x2".  Fornecimento e instalação. (desonerado)</v>
          </cell>
          <cell r="E417" t="str">
            <v>un</v>
          </cell>
          <cell r="F417">
            <v>117.02</v>
          </cell>
        </row>
        <row r="418">
          <cell r="C418" t="str">
            <v>AP 04.20.0400 (/)</v>
          </cell>
          <cell r="D418" t="str">
            <v>Torneira  de bóia, em bronze, de pressão, de 3/4".  Fornecimento e instalação. (desonerado)</v>
          </cell>
          <cell r="E418" t="str">
            <v>un</v>
          </cell>
          <cell r="F418">
            <v>42.55</v>
          </cell>
        </row>
        <row r="419">
          <cell r="C419" t="str">
            <v>AP 04.20.0403 (/)</v>
          </cell>
          <cell r="D419" t="str">
            <v>Torneira de bóia, em bronze, de pressão, de 1".  Fornecimento e instalação. (desonerado)</v>
          </cell>
          <cell r="E419" t="str">
            <v>un</v>
          </cell>
          <cell r="F419">
            <v>70.3</v>
          </cell>
        </row>
        <row r="420">
          <cell r="C420" t="str">
            <v>AP 04.20.0406 (/)</v>
          </cell>
          <cell r="D420" t="str">
            <v>Torneira de bóia, em bronze, de pressão, de 1 1/4".  Fornecimento e instalação. (desonerado)</v>
          </cell>
          <cell r="E420" t="str">
            <v>un</v>
          </cell>
          <cell r="F420">
            <v>67.64</v>
          </cell>
        </row>
        <row r="421">
          <cell r="C421" t="str">
            <v>AP 04.20.0409 (/)</v>
          </cell>
          <cell r="D421" t="str">
            <v>Torneira de bóia, em bronze, de pressão, de 1 1/2".  Fornecimento e instalação. (desonerado)</v>
          </cell>
          <cell r="E421" t="str">
            <v>un</v>
          </cell>
          <cell r="F421">
            <v>121.03</v>
          </cell>
        </row>
        <row r="422">
          <cell r="C422" t="str">
            <v>AP 04.20.0412 (/)</v>
          </cell>
          <cell r="D422" t="str">
            <v>Torneira de bóia, em bronze, de pressão, de 2".  Fornecimento e instalação. (desonerado)</v>
          </cell>
          <cell r="E422" t="str">
            <v>un</v>
          </cell>
          <cell r="F422">
            <v>95.02</v>
          </cell>
        </row>
        <row r="423">
          <cell r="C423" t="str">
            <v>AP 04.20.0450 (/)</v>
          </cell>
          <cell r="D423" t="str">
            <v>Torneira para filtro, 1147-A, Fabrimar ou similar.  Fornecimento. (desonerado)</v>
          </cell>
          <cell r="E423" t="str">
            <v>un</v>
          </cell>
          <cell r="F423">
            <v>49.49</v>
          </cell>
        </row>
        <row r="424">
          <cell r="C424" t="str">
            <v>AP 04.20.0500 (/)</v>
          </cell>
          <cell r="D424" t="str">
            <v>Torneira para jardins, modelo 1153, de 1/2", Deca ou similar.  Fornecimento. (desonerado)</v>
          </cell>
          <cell r="E424" t="str">
            <v>un</v>
          </cell>
          <cell r="F424">
            <v>18.690000000000001</v>
          </cell>
        </row>
        <row r="425">
          <cell r="C425" t="str">
            <v>AP 04.20.0550 (/)</v>
          </cell>
          <cell r="D425" t="str">
            <v>Torneira com arejador para lavatório, 1193-A, Fabrimar ou similar.  Fornecimento. (desonerado)</v>
          </cell>
          <cell r="E425" t="str">
            <v>un</v>
          </cell>
          <cell r="F425">
            <v>144</v>
          </cell>
        </row>
        <row r="426">
          <cell r="C426" t="str">
            <v>AP 04.20.0560 (/)</v>
          </cell>
          <cell r="D426" t="str">
            <v>Torneira de fechamento automático Acquapress para lavatório, com arejador anti-vandalismo, acabamento cromado, referência 1180-AV, Fabrimar ou similar.  Fornecimento. (desonerado)</v>
          </cell>
          <cell r="E426" t="str">
            <v>un</v>
          </cell>
          <cell r="F426">
            <v>218.85</v>
          </cell>
        </row>
        <row r="427">
          <cell r="C427" t="str">
            <v>AP 04.20.0570 (/)</v>
          </cell>
          <cell r="D427" t="str">
            <v>Torneira para lavatório Pressmatic Benefit de Mesa Chrome, código 00185106, Docol ou similar.  Fornecimento. (desonerado)</v>
          </cell>
          <cell r="E427" t="str">
            <v>un</v>
          </cell>
          <cell r="F427">
            <v>209.95</v>
          </cell>
        </row>
        <row r="428">
          <cell r="C428" t="str">
            <v>AP 04.20.0600 (/)</v>
          </cell>
          <cell r="D428" t="str">
            <v>Torneira para pia, com arejador, 1168, tipo parede, de 1/2", Deca ou similar.  Fornecimento. (desonerado)</v>
          </cell>
          <cell r="E428" t="str">
            <v>un</v>
          </cell>
          <cell r="F428">
            <v>144</v>
          </cell>
        </row>
        <row r="429">
          <cell r="C429" t="str">
            <v>AP 04.20.0606 (/)</v>
          </cell>
          <cell r="D429" t="str">
            <v>Torneira para pia ou tanque, nº 1158-A, de 1/2", Fabrimar ou similar.  Fornecimento. (desonerado)</v>
          </cell>
          <cell r="E429" t="str">
            <v>un</v>
          </cell>
          <cell r="F429">
            <v>63</v>
          </cell>
        </row>
        <row r="430">
          <cell r="C430" t="str">
            <v>AP 04.20.0650 (/)</v>
          </cell>
          <cell r="D430" t="str">
            <v>Torneira para lavatório, Aquarius 1193-A, de 1/2", da Fabrimar ou similar. Fornecimento. (desonerado)</v>
          </cell>
          <cell r="E430" t="str">
            <v>un</v>
          </cell>
          <cell r="F430">
            <v>103.37</v>
          </cell>
        </row>
        <row r="431">
          <cell r="C431" t="str">
            <v>AP 04.20.0700 (/)</v>
          </cell>
          <cell r="D431" t="str">
            <v>Tubo de ligação para vaso sanitário, com anel expansor, cromado.  Fornecimento. (desonerado)</v>
          </cell>
          <cell r="E431" t="str">
            <v>un</v>
          </cell>
          <cell r="F431">
            <v>25.2</v>
          </cell>
        </row>
        <row r="432">
          <cell r="C432" t="str">
            <v>AP 04.20.0750 (/)</v>
          </cell>
          <cell r="D432" t="str">
            <v>Válvula americana, de 3 1/2"x1 1/2". Fornecimento. (desonerado)</v>
          </cell>
          <cell r="E432" t="str">
            <v>un</v>
          </cell>
          <cell r="F432">
            <v>21</v>
          </cell>
        </row>
        <row r="433">
          <cell r="C433" t="str">
            <v>AP 04.20.0753 (A)</v>
          </cell>
          <cell r="D433" t="str">
            <v>Válvula americana, de 3 1/2"x1 1/2".  Fornecimento e instalação. (desonerado)</v>
          </cell>
          <cell r="E433" t="str">
            <v>un</v>
          </cell>
          <cell r="F433">
            <v>57.05</v>
          </cell>
        </row>
        <row r="434">
          <cell r="C434" t="str">
            <v>AP 04.20.0760 (/)</v>
          </cell>
          <cell r="D434" t="str">
            <v>Válvula de escoamento universal para cubas e lavatórios, diâmetro de 1", acabamento cromado, referência 1601, Fabrimar ou similar.  Fornecimento. (desonerado)</v>
          </cell>
          <cell r="E434" t="str">
            <v>un</v>
          </cell>
          <cell r="F434">
            <v>15</v>
          </cell>
        </row>
        <row r="435">
          <cell r="C435" t="str">
            <v>AP 04.20.0800 (/)</v>
          </cell>
          <cell r="D435" t="str">
            <v>Válvula para tanque, de 1 1/4"x 2 3/4".  Fornecimento. (desonerado)</v>
          </cell>
          <cell r="E435" t="str">
            <v>un</v>
          </cell>
          <cell r="F435">
            <v>16.5</v>
          </cell>
        </row>
        <row r="436">
          <cell r="C436" t="str">
            <v>AP 04.20.0840 (/)</v>
          </cell>
          <cell r="D436" t="str">
            <v>Válvula de descarga externa Silent Flux, com acionamento por alavanca, com regulagem de tempo de descarga e vazão, bitola de 1 1/4", para pressão de serviço entre 2 a 40 mca, referência 3500, da Fabrimar ou similar.  Fornecimento. (desonerado)</v>
          </cell>
          <cell r="E436" t="str">
            <v>un</v>
          </cell>
          <cell r="F436">
            <v>466.41</v>
          </cell>
        </row>
        <row r="437">
          <cell r="C437" t="str">
            <v>AP 04.20.0850 (A)</v>
          </cell>
          <cell r="D437" t="str">
            <v>Válvula de descarga, silenciosa, cromada, de embutir, com registro de 1 1/4".  Fornecimento. (desonerado)</v>
          </cell>
          <cell r="E437" t="str">
            <v>un</v>
          </cell>
          <cell r="F437">
            <v>130.5</v>
          </cell>
        </row>
        <row r="438">
          <cell r="C438" t="str">
            <v>AP 04.20.0853 (A)</v>
          </cell>
          <cell r="D438" t="str">
            <v>Válvula de descarga, silenciosa, cromada, de embutir, com registro de 1 1/4".   Fornecimento e instalação. (desonerado)</v>
          </cell>
          <cell r="E438" t="str">
            <v>un</v>
          </cell>
          <cell r="F438">
            <v>161.37</v>
          </cell>
        </row>
        <row r="439">
          <cell r="C439" t="str">
            <v>AP 04.20.0871 (A)</v>
          </cell>
          <cell r="D439" t="str">
            <v>Válvula de descarga, silenciosa, cromada, de embutir, com registro de 1 1/2".  Fornecimento. (desonerado)</v>
          </cell>
          <cell r="E439" t="str">
            <v>un</v>
          </cell>
          <cell r="F439">
            <v>136.4</v>
          </cell>
        </row>
        <row r="440">
          <cell r="C440" t="str">
            <v>AP 04.20.0876 (/)</v>
          </cell>
          <cell r="D440" t="str">
            <v>Válvula de descarga para mictório Acquapress, de fechamento automático, acabamento cromado, referência 1181, da Fabrimar ou similar.  Fornecimento. (desonerado)</v>
          </cell>
          <cell r="E440" t="str">
            <v>un</v>
          </cell>
          <cell r="F440">
            <v>66</v>
          </cell>
        </row>
        <row r="441">
          <cell r="C441" t="str">
            <v>AP 04.20.0897 (/)</v>
          </cell>
          <cell r="D441" t="str">
            <v>Válvula de esfera em bronze, com diâmetro de 1/2", referência 1552, Deca ou similar.  Fornecimento. (desonerado)</v>
          </cell>
          <cell r="E441" t="str">
            <v>un</v>
          </cell>
          <cell r="F441">
            <v>38.18</v>
          </cell>
        </row>
        <row r="442">
          <cell r="C442" t="str">
            <v>AP 04.20.0900 (/)</v>
          </cell>
          <cell r="D442" t="str">
            <v>Válvula de esfera em bronze, com diâmetro de 3/4", referência 1552, Deca ou similar.  Fornecimento. (desonerado)</v>
          </cell>
          <cell r="E442" t="str">
            <v>un</v>
          </cell>
          <cell r="F442">
            <v>42.77</v>
          </cell>
        </row>
        <row r="443">
          <cell r="C443" t="str">
            <v>AP 04.20.0903 (/)</v>
          </cell>
          <cell r="D443" t="str">
            <v>Válvula de esfera em bronze, com diâmetro de 1", referência 1552, Deca ou similar.  Fornecimento. (desonerado)</v>
          </cell>
          <cell r="E443" t="str">
            <v>un</v>
          </cell>
          <cell r="F443">
            <v>60.57</v>
          </cell>
        </row>
        <row r="444">
          <cell r="C444" t="str">
            <v>AP 04.20.0906 (/)</v>
          </cell>
          <cell r="D444" t="str">
            <v>Válvula de esfera em bronze, com diâmetro de 1 1/2", referência 1552, Deca ou similar.  Fornecimento. (desonerado)</v>
          </cell>
          <cell r="E444" t="str">
            <v>un</v>
          </cell>
          <cell r="F444">
            <v>108.76</v>
          </cell>
        </row>
        <row r="446">
          <cell r="C446" t="str">
            <v>AP 09.05 Aquecedores Elétricos</v>
          </cell>
        </row>
        <row r="447">
          <cell r="C447" t="str">
            <v>AP 09.05.0050 (A)</v>
          </cell>
          <cell r="D447" t="str">
            <v>Aquecedor elétrico automático de 200l, compreendendo 6m de eletroduto de 3/4" e 20m de fio de cobre de 6mm².  Fornecimento e instalação. (desonerado)</v>
          </cell>
          <cell r="E447" t="str">
            <v>un</v>
          </cell>
          <cell r="F447">
            <v>2897.01</v>
          </cell>
        </row>
        <row r="448">
          <cell r="C448" t="str">
            <v>AP 09.10 Bebedouros Elétricos</v>
          </cell>
        </row>
        <row r="449">
          <cell r="C449" t="str">
            <v>AP 09.10.0050 (/)</v>
          </cell>
          <cell r="D449" t="str">
            <v>Bebedouro elétrico tipo pressão em aço inoxidável, modelo de pé, adulto/criança, capacidade 80l/h.  Fornecimento. (desonerado)</v>
          </cell>
          <cell r="E449" t="str">
            <v>un</v>
          </cell>
          <cell r="F449">
            <v>660.59</v>
          </cell>
        </row>
        <row r="450">
          <cell r="C450" t="str">
            <v>AP 09.10.0053 (A)</v>
          </cell>
          <cell r="D450" t="str">
            <v>Bebedouro elétrico, exclusive o fornecimento do aparelho, compreendendo: 2 varas de eletroduto PVC, diâmetro de 3/4" com luvas, 10m de fio 2,5mm2, tomada de embutir caixa estampada, 4m de tubo de PVC 3/4", 3m de tubo de 40mm, registro de 3/4" e conexões.  Instalação até o ralo existente e assentamento. (desonerado)</v>
          </cell>
          <cell r="E450" t="str">
            <v>un</v>
          </cell>
          <cell r="F450">
            <v>283.36</v>
          </cell>
        </row>
        <row r="451">
          <cell r="C451" t="str">
            <v>AP 09.15 Chuveiros Elétricos</v>
          </cell>
        </row>
        <row r="452">
          <cell r="C452" t="str">
            <v>AP 09.15.0010 (/)</v>
          </cell>
          <cell r="D452" t="str">
            <v>Braço cromado para chuveiro elétrico, diâmetro de 1/2". Fornecimento. (desonerado)</v>
          </cell>
          <cell r="E452" t="str">
            <v>un</v>
          </cell>
          <cell r="F452">
            <v>11.5</v>
          </cell>
        </row>
        <row r="453">
          <cell r="C453" t="str">
            <v>AP 09.15.0050 (/)</v>
          </cell>
          <cell r="D453" t="str">
            <v>Chuveiro elétrico, automático, 110/220V, Lorenzetti ou similar.  Fornecimento. (desonerado)</v>
          </cell>
          <cell r="E453" t="str">
            <v>un</v>
          </cell>
          <cell r="F453">
            <v>41.11</v>
          </cell>
        </row>
        <row r="454">
          <cell r="C454" t="str">
            <v>AP 09.15.0100 (/)</v>
          </cell>
          <cell r="D454" t="str">
            <v>Chuveiro elétrico, automático, maxi-ducha, com braço cromado de 1/2", 110/220V e 1 registro  de pressão de 3/4".  Fornecimento. (desonerado)</v>
          </cell>
          <cell r="E454" t="str">
            <v>un</v>
          </cell>
          <cell r="F454">
            <v>94.91</v>
          </cell>
        </row>
        <row r="455">
          <cell r="C455" t="str">
            <v>AP 09.20 Aparelhos Eletrodomésticos</v>
          </cell>
        </row>
        <row r="456">
          <cell r="C456" t="str">
            <v>AP 09.20.0050 (/)</v>
          </cell>
          <cell r="D456" t="str">
            <v>Ar Condicionado para colocação em parede, de 7500BTUS.  Fornecimento. (desonerado)</v>
          </cell>
          <cell r="E456" t="str">
            <v>un</v>
          </cell>
          <cell r="F456">
            <v>731.79</v>
          </cell>
        </row>
        <row r="457">
          <cell r="C457" t="str">
            <v>AP 09.20.0059 (/)</v>
          </cell>
          <cell r="D457" t="str">
            <v>Ar Condicionado para colocação em parede, de 21000BTUS.  Fornecimento. (desonerado)</v>
          </cell>
          <cell r="E457" t="str">
            <v>un</v>
          </cell>
          <cell r="F457">
            <v>2180</v>
          </cell>
        </row>
        <row r="458">
          <cell r="C458" t="str">
            <v>AP 09.20.0100 (/)</v>
          </cell>
          <cell r="D458" t="str">
            <v>Condicionador de ar, tipo Split convencional, 9.000 btu, quente / frio, controle remoto total sem fio, mostrador digital, inclusive unidade externa independente, Ever Confort ou similar. Fornecimento. (desonerado)</v>
          </cell>
          <cell r="E458" t="str">
            <v>un</v>
          </cell>
          <cell r="F458">
            <v>1466</v>
          </cell>
        </row>
        <row r="459">
          <cell r="C459" t="str">
            <v>AP 09.20.0103 (/)</v>
          </cell>
          <cell r="D459" t="str">
            <v>Condicionador de ar, tipo Split convencional, 12.000 btu, quente / frio, controle remoto total sem fio, mostrador digital, inclusive unidade externa independente, Ever Confort ou similar. Fornecimento. (desonerado)</v>
          </cell>
          <cell r="E459" t="str">
            <v>un</v>
          </cell>
          <cell r="F459">
            <v>1664.4</v>
          </cell>
        </row>
        <row r="460">
          <cell r="C460" t="str">
            <v>AP 09.20.0106 (/)</v>
          </cell>
          <cell r="D460" t="str">
            <v>Condicionador de ar, tipo Split convencional, 18.000 btu, quente / frio, controle remoto total sem fio, mostrador digital, inclusive unidade externa independente, Ever Confort ou similar. Fornecimento. (desonerado)</v>
          </cell>
          <cell r="E460" t="str">
            <v>un</v>
          </cell>
          <cell r="F460">
            <v>2499</v>
          </cell>
        </row>
        <row r="461">
          <cell r="C461" t="str">
            <v>AP 09.20.0109 (/)</v>
          </cell>
          <cell r="D461" t="str">
            <v>Condicionador de ar, tipo Split convencional, 24.000 btu, quente / frio, controle remoto total sem fio, mostrador digital, inclusive unidade externa independente, Ever Confort ou similar.  Fornecimento. (desonerado)</v>
          </cell>
          <cell r="E461" t="str">
            <v>un</v>
          </cell>
          <cell r="F461">
            <v>3177.4</v>
          </cell>
        </row>
        <row r="462">
          <cell r="C462" t="str">
            <v>AP 09.25 Exaustores</v>
          </cell>
        </row>
        <row r="463">
          <cell r="C463" t="str">
            <v>AP 09.25.0025 (/)</v>
          </cell>
          <cell r="D463" t="str">
            <v>Exaustor axial de parede, com diâmetro de 300mm, da True ou similar.  Fornecimento e instalação. (desonerado)</v>
          </cell>
          <cell r="E463" t="str">
            <v>un</v>
          </cell>
          <cell r="F463">
            <v>672.37</v>
          </cell>
        </row>
        <row r="464">
          <cell r="C464" t="str">
            <v>AP 09.25.0050 (/)</v>
          </cell>
          <cell r="D464" t="str">
            <v>Exaustor axial de parede, com diâmetro de 800mm, vazão de 22000m3/h, pressão de 5mmca e motor de 1,5HP de 6 polos/220V. Fornecimento. (desonerado)</v>
          </cell>
          <cell r="E464" t="str">
            <v>un</v>
          </cell>
          <cell r="F464">
            <v>2130</v>
          </cell>
        </row>
        <row r="465">
          <cell r="C465" t="str">
            <v>AP 09.25.0100 (/)</v>
          </cell>
          <cell r="D465" t="str">
            <v>Exaustor eólico de 24", para fixação em telhados.  Fornecimento. (desonerado)</v>
          </cell>
          <cell r="E465" t="str">
            <v>un</v>
          </cell>
          <cell r="F465">
            <v>196</v>
          </cell>
        </row>
        <row r="466">
          <cell r="C466" t="str">
            <v>AP 09.30 Torneiras Elétricas</v>
          </cell>
        </row>
        <row r="467">
          <cell r="C467" t="str">
            <v>AP 09.30.0050 (A)</v>
          </cell>
          <cell r="D467" t="str">
            <v>Torneira elétrica 110/220V.  Fornecimento e instalação. (desonerado)</v>
          </cell>
          <cell r="E467" t="str">
            <v>un</v>
          </cell>
          <cell r="F467">
            <v>86.86</v>
          </cell>
        </row>
        <row r="468">
          <cell r="C468" t="str">
            <v>AP 09.30.0059 (A)</v>
          </cell>
          <cell r="D468" t="str">
            <v>Torneira fotoelétrica.  Fornecimento e instalação. (desonerado)</v>
          </cell>
          <cell r="E468" t="str">
            <v>un</v>
          </cell>
          <cell r="F468">
            <v>654.13</v>
          </cell>
        </row>
        <row r="469">
          <cell r="C469" t="str">
            <v>AP 09.35 Ventiladores Elétricos</v>
          </cell>
        </row>
        <row r="470">
          <cell r="C470" t="str">
            <v>AP 09.35.0050 (/)</v>
          </cell>
          <cell r="D470" t="str">
            <v>Ventilador de teto, com chave para ventilação e exaustão e pás em aço pintado, Ventaço ou similar.  Fornecimento e instalação. (desonerado)</v>
          </cell>
          <cell r="E470" t="str">
            <v>un</v>
          </cell>
          <cell r="F470">
            <v>184.61</v>
          </cell>
        </row>
        <row r="471">
          <cell r="C471" t="str">
            <v>AP 09.35.0100 (/)</v>
          </cell>
          <cell r="D471" t="str">
            <v>Ventilador de parede, com diâmetro de 400mm, vazão de 5000m3/h, pressão de 5mmca e motor de 0,33HP de 4 polos/220V.  Fornecimento e instalação. (desonerado)</v>
          </cell>
          <cell r="E471" t="str">
            <v>un</v>
          </cell>
          <cell r="F471">
            <v>1350</v>
          </cell>
        </row>
        <row r="472">
          <cell r="C472" t="str">
            <v>AP 09.35.0150 (/)</v>
          </cell>
          <cell r="D472" t="str">
            <v>Ventilador de parede, tipo comercial, oscilante, VP20, diâmetro de 20", motor de 270W, rotação de 1500RPM, vazão de 280m3/min., monofásico de 110/220V, da Viva Vento ou similar.  Fornecimento. (desonerado)</v>
          </cell>
          <cell r="E472" t="str">
            <v>un</v>
          </cell>
          <cell r="F472">
            <v>295</v>
          </cell>
        </row>
        <row r="473">
          <cell r="C473" t="str">
            <v>AP 09.35.0200 (/)</v>
          </cell>
          <cell r="D473" t="str">
            <v>Ventilador de parede, tipo industrial, oscilante, diâmetro de 24", motor de 1/8HP, rotação de 1500RPM (com 3 velocidades), vazão de 380m3/min., monofásico de 110/220V, Veneza Plus V2, Solaster ou similar.  Fornecimento. (desonerado)</v>
          </cell>
          <cell r="E473" t="str">
            <v>un</v>
          </cell>
          <cell r="F473">
            <v>389</v>
          </cell>
        </row>
        <row r="474">
          <cell r="C474" t="str">
            <v>AP 09.99 Diversos</v>
          </cell>
        </row>
        <row r="475">
          <cell r="C475" t="str">
            <v>AP 09.99.0100 (/)</v>
          </cell>
          <cell r="D475" t="str">
            <v>Lanterna de segurança, tipo giratória, para Câmara Escura, com filtro vermelho, tipo Kodak 6B ou similar, em estrutura de aço pintado.  Fornecimento. (desonerado)</v>
          </cell>
          <cell r="E475" t="str">
            <v>un</v>
          </cell>
          <cell r="F475">
            <v>575.79999999999995</v>
          </cell>
        </row>
        <row r="476">
          <cell r="C476" t="str">
            <v>AP 09.99.0150 (/)</v>
          </cell>
          <cell r="D476" t="str">
            <v>Prisma bicolor de sinalização para portas de salas de Raio X.  Fornecimento e instalação. (desonerado)</v>
          </cell>
          <cell r="E476" t="str">
            <v>un</v>
          </cell>
          <cell r="F476">
            <v>365.5</v>
          </cell>
        </row>
        <row r="478">
          <cell r="C478" t="str">
            <v>AP 14.05 Fogões</v>
          </cell>
        </row>
        <row r="479">
          <cell r="C479" t="str">
            <v>AP 14.05.0050 (/)</v>
          </cell>
          <cell r="D479" t="str">
            <v>Fogão industrial, à gás, em aço carbono pintado, de 4 bocas com grelha em ferro fundido de (30x30)cm, provido de 2 queimadores simples e 2 queimadores duplos e estrado paneleiro inferior, nas medidas de (76x86x85)cm, Merinox Fog 430 ou similar.  Fornecimento. (desonerado)</v>
          </cell>
          <cell r="E479" t="str">
            <v>un</v>
          </cell>
          <cell r="F479">
            <v>945</v>
          </cell>
        </row>
        <row r="480">
          <cell r="C480" t="str">
            <v>AP 14.05.0100 (/)</v>
          </cell>
          <cell r="D480" t="str">
            <v>Fogão industrial, à gás, em aço carbono pintado, de 6 bocas com grelha em ferro fundido de (30x30)cm, provido de 3 queimadores simples e 3 queimadores duplos e estrado paneleiro inferior, Merinox Fog 630 ou similar.  Fornecimento. (desonerado)</v>
          </cell>
          <cell r="E480" t="str">
            <v>un</v>
          </cell>
          <cell r="F480">
            <v>1272</v>
          </cell>
        </row>
        <row r="481">
          <cell r="C481" t="str">
            <v>AP 14.05.0150 (/)</v>
          </cell>
          <cell r="D481" t="str">
            <v>Fogão industrial de 6 bocas com forno.  Fornecimento. (desonerado)</v>
          </cell>
          <cell r="E481" t="str">
            <v>un</v>
          </cell>
          <cell r="F481">
            <v>2352</v>
          </cell>
        </row>
        <row r="482">
          <cell r="C482" t="str">
            <v>AP 14.10 Filtros</v>
          </cell>
        </row>
        <row r="483">
          <cell r="C483" t="str">
            <v>AP 14.10.0050 (/)</v>
          </cell>
          <cell r="D483" t="str">
            <v>Filtro eletrostático para exaustão mecânica, tipo Penney, modelo FET 21H3, ou similar, com capacidade nominal de 9900 m3/h, alimentação de 220V, monifásica, perda de pressão de 10 mmca (limpo) e 20 mmca (sujo), temperatura de trabalho até 140°F, carcaça em aço carbono, pré-filtro mecânico de telas executado em alumínio e separador inercial de névoas e gotas em alumínio, inclusive difusores.  Fornecimento. (desonerado)</v>
          </cell>
          <cell r="E483" t="str">
            <v>un</v>
          </cell>
          <cell r="F483">
            <v>13954.5</v>
          </cell>
        </row>
        <row r="485">
          <cell r="C485" t="str">
            <v>AP 19.05 Elevadores Hidráulicos</v>
          </cell>
        </row>
        <row r="486">
          <cell r="C486" t="str">
            <v>AP 19.05.0050 (/)</v>
          </cell>
          <cell r="D486" t="str">
            <v>Elevador especial para cadeira de rodas, capacidade de 210Kg, velocidade 15m/min, 2 paradas, percurso de 6,60m, comando automático simples em todas as paradas, com 2 portas por andar, abertura do mesmo lado tipo eixo vertical, dimensões de (0,80x2,00)m, portas em chapa com acabamento primer para pintura (exclusive esta), cabina com dimensões de (0,90x1,30x2,05)m em estrutura metálica, acabamento do piso em chapa de aço 3/16" revestida em borracha sintética, teto e acabamentos laterais com painel em chapa de aço com pintura eletrostática na cor bege, iluminação da cabina com luminária fluorescente, porta da cabina pantográfica manual em alumínio anodizado, guias em perfil "T" laminado, contrapeso em blocos de ferro fundido, com máquina superior, moto-freio e redutor de rosca sem fim, auxiliado por contrapeso, modelo EL-2913 da montele ou similar.  Fornecimento, montagem e instalação. (desonerado)</v>
          </cell>
          <cell r="E486" t="str">
            <v>un</v>
          </cell>
          <cell r="F486">
            <v>80052.2</v>
          </cell>
        </row>
        <row r="487">
          <cell r="C487" t="str">
            <v>AP 19.05.0100 (/)</v>
          </cell>
          <cell r="D487" t="str">
            <v>Elevador hidráulico, com capacidade para 6 pessoas, 420Kg, velocidade de 0,75m/s, paradas 2 (1 a 2), com motor de corrente alternada, 2 velocidades, tensão de iluminação de 110V, motriz de 220V, frequência de 60Hz, máquina de tração com engrenagem em cima da caixa, Otis ou similar.  Fornecimento, montagem e instalação. (desonerado)</v>
          </cell>
          <cell r="E487" t="str">
            <v>un</v>
          </cell>
          <cell r="F487">
            <v>72000</v>
          </cell>
        </row>
        <row r="488">
          <cell r="C488" t="str">
            <v>AP 19.05.0140 (/)</v>
          </cell>
          <cell r="D488" t="str">
            <v>Elevador sem casa de máquinas, com 3 paradas, capacidade 8 pessoas ou 600Kg, modelo Smart MRL8-DF da Atlas Schindler ou similar.  Fornecimento, montagem e instalação. (desonerado)</v>
          </cell>
          <cell r="E488" t="str">
            <v>un</v>
          </cell>
          <cell r="F488">
            <v>89301.759999999995</v>
          </cell>
        </row>
        <row r="489">
          <cell r="C489" t="str">
            <v>AP 19.05.0150 (/)</v>
          </cell>
          <cell r="D489" t="str">
            <v>Elevador hidráulico, com capacidade para 8 pessoas, 560Kg, velocidade de 0,53m/s, percurso 11,3m, paradas 4 (T1 a 3), com motor trifásico de 220V, 60Hz, sistema hidráulico com transmissão força motriz através de óleo sobre pressão por grupo impulsor, o comprimento da tubulação não poderá exceder a 6m, com sistema eletrônico de comando e controle dotado de display digital, isolador de posição no pavimento principal e setas direcionais nos demais pavimentos, Atlas Vilares ou similar.  Fornecimento, montagem e instalação. (desonerado)</v>
          </cell>
          <cell r="E489" t="str">
            <v>un</v>
          </cell>
          <cell r="F489">
            <v>84000</v>
          </cell>
        </row>
        <row r="490">
          <cell r="C490" t="str">
            <v>AP 19.05.0200 (/)</v>
          </cell>
          <cell r="D490" t="str">
            <v>Plataforma para transporte vertical, percurso de 3,17m, capacidade para 230kg, velocidade de 6m/minuto, com duas paradas, guarda corpo lateral com braço tipo basculante e acesso pelo mesmo lado, comando automático simples nas duas paradas franqueado, chave na cabine, motor elétrico de 2CV a 1720 rpm, 60 hz, trifásico (220/380V), acionamento com fuso de aço com  rosca trapezoidal 150 e bucha auto lubrificante, construção modulada em  chapas e perfis de aço com ligações parafusadas de alta resistência, acabamento em pintura a pó na cor cinza, com acabamento texturizado, cabine com piso anti-derrapante, chaves de fim de curso, microrutores de interferência no percurso, acoplamento por embreagem cônica automática.  Plataforma nas dimensões da base, sendo largura e profundidade respectivamente de (125x125)cm, dimensões úteis da cabine,  sendo largura e profundidade respectivamente de (80x120)cm, inclusive portão de embarque/desembarque nos dois pavimentos, Montele, modelo PL-237ou similar.  Fornecimento, montagem e instalação. (desonerado)</v>
          </cell>
          <cell r="E490" t="str">
            <v>un</v>
          </cell>
          <cell r="F490">
            <v>24840</v>
          </cell>
        </row>
        <row r="492">
          <cell r="C492" t="str">
            <v>AP 24.05 Aparelhos Hospitalares</v>
          </cell>
        </row>
        <row r="493">
          <cell r="C493" t="str">
            <v>AP 24.05.0050 (/)</v>
          </cell>
          <cell r="D493" t="str">
            <v>Aspirador a vácuo com frasco para redes de gases medicinais.  Fornecimento. (desonerado)</v>
          </cell>
          <cell r="E493" t="str">
            <v>un</v>
          </cell>
          <cell r="F493">
            <v>88.13</v>
          </cell>
        </row>
        <row r="494">
          <cell r="C494" t="str">
            <v>AP 24.05.0100 (/)</v>
          </cell>
          <cell r="D494" t="str">
            <v>Fluxômetro com umidificador, ar comprimido/oxigênio, para redes de gases medicinais.  Fornecimento. (desonerado)</v>
          </cell>
          <cell r="E494" t="str">
            <v>un</v>
          </cell>
          <cell r="F494">
            <v>59.61</v>
          </cell>
        </row>
        <row r="496">
          <cell r="C496" t="str">
            <v>AP 29.05 Botijões de Gás</v>
          </cell>
        </row>
        <row r="497">
          <cell r="C497" t="str">
            <v>AP 29.05.0051 (/)</v>
          </cell>
          <cell r="D497" t="str">
            <v>Botijão de gás engarrafado (GLP), capacidade para 13Kg, inclusive o vasilhame e o gás.  Fornecimento e colocação. (desonerado)</v>
          </cell>
          <cell r="E497" t="str">
            <v>un</v>
          </cell>
          <cell r="F497">
            <v>189.42</v>
          </cell>
        </row>
        <row r="498">
          <cell r="C498" t="str">
            <v>AP 29.05.0101 (/)</v>
          </cell>
          <cell r="D498" t="str">
            <v>Botijão de gás engarrafado (GLP), capacidade para 45Kg, inclusive o vasilhame e o gás.  Fornecimento e colocação. (desonerado)</v>
          </cell>
          <cell r="E498" t="str">
            <v>un</v>
          </cell>
          <cell r="F498">
            <v>690.02</v>
          </cell>
        </row>
        <row r="499">
          <cell r="C499" t="str">
            <v>AP 29.05.0300 (/)</v>
          </cell>
          <cell r="D499" t="str">
            <v>Regulador Fisher para botijões de gás GLP com 13Kg.  Fornecimento. (desonerado)</v>
          </cell>
          <cell r="E499" t="str">
            <v>un</v>
          </cell>
          <cell r="F499">
            <v>15.9</v>
          </cell>
        </row>
        <row r="501">
          <cell r="C501" t="str">
            <v>AP 34.05 Caixas d'Água</v>
          </cell>
        </row>
        <row r="502">
          <cell r="C502" t="str">
            <v>AP 34.05.0050 (/)</v>
          </cell>
          <cell r="D502" t="str">
            <v>Caixa d'água em polietileno, capacidade para 500l, com alças de ancoragem e transporte, tampa  com fechamento por meio de travas, diâmetro de 131cm e altura de 72cm, modelo Aqualev ou similar.  Fornecimento. (desonerado)</v>
          </cell>
          <cell r="E502" t="str">
            <v>un</v>
          </cell>
          <cell r="F502">
            <v>146.88999999999999</v>
          </cell>
        </row>
        <row r="503">
          <cell r="C503" t="str">
            <v>AP 34.05.0100 (/)</v>
          </cell>
          <cell r="D503" t="str">
            <v>Caixa d'água redonda, de fibra de vidro, capacidade para 1000l, com tampa.  Fornecimento. (desonerado)</v>
          </cell>
          <cell r="E503" t="str">
            <v>un</v>
          </cell>
          <cell r="F503">
            <v>274.60000000000002</v>
          </cell>
        </row>
        <row r="504">
          <cell r="C504" t="str">
            <v>AP 34.05.0103 (/)</v>
          </cell>
          <cell r="D504" t="str">
            <v>Caixa d'água em polietileno, capacidade para 1000l, com alças de ancoragem e transporte, tampa  com fechamento por meio de travas, diâmetro de 163cm e altura de 93cm, modelo Aqualev ou similar.  Fornecimento. (desonerado)</v>
          </cell>
          <cell r="E504" t="str">
            <v>un</v>
          </cell>
          <cell r="F504">
            <v>218.4</v>
          </cell>
        </row>
        <row r="505">
          <cell r="C505" t="str">
            <v>AP 34.10 Reservatórios</v>
          </cell>
        </row>
        <row r="506">
          <cell r="C506" t="str">
            <v>AP 34.10.0050 (/)</v>
          </cell>
          <cell r="D506" t="str">
            <v>Reservatório em fibra de vidro, com capacidade de 10.000L, dimensões (diâmetro: 2,60 x altura: 2,00m),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6" t="str">
            <v>un</v>
          </cell>
          <cell r="F506">
            <v>3826.14</v>
          </cell>
        </row>
        <row r="507">
          <cell r="C507" t="str">
            <v>AP 34.10.0100 (/)</v>
          </cell>
          <cell r="D507" t="str">
            <v>Reservatório em fibra de vidro, com capacidade de 20.000L, dimensões (diâmetro: 3,00 x altura: 2,84m),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7" t="str">
            <v>un</v>
          </cell>
          <cell r="F507">
            <v>8564.02</v>
          </cell>
        </row>
        <row r="508">
          <cell r="C508" t="str">
            <v>AP 34.10.0150 (/)</v>
          </cell>
          <cell r="D508" t="str">
            <v>Reservatório em fibra de vidro, com capacidade de 30.000L, dimensões (diâmetro: 3,00 x altura: 4,26m),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8" t="str">
            <v>un</v>
          </cell>
          <cell r="F508">
            <v>32330</v>
          </cell>
        </row>
        <row r="509">
          <cell r="C509" t="str">
            <v>AP 34.15 Castelos D'Água</v>
          </cell>
        </row>
        <row r="510">
          <cell r="C510" t="str">
            <v>AP 34.15.0050 (/)</v>
          </cell>
          <cell r="D510" t="str">
            <v>Reservatório metálico, padrão SABESP ou similar, com capacidade para 50m³,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0" t="str">
            <v>un</v>
          </cell>
          <cell r="F510">
            <v>58083</v>
          </cell>
        </row>
        <row r="511">
          <cell r="C511" t="str">
            <v>AP 34.15.0100 (/)</v>
          </cell>
          <cell r="D511" t="str">
            <v>Reservatório metálico, padrão SABESP ou similar, com capacidade para 100m³,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1" t="str">
            <v>un</v>
          </cell>
          <cell r="F511">
            <v>103458</v>
          </cell>
        </row>
        <row r="513">
          <cell r="C513" t="str">
            <v>AP 39.05 Elementos de Concreto e Alvenaria</v>
          </cell>
        </row>
        <row r="514">
          <cell r="C514" t="str">
            <v>AP 39.05.0050 (A)</v>
          </cell>
          <cell r="D514" t="str">
            <v>Balcão de passagem de alimentos, em concretro aparente, guarnição em madeira aparelhada, exclusive pintura. (desonerado)</v>
          </cell>
          <cell r="E514" t="str">
            <v>m</v>
          </cell>
          <cell r="F514">
            <v>192.44</v>
          </cell>
        </row>
        <row r="515">
          <cell r="C515" t="str">
            <v>AP 39.05.0100 (A)</v>
          </cell>
          <cell r="D515" t="str">
            <v>Banca de concreto aparente, com 0,60m de largura e 0,06m de espessura, para 1 cuba, exclusive esta. (desonerado)</v>
          </cell>
          <cell r="E515" t="str">
            <v>m</v>
          </cell>
          <cell r="F515">
            <v>265.29000000000002</v>
          </cell>
        </row>
        <row r="516">
          <cell r="C516" t="str">
            <v>AP 39.05.0150 (A)</v>
          </cell>
          <cell r="D516" t="str">
            <v>Bebedouro ou lavatório de concreto, fundido no local, seção em calha prismática, largura de 0,40m, rebordo com 0,25m de altura, medidos internamente em osso, revestido de azulejos brancos (15x15)cm interna e externamente, e válvula; exclusive torneira. (desonerado)</v>
          </cell>
          <cell r="E516" t="str">
            <v>m</v>
          </cell>
          <cell r="F516">
            <v>161.34</v>
          </cell>
        </row>
        <row r="517">
          <cell r="C517" t="str">
            <v>AP 39.05.0200 (A)</v>
          </cell>
          <cell r="D517" t="str">
            <v>Mictório de concreto, fundido no local, com seção em calha prismática, largura de 0,40m, rebordo com 0,15m, medidos internamente em osso, revestido de azulejos brancos (15x15)cm, interna e externamente, e válvula. Exclusive instalação hidráulica. (desonerado)</v>
          </cell>
          <cell r="E517" t="str">
            <v>m</v>
          </cell>
          <cell r="F517">
            <v>132.82</v>
          </cell>
        </row>
        <row r="519">
          <cell r="C519" t="str">
            <v>AP 44.05 Extintores</v>
          </cell>
        </row>
        <row r="520">
          <cell r="C520" t="str">
            <v>AP 44.05.0050 (/)</v>
          </cell>
          <cell r="D520" t="str">
            <v>Extintor de incêndio, tipo água sob pressão, de 10l, completo.  Fornecimento. (desonerado)</v>
          </cell>
          <cell r="E520" t="str">
            <v>un</v>
          </cell>
          <cell r="F520">
            <v>90.69</v>
          </cell>
        </row>
        <row r="521">
          <cell r="C521" t="str">
            <v>AP 44.05.0100 (/)</v>
          </cell>
          <cell r="D521" t="str">
            <v>Extintor de incêndio, tipo gás carbônico, de 4kg, completo.  Fornecimento e colocação. (desonerado)</v>
          </cell>
          <cell r="E521" t="str">
            <v>un</v>
          </cell>
          <cell r="F521">
            <v>366.13</v>
          </cell>
        </row>
        <row r="522">
          <cell r="C522" t="str">
            <v>AP 44.05.0103 (/)</v>
          </cell>
          <cell r="D522" t="str">
            <v>Extintor de incêndio, tipo gás carbônico, de 6kg, completo.  Fornecimento e colocação. (desonerado)</v>
          </cell>
          <cell r="E522" t="str">
            <v>un</v>
          </cell>
          <cell r="F522">
            <v>401.13</v>
          </cell>
        </row>
        <row r="523">
          <cell r="C523" t="str">
            <v>AP 44.05.0106 (/)</v>
          </cell>
          <cell r="D523" t="str">
            <v>Extintor de incêndio, tipo gás carbônico, de 10Kg, completo.  Fornecimento. (desonerado)</v>
          </cell>
          <cell r="E523" t="str">
            <v>un</v>
          </cell>
          <cell r="F523">
            <v>1230.94</v>
          </cell>
        </row>
        <row r="524">
          <cell r="C524" t="str">
            <v>AP 44.05.0150 (/)</v>
          </cell>
          <cell r="D524" t="str">
            <v>Extintor de incêndio, tipo pó químico, de 4kg, completo.  Fornecimento e colocação. (desonerado)</v>
          </cell>
          <cell r="E524" t="str">
            <v>un</v>
          </cell>
          <cell r="F524">
            <v>118.73</v>
          </cell>
        </row>
        <row r="525">
          <cell r="C525" t="str">
            <v>AP 44.05.0153 (/)</v>
          </cell>
          <cell r="D525" t="str">
            <v>Extintor de incêndio, tipo pó químico, de 6kg, completo.  Fornecimento e colocação. (desonerado)</v>
          </cell>
          <cell r="E525" t="str">
            <v>un</v>
          </cell>
          <cell r="F525">
            <v>134.5</v>
          </cell>
        </row>
        <row r="526">
          <cell r="C526" t="str">
            <v>AP 44.05.0156 (/)</v>
          </cell>
          <cell r="D526" t="str">
            <v>Extintor de incêndio, tipo pó químico seco, de 12kg, completo.  Fornecimento. (desonerado)</v>
          </cell>
          <cell r="E526" t="str">
            <v>un</v>
          </cell>
          <cell r="F526">
            <v>169.1</v>
          </cell>
        </row>
        <row r="527">
          <cell r="C527" t="str">
            <v>AP 44.05.0159 (/)</v>
          </cell>
          <cell r="D527" t="str">
            <v>Extintor de incêndio, tipo pó químico seco, de 30kg, completo com carreta.  Fornecimento. (desonerado)</v>
          </cell>
          <cell r="E527" t="str">
            <v>un</v>
          </cell>
          <cell r="F527">
            <v>2266.64</v>
          </cell>
        </row>
        <row r="529">
          <cell r="C529" t="str">
            <v>AP 49.05 Itens de Mármore, Granito e Outros</v>
          </cell>
        </row>
        <row r="530">
          <cell r="C530" t="str">
            <v>AP 49.05.0040 (A)</v>
          </cell>
          <cell r="D530" t="str">
            <v>Banca de Mármore Branco Nacional, com 3cm de espessura, medindo: (1,00x0,60)m, com abertura para uma cuba, sobre apoios de alvenaria de meia vez e verga de concreto, sem revestimento. Fornecimento e assentamento. (desonerado)</v>
          </cell>
          <cell r="E530" t="str">
            <v>un</v>
          </cell>
          <cell r="F530">
            <v>287.87</v>
          </cell>
        </row>
        <row r="531">
          <cell r="C531" t="str">
            <v>AP 49.05.0050 (/)</v>
          </cell>
          <cell r="D531" t="str">
            <v>Banca de Mármore Branco Nacional, com 3cm de espessura, medindo (1,50x0,60)m, com abertura para 1 cuba, sobre apoios de alvenaria de meia vez e verga de concreto, sem revestimento.  Fornecimento e assentamento. (desonerado)</v>
          </cell>
          <cell r="E531" t="str">
            <v>un</v>
          </cell>
          <cell r="F531">
            <v>310.86</v>
          </cell>
        </row>
        <row r="532">
          <cell r="C532" t="str">
            <v>AP 49.05.0053 (/)</v>
          </cell>
          <cell r="D532" t="str">
            <v>Banca de Mármore Branco Nacional, com 3cm de espessura, medindo: (2x0,60)m com abertura para 1 ou 2 cubas sobre apoios de alvenaria de meia vez e vergas de concreto, sem revestimento. Fornecimento e assentamento. (desonerado)</v>
          </cell>
          <cell r="E532" t="str">
            <v>un</v>
          </cell>
          <cell r="F532">
            <v>394.92</v>
          </cell>
        </row>
        <row r="533">
          <cell r="C533" t="str">
            <v>AP 49.05.0056 (/)</v>
          </cell>
          <cell r="D533" t="str">
            <v>Banca de Mármore Branco Cintilante, com 3cm de espessura, medindo: (2,20x0,60)m com abertura para 1cuba sobre apoio de alvenaria de meia vez e vergas de concreto sem revestimento.  Fornecimento e assentamento. (desonerado)</v>
          </cell>
          <cell r="E533" t="str">
            <v>un</v>
          </cell>
          <cell r="F533">
            <v>1879.38</v>
          </cell>
        </row>
        <row r="534">
          <cell r="C534" t="str">
            <v>AP 49.05.0059 (/)</v>
          </cell>
          <cell r="D534" t="str">
            <v>Banca de Mármore Branco Nacional, com 3cm de espessura, medindo: (2,50x0,60)m, com abertura para 1 ou 2 cubas sobre apoios de alvenaria de meia vez e vergas de concreto, se(desonerado)</v>
          </cell>
          <cell r="E534" t="str">
            <v>un</v>
          </cell>
          <cell r="F534">
            <v>478.98</v>
          </cell>
        </row>
        <row r="535">
          <cell r="C535" t="str">
            <v>AP 49.05.0062 (/)</v>
          </cell>
          <cell r="D535" t="str">
            <v>Banca de Mármore Branco Nacional, com 3cm de espessura, medindo (3x0,60)m, com abertura para 1 ou 2 cubas, sobre apoios de alvenaria de meia vez e vergas de concreto, sem revestimento.  Fornecimento e assentamento. (desonerado)</v>
          </cell>
          <cell r="E535" t="str">
            <v>un</v>
          </cell>
          <cell r="F535">
            <v>502.56</v>
          </cell>
        </row>
        <row r="536">
          <cell r="C536" t="str">
            <v>AP 49.05.0065 (/)</v>
          </cell>
          <cell r="D536" t="str">
            <v>Banca de Mármore Branco Nacional, com 3cm de espessura, medindo (3,50x0,60)m, com abertura para 1 ou 2 cubas, sobre apoios de alvenaria de meia vez e vergas de concreto, sem revestimento.  Fornecimento e assentamento. (desonerado)</v>
          </cell>
          <cell r="E536" t="str">
            <v>un</v>
          </cell>
          <cell r="F536">
            <v>647.11</v>
          </cell>
        </row>
        <row r="537">
          <cell r="C537" t="str">
            <v>AP 49.05.0068 (/)</v>
          </cell>
          <cell r="D537" t="str">
            <v>Banca de Mármore Branco Nacional, com 3cm de espessura, medindo (4x0,60)m, com abertura para 1 ou 2 cubas, sobre apoios de alvenaria de meia vez e vergas de concreto, sem revestimento.  Fornecimento e assentamento. (desonerado)</v>
          </cell>
          <cell r="E537" t="str">
            <v>un</v>
          </cell>
          <cell r="F537">
            <v>731.18</v>
          </cell>
        </row>
        <row r="538">
          <cell r="C538" t="str">
            <v>AP 49.05.0071 (/)</v>
          </cell>
          <cell r="D538" t="str">
            <v>Banca de Mármore Branco Nacional, com 3cm de espessura, medindo 0,60m de largura, com abertura para 1 ou 2 cubas, sobre apoios de alvenaria de meia vez e vergas de concreto, sem revestimento.  Fornecimento e assentamento. (desonerado)</v>
          </cell>
          <cell r="E538" t="str">
            <v>m2</v>
          </cell>
          <cell r="F538">
            <v>331.02</v>
          </cell>
        </row>
        <row r="539">
          <cell r="C539" t="str">
            <v>AP 49.05.0074 (/)</v>
          </cell>
          <cell r="D539" t="str">
            <v>Banca de Mármore Branco Nacional, com 3cm de espessura medindo: (2x0,60)m, com abertura para 2 conchas de louça, sobre apoios de alvenaria de meia vez e vergas de concreto, sem revestimento.  Fornecimento e assentamento. (desonerado)</v>
          </cell>
          <cell r="E539" t="str">
            <v>un</v>
          </cell>
          <cell r="F539">
            <v>310.86</v>
          </cell>
        </row>
        <row r="540">
          <cell r="C540" t="str">
            <v>AP 49.05.0150 (/)</v>
          </cell>
          <cell r="D540" t="str">
            <v>Banca seca de Mármore Branco Nacional, com 3cm de espessura e 0,60m de largura, sobre apoios de alvenaria de meia vez e verga de concreto, sem revestimento.  Fornecimento e assentamento. (desonerado)</v>
          </cell>
          <cell r="E540" t="str">
            <v>m</v>
          </cell>
          <cell r="F540">
            <v>248.63</v>
          </cell>
        </row>
        <row r="541">
          <cell r="C541" t="str">
            <v>AP 49.05.0153 (A)</v>
          </cell>
          <cell r="D541" t="str">
            <v>Banca de mármore sintético, medindo: (120x50)cm, com cuba do mesmo material, exclusive torneira, válvula e sifão.  Fornecimento e assentamento. (desonerado)</v>
          </cell>
          <cell r="E541" t="str">
            <v>un</v>
          </cell>
          <cell r="F541">
            <v>140.88999999999999</v>
          </cell>
        </row>
        <row r="542">
          <cell r="C542" t="str">
            <v>AP 49.05.0250 (A)</v>
          </cell>
          <cell r="D542" t="str">
            <v>Banca de mármore sintético, medindo: (140x55)cm, com cuba do mesmo material, exclusive torneira, válvula e sifão.  Fornecimento e assentamento. (desonerado)</v>
          </cell>
          <cell r="E542" t="str">
            <v>un</v>
          </cell>
          <cell r="F542">
            <v>210.59</v>
          </cell>
        </row>
        <row r="543">
          <cell r="C543" t="str">
            <v>AP 49.05.0253 (/)</v>
          </cell>
          <cell r="D543" t="str">
            <v>Banca de mármore sintético, medindo: (150x55)cm, com cuba do mesmo material, exclusive torneira, válvula e sifão.  Fornecimento e assentamento. (desonerado)</v>
          </cell>
          <cell r="E543" t="str">
            <v>un</v>
          </cell>
          <cell r="F543">
            <v>183.47</v>
          </cell>
        </row>
        <row r="544">
          <cell r="C544" t="str">
            <v>AP 49.05.0256 (/)</v>
          </cell>
          <cell r="D544" t="str">
            <v>Banca de mármore sintético, medindo: (160x55)cm, com cuba do mesmo material, exclusive torneira, válvula e sifão.  Fornecimento e assentamento. (desonerado)</v>
          </cell>
          <cell r="E544" t="str">
            <v>un</v>
          </cell>
          <cell r="F544">
            <v>254.51</v>
          </cell>
        </row>
        <row r="545">
          <cell r="C545" t="str">
            <v>AP 49.05.0300 (/)</v>
          </cell>
          <cell r="D545" t="str">
            <v>Banca de mármore sintético, medindo: (100x50)cm, com cuba do mesmo material, exclusive torneira, válvula e sifão.  Fornecimento e assentamento. (desonerado)</v>
          </cell>
          <cell r="E545" t="str">
            <v>un</v>
          </cell>
          <cell r="F545">
            <v>104.37</v>
          </cell>
        </row>
        <row r="546">
          <cell r="C546" t="str">
            <v>AP 49.05.0500 (/)</v>
          </cell>
          <cell r="D546" t="str">
            <v>Banca seca em granito Cinza Andorinha, com 3cm de espessura e 0,60m de largura, sobre apoios de alvenaria de meia vez e verga de concreto, sem revestimento.  Fornecimento e assentamento. (desonerado)</v>
          </cell>
          <cell r="E546" t="str">
            <v>m</v>
          </cell>
          <cell r="F546">
            <v>261.11</v>
          </cell>
        </row>
        <row r="547">
          <cell r="C547" t="str">
            <v>AP 49.05.0503 (/)</v>
          </cell>
          <cell r="D547" t="str">
            <v>Banca em granito Cinza Andorinha, com 3cm de espessura e 0,60m de largura, com abertura para 1 ou 2 cubas, sobre apoios de alvenaria de meia vez e verga de concreto, sem revestimento.  Fornecimento e assentamento. (desonerado)</v>
          </cell>
          <cell r="E547" t="str">
            <v>m</v>
          </cell>
          <cell r="F547">
            <v>285.83</v>
          </cell>
        </row>
        <row r="548">
          <cell r="C548" t="str">
            <v>AP 49.05.0550 (/)</v>
          </cell>
          <cell r="D548" t="str">
            <v>Banca de granito Preto Tijuca, com 3cm de espessura, sem abertura para cuba, sobre apoios de alvenaria de meia vez e verga de concreto, sem revestimento.  Fornecimento e assentamento. (desonerado)</v>
          </cell>
          <cell r="E548" t="str">
            <v>m2</v>
          </cell>
          <cell r="F548">
            <v>411.09</v>
          </cell>
        </row>
        <row r="549">
          <cell r="C549" t="str">
            <v>AP 49.05.0600 (/)</v>
          </cell>
          <cell r="D549" t="str">
            <v>Prateleira em Mármore Branco Nacional, com 3cm de espessura, 40cm de largura, com rasgo na parede.  Fornecimento e assentamento. (desonerado)</v>
          </cell>
          <cell r="E549" t="str">
            <v>m</v>
          </cell>
          <cell r="F549">
            <v>131.03</v>
          </cell>
        </row>
        <row r="550">
          <cell r="C550" t="str">
            <v>AP 49.05.0650 (/)</v>
          </cell>
          <cell r="D550" t="str">
            <v>Tanque para lavagem em marmorite, medindo: (47x60)cm, de coralita.  Fornecimento. (desonerado)</v>
          </cell>
          <cell r="E550" t="str">
            <v>un</v>
          </cell>
          <cell r="F550">
            <v>244.9</v>
          </cell>
        </row>
        <row r="552">
          <cell r="C552" t="str">
            <v>AP 54.05 Filtros</v>
          </cell>
        </row>
        <row r="553">
          <cell r="C553" t="str">
            <v>AP 54.05.0050 (A)</v>
          </cell>
          <cell r="D553" t="str">
            <v>Filtro industrial, com vazão de 1000l/h, Líder ou similar.  Fornecimento. (desonerado)</v>
          </cell>
          <cell r="E553" t="str">
            <v>un</v>
          </cell>
          <cell r="F553">
            <v>299.55</v>
          </cell>
        </row>
        <row r="554">
          <cell r="C554" t="str">
            <v>AP 54.05.0100 (A)</v>
          </cell>
          <cell r="D554" t="str">
            <v>Filtro residencial de 1 vela, de metal, esmaltado com registro.  Fornecimento. (desonerado)</v>
          </cell>
          <cell r="E554" t="str">
            <v>un</v>
          </cell>
          <cell r="F554">
            <v>250</v>
          </cell>
        </row>
        <row r="555">
          <cell r="C555" t="str">
            <v>AP 54.05.0150 (A)</v>
          </cell>
          <cell r="D555" t="str">
            <v>Filtro termoplástico, com areia (100Kg), para bomba com motor monofásico ou trifásico, com vazão de 4100l/h, exclusive esta, modelo 19 TP-2, Jacuzzi ou similar.  Fornecimento. (desonerado)</v>
          </cell>
          <cell r="E555" t="str">
            <v>un</v>
          </cell>
          <cell r="F555">
            <v>2778</v>
          </cell>
        </row>
        <row r="557">
          <cell r="C557" t="str">
            <v>AP 59.05 Móveis</v>
          </cell>
        </row>
        <row r="558">
          <cell r="C558" t="str">
            <v>AP 59.05.0050 (/)</v>
          </cell>
          <cell r="D558" t="str">
            <v>Banco de madeira aparelhada, envernizado, boleado nas bordas, confeccionado com assento de (30x30)cm, revestido com laminado melamínico, sendo a altura do banco de 52cm. (desonerado)</v>
          </cell>
          <cell r="E558" t="str">
            <v>un</v>
          </cell>
          <cell r="F558">
            <v>162.97</v>
          </cell>
        </row>
        <row r="560">
          <cell r="C560" t="str">
            <v>AP 64.05 Cortinas e Persianas</v>
          </cell>
        </row>
        <row r="561">
          <cell r="C561" t="str">
            <v>AP 64.05.0100 (/)</v>
          </cell>
          <cell r="D561" t="str">
            <v>Persianas horizontais em alumínio, lâminas micro 25 (2,5cm), nas dimensões de (1,25x1,85)m, Luxaflex ou similar.  Fornecimento e colocação. (desonerado)</v>
          </cell>
          <cell r="E561" t="str">
            <v>un</v>
          </cell>
          <cell r="F561">
            <v>224</v>
          </cell>
        </row>
        <row r="562">
          <cell r="C562" t="str">
            <v>AP 64.05.0203 (/)</v>
          </cell>
          <cell r="D562" t="str">
            <v>Persiana horizontal metálica 16mm, na cor branca, sem bando, com trilhos e demais materias necessários para fixação.  Fornecimento e colocação. (desonerado)</v>
          </cell>
          <cell r="E562" t="str">
            <v>m2</v>
          </cell>
          <cell r="F562">
            <v>120</v>
          </cell>
        </row>
        <row r="563">
          <cell r="C563" t="str">
            <v>AP 64.05.0240 (/)</v>
          </cell>
          <cell r="D563" t="str">
            <v>Persiana vertical em PVC, na cor branca, sem bando, com trilhos e demais materias necessários para fixação.  Fornecimento e colocação. (desonerado)</v>
          </cell>
          <cell r="E563" t="str">
            <v>m2</v>
          </cell>
          <cell r="F563">
            <v>85</v>
          </cell>
        </row>
        <row r="564">
          <cell r="C564" t="str">
            <v>AP 64.05.0250 (/)</v>
          </cell>
          <cell r="D564" t="str">
            <v>Persiana vertical em tecido, com trilhos e demais materiais necessários para fixação.  Fornecimento e colocação. (desonerado)</v>
          </cell>
          <cell r="E564" t="str">
            <v>m2</v>
          </cell>
          <cell r="F564">
            <v>118.77</v>
          </cell>
        </row>
        <row r="566">
          <cell r="C566" t="str">
            <v>AP 98.99 Diversos</v>
          </cell>
        </row>
        <row r="567">
          <cell r="C567" t="str">
            <v>AP 98.99.0050 (/)</v>
          </cell>
          <cell r="D567" t="str">
            <v>Braçadeira para dutos de ar condicionado em cantoneira de 3/4"x1/8".   Fornecimento e colocação. (desonerado)</v>
          </cell>
          <cell r="E567" t="str">
            <v>m</v>
          </cell>
          <cell r="F567">
            <v>23.2</v>
          </cell>
        </row>
        <row r="568">
          <cell r="C568" t="str">
            <v>AP 98.99.0100 (/)</v>
          </cell>
          <cell r="D568" t="str">
            <v>Lava olhos de emergência com acionamento manual por alavanca, tubulação e conexões em ferro galvanizado, pia em AISI 304, conexões de entrada e saída de 1" BSP, pintura anticorrosiva, na cor verde segurança, pia com diâmetro de 300mm.  Fornecimento e colocação. (desonerado)</v>
          </cell>
          <cell r="E568" t="str">
            <v>un</v>
          </cell>
          <cell r="F568">
            <v>607.5</v>
          </cell>
        </row>
        <row r="569">
          <cell r="C569" t="str">
            <v>AP 98.99.0112 (A)</v>
          </cell>
          <cell r="D569" t="str">
            <v>Moinho a vento, com roda de diâmetro de 3,40mx18pás, confeccionado em chapas galvanizadas nº 20, com dobras laterais e pintura automotiva, sistema de freio automático, retorno automático de destravamento, montado em torre de 9,00m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69" t="str">
            <v>un</v>
          </cell>
          <cell r="F569">
            <v>15337.92</v>
          </cell>
        </row>
        <row r="570">
          <cell r="C570" t="str">
            <v>AP 98.99.0115 (A)</v>
          </cell>
          <cell r="D570" t="str">
            <v>Moinho a vento com roda de diâmetro de 3,40mx18pás, confeccionado em chapas galvanizadas nº 20 com dobras laterais e pintura automotiva, sistema de freio automático, retorno automático de destravamento, montado em torre de 12,00m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70" t="str">
            <v>un</v>
          </cell>
          <cell r="F570">
            <v>16337.92</v>
          </cell>
        </row>
        <row r="574">
          <cell r="C574" t="str">
            <v>BP 04.05 Bases e Pavimentos</v>
          </cell>
        </row>
        <row r="575">
          <cell r="C575" t="str">
            <v>BP 04.05.0025 (/)</v>
          </cell>
          <cell r="D575" t="str">
            <v>Base de brita graduada, inclusive fornecimento de materiais, exclusive transporte do canteiro para a pista, medida após compactação. (desonerado)</v>
          </cell>
          <cell r="E575" t="str">
            <v>m3</v>
          </cell>
          <cell r="F575">
            <v>126.76</v>
          </cell>
        </row>
        <row r="576">
          <cell r="C576" t="str">
            <v>BP 04.05.0050 (/)</v>
          </cell>
          <cell r="D576" t="str">
            <v>Base de brita corrida, inclusive fornecimento dos materiais, medida após a compactação. (desonerado)</v>
          </cell>
          <cell r="E576" t="str">
            <v>m3</v>
          </cell>
          <cell r="F576">
            <v>77.62</v>
          </cell>
        </row>
        <row r="577">
          <cell r="C577" t="str">
            <v>BP 04.05.0053 (/)</v>
          </cell>
          <cell r="D577" t="str">
            <v>Base ou sub base estabilizada sem mistura de materiais, conforme Caderno de Encargos - PCRJ, exclusive escavação e transporte dos materiais, inclusive o transporte da água. (desonerado)</v>
          </cell>
          <cell r="E577" t="str">
            <v>m3</v>
          </cell>
          <cell r="F577">
            <v>7.78</v>
          </cell>
        </row>
        <row r="578">
          <cell r="C578" t="str">
            <v>BP 04.05.0056 (/)</v>
          </cell>
          <cell r="D578" t="str">
            <v>Base ou sub base estabilizada granulometricamente, com mistura de 2 ou mais materiais, conforme Caderno de Encargos - PCRJ, exclusive escavação e transporte dos materiais, inclusive o transporte de água. (desonerado)</v>
          </cell>
          <cell r="E578" t="str">
            <v>m3</v>
          </cell>
          <cell r="F578">
            <v>9.1</v>
          </cell>
        </row>
        <row r="579">
          <cell r="C579" t="str">
            <v>BP 04.05.0059 (/)</v>
          </cell>
          <cell r="D579" t="str">
            <v>Base de solo-cimento, executado "in loco", o custo indeniza as operações de execução na pista, inclusive transporte da água e se aplica ao volume de solo-cimento executado, medido após a compactação, exclusive a escavação, cimento e transporte dos materiais. (desonerado)</v>
          </cell>
          <cell r="E579" t="str">
            <v>m3</v>
          </cell>
          <cell r="F579">
            <v>19.920000000000002</v>
          </cell>
        </row>
        <row r="580">
          <cell r="C580" t="str">
            <v>BP 04.05.0100 (A)</v>
          </cell>
          <cell r="D580" t="str">
            <v>Camada de bloqueio (colchão) de areia, espalhado e comprimido mecanicamente, medido após compressão. (desonerado)</v>
          </cell>
          <cell r="E580" t="str">
            <v>m3</v>
          </cell>
          <cell r="F580">
            <v>87.8</v>
          </cell>
        </row>
        <row r="581">
          <cell r="C581" t="str">
            <v>BP 04.05.0103 (A)</v>
          </cell>
          <cell r="D581" t="str">
            <v>Camada de bloqueio (colchão) de pó-de-pedra, espalhado e comprimido mecanicamente, medida após compressão. (desonerado)</v>
          </cell>
          <cell r="E581" t="str">
            <v>m3</v>
          </cell>
          <cell r="F581">
            <v>84.47</v>
          </cell>
        </row>
        <row r="582">
          <cell r="C582" t="str">
            <v>BP 04.05.0150 (/)</v>
          </cell>
          <cell r="D582" t="str">
            <v>Camada de pó-de-pedra espalhada manualmente, medida após a compactação. (desonerado)</v>
          </cell>
          <cell r="E582" t="str">
            <v>m3</v>
          </cell>
          <cell r="F582">
            <v>95.78</v>
          </cell>
        </row>
        <row r="583">
          <cell r="C583" t="str">
            <v>BP 04.05.0200 (A)</v>
          </cell>
          <cell r="D583" t="str">
            <v>Capa selante compreendendo aplicação de asfalto na proporção de 1,1 a 1,4l/m2, distribuição de agregado (5 a 15Kg/m2) e compactação com rolo leve. (desonerado)</v>
          </cell>
          <cell r="E583" t="str">
            <v>m2</v>
          </cell>
          <cell r="F583">
            <v>4.8</v>
          </cell>
        </row>
        <row r="584">
          <cell r="C584" t="str">
            <v>BP 04.05.0250 (A)</v>
          </cell>
          <cell r="D584" t="str">
            <v>Construção de aterro, conforme Caderno de Encargos - PCRJ; exclusive escavação e carga, transporte e fornecimento dos materiais. (desonerado)</v>
          </cell>
          <cell r="E584" t="str">
            <v>m3</v>
          </cell>
          <cell r="F584">
            <v>2.67</v>
          </cell>
        </row>
        <row r="585">
          <cell r="C585" t="str">
            <v>BP 04.05.0300 (A)</v>
          </cell>
          <cell r="D585" t="str">
            <v>Construção de reforço de sub leito, conforme Caderno de Encargos - PCRJ; exclusive escavação e carga, transporte e fornecimento dos materiais. (desonerado)</v>
          </cell>
          <cell r="E585" t="str">
            <v>m3</v>
          </cell>
          <cell r="F585">
            <v>3.59</v>
          </cell>
        </row>
        <row r="586">
          <cell r="C586" t="str">
            <v>BP 04.05.0350 (/)</v>
          </cell>
          <cell r="D586" t="str">
            <v>Execução de pavimentação de saibro arenoso, em camadas de 10cm, medida após a compactação, inclusive fornecimento do material, espalhamento, rega e compactação. (desonerado)</v>
          </cell>
          <cell r="E586" t="str">
            <v>m2</v>
          </cell>
          <cell r="F586">
            <v>12.12</v>
          </cell>
        </row>
        <row r="587">
          <cell r="C587" t="str">
            <v>BP 04.05.0353 (/)</v>
          </cell>
          <cell r="D587" t="str">
            <v>Execução de pavimentação em saibro melhorado com cimento, em camadas de 8cm de espessura, medida após a compressão, sendo a proporção de cimento de 5% em volume (72Kg/m3), inclusive fornecimento dos materiais. (desonerado)</v>
          </cell>
          <cell r="E587" t="str">
            <v>m2</v>
          </cell>
          <cell r="F587">
            <v>14.01</v>
          </cell>
        </row>
        <row r="588">
          <cell r="C588" t="str">
            <v>BP 04.05.0400 (A)</v>
          </cell>
          <cell r="D588" t="str">
            <v>Imprimação de base de pavimentação, conforme Caderno de Encargos - PCRJ. (desonerado)</v>
          </cell>
          <cell r="E588" t="str">
            <v>m2</v>
          </cell>
          <cell r="F588">
            <v>5.23</v>
          </cell>
        </row>
        <row r="589">
          <cell r="C589" t="str">
            <v>BP 04.05.0450 (B)</v>
          </cell>
          <cell r="D589" t="str">
            <v>Regularização de subleito, conforme Caderno de Encargos - PCRJ.  O preço indeniza as operações de execução e transporte de água e se aplica à área efetivamente regularizada, exclusive transporte e escavação de corretivos. (desonerado)</v>
          </cell>
          <cell r="E589" t="str">
            <v>m2</v>
          </cell>
          <cell r="F589">
            <v>1.01</v>
          </cell>
        </row>
        <row r="590">
          <cell r="C590" t="str">
            <v>BP 04.10 Bases e Sub-bases de Material Reciclado</v>
          </cell>
        </row>
        <row r="591">
          <cell r="C591" t="str">
            <v>BP 04.10.0100 (B)</v>
          </cell>
          <cell r="D591" t="str">
            <v>Base de agregados reciclados, de resíduos da construção civil, inclusive fornecimento dos materiais, medido após compactação. (desonerado)</v>
          </cell>
          <cell r="E591" t="str">
            <v>m3</v>
          </cell>
          <cell r="F591">
            <v>63.54</v>
          </cell>
        </row>
        <row r="592">
          <cell r="C592" t="str">
            <v>BP 04.10.0500 (B)</v>
          </cell>
          <cell r="D592" t="str">
            <v>Sub-base e reforço de agregados reciclados, de resíduos da construção civil, inclusive fornecimento dos materiais, medido após compactação. (desonerado)</v>
          </cell>
          <cell r="E592" t="str">
            <v>m3</v>
          </cell>
          <cell r="F592">
            <v>56.49</v>
          </cell>
        </row>
        <row r="594">
          <cell r="C594" t="str">
            <v>BP 09.05 Pavimentos Flexíveis</v>
          </cell>
        </row>
        <row r="595">
          <cell r="C595" t="str">
            <v>BP 09.05.0050 (A)</v>
          </cell>
          <cell r="D595" t="str">
            <v>Concreto betuminoso usinado a quente, para camada intermediária (BINDER), de acordo com as  especificações da PCRJ; exclusive transporte da usina para a pista e espalhamento da mistura. (desonerado)</v>
          </cell>
          <cell r="E595" t="str">
            <v>t</v>
          </cell>
          <cell r="F595">
            <v>260.07</v>
          </cell>
        </row>
        <row r="596">
          <cell r="C596" t="str">
            <v>BP 09.05.0100 (A)</v>
          </cell>
          <cell r="D596" t="str">
            <v>Concreto betuminoso usinado a quente, para camada de rolamento, de acordo com as  especificações da PCRJ; exclusive transporte da usina para a pista e espalhamento da mistura. (desonerado)</v>
          </cell>
          <cell r="E596" t="str">
            <v>t</v>
          </cell>
          <cell r="F596">
            <v>339.43</v>
          </cell>
        </row>
        <row r="597">
          <cell r="C597" t="str">
            <v>BP 09.05.0150 (/)</v>
          </cell>
          <cell r="D597" t="str">
            <v>Concreto asfáltico pré-misturado a frio, conforme Caderno de Encargos - PCRJ.  O preço indeniza as operações de execução, o fornecimento e o transporte dos materiais empregados, e aplica-se ao volume executado, medido após a compressão. (desonerado)</v>
          </cell>
          <cell r="E597" t="str">
            <v>m3</v>
          </cell>
          <cell r="F597">
            <v>632.34</v>
          </cell>
        </row>
        <row r="598">
          <cell r="C598" t="str">
            <v>BP 09.05.0170 (/)</v>
          </cell>
          <cell r="D598" t="str">
            <v>Concreto Asfáltico Usinado a Quente, com asfalto borracha, utilizando no mínimo 15% de borracha granulada de pneus, satisfazendo as propriedades da Norma do DER/PR-ES-P-28/5, atendendo as normas de segurança e do meio ambiente, para camada de rolamento, de acordo com as especificações da PCRJ, exclusive o transporte da usina para pista e espalhamento da mistura. (desonerado)</v>
          </cell>
          <cell r="E598" t="str">
            <v>t</v>
          </cell>
          <cell r="F598">
            <v>294</v>
          </cell>
        </row>
        <row r="599">
          <cell r="C599" t="str">
            <v>BP 09.05.0200 (/)</v>
          </cell>
          <cell r="D599" t="str">
            <v>Espalhamento manual e compactação mecânica de concreto asfáltico usinado a quente, ou de pré-misturado, exclusive fornecimento de todos os materiais. (desonerado)</v>
          </cell>
          <cell r="E599" t="str">
            <v>t</v>
          </cell>
          <cell r="F599">
            <v>4.97</v>
          </cell>
        </row>
        <row r="600">
          <cell r="C600" t="str">
            <v>BP 09.05.0250 (/)</v>
          </cell>
          <cell r="D600" t="str">
            <v>Espalhamento com motonivelaora e compactação mecânica de qualquer tipo de revestimento asfáltico, executado de acordo com as especificações da PCRJ. (desonerado)</v>
          </cell>
          <cell r="E600" t="str">
            <v>t</v>
          </cell>
          <cell r="F600">
            <v>4.59</v>
          </cell>
        </row>
        <row r="601">
          <cell r="C601" t="str">
            <v>BP 09.05.0300 (/)</v>
          </cell>
          <cell r="D601" t="str">
            <v>Espalhamento com vibro acabadora convencional e compactação mecânica de qualquer tipo de concreto asfáltico usinado a quente, executado de acordo com as especificações da PCRJ, exclusive os materiais. (desonerado)</v>
          </cell>
          <cell r="E601" t="str">
            <v>t</v>
          </cell>
          <cell r="F601">
            <v>3.16</v>
          </cell>
        </row>
        <row r="602">
          <cell r="C602" t="str">
            <v>BP 09.05.0303 (/)</v>
          </cell>
          <cell r="D602" t="str">
            <v>Espalhamento com vibro acabadora eletrônica e compactação mecânica de qualquer tipo de concreto asfáltico usinado a quente, executado de acordo com as especificações da PCRJ. (desonerado)</v>
          </cell>
          <cell r="E602" t="str">
            <v>t</v>
          </cell>
          <cell r="F602">
            <v>5.16</v>
          </cell>
        </row>
        <row r="603">
          <cell r="C603" t="str">
            <v>BP 09.05.0350 (/)</v>
          </cell>
          <cell r="D603" t="str">
            <v>Manta geotêxtil de poliéster, em uma camada, sobre pavimentação betuminosa tipo OP-20, Bidim ou similar.  Fornecimento e colocação. (desonerado)</v>
          </cell>
          <cell r="E603" t="str">
            <v>m2</v>
          </cell>
          <cell r="F603">
            <v>5.79</v>
          </cell>
        </row>
        <row r="604">
          <cell r="C604" t="str">
            <v>BP 09.05.0355 (/)</v>
          </cell>
          <cell r="D604" t="str">
            <v>Reparador instantâneo de pavimentos (concreto asfáltico não emulsionado) para aplicação a frio, embalado em sacos multifoliados de papel Kraft com 40 Kg. Fornecimento e aplicação (espalhamento).</v>
          </cell>
          <cell r="E604" t="str">
            <v>m3</v>
          </cell>
          <cell r="F604">
            <v>4593.3900000000003</v>
          </cell>
        </row>
        <row r="605">
          <cell r="C605" t="str">
            <v>BP 09.05.0400 (B)</v>
          </cell>
          <cell r="D605" t="str">
            <v>Pintura de ligação, inclusive limpeza do trecho a ser trabalhado. (desonerado)</v>
          </cell>
          <cell r="E605" t="str">
            <v>m2</v>
          </cell>
          <cell r="F605">
            <v>1.93</v>
          </cell>
        </row>
        <row r="606">
          <cell r="C606" t="str">
            <v>BP 09.05.0450 (/)</v>
          </cell>
          <cell r="D606" t="str">
            <v>Piso sintético para atletismo, moldado no local, sem juntas ou emendas, com 2 camadas distintas, sendo a anterior composta de uma manta flexível de grânulos preto de borracha vulcanizada de granulometria controlada, aglomerados com resinas de poliuretano, moldado "in loco" sobre a base, com aplicação prévia de primer de poliuretano na camada superior (espessura de 3mm), e composta de granulado fino de borracha EPDM colorida e resinas coloridas de poliuretano, com inibidores de raios UV que será aplicada sobre a manta com equipamento de jateamento tipo Spray, com a superfície acabada, texturada de cor vermelha tijolo, tipo Lisotan, Lisonda ou similar. (desonerado)</v>
          </cell>
          <cell r="E606" t="str">
            <v>m2</v>
          </cell>
          <cell r="F606">
            <v>416</v>
          </cell>
        </row>
        <row r="607">
          <cell r="C607" t="str">
            <v>BP 09.05.0500 (/)</v>
          </cell>
          <cell r="D607" t="str">
            <v>Recomposição de revestimento em concreto asfáltico usinado a quente, executado em áreas de pequenas dimensões; exclusive corte, pintura de ligação e fornecimento de todos os materiais. (desonerado)</v>
          </cell>
          <cell r="E607" t="str">
            <v>m2</v>
          </cell>
          <cell r="F607">
            <v>5.6</v>
          </cell>
        </row>
        <row r="608">
          <cell r="C608" t="str">
            <v>BP 09.05.0550 (/)</v>
          </cell>
          <cell r="D608" t="str">
            <v>Reforço ou tratamento para trincamentos, com revestimento betuminoso, feito com manta de geogrelha flexível de poliéster de alta tenacidade oude fibra de vidro revestida com polímero a elevada temperatura (mínimo de 180 ºC), combinado com manta não tecida ultra leve, em forma de grelha, com abertura de malha de (40x40)mm, malha fixa sem movimentação resistência de 50KN/m, transversal e longitudinal, especificação segundo a norma DER-SP - ET-DE-P00/43, com as seguintes especificações: resistência a tração &gt;=50KN/m para deformação &lt;=12% conforme NBR 12824; resistência a fadiga &gt;=90% de resistência retida após 100.000 ciclos carga/descarga e ponto de amolecimento &gt;180 ºC.  Fornecimento e colocação. (desonerado)</v>
          </cell>
          <cell r="E608" t="str">
            <v>m2</v>
          </cell>
          <cell r="F608">
            <v>30.62</v>
          </cell>
        </row>
        <row r="609">
          <cell r="C609" t="str">
            <v>BP 09.05.0600 (A)</v>
          </cell>
          <cell r="D609" t="str">
            <v>Micro revestimento asfáltico a frio, com emprego de emulsão modificada com polímeros, aditivo de controle de rompimento, abertura ao tráfego no máximo em 2h, consumo por m2 entre 10Kg a 12Kg, em uma única camada, com emprego da faixa III ou IV da ISSA.  O preço inclui todos os materiais, equipamentos, mão de obra, execução e transporte.  O micro revestimento asfáltico a frio deverá atender as especificações da ISSA ou do DNER. (desonerado)</v>
          </cell>
          <cell r="E609" t="str">
            <v>m2</v>
          </cell>
          <cell r="F609">
            <v>8.76</v>
          </cell>
        </row>
        <row r="610">
          <cell r="C610" t="str">
            <v>BP 09.05.0650 (/)</v>
          </cell>
          <cell r="D610" t="str">
            <v>Revestimento de concreto betuminoso usinado a quente, para camada de rolamento, com 4cm de espessura, exclusive transporte da usina para a pista de imprimação. (desonerado)</v>
          </cell>
          <cell r="E610" t="str">
            <v>m2</v>
          </cell>
          <cell r="F610">
            <v>32.57</v>
          </cell>
        </row>
        <row r="611">
          <cell r="C611" t="str">
            <v>BP 09.05.0651 (/)</v>
          </cell>
          <cell r="D611" t="str">
            <v>Revestimento de concreto betuminoso usinado a quente, espalhado manualmente, com 4cm de espessura, exclusive transporte da usina para o local de aplicação. (desonerado)</v>
          </cell>
          <cell r="E611" t="str">
            <v>m2</v>
          </cell>
          <cell r="F611">
            <v>34.53</v>
          </cell>
        </row>
        <row r="612">
          <cell r="C612" t="str">
            <v>BP 09.05.0653 (B)</v>
          </cell>
          <cell r="D612" t="str">
            <v>Revestimento de concreto betuminoso usinado a quente, com 5 cm de espessura, executado em uma camada, de acordo com as instruções do DER-RJ, exclusive o transporte da usina para o local de aplicação. (desonerado)</v>
          </cell>
          <cell r="E612" t="str">
            <v>m2</v>
          </cell>
          <cell r="F612">
            <v>40.71</v>
          </cell>
        </row>
        <row r="613">
          <cell r="C613" t="str">
            <v>BP 09.05.0656 (/)</v>
          </cell>
          <cell r="D613" t="str">
            <v>Revestimento de concreto betuminoso usinado a quente, com 8cm de espessura, executado em 2 camadas, sendo a inferior de ligação (Binder), com 4cm de espessura e a superior de rolamento, conforme Caderno de Encargos - PCRJ, exclusive transporte da usina para a pista. (desonerado)</v>
          </cell>
          <cell r="E613" t="str">
            <v>m2</v>
          </cell>
          <cell r="F613">
            <v>63.79</v>
          </cell>
        </row>
        <row r="614">
          <cell r="C614" t="str">
            <v>BP 09.05.0659 (/)</v>
          </cell>
          <cell r="D614" t="str">
            <v>Revestimento de concreto betuminoso usinado a quente, com 10cm de espessura, executado em 2 camadas, sendo a inferior de ligação (Binder), com 6cm de espessura e a superior de rolamento, inclusive pintura de ligação entre as camadas, conforme Caderno de Encargos - PCRJ, exclusive transporte da usina para a pista. (desonerado)</v>
          </cell>
          <cell r="E614" t="str">
            <v>m2</v>
          </cell>
          <cell r="F614">
            <v>78.48</v>
          </cell>
        </row>
        <row r="615">
          <cell r="C615" t="str">
            <v>BP 09.05.0670 (/)</v>
          </cell>
          <cell r="D615" t="str">
            <v>Revestimento de concreto betuminoso usinado a quente, executado em uma camada, de acordo com as instruções do DER-RJ, exclusive o transporte da usina para o local de aplicação. (desonerado)</v>
          </cell>
          <cell r="E615" t="str">
            <v>t</v>
          </cell>
          <cell r="F615">
            <v>353.79</v>
          </cell>
        </row>
        <row r="616">
          <cell r="C616" t="str">
            <v>BP 09.05.0700 (A)</v>
          </cell>
          <cell r="D616" t="str">
            <v>Revestimento de concreto asfáltico, com polímero, usinado à quente, com 5cm de espessura, executado com vibroacabadora com controle eletrônico e mesa extensiva de no mínimo 7m, conforme especificações da Prefeitura da Cidade do Rio de Janeiro. (desonerado)</v>
          </cell>
          <cell r="E616" t="str">
            <v>m2</v>
          </cell>
          <cell r="F616">
            <v>49.35</v>
          </cell>
        </row>
        <row r="617">
          <cell r="C617" t="str">
            <v>BP 09.05.0703 (A)</v>
          </cell>
          <cell r="D617" t="str">
            <v>Revestimento de concreto asfáltico, com polímero, usinado à quente, com 7cm de espessura, executado com vibroacabadora com controle eletrônico e mesa extensiva de no mínimo 7m, conforme especificações da Prefeitura da Cidade do Rio de Janeiro. (desonerado)</v>
          </cell>
          <cell r="E617" t="str">
            <v>m2</v>
          </cell>
          <cell r="F617">
            <v>68.16</v>
          </cell>
        </row>
        <row r="618">
          <cell r="C618" t="str">
            <v>BP 09.05.0715 (/)</v>
          </cell>
          <cell r="D618" t="str">
            <v>Revestimento em concreto asfáltico usinado a quente, com cimento asfáltico aditivado com polímero, com ponto de amolecimento superior a 80º C, contento aditivo de mistura morna resistente a estocagem que permita espalhamento e compactação da mistura em temperatura inferior a 140 º C, com incorporação de 15% de material obtido na fresagem de revestimento asfáltico (RAP), atendendo às normas de segurança e de meio ambiente, espalhado e compactado na espessura de 5 cm, de acordo com as especificações da Prefeitura da Cidade do Rio de Janeiro, exclusive transporte da usina à pista. (desonerado)</v>
          </cell>
          <cell r="E618" t="str">
            <v>m2</v>
          </cell>
          <cell r="F618">
            <v>50.01</v>
          </cell>
        </row>
        <row r="619">
          <cell r="C619" t="str">
            <v>BP 09.05.0725 (/)</v>
          </cell>
          <cell r="D619" t="str">
            <v>Revestimento em concreto asfáltico usinado a quente, com cimento asfáltico aditivado com polímero, tipo SMA, com ponto de amolecimento superior a 80º C, contendo aditivo de mistura morna resistente a estocagem que permita espalhamento e compactação da mistura em temperatura inferior a 140º C, atendendo às normas de segurança e de meio ambiente, espalhado e compactado na espessura de 5 cm, de acordo com as especificações da Prefeitura da Cidade do Rio de Janeiro, exclusive transporte da usina à pista. (desonerado)</v>
          </cell>
          <cell r="E619" t="str">
            <v>m2</v>
          </cell>
          <cell r="F619">
            <v>58.67</v>
          </cell>
        </row>
        <row r="620">
          <cell r="C620" t="str">
            <v>BP 09.05.0750 (/)</v>
          </cell>
          <cell r="D620" t="str">
            <v>Revestimento de saibro executado manualmente, comprimido em camada; exclusive o fornecimento e o transporte do saibro, sendo a camada medida após a compressão. (desonerado)</v>
          </cell>
          <cell r="E620" t="str">
            <v>m3</v>
          </cell>
          <cell r="F620">
            <v>7.53</v>
          </cell>
        </row>
        <row r="621">
          <cell r="C621" t="str">
            <v>BP 09.05.0800 (/)</v>
          </cell>
          <cell r="D621" t="str">
            <v>Revestimento de saibro executado mecanicamente (motoniveladora e rolo), comprimido em camada; exclusive o fornecimento e o transporte do saibro, sendo a camada medida após a compressão. (desonerado)</v>
          </cell>
          <cell r="E621" t="str">
            <v>m3</v>
          </cell>
          <cell r="F621">
            <v>5.56</v>
          </cell>
        </row>
        <row r="622">
          <cell r="C622" t="str">
            <v>BP 09.10 Pavimentos Rígidos</v>
          </cell>
        </row>
        <row r="623">
          <cell r="C623" t="str">
            <v>BP 09.10.0050 (B)</v>
          </cell>
          <cell r="D623" t="str">
            <v>Pavimento rígido com armadura simples, com 10cm de espessura, em concreto de 20 MPa, monolítica, com juntas serradas, incluindo nivelamento da base com nível, colocação de lona plástica de polietileno de 200mc, tela eletro-soldada Telcon Q-92 com 10% de superposição, para execução de Quadra Poliesportiva, exclusive preparo do terreno. (desonerado)</v>
          </cell>
          <cell r="E623" t="str">
            <v>m2</v>
          </cell>
          <cell r="F623">
            <v>132.86000000000001</v>
          </cell>
        </row>
        <row r="624">
          <cell r="C624" t="str">
            <v>BP 09.10.0500 (C)</v>
          </cell>
          <cell r="D624" t="str">
            <v>Pavimento rígido, com 8cm de espessura, em concreto argamassado com FCK=20MPa, colorido com óxido de ferro vermelho sintético, juntas serradas, lona plástica de polietileno de 0,20mm, e camada regularizadora de pó de pedra, compactada mecanicamente, com acabamento de superfície desempenado, camurçado e vassourado, cura com manta geotextil e proteção com cumeeira de sarrafo de madeira e lona plástica, para execução de pavimento de ciclovia, exclusive preparo do terreno. (desonerado)</v>
          </cell>
          <cell r="E624" t="str">
            <v>m2</v>
          </cell>
          <cell r="F624">
            <v>100.69</v>
          </cell>
        </row>
        <row r="625">
          <cell r="C625" t="str">
            <v>BP 09.10.0600 (/)</v>
          </cell>
          <cell r="D625" t="str">
            <v>Pavimento rígido em concreto usinado FCK=20MPa, colorido com oxido de ferro vermelho sintético, com acabamento de superfície desempenado e camurçado, espessura de 8cm, juntas serradas a cada 1,5m, preenchidas com selante de silicone, lona plástica de polietileno de 0,20mm, e camada regularizadora de pó de pedra compactada mecanicamente, cura úmida com manta geotextil e proteção com cumeeira de sarrfo de madeira e lona plástica, para execução de pavimento de ciclovia, exclusive preparo do terreno. (desonerado)</v>
          </cell>
          <cell r="E625" t="str">
            <v>m2</v>
          </cell>
          <cell r="F625">
            <v>90.96</v>
          </cell>
        </row>
        <row r="626">
          <cell r="C626" t="str">
            <v>BP 09.15 Juntas</v>
          </cell>
        </row>
        <row r="627">
          <cell r="C627" t="str">
            <v>BP 09.15.0050 (A)</v>
          </cell>
          <cell r="D627" t="str">
            <v>Junta de retração, serrada com disco de diamantes, para pavimentos de placas de concreto, com 5cm de profundidade, somente o corte, exclusive preenchimento e barras de ligação e de transferência. (desonerado)</v>
          </cell>
          <cell r="E627" t="str">
            <v>m</v>
          </cell>
          <cell r="F627">
            <v>14.52</v>
          </cell>
        </row>
        <row r="628">
          <cell r="C628" t="str">
            <v>BP 09.15.0100 (/)</v>
          </cell>
          <cell r="D628" t="str">
            <v>Junta de retração, serrada com disco de diamante,  em revestimento de placas de concreto, com 5cm de profundidade, inclusive preenchimento de asfalto diluído CM-30, exclusive barras de ligação e de transferência. (desonerado)</v>
          </cell>
          <cell r="E628" t="str">
            <v>m</v>
          </cell>
          <cell r="F628">
            <v>12.3</v>
          </cell>
        </row>
        <row r="629">
          <cell r="C629" t="str">
            <v>BP 09.15.0150 (/)</v>
          </cell>
          <cell r="D629" t="str">
            <v>Junta de retração, em revestimento de placa de concreto do tipo encaixe (macho e fêmea), inclusive preenchimento de asfalto diluído CM-30, exclusive barras de ligação e de transferência. (desonerado)</v>
          </cell>
          <cell r="E629" t="str">
            <v>m</v>
          </cell>
          <cell r="F629">
            <v>30.6</v>
          </cell>
        </row>
        <row r="630">
          <cell r="C630" t="str">
            <v>BP 09.15.0200 (/)</v>
          </cell>
          <cell r="D630" t="str">
            <v>Limpeza e preenchimento de junta de retração, com asfalto duluído CM-30, exclusive corte, barras de ligação e de transferência. (desonerado)</v>
          </cell>
          <cell r="E630" t="str">
            <v>m</v>
          </cell>
          <cell r="F630">
            <v>3.3</v>
          </cell>
        </row>
        <row r="631">
          <cell r="C631" t="str">
            <v>BP 09.20 Pavimentos em Lajotas de Concreto Pré-Moldado</v>
          </cell>
        </row>
        <row r="632">
          <cell r="C632" t="str">
            <v>BP 09.20.0050 (A)</v>
          </cell>
          <cell r="D632" t="str">
            <v>Assentamento de artefato de concreto, sobre colchão de pó-de-pedra, areia ou material equivalente, com fornecimento de todos os materiais, exclusive o artefato de concreto, inclusive rejuntamento, de acordo com as especificações da PCRJ. (desonerado)</v>
          </cell>
          <cell r="E632" t="str">
            <v>m2</v>
          </cell>
          <cell r="F632">
            <v>33.96</v>
          </cell>
        </row>
        <row r="633">
          <cell r="C633" t="str">
            <v>BP 09.20.0100 (A)</v>
          </cell>
          <cell r="D633" t="str">
            <v>Reassentamento de artefato de concreto, com reaproveitamento deste, com limpeza de rejunte aderente, sobre colchão de pó-de-pedra, areia ou material equivalente, inclusive fornecimento de todos os materiais, inclusive rejuntamento. (desonerado)</v>
          </cell>
          <cell r="E633" t="str">
            <v>m2</v>
          </cell>
          <cell r="F633">
            <v>40.450000000000003</v>
          </cell>
        </row>
        <row r="634">
          <cell r="C634" t="str">
            <v>BP 09.20.0103 (A)</v>
          </cell>
          <cell r="D634" t="str">
            <v>Reassentamento de artefato de concreto, com reaproveitamento deste, sobre colchão de pó-de-pedra, areia ou material equivalente e o fornecimento de todos os materiais. (desonerado)</v>
          </cell>
          <cell r="E634" t="str">
            <v>m2</v>
          </cell>
          <cell r="F634">
            <v>19.59</v>
          </cell>
        </row>
        <row r="635">
          <cell r="C635" t="str">
            <v>BP 09.20.0150 (/)</v>
          </cell>
          <cell r="D635" t="str">
            <v>Pavimentação com blocos vazados de concreto, medindo: (50x50x10)cm, assentes em camadas de areia grossa de 2cm, exclusive preparo do terreno, Concregrama CGD, Neo-Rex ou similar.  Fornecimento e assentamento. (desonerado)</v>
          </cell>
          <cell r="E635" t="str">
            <v>m2</v>
          </cell>
          <cell r="F635">
            <v>112.87</v>
          </cell>
        </row>
        <row r="636">
          <cell r="C636" t="str">
            <v>BP 09.20.0153 (/)</v>
          </cell>
          <cell r="D636" t="str">
            <v>Pavimentação com blocos vazados de concreto, medindo: (60x45x7,5)cm, assentes em camadas de areia grossa de 2cm, exclusive preparo do terreno, Concregrama CG7, Neo-Rex ou similar.  Fornecimento e assentamento. (desonerado)</v>
          </cell>
          <cell r="E636" t="str">
            <v>m2</v>
          </cell>
          <cell r="F636">
            <v>69.790000000000006</v>
          </cell>
        </row>
        <row r="637">
          <cell r="C637" t="str">
            <v>BP 09.20.0300 (A)</v>
          </cell>
          <cell r="D637" t="str">
            <v>Rejuntamento de artefato de concreto, com argamassa de cimento e areia no traço 1:3, com fornecimento de todos os materiais. (desonerado)</v>
          </cell>
          <cell r="E637" t="str">
            <v>m2</v>
          </cell>
          <cell r="F637">
            <v>17.68</v>
          </cell>
        </row>
        <row r="638">
          <cell r="C638" t="str">
            <v>BP 09.20.0350 (/)</v>
          </cell>
          <cell r="D638" t="str">
            <v>Revestimento intertravado com peças (blocos) de concreto com cimento, cor natural,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8" t="str">
            <v>m2</v>
          </cell>
          <cell r="F638">
            <v>65.92</v>
          </cell>
        </row>
        <row r="639">
          <cell r="C639" t="str">
            <v>BP 09.20.0353 (/)</v>
          </cell>
          <cell r="D639" t="str">
            <v>Revestimento intertravado com peças (blocos) de concreto com cimento, colorido; nas cores vermelho, amarelo, preto e variações,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9" t="str">
            <v>m2</v>
          </cell>
          <cell r="F639">
            <v>71.28</v>
          </cell>
        </row>
        <row r="640">
          <cell r="C640" t="str">
            <v>BP 09.20.0356 (/)</v>
          </cell>
          <cell r="D640" t="str">
            <v>Revestimento intertravado com peças (blocos) de concreto com cimento, cor natural,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0" t="str">
            <v>m2</v>
          </cell>
          <cell r="F640">
            <v>73.38</v>
          </cell>
        </row>
        <row r="641">
          <cell r="C641" t="str">
            <v>BP 09.20.0359 (/)</v>
          </cell>
          <cell r="D641" t="str">
            <v>Revestimento intertravado com peças (blocos) de concreto com cimento, colorido; nas cores vermelho, amarelo, preto e variações,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1" t="str">
            <v>m2</v>
          </cell>
          <cell r="F641">
            <v>80.41</v>
          </cell>
        </row>
        <row r="642">
          <cell r="C642" t="str">
            <v>BP 09.20.0362 (/)</v>
          </cell>
          <cell r="D642" t="str">
            <v>Revestimento intertravado com peças (blocos) de concreto com cimento, cor natural,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2" t="str">
            <v>m2</v>
          </cell>
          <cell r="F642">
            <v>82.3</v>
          </cell>
        </row>
        <row r="643">
          <cell r="C643" t="str">
            <v>BP 09.20.0365 (/)</v>
          </cell>
          <cell r="D643" t="str">
            <v>Revestimento intertravado com peças (blocos) de concreto com cimento, cor natural, com resistência à compressão de 50MPa,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3" t="str">
            <v>m2</v>
          </cell>
          <cell r="F643">
            <v>90.7</v>
          </cell>
        </row>
        <row r="644">
          <cell r="C644" t="str">
            <v>BP 09.20.0368 (/)</v>
          </cell>
          <cell r="D644" t="str">
            <v>Revestimento intertravado com peças (blocos) de concreto com cimento, colorido; nas cores vermelho, amarelo, preto e variações,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4" t="str">
            <v>m2</v>
          </cell>
          <cell r="F644">
            <v>88.6</v>
          </cell>
        </row>
        <row r="645">
          <cell r="C645" t="str">
            <v>BP 09.25 Pavimentos em Paralelepípedo</v>
          </cell>
        </row>
        <row r="646">
          <cell r="C646" t="str">
            <v>BP 09.25.0050 (/)</v>
          </cell>
          <cell r="D646" t="str">
            <v>Paralelepípedos.  Fornecimento. (desonerado)</v>
          </cell>
          <cell r="E646" t="str">
            <v>un</v>
          </cell>
          <cell r="F646">
            <v>0.99</v>
          </cell>
        </row>
        <row r="647">
          <cell r="C647" t="str">
            <v>BP 09.25.0100 (/)</v>
          </cell>
          <cell r="D647" t="str">
            <v>Assentamento de paralelepípedos com reaproveitamento destes, fornecimento de pó-de-pedra e rejuntamento com betume e cascalhinho. (desonerado)</v>
          </cell>
          <cell r="E647" t="str">
            <v>m2</v>
          </cell>
          <cell r="F647">
            <v>48.65</v>
          </cell>
        </row>
        <row r="648">
          <cell r="C648" t="str">
            <v>BP 09.25.0103 (/)</v>
          </cell>
          <cell r="D648" t="str">
            <v>Assentamento de paralelepípedos com reaproveitamento destes e fornecimento de pó-de-pedra e rejuntamento com argamassa de cimento e areia no traço 1:3. (desonerado)</v>
          </cell>
          <cell r="E648" t="str">
            <v>m2</v>
          </cell>
          <cell r="F648">
            <v>37.11</v>
          </cell>
        </row>
        <row r="649">
          <cell r="C649" t="str">
            <v>BP 09.25.0150 (/)</v>
          </cell>
          <cell r="D649" t="str">
            <v>Arrancamento e reassentamento de paralelepípedos com limpeza de betume, aderente sobre colchão de pó-de-pedra, incluindo fornecimento do pó-de-pedra, exclusive rejuntamento e fornecimento dos paralelepípedos. (desonerado)</v>
          </cell>
          <cell r="E649" t="str">
            <v>m2</v>
          </cell>
          <cell r="F649">
            <v>40.15</v>
          </cell>
        </row>
        <row r="650">
          <cell r="C650" t="str">
            <v>BP 09.25.0153 (/)</v>
          </cell>
          <cell r="D650" t="str">
            <v>Arrancamento e reassentamento de paralelepípedos com limpeza do betume, aderente sobre colchão de pó-de-pedra, inclusive fornecimento de pó-de-pedra e rejuntamento com argamassa de cimento e areia no traço 1:3, exclusive fornecimento dos paralelepípedos. (desonerado)</v>
          </cell>
          <cell r="E650" t="str">
            <v>m2</v>
          </cell>
          <cell r="F650">
            <v>53.96</v>
          </cell>
        </row>
        <row r="651">
          <cell r="C651" t="str">
            <v>BP 09.25.0156 (/)</v>
          </cell>
          <cell r="D651" t="str">
            <v>Assentamento de paralelepípedos com reaproveitamento destes, inclusive fornecimento de pó-de-pedra, exclusive rejuntamento. (desonerado)</v>
          </cell>
          <cell r="E651" t="str">
            <v>m2</v>
          </cell>
          <cell r="F651">
            <v>28.48</v>
          </cell>
        </row>
        <row r="652">
          <cell r="C652" t="str">
            <v>BP 09.25.0200 (A)</v>
          </cell>
          <cell r="D652" t="str">
            <v>Reassentamento de paralelepípedos, com reaproveitamento deste, com limpeza de rejunto aderido, sobre colchão de pó-de-pedra, areia ou material equivalente, inclusive fornecimento de todos os materiais e o rejuntamento. (desonerado)</v>
          </cell>
          <cell r="E652" t="str">
            <v>m2</v>
          </cell>
          <cell r="F652">
            <v>41.34</v>
          </cell>
        </row>
        <row r="653">
          <cell r="C653" t="str">
            <v>BP 09.25.0250 (/)</v>
          </cell>
          <cell r="D653" t="str">
            <v>Rejuntamento de pavimentação de paralelepípedos com betume e cascalhinho, exclusive o fornecimento do betume. (desonerado)</v>
          </cell>
          <cell r="E653" t="str">
            <v>m2</v>
          </cell>
          <cell r="F653">
            <v>7.91</v>
          </cell>
        </row>
        <row r="654">
          <cell r="C654" t="str">
            <v>BP 09.25.0253 (/)</v>
          </cell>
          <cell r="D654" t="str">
            <v>Rejuntamento de revestimento em paralelepípedos, com CAP-40 e Brita 0, inclusive fornecimento de todos os materiais. (desonerado)</v>
          </cell>
          <cell r="E654" t="str">
            <v>m2</v>
          </cell>
          <cell r="F654">
            <v>17.62</v>
          </cell>
        </row>
        <row r="655">
          <cell r="C655" t="str">
            <v>BP 09.25.0303 (/)</v>
          </cell>
          <cell r="D655" t="str">
            <v>Pavimentação com paralelepípedos sobre colchão de pó-de-pedra e rejuntamento com betume e cascalhinho, inclusive fornecimento de todos os materiais. (desonerado)</v>
          </cell>
          <cell r="E655" t="str">
            <v>m2</v>
          </cell>
          <cell r="F655">
            <v>89.42</v>
          </cell>
        </row>
        <row r="657">
          <cell r="C657" t="str">
            <v>BP 14.05 Fresagem</v>
          </cell>
        </row>
        <row r="658">
          <cell r="C658" t="str">
            <v>BP 14.05.0051 (/)</v>
          </cell>
          <cell r="D658" t="str">
            <v>Corte mecânico com fresadora a frio, em zona urbana sem interferências, inclusive coleta do material em caminhão basculante, exclusive transporte do material. (desonerado)</v>
          </cell>
          <cell r="E658" t="str">
            <v>m3</v>
          </cell>
          <cell r="F658">
            <v>81.22</v>
          </cell>
        </row>
        <row r="659">
          <cell r="C659" t="str">
            <v>BP 14.05.0060 (A)</v>
          </cell>
          <cell r="D659" t="str">
            <v>Corte mecânico com fresadora à frio, em concreto asfáltico, em zona urbana com interferências, inclusive coleta do material em caminhão basculante, exclusive transporte do material. (desonerado)</v>
          </cell>
          <cell r="E659" t="str">
            <v>m3</v>
          </cell>
          <cell r="F659">
            <v>127.28</v>
          </cell>
        </row>
        <row r="660">
          <cell r="C660" t="str">
            <v>BP 14.05.0100 (B)</v>
          </cell>
          <cell r="D660" t="str">
            <v>Reciclagem de pavimento (técnica de espuma de asfalto), com a adição de CAP 50/70, cimento portland e água e todos os materiais necessários, com até 15cm de espessura, considerando a execução no período diurno e em meia pista. (volume medido após a compactação). (desonerado)</v>
          </cell>
          <cell r="E660" t="str">
            <v>m3</v>
          </cell>
          <cell r="F660">
            <v>364.67</v>
          </cell>
        </row>
        <row r="662">
          <cell r="C662" t="str">
            <v>BP 19.05 Meio-Fio e Tento de Granito</v>
          </cell>
        </row>
        <row r="663">
          <cell r="C663" t="str">
            <v>BP 19.05.0050 (/)</v>
          </cell>
          <cell r="D663" t="str">
            <v>Meio-fio em granito, com seção de (20x25)cm, formato de paralelogramo com ângulo de 83°, superfícies sem polimento com chanfro de 1cm na parte superior, em uma das faces.  Fornecimento e assentamento. (desonerado)</v>
          </cell>
          <cell r="E663" t="str">
            <v>m</v>
          </cell>
          <cell r="F663">
            <v>71.48</v>
          </cell>
        </row>
        <row r="664">
          <cell r="C664" t="str">
            <v>BP 19.05.0053 (/)</v>
          </cell>
          <cell r="D664" t="str">
            <v>Meio-fio reto de granito, altura de 0,35m, apicoado comum, fornecimento e assentamento com rejuntamento de argamassa de cimento e areia no traço 1:4. (desonerado)</v>
          </cell>
          <cell r="E664" t="str">
            <v>m</v>
          </cell>
          <cell r="F664">
            <v>71.48</v>
          </cell>
        </row>
        <row r="665">
          <cell r="C665" t="str">
            <v>BP 19.05.0100 (/)</v>
          </cell>
          <cell r="D665" t="str">
            <v>Travessão ou tento de granito, fornecimento e assentamento com rejuntamento de argamassa de cimento e areia no traço 1:4. (desonerado)</v>
          </cell>
          <cell r="E665" t="str">
            <v>m</v>
          </cell>
          <cell r="F665">
            <v>39.75</v>
          </cell>
        </row>
        <row r="666">
          <cell r="C666" t="str">
            <v>BP 19.10 Meio-Fio e Tento Moldado no Local</v>
          </cell>
        </row>
        <row r="667">
          <cell r="C667" t="str">
            <v>BP 19.10.0050 (B)</v>
          </cell>
          <cell r="D667" t="str">
            <v>Cordão de concreto simples, com secção de (6x25)cm, moldados no local, inclusive escavação e reaterro. (desonerado)</v>
          </cell>
          <cell r="E667" t="str">
            <v>m</v>
          </cell>
          <cell r="F667">
            <v>18.489999999999998</v>
          </cell>
        </row>
        <row r="668">
          <cell r="C668" t="str">
            <v>BP 19.10.0053 (B)</v>
          </cell>
          <cell r="D668" t="str">
            <v>Cordão de concreto simples, com secção de (10x25)cm, moldados no local, inclusive escavação e reaterro. (desonerado)</v>
          </cell>
          <cell r="E668" t="str">
            <v>m</v>
          </cell>
          <cell r="F668">
            <v>34.44</v>
          </cell>
        </row>
        <row r="669">
          <cell r="C669" t="str">
            <v>BP 19.10.0100 (B)</v>
          </cell>
          <cell r="D669" t="str">
            <v>Meio-fio de concreto simples (fck=13,5MPa), moldado no local, conforme Caderno de Encargos - PCRJ, medindo 0,15m na base e com altura de 0,30m, rejuntamento com argamassa de cimento e areia no traço 1:4, inclusive o fornecimento de todos os materiais, escavação e reaterro. (desonerado)</v>
          </cell>
          <cell r="E669" t="str">
            <v>m</v>
          </cell>
          <cell r="F669">
            <v>50.08</v>
          </cell>
        </row>
        <row r="670">
          <cell r="C670" t="str">
            <v>BP 19.10.0150 (A)</v>
          </cell>
          <cell r="D670" t="str">
            <v>Meio-fio reto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0" t="str">
            <v>m</v>
          </cell>
          <cell r="F670">
            <v>73.540000000000006</v>
          </cell>
        </row>
        <row r="671">
          <cell r="C671" t="str">
            <v>BP 19.10.0200 (B)</v>
          </cell>
          <cell r="D671" t="str">
            <v>Meio-fio curvo de concreto simples (fck=13,5MPa), moldado no local, conforme Caderno de Encargos - PCRJ, medindo 0,15m na base e com altura de 0,30m, rejuntamento com argamassa de cimento e areia no traço 1:4; com fornecimento de todos os materiais, escavação e reaterro. (desonerado)</v>
          </cell>
          <cell r="E671" t="str">
            <v>m</v>
          </cell>
          <cell r="F671">
            <v>55.09</v>
          </cell>
        </row>
        <row r="672">
          <cell r="C672" t="str">
            <v>BP 19.10.0250 (A)</v>
          </cell>
          <cell r="D672" t="str">
            <v>Meio-fio curvo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2" t="str">
            <v>m</v>
          </cell>
          <cell r="F672">
            <v>80.89</v>
          </cell>
        </row>
        <row r="673">
          <cell r="C673" t="str">
            <v>BP 19.10.0300 (/)</v>
          </cell>
          <cell r="D673" t="str">
            <v>Execução de meio-fio simples de concreto (15X30cm), moldado no local, com utilização de concreto importado de usina fck=25MPa e utilização de máquina extrusora, incluindo mobilização e desmobilização da máquina, alimentação, manutenção e deslocamento da máquina na obra, operador e ajudante, inclusive materiais, acabamento e serventia para acabamento. (desonerado)</v>
          </cell>
          <cell r="E673" t="str">
            <v>m</v>
          </cell>
          <cell r="F673">
            <v>75.95</v>
          </cell>
        </row>
        <row r="674">
          <cell r="C674" t="str">
            <v>BP 19.15 Meio-Fio e Sarjeta Conjugados Moldados no Local</v>
          </cell>
        </row>
        <row r="675">
          <cell r="C675" t="str">
            <v>BP 19.15.0050 (A)</v>
          </cell>
          <cell r="D675" t="str">
            <v>Sarjeta e meio-fio conjugados, de concreto simples (fck=15MPa), moldado no local, conforme Caderno de Encargos - PCRJ, medindo 0,45m de base e com altura de 0,30m, rejuntamento de argamassa de cimento e areia no traço 1:4; inclusive o fornecimento de todos os materiais. (desonerado)</v>
          </cell>
          <cell r="E675" t="str">
            <v>m</v>
          </cell>
          <cell r="F675">
            <v>70.08</v>
          </cell>
        </row>
        <row r="676">
          <cell r="C676" t="str">
            <v>BP 19.15.0053 (B)</v>
          </cell>
          <cell r="D676" t="str">
            <v>Sarjeta e meio-fio conjugados, de concreto simples (fck=35MPa), moldado no local, conforme Caderno de Encargos - PCRJ, medindo 0,45m de base e com altura de 0,30m, rejuntamento de argamassa de cimento e areia no traço 1:4; inclusive o fornecimento de todos os materiais. (desonerado)</v>
          </cell>
          <cell r="E676" t="str">
            <v>m</v>
          </cell>
          <cell r="F676">
            <v>79.040000000000006</v>
          </cell>
        </row>
        <row r="677">
          <cell r="C677" t="str">
            <v>BP 19.15.0056 (A)</v>
          </cell>
          <cell r="D677" t="str">
            <v>Sarjeta e meio-fio conjugados, de concreto colorido simples (fck=35MPa), moldado no local, conforme Caderno de Encargos - PCRJ, medindo 0,45m de base e com altura de 0,30m, rejuntamento de argamassa de cimento e areia no traço 1:4; inclusive o fornecimento de todos os materiais. (desonerado)</v>
          </cell>
          <cell r="E677" t="str">
            <v>m</v>
          </cell>
          <cell r="F677">
            <v>83.43</v>
          </cell>
        </row>
        <row r="678">
          <cell r="C678" t="str">
            <v>BP 19.15.0059 (A)</v>
          </cell>
          <cell r="D678" t="str">
            <v>Sarjeta e meio-fio conjugados, de concreto simples (fck=15MPa), moldado no local, conforme Caderno de Encargos - PCRJ, medindo 0,65m de base e com altura de 0,30m, rejuntamento de argamassa de cimento e areia no traço 1:4; inclusive o fornecimento de todos os materiais. (desonerado)</v>
          </cell>
          <cell r="E678" t="str">
            <v>m</v>
          </cell>
          <cell r="F678">
            <v>88.1</v>
          </cell>
        </row>
        <row r="679">
          <cell r="C679" t="str">
            <v>BP 19.15.0065 (/)</v>
          </cell>
          <cell r="D679" t="str">
            <v>Execução de meio-fio (15X30cm) e sarjeta (30X15cm) conjugados de concreto moldado no local, com utilização de concreto importado de usina fck=25MPa, com utilização de máquina extrusora, com mobilização e desmobilização da máquina, alimentação, lubrificação e deslocamento da máquina na obra, operador e ajudante, inclusive materiais, acabamento e serventia para acabamento. (desonerado)</v>
          </cell>
          <cell r="E679" t="str">
            <v>m</v>
          </cell>
          <cell r="F679">
            <v>77.209999999999994</v>
          </cell>
        </row>
        <row r="680">
          <cell r="C680" t="str">
            <v>BP 19.20 Meio-Fio e Sarjeta Pré-Moldados</v>
          </cell>
        </row>
        <row r="681">
          <cell r="C681" t="str">
            <v>BP 19.20.0050 (A)</v>
          </cell>
          <cell r="D681" t="str">
            <v>Meio-fio de concreto pré-moldado (fck=15MPa), medindo 0,15m na base e com altura de 0,30m, rejuntamento com argamassa de cimento e areia no traço 1:4, inclusive o fornecimento de todos os materiais, escavação e reaterro. (desonerado)</v>
          </cell>
          <cell r="E681" t="str">
            <v>m</v>
          </cell>
          <cell r="F681">
            <v>33.6</v>
          </cell>
        </row>
        <row r="682">
          <cell r="C682" t="str">
            <v>BP 19.20.0053 (B)</v>
          </cell>
          <cell r="D682" t="str">
            <v>Meio-fio de concreto pré-moldado (fck=15MPa), medindo 0,15m na base e com altura de 0,45m, rejuntamento com argamassa de cimento e areia no traço 1:4, inclusive o fornecimento de todos os materiais, escavação e reaterro. (desonerado)</v>
          </cell>
          <cell r="E682" t="str">
            <v>m</v>
          </cell>
          <cell r="F682">
            <v>51.96</v>
          </cell>
        </row>
        <row r="683">
          <cell r="C683" t="str">
            <v>BP 19.25 Sarjetas e Guias</v>
          </cell>
        </row>
        <row r="684">
          <cell r="C684" t="str">
            <v>BP 19.25.0050 (A)</v>
          </cell>
          <cell r="D684" t="str">
            <v>Guia de concreto armado, destinado ao encunhamento de pavimentação em paralelos, em logradouro com declividade do greide maior que 18%, de seção (0,15x0,40)m, assentado transversalmente ao eixo da via.  Fornecimento e assentamento. (desonerado)</v>
          </cell>
          <cell r="E684" t="str">
            <v>m</v>
          </cell>
          <cell r="F684">
            <v>138.47999999999999</v>
          </cell>
        </row>
        <row r="685">
          <cell r="C685" t="str">
            <v>BP 19.25.0100 (/)</v>
          </cell>
          <cell r="D685" t="str">
            <v>Sarjeta-guia de paralelepípedo (1 fiada), assente sobre base de concreto (fck=11MPa); inclusive esta, rejuntamento de argamassa de cimento e areia (traço 1:3), para pavimentação betuminosa. (desonerado)</v>
          </cell>
          <cell r="E685" t="str">
            <v>m</v>
          </cell>
          <cell r="F685">
            <v>23.55</v>
          </cell>
        </row>
        <row r="686">
          <cell r="C686" t="str">
            <v>BP 19.25.0150 (/)</v>
          </cell>
          <cell r="D686" t="str">
            <v>Sarjeta de concreto simples (fck=13,5MPa), moldada no local, conforme Caderno de Encargos - PCRJ, medindo 0,30m de largura e 0,10m de espessura, inclusive o fornecimento de todos os materiais. (desonerado)</v>
          </cell>
          <cell r="E686" t="str">
            <v>m</v>
          </cell>
          <cell r="F686">
            <v>20.079999999999998</v>
          </cell>
        </row>
        <row r="687">
          <cell r="C687" t="str">
            <v>BP 19.25.0200 (/)</v>
          </cell>
          <cell r="D687" t="str">
            <v>Sarjeta de concreto simples (fck=15MPa), moldada no local, conforme Caderno de Encargos - PCRJ, medindo 0,30m de largura e 0,15m de espessura, inclusive o fornecimento de todos os materiais. (desonerado)</v>
          </cell>
          <cell r="E687" t="str">
            <v>m</v>
          </cell>
          <cell r="F687">
            <v>29.97</v>
          </cell>
        </row>
        <row r="688">
          <cell r="C688" t="str">
            <v>BP 19.30 Levantamentos e Reassentamentos</v>
          </cell>
        </row>
        <row r="689">
          <cell r="C689" t="str">
            <v>BP 19.30.0050 (/)</v>
          </cell>
          <cell r="D689" t="str">
            <v>Levantamento e reassentamento de meio-fio. (desonerado)</v>
          </cell>
          <cell r="E689" t="str">
            <v>m</v>
          </cell>
          <cell r="F689">
            <v>43.52</v>
          </cell>
        </row>
        <row r="690">
          <cell r="C690" t="str">
            <v>BP 19.30.0053 (/)</v>
          </cell>
          <cell r="D690" t="str">
            <v>Levantamento e reassentamento de tento ou travessão. (desonerado)</v>
          </cell>
          <cell r="E690" t="str">
            <v>m</v>
          </cell>
          <cell r="F690">
            <v>34.9</v>
          </cell>
        </row>
        <row r="691">
          <cell r="C691" t="str">
            <v>BP 19.30.0100 (/)</v>
          </cell>
          <cell r="D691" t="str">
            <v>Reassentamento de meio-fio. (desonerado)</v>
          </cell>
          <cell r="E691" t="str">
            <v>m</v>
          </cell>
          <cell r="F691">
            <v>34.44</v>
          </cell>
        </row>
        <row r="692">
          <cell r="C692" t="str">
            <v>BP 19.30.0103 (/)</v>
          </cell>
          <cell r="D692" t="str">
            <v>Reassentamento de tento ou travessão. (desonerado)</v>
          </cell>
          <cell r="E692" t="str">
            <v>m</v>
          </cell>
          <cell r="F692">
            <v>30.59</v>
          </cell>
        </row>
        <row r="695">
          <cell r="C695" t="str">
            <v>CE 04.05 Acompanhamento e Desenvolvimento de Projetos</v>
          </cell>
        </row>
        <row r="696">
          <cell r="C696" t="str">
            <v>CE 04.05.0050 (/)</v>
          </cell>
          <cell r="D696" t="str">
            <v>Prestação de serviços de engenharia para acompanhamento e desenvolvimento de estudos e projetos das Diretorias de Projetos e de Informações Gerenciais, com alocação de técnicos especializados. (desonerado)</v>
          </cell>
          <cell r="E696" t="str">
            <v>hh</v>
          </cell>
          <cell r="F696">
            <v>131.93</v>
          </cell>
        </row>
        <row r="697">
          <cell r="C697" t="str">
            <v>CE 04.10 Elaboração de Estudos e Projetos</v>
          </cell>
        </row>
        <row r="698">
          <cell r="C698" t="str">
            <v>CE 04.10.0056 (/)</v>
          </cell>
          <cell r="D698" t="str">
            <v>Arquiteto júnior de serviços técnicos especializados de consultoria de engenharia e arquitetura. (desonerado)</v>
          </cell>
          <cell r="E698" t="str">
            <v>h</v>
          </cell>
          <cell r="F698">
            <v>61.64</v>
          </cell>
        </row>
        <row r="699">
          <cell r="C699" t="str">
            <v>CE 04.10.0062 (/)</v>
          </cell>
          <cell r="D699" t="str">
            <v>Arquiteto pleno de serviços técnicos especializados de consultoria de engenharia e arquitetura. (desonerado)</v>
          </cell>
          <cell r="E699" t="str">
            <v>h</v>
          </cell>
          <cell r="F699">
            <v>95.88</v>
          </cell>
        </row>
        <row r="700">
          <cell r="C700" t="str">
            <v>CE 04.10.0068 (/)</v>
          </cell>
          <cell r="D700" t="str">
            <v>Arquiteto sênior de serviços técnicos especializados de consultoria de engenharia e arquitetura. (desonerado)</v>
          </cell>
          <cell r="E700" t="str">
            <v>h</v>
          </cell>
          <cell r="F700">
            <v>136.97</v>
          </cell>
        </row>
        <row r="701">
          <cell r="C701" t="str">
            <v>CE 04.10.0074 (/)</v>
          </cell>
          <cell r="D701" t="str">
            <v>Arquivista técnico de serviços técnicos especializados de consultoria de engenharia e arquitetura. (desonerado)</v>
          </cell>
          <cell r="E701" t="str">
            <v>h</v>
          </cell>
          <cell r="F701">
            <v>8.93</v>
          </cell>
        </row>
        <row r="702">
          <cell r="C702" t="str">
            <v>CE 04.10.0080 (/)</v>
          </cell>
          <cell r="D702" t="str">
            <v>Auxiliar de laboratorista de serviços técnicos especializados de consultoria de engenharia e arquitetura. (desonerado)</v>
          </cell>
          <cell r="E702" t="str">
            <v>h</v>
          </cell>
          <cell r="F702">
            <v>8.19</v>
          </cell>
        </row>
        <row r="703">
          <cell r="C703" t="str">
            <v>CE 04.10.0086 (/)</v>
          </cell>
          <cell r="D703" t="str">
            <v>Técnico de nível médio de serviços técnicos especializados de consultoria de engenharia e arquitetura. (desonerado)</v>
          </cell>
          <cell r="E703" t="str">
            <v>h</v>
          </cell>
          <cell r="F703">
            <v>8.93</v>
          </cell>
        </row>
        <row r="704">
          <cell r="C704" t="str">
            <v>CE 04.10.0092 (/)</v>
          </cell>
          <cell r="D704" t="str">
            <v>Auxiliar de topografia de serviços técnicos especializados de consultoria de engenharia e arquitetura. (desonerado)</v>
          </cell>
          <cell r="E704" t="str">
            <v>h</v>
          </cell>
          <cell r="F704">
            <v>8.93</v>
          </cell>
        </row>
        <row r="705">
          <cell r="C705" t="str">
            <v>CE 04.10.0104 (/)</v>
          </cell>
          <cell r="D705" t="str">
            <v>Biólogo pleno de serviços técnicos especializados de consultoria de engenharia e arquitetura. (desonerado)</v>
          </cell>
          <cell r="E705" t="str">
            <v>h</v>
          </cell>
          <cell r="F705">
            <v>30.09</v>
          </cell>
        </row>
        <row r="706">
          <cell r="C706" t="str">
            <v>CE 04.10.0110 (/)</v>
          </cell>
          <cell r="D706" t="str">
            <v>Consultor de serviços técnicos especializados de consultoria de engenharia e arquitetura. (desonerado)</v>
          </cell>
          <cell r="E706" t="str">
            <v>h</v>
          </cell>
          <cell r="F706">
            <v>95.88</v>
          </cell>
        </row>
        <row r="707">
          <cell r="C707" t="str">
            <v>CE 04.10.0116 (/)</v>
          </cell>
          <cell r="D707" t="str">
            <v>Coordenador de serviços técnicos especializados de consultoria de engenharia e arquitetura. (desonerado)</v>
          </cell>
          <cell r="E707" t="str">
            <v>h</v>
          </cell>
          <cell r="F707">
            <v>61.64</v>
          </cell>
        </row>
        <row r="708">
          <cell r="C708" t="str">
            <v>CE 04.10.0122 (/)</v>
          </cell>
          <cell r="D708" t="str">
            <v>Desenhista cadista sênior de serviços técnicos especializados de consultoria de engenharia e arquitetura. (desonerado)</v>
          </cell>
          <cell r="E708" t="str">
            <v>h</v>
          </cell>
          <cell r="F708">
            <v>30.44</v>
          </cell>
        </row>
        <row r="709">
          <cell r="C709" t="str">
            <v>CE 04.10.0128 (/)</v>
          </cell>
          <cell r="D709" t="str">
            <v>Desenhista júnior de serviços técnicos especializados de consultoria de engenharia e arquitetura. (desonerado)</v>
          </cell>
          <cell r="E709" t="str">
            <v>h</v>
          </cell>
          <cell r="F709">
            <v>13.7</v>
          </cell>
        </row>
        <row r="710">
          <cell r="C710" t="str">
            <v>CE 04.10.0134 (/)</v>
          </cell>
          <cell r="D710" t="str">
            <v>Desenhista pleno de serviços técnicos especializados de consultoria de engenharia e arquitetura. (desonerado)</v>
          </cell>
          <cell r="E710" t="str">
            <v>h</v>
          </cell>
          <cell r="F710">
            <v>21.32</v>
          </cell>
        </row>
        <row r="711">
          <cell r="C711" t="str">
            <v>CE 04.10.0146 (/)</v>
          </cell>
          <cell r="D711" t="str">
            <v>Encarregado de serviços técnicos especializados de consultoria de engenharia e arquitetura. (desonerado)</v>
          </cell>
          <cell r="E711" t="str">
            <v>h</v>
          </cell>
          <cell r="F711">
            <v>9.1999999999999993</v>
          </cell>
        </row>
        <row r="712">
          <cell r="C712" t="str">
            <v>CE 04.10.0152 (/)</v>
          </cell>
          <cell r="D712" t="str">
            <v>Engenheiro júnior de serviços técnicos especializados de consultoria de engenharia e arquitetura. (desonerado)</v>
          </cell>
          <cell r="E712" t="str">
            <v>h</v>
          </cell>
          <cell r="F712">
            <v>61.64</v>
          </cell>
        </row>
        <row r="713">
          <cell r="C713" t="str">
            <v>CE 04.10.0158 (/)</v>
          </cell>
          <cell r="D713" t="str">
            <v>Engenheiro pleno de serviços técnicos especializados de consultoria de engenharia e arquitetura. (desonerado)</v>
          </cell>
          <cell r="E713" t="str">
            <v>h</v>
          </cell>
          <cell r="F713">
            <v>95.88</v>
          </cell>
        </row>
        <row r="714">
          <cell r="C714" t="str">
            <v>CE 04.10.0164 (/)</v>
          </cell>
          <cell r="D714" t="str">
            <v>Engenheiro sênior de serviços técnicos especializados de consultoria de engenharia e arquitetura. (desonerado)</v>
          </cell>
          <cell r="E714" t="str">
            <v>h</v>
          </cell>
          <cell r="F714">
            <v>136.97</v>
          </cell>
        </row>
        <row r="715">
          <cell r="C715" t="str">
            <v>CE 04.10.0170 (/)</v>
          </cell>
          <cell r="D715" t="str">
            <v>Geólogo júnior de serviços técnicos especializados de consultoria de engenharia e arquitetura. (desonerado)</v>
          </cell>
          <cell r="E715" t="str">
            <v>h</v>
          </cell>
          <cell r="F715">
            <v>61.64</v>
          </cell>
        </row>
        <row r="716">
          <cell r="C716" t="str">
            <v>CE 04.10.0176 (/)</v>
          </cell>
          <cell r="D716" t="str">
            <v>Geólogo pleno de serviços técnicos especializados de consultoria de engenharia e arquitetura. (desonerado)</v>
          </cell>
          <cell r="E716" t="str">
            <v>h</v>
          </cell>
          <cell r="F716">
            <v>95.88</v>
          </cell>
        </row>
        <row r="717">
          <cell r="C717" t="str">
            <v>CE 04.10.0182 (/)</v>
          </cell>
          <cell r="D717" t="str">
            <v>Geólogo sênior de serviços técnicos especializados de consultoria de engenharia e arquitetura. (desonerado)</v>
          </cell>
          <cell r="E717" t="str">
            <v>h</v>
          </cell>
          <cell r="F717">
            <v>136.97</v>
          </cell>
        </row>
        <row r="718">
          <cell r="C718" t="str">
            <v>CE 04.10.0188 (/)</v>
          </cell>
          <cell r="D718" t="str">
            <v>Laboratorista de serviços técnicos especializados de consultoria de engenharia e arquitetura. (desonerado)</v>
          </cell>
          <cell r="E718" t="str">
            <v>h</v>
          </cell>
          <cell r="F718">
            <v>9.1999999999999993</v>
          </cell>
        </row>
        <row r="719">
          <cell r="C719" t="str">
            <v>CE 04.10.0192 (/)</v>
          </cell>
          <cell r="D719" t="str">
            <v>Laboratorista especializado em solos - A(desonerado)</v>
          </cell>
          <cell r="E719" t="str">
            <v>h</v>
          </cell>
          <cell r="F719">
            <v>29.81</v>
          </cell>
        </row>
        <row r="720">
          <cell r="C720" t="str">
            <v>CE 04.10.0194 (/)</v>
          </cell>
          <cell r="D720" t="str">
            <v>Nivelador de serviços técnicos especializados de consultoria de engenharia e arquitetura. (desonerado)</v>
          </cell>
          <cell r="E720" t="str">
            <v>h</v>
          </cell>
          <cell r="F720">
            <v>8.44</v>
          </cell>
        </row>
        <row r="721">
          <cell r="C721" t="str">
            <v>CE 04.10.0200 (/)</v>
          </cell>
          <cell r="D721" t="str">
            <v>Projetista júnior de serviços técnicos especializados de consultoria de engenharia e arquitetura. (desonerado)</v>
          </cell>
          <cell r="E721" t="str">
            <v>h</v>
          </cell>
          <cell r="F721">
            <v>16.87</v>
          </cell>
        </row>
        <row r="722">
          <cell r="C722" t="str">
            <v>CE 04.10.0206 (/)</v>
          </cell>
          <cell r="D722" t="str">
            <v>Projetista pleno de serviços técnicos especializados de consultoria de engenharia e arquitetura. (desonerado)</v>
          </cell>
          <cell r="E722" t="str">
            <v>h</v>
          </cell>
          <cell r="F722">
            <v>26.25</v>
          </cell>
        </row>
        <row r="723">
          <cell r="C723" t="str">
            <v>CE 04.10.0212 (/)</v>
          </cell>
          <cell r="D723" t="str">
            <v>Projetista sênior de serviços técnicos especializados de consultoria de engenharia e arquitetura. (desonerado)</v>
          </cell>
          <cell r="E723" t="str">
            <v>h</v>
          </cell>
          <cell r="F723">
            <v>37.49</v>
          </cell>
        </row>
        <row r="724">
          <cell r="C724" t="str">
            <v>CE 04.10.0218 (/)</v>
          </cell>
          <cell r="D724" t="str">
            <v>Secretária executiva de serviços técnicos especializados de consultoria de engenharia e arquitetura. (desonerado)</v>
          </cell>
          <cell r="E724" t="str">
            <v>h</v>
          </cell>
          <cell r="F724">
            <v>20.83</v>
          </cell>
        </row>
        <row r="725">
          <cell r="C725" t="str">
            <v>CE 04.10.0224 (/)</v>
          </cell>
          <cell r="D725" t="str">
            <v>Secretária júnior de serviços técnicos especializados de consultoria de engenharia e arquitetura. (desonerado)</v>
          </cell>
          <cell r="E725" t="str">
            <v>h</v>
          </cell>
          <cell r="F725">
            <v>16.87</v>
          </cell>
        </row>
        <row r="726">
          <cell r="C726" t="str">
            <v>CE 04.10.0242 (/)</v>
          </cell>
          <cell r="D726" t="str">
            <v>Tecnólogo júnior de serviços técnicos especializados de consultoria de engenharia e arquitetura. (desonerado)</v>
          </cell>
          <cell r="E726" t="str">
            <v>h</v>
          </cell>
          <cell r="F726">
            <v>17.38</v>
          </cell>
        </row>
        <row r="727">
          <cell r="C727" t="str">
            <v>CE 04.10.0248 (/)</v>
          </cell>
          <cell r="D727" t="str">
            <v>Tecnólogo sênior de serviços técnicos especializados de consultoria de engenharia e arquitetura. (desonerado)</v>
          </cell>
          <cell r="E727" t="str">
            <v>h</v>
          </cell>
          <cell r="F727">
            <v>38.61</v>
          </cell>
        </row>
        <row r="728">
          <cell r="C728" t="str">
            <v>CE 04.10.0254 (/)</v>
          </cell>
          <cell r="D728" t="str">
            <v>Topógrafo de serviços técnicos especializados de consultoria de engenharia e arquitetura. (desonerado)</v>
          </cell>
          <cell r="E728" t="str">
            <v>h</v>
          </cell>
          <cell r="F728">
            <v>14.11</v>
          </cell>
        </row>
        <row r="732">
          <cell r="C732" t="str">
            <v>CI 04.05 Madeiramento</v>
          </cell>
        </row>
        <row r="733">
          <cell r="C733" t="str">
            <v>CI 04.05.0050 (/)</v>
          </cell>
          <cell r="D733" t="str">
            <v>Colocação de madeiramento de telhas cerâmicas, inclusive pregos, exclusive o fornecimento do madeiramento e das telhas. (desonerado)</v>
          </cell>
          <cell r="E733" t="str">
            <v>m2</v>
          </cell>
          <cell r="F733">
            <v>37.29</v>
          </cell>
        </row>
        <row r="734">
          <cell r="C734" t="str">
            <v>CI 04.05.0100 (/)</v>
          </cell>
          <cell r="D734" t="str">
            <v>Madeiramento para cobertura de telhas onduladas de cimento amianto ou Fiber-Glass ou similar, pregadas sem tesouras ou pontaletes, medido pela projeção. (desonerado)</v>
          </cell>
          <cell r="E734" t="str">
            <v>m2</v>
          </cell>
          <cell r="F734">
            <v>24.98</v>
          </cell>
        </row>
        <row r="735">
          <cell r="C735" t="str">
            <v>CI 04.05.0150 (A)</v>
          </cell>
          <cell r="D735" t="str">
            <v>Madeiramento para cobertura de telhas cerâmicas, (francesa, portuguesa, duplana, colonial ou similar), constituído de cumeeira, terças, caibros, pontaletes e ripas de madeira serrada, pregados sem tesoura, medido pela projeção horizontal. (desonerado)</v>
          </cell>
          <cell r="E735" t="str">
            <v>m2</v>
          </cell>
          <cell r="F735">
            <v>75.47</v>
          </cell>
        </row>
        <row r="736">
          <cell r="C736" t="str">
            <v>CI 04.05.0200 (/)</v>
          </cell>
          <cell r="D736" t="str">
            <v>Peça em madeira serrada, de (7 x 20)cm, para cobertura de qualquer tipo.  Fornecimento e colocação. (desonerado)</v>
          </cell>
          <cell r="E736" t="str">
            <v>m</v>
          </cell>
          <cell r="F736">
            <v>55.85</v>
          </cell>
        </row>
        <row r="737">
          <cell r="C737" t="str">
            <v>CI 04.10 Terça</v>
          </cell>
        </row>
        <row r="738">
          <cell r="C738" t="str">
            <v>CI 04.10.0050 (/)</v>
          </cell>
          <cell r="D738" t="str">
            <v>Terça em serrada, de (7,5cm x 7,5cm / 3" x 3"), para estrutura de telhados e coberturas.  Fornecimento e colocação. (desonerado)</v>
          </cell>
          <cell r="E738" t="str">
            <v>m</v>
          </cell>
          <cell r="F738">
            <v>8.74</v>
          </cell>
        </row>
        <row r="739">
          <cell r="C739" t="str">
            <v>CI 04.10.0100 (/)</v>
          </cell>
          <cell r="D739" t="str">
            <v>Terça em madeira serrada de (7,5cm x 11,25cm / 3" x 4 1/2"), para estrutura de telhados e coberturas. Fornecimento e colocação. (desonerado)</v>
          </cell>
          <cell r="E739" t="str">
            <v>m</v>
          </cell>
          <cell r="F739">
            <v>33.83</v>
          </cell>
        </row>
        <row r="740">
          <cell r="C740" t="str">
            <v>CI 04.10.0150 (A)</v>
          </cell>
          <cell r="D740" t="str">
            <v>Terça em serrada de (7,5cm x 15cm / 3" x 6"), para estrutura de telhados e coberturas.  Fornecimento e colocação. (desonerado)</v>
          </cell>
          <cell r="E740" t="str">
            <v>m</v>
          </cell>
          <cell r="F740">
            <v>27.62</v>
          </cell>
        </row>
        <row r="741">
          <cell r="C741" t="str">
            <v>CI 04.10.0200 (/)</v>
          </cell>
          <cell r="D741" t="str">
            <v>Terça em madeira serrada, de (7,5cm x 22,5cm / 3" x 9"), para estrutura de telhados e coberturas.  Fornecimento e colocação. (desonerado)</v>
          </cell>
          <cell r="E741" t="str">
            <v>m</v>
          </cell>
          <cell r="F741">
            <v>43.07</v>
          </cell>
        </row>
        <row r="742">
          <cell r="C742" t="str">
            <v>CI 04.15 Caibro</v>
          </cell>
        </row>
        <row r="743">
          <cell r="C743" t="str">
            <v>CI 04.15.0050 (/)</v>
          </cell>
          <cell r="D743" t="str">
            <v>Caibro em madeira serrada, de (3,75cm x 7,5cm / 1 1/2" x 3").  Fornecimento e colocação. (desonerado)</v>
          </cell>
          <cell r="E743" t="str">
            <v>m</v>
          </cell>
          <cell r="F743">
            <v>10.210000000000001</v>
          </cell>
        </row>
        <row r="744">
          <cell r="C744" t="str">
            <v>CI 04.15.0100 (/)</v>
          </cell>
          <cell r="D744" t="str">
            <v>Caibro em madeira serrada, de (5cm x 7,5cm / 2" x 3").  Fornecimento e colocação. (desonerado)</v>
          </cell>
          <cell r="E744" t="str">
            <v>m</v>
          </cell>
          <cell r="F744">
            <v>17.440000000000001</v>
          </cell>
        </row>
        <row r="745">
          <cell r="C745" t="str">
            <v>CI 04.20 Tesoura</v>
          </cell>
        </row>
        <row r="746">
          <cell r="C746" t="str">
            <v>CI 04.20.0050 (/)</v>
          </cell>
          <cell r="D746" t="str">
            <v>Tesoura completa em madeira serrada, para telhados com vãos de 4m.  Fornecimento e colocação. (desonerado)</v>
          </cell>
          <cell r="E746" t="str">
            <v>un</v>
          </cell>
          <cell r="F746">
            <v>812.22</v>
          </cell>
        </row>
        <row r="747">
          <cell r="C747" t="str">
            <v>CI 04.20.0100 (/)</v>
          </cell>
          <cell r="D747" t="str">
            <v>Tesoura completa em madeira serrada, para telhados com vãos de 5m.  Fornecimento e colocação. (desonerado)</v>
          </cell>
          <cell r="E747" t="str">
            <v>un</v>
          </cell>
          <cell r="F747">
            <v>963.56</v>
          </cell>
        </row>
        <row r="748">
          <cell r="C748" t="str">
            <v>CI 04.20.0150 (/)</v>
          </cell>
          <cell r="D748" t="str">
            <v>Tesoura completa em madeira serrada, para telhados com vãos de 6m.  Fornecimento e colocação. (desonerado)</v>
          </cell>
          <cell r="E748" t="str">
            <v>un</v>
          </cell>
          <cell r="F748">
            <v>1134.54</v>
          </cell>
        </row>
        <row r="749">
          <cell r="C749" t="str">
            <v>CI 04.20.0200 (/)</v>
          </cell>
          <cell r="D749" t="str">
            <v>Tesoura completa em madeira serrada, para telhados com vãos de 7m.  Fornecimento e colocação. (desonerado)</v>
          </cell>
          <cell r="E749" t="str">
            <v>un</v>
          </cell>
          <cell r="F749">
            <v>1308.02</v>
          </cell>
        </row>
        <row r="750">
          <cell r="C750" t="str">
            <v>CI 04.20.0250 (/)</v>
          </cell>
          <cell r="D750" t="str">
            <v>Tesoura completa em madeira serrada, para telhados com vãos de 8m.  Fornecimento e colocação. (desonerado)</v>
          </cell>
          <cell r="E750" t="str">
            <v>un</v>
          </cell>
          <cell r="F750">
            <v>1663.27</v>
          </cell>
        </row>
        <row r="751">
          <cell r="C751" t="str">
            <v>CI 04.20.0300 (/)</v>
          </cell>
          <cell r="D751" t="str">
            <v>Tesoura completa em madeira serrada, para telhados com vãos de 9m.  Fornecimento e colocação. (desonerado)</v>
          </cell>
          <cell r="E751" t="str">
            <v>un</v>
          </cell>
          <cell r="F751">
            <v>1861.86</v>
          </cell>
        </row>
        <row r="752">
          <cell r="C752" t="str">
            <v>CI 04.20.0350 (/)</v>
          </cell>
          <cell r="D752" t="str">
            <v>Tesoura completa em madeira serrada, para telhados com vãos de 10m.  Fornecimento e colocação. (desonerado)</v>
          </cell>
          <cell r="E752" t="str">
            <v>un</v>
          </cell>
          <cell r="F752">
            <v>2051.21</v>
          </cell>
        </row>
        <row r="753">
          <cell r="C753" t="str">
            <v>CI 04.20.0400 (/)</v>
          </cell>
          <cell r="D753" t="str">
            <v>Tesoura completa em madeira serrada, para telhados com vãos de 12m.  Fornecimento e colocação. (desonerado)</v>
          </cell>
          <cell r="E753" t="str">
            <v>un</v>
          </cell>
          <cell r="F753">
            <v>2603.7600000000002</v>
          </cell>
        </row>
        <row r="754">
          <cell r="C754" t="str">
            <v>CI 04.25 Pontalete</v>
          </cell>
        </row>
        <row r="755">
          <cell r="C755" t="str">
            <v>CI 04.25.0050 (/)</v>
          </cell>
          <cell r="D755" t="str">
            <v>Pontalete em madeira serrada, de (7,5cm x 7,5cm / 3" x 3"), verticais e horizontais para estrutura de telhados de telhas cerâmicas, medido pela projeção horizontal do telhado.  Fornecimento e Colocação. (desonerado)</v>
          </cell>
          <cell r="E755" t="str">
            <v>m2</v>
          </cell>
          <cell r="F755">
            <v>16.77</v>
          </cell>
        </row>
        <row r="756">
          <cell r="C756" t="str">
            <v>CI 04.25.0100 (/)</v>
          </cell>
          <cell r="D756" t="str">
            <v>Pontalete em madeira serrada, de (7,5cm x 7,5cm / 3" x 3"), verticais e horizontais para estrutura de coberturas de telhas leves (mineral, fibra-vegetal, fiber-glass e similares), medido pela projeção horizontal do telhado.  Fornecimento e colocação. (desonerado)</v>
          </cell>
          <cell r="E756" t="str">
            <v>m2</v>
          </cell>
          <cell r="F756">
            <v>13.19</v>
          </cell>
        </row>
        <row r="757">
          <cell r="C757" t="str">
            <v>CI 04.30 Coberturas, Telhas e Complementos</v>
          </cell>
        </row>
        <row r="758">
          <cell r="C758" t="str">
            <v>CI 04.30.0050 (/)</v>
          </cell>
          <cell r="D758" t="str">
            <v>Cobertura em telhas coloniais; exclusive cumeeira e madeiramento.  Fornecimento e colocação. (desonerado)</v>
          </cell>
          <cell r="E758" t="str">
            <v>m2</v>
          </cell>
          <cell r="F758">
            <v>115.4</v>
          </cell>
        </row>
        <row r="759">
          <cell r="C759" t="str">
            <v>CI 04.30.0053 (/)</v>
          </cell>
          <cell r="D759" t="str">
            <v>Cobertura em telhas francesas; exclusive cumeeira e madeiramento.  Fornecimento e colocação. (desonerado)</v>
          </cell>
          <cell r="E759" t="str">
            <v>m2</v>
          </cell>
          <cell r="F759">
            <v>66.08</v>
          </cell>
        </row>
        <row r="760">
          <cell r="C760" t="str">
            <v>CI 04.30.0056 (/)</v>
          </cell>
          <cell r="D760" t="str">
            <v>Cobertura em telha portuguesa, exclusive cumeeira e madeiramento.  Fornecimento e colocação. (desonerado)</v>
          </cell>
          <cell r="E760" t="str">
            <v>m2</v>
          </cell>
          <cell r="F760">
            <v>54.72</v>
          </cell>
        </row>
        <row r="761">
          <cell r="C761" t="str">
            <v>CI 04.30.0100 (/)</v>
          </cell>
          <cell r="D761" t="str">
            <v>Colocação de telhas francesas, exclusive fornecimento. (desonerado)</v>
          </cell>
          <cell r="E761" t="str">
            <v>m2</v>
          </cell>
          <cell r="F761">
            <v>58</v>
          </cell>
        </row>
        <row r="762">
          <cell r="C762" t="str">
            <v>CI 04.30.0150 (/)</v>
          </cell>
          <cell r="D762" t="str">
            <v>Cobertura em telhas de concreto, exclusive cumeeira e madeiramento.  Fornecimento e colocação. (desonerado)</v>
          </cell>
          <cell r="E762" t="str">
            <v>m2</v>
          </cell>
          <cell r="F762">
            <v>49.13</v>
          </cell>
        </row>
        <row r="763">
          <cell r="C763" t="str">
            <v>CI 04.30.0250 (/)</v>
          </cell>
          <cell r="D763" t="str">
            <v>Cordão para arremate de telhado, executado com argamassa de cimento, areia e saibro no traço 1:2:2. (desonerado)</v>
          </cell>
          <cell r="E763" t="str">
            <v>m</v>
          </cell>
          <cell r="F763">
            <v>36.14</v>
          </cell>
        </row>
        <row r="764">
          <cell r="C764" t="str">
            <v>CI 04.30.0300 (/)</v>
          </cell>
          <cell r="D764" t="str">
            <v>Cumeeira para cobertura em telhas francesas ou coloniais.  Fornecimento e colocação. (desonerado)</v>
          </cell>
          <cell r="E764" t="str">
            <v>m</v>
          </cell>
          <cell r="F764">
            <v>22.73</v>
          </cell>
        </row>
        <row r="765">
          <cell r="C765" t="str">
            <v>CI 04.30.0303 (/)</v>
          </cell>
          <cell r="D765" t="str">
            <v>Cumeeira para cobertura em telhas de concreto.  Fornecimento e colocação. (desonerado)</v>
          </cell>
          <cell r="E765" t="str">
            <v>m</v>
          </cell>
          <cell r="F765">
            <v>36.130000000000003</v>
          </cell>
        </row>
        <row r="766">
          <cell r="C766" t="str">
            <v>CI 04.30.0350 (/)</v>
          </cell>
          <cell r="D766" t="str">
            <v>Telhas francesas.  Fornecimento. (desonerado)</v>
          </cell>
          <cell r="E766" t="str">
            <v>m2</v>
          </cell>
          <cell r="F766">
            <v>31.2</v>
          </cell>
        </row>
        <row r="767">
          <cell r="C767" t="str">
            <v>CI 04.35 Cobertura Simples em Aço Galvanizado</v>
          </cell>
        </row>
        <row r="768">
          <cell r="C768" t="str">
            <v>CI 04.35.0050 (A)</v>
          </cell>
          <cell r="D768" t="str">
            <v>Cobertura com chapa de aço galvanizado, pintada com tinta a pó à base de poliéster nas duas faces nas cores preto, branco, amarelo, cinza ou cerâmica, perfil trapezoidal, espessura 0,65mm, altura de 40mm e largura útil de 970mm, inclusive todos os acessórios para fixação em estrutura metálica (calço, goiva, haste, arruela de neoprene), exclusive cumeeira, Intertelhas ou similar.  Fornecimento e colocação. (desonerado)</v>
          </cell>
          <cell r="E768" t="str">
            <v>m2</v>
          </cell>
          <cell r="F768">
            <v>69.510000000000005</v>
          </cell>
        </row>
        <row r="769">
          <cell r="C769" t="str">
            <v>CI 04.35.0203 (/)</v>
          </cell>
          <cell r="D769" t="str">
            <v>Telha metálica CE-100, 0,65mm, perfil trapezoidal, fabricado em aço galvanizado com 270g/m2 de zinco, com largura total de 808mm, largura útil de 750mm e comprimento de 6600mm, pintado por processo eletrostático polimerizada em estufa.  Fornecimento. (desonerado)</v>
          </cell>
          <cell r="E769" t="str">
            <v>m2</v>
          </cell>
          <cell r="F769">
            <v>56.24</v>
          </cell>
        </row>
        <row r="770">
          <cell r="C770" t="str">
            <v>CI 04.37 Cobertura Dupla em Aço Galvanizado</v>
          </cell>
        </row>
        <row r="771">
          <cell r="C771" t="str">
            <v>CI 04.37.0100 (A)</v>
          </cell>
          <cell r="D771" t="str">
            <v>Cobertura termo-isolante, dupla, tipo sanduíche, trapezoidal, de aço galvanizado 0,43mm, para uso onde se requer conforto térmico, dupla estanqueidade lateral (superior/inferior) sem pintura, recheio de poliéster expandido (EPS altura = 40mm) com retardante à chama e densidade conforme NBR-11.752 da ABNT, largura útil de 985mm, comprimento até 12,00m, altura do trapézio de 36cm, incluindo os acessórios para fixação, Fácil &amp; Rápido ou similar.  Fornecimento e colocação. (desonerado)</v>
          </cell>
          <cell r="E771" t="str">
            <v>m2</v>
          </cell>
          <cell r="F771">
            <v>90.76</v>
          </cell>
        </row>
        <row r="772">
          <cell r="C772" t="str">
            <v>CI 04.37.0150 (A)</v>
          </cell>
          <cell r="D772" t="str">
            <v>Cobertura termo-isolante, dupla, tipo sanduíche, trapezoidal, de aço galvanizado 0,43mm, para uso onde se requer conforto térmico, dupla estanqueidade lateral (superior/inferior) e pintura em 1 face,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2" t="str">
            <v>m2</v>
          </cell>
          <cell r="F772">
            <v>98.47</v>
          </cell>
        </row>
        <row r="773">
          <cell r="C773" t="str">
            <v>CI 04.37.0200 (A)</v>
          </cell>
          <cell r="D773" t="str">
            <v>Cobertura termo-isolante, dupla, tipo sanduíche, trapezoidal, de aço galvanizado 0,43mm, para uso onde se requer conforto térmico, dupla estanqueidade lateral (superior/inferior) e pintura nas 2 faces,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3" t="str">
            <v>m2</v>
          </cell>
          <cell r="F773">
            <v>116.49</v>
          </cell>
        </row>
        <row r="774">
          <cell r="C774" t="str">
            <v>CI 04.40 Cobertura Simples em alumínio</v>
          </cell>
        </row>
        <row r="775">
          <cell r="C775" t="str">
            <v>CI 04.40.0100 (/)</v>
          </cell>
          <cell r="D775" t="str">
            <v>Cobertura em chapas de alumínio de 0,5mm de espessura, com sobreposição lateral de 1 onda e longitudinal de 14cm, sendo as chapas fixadas com ganchos de alumínio com rosca de 6mm de diâmetro; exclusive madeiramento e cumeeira. (desonerado)</v>
          </cell>
          <cell r="E775" t="str">
            <v>m2</v>
          </cell>
          <cell r="F775">
            <v>64.290000000000006</v>
          </cell>
        </row>
        <row r="776">
          <cell r="C776" t="str">
            <v>CI 04.40.0150 (/)</v>
          </cell>
          <cell r="D776" t="str">
            <v>Colocação de rufo, cumeeira ou contra-rufo de alumínio com 0,8mmx1056mm. (desonerado)</v>
          </cell>
          <cell r="E776" t="str">
            <v>m2</v>
          </cell>
          <cell r="F776">
            <v>49.61</v>
          </cell>
        </row>
        <row r="777">
          <cell r="C777" t="str">
            <v>CI 04.40.0200 (/)</v>
          </cell>
          <cell r="D777" t="str">
            <v>Contra rufo em alumínio, com acabamento em verniz em 1 face e pintada na outra, trapezoidal ou ondulada, medindo: (1500x562x0,8)mm, Alcoa ou similar.  Fornecimento e colocação. (desonerado)</v>
          </cell>
          <cell r="E777" t="str">
            <v>m</v>
          </cell>
          <cell r="F777">
            <v>79.66</v>
          </cell>
        </row>
        <row r="778">
          <cell r="C778" t="str">
            <v>CI 04.40.0203 (/)</v>
          </cell>
          <cell r="D778" t="str">
            <v>Contra rufo em alumínio, com acabamento em verniz nas 2 faces, trapezoidal ou ondulada, medindo: (1500x562x0,8)mm, Alcoa ou similar.  Fornecimento e colocação. (desonerado)</v>
          </cell>
          <cell r="E778" t="str">
            <v>m</v>
          </cell>
          <cell r="F778">
            <v>100.3</v>
          </cell>
        </row>
        <row r="779">
          <cell r="C779" t="str">
            <v>CI 04.40.0250 (/)</v>
          </cell>
          <cell r="D779" t="str">
            <v>Cumeeira em alumínio com acabamento em verniz em 1 face e pintada em outra, trapezoidal ou ondulada, medindo: (1265x600x0,8)mm, Alcoa ou similar.  Fornecimento e colocação. (desonerado)</v>
          </cell>
          <cell r="E779" t="str">
            <v>m</v>
          </cell>
          <cell r="F779">
            <v>57.63</v>
          </cell>
        </row>
        <row r="780">
          <cell r="C780" t="str">
            <v>CI 04.40.0253 (/)</v>
          </cell>
          <cell r="D780" t="str">
            <v>Cumeeira em alumínio com acabamento em verniz nas 2 faces, trapezoidal ou ondulada, medindo: (1265x600x0,8)mm, Alcoa ou similar.  Fornecimento e colocação. (desonerado)</v>
          </cell>
          <cell r="E780" t="str">
            <v>m</v>
          </cell>
          <cell r="F780">
            <v>50.17</v>
          </cell>
        </row>
        <row r="781">
          <cell r="C781" t="str">
            <v>CI 04.40.0350 (/)</v>
          </cell>
          <cell r="D781" t="str">
            <v>Rufo em alumínio, com acabamento em verniz em 1 face e pintada na outra, trapezoidal, medindo: (1265x600x0,8)mm, Alcoa ou similar.  Fornecimento e colocação. (desonerado)</v>
          </cell>
          <cell r="E781" t="str">
            <v>m</v>
          </cell>
          <cell r="F781">
            <v>41.76</v>
          </cell>
        </row>
        <row r="782">
          <cell r="C782" t="str">
            <v>CI 04.40.0353 (/)</v>
          </cell>
          <cell r="D782" t="str">
            <v>Rufo em alumínio, com acabamento em verniz nas 2 faces, trapezoidal ou ondulada, medindo: (1265x600x0,8)mm, Alcoa ou similar.  Fornecimento e colocação. (desonerado)</v>
          </cell>
          <cell r="E782" t="str">
            <v>m</v>
          </cell>
          <cell r="F782">
            <v>55.14</v>
          </cell>
        </row>
        <row r="783">
          <cell r="C783" t="str">
            <v>CI 04.40.0400 (A)</v>
          </cell>
          <cell r="D783" t="str">
            <v>Telha de alumínio, com acabamento em verniz nas 2 faces (interna e externa), no modelo trapezoidal ou ondulada, na espessura de 0,5mm, Alcoflon ou similar.  Fornecimento e colocação. (desonerado)</v>
          </cell>
          <cell r="E783" t="str">
            <v>m2</v>
          </cell>
          <cell r="F783">
            <v>55.92</v>
          </cell>
        </row>
        <row r="784">
          <cell r="C784" t="str">
            <v>CI 04.40.0403 (A)</v>
          </cell>
          <cell r="D784" t="str">
            <v>Telha de alumínio, com acabamento em verniz em 1 face e pintado na outra, no modelo trapezoidal ou ondulada, na espessura de 0,5mm, Alcoflon ou similar.  Fornecimento e colocação. (desonerado)</v>
          </cell>
          <cell r="E784" t="str">
            <v>m2</v>
          </cell>
          <cell r="F784">
            <v>57.21</v>
          </cell>
        </row>
        <row r="785">
          <cell r="C785" t="str">
            <v>CI 04.43 Cobertura Dupla em alumínio</v>
          </cell>
        </row>
        <row r="786">
          <cell r="C786" t="str">
            <v>CI 04.43.0050 (/)</v>
          </cell>
          <cell r="D786" t="str">
            <v>Cobertura dupla de 30mm, com telha térmica, trapezoidal em alumínio, inclusive todos os acessórios necessários à sua execução, Bernini ou similar.  Fornecimento e colocação, exclusive transporte. (desonerado)</v>
          </cell>
          <cell r="E786" t="str">
            <v>m2</v>
          </cell>
          <cell r="F786">
            <v>131.13</v>
          </cell>
        </row>
        <row r="787">
          <cell r="C787" t="str">
            <v>CI 04.43.0100 (/)</v>
          </cell>
          <cell r="D787" t="str">
            <v>Cobertura termo-isolante, dupla, tipo sanduíche, trapezoidal, de alumínio 0,43mm, para uso onde se requer conforto térmico, dupla estanqueidade lateral, sem pintura, recheio de poliestireno expandido (EPS altura = 40mm) com retardante à chama e densidade conforme NBR-11.752 da ABNT, largura útil de 0,99m, comprimento até 12,00m, incluindo os acessórios para fixação, altura total de 78,8mm, Fácil &amp; Rápido ou similar.  Fornecimento e colocação. (desonerado)</v>
          </cell>
          <cell r="E787" t="str">
            <v>m2</v>
          </cell>
          <cell r="F787">
            <v>119.55</v>
          </cell>
        </row>
        <row r="788">
          <cell r="C788" t="str">
            <v>CI 04.45 Cobertura em Cimento e Fibras Sem Amianto</v>
          </cell>
        </row>
        <row r="789">
          <cell r="C789" t="str">
            <v>CI 04.45.0050 (/)</v>
          </cell>
          <cell r="D789" t="str">
            <v>Cobertura em telhas onduladas, sem amianto, com espessura de 4mm, fixadas por pregos, inclusive vedação, exclusive o madeiramento, Vogatex ou similar.  Fornecimento e colocação. (desonerado)</v>
          </cell>
          <cell r="E789" t="str">
            <v>m2</v>
          </cell>
          <cell r="F789">
            <v>23.89</v>
          </cell>
        </row>
        <row r="790">
          <cell r="C790" t="str">
            <v>CI 04.45.0100 (/)</v>
          </cell>
          <cell r="D790" t="str">
            <v>Cobertura em telhas onduladas, sem amianto, com espessura de 6mm, fixadas por parafusos galvanizados, inclusive vedação, exclusive o madeiramento, Eternit ou similar.  Fornecimento e colocação. (desonerado)</v>
          </cell>
          <cell r="E790" t="str">
            <v>m2</v>
          </cell>
          <cell r="F790">
            <v>29.59</v>
          </cell>
        </row>
        <row r="791">
          <cell r="C791" t="str">
            <v>CI 04.45.0106 (/)</v>
          </cell>
          <cell r="D791" t="str">
            <v>Cobertura em telhas onduladas, sem amianto, com espessura de 6mm, fixadas por parafusos galvanizados, inclusive vedação, exclusive o madeiramento, Maxiplac da Brasilit ou similar.  Fornecimento e colocação. (desonerado)</v>
          </cell>
          <cell r="E791" t="str">
            <v>m2</v>
          </cell>
          <cell r="F791">
            <v>51.08</v>
          </cell>
        </row>
        <row r="792">
          <cell r="C792" t="str">
            <v>CI 04.45.0150 (/)</v>
          </cell>
          <cell r="D792" t="str">
            <v>Cobertura em telhas onduladas, sem amianto, com espessura de 8mm, fixadas por parafusos galvanizados, inclusive vedação, exclusive o madeiramento, Eternit ou similar.  Fornecimento e colocação. (desonerado)</v>
          </cell>
          <cell r="E792" t="str">
            <v>m2</v>
          </cell>
          <cell r="F792">
            <v>44.16</v>
          </cell>
        </row>
        <row r="793">
          <cell r="C793" t="str">
            <v>CI 04.45.0156 (A)</v>
          </cell>
          <cell r="D793" t="str">
            <v>Cobertura em telhas onduladas, sem amianto, com espessura de 8mm, nas dimensões úteis de (2,30 x 0,50)m, fixadas por parafusos galvanizados, inclusive vedação, exclusive o madeiramento, Modulada da Eternit ou similar.  Fornecimento e colocação. (desonerado)</v>
          </cell>
          <cell r="E793" t="str">
            <v>m2</v>
          </cell>
          <cell r="F793">
            <v>85.36</v>
          </cell>
        </row>
        <row r="794">
          <cell r="C794" t="str">
            <v>CI 04.45.0200 (A)</v>
          </cell>
          <cell r="D794" t="str">
            <v>Cobertura em telhas onduladas, sem amianto, nas dimensões úteis de (9,00 x 0,90)m, fixadas por parafusos e acessórios galvanizados, inclusive peças complementares (rufo, placa de vedação, pingadeira e vedação), exclusive o madeiramento, Canalete 90 da Eternit ou similar.  Fornecimento e colocação. (desonerado)</v>
          </cell>
          <cell r="E794" t="str">
            <v>m2</v>
          </cell>
          <cell r="F794">
            <v>92.69</v>
          </cell>
        </row>
        <row r="795">
          <cell r="C795" t="str">
            <v>CI 04.45.0250 (/)</v>
          </cell>
          <cell r="D795" t="str">
            <v>Cumeeira normal para telhas onduladas de 6mm a 8mm, sem amianto, fixada por parafusos galvanizados, inclusive vedação, Eternit ou similar.  Fornecimento e colocação. (desonerado)</v>
          </cell>
          <cell r="E795" t="str">
            <v>m</v>
          </cell>
          <cell r="F795">
            <v>63.98</v>
          </cell>
        </row>
        <row r="796">
          <cell r="C796" t="str">
            <v>CI 04.45.0253 (/)</v>
          </cell>
          <cell r="D796" t="str">
            <v>Cumeeira normal para telhas onduladas, sem amianto, fixada por parafusos galvanizados, inclusive vedação, Eternit ou similar.  Fornecimento e colocação. (desonerado)</v>
          </cell>
          <cell r="E796" t="str">
            <v>m</v>
          </cell>
          <cell r="F796">
            <v>39.36</v>
          </cell>
        </row>
        <row r="797">
          <cell r="C797" t="str">
            <v>CI 04.45.0256 (/)</v>
          </cell>
          <cell r="D797" t="str">
            <v>Cumeeira normal para telhas canalete 90, sem amianto, fixada por parafusos galvanizados, inclusive vedação, Eternit ou similar.  Fornecimento e colocação. (desonerado)</v>
          </cell>
          <cell r="E797" t="str">
            <v>m</v>
          </cell>
          <cell r="F797">
            <v>96.79</v>
          </cell>
        </row>
        <row r="798">
          <cell r="C798" t="str">
            <v>CI 04.45.0262 (/)</v>
          </cell>
          <cell r="D798" t="str">
            <v>Cumeeira para cobertura tipo Shed e Shed terminal, sem amianto, fixada por parafusos galvanizados, inclusive vedação.  Fornecimento e colocação. (desonerado)</v>
          </cell>
          <cell r="E798" t="str">
            <v>m</v>
          </cell>
          <cell r="F798">
            <v>33.36</v>
          </cell>
        </row>
        <row r="799">
          <cell r="C799" t="str">
            <v>CI 04.45.0300 (/)</v>
          </cell>
          <cell r="D799" t="str">
            <v>Espigão para cobertura em telhas sem amianto, fixado por parafusos galvanizados, inclusive vedação.  Fornecimento e colocação. (desonerado)</v>
          </cell>
          <cell r="E799" t="str">
            <v>m</v>
          </cell>
          <cell r="F799">
            <v>36.26</v>
          </cell>
        </row>
        <row r="800">
          <cell r="C800" t="str">
            <v>CI 04.45.0350 (/)</v>
          </cell>
          <cell r="D800" t="str">
            <v>Rufo para cobertura em telhas sem amianto, fixado por parafusos galvanizados, inclusive vedação.  Fornecimento e colocação. (desonerado)</v>
          </cell>
          <cell r="E800" t="str">
            <v>m</v>
          </cell>
          <cell r="F800">
            <v>39.380000000000003</v>
          </cell>
        </row>
        <row r="801">
          <cell r="C801" t="str">
            <v>CI 04.50 Cobertura em Fibras Vegetais e Minerais</v>
          </cell>
        </row>
        <row r="802">
          <cell r="C802" t="str">
            <v>CI 04.50.0050 (/)</v>
          </cell>
          <cell r="D802" t="str">
            <v>Cobertura em telhas onduladas fabricadas com fibras vegetais e minerais, com espessura de 3mm, presas por pregos galvanizados, exclusive madeiramento, Onduline ou similar.  Fornecimento e colocação. (desonerado)</v>
          </cell>
          <cell r="E802" t="str">
            <v>m2</v>
          </cell>
          <cell r="F802">
            <v>73.34</v>
          </cell>
        </row>
        <row r="803">
          <cell r="C803" t="str">
            <v>CI 04.50.0100 (/)</v>
          </cell>
          <cell r="D803" t="str">
            <v>Cumeeira normal, para telhas onduladas, de (0,50x0,90)m, presas por pregos galvanizados, Onduline ou similar.  Fornecimento e colocação. (desonerado)</v>
          </cell>
          <cell r="E803" t="str">
            <v>m</v>
          </cell>
          <cell r="F803">
            <v>58.57</v>
          </cell>
        </row>
        <row r="804">
          <cell r="C804" t="str">
            <v>CI 04.55 Cobertura em Policarbonato, Acrílico e Resina</v>
          </cell>
        </row>
        <row r="805">
          <cell r="C805" t="str">
            <v>CI 04.55.0050 (A)</v>
          </cell>
          <cell r="D805" t="str">
            <v>Chapa de policarbonato alveolar para caixilho com painel fixo, espessura de 10mm.  Fornecimento e colocação. (desonerado)</v>
          </cell>
          <cell r="E805" t="str">
            <v>m2</v>
          </cell>
          <cell r="F805">
            <v>109.16</v>
          </cell>
        </row>
        <row r="806">
          <cell r="C806" t="str">
            <v>CI 04.55.0100 (A)</v>
          </cell>
          <cell r="D806" t="str">
            <v>Cobertura em chapa de policarbonato alveolar, na cor cristal, com 10mm de espessura, incluindo madeiramento em peças de madeira e pilares em tubo de aço galvanizado.  Fornecimento e colocação. (desonerado)</v>
          </cell>
          <cell r="E806" t="str">
            <v>m2</v>
          </cell>
          <cell r="F806">
            <v>329.45</v>
          </cell>
        </row>
        <row r="807">
          <cell r="C807" t="str">
            <v>CI 04.55.0150 (A)</v>
          </cell>
          <cell r="D807" t="str">
            <v>Cobertura em chapas de acrílicos translúcidos de 6mm de espessura, inclusive fixação, exclusive estrutura.  Fornecimento e colocação. (desonerado)</v>
          </cell>
          <cell r="E807" t="str">
            <v>m2</v>
          </cell>
          <cell r="F807">
            <v>351.85</v>
          </cell>
        </row>
        <row r="808">
          <cell r="C808" t="str">
            <v>CI 04.55.0200 (/)</v>
          </cell>
          <cell r="D808" t="str">
            <v>Cobertura em plástico Night and Day ou similar, liso, translúcido, branco, largura de 1,45m.  Fornecimento e colocação. (desonerado)</v>
          </cell>
          <cell r="E808" t="str">
            <v>m2</v>
          </cell>
          <cell r="F808">
            <v>25.14</v>
          </cell>
        </row>
        <row r="809">
          <cell r="C809" t="str">
            <v>CI 04.55.0220 (/)</v>
          </cell>
          <cell r="D809" t="str">
            <v>Cobertura translúcida, cristal, branca leitosa ou cores básicas, perfil trapezoidal ou ondulada, de resina de poliéster reforçada com fibra de vidro, com aditivo estabilizante contra degradação dos raios U.V., espessura de 1,3mm, para uso onde se requer iluminação natural mais vítrea, com economicidade e boa resistência, larguras úteis de 990mm e 1020mm, respectivamente, comprimento até 6,00m, incluindo os acessórios para fixação, Fácil &amp; Rápido ou similar.  Fornecimento e colocação. (desonerado)</v>
          </cell>
          <cell r="E809" t="str">
            <v>m2</v>
          </cell>
          <cell r="F809">
            <v>61.16</v>
          </cell>
        </row>
        <row r="810">
          <cell r="C810" t="str">
            <v>CI 04.55.0223 (/)</v>
          </cell>
          <cell r="D810" t="str">
            <v>Cobertura translúcida, cristal, branca leitosa ou cores básicas, perfil trapezoidal ou ondulada, de resina de poliéster reforçada com fibra de vidro, com aditivo estabilizante contra degradação dos raios U.V., estruturada com véu interno de poliéster, espessura de 1,5mm, para uso onde se requer iluminação natural controlada e privilegia-se: a resistência e a luz difratada, larguras úteis de 990mm e 1020mm, respectivamente, comprimento até 6,00m, incluindo os acessórios para fixação, Fácil &amp; Rápido ou similar.  Fornecimento e colocação. (desonerado)</v>
          </cell>
          <cell r="E810" t="str">
            <v>m2</v>
          </cell>
          <cell r="F810">
            <v>68.69</v>
          </cell>
        </row>
        <row r="811">
          <cell r="C811" t="str">
            <v>CI 04.55.0250 (/)</v>
          </cell>
          <cell r="D811" t="str">
            <v>Estrutura em alumínio em clarabóia para chapa de policarbonato.  Fornecimento e colocação. (desonerado)</v>
          </cell>
          <cell r="E811" t="str">
            <v>m2</v>
          </cell>
          <cell r="F811">
            <v>254.97</v>
          </cell>
        </row>
        <row r="812">
          <cell r="C812" t="str">
            <v>CI 04.55.0300 (/)</v>
          </cell>
          <cell r="D812" t="str">
            <v>Cobertura em telhas P.V.C colonial (230 x 88)cm cerâmica, fixadas por parafusos galvanizados, inclusive vedação, exclusive o madeiramento. Fornecimento e instalação. (desonerado)</v>
          </cell>
          <cell r="E812" t="str">
            <v>m2</v>
          </cell>
          <cell r="F812">
            <v>103.58</v>
          </cell>
        </row>
        <row r="813">
          <cell r="C813" t="str">
            <v>CI 04.55.0350 (/)</v>
          </cell>
          <cell r="D813" t="str">
            <v>Cumeeira central P.V.C cerâmica nas dimensões (1 x 56 x 90)cm, fixada por parafusos galvanizados, inclusive vedação. Fornecimento e colocação. (desonerado)</v>
          </cell>
          <cell r="E813" t="str">
            <v>m</v>
          </cell>
          <cell r="F813">
            <v>81.349999999999994</v>
          </cell>
        </row>
        <row r="814">
          <cell r="C814" t="str">
            <v>CI 04.60 Calha de PVC Rígido</v>
          </cell>
        </row>
        <row r="815">
          <cell r="C815" t="str">
            <v>CI 04.60.0050 (A)</v>
          </cell>
          <cell r="D815" t="str">
            <v>Calha de beiral, semicircular de PVC rígido, exclusive condutores (vide item CI 05.60.0100).  Fornecimento e colocação. (desonerado)</v>
          </cell>
          <cell r="E815" t="str">
            <v>m</v>
          </cell>
          <cell r="F815">
            <v>98.44</v>
          </cell>
        </row>
        <row r="816">
          <cell r="C816" t="str">
            <v>CI 04.60.0100 (/)</v>
          </cell>
          <cell r="D816" t="str">
            <v>Condutor para calha de beiral de PVC rígido, inclusive conexões.  Fornecimento e colocação. (desonerado)</v>
          </cell>
          <cell r="E816" t="str">
            <v>m</v>
          </cell>
          <cell r="F816">
            <v>28.59</v>
          </cell>
        </row>
        <row r="817">
          <cell r="C817" t="str">
            <v>CI 04.65 Calha de Cobre</v>
          </cell>
        </row>
        <row r="818">
          <cell r="C818" t="str">
            <v>CI 04.65.0050 (A)</v>
          </cell>
          <cell r="D818" t="str">
            <v>Calha de cobre, semicircular, com 25cm de desenvolvimento, inclusive emendas soldadas.  Fornecimento e colocação. (desonerado)</v>
          </cell>
          <cell r="E818" t="str">
            <v>m</v>
          </cell>
          <cell r="F818">
            <v>98.05</v>
          </cell>
        </row>
        <row r="819">
          <cell r="C819" t="str">
            <v>CI 04.70 Calha Metálica</v>
          </cell>
        </row>
        <row r="820">
          <cell r="C820" t="str">
            <v>CI 04.70.0100 (/)</v>
          </cell>
          <cell r="D820" t="str">
            <v>Calha de beiral, em chapa galvanizada nº 26, com 25cm de desenvolvimento.  Fornecimento e colocação. (desonerado)</v>
          </cell>
          <cell r="E820" t="str">
            <v>m</v>
          </cell>
          <cell r="F820">
            <v>78.28</v>
          </cell>
        </row>
        <row r="821">
          <cell r="C821" t="str">
            <v>CI 04.70.0150 (/)</v>
          </cell>
          <cell r="D821" t="str">
            <v>Calha de platibanda ou de rincão, em chapa galvanizada nº 26, com 25cm de desenvolvimento.  Fornecimento e colocação. (desonerado)</v>
          </cell>
          <cell r="E821" t="str">
            <v>m</v>
          </cell>
          <cell r="F821">
            <v>47.03</v>
          </cell>
        </row>
        <row r="822">
          <cell r="C822" t="str">
            <v>CI 04.70.0500 (/)</v>
          </cell>
          <cell r="D822" t="str">
            <v>Calha de beiral, em chapa galvanizada nº 24, com 75cm de desenvolvimento.  Fornecimento e colocação. (desonerado)</v>
          </cell>
          <cell r="E822" t="str">
            <v>m</v>
          </cell>
          <cell r="F822">
            <v>104.97</v>
          </cell>
        </row>
        <row r="823">
          <cell r="C823" t="str">
            <v>CI 04.75 Cobertura em Fiberglass</v>
          </cell>
        </row>
        <row r="824">
          <cell r="C824" t="str">
            <v>CI 04.75.0100 (/)</v>
          </cell>
          <cell r="D824" t="str">
            <v>Cobertura em telhas onduladas translúcidas de Fiber-Glass ou similar, exclusive madeiramento.  Fornecimento e colocação. (desonerado)</v>
          </cell>
          <cell r="E824" t="str">
            <v>m2</v>
          </cell>
          <cell r="F824">
            <v>39.03</v>
          </cell>
        </row>
        <row r="826">
          <cell r="C826" t="str">
            <v>CI 09.05 Isolamento</v>
          </cell>
        </row>
        <row r="827">
          <cell r="C827" t="str">
            <v>CI 09.05.0050 (/)</v>
          </cell>
          <cell r="D827" t="str">
            <v>Argila expandida com granulometria fina de 2215.  Fornecimento, inclusive transporte. (desonerado)</v>
          </cell>
          <cell r="E827" t="str">
            <v>m3</v>
          </cell>
          <cell r="F827">
            <v>344.39</v>
          </cell>
        </row>
        <row r="828">
          <cell r="C828" t="str">
            <v>CI 09.05.0053 (/)</v>
          </cell>
          <cell r="D828" t="str">
            <v>Argila expandida com granulometria grossa de 3222.  Fornecimento, inclusive transporte. (desonerado)</v>
          </cell>
          <cell r="E828" t="str">
            <v>m3</v>
          </cell>
          <cell r="F828">
            <v>281.25</v>
          </cell>
        </row>
        <row r="829">
          <cell r="C829" t="str">
            <v>CI 09.05.0100 (A)</v>
          </cell>
          <cell r="D829" t="str">
            <v>Chapa de ferro galvanizada nº 11, de 3mm (1/8").  Fornecimento e instalação. (desonerado)</v>
          </cell>
          <cell r="E829" t="str">
            <v>m2</v>
          </cell>
          <cell r="F829">
            <v>231.91</v>
          </cell>
        </row>
        <row r="830">
          <cell r="C830" t="str">
            <v>CI 09.05.0121 (A)</v>
          </cell>
          <cell r="D830" t="str">
            <v>Chapa de ferro galvanizado nº 18.  Fornecimento e instalação. (desonerado)</v>
          </cell>
          <cell r="E830" t="str">
            <v>m2</v>
          </cell>
          <cell r="F830">
            <v>123.53</v>
          </cell>
        </row>
        <row r="831">
          <cell r="C831" t="str">
            <v>CI 09.05.0150 (/)</v>
          </cell>
          <cell r="D831" t="str">
            <v>Lamina isolante refletiva, composta por Foil de Alumínio em somente uma face, unida a alma de Papel Kraft de alta densidade com adesivos especiais e uma malha protetora que atua como reforço, possui uma resina externa, Duralfoil Multi ou similar.  Fornecimento e instalação. (desonerado)</v>
          </cell>
          <cell r="E831" t="str">
            <v>m2</v>
          </cell>
          <cell r="F831">
            <v>19.95</v>
          </cell>
        </row>
        <row r="832">
          <cell r="C832" t="str">
            <v>CI 09.05.0153 (/)</v>
          </cell>
          <cell r="D832" t="str">
            <v>Lamina isolante refletiva, composta por Foil de Alumínio em ambas as faces, unidas a alma de papel kraft de alta densidade com adesivos especiais e uma malha protetora que atua como reforço, possui uma resina externa, Duralfoil Multi/2 ou similar.  Fornecimento e instalação. (desonerado)</v>
          </cell>
          <cell r="E832" t="str">
            <v>m2</v>
          </cell>
          <cell r="F832">
            <v>18.760000000000002</v>
          </cell>
        </row>
        <row r="833">
          <cell r="C833" t="str">
            <v>CI 09.05.0200 (/)</v>
          </cell>
          <cell r="D833" t="str">
            <v>Lamina isolante refletiva, composta por Foil de Alumínio em somente uma face, unida a alma de papel kraft de alta densidade com adesivos especiais e uma malha protetora que atua como reforço, possui uma resina externa,  Duralfoil Residencial branco ou similar.  Fornecimento e instalação. (desonerado)</v>
          </cell>
          <cell r="E833" t="str">
            <v>m2</v>
          </cell>
          <cell r="F833">
            <v>16.96</v>
          </cell>
        </row>
        <row r="834">
          <cell r="C834" t="str">
            <v>CI 09.05.0250 (/)</v>
          </cell>
          <cell r="D834" t="str">
            <v>Subcobertura em fibras contínuas de polietileno de alta densidade, permeável ao vapor e com resistência à passagem de água, inclusive madeiramento para contra-caibros em madeira serrada de (1,50x4,00)cm, Tyvec ou similar.  Fornecimento e instalação. (desonerado)</v>
          </cell>
          <cell r="E834" t="str">
            <v>m2</v>
          </cell>
          <cell r="F834">
            <v>43.12</v>
          </cell>
        </row>
        <row r="835">
          <cell r="C835" t="str">
            <v>CI 09.05.0300 (A)</v>
          </cell>
          <cell r="D835" t="str">
            <v>Tela Sombrit ou similar, com 80% de proteção.  Fornecimento e instalação. (desonerado)</v>
          </cell>
          <cell r="E835" t="str">
            <v>m2</v>
          </cell>
          <cell r="F835">
            <v>21.84</v>
          </cell>
        </row>
        <row r="837">
          <cell r="C837" t="str">
            <v>CI 14.05 Impermeabilizações</v>
          </cell>
        </row>
        <row r="838">
          <cell r="C838" t="str">
            <v>CI 14.05.0050 (/)</v>
          </cell>
          <cell r="D838" t="str">
            <v>Aplicação de 2 demãos de impermeabilizante por cristalização da Texas, Denver, Reax, Viapol ou similar. (desonerado)</v>
          </cell>
          <cell r="E838" t="str">
            <v>m2</v>
          </cell>
          <cell r="F838">
            <v>80</v>
          </cell>
        </row>
        <row r="839">
          <cell r="C839" t="str">
            <v>CI 14.05.0100 (/)</v>
          </cell>
          <cell r="D839" t="str">
            <v>Argamassa de proteção mecânica com espessura de 2cm, no traço 1:3, com colação de tela. (desonerado)</v>
          </cell>
          <cell r="E839" t="str">
            <v>m2</v>
          </cell>
          <cell r="F839">
            <v>27.68</v>
          </cell>
        </row>
        <row r="840">
          <cell r="C840" t="str">
            <v>CI 14.05.0125 (/)</v>
          </cell>
          <cell r="D840" t="str">
            <v>Impermeabilização de terraços, jardineiras, reservatórios, piscinas, coberturas e superfícies metálicas com membrana flexível aderente, de base acrílica, aplicado a frio, em quatro demãos cruzadas, nas cores branca, azul, cinza ou telha, tipo TECRYL-D3 ou similar. (desonerado)</v>
          </cell>
          <cell r="E840" t="str">
            <v>m2</v>
          </cell>
          <cell r="F840">
            <v>35.6</v>
          </cell>
        </row>
        <row r="841">
          <cell r="C841" t="str">
            <v>CI 14.05.0150 (/)</v>
          </cell>
          <cell r="D841" t="str">
            <v>Impermeabilização de terraços, jardineiras e coberturas isoladas com 3 camadas de asfalto oxidado entremeadas por 3 camadas de feltro asfáltico. (desonerado)</v>
          </cell>
          <cell r="E841" t="str">
            <v>m2</v>
          </cell>
          <cell r="F841">
            <v>133.93</v>
          </cell>
        </row>
        <row r="842">
          <cell r="C842" t="str">
            <v>CI 14.05.0200 (B)</v>
          </cell>
          <cell r="D842" t="str">
            <v>Impermeabilização de terraço à base de membrana de polietileno, de 3mm de espessura, revestimento catalítico do tipo Morter-Plas ou similar, com proteção mecânica em  argamassa de cimento e areia no traço 1:6 e com 1,5cm de espessura, inclusive nivelamento de laje com argamassa de cimento e areia no traço 1:5, com espessura média de 2,5cm. (desonerado)</v>
          </cell>
          <cell r="E842" t="str">
            <v>m2</v>
          </cell>
          <cell r="F842">
            <v>111.79</v>
          </cell>
        </row>
        <row r="843">
          <cell r="C843" t="str">
            <v>CI 14.05.0250 (/)</v>
          </cell>
          <cell r="D843" t="str">
            <v>Impermeabilização de terraço com membrana flexível, com terminação em argamassa de cimento e areia no traço 1:5 com 1,5cm de espessura e regularizações da laje com argamassa de cimento e areia no traço 1:3 com espessura média de 4cm, Torodim ou similar 4p.p. (desonerado)</v>
          </cell>
          <cell r="E843" t="str">
            <v>m2</v>
          </cell>
          <cell r="F843">
            <v>176.63</v>
          </cell>
        </row>
        <row r="844">
          <cell r="C844" t="str">
            <v>CI 14.05.0300 (/)</v>
          </cell>
          <cell r="D844" t="str">
            <v>Impermeabilzação e isolamento térmico de terraços, lajes, calhas e telhados com membrana a base de asfalto plástico puro, sem cargas de minerais, com prova de densidade, alma central de polietileno de alta densidade biorientado e alumínio superior gofrado, espessura de 4mm, tipo Multimanta ou similar. (desonerado)</v>
          </cell>
          <cell r="E844" t="str">
            <v>m2</v>
          </cell>
          <cell r="F844">
            <v>102.21</v>
          </cell>
        </row>
        <row r="845">
          <cell r="C845" t="str">
            <v>CI 14.05.0350 (/)</v>
          </cell>
          <cell r="D845" t="str">
            <v>Impermeabilização de terraço e lajes com membrana a base de asfalto puro, sem cargas minerais com prova de densidade, alma central de polietileno de alta densidade biorientado, transitable, com proteção mecânica primária de geotêxtil, com tecido de poliéster, espessura de 4mm, tipo Multimanta ou similar. (desonerado)</v>
          </cell>
          <cell r="E845" t="str">
            <v>m2</v>
          </cell>
          <cell r="F845">
            <v>89.55</v>
          </cell>
        </row>
        <row r="846">
          <cell r="C846" t="str">
            <v>CI 14.05.0400 (/)</v>
          </cell>
          <cell r="D846" t="str">
            <v>Impermeabilização de reservatório de água elevado ou subterrâneo de sistema rígido (não sujeito a fissuração) constando de limpeza da superfície, chapisco de cimento e areia lavada 1:2 preparado com solução Sika 1, ou similar, e água, 1:15, revestimento com argamassa de cimento e areia 1:3, preparada com solução Sika 1, ou similar, e água, 1:2, em 2 camadas de 15mm cada, e acabamento final alisado a colher no traço 1:1. (desonerado)</v>
          </cell>
          <cell r="E846" t="str">
            <v>m2</v>
          </cell>
          <cell r="F846">
            <v>55.22</v>
          </cell>
        </row>
        <row r="847">
          <cell r="C847" t="str">
            <v>CI 14.05.0450 (A)</v>
          </cell>
          <cell r="D847" t="str">
            <v>Impermeabilização de caixa d'água elevada com 2Kg de Denverlit ou similar, 0,15Kg de Denverfix ou similar, 1,50Kg de Denver LP 54 e 1,10m2 de tela de poliéster, inclusive proteção mecânica. (desonerado)</v>
          </cell>
          <cell r="E847" t="str">
            <v>m2</v>
          </cell>
          <cell r="F847">
            <v>59.81</v>
          </cell>
        </row>
        <row r="848">
          <cell r="C848" t="str">
            <v>CI 14.05.0453 (/)</v>
          </cell>
          <cell r="D848" t="str">
            <v>Impermeabilização de caixa d'água subterrânea com 4Kg de Denverlit ou similar, 0,35Kg de Denverfix ou similar, inclusive proteção mecânica. (desonerado)</v>
          </cell>
          <cell r="E848" t="str">
            <v>m2</v>
          </cell>
          <cell r="F848">
            <v>58.37</v>
          </cell>
        </row>
        <row r="849">
          <cell r="C849" t="str">
            <v>CI 14.05.0500 (A)</v>
          </cell>
          <cell r="D849" t="str">
            <v>Impermeabilização de lajes com Hey'di Cryl ou similar, aplicado em 8 demãos e 1 tela de poliéster, sobre 2 demãos de K11-SR misturado ao KZ usados com base diretamente sobre a laje, após limpeza e regularização, exclusive proteção mecânica e térmica. (desonerado)</v>
          </cell>
          <cell r="E849" t="str">
            <v>m2</v>
          </cell>
          <cell r="F849">
            <v>49.07</v>
          </cell>
        </row>
        <row r="850">
          <cell r="C850" t="str">
            <v>CI 14.05.0550 (/)</v>
          </cell>
          <cell r="D850" t="str">
            <v>Impermeabilização de laje com 0,45Kg de Denver Primer ou similar, 3,50Kg de Denverpren ou similar e 1,10m2 de poliéster.  Fornecimento e aplicação, exclusive proteção mecânica. (desonerado)</v>
          </cell>
          <cell r="E850" t="str">
            <v>m2</v>
          </cell>
          <cell r="F850">
            <v>74.790000000000006</v>
          </cell>
        </row>
        <row r="851">
          <cell r="C851" t="str">
            <v>CI 14.05.0600 (/)</v>
          </cell>
          <cell r="D851" t="str">
            <v>Impermeabilização de laje de terraço com 0,45Kg de Denver Primer ou similar, 5Kg de Denverpren ou similar e 1,10m2 de poliéster.  Fornecimento e aplicação, exclusive proteção mecânica e térmica. (desonerado)</v>
          </cell>
          <cell r="E851" t="str">
            <v>m2</v>
          </cell>
          <cell r="F851">
            <v>101.01</v>
          </cell>
        </row>
        <row r="852">
          <cell r="C852" t="str">
            <v>CI 14.05.0650 (/)</v>
          </cell>
          <cell r="D852" t="str">
            <v>Impermeabilização de lajes sem proteção mecânica à base de resinas elastoméricas de poliuretano, bicomponente, aplicado e curado a frio, IMP-C (2,2 Kg/m2) da Imperbras ou similar, estruturado com uma camada de bidim (75 g/cm2). (desonerado)</v>
          </cell>
          <cell r="E852" t="str">
            <v>m2</v>
          </cell>
          <cell r="F852">
            <v>153.69999999999999</v>
          </cell>
        </row>
        <row r="853">
          <cell r="C853" t="str">
            <v>CI 14.05.0700 (/)</v>
          </cell>
          <cell r="D853" t="str">
            <v>Impermeabilzação e isolamento térmico de telhado (metálico, barro, fibrocimento, etc.) com membrana a base de asfalto plástico puro, sem cargas de minerais, com prova de densidade, alma central de polietileno de alta densidade biorientado e alumínio superior gofrado, espessura de 3mm, tipo Multimanta ou similar. (desonerado)</v>
          </cell>
          <cell r="E853" t="str">
            <v>m2</v>
          </cell>
          <cell r="F853">
            <v>87.36</v>
          </cell>
        </row>
        <row r="854">
          <cell r="C854" t="str">
            <v>CI 14.05.0750 (A)</v>
          </cell>
          <cell r="D854" t="str">
            <v>Impermeabilização com manta asfáltica de 3mm de espessura a base de asfalto modificado com elastômeros, estruturada com não tecido de filamentos contínuos de poliéster, previamente estabilizados.  A manta deverá atender à norma da ABTN 9952, classe 2, aderida ao substrato com emulsão asfáltica. (desonerado)</v>
          </cell>
          <cell r="E854" t="str">
            <v>m2</v>
          </cell>
          <cell r="F854">
            <v>73.47</v>
          </cell>
        </row>
        <row r="855">
          <cell r="C855" t="str">
            <v>CI 14.05.0800 (/)</v>
          </cell>
          <cell r="D855" t="str">
            <v>Pintura asfáltica (uma demão com 200g/m2), para superfícies lisas de marquizes, banheiros e demais superfícies de pequenas dimensões.  Igol 2 ou similar.  Fornecimento e aplicação. (desonerado)</v>
          </cell>
          <cell r="E855" t="str">
            <v>m2</v>
          </cell>
          <cell r="F855">
            <v>7.15</v>
          </cell>
        </row>
        <row r="856">
          <cell r="C856" t="str">
            <v>CI 14.05.0850 (B)</v>
          </cell>
          <cell r="D856" t="str">
            <v>Plaqueamento in situ para cobertura de impermeabilização com placas 60x60x2,5cm fundidas e revestidas com argamassa de cimento e areia no traço 1:3 juntas espaçadas de 2,5cm tomadas com mastique de hibroasfalto, cimento e areia no traço 1:3. (desonerado)</v>
          </cell>
          <cell r="E856" t="str">
            <v>m2</v>
          </cell>
          <cell r="F856">
            <v>84.97</v>
          </cell>
        </row>
        <row r="857">
          <cell r="C857" t="str">
            <v>CI 14.05.0900 (/)</v>
          </cell>
          <cell r="D857" t="str">
            <v>Revestimento formulado a partir de resinas de poliuretano protetivo sobre impermeabilização elastomérica, acabamento semi-brilho, resistente à abrasão, Top-Coat da Imperbras ou similar. (desonerado)</v>
          </cell>
          <cell r="E857" t="str">
            <v>m2</v>
          </cell>
          <cell r="F857">
            <v>40.950000000000003</v>
          </cell>
        </row>
        <row r="858">
          <cell r="C858" t="str">
            <v>CI 14.05.0950 (/)</v>
          </cell>
          <cell r="D858" t="str">
            <v>Selante de silicone de cura neutra, a prova d'água, com comportamento de borracha numa variação de temperatura de 0° a 100° C.  Com preenchimento de (1,5x1,5)cm na interseção da manta com o teto da caixa d'água, Silastic 790 da Dow Corning ou similar. (desonerado)</v>
          </cell>
          <cell r="E858" t="str">
            <v>m</v>
          </cell>
          <cell r="F858">
            <v>16.36</v>
          </cell>
        </row>
        <row r="860">
          <cell r="C860" t="str">
            <v>CI 19.05 Itens de Reforma</v>
          </cell>
        </row>
        <row r="861">
          <cell r="C861" t="str">
            <v>CI 19.05.0050 (A)</v>
          </cell>
          <cell r="D861" t="str">
            <v>Retirada e recolocação de telhas do tipo colonial, inclusive cumeeira e respectiva argamassa, exclusive o fornecimento do material novo.  Medida pela área coberta em projeção. (desonerado)</v>
          </cell>
          <cell r="E861" t="str">
            <v>m2</v>
          </cell>
          <cell r="F861">
            <v>54.59</v>
          </cell>
        </row>
        <row r="862">
          <cell r="C862" t="str">
            <v>CI 19.05.0100 (/)</v>
          </cell>
          <cell r="D862" t="str">
            <v>Retirada e recolocação de telhas francesas, inclusive cumeeira excluindo o fornecimento do material novo.  Medida pela área coberta em projeção. (desonerado)</v>
          </cell>
          <cell r="E862" t="str">
            <v>m2</v>
          </cell>
          <cell r="F862">
            <v>44.21</v>
          </cell>
        </row>
        <row r="863">
          <cell r="C863" t="str">
            <v>CI 19.05.0150 (/)</v>
          </cell>
          <cell r="D863" t="str">
            <v>Retirada e recolocação de telhas em fibro-cimento, ondulado, tipo convencional, inclusive cumeeira, medida pela área coberta em projeção. (desonerado)</v>
          </cell>
          <cell r="E863" t="str">
            <v>m2</v>
          </cell>
          <cell r="F863">
            <v>16.13</v>
          </cell>
        </row>
        <row r="864">
          <cell r="C864" t="str">
            <v>CI 19.05.0200 (/)</v>
          </cell>
          <cell r="D864" t="str">
            <v>Retirada e recolocação de telha em fibro-cimento do tipo Max-calha ou calha 43 ou 49 ou similar, inclusive cumeeira, medida pela área coberta em projeção. (desonerado)</v>
          </cell>
          <cell r="E864" t="str">
            <v>m2</v>
          </cell>
          <cell r="F864">
            <v>14.68</v>
          </cell>
        </row>
        <row r="865">
          <cell r="C865" t="str">
            <v>CI 19.05.0250 (/)</v>
          </cell>
          <cell r="D865" t="str">
            <v>Retirada e recolocação de telha em fibro-cimento do tipo canalete 90 ou similar, inclusive cumeeira, medida pela área coberta em projeção. (desonerado)</v>
          </cell>
          <cell r="E865" t="str">
            <v>m2</v>
          </cell>
          <cell r="F865">
            <v>19.059999999999999</v>
          </cell>
        </row>
        <row r="869">
          <cell r="C869" t="str">
            <v>CO 04.05 Andaimes, Plataformas, Escadas e Torres de Madeira</v>
          </cell>
        </row>
        <row r="870">
          <cell r="C870" t="str">
            <v>CO 04.05.0050 (A)</v>
          </cell>
          <cell r="D870" t="str">
            <v>Andaime de madeira, para altura até 7m, compreendendo montagem e desmontagem, já considerando o reaproveitamento 3 vezes da madeira. (desonerado)</v>
          </cell>
          <cell r="E870" t="str">
            <v>m3</v>
          </cell>
          <cell r="F870">
            <v>19.18</v>
          </cell>
        </row>
        <row r="871">
          <cell r="C871" t="str">
            <v>CO 04.05.0100 (A)</v>
          </cell>
          <cell r="D871" t="str">
            <v>Andaime de madeira, para altura entre 7m e 14m, compreendendo montagem e desmontagem, já considerando o reaproveitamento 3 vezes da madeira. (desonerado)</v>
          </cell>
          <cell r="E871" t="str">
            <v>m3</v>
          </cell>
          <cell r="F871">
            <v>25.38</v>
          </cell>
        </row>
        <row r="872">
          <cell r="C872" t="str">
            <v>CO 04.05.0150 (A)</v>
          </cell>
          <cell r="D872" t="str">
            <v>Andaime de madeira, tabuado, sobre cavaletes, para pé direito até 4m, já considerando o reaproveitamento 20 vezes da madeira.  Inclusive movimentação. (desonerado)</v>
          </cell>
          <cell r="E872" t="str">
            <v>m2</v>
          </cell>
          <cell r="F872">
            <v>5.18</v>
          </cell>
        </row>
        <row r="873">
          <cell r="C873" t="str">
            <v>CO 04.05.0200 (A)</v>
          </cell>
          <cell r="D873" t="str">
            <v>Andaime de madeira, tabuado, sobre cavaletes (inclusive estes), com aproveitamento da madeira 20 vezes, inclusive movimentação para pé direito de 4m. (desonerado)</v>
          </cell>
          <cell r="E873" t="str">
            <v>m2</v>
          </cell>
          <cell r="F873">
            <v>6.19</v>
          </cell>
        </row>
        <row r="874">
          <cell r="C874" t="str">
            <v>CO 04.05.0250 (/)</v>
          </cell>
          <cell r="D874" t="str">
            <v>Andaime suspenso de madeira pendente da estrutura por cabos de aço de 3/8", utilização das tábuas 3 vezes, toras e cabos 6 vezes, montagem e desmontagem 1 vez, inclusive plataforma de madeira serrada, e perfuração de laje de concreto, montagem e desmontagem 1 vez. (desonerado)</v>
          </cell>
          <cell r="E874" t="str">
            <v>m2</v>
          </cell>
          <cell r="F874">
            <v>43.88</v>
          </cell>
        </row>
        <row r="875">
          <cell r="C875" t="str">
            <v>CO 04.05.0300 (/)</v>
          </cell>
          <cell r="D875" t="str">
            <v>Escada de madeira executada sobre terreno inclinado, com 80cm de largura mínima, com reaproveitamento da madeira uma vez, compreendo montagem e desmontagem. (desonerado)</v>
          </cell>
          <cell r="E875" t="str">
            <v>m</v>
          </cell>
          <cell r="F875">
            <v>60.66</v>
          </cell>
        </row>
        <row r="876">
          <cell r="C876" t="str">
            <v>CO 04.05.0350 (B)</v>
          </cell>
          <cell r="D876" t="str">
            <v>Plano inclinado para transporte de materiais diversos encosta acima, com largura de 1,50m e caçamba 1m3, incluindo todos os materiais para sua instalação, exclusive aluguel de guincho. (desonerado)</v>
          </cell>
          <cell r="E876" t="str">
            <v>m</v>
          </cell>
          <cell r="F876">
            <v>1006.1</v>
          </cell>
        </row>
        <row r="877">
          <cell r="C877" t="str">
            <v>CO 04.05.0400 (A)</v>
          </cell>
          <cell r="D877" t="str">
            <v>Plataforma de madeira apoiada sobre suporte, compreendendo montagem e desmontagem, já considerando o reaproveitamento 20 vezes da madeira. (desonerado)</v>
          </cell>
          <cell r="E877" t="str">
            <v>m2</v>
          </cell>
          <cell r="F877">
            <v>13.97</v>
          </cell>
        </row>
        <row r="878">
          <cell r="C878" t="str">
            <v>CO 04.05.0450 (A)</v>
          </cell>
          <cell r="D878" t="str">
            <v>Plataforma de madeira para a proteção a transeuntes, em peças de (7,5 x 15)cm e tábuas de (2,5 x 30)cm, com 2m de largura, com aproveitamento da madeira 2 vezes, incluindo a desmontagem e retirada da madeira, de acordo parágrafo 3º artigo 113 do Regulamento de Construções e Edificações da Prefeitura da Cidade do Rio de Janeiro. (desonerado)</v>
          </cell>
          <cell r="E878" t="str">
            <v>m</v>
          </cell>
          <cell r="F878">
            <v>155.84</v>
          </cell>
        </row>
        <row r="879">
          <cell r="C879" t="str">
            <v>CO 04.05.0500 (A)</v>
          </cell>
          <cell r="D879" t="str">
            <v>Plataforma ou passarela de madeira, (2,5 x 30)cm, considerando-se o aproveitamento da madeira 10 vezes, exclusive andaime ou outro suporte e movimentação (vide item CO 05.15.0300). (desonerado)</v>
          </cell>
          <cell r="E879" t="str">
            <v>m2</v>
          </cell>
          <cell r="F879">
            <v>1.99</v>
          </cell>
        </row>
        <row r="880">
          <cell r="C880" t="str">
            <v>CO 04.05.0550 (A)</v>
          </cell>
          <cell r="D880" t="str">
            <v>Plataforma ou passarela de madeira, (2,5 x 30)cm, considerando-se o aproveitamento da madeira 20 vezes, exclusive andaime e movimentação (vide item CO 05.15.0300). (desonerado)</v>
          </cell>
          <cell r="E880" t="str">
            <v>m2</v>
          </cell>
          <cell r="F880">
            <v>1</v>
          </cell>
        </row>
        <row r="881">
          <cell r="C881" t="str">
            <v>CO 04.05.0600 (A)</v>
          </cell>
          <cell r="D881" t="str">
            <v>Proteção para fachada com tela metálica fio nº 12, malha de (3x3)cm, pregada em madeiramento formado de peças de madeira serrada de (7,5 x 7,5)cm, colocadas na vertical com distância de 1m e cintas horizontais de sarrafos de (2,5 x 10)cm, pregadas por grampo de ferro de 1/2" concretados dentro das lajes. (desonerado)</v>
          </cell>
          <cell r="E881" t="str">
            <v>m2</v>
          </cell>
          <cell r="F881">
            <v>95.53</v>
          </cell>
        </row>
        <row r="882">
          <cell r="C882" t="str">
            <v>CO 04.05.0650 (A)</v>
          </cell>
          <cell r="D882" t="str">
            <v>Tela para proteção de fachada, Sampa ou similar, malha de (3x3)mm, na cor azul, larguras de 1,50m ou 2,85m, 100% polipropileno.  Fornecimento e assentamento. (desonerado)</v>
          </cell>
          <cell r="E882" t="str">
            <v>m2</v>
          </cell>
          <cell r="F882">
            <v>17.22</v>
          </cell>
        </row>
        <row r="883">
          <cell r="C883" t="str">
            <v>CO 04.05.0700 (/)</v>
          </cell>
          <cell r="D883" t="str">
            <v>Torre para guincho, com prumos de madeira serrada, prancha de (1,50x1,60)m, inclusive fornecimento do cabo, montagem e desmontagem de torre e do guincho, exclusive fornecimento do guincho. (desonerado)</v>
          </cell>
          <cell r="E883" t="str">
            <v>m</v>
          </cell>
          <cell r="F883">
            <v>376.9</v>
          </cell>
        </row>
        <row r="884">
          <cell r="C884" t="str">
            <v>CO 04.10 Aluguel de Andaimes Metálicos., Elevadores e Teleféricos de Obra</v>
          </cell>
        </row>
        <row r="885">
          <cell r="C885" t="str">
            <v>CO 04.10.0050 (/)</v>
          </cell>
          <cell r="D885" t="str">
            <v>Aluguel de andaime tubular sobre sapatas fixas, formado por elementos de 1,50m de largura e de altura, considerando-se a área da projeção vertical do andaime e pago pelo tempo necessário à sua utilização, exclusive: transporte dos elementos do andaime, até a obra (vide item AD 15.10.0200), plataforma ou passarela de Pinho ou similar (vide itens CO 05.05.0400 e CO 05.15.0300).  Montagem e desmontagem dos andaimes (vide item CO 05.15.0100). (desonerado)</v>
          </cell>
          <cell r="E885" t="str">
            <v>m2.mês</v>
          </cell>
          <cell r="F885">
            <v>5</v>
          </cell>
        </row>
        <row r="886">
          <cell r="C886" t="str">
            <v>CO 04.10.0100 (A)</v>
          </cell>
          <cell r="D886" t="str">
            <v>Aluguel de andaime tubular sobre sapatas fixas, formado por elementos de 2m de largura e 1,50m de altura, considerando-se a área da projeção vertical do andaime e pago pelo tempo necessário à sua utilização, exclusive: transporte dos elementos do andaime, até a obra (vide item AD 15.10.0200), plataforma ou passarela de Pinho ou similar (vide itens CO 05.05.0550 e CO 05.15.0300).  Montagem e desmontagem dos andaimes (vide item CO 05.15.0100). (desonerado)</v>
          </cell>
          <cell r="E886" t="str">
            <v>m2.mês</v>
          </cell>
          <cell r="F886">
            <v>6</v>
          </cell>
        </row>
        <row r="887">
          <cell r="C887" t="str">
            <v>CO 04.10.0150 (/)</v>
          </cell>
          <cell r="D887" t="str">
            <v>Aluguel de andaime tubular, para altura de até 4m; exclusive mão-de-obra de montagem e desmontagem e transporte. (desonerado)</v>
          </cell>
          <cell r="E887" t="str">
            <v>un.mês</v>
          </cell>
          <cell r="F887">
            <v>47</v>
          </cell>
        </row>
        <row r="888">
          <cell r="C888" t="str">
            <v>CO 04.10.0200 (/)</v>
          </cell>
          <cell r="D888" t="str">
            <v>Aluguel de andaime tubular, para altura de até 15m; exclusive mão-de-obra de montagem e desmontagem, inclusive transporte. (desonerado)</v>
          </cell>
          <cell r="E888" t="str">
            <v>un.mês</v>
          </cell>
          <cell r="F888">
            <v>233.3</v>
          </cell>
        </row>
        <row r="889">
          <cell r="C889" t="str">
            <v>CO 04.10.0250 (/)</v>
          </cell>
          <cell r="D889" t="str">
            <v>Aluguel de andaime tubular, para altura de 16m até 20m; exclusive mão-de-obra de montagem e desmontagem, inclusive transporte. (desonerado)</v>
          </cell>
          <cell r="E889" t="str">
            <v>un.mês</v>
          </cell>
          <cell r="F889">
            <v>291.8</v>
          </cell>
        </row>
        <row r="890">
          <cell r="C890" t="str">
            <v>CO 04.10.0300 (/)</v>
          </cell>
          <cell r="D890" t="str">
            <v>Aluguel de andaime tubular, para altura de 21m até 50m; exclusive mão-de-obra de montagem e desmontagem, inclusive transporte. (desonerado)</v>
          </cell>
          <cell r="E890" t="str">
            <v>un.mês</v>
          </cell>
          <cell r="F890">
            <v>641.79999999999995</v>
          </cell>
        </row>
        <row r="891">
          <cell r="C891" t="str">
            <v>CO 04.10.0350 (/)</v>
          </cell>
          <cell r="D891" t="str">
            <v>Aluguel de torre-andaime tubular sobre rodízios com largura e profundidade de 1,50m e 10,50m de altura, exclusive transporte dos elementos da torre, plataforma ou passarela  de Pinho ou similar (vide item CO 05.05.0350).  Montagem e desmontagem (vide item CO 05.15.0100). (desonerado)</v>
          </cell>
          <cell r="E891" t="str">
            <v>un.mês</v>
          </cell>
          <cell r="F891">
            <v>201</v>
          </cell>
        </row>
        <row r="892">
          <cell r="C892" t="str">
            <v>CO 04.10.0400 (A)</v>
          </cell>
          <cell r="D892" t="str">
            <v>Aluguel de elevador para obra, de elementos tubulares, para transporte vertical de materiais em cabine aberta, inclusive esta, guincho de 10CV, plataforma e cabos de 16m de altura, exclusive: transporte dos elementos até a obra.  Inclusive montagem e desmontagem. (desonerado)</v>
          </cell>
          <cell r="E892" t="str">
            <v>un.mês</v>
          </cell>
          <cell r="F892">
            <v>1742.43</v>
          </cell>
        </row>
        <row r="893">
          <cell r="C893" t="str">
            <v>CO 04.10.0450 (A)</v>
          </cell>
          <cell r="D893" t="str">
            <v>Aluguel de elevador para obra, de elementos tubulares, para transporte vertical de concreto, pedra, areia e outros materiais, constituído de guincho de 10CV, caçamba automática de 550l, funil para descarga, silo de espera de 1000l e cabos, 16m de altura, exclusive: transporte dos elementos do elevador, inclusive montagem e desmontagem do elevador. (desonerado)</v>
          </cell>
          <cell r="E893" t="str">
            <v>un.mês</v>
          </cell>
          <cell r="F893">
            <v>2268.0300000000002</v>
          </cell>
        </row>
        <row r="894">
          <cell r="C894" t="str">
            <v>CO 04.10.0475 (/)</v>
          </cell>
          <cell r="D894" t="str">
            <v>Aluguel de andaime suspenso, tipo balancin, cadeirinha ou similar, considerando cabo de aço, cordas, equipamentos de segurança (cinto paraquedista, trava quedas, etc), acessórios de montagem e fixação (freios, afastador, jota, barra de ligação, etc), inclusive deslocamentos horizontal e vertical e manutenção do equipamento. (desonerado)</v>
          </cell>
          <cell r="E894" t="str">
            <v>un.mês</v>
          </cell>
          <cell r="F894">
            <v>727.48</v>
          </cell>
        </row>
        <row r="895">
          <cell r="C895" t="str">
            <v>CO 04.10.0500 (/)</v>
          </cell>
          <cell r="D895" t="str">
            <v>Aluguel de andaime suspenso tipo pesado para serviços de revestimento, com 2m de extensão, constituído por 4 guinchos, cabos com 30m, tela protetora e demais materiais necessários à fixação e operação do andaime.  Exclusive: transporte do andaime até a obra, plataforma (vide item CO 05.05.0200), montagem e desmontagem (vide item CO 05.15.0150). (desonerado)</v>
          </cell>
          <cell r="E895" t="str">
            <v>un.mês</v>
          </cell>
          <cell r="F895">
            <v>76.5</v>
          </cell>
        </row>
        <row r="896">
          <cell r="C896" t="str">
            <v>CO 04.10.0550 (/)</v>
          </cell>
          <cell r="D896" t="str">
            <v>Aluguel de andaime suspenso tipo leve, para serviços de pintura, com 3m de extensão, constituído por 2 guinchos, cabos com 45m, tela protetora, plataforma e demais materiais necessários à fixação e operação de andaime.  Exclusive: transporte do andaime até a obra, montagem e desmontagem (vide item CO 05.15.0300). (desonerado)</v>
          </cell>
          <cell r="E896" t="str">
            <v>un.mês</v>
          </cell>
          <cell r="F896">
            <v>300</v>
          </cell>
        </row>
        <row r="897">
          <cell r="C897" t="str">
            <v>CO 04.10.0600 (A)</v>
          </cell>
          <cell r="D897" t="str">
            <v>Teleférico de obra para transporte de materiais diversos encosta acima, incluindo todos os materiais para sua instalação, exclusive aluguel guincho, talha manual e montagem e desmontagem. (desonerado)</v>
          </cell>
          <cell r="E897" t="str">
            <v>m</v>
          </cell>
          <cell r="F897">
            <v>183.06</v>
          </cell>
        </row>
        <row r="898">
          <cell r="C898" t="str">
            <v>CO 04.15 Montagem, Desmontagem, Remontagem e Movimentação Vertical de Andaimes</v>
          </cell>
        </row>
        <row r="899">
          <cell r="C899" t="str">
            <v>CO 04.15.0050 (/)</v>
          </cell>
          <cell r="D899" t="str">
            <v>Montagem e desmontagem de andaime tubular. (desonerado)</v>
          </cell>
          <cell r="E899" t="str">
            <v>h</v>
          </cell>
          <cell r="F899">
            <v>11.07</v>
          </cell>
        </row>
        <row r="900">
          <cell r="C900" t="str">
            <v>CO 04.15.0100 (/)</v>
          </cell>
          <cell r="D900" t="str">
            <v>Montagem e desmontagem de andaime tubular, considerando-se a área vertical recoberta. (desonerado)</v>
          </cell>
          <cell r="E900" t="str">
            <v>m2</v>
          </cell>
          <cell r="F900">
            <v>5.19</v>
          </cell>
        </row>
        <row r="901">
          <cell r="C901" t="str">
            <v>CO 04.15.0150 (/)</v>
          </cell>
          <cell r="D901" t="str">
            <v>Montagem e desmontagem de andaime suspenso, considerando-se a extensão horizontal das fachadas e/ou empenas. (desonerado)</v>
          </cell>
          <cell r="E901" t="str">
            <v>m</v>
          </cell>
          <cell r="F901">
            <v>25.21</v>
          </cell>
        </row>
        <row r="902">
          <cell r="C902" t="str">
            <v>CO 04.15.0200 (/)</v>
          </cell>
          <cell r="D902" t="str">
            <v>Desmontagem e remontagem de andaimes suspensos pendentes da estrutura. (desonerado)</v>
          </cell>
          <cell r="E902" t="str">
            <v>m2</v>
          </cell>
          <cell r="F902">
            <v>41.83</v>
          </cell>
        </row>
        <row r="903">
          <cell r="C903" t="str">
            <v>CO 04.15.0250 (/)</v>
          </cell>
          <cell r="D903" t="str">
            <v>Movimentação vertical de andaime suspenso, considerando-se uma vez a área trabalhada, em projeção vertical. (desonerado)</v>
          </cell>
          <cell r="E903" t="str">
            <v>m2</v>
          </cell>
          <cell r="F903">
            <v>2.08</v>
          </cell>
        </row>
        <row r="904">
          <cell r="C904" t="str">
            <v>CO 04.15.0300 (/)</v>
          </cell>
          <cell r="D904" t="str">
            <v>Movimentação vertical ou horizontal de plataforma ou passarela. (desonerado)</v>
          </cell>
          <cell r="E904" t="str">
            <v>m2</v>
          </cell>
          <cell r="F904">
            <v>0.43</v>
          </cell>
        </row>
        <row r="905">
          <cell r="C905" t="str">
            <v>CO 04.20 Montagem e Desmontagem de Elevadores de Obras</v>
          </cell>
        </row>
        <row r="906">
          <cell r="C906" t="str">
            <v>CO 04.20.0050 (/)</v>
          </cell>
          <cell r="D906" t="str">
            <v>Montagem e desmontagem de elevador de obra de elementos tubulares para transporte vertical de concreto, pedra, areia e outros materiais e para elevadores com transporte vertical de materiais em cabine aberta constituídos de guincho de 10CV, caçamba automática de 550l, funil para descarga, silo de espera de 1000l, e cabos de 16m de altura. (desonerado)</v>
          </cell>
          <cell r="E906" t="str">
            <v>un</v>
          </cell>
          <cell r="F906">
            <v>414.97</v>
          </cell>
        </row>
        <row r="908">
          <cell r="C908" t="str">
            <v>CO 09.05 Equipamentos Auxiliares Diversos</v>
          </cell>
        </row>
        <row r="909">
          <cell r="C909" t="str">
            <v>CO 09.05.0050 (/)</v>
          </cell>
          <cell r="D909" t="str">
            <v>Montagem ou desmontagem de andaime tipo flutuante, com plataforma. (desonerado)</v>
          </cell>
          <cell r="E909" t="str">
            <v>m2</v>
          </cell>
          <cell r="F909">
            <v>85.96</v>
          </cell>
        </row>
        <row r="913">
          <cell r="C913" t="str">
            <v>DR 04.05 Tampão de Ferro Fundido</v>
          </cell>
        </row>
        <row r="914">
          <cell r="C914" t="str">
            <v>DR 04.05.0050 (/)</v>
          </cell>
          <cell r="D914" t="str">
            <v>Tampão de ferro fundido, tipo quadrado até (25x25)cm, assentado com argamassa de cimento e areia no traço 1:4 em volume, exclusive o tampão.  Assentamento. (desonerado)</v>
          </cell>
          <cell r="E914" t="str">
            <v>un</v>
          </cell>
          <cell r="F914">
            <v>33.22</v>
          </cell>
        </row>
        <row r="915">
          <cell r="C915" t="str">
            <v>DR 04.05.0100 (/)</v>
          </cell>
          <cell r="D915" t="str">
            <v>Tampão de ferro fundido, tipo quadrado de (50x50)cm até (1x1)m, assentamento com argamassa de cimento e areia no traço 1:4 em volume, exclusive o tampão. (desonerado)</v>
          </cell>
          <cell r="E915" t="str">
            <v>un</v>
          </cell>
          <cell r="F915">
            <v>67.760000000000005</v>
          </cell>
        </row>
        <row r="916">
          <cell r="C916" t="str">
            <v>DR 04.05.0125 (/)</v>
          </cell>
          <cell r="D916" t="str">
            <v>Tampão de ferro fundido, tipo leve, ou de polietileno de alta densidade, articulado, completo, de 0,30m de diâmetro, padrão RIOLUZ, assentado com argamassa de cimento e areia no traço 1:4 em volume, exclusive o tampão. Assentamento. (desonerado)</v>
          </cell>
          <cell r="E916" t="str">
            <v>un</v>
          </cell>
          <cell r="F916">
            <v>19.02</v>
          </cell>
        </row>
        <row r="917">
          <cell r="C917" t="str">
            <v>DR 04.05.0150 (/)</v>
          </cell>
          <cell r="D917" t="str">
            <v>Tampão de ferro fundido, tipo leve, ou de polietileno de alta densidade, completo, articulado, de 0,60m de diâmetro, padrão RIOLUZ, assentado com argamassa de cimento e areia no traço 1:4 em volume, exclusive o tempão. Assentamento. (desonerado)</v>
          </cell>
          <cell r="E917" t="str">
            <v>un</v>
          </cell>
          <cell r="F917">
            <v>52.89</v>
          </cell>
        </row>
        <row r="918">
          <cell r="C918" t="str">
            <v>DR 04.05.0200 (/)</v>
          </cell>
          <cell r="D918" t="str">
            <v>Tampão de ferro fundido, circular, de 0,60m de diâmetro, pesando 175Kg, assentado com argamassa de cimento e areia no traço 1:4 em volume, exclusive o tampão.  Assentamento. (desonerado)</v>
          </cell>
          <cell r="E918" t="str">
            <v>un</v>
          </cell>
          <cell r="F918">
            <v>66.12</v>
          </cell>
        </row>
        <row r="919">
          <cell r="C919" t="str">
            <v>DR 04.10 Calhas de Concreto Vibrado</v>
          </cell>
        </row>
        <row r="920">
          <cell r="C920" t="str">
            <v>DR 04.10.0050 (/)</v>
          </cell>
          <cell r="D920" t="str">
            <v>Calhas meio-tubo circulares de concreto vibrado, diâmetro interno de 0,30m.  Fornecimento e assentamento. (desonerado)</v>
          </cell>
          <cell r="E920" t="str">
            <v>m</v>
          </cell>
          <cell r="F920">
            <v>41.56</v>
          </cell>
        </row>
        <row r="921">
          <cell r="C921" t="str">
            <v>DR 04.10.0100 (/)</v>
          </cell>
          <cell r="D921" t="str">
            <v>Calhas meio-tubo circulares de concreto vibrado, diâmetro interno de 0,40m.  Fornecimento e assentamento. (desonerado)</v>
          </cell>
          <cell r="E921" t="str">
            <v>m</v>
          </cell>
          <cell r="F921">
            <v>57.96</v>
          </cell>
        </row>
        <row r="922">
          <cell r="C922" t="str">
            <v>DR 04.10.0200 (/)</v>
          </cell>
          <cell r="D922" t="str">
            <v>Calhas meio-tubo circulares de concreto vibrado, diâmetro interno de 0,60m.  Fornecimento e assentamento. (desonerado)</v>
          </cell>
          <cell r="E922" t="str">
            <v>m</v>
          </cell>
          <cell r="F922">
            <v>126.13</v>
          </cell>
        </row>
        <row r="923">
          <cell r="C923" t="str">
            <v>DR 04.15 Tubo de Concreto Classe PS-1 - Águas Pluviais</v>
          </cell>
        </row>
        <row r="924">
          <cell r="C924" t="str">
            <v>DR 04.15.0050 (/)</v>
          </cell>
          <cell r="D924" t="str">
            <v>Tubo de concreto simples, classe PS-1, para coletor de águas pluviais, de 0,30m de diâmetro, aterro e compactação até a altura da geratriz superior do tubo; inclusive fornecimento do material para rejuntamento com argamassa de cimento e areia no traço 1:4.  Fornecimento e assentamento. (desonerado)</v>
          </cell>
          <cell r="E924" t="str">
            <v>m</v>
          </cell>
          <cell r="F924">
            <v>63.59</v>
          </cell>
        </row>
        <row r="925">
          <cell r="C925" t="str">
            <v>DR 04.15.0100 (/)</v>
          </cell>
          <cell r="D925" t="str">
            <v>Tubo de concreto simples, classe PS-1, para coletor de águas pluviais, de 0,40m de diâmetro, aterro e compactação até a altura da geratriz superior do tubo; inclusive fornecimento do material para rejuntamento com argamassa de cimento e areia no traço 1:4.  Fornecimento e assentamento. (desonerado)</v>
          </cell>
          <cell r="E925" t="str">
            <v>m</v>
          </cell>
          <cell r="F925">
            <v>93.88</v>
          </cell>
        </row>
        <row r="926">
          <cell r="C926" t="str">
            <v>DR 04.15.0150 (/)</v>
          </cell>
          <cell r="D926" t="str">
            <v>Tubo de concreto simples, classe PS-1, para coletor de águas pluviais, de 0,50m de diâmetro, aterro e compactação até a altura da geratriz superior do tubo; inclusive fornecimento do material para rejuntamento com argamassa de cimento e areia no traço 1:4.  Fornecimento e assentamento. (desonerado)</v>
          </cell>
          <cell r="E926" t="str">
            <v>m</v>
          </cell>
          <cell r="F926">
            <v>128.94999999999999</v>
          </cell>
        </row>
        <row r="927">
          <cell r="C927" t="str">
            <v>DR 04.15.0200 (/)</v>
          </cell>
          <cell r="D927" t="str">
            <v>Tubo de concreto simples, classe PS-1, para coletor de águas pluviais, de 0,60m de diâmetro, aterro e compactação até a altura da geratriz superior do tubo; inclusive fornecimento do material para rejuntamento com argamassa de cimento e areia no traço 1:4.  Fornecimento e assentamento. (desonerado)</v>
          </cell>
          <cell r="E927" t="str">
            <v>m</v>
          </cell>
          <cell r="F927">
            <v>162.75</v>
          </cell>
        </row>
        <row r="928">
          <cell r="C928" t="str">
            <v>DR 04.20 Tubo de Concreto Classe PA-1 - Águas Pluviais</v>
          </cell>
        </row>
        <row r="929">
          <cell r="C929" t="str">
            <v>DR 04.20.0050 (/)</v>
          </cell>
          <cell r="D929" t="str">
            <v>Tubo de concreto armado, classe PA-1, para galerias de águas pluviais, com diâmetro de 0,40m, aterro e compactação até a geratriz superior do tubo; inclusive fornecimento do material para rejuntamento com argamassa de cimento e areia no traço 1:4.  Fornecimento e assentamento. (desonerado)</v>
          </cell>
          <cell r="E929" t="str">
            <v>m</v>
          </cell>
          <cell r="F929">
            <v>121.3</v>
          </cell>
        </row>
        <row r="930">
          <cell r="C930" t="str">
            <v>DR 04.20.0100 (/)</v>
          </cell>
          <cell r="D930" t="str">
            <v>Tubo de concreto armado, classe PA-1, para galerias de águas pluviais, com diâmetro de 0,50m, aterro e compactação até a geratriz superior do tubo; inclusive fornecimento do material para rejuntamento com argamassa de cimento e areia no traço 1:4.  Fornecimento e assentamento. (desonerado)</v>
          </cell>
          <cell r="E930" t="str">
            <v>m</v>
          </cell>
          <cell r="F930">
            <v>158.25</v>
          </cell>
        </row>
        <row r="931">
          <cell r="C931" t="str">
            <v>DR 04.20.0150 (/)</v>
          </cell>
          <cell r="D931" t="str">
            <v>Tubo de concreto armado, classe PA-1, para galerias de águas pluviais, com diâmetro de 0,60m, aterro e compactação até a geratriz superior do tubo; inclusive fornecimento do material para rejuntamento com argamassa de cimento e areia no traço 1:4.  Fornecimento e assentamento. (desonerado)</v>
          </cell>
          <cell r="E931" t="str">
            <v>m</v>
          </cell>
          <cell r="F931">
            <v>202.64</v>
          </cell>
        </row>
        <row r="932">
          <cell r="C932" t="str">
            <v>DR 04.20.0200 (/)</v>
          </cell>
          <cell r="D932" t="str">
            <v>Tubo de concreto armado, classe PA-1, para galerias de águas pluviais, com diâmetro de 0,70m, aterro e compactação até a geratriz superior do tubo; inclusive fornecimento do material para rejuntamento com argamassa de cimento e areia no traço 1:4.  Fornecimento e assentamento. (desonerado)</v>
          </cell>
          <cell r="E932" t="str">
            <v>m</v>
          </cell>
          <cell r="F932">
            <v>234.59</v>
          </cell>
        </row>
        <row r="933">
          <cell r="C933" t="str">
            <v>DR 04.20.0250 (/)</v>
          </cell>
          <cell r="D933" t="str">
            <v>Tubo de concreto armado, classe PA-1, para galerias de águas pluviais, com diâmetro de 0,80m, aterro e compactação até a geratriz superior do tubo; inclusive fornecimento do material para rejuntamento com argamassa de cimento e areia no traço 1:4.  Fornecimento e assentamento. (desonerado)</v>
          </cell>
          <cell r="E933" t="str">
            <v>m</v>
          </cell>
          <cell r="F933">
            <v>314.69</v>
          </cell>
        </row>
        <row r="934">
          <cell r="C934" t="str">
            <v>DR 04.20.0300 (/)</v>
          </cell>
          <cell r="D934" t="str">
            <v>Tubo de concreto armado, classe PA-1, para galerias de águas pluviais, com diâmetro de 0,90m, aterro e compactação até a geratriz superior do tubo; inclusive fornecimento do material para rejuntamento com argamassa de cimento e areia no traço 1:4.  Fornecimento e assentamento. (desonerado)</v>
          </cell>
          <cell r="E934" t="str">
            <v>m</v>
          </cell>
          <cell r="F934">
            <v>380.95</v>
          </cell>
        </row>
        <row r="935">
          <cell r="C935" t="str">
            <v>DR 04.20.0350 (/)</v>
          </cell>
          <cell r="D935" t="str">
            <v>Tubo de concreto armado, classe PA-1, para galerias de águas pluviais, com diâmetro de 1,00m, aterro e compactação até a geratriz superior do tubo; inclusive fornecimento do material para rejuntamento com argamassa de cimento e areia no traço 1:4.  Fornecimento e assentamento. (desonerado)</v>
          </cell>
          <cell r="E935" t="str">
            <v>m</v>
          </cell>
          <cell r="F935">
            <v>499.41</v>
          </cell>
        </row>
        <row r="936">
          <cell r="C936" t="str">
            <v>DR 04.20.0400 (/)</v>
          </cell>
          <cell r="D936" t="str">
            <v>Tubo de concreto armado, classe PA-1, para galerias de águas pluviais, com diâmetro de 1,10m, aterro e compactação até a geratriz superior do tubo; inclusive fornecimento do material para rejuntamento com argamassa de cimento e areia no traço 1:4.  Fornecimento e assentamento. (desonerado)</v>
          </cell>
          <cell r="E936" t="str">
            <v>m</v>
          </cell>
          <cell r="F936">
            <v>612.98</v>
          </cell>
        </row>
        <row r="937">
          <cell r="C937" t="str">
            <v>DR 04.20.0450 (/)</v>
          </cell>
          <cell r="D937" t="str">
            <v>Tubo de concreto armado, classe PA-1, para galerias de águas pluviais, com diâmetro de 1,20m, aterro e compactação até a geratriz superior do tubo; inclusive fornecimento do material para rejuntamento com argamassa de cimento e areia no traço 1:4.  Fornecimento e assentamento. (desonerado)</v>
          </cell>
          <cell r="E937" t="str">
            <v>m</v>
          </cell>
          <cell r="F937">
            <v>717.99</v>
          </cell>
        </row>
        <row r="938">
          <cell r="C938" t="str">
            <v>DR 04.20.0500 (/)</v>
          </cell>
          <cell r="D938" t="str">
            <v>Tubo de concreto armado, classe PA-1, para galerias de águas pluviais, com diâmetro de 1,50m, aterro e compactação até a geratriz superior do tubo; inclusive fornecimento do material para rejuntamento com argamassa de cimento e areia no traço 1:4.  Fornecimento e assentamento. (desonerado)</v>
          </cell>
          <cell r="E938" t="str">
            <v>m</v>
          </cell>
          <cell r="F938">
            <v>970.56</v>
          </cell>
        </row>
        <row r="939">
          <cell r="C939" t="str">
            <v>DR 04.20.0550 (/)</v>
          </cell>
          <cell r="D939" t="str">
            <v>Tubo de concreto armado, classe PA-1, para galerias de águas pluviais, com diâmetro de 2,00m, aterro e compactação até a geratriz superior do tubo; inclusive fornecimento do material para rejuntamento com argamassa de cimento e areia no traço 1:4.  Fornecimento e assentamento. (desonerado)</v>
          </cell>
          <cell r="E939" t="str">
            <v>m</v>
          </cell>
          <cell r="F939">
            <v>1737.61</v>
          </cell>
        </row>
        <row r="940">
          <cell r="C940" t="str">
            <v>DR 04.25 Tubo de Concreto Classe PA-2 - Águas Pluviais</v>
          </cell>
        </row>
        <row r="941">
          <cell r="C941" t="str">
            <v>DR 04.25.0050 (/)</v>
          </cell>
          <cell r="D941" t="str">
            <v>Tubo de concreto armado, classe PA-2, para galerias de águas pluviais, com diâmetro de 0,40m, aterro e compactação até a geratriz superior do tubo; inclusive fornecimento do material para rejuntamento com argamassa de cimento e areia no traço 1:4.  Fornecimento e assentamento. (desonerado)</v>
          </cell>
          <cell r="E941" t="str">
            <v>m</v>
          </cell>
          <cell r="F941">
            <v>140.91999999999999</v>
          </cell>
        </row>
        <row r="942">
          <cell r="C942" t="str">
            <v>DR 04.25.0100 (/)</v>
          </cell>
          <cell r="D942" t="str">
            <v>Tubo de concreto armado, classe PA-2, para galerias de águas pluviais, com diâmetro de 0,50m, aterro e compactação até a geratriz superior do tubo; inclusive fornecimento do material para rejuntamento com argamassa de cimento e areia no traço 1:4.  Fornecimento e assentamento. (desonerado)</v>
          </cell>
          <cell r="E942" t="str">
            <v>m</v>
          </cell>
          <cell r="F942">
            <v>183.54</v>
          </cell>
        </row>
        <row r="943">
          <cell r="C943" t="str">
            <v>DR 04.25.0150 (/)</v>
          </cell>
          <cell r="D943" t="str">
            <v>Tubo de concreto armado, classe PA-2, para galerias de águas pluviais, com diâmetro de 0,60m, aterro e compactação até a geratriz superior do tubo; inclusive fornecimento do material para rejuntamento com argamassa de cimento e areia no traço 1:4.  Fornecimento e assentamento. (desonerado)</v>
          </cell>
          <cell r="E943" t="str">
            <v>m</v>
          </cell>
          <cell r="F943">
            <v>245.38</v>
          </cell>
        </row>
        <row r="944">
          <cell r="C944" t="str">
            <v>DR 04.25.0170 (/)</v>
          </cell>
          <cell r="D944" t="str">
            <v>Tubo de concreto armado, classe PA-2, para galerias de aguas pluviais, com diametro de 0,70m, aterro e compactacao ate a geratriz superior do tubo; inclusive fornecimento do material para rejuntamento com argamassa de cimento e areia no traco 1:4. Fornecimento e assentamento.</v>
          </cell>
          <cell r="E944" t="str">
            <v>m</v>
          </cell>
          <cell r="F944">
            <v>329.36</v>
          </cell>
        </row>
        <row r="945">
          <cell r="C945" t="str">
            <v>DR 04.25.0180 (/)</v>
          </cell>
          <cell r="D945" t="str">
            <v>Tubo de concreto armado, classe PA-2, para galerias de aguas pluviais, com diametro de 0,80m, aterro e compactacao ate a geratriz superior do tubo; inclusive fornecimento do material para rejuntamento com argamassa de cimento e areia no traco 1:4. Fornecimento e assentamento.</v>
          </cell>
          <cell r="E945" t="str">
            <v>m</v>
          </cell>
          <cell r="F945">
            <v>333.74</v>
          </cell>
        </row>
        <row r="946">
          <cell r="C946" t="str">
            <v>DR 04.25.0190 (/)</v>
          </cell>
          <cell r="D946" t="str">
            <v>Tubo de concreto armado, classe PA-2, para galerias de aguas pluviais, com diametro de 0,90m, aterro e compactacao ate a geratriz superior do tubo; inclusive fornecimento do material para rejuntamento com argamassa de cimento e areia no traco 1:4. Fornecimento e assentamento.</v>
          </cell>
          <cell r="E946" t="str">
            <v>m</v>
          </cell>
          <cell r="F946">
            <v>333.06</v>
          </cell>
        </row>
        <row r="947">
          <cell r="C947" t="str">
            <v>DR 04.25.0200 (/)</v>
          </cell>
          <cell r="D947" t="str">
            <v>Tubo de concreto armado, classe PA-2, para galerias de águas pluviais, com diâmetro de 1,00m, aterro e compactação até a geratriz superior do tubo; inclusive fornecimento do material para rejuntamento com argamassa de cimento e areia no traço 1:4.  Fornecimento e assentamento. (desonerado)</v>
          </cell>
          <cell r="E947" t="str">
            <v>m</v>
          </cell>
          <cell r="F947">
            <v>567.13</v>
          </cell>
        </row>
        <row r="948">
          <cell r="C948" t="str">
            <v>DR 04.25.0250 (/)</v>
          </cell>
          <cell r="D948" t="str">
            <v>Tubo de concreto armado, classe PA-2, para galerias de aguas pluviais, com diametro de 1,20m, aterro e compactacao ate a geratriz superior do tubo; inclusive fornecimento do material para rejuntamento com argamassa de cimento e areia no traco 1:4. Fornecimento e assentamento.</v>
          </cell>
          <cell r="E948" t="str">
            <v>m</v>
          </cell>
          <cell r="F948">
            <v>720.34</v>
          </cell>
        </row>
        <row r="949">
          <cell r="C949" t="str">
            <v>DR 04.25.0300 (/)</v>
          </cell>
          <cell r="D949" t="str">
            <v>Tubo de concreto armado, classe PA-2, para galerias de aguas pluviais, com diametro de 1,50m, aterro e compactacao ate a geratriz superior do tubo; inclusive fornecimento do material para rejuntamento com argamassa de cimento e areia no traco 1:4. Fornecimento e assentamento.</v>
          </cell>
          <cell r="E949" t="str">
            <v>m</v>
          </cell>
          <cell r="F949">
            <v>782.24</v>
          </cell>
        </row>
        <row r="950">
          <cell r="C950" t="str">
            <v>DR 04.25.0350 (/)</v>
          </cell>
          <cell r="D950" t="str">
            <v>Tubo de concreto armado, classe PA-2, para galerias de aguas pluviais, com diametro de 2,00m, aterro e compactacao ate a geratriz superior do tubo; inclusive fornecimento do material para rejuntamento com argamassa de cimento e areia no traco 1:4. Fornecimento e assentamento.</v>
          </cell>
          <cell r="E950" t="str">
            <v>m</v>
          </cell>
          <cell r="F950">
            <v>1900.61</v>
          </cell>
        </row>
        <row r="951">
          <cell r="C951" t="str">
            <v>DR 04.27 Tubo de Concreto Armado, Classe EA2, Esgoto Sanitário</v>
          </cell>
        </row>
        <row r="952">
          <cell r="C952" t="str">
            <v>DR 04.27.0300 (/)</v>
          </cell>
          <cell r="D952" t="str">
            <v>Tubo de concreto armado com junta elástica, classe EA-2, para coletor de esgoto sanitário, com diâmetro de 0,30m, aterro e compactação até a geratriz superior do tubo.  Fornecimento e assentamento. (desonerado)</v>
          </cell>
          <cell r="E952" t="str">
            <v>m</v>
          </cell>
          <cell r="F952">
            <v>97.33</v>
          </cell>
        </row>
        <row r="953">
          <cell r="C953" t="str">
            <v>DR 04.27.0400 (/)</v>
          </cell>
          <cell r="D953" t="str">
            <v>Tubo de concreto armado com junta elástica, classe EA-2, para coletor de esgoto sanitário, com diâmetro de 0,40m, aterro e compactação até a geratriz superior do tubo.  Fornecimento e assentamento. (desonerado)</v>
          </cell>
          <cell r="E953" t="str">
            <v>m</v>
          </cell>
          <cell r="F953">
            <v>197.65</v>
          </cell>
        </row>
        <row r="954">
          <cell r="C954" t="str">
            <v>DR 04.27.0500 (/)</v>
          </cell>
          <cell r="D954" t="str">
            <v>Tubo de concreto armado com junta elástica, classe EA-2, para coletor de esgoto sanitário, com diâmetro de 0,50m, aterro e compactação até a geratriz superior do tubo.  Fornecimento e assentamento. (desonerado)</v>
          </cell>
          <cell r="E954" t="str">
            <v>m</v>
          </cell>
          <cell r="F954">
            <v>319.81</v>
          </cell>
        </row>
        <row r="955">
          <cell r="C955" t="str">
            <v>DR 04.27.0600 (/)</v>
          </cell>
          <cell r="D955" t="str">
            <v>Tubo de concreto armado com junta elástica, classe EA-2, para coletor de esgoto sanitário, com diâmetro de 0,60m, aterro e compactação até a geratriz superior do tubo.  Fornecimento e assentamento. (desonerado)</v>
          </cell>
          <cell r="E955" t="str">
            <v>m</v>
          </cell>
          <cell r="F955">
            <v>388.14</v>
          </cell>
        </row>
        <row r="956">
          <cell r="C956" t="str">
            <v>DR 04.27.0700 (/)</v>
          </cell>
          <cell r="D956" t="str">
            <v>Tubo de concreto armado com junta elástica, classe EA2,  para coletor de esgoto sanitário, com diâmetro de 0,70m, aterro e compactação até a geratriz superior do tubo.  Fornecimento e assentamento. (desonerado)</v>
          </cell>
          <cell r="E956" t="str">
            <v>m</v>
          </cell>
          <cell r="F956">
            <v>486.79</v>
          </cell>
        </row>
        <row r="957">
          <cell r="C957" t="str">
            <v>DR 04.27.0901 (/)</v>
          </cell>
          <cell r="D957" t="str">
            <v>Tubo de concreto armado com junta elástica, classe EA-2, para coletor de esgoto sanitário, com diâmetro de 0,90m, aterro e compactação até a geratriz superior do tubo.  Fornecimento e assentamento. (desonerado)</v>
          </cell>
          <cell r="E957" t="str">
            <v>m</v>
          </cell>
          <cell r="F957">
            <v>666.12</v>
          </cell>
        </row>
        <row r="958">
          <cell r="C958" t="str">
            <v>DR 04.30 Manilhas Cerâmicas Rejuntadas com Argamassa</v>
          </cell>
        </row>
        <row r="959">
          <cell r="C959" t="str">
            <v>DR 04.30.0050 (/)</v>
          </cell>
          <cell r="D959" t="str">
            <v>Manilha cerâmica vidrada, conforme especificações da CEDAE, para esgoto sanitário, aterro e compactação até a altura da geratriz superior do tubo, com diâmetro 0,10m, inclusive fornecimento do material para rejuntamento com argamassa de cimento e areia no traço 1:4. Fornecimento e assentamento. (desonerado)</v>
          </cell>
          <cell r="E959" t="str">
            <v>m</v>
          </cell>
          <cell r="F959">
            <v>20.059999999999999</v>
          </cell>
        </row>
        <row r="960">
          <cell r="C960" t="str">
            <v>DR 04.30.0100 (/)</v>
          </cell>
          <cell r="D960" t="str">
            <v>Manilha cerâmica vidrada, conforme especificações da CEDAE, para esgoto sanitário, aterro e compactação até a altura da geratriz superior do tubo, com diâmetro 0,15m, inclusive fornecimento do material para rejuntamento com argamassa de cimento e areia no traço 1:4. Fornecimento e assentamento. (desonerado)</v>
          </cell>
          <cell r="E960" t="str">
            <v>m</v>
          </cell>
          <cell r="F960">
            <v>33.94</v>
          </cell>
        </row>
        <row r="961">
          <cell r="C961" t="str">
            <v>DR 04.30.0150 (/)</v>
          </cell>
          <cell r="D961" t="str">
            <v>Manilha cerâmica vidrada, conforme especificações da CEDAE, para esgoto sanitário, aterro e compactação até a altura da geratriz superior do tubo, com diâmetro 0,20m, inclusive fornecimento do material para rejuntamento com argamassa de cimento e areia no traço 1:4. Fornecimento e assentamento. (desonerado)</v>
          </cell>
          <cell r="E961" t="str">
            <v>m</v>
          </cell>
          <cell r="F961">
            <v>44.49</v>
          </cell>
        </row>
        <row r="962">
          <cell r="C962" t="str">
            <v>DR 04.30.0200 (/)</v>
          </cell>
          <cell r="D962" t="str">
            <v>Manilha cerâmica vidrada, conforme especificações da CEDAE, para esgoto sanitário, aterro e compactação até a altura da geratriz superior do tubo, com diâmetro 0,25m, inclusive fornecimento do material para rejuntamento com argamassa de cimento e areia no traço 1:4. Fornecimento e assentamento. (desonerado)</v>
          </cell>
          <cell r="E962" t="str">
            <v>m</v>
          </cell>
          <cell r="F962">
            <v>81.2</v>
          </cell>
        </row>
        <row r="963">
          <cell r="C963" t="str">
            <v>DR 04.30.0250 (/)</v>
          </cell>
          <cell r="D963" t="str">
            <v>Manilha cerâmica vidrada, conforme especificações da CEDAE, para esgoto sanitário, aterro e compactação até a altura da geratriz superior do tubo, com diâmetro 0,30m, inclusive fornecimento do material para rejuntamento com argamassa de cimento e areia no traço 1:4. Fornecimento e assentamento. (desonerado)</v>
          </cell>
          <cell r="E963" t="str">
            <v>m</v>
          </cell>
          <cell r="F963">
            <v>118</v>
          </cell>
        </row>
        <row r="964">
          <cell r="C964" t="str">
            <v>DR 04.35 Conexões de Cerâmica</v>
          </cell>
        </row>
        <row r="965">
          <cell r="C965" t="str">
            <v>DR 04.35.0050 (/)</v>
          </cell>
          <cell r="D965" t="str">
            <v>Curva cerâmica de 45° ou 90° de cerâmica, vibrada internamente, para esgoto, com diâmetro de 0,15m, inclusive fornecimento do material para rejuntamento com argamassa de cimento e areia no traço 1:4.  Fornecimento e assentamento. (desonerado)</v>
          </cell>
          <cell r="E965" t="str">
            <v>un</v>
          </cell>
          <cell r="F965">
            <v>24.69</v>
          </cell>
        </row>
        <row r="966">
          <cell r="C966" t="str">
            <v>DR 04.35.0100 (/)</v>
          </cell>
          <cell r="D966" t="str">
            <v>Junção de 45° ou 90° de cerâmica, vibrada internamente, para esgoto, com diâmetro de 0,15m, inclusive fornecimento do material para rejuntamento com argamassa de cimento e areia no traço 1:4.  Fornecimento e assentamento. (desonerado)</v>
          </cell>
          <cell r="E966" t="str">
            <v>un</v>
          </cell>
          <cell r="F966">
            <v>34.89</v>
          </cell>
        </row>
        <row r="967">
          <cell r="C967" t="str">
            <v>DR 04.35.0150 (/)</v>
          </cell>
          <cell r="D967" t="str">
            <v>Junção de 45° ou 90°, vibrada internamente, para esgoto, com diâmetro de 0,20m, inclusive fornecimento do material para rejuntamento com argamassa de cimento e areia no traço 1:4. Fornecimento e assentamento. (desonerado)</v>
          </cell>
          <cell r="E967" t="str">
            <v>un</v>
          </cell>
          <cell r="F967">
            <v>45.34</v>
          </cell>
        </row>
        <row r="968">
          <cell r="C968" t="str">
            <v>DR 04.40 Tubo de PVC Rígido para Esgotos Sanitários</v>
          </cell>
        </row>
        <row r="969">
          <cell r="C969" t="str">
            <v>DR 04.40.0050 (/)</v>
          </cell>
          <cell r="D969" t="str">
            <v>Tubo de PVC rígido (NBR-7362), tipo Vinilfort ou similar, para coletor de esgoto sanitário, com diâmetro nominal de 100mm, compreendendo carga e descarga, colocação na vala, montagem e reaterro até a geratriz superior do tubo, inclusive anel de borracha.  Fornecimento e assentamento. (desonerado)</v>
          </cell>
          <cell r="E969" t="str">
            <v>m</v>
          </cell>
          <cell r="F969">
            <v>25.2</v>
          </cell>
        </row>
        <row r="970">
          <cell r="C970" t="str">
            <v>DR 04.40.0100 (/)</v>
          </cell>
          <cell r="D970" t="str">
            <v>Tubo de PVC rígido (NBR-7362), tipo Vinilfort ou similar, para coletor de esgoto sanitário, com diâmetro nominal de 150mm, compreendendo carga e descarga, colocação na vala, montagem e reaterro até a geratriz superior do tubo, inclusive anel de borracha.  Fornecimento e assentamento. (desonerado)</v>
          </cell>
          <cell r="E970" t="str">
            <v>m</v>
          </cell>
          <cell r="F970">
            <v>44.25</v>
          </cell>
        </row>
        <row r="971">
          <cell r="C971" t="str">
            <v>DR 04.40.0150 (/)</v>
          </cell>
          <cell r="D971" t="str">
            <v>Tubo de PVC rígido (NBR-7362), tipo Vinilfort ou similar, para coletor de esgoto sanitário, com diâmetro nominal de 200mm, compreendendo carga e descarga, colocação na vala, montagem e reaterro até a geratriz superior do tubo, inclusive anel de borracha.  Fornecimento e assentamento. (desonerado)</v>
          </cell>
          <cell r="E971" t="str">
            <v>m</v>
          </cell>
          <cell r="F971">
            <v>62.35</v>
          </cell>
        </row>
        <row r="972">
          <cell r="C972" t="str">
            <v>DR 04.40.0200 (/)</v>
          </cell>
          <cell r="D972" t="str">
            <v>Tubo de PVC rígido (NBR-7362), tipo Vinilfort ou similar, para coletor de esgoto sanitário, com diâmetro nominal de 250mm, compreendendo carga e descarga, colocação na vala, montagem e reaterro até a geratriz superior do tubo, inclusive anel de borracha.  Fornecimento e assentamento. (desonerado)</v>
          </cell>
          <cell r="E972" t="str">
            <v>m</v>
          </cell>
          <cell r="F972">
            <v>101.72</v>
          </cell>
        </row>
        <row r="973">
          <cell r="C973" t="str">
            <v>DR 04.40.0250 (/)</v>
          </cell>
          <cell r="D973" t="str">
            <v>Tubo de PVC rígido (NBR-7362), tipo Vinilfort ou similar, para coletor de esgoto sanitário, com diâmetro nominal de 300mm, compreendendo carga e descarga, colocação na vala, montagem e reaterro até a geratriz superior do tubo, inclusive anel de borracha.  Fornecimento e assentamento. (desonerado)</v>
          </cell>
          <cell r="E973" t="str">
            <v>m</v>
          </cell>
          <cell r="F973">
            <v>156.88</v>
          </cell>
        </row>
        <row r="974">
          <cell r="C974" t="str">
            <v>DR 04.41 Tubulações em PEAD Dupla Parede para Esgotos Sanitários</v>
          </cell>
        </row>
        <row r="975">
          <cell r="C975" t="str">
            <v>DR 04.41.0100 (/)</v>
          </cell>
          <cell r="D975" t="str">
            <v>Tubo corrugado de polietileno de alta densidade, fabricado com matéria prima virgem, dupla  parede, para redes coletoras de esgotos, linha Kanasan da Kanaflex ou similar, cor ocre (de acordo com a NBR 7362), diâmetro nominal de 100mm (diâmetro interno de 94mm), incluindo 1 (uma) luva e 2 (dois) anéis de vedação, compreendendo carga e descarga, colocação na vala, montagem e reaterro até a geratriz superior do tubo.  Fornecimento e colocação. (desonerado)</v>
          </cell>
          <cell r="E975" t="str">
            <v>m</v>
          </cell>
          <cell r="F975">
            <v>28.62</v>
          </cell>
        </row>
        <row r="976">
          <cell r="C976" t="str">
            <v>DR 04.41.0150 (/)</v>
          </cell>
          <cell r="D976" t="str">
            <v>Tubo corrugado de polietileno de alta densidade, fabricado com matéria prima virgem, dupla  parede, para redes coletoras de esgotos, linha Kanasan da Kanaflex ou similar, cor ocre (de acordo com a NBR 7362), diâmetro nominal de 150mm (diâmetro interno de 135mm), incluindo 1 (uma) luva e 2 (dois) anéis de vedação, compreendendo carga e descarga, colocação na vala, montagem e reaterro até a geratriz superior do tubo.  Fornecimento e colocação. (desonerado)</v>
          </cell>
          <cell r="E976" t="str">
            <v>m</v>
          </cell>
          <cell r="F976">
            <v>53.32</v>
          </cell>
        </row>
        <row r="977">
          <cell r="C977" t="str">
            <v>DR 04.45 Tubos de PVC rígido para adução e distribuição de àgua</v>
          </cell>
        </row>
        <row r="978">
          <cell r="C978" t="str">
            <v>DR 04.45.0050 (A)</v>
          </cell>
          <cell r="D978" t="str">
            <v>Tubo de PVC rígido - PBA, classe 12, para adução e distibuição de águas, com diâmetro nominal de 50mm, compreendendo carga e descarga, colocação na vala, montagem e reaterro até a geratriz superior do tubo, inclusive anel de borracha.  Fornecimento e assentamento. (desonerado)</v>
          </cell>
          <cell r="E978" t="str">
            <v>m</v>
          </cell>
          <cell r="F978">
            <v>13.68</v>
          </cell>
        </row>
        <row r="979">
          <cell r="C979" t="str">
            <v>DR 04.45.0053 (A)</v>
          </cell>
          <cell r="D979" t="str">
            <v>Tubo de PVC rígido - PBA, classe 12, para adução e distribuição de águas, com diâmetro nominal de 75mm, compreendendo carga e descarga, colocação na vala, montagem e reaterro até a geratriz superior do tubo, inclusive anel de borracha.  Fornecimento e assentamento. (desonerado)</v>
          </cell>
          <cell r="E979" t="str">
            <v>m</v>
          </cell>
          <cell r="F979">
            <v>23.06</v>
          </cell>
        </row>
        <row r="980">
          <cell r="C980" t="str">
            <v>DR 04.45.0056 (A)</v>
          </cell>
          <cell r="D980" t="str">
            <v>Tubo de PVC rígido - PBA, classe 12, para adução e distibuição de águas, com diâmetro nominal de 100mm, compreendendo carga e descarga, colocação na vala, montagem e reaterro até a geratriz superior do tubo, inclusive anel de borracha.  Fornecimento e assentamento. (desonerado)</v>
          </cell>
          <cell r="E980" t="str">
            <v>m</v>
          </cell>
          <cell r="F980">
            <v>28.54</v>
          </cell>
        </row>
        <row r="981">
          <cell r="C981" t="str">
            <v>DR 04.45.0100 (/)</v>
          </cell>
          <cell r="D981" t="str">
            <v>Tubo de PVC rígido - PBA, classe 15 (EB-183), para adução e distribuição de águas, com diâmetro nominal de 50mm, compreendendo carga e descarga, colocação na vala, montagem e reaterro até a geratriz superior do tubo, inclusive anel de borracha.  Fornecimento e assentamento. (desonerado)</v>
          </cell>
          <cell r="E981" t="str">
            <v>m</v>
          </cell>
          <cell r="F981">
            <v>15.51</v>
          </cell>
        </row>
        <row r="982">
          <cell r="C982" t="str">
            <v>DR 04.45.0103 (/)</v>
          </cell>
          <cell r="D982" t="str">
            <v>Tubo de PVC rígido - PBA, classe 15 (EB-183), para adução e distribuição de águas, com diâmetro nominal de 75mm, compreendendo carga e descarga, colocação na vala, montagem e reaterro até a geratriz superior do tubo, inclusive anel de borracha.  Fornecimento e assentamento. (desonerado)</v>
          </cell>
          <cell r="E982" t="str">
            <v>m</v>
          </cell>
          <cell r="F982">
            <v>26.67</v>
          </cell>
        </row>
        <row r="983">
          <cell r="C983" t="str">
            <v>DR 04.45.0106 (/)</v>
          </cell>
          <cell r="D983" t="str">
            <v>Tubo de PVC rígido - PBA, classe 15, (EB-183), para adução e distribuição de águas, com diâmetro nominal de 100mm, compreendendo carga e descarga, colocação na vala, montagem e reaterro até a geratriz superior do tubo, inclusive anel de borracha.  Fornecimento e assentamento. (desonerado)</v>
          </cell>
          <cell r="E983" t="str">
            <v>m</v>
          </cell>
          <cell r="F983">
            <v>41.77</v>
          </cell>
        </row>
        <row r="984">
          <cell r="C984" t="str">
            <v>DR 04.45.0150 (A)</v>
          </cell>
          <cell r="D984" t="str">
            <v>Tubo de PVC rígido - PBA, classe 20, para adução e distibuição de águas, com diâmetro nominal de 50mm, compreendendo carga e descarga, colocação na vala, montagem e reaterro até a geratriz superior do tubo, inclusive anel de borracha.  Fornecimento e assentamento. (desonerado)</v>
          </cell>
          <cell r="E984" t="str">
            <v>m</v>
          </cell>
          <cell r="F984">
            <v>18.510000000000002</v>
          </cell>
        </row>
        <row r="985">
          <cell r="C985" t="str">
            <v>DR 04.45.0153 (/)</v>
          </cell>
          <cell r="D985" t="str">
            <v>Tubo de PVC rígido - PBA, classe 20, para adução e distibuição de águas, com diâmetro nominal de 75mm, compreendendo carga e descarga, colocação na vala, montagem e reaterro até a geratriz superior do tubo, inclusive anel de borracha.  Fornecimento e assentamento. (desonerado)</v>
          </cell>
          <cell r="E985" t="str">
            <v>m</v>
          </cell>
          <cell r="F985">
            <v>32.43</v>
          </cell>
        </row>
        <row r="986">
          <cell r="C986" t="str">
            <v>DR 04.45.0156 (/)</v>
          </cell>
          <cell r="D986" t="str">
            <v>Tubo de PVC rígido - PBA, classe 20, para adução e distibuição de águas, com diâmetro nominal de 100mm, compreendendo carga e descarga, colocação na vala, montagem e reaterro até a geratriz superior do tubo, inclusive anel de borracha.  Fornecimento e assentamento. (desonerado)</v>
          </cell>
          <cell r="E986" t="str">
            <v>m</v>
          </cell>
          <cell r="F986">
            <v>50.75</v>
          </cell>
        </row>
        <row r="987">
          <cell r="C987" t="str">
            <v>DR 04.45.0200 (A)</v>
          </cell>
          <cell r="D987" t="str">
            <v>Tubo de PVC rígido - DEFoFo, para adução e distribuição de águas, com diâmetro nominal de 100mm, compreendendo carga e descarga, colocação na vala, montagem e reaterro até a geratriz superior do tubo, inclusive anel de borracha.  Fornecimento e assentamento. (desonerado)</v>
          </cell>
          <cell r="E987" t="str">
            <v>m</v>
          </cell>
          <cell r="F987">
            <v>41.25</v>
          </cell>
        </row>
        <row r="988">
          <cell r="C988" t="str">
            <v>DR 04.45.0203 (A)</v>
          </cell>
          <cell r="D988" t="str">
            <v>Tubo de PVC rígido - DEFoFo, para adução e distribuição de águas, com diâmetro nominal de 150mm, compreendendo carga e descarga, colocação na vala, montagem e reaterro até a geratriz superior do tubo, inclusive anel de borracha.  Fornecimento e assentamento. (desonerado)</v>
          </cell>
          <cell r="E988" t="str">
            <v>m</v>
          </cell>
          <cell r="F988">
            <v>79.59</v>
          </cell>
        </row>
        <row r="989">
          <cell r="C989" t="str">
            <v>DR 04.45.0206 (A)</v>
          </cell>
          <cell r="D989" t="str">
            <v>Tubo de PVC rígido - DEFoFo, para adução e distribuição de águas, com diâmetro nominal de 200mm, compreendendo carga e descarga, colocação na vala, montagem e reaterro até a geratriz superior do tubo, inclusive  anel de borracha.  Fornecimento e assentamento. (desonerado)</v>
          </cell>
          <cell r="E989" t="str">
            <v>m</v>
          </cell>
          <cell r="F989">
            <v>131.11000000000001</v>
          </cell>
        </row>
        <row r="990">
          <cell r="C990" t="str">
            <v>DR 04.45.0209 (A)</v>
          </cell>
          <cell r="D990" t="str">
            <v>Tubo de PVC rígido - DEFoFo, para adução e distribuição de águas, com diâmetro nominal de 250mm, compreendendo carga e descarga, colocação na vala, montagem e reaterro até a geratriz superior do tubo, inclusive anel de borracha.  Fornecimento e assentamento. (desonerado)</v>
          </cell>
          <cell r="E990" t="str">
            <v>m</v>
          </cell>
          <cell r="F990">
            <v>200.16</v>
          </cell>
        </row>
        <row r="991">
          <cell r="C991" t="str">
            <v>DR 04.45.0212 (A)</v>
          </cell>
          <cell r="D991" t="str">
            <v>Tubo de PVC rígido - DEFoFo, para adução e distribuição de águas, com diâmetro nominal de 300mm, compreendendo carga e descarga, colocação na vala, montagem e reaterro até a geratriz superior do tubo, inclusive anel de borracha.  Fornecimento e assentamento. (desonerado)</v>
          </cell>
          <cell r="E991" t="str">
            <v>m</v>
          </cell>
          <cell r="F991">
            <v>278.99</v>
          </cell>
        </row>
        <row r="992">
          <cell r="C992" t="str">
            <v>DR 04.50 Conexões e Acessórios de Tubo de PVC Rígido</v>
          </cell>
        </row>
        <row r="993">
          <cell r="C993" t="str">
            <v>DR 04.50.0050 (/)</v>
          </cell>
          <cell r="D993" t="str">
            <v>Adaptador de PVC rígido - PBA com 1 bolsa e rosca, classe 12, inclusive fornecimento do material para junta (anel de borracha e lubrificante) com diâmetro de 50mm.  Fornecimento e assentamento. (desonerado)</v>
          </cell>
          <cell r="E993" t="str">
            <v>un</v>
          </cell>
          <cell r="F993">
            <v>21.71</v>
          </cell>
        </row>
        <row r="994">
          <cell r="C994" t="str">
            <v>DR 04.50.0053 (/)</v>
          </cell>
          <cell r="D994" t="str">
            <v>Adaptador de PVC rígido - PBA com 1 bolsa e rosca, classe 12, inclusive fornecimento do material para junta (anel de borracha e lubrificante) com diâmetro de 75mm.  Fornecimento e assentamento. (desonerado)</v>
          </cell>
          <cell r="E994" t="str">
            <v>un</v>
          </cell>
          <cell r="F994">
            <v>42.72</v>
          </cell>
        </row>
        <row r="995">
          <cell r="C995" t="str">
            <v>DR 04.50.0056 (/)</v>
          </cell>
          <cell r="D995" t="str">
            <v>Adaptador de PVC rígido - PBA com 1 bolsa e rosca, classe 12, inclusive fornecimento do material para junta (anel de borracha e lubrificante) com diâmetro de 100mm.  Fornecimento e assentamento. (desonerado)</v>
          </cell>
          <cell r="E995" t="str">
            <v>un</v>
          </cell>
          <cell r="F995">
            <v>59.52</v>
          </cell>
        </row>
        <row r="996">
          <cell r="C996" t="str">
            <v>DR 04.50.0100 (/)</v>
          </cell>
          <cell r="D996" t="str">
            <v>Adaptador de PVC rígido - PBA com 1 bolsa e rosca, classe 12, diâmetro de 50mm.  Fornecimento e assentamento. (desonerado)</v>
          </cell>
          <cell r="E996" t="str">
            <v>un</v>
          </cell>
          <cell r="F996">
            <v>14.75</v>
          </cell>
        </row>
        <row r="997">
          <cell r="C997" t="str">
            <v>DR 04.50.0103 (/)</v>
          </cell>
          <cell r="D997" t="str">
            <v>Adaptador de PVC rígido - PBA com 1 bolsa e rosca, classe 12, diâmetro de 75mm.  Fornecimento e assentamento. (desonerado)</v>
          </cell>
          <cell r="E997" t="str">
            <v>un</v>
          </cell>
          <cell r="F997">
            <v>29.95</v>
          </cell>
        </row>
        <row r="998">
          <cell r="C998" t="str">
            <v>DR 04.50.0150 (/)</v>
          </cell>
          <cell r="D998" t="str">
            <v>Adaptador de PVC rígido - PBA à  bolsa de ferro fundido junta elástica com 1 ponta e 1 bolsa, classe 12, diâmetro de 50mm.  Fornecimento e assentamento. (desonerado)</v>
          </cell>
          <cell r="E998" t="str">
            <v>un</v>
          </cell>
          <cell r="F998">
            <v>20.34</v>
          </cell>
        </row>
        <row r="999">
          <cell r="C999" t="str">
            <v>DR 04.50.0153 (/)</v>
          </cell>
          <cell r="D999" t="str">
            <v>Adaptador de PVC rígido - PBA à  bolsa de ferro fundido junta elástica com 1 ponta e 1 bolsa, classe 12, diâmetro de 75mm.  Fornecimento e assentamento. (desonerado)</v>
          </cell>
          <cell r="E999" t="str">
            <v>un</v>
          </cell>
          <cell r="F999">
            <v>37.840000000000003</v>
          </cell>
        </row>
        <row r="1000">
          <cell r="C1000" t="str">
            <v>DR 04.50.0156 (/)</v>
          </cell>
          <cell r="D1000" t="str">
            <v>Adaptador de PVC rígido - PBA à  bolsa de ferro fundido junta elástica com 1 ponta e 1 bolsa, classe 12, diâmetro de 100mm.  Fornecimento e assentamento. (desonerado)</v>
          </cell>
          <cell r="E1000" t="str">
            <v>un</v>
          </cell>
          <cell r="F1000">
            <v>68.38</v>
          </cell>
        </row>
        <row r="1001">
          <cell r="C1001" t="str">
            <v>DR 04.50.0200 (/)</v>
          </cell>
          <cell r="D1001" t="str">
            <v>Adaptador de PVC rígido, Vinilfort, com 1 ponta e 1 bolsa, para tubo cerâmico, diâmetro de (100x100)mm.  Fornecimento e assentamento. (desonerado)</v>
          </cell>
          <cell r="E1001" t="str">
            <v>un</v>
          </cell>
          <cell r="F1001">
            <v>29.8</v>
          </cell>
        </row>
        <row r="1002">
          <cell r="C1002" t="str">
            <v>DR 04.50.0250 (/)</v>
          </cell>
          <cell r="D1002" t="str">
            <v>Cap de PVC rígido - PBA com 1 bolsa, classe 12, diâmetro de 50mm.  Fornecimento e assentamento. (desonerado)</v>
          </cell>
          <cell r="E1002" t="str">
            <v>un</v>
          </cell>
          <cell r="F1002">
            <v>11.19</v>
          </cell>
        </row>
        <row r="1003">
          <cell r="C1003" t="str">
            <v>DR 04.50.0253 (/)</v>
          </cell>
          <cell r="D1003" t="str">
            <v>Cap de PVC rígido - PBA com 1 bolsa, classe 12, diâmetro de 75mm.  Fornecimento e assentamento. (desonerado)</v>
          </cell>
          <cell r="E1003" t="str">
            <v>un</v>
          </cell>
          <cell r="F1003">
            <v>20.41</v>
          </cell>
        </row>
        <row r="1004">
          <cell r="C1004" t="str">
            <v>DR 04.50.0256 (/)</v>
          </cell>
          <cell r="D1004" t="str">
            <v>Cap de PVC rígido - PBA com 1 bolsa, classe 12, diâmetro de 100mm.  Fornecimento e assentamento. (desonerado)</v>
          </cell>
          <cell r="E1004" t="str">
            <v>un</v>
          </cell>
          <cell r="F1004">
            <v>33.880000000000003</v>
          </cell>
        </row>
        <row r="1005">
          <cell r="C1005" t="str">
            <v>DR 04.50.0300 (/)</v>
          </cell>
          <cell r="D1005" t="str">
            <v>Curva de 22° 30' de  PVC rígido - PBA com 1 ponta e 1 bolsa, classe 12, diâmetro de 50mm. Fornecimento e assentamento. (desonerado)</v>
          </cell>
          <cell r="E1005" t="str">
            <v>un</v>
          </cell>
          <cell r="F1005">
            <v>18.47</v>
          </cell>
        </row>
        <row r="1006">
          <cell r="C1006" t="str">
            <v>DR 04.50.0303 (/)</v>
          </cell>
          <cell r="D1006" t="str">
            <v>Curva de 22°30' de  PVC rígido - PBA com 1 ponta e 1 bolsa, classe 12, diâmetro de 75mm.  Fornecimento e assentamento. (desonerado)</v>
          </cell>
          <cell r="E1006" t="str">
            <v>un</v>
          </cell>
          <cell r="F1006">
            <v>38.159999999999997</v>
          </cell>
        </row>
        <row r="1007">
          <cell r="C1007" t="str">
            <v>DR 04.50.0306 (/)</v>
          </cell>
          <cell r="D1007" t="str">
            <v>Curva de 22°30' de  PVC rígido - PBA com 1 ponta e 1 bolsa, classe 12, diâmetro de 100mm.  Fornecimento e assentamento. (desonerado)</v>
          </cell>
          <cell r="E1007" t="str">
            <v>un</v>
          </cell>
          <cell r="F1007">
            <v>63.01</v>
          </cell>
        </row>
        <row r="1008">
          <cell r="C1008" t="str">
            <v>DR 04.50.0350 (/)</v>
          </cell>
          <cell r="D1008" t="str">
            <v>Curva de 45° de PVC rígido - PBA com 1 ponta e 1 bolsa, classe 12, inclusive fornecimento do material para junta (anel de borracha e lubrificante) diâmetro de 50mm.  Fornecimento e assentamento. (desonerado)</v>
          </cell>
          <cell r="E1008" t="str">
            <v>un</v>
          </cell>
          <cell r="F1008">
            <v>18.95</v>
          </cell>
        </row>
        <row r="1009">
          <cell r="C1009" t="str">
            <v>DR 04.50.0353 (/)</v>
          </cell>
          <cell r="D1009" t="str">
            <v>Curva de 45° de PVC rígido - PBA com 1 ponta e 1 bolsa, classe 12, inclusive fornecimento do material para junta (anel de borracha e lubrificante) diâmetro de 75mm.  Fornecimento e assentamento. (desonerado)</v>
          </cell>
          <cell r="E1009" t="str">
            <v>un</v>
          </cell>
          <cell r="F1009">
            <v>39.26</v>
          </cell>
        </row>
        <row r="1010">
          <cell r="C1010" t="str">
            <v>DR 04.50.0356 (/)</v>
          </cell>
          <cell r="D1010" t="str">
            <v>Curva de 45° de PVC rígido - PBA com 1 ponta e 1 bolsa, classe 12, inclusive fornecimento do material para junta (anel de borracha e lubrificante) diâmetro de 100mm.  Fornecimento e assentamento. (desonerado)</v>
          </cell>
          <cell r="E1010" t="str">
            <v>un</v>
          </cell>
          <cell r="F1010">
            <v>64.52</v>
          </cell>
        </row>
        <row r="1011">
          <cell r="C1011" t="str">
            <v>DR 04.50.0359 (/)</v>
          </cell>
          <cell r="D1011" t="str">
            <v>Curva de 45° de PVC rígido - PBA com 1 ponta e 1 bolsa, classe 12, diâmetro de 160mm, inclusive fornecimento do material para junta (anel de borracha elubrificante).  Fornecimento e assentamento. (desonerado)</v>
          </cell>
          <cell r="E1011" t="str">
            <v>un</v>
          </cell>
          <cell r="F1011">
            <v>130.85</v>
          </cell>
        </row>
        <row r="1012">
          <cell r="C1012" t="str">
            <v>DR 04.50.0400 (/)</v>
          </cell>
          <cell r="D1012" t="str">
            <v>Curva longa de 45° de PVC rígido, Vinilfort, com 1 ponta e 1 bolsa, inclusive fornecimento do material para junta (anel de borracha e lubrificante) diâmetro de 100mm.  Fornecimento e assentamento. (desonerado)</v>
          </cell>
          <cell r="E1012" t="str">
            <v>un</v>
          </cell>
          <cell r="F1012">
            <v>29.17</v>
          </cell>
        </row>
        <row r="1013">
          <cell r="C1013" t="str">
            <v>DR 04.50.0403 (/)</v>
          </cell>
          <cell r="D1013" t="str">
            <v>Curva curta de 45° de PVC rígido, Vinilfort, com 1 ponta e 1 bolsa, inclusive fornecimento do material para junta (anel de borracha e lubrificante) diâmetro de 100mm.  Fornecimento e assentamento. (desonerado)</v>
          </cell>
          <cell r="E1013" t="str">
            <v>un</v>
          </cell>
          <cell r="F1013">
            <v>25.31</v>
          </cell>
        </row>
        <row r="1014">
          <cell r="C1014" t="str">
            <v>DR 04.50.0406 (/)</v>
          </cell>
          <cell r="D1014" t="str">
            <v>Curva de 45° de PVC rígido, Vinilfort, com 1 ponta e 1 bolsa, inclusive fornecimento do material para junta (anel de borracha e lubrificante) diâmetro de 150mm.  Fornecimento e assentamento. (desonerado)</v>
          </cell>
          <cell r="E1014" t="str">
            <v>un</v>
          </cell>
          <cell r="F1014">
            <v>63.08</v>
          </cell>
        </row>
        <row r="1015">
          <cell r="C1015" t="str">
            <v>DR 04.50.0409 (/)</v>
          </cell>
          <cell r="D1015" t="str">
            <v>Curva de 45° de PVC rígido, Vinilfort, com 1 ponta e 1 bolsa, inclusive fornecimento do material para junta (anel de borracha e lubrificante) diâmetro de 200mm.  Fornecimento e assentamento. (desonerado)</v>
          </cell>
          <cell r="E1015" t="str">
            <v>un</v>
          </cell>
          <cell r="F1015">
            <v>128.02000000000001</v>
          </cell>
        </row>
        <row r="1016">
          <cell r="C1016" t="str">
            <v>DR 04.50.0412 (/)</v>
          </cell>
          <cell r="D1016" t="str">
            <v>Curva de 45° de PVC rígido, Vinilfort ou similar, ponta e bolsa, inclusive fornecimento do material para junta (anel de borracha e lubrificante) diâmetro de 250mm.  Fornecimento e assentamento. (desonerado)</v>
          </cell>
          <cell r="E1016" t="str">
            <v>un</v>
          </cell>
          <cell r="F1016">
            <v>219.97</v>
          </cell>
        </row>
        <row r="1017">
          <cell r="C1017" t="str">
            <v>DR 04.50.0415 (/)</v>
          </cell>
          <cell r="D1017" t="str">
            <v>Curva de 45° de PVC rígido, Vinilfort, com 1 ponta e 1 bolsa, inclusive fornecimento do material para junta (anel de borracha e lubrificante) diâmetro de 300mm.  Fornecimento e assentamento. (desonerado)</v>
          </cell>
          <cell r="E1017" t="str">
            <v>un</v>
          </cell>
          <cell r="F1017">
            <v>354.42</v>
          </cell>
        </row>
        <row r="1018">
          <cell r="C1018" t="str">
            <v>DR 04.50.0450 (/)</v>
          </cell>
          <cell r="D1018" t="str">
            <v>Curva de 90° de PVC rígido - PBA com 1 ponta e 1 bolsa, classe 12, inclusive fornecimento do material para junta (anel de borracha e lubrificante) diâmetro de 50mm.  Fornecimento e assentamento. (desonerado)</v>
          </cell>
          <cell r="E1018" t="str">
            <v>un</v>
          </cell>
          <cell r="F1018">
            <v>20.170000000000002</v>
          </cell>
        </row>
        <row r="1019">
          <cell r="C1019" t="str">
            <v>DR 04.50.0453 (/)</v>
          </cell>
          <cell r="D1019" t="str">
            <v>Curva de 90º de PVC rígido - PBA com 1 ponta e 1 bolsa, classe 12, inclusive fornecimento do material para junta (anel de borracha e lubrificante) diâmetro de 75mm.  Fornecimento e assentamento. (desonerado)</v>
          </cell>
          <cell r="E1019" t="str">
            <v>un</v>
          </cell>
          <cell r="F1019">
            <v>43.78</v>
          </cell>
        </row>
        <row r="1020">
          <cell r="C1020" t="str">
            <v>DR 04.50.0456 (/)</v>
          </cell>
          <cell r="D1020" t="str">
            <v>Curva de 90° de PVC rígido - PBA com 1 ponta e 1 bolsa, classe 12, inclusive fornecimento do material para junta (anel de borracha e lubrificante) diâmetro de 100mm.  Fornecimento e assentamento. (desonerado)</v>
          </cell>
          <cell r="E1020" t="str">
            <v>un</v>
          </cell>
          <cell r="F1020">
            <v>71.52</v>
          </cell>
        </row>
        <row r="1021">
          <cell r="C1021" t="str">
            <v>DR 04.50.0462 (/)</v>
          </cell>
          <cell r="D1021" t="str">
            <v>Curva de 90° de PVC rígido - PBA com 1 ponta e 1 bolsa, classe 12, diâmetro de 200mm, inclusive fornecimento do material para junta (anel de borracha elubrificante).  Fornecimento e assentamento. (desonerado)</v>
          </cell>
          <cell r="E1021" t="str">
            <v>un</v>
          </cell>
          <cell r="F1021">
            <v>352.96</v>
          </cell>
        </row>
        <row r="1022">
          <cell r="C1022" t="str">
            <v>DR 04.50.0500 (/)</v>
          </cell>
          <cell r="D1022" t="str">
            <v>Curva curta de 90° de PVC rígido, Vinilfort, com 1 ponta e 1 bolsa, inclusive fornecimento do material para junta (anel de borracha e lubrificante) diâmetro de 100mm.  Fornecimento e assentamento. (desonerado)</v>
          </cell>
          <cell r="E1022" t="str">
            <v>un</v>
          </cell>
          <cell r="F1022">
            <v>23.23</v>
          </cell>
        </row>
        <row r="1023">
          <cell r="C1023" t="str">
            <v>DR 04.50.0550 (/)</v>
          </cell>
          <cell r="D1023" t="str">
            <v>Curva longa de 90° de PVC rígido, Vinilfort, com 1 ponta e 1 bolsa, inclusive fornecimento do material para junta (lubrificante) diâmetro de 150mm.  Fornecimento e assentamento. (desonerado)</v>
          </cell>
          <cell r="E1023" t="str">
            <v>un</v>
          </cell>
          <cell r="F1023">
            <v>75.989999999999995</v>
          </cell>
        </row>
        <row r="1024">
          <cell r="C1024" t="str">
            <v>DR 04.50.0600 (/)</v>
          </cell>
          <cell r="D1024" t="str">
            <v>Curva curta de 90° de PVC rígido para esgoto predial com 1 ponta e 1 bolsa, inclusive fornecimento do material para junta (anel de borracha e lubrificante) diâmetro de 100mm.  Fornecimento e assentamento. (desonerado)</v>
          </cell>
          <cell r="E1024" t="str">
            <v>un</v>
          </cell>
          <cell r="F1024">
            <v>23.33</v>
          </cell>
        </row>
        <row r="1025">
          <cell r="C1025" t="str">
            <v>DR 04.50.0650 (/)</v>
          </cell>
          <cell r="D1025" t="str">
            <v>Cruzeta de PVC rígido - PBA com 4 bolsas, classe 12, inclusive fornecimento do material para junta (anel de borracha e lubrificante) diâmetro de 75mm.  Fornecimento e assentamento. (desonerado)</v>
          </cell>
          <cell r="E1025" t="str">
            <v>un</v>
          </cell>
          <cell r="F1025">
            <v>50.08</v>
          </cell>
        </row>
        <row r="1026">
          <cell r="C1026" t="str">
            <v>DR 04.50.0700 (/)</v>
          </cell>
          <cell r="D1026" t="str">
            <v>Cruzeta de redução de PVC rígido - PBA com 4 bolsas, classe 12, inclusive fornecimento do material para junta (anel de borracha, lubrificante) diâmetro de (75x50)mm.  Fornecimento e assentamento. (desonerado)</v>
          </cell>
          <cell r="E1026" t="str">
            <v>un</v>
          </cell>
          <cell r="F1026">
            <v>76.739999999999995</v>
          </cell>
        </row>
        <row r="1027">
          <cell r="C1027" t="str">
            <v>DR 04.50.0750 (/)</v>
          </cell>
          <cell r="D1027" t="str">
            <v>Extremidade de PVC rígido - PBA com 1 flange e 1bolsa, classe 12 , inclusive fornecimento do material para junta ( anel e arruela de borracha, parafusos com porca e lubrificante) diâmetro de 50mm.  Fornecimento e assentamento. (desonerado)</v>
          </cell>
          <cell r="E1027" t="str">
            <v>un</v>
          </cell>
          <cell r="F1027">
            <v>76.97</v>
          </cell>
        </row>
        <row r="1028">
          <cell r="C1028" t="str">
            <v>DR 04.50.0756 (/)</v>
          </cell>
          <cell r="D1028" t="str">
            <v>Extremidade de PVC rígido - PBA com 1 flange e 1 bolsa, classe 12 , inclusive fornecimento do material para junta (anel e arruela de borracha, parafusos com porca e lubrificante) diâmetro de 75mm.  Fornecimento e assentamento. (desonerado)</v>
          </cell>
          <cell r="E1028" t="str">
            <v>un</v>
          </cell>
          <cell r="F1028">
            <v>110.46</v>
          </cell>
        </row>
        <row r="1029">
          <cell r="C1029" t="str">
            <v>DR 04.50.0759 (/)</v>
          </cell>
          <cell r="D1029" t="str">
            <v>Extremidade de PVC rígido - PBA com 1 flange e 1 bolsa, classe 12 , inclusive fornecimento do material para junta (anel e arruela de borracha, parafusos com porca e lubrificante) diâmetro de 100mm.  Fornecimento e assentamento. (desonerado)</v>
          </cell>
          <cell r="E1029" t="str">
            <v>un</v>
          </cell>
          <cell r="F1029">
            <v>150.26</v>
          </cell>
        </row>
        <row r="1030">
          <cell r="C1030" t="str">
            <v>DR 04.50.0800 (/)</v>
          </cell>
          <cell r="D1030" t="str">
            <v>Extremidade de PVC rígido - PBA com 1 flange e 1 ponta, classe 12 , inclusive fornecimento do material para junta (arruela de borracha, parafusos com porca) diâmetro de 50mm.  Fornecimento e assentamento. (desonerado)</v>
          </cell>
          <cell r="E1030" t="str">
            <v>un</v>
          </cell>
          <cell r="F1030">
            <v>59.54</v>
          </cell>
        </row>
        <row r="1031">
          <cell r="C1031" t="str">
            <v>DR 04.50.0803 (/)</v>
          </cell>
          <cell r="D1031" t="str">
            <v>Extremidade de PVC rígido - PBA com 1 flange e 1 ponta, classe 12 , inclusive fornecimento do material para junta (arruela de borracha, parafusos com porca) diâmetro de 75mm.  Fornecimento e assentamento. (desonerado)</v>
          </cell>
          <cell r="E1031" t="str">
            <v>un</v>
          </cell>
          <cell r="F1031">
            <v>94.79</v>
          </cell>
        </row>
        <row r="1032">
          <cell r="C1032" t="str">
            <v>DR 04.50.0806 (/)</v>
          </cell>
          <cell r="D1032" t="str">
            <v>Extremidade de PVC rígido - PBA com 1 flange e 1 ponta, classe 12 , inclusive fornecimento do material para junta (arruela de borracha, parafusos com porca) diâmetro de 100mm.  Fornecimento e assentamento. (desonerado)</v>
          </cell>
          <cell r="E1032" t="str">
            <v>un</v>
          </cell>
          <cell r="F1032">
            <v>128.55000000000001</v>
          </cell>
        </row>
        <row r="1033">
          <cell r="C1033" t="str">
            <v>DR 04.50.0850 (/)</v>
          </cell>
          <cell r="D1033" t="str">
            <v>Junção de 45° de PVC rígido, PBA com 3 bolsas, classe 12, inclusive fornecimento do material para junta (anel de borracha, lubrificante) diâmetro de 50mm.  Fornecimento e assentamento. (desonerado)</v>
          </cell>
          <cell r="E1033" t="str">
            <v>un</v>
          </cell>
          <cell r="F1033">
            <v>30.87</v>
          </cell>
        </row>
        <row r="1034">
          <cell r="C1034" t="str">
            <v>DR 04.50.0900 (/)</v>
          </cell>
          <cell r="D1034" t="str">
            <v>Junção de 45° de PVC rígido, Vinilfort com 3 bolsas, inclusive fornecimento do material para junta (anel de borracha e lubrificante) diâmetro de 100mm.  Fornecimento e assentamento. (desonerado)</v>
          </cell>
          <cell r="E1034" t="str">
            <v>un</v>
          </cell>
          <cell r="F1034">
            <v>36.15</v>
          </cell>
        </row>
        <row r="1035">
          <cell r="C1035" t="str">
            <v>DR 04.50.0950 (/)</v>
          </cell>
          <cell r="D1035" t="str">
            <v>Luva simples de PVC rígido - PBA, classe 12, inclusive fornecimento do material para junta (anel de borracha) com diâmetro nominal de 50mm.  Fornecimento e assentamento. (desonerado)</v>
          </cell>
          <cell r="E1035" t="str">
            <v>un</v>
          </cell>
          <cell r="F1035">
            <v>37.74</v>
          </cell>
        </row>
        <row r="1036">
          <cell r="C1036" t="str">
            <v>DR 04.50.0953 (/)</v>
          </cell>
          <cell r="D1036" t="str">
            <v>Luva simples de PVC rígido - PBA, classe 12, inclusive fornecimento do material para junta (anel de borracha) com diâmetro nominal de 75mm.  Fornecimento e assentamento. (desonerado)</v>
          </cell>
          <cell r="E1036" t="str">
            <v>un</v>
          </cell>
          <cell r="F1036">
            <v>40.299999999999997</v>
          </cell>
        </row>
        <row r="1037">
          <cell r="C1037" t="str">
            <v>DR 04.50.0956 (/)</v>
          </cell>
          <cell r="D1037" t="str">
            <v>Luva simples de PVC rígido - PBA, classe 12, inclusive fornecimento do material para junta (anel de borracha) com diâmetro nominal de 100mm.  Fornecimento e assentamento. (desonerado)</v>
          </cell>
          <cell r="E1037" t="str">
            <v>un</v>
          </cell>
          <cell r="F1037">
            <v>62.16</v>
          </cell>
        </row>
        <row r="1038">
          <cell r="C1038" t="str">
            <v>DR 04.50.1000 (/)</v>
          </cell>
          <cell r="D1038" t="str">
            <v>Luva de correr de PVC rígido - PBA, classe 12, inclusive fornecimento do material para junta (anel de borracha) com diâmetro nominal de 50mm.  Fornecimento e assentamento. (desonerado)</v>
          </cell>
          <cell r="E1038" t="str">
            <v>un</v>
          </cell>
          <cell r="F1038">
            <v>32.619999999999997</v>
          </cell>
        </row>
        <row r="1039">
          <cell r="C1039" t="str">
            <v>DR 04.50.1003 (/)</v>
          </cell>
          <cell r="D1039" t="str">
            <v>Luva de correr de PVC rígido - PBA, classe 12, inclusive fornecimento do material para junta (anel de borracha) com diâmetro nominal de 75mm.  Fornecimento e assentamento. (desonerado)</v>
          </cell>
          <cell r="E1039" t="str">
            <v>un</v>
          </cell>
          <cell r="F1039">
            <v>42.97</v>
          </cell>
        </row>
        <row r="1040">
          <cell r="C1040" t="str">
            <v>DR 04.50.1006 (/)</v>
          </cell>
          <cell r="D1040" t="str">
            <v>Luva de correr de PVC rígido - PBA, classe 12, inclusive fornecimento do material para junta (anel de borracha) com diâmetro nominal de 100mm.  Fornecimento e assentamento. (desonerado)</v>
          </cell>
          <cell r="E1040" t="str">
            <v>un</v>
          </cell>
          <cell r="F1040">
            <v>48.77</v>
          </cell>
        </row>
        <row r="1041">
          <cell r="C1041" t="str">
            <v>DR 04.50.1050 (/)</v>
          </cell>
          <cell r="D1041" t="str">
            <v>Luva de correr de PVC rígido - DEFoFo, Vinilfler, classe 12, inclusive fornecimento do material para junta elástica (anel de borracha) com diâmetro nominal de 100mm.  Fornecimento e assentamento. (desonerado)</v>
          </cell>
          <cell r="E1041" t="str">
            <v>un</v>
          </cell>
          <cell r="F1041">
            <v>52.03</v>
          </cell>
        </row>
        <row r="1042">
          <cell r="C1042" t="str">
            <v>DR 04.50.1053 (/)</v>
          </cell>
          <cell r="D1042" t="str">
            <v>Luva de correr de PVC rígido - DEFoFo, Vinilfler, classe 12, inclusive fornecimento do material para junta elástica (anel de borracha) com diâmetro nominal de 150mm.  Fornecimento e assentamento. (desonerado)</v>
          </cell>
          <cell r="E1042" t="str">
            <v>un</v>
          </cell>
          <cell r="F1042">
            <v>86.81</v>
          </cell>
        </row>
        <row r="1043">
          <cell r="C1043" t="str">
            <v>DR 04.50.1056 (/)</v>
          </cell>
          <cell r="D1043" t="str">
            <v>Luva de correr de PVC rígido - DEFoFo, Vinilfler, classe 12, inclusive fornecimento do material para junta elástica (anel de borracha) com diâmetro nominal de 200mm.  Fornecimento e assentamento. (desonerado)</v>
          </cell>
          <cell r="E1043" t="str">
            <v>un</v>
          </cell>
          <cell r="F1043">
            <v>138.22999999999999</v>
          </cell>
        </row>
        <row r="1044">
          <cell r="C1044" t="str">
            <v>DR 04.50.1059 (/)</v>
          </cell>
          <cell r="D1044" t="str">
            <v>Luva de correr de PVC rígido - DEFoFo, Vinilfler, classe 12, inclusive fornecimento do material para junta elástica (anel de borracha) com diâmetro nominal de 250mm.  Fornecimento e assentamento. (desonerado)</v>
          </cell>
          <cell r="E1044" t="str">
            <v>un</v>
          </cell>
          <cell r="F1044">
            <v>216.77</v>
          </cell>
        </row>
        <row r="1045">
          <cell r="C1045" t="str">
            <v>DR 04.50.1062 (/)</v>
          </cell>
          <cell r="D1045" t="str">
            <v>Luva de correr de PVC rígido - DEFoFo, Vinilfler, classe 12, inclusive fornecimento do material para junta elástica (anel de borracha) com diâmetro nominal de 300mm.  Fornecimento e assentamento. (desonerado)</v>
          </cell>
          <cell r="E1045" t="str">
            <v>un</v>
          </cell>
          <cell r="F1045">
            <v>351.71</v>
          </cell>
        </row>
        <row r="1046">
          <cell r="C1046" t="str">
            <v>DR 04.50.1100 (/)</v>
          </cell>
          <cell r="D1046" t="str">
            <v>Luva de correr de PVC rígido, Vinilfort, classe 12, inclusive fornecimento do material para junta (anel de borracha) com diâmetro nominal de 100mm.  Fornecimento e assentamento. (desonerado)</v>
          </cell>
          <cell r="E1046" t="str">
            <v>un</v>
          </cell>
          <cell r="F1046">
            <v>32.76</v>
          </cell>
        </row>
        <row r="1047">
          <cell r="C1047" t="str">
            <v>DR 04.50.1103 (/)</v>
          </cell>
          <cell r="D1047" t="str">
            <v>Luva de correr de PVC rígido, Vinilfort, classe 12, inclusive fornecimento do material para junta (anel de borracha) com diâmetro nominal de 150mm.  Fornecimento e assentamento. (desonerado)</v>
          </cell>
          <cell r="E1047" t="str">
            <v>un</v>
          </cell>
          <cell r="F1047">
            <v>61.74</v>
          </cell>
        </row>
        <row r="1048">
          <cell r="C1048" t="str">
            <v>DR 04.50.1106 (/)</v>
          </cell>
          <cell r="D1048" t="str">
            <v>Luva de correr de PVC rígido, Vinilfort, classe 12, inclusive fornecimento do material para junta (anel de borracha) com diâmetro nominal de 200mm.  Fornecimento e assentamento. (desonerado)</v>
          </cell>
          <cell r="E1048" t="str">
            <v>un</v>
          </cell>
          <cell r="F1048">
            <v>84.55</v>
          </cell>
        </row>
        <row r="1049">
          <cell r="C1049" t="str">
            <v>DR 04.50.1109 (/)</v>
          </cell>
          <cell r="D1049" t="str">
            <v>Luva de correr de PVC rígido, Vinilfort, classe 12, inclusive fornecimento do material para junta (anel de borracha) com diâmetro nominal de 250mm.  Fornecimento e assentamento. (desonerado)</v>
          </cell>
          <cell r="E1049" t="str">
            <v>un</v>
          </cell>
          <cell r="F1049">
            <v>162.85</v>
          </cell>
        </row>
        <row r="1050">
          <cell r="C1050" t="str">
            <v>DR 04.50.1112 (/)</v>
          </cell>
          <cell r="D1050" t="str">
            <v>Luva de correr de PVC rígido, Vinilfort, classe 12, inclusive fornecimento do material para junta (anel de borracha) com diâmetro nominal de 300mm.  Fornecimento e assentamento. (desonerado)</v>
          </cell>
          <cell r="E1050" t="str">
            <v>un</v>
          </cell>
          <cell r="F1050">
            <v>256.39</v>
          </cell>
        </row>
        <row r="1051">
          <cell r="C1051" t="str">
            <v>DR 04.50.1150 (/)</v>
          </cell>
          <cell r="D1051" t="str">
            <v>Redução de PVC rígido - PBA com 1 ponta e 1 bolsa, classe 12, inclusive fornecimento do material para junta (anel de borracha, lubrificante) diâmetro de (75x50)mm.  Fornecimento e assentamento. (desonerado)</v>
          </cell>
          <cell r="E1051" t="str">
            <v>un</v>
          </cell>
          <cell r="F1051">
            <v>14.59</v>
          </cell>
        </row>
        <row r="1052">
          <cell r="C1052" t="str">
            <v>DR 04.50.1200 (/)</v>
          </cell>
          <cell r="D1052" t="str">
            <v>Redução de PVC rígido - PBA com 1 ponta e 1 bolsa, classe 12, inclusive fornecimento do material para junta (anel de borracha, lubrificante) diâmetro de (100x50)mm.  Fornecimento e assentamento. (desonerado)</v>
          </cell>
          <cell r="E1052" t="str">
            <v>un</v>
          </cell>
          <cell r="F1052">
            <v>30.45</v>
          </cell>
        </row>
        <row r="1053">
          <cell r="C1053" t="str">
            <v>DR 04.50.1203 (/)</v>
          </cell>
          <cell r="D1053" t="str">
            <v>Redução de PVC rígido - PBA com 1 ponta e 1 bolsa, classe 12, inclusive fornecimento do material para junta (anel de borracha, lubrificante) diâmetro de (100x75)mm.  Fornecimento e assentamento. (desonerado)</v>
          </cell>
          <cell r="E1053" t="str">
            <v>un</v>
          </cell>
          <cell r="F1053">
            <v>38.21</v>
          </cell>
        </row>
        <row r="1054">
          <cell r="C1054" t="str">
            <v>DR 04.50.1250 (/)</v>
          </cell>
          <cell r="D1054" t="str">
            <v>Redução de PVC rígido - PBA com 1 ponta e 1 bolsa, classe 12, inclusive fornecimento do material para junta (anel de borracha, lubrificante), diâmetro de (160x110)mm.  Fornecimento e assentamento. (desonerado)</v>
          </cell>
          <cell r="E1054" t="str">
            <v>un</v>
          </cell>
          <cell r="F1054">
            <v>49.84</v>
          </cell>
        </row>
        <row r="1055">
          <cell r="C1055" t="str">
            <v>DR 04.50.1300 (/)</v>
          </cell>
          <cell r="D1055" t="str">
            <v>Redução de PVC rígido - PBA com 1 ponta e 1 bolsa, classe 12, inclusive fornecimento do material para junta (anel de borracha, lubrificante), diâmetro de (200x160)mm.  Fornecimento e assentamento. (desonerado)</v>
          </cell>
          <cell r="E1055" t="str">
            <v>un</v>
          </cell>
          <cell r="F1055">
            <v>137.57</v>
          </cell>
        </row>
        <row r="1056">
          <cell r="C1056" t="str">
            <v>DR 04.50.1350 (/)</v>
          </cell>
          <cell r="D1056" t="str">
            <v>Redução excêntrica de PVC rígido, Vinilfort, classe 12, com 1 ponta e 1 bolsa, inclusive fornecimento do material para junta (anel de borracha e lubrificante) com diâmetro de (150x100)mm.  Fornecimento e assentamento. (desonerado)</v>
          </cell>
          <cell r="E1056" t="str">
            <v>un</v>
          </cell>
          <cell r="F1056">
            <v>25.01</v>
          </cell>
        </row>
        <row r="1057">
          <cell r="C1057" t="str">
            <v>DR 04.50.1353 (/)</v>
          </cell>
          <cell r="D1057" t="str">
            <v>Redução excêntrica de PVC rígido, Vinilfort, classe 12, com 1 ponta e 1 bolsa, inclusive fornecimento do material para junta (anel de borracha e lubrificante) com diâmetro de (200x150)mm.  Fornecimento e assentamento. (desonerado)</v>
          </cell>
          <cell r="E1057" t="str">
            <v>un</v>
          </cell>
          <cell r="F1057">
            <v>55.61</v>
          </cell>
        </row>
        <row r="1058">
          <cell r="C1058" t="str">
            <v>DR 04.50.1356 (/)</v>
          </cell>
          <cell r="D1058" t="str">
            <v>Redução excêntrica de PVC rígido, Vinilfort, classe 12, com 1 ponta e 1 bolsa, inclusive fornecimento do material para junta (anel de borracha e lubrificante) com diâmetro de (250x200)mm.  Fornecimento e assentamento. (desonerado)</v>
          </cell>
          <cell r="E1058" t="str">
            <v>un</v>
          </cell>
          <cell r="F1058">
            <v>77.86</v>
          </cell>
        </row>
        <row r="1059">
          <cell r="C1059" t="str">
            <v>DR 04.50.1359 (/)</v>
          </cell>
          <cell r="D1059" t="str">
            <v>Redução excêntrica de PVC rígido, Vinilfort, classe 12, com 1 ponta e 1 bolsa, inclusive fornecimento do material para junta (anel de borracha e lubrificante) com diâmetro de (300x250)mm.  Fornecimento e assentamento. (desonerado)</v>
          </cell>
          <cell r="E1059" t="str">
            <v>un</v>
          </cell>
          <cell r="F1059">
            <v>173.68</v>
          </cell>
        </row>
        <row r="1060">
          <cell r="C1060" t="str">
            <v>DR 04.50.1400 (/)</v>
          </cell>
          <cell r="D1060" t="str">
            <v>Selim de 90° elástico de PVC rígido, Vinilfort, com 1 bolsa, inclusive fornecimento do material para junta (anel de borracha e lubrificante) diâmetro de (150x100)mm.  Fornecimento e assentamento. (desonerado)</v>
          </cell>
          <cell r="E1060" t="str">
            <v>un</v>
          </cell>
          <cell r="F1060">
            <v>26.21</v>
          </cell>
        </row>
        <row r="1061">
          <cell r="C1061" t="str">
            <v>DR 04.50.1403 (/)</v>
          </cell>
          <cell r="D1061" t="str">
            <v>Selim de 90° elástico de PVC rígido, Vinilfort, com 1 bolsa, inclusive fornecimento do material para junta (anel de borracha e lubrificante) diâmetro de (200x100)mm.  Fornecimento e assentamento. (desonerado)</v>
          </cell>
          <cell r="E1061" t="str">
            <v>un</v>
          </cell>
          <cell r="F1061">
            <v>30.72</v>
          </cell>
        </row>
        <row r="1062">
          <cell r="C1062" t="str">
            <v>DR 04.50.1406 (/)</v>
          </cell>
          <cell r="D1062" t="str">
            <v>Selim de 90° elástico de PVC rígido, Vinilfort, com 1 bolsa, inclusive fornecimento do material para junta (anel de borracha e lubrificante) diâmetro de (250x100)mm.  Fornecimento e assentamento. (desonerado)</v>
          </cell>
          <cell r="E1062" t="str">
            <v>un</v>
          </cell>
          <cell r="F1062">
            <v>47.72</v>
          </cell>
        </row>
        <row r="1063">
          <cell r="C1063" t="str">
            <v>DR 04.50.1409 (/)</v>
          </cell>
          <cell r="D1063" t="str">
            <v>Selim de 90° elástico de PVC rígido, Vinilfort, com 1 bolsa, inclusive fornecimento do material para junta (anel de borracha e lubrificante) diâmetro de (300x100)mm.  Fornecimento e assentamento. (desonerado)</v>
          </cell>
          <cell r="E1063" t="str">
            <v>un</v>
          </cell>
          <cell r="F1063">
            <v>59.72</v>
          </cell>
        </row>
        <row r="1064">
          <cell r="C1064" t="str">
            <v>DR 04.50.1450 (/)</v>
          </cell>
          <cell r="D1064" t="str">
            <v>Tê de PVC rígido - PBA com 3 bolsas, classe 12, inclusive fornecimento do material para junta (anel de borracha, lubrificante) diâmetro de 50mm.  Fornecimento e assentamento. (desonerado)</v>
          </cell>
          <cell r="E1064" t="str">
            <v>un</v>
          </cell>
          <cell r="F1064">
            <v>25.72</v>
          </cell>
        </row>
        <row r="1065">
          <cell r="C1065" t="str">
            <v>DR 04.50.1453 (/)</v>
          </cell>
          <cell r="D1065" t="str">
            <v>Tê de PVC rígido - PBA com 3 bolsas, classe 12, inclusive fornecimento do material para junta (anel de borracha, lubrificante) diâmetro de 75mm.  Fornecimento e assentamento. (desonerado)</v>
          </cell>
          <cell r="E1065" t="str">
            <v>un</v>
          </cell>
          <cell r="F1065">
            <v>46.19</v>
          </cell>
        </row>
        <row r="1066">
          <cell r="C1066" t="str">
            <v>DR 04.50.1456 (/)</v>
          </cell>
          <cell r="D1066" t="str">
            <v>Tê de PVC rígido - PBA com 3 bolsas, classe 12, inclusive fornecimento do material para junta (anel de borracha, lubrificante) diâmetro de 100mm.  Fornecimento e assentamento. (desonerado)</v>
          </cell>
          <cell r="E1066" t="str">
            <v>un</v>
          </cell>
          <cell r="F1066">
            <v>61.71</v>
          </cell>
        </row>
        <row r="1067">
          <cell r="C1067" t="str">
            <v>DR 04.50.1459 (/)</v>
          </cell>
          <cell r="D1067" t="str">
            <v>Tê de PVC rígido - PBA com 3 bolsas, classe 12, inclusive fornecimento do material para junta (anel de borracha, lubrificante), diâmetro de 160mm.  Fornecimento e assentamento. (desonerado)</v>
          </cell>
          <cell r="E1067" t="str">
            <v>un</v>
          </cell>
          <cell r="F1067">
            <v>242.38</v>
          </cell>
        </row>
        <row r="1068">
          <cell r="C1068" t="str">
            <v>DR 04.50.1500 (/)</v>
          </cell>
          <cell r="D1068" t="str">
            <v>Tê de redução de PVC rígido - PBA com 3 bolsas, classe 12, inclusive fornecimento do material para junta (anel de borracha, lubrificante), diâmetro de (75x50)mm.  Fornecimento e assentamento. (desonerado)</v>
          </cell>
          <cell r="E1068" t="str">
            <v>un</v>
          </cell>
          <cell r="F1068">
            <v>41.46</v>
          </cell>
        </row>
        <row r="1069">
          <cell r="C1069" t="str">
            <v>DR 04.50.1503 (/)</v>
          </cell>
          <cell r="D1069" t="str">
            <v>Tê de redução de PVC rígido - PBA com 3 bolsas, classe 12, inclusive fornecimento do material para junta (anel de borracha, lubrificante), diâmetro de (100x50)mm.  Fornecimento e assentamento. (desonerado)</v>
          </cell>
          <cell r="E1069" t="str">
            <v>un</v>
          </cell>
          <cell r="F1069">
            <v>60.6</v>
          </cell>
        </row>
        <row r="1070">
          <cell r="C1070" t="str">
            <v>DR 04.50.1506 (/)</v>
          </cell>
          <cell r="D1070" t="str">
            <v>Tê de redução de PVC rígido - PBA com 3 bolsas, classe 12, inclusive fornecimento do material para junta (anel de borracha, lubrificante), diâmetro de (100x75)mm.  Fornecimento e assentamento. (desonerado)</v>
          </cell>
          <cell r="E1070" t="str">
            <v>un</v>
          </cell>
          <cell r="F1070">
            <v>65.900000000000006</v>
          </cell>
        </row>
        <row r="1071">
          <cell r="C1071" t="str">
            <v>DR 04.50.1509 (/)</v>
          </cell>
          <cell r="D1071" t="str">
            <v>Tê de redução de PVC rígido - PBA com 3 bolsas, classe 12, inclusive fornecimento do material para junta (anel de borracha, lubrificante), diâmetro de (160x85)mm.  Fornecimento e assentamento. (desonerado)</v>
          </cell>
          <cell r="E1071" t="str">
            <v>un</v>
          </cell>
          <cell r="F1071">
            <v>180.78</v>
          </cell>
        </row>
        <row r="1072">
          <cell r="C1072" t="str">
            <v>DR 04.50.1512 (/)</v>
          </cell>
          <cell r="D1072" t="str">
            <v>Tê de redução de PVC rígido - PBA com 3 bolsas, classe 12, inclusive fornecimento do material para junta (anel de borracha, lubrificante), diâmetro de (160x110)mm.  Fornecimento e assentamento. (desonerado)</v>
          </cell>
          <cell r="E1072" t="str">
            <v>un</v>
          </cell>
          <cell r="F1072">
            <v>204.56</v>
          </cell>
        </row>
        <row r="1073">
          <cell r="C1073" t="str">
            <v>DR 04.50.1515 (/)</v>
          </cell>
          <cell r="D1073" t="str">
            <v>Tê de redução de PVC rígido - PBA com 3 bolsas, classe 12, inclusive fornecimento do material para junta (anel de borracha, lubrificante), diâmetro de (200x60)mm.  Fornecimento e assentamento. (desonerado)</v>
          </cell>
          <cell r="E1073" t="str">
            <v>un</v>
          </cell>
          <cell r="F1073">
            <v>308.01</v>
          </cell>
        </row>
        <row r="1074">
          <cell r="C1074" t="str">
            <v>DR 04.50.1550 (/)</v>
          </cell>
          <cell r="D1074" t="str">
            <v>Tê de PVC rígido, Vinilfort, com 3 bolsas, classe 12, inclusive fornecimento do material para junta (anel de borracha e lubrificante) diâmetro nominal de 100mm.  Fornecimento e assentamento. (desonerado)</v>
          </cell>
          <cell r="E1074" t="str">
            <v>un</v>
          </cell>
          <cell r="F1074">
            <v>48.01</v>
          </cell>
        </row>
        <row r="1075">
          <cell r="C1075" t="str">
            <v>DR 04.50.1553 (/)</v>
          </cell>
          <cell r="D1075" t="str">
            <v>Tê de PVC rígido, Vinilfort, com 3 bolsas, classe 12, inclusive fornecimento do material para junta (anel de borracha e lubrificante) diâmetro nominal de 150mm.  Fornecimento e assentamento. (desonerado)</v>
          </cell>
          <cell r="E1075" t="str">
            <v>un</v>
          </cell>
          <cell r="F1075">
            <v>74.489999999999995</v>
          </cell>
        </row>
        <row r="1076">
          <cell r="C1076" t="str">
            <v>DR 04.50.1556 (/)</v>
          </cell>
          <cell r="D1076" t="str">
            <v>Tê de PVC rígido, Vinilfort, com 3 bolsas, classe 12, inclusive fornecimento do material para junta (anel de borracha e lubrificante) diâmetro nominal de 200mm.  Fornecimento e assentamento. (desonerado)</v>
          </cell>
          <cell r="E1076" t="str">
            <v>un</v>
          </cell>
          <cell r="F1076">
            <v>109.68</v>
          </cell>
        </row>
        <row r="1077">
          <cell r="C1077" t="str">
            <v>DR 04.50.1559 (/)</v>
          </cell>
          <cell r="D1077" t="str">
            <v>Tê de PVC rígido, Vinilfort, com 3 bolsas, classe 12, inclusive fornecimento do material para junta (anel de borracha e lubrificante) diâmetro nominal de 250mm.  Fornecimento e assentamento. (desonerado)</v>
          </cell>
          <cell r="E1077" t="str">
            <v>un</v>
          </cell>
          <cell r="F1077">
            <v>212.66</v>
          </cell>
        </row>
        <row r="1078">
          <cell r="C1078" t="str">
            <v>DR 04.50.1562 (/)</v>
          </cell>
          <cell r="D1078" t="str">
            <v>Tê de PVC rígido, Vinilfort, com 3 bolsas, classe 12, inclusive fornecimento do material para junta (anel de borracha e lubrificante) diâmetro nominal de 300mm.  Fornecimento e assentamento. (desonerado)</v>
          </cell>
          <cell r="E1078" t="str">
            <v>un</v>
          </cell>
          <cell r="F1078">
            <v>340.03</v>
          </cell>
        </row>
        <row r="1079">
          <cell r="C1079" t="str">
            <v>DR 04.50.1600 (/)</v>
          </cell>
          <cell r="D1079" t="str">
            <v>Tê de redução de PVC rígido, Vinilfort, com 3 bolsas, classe 12, inclusive fornecimento do material para junta (anel de borracha) diâmetro de (200x150)mm.  Fornecimento e assentamento. (desonerado)</v>
          </cell>
          <cell r="E1079" t="str">
            <v>un</v>
          </cell>
          <cell r="F1079">
            <v>147.47</v>
          </cell>
        </row>
        <row r="1080">
          <cell r="C1080" t="str">
            <v>DR 04.50.1603 (/)</v>
          </cell>
          <cell r="D1080" t="str">
            <v>Tê de redução de PVC rígido, Vinilfort, com 3 bolsas, classe 12, inclusive fornecimento do material para junta (anel de borracha), diâmetro de (250x150)mm.  Fornecimento e assentamento. (desonerado)</v>
          </cell>
          <cell r="E1080" t="str">
            <v>un</v>
          </cell>
          <cell r="F1080">
            <v>205.19</v>
          </cell>
        </row>
        <row r="1081">
          <cell r="C1081" t="str">
            <v>DR 04.50.1606 (/)</v>
          </cell>
          <cell r="D1081" t="str">
            <v>Tê de redução de PVC rígido, Vinilfort, com 3 bolsas, classe 12, inclusive fornecimento do material para junta (anel de borracha), diâmetro de (300x150)mm.  Fornecimento e assentamento. (desonerado)</v>
          </cell>
          <cell r="E1081" t="str">
            <v>un</v>
          </cell>
          <cell r="F1081">
            <v>286.97000000000003</v>
          </cell>
        </row>
        <row r="1082">
          <cell r="C1082" t="str">
            <v>DR 04.55 Tubos de PVC - Águas Pluviais</v>
          </cell>
        </row>
        <row r="1083">
          <cell r="C1083" t="str">
            <v>DR 04.55.0050 (/)</v>
          </cell>
          <cell r="D1083" t="str">
            <v>Tubo flexível estruturado de PVC, diâmetro de 300mm, assentado sobre berço flexível, inclusive emendas, aterro e compactação até a geratriz superior do tubo, exclusive material de reaterro.  Fornecimento e assentamento. (desonerado)</v>
          </cell>
          <cell r="E1083" t="str">
            <v>m</v>
          </cell>
          <cell r="F1083">
            <v>153.21</v>
          </cell>
        </row>
        <row r="1084">
          <cell r="C1084" t="str">
            <v>DR 04.55.0053 (/)</v>
          </cell>
          <cell r="D1084" t="str">
            <v>Tubo flexível estruturado de PVC, diâmetro de 400mm, assentado sobre berço flexível, inclusive emendas, aterro e compactação até a geratriz superior do tubo, exclusive material de reaterro.  Fornecimento e assentamento. (desonerado)</v>
          </cell>
          <cell r="E1084" t="str">
            <v>m</v>
          </cell>
          <cell r="F1084">
            <v>156.22999999999999</v>
          </cell>
        </row>
        <row r="1085">
          <cell r="C1085" t="str">
            <v>DR 04.55.0056 (/)</v>
          </cell>
          <cell r="D1085" t="str">
            <v>Tubo flexível estruturado de PVC, diâmetro de 500mm, assentado sobre berço flexível, inclusive emendas, aterro e compactação até a geratriz superior do tubo, exclusive material de reaterro.  Fornecimento e assentamento. (desonerado)</v>
          </cell>
          <cell r="E1085" t="str">
            <v>m</v>
          </cell>
          <cell r="F1085">
            <v>252</v>
          </cell>
        </row>
        <row r="1086">
          <cell r="C1086" t="str">
            <v>DR 04.55.0059 (/)</v>
          </cell>
          <cell r="D1086" t="str">
            <v>Tubo flexível estruturado de PVC, diâmetro de 600mm, assentado sobre berço flexível, inclusive emendas, aterro e compactação até a geratriz superior do tubo, exclusive material de reaterro.  Fornecimento e assentamento. (desonerado)</v>
          </cell>
          <cell r="E1086" t="str">
            <v>m</v>
          </cell>
          <cell r="F1086">
            <v>364.51</v>
          </cell>
        </row>
        <row r="1087">
          <cell r="C1087" t="str">
            <v>DR 04.55.0062 (/)</v>
          </cell>
          <cell r="D1087" t="str">
            <v>Tubo flexível estruturado de PVC, diâmetro de 700mm, assentado sobre berço flexível, inclusive emendas, aterro e compactação até a geratriz superior do tubo, exclusive material de reaterro.  Fornecimento e assentamento. (desonerado)</v>
          </cell>
          <cell r="E1087" t="str">
            <v>m</v>
          </cell>
          <cell r="F1087">
            <v>416.14</v>
          </cell>
        </row>
        <row r="1088">
          <cell r="C1088" t="str">
            <v>DR 04.55.0065 (/)</v>
          </cell>
          <cell r="D1088" t="str">
            <v>Tubo flexível estruturado de PVC, diâmetro de 800mm, assentado sobre berço flexível, inclusive emendas, aterro e compactação até a geratriz superior do tubo, exclusive material de reaterro.  Fornecimento e assentamento. (desonerado)</v>
          </cell>
          <cell r="E1088" t="str">
            <v>m</v>
          </cell>
          <cell r="F1088">
            <v>566.92999999999995</v>
          </cell>
        </row>
        <row r="1089">
          <cell r="C1089" t="str">
            <v>DR 04.55.0068 (/)</v>
          </cell>
          <cell r="D1089" t="str">
            <v>Tubo flexível estruturado de PVC, diâmetro de 900mm, assentado sobre berço flexível, inclusive emendas, aterro e compactação até a geratriz superior do tubo, exclusive material de reaterro.  Fornecimento e assentamento. (desonerado)</v>
          </cell>
          <cell r="E1089" t="str">
            <v>m</v>
          </cell>
          <cell r="F1089">
            <v>695.06</v>
          </cell>
        </row>
        <row r="1090">
          <cell r="C1090" t="str">
            <v>DR 04.55.0071 (/)</v>
          </cell>
          <cell r="D1090" t="str">
            <v>Tubo flexível estruturado de PVC, diâmetro de 1000mm, assentado sobre berço flexível, inclusive emendas, aterro e compactação até a geratriz superior do tubo, exclusive material de reaterro.  Fornecimento e assentamento. (desonerado)</v>
          </cell>
          <cell r="E1090" t="str">
            <v>m</v>
          </cell>
          <cell r="F1090">
            <v>938.6</v>
          </cell>
        </row>
        <row r="1091">
          <cell r="C1091" t="str">
            <v>DR 04.55.0074 (/)</v>
          </cell>
          <cell r="D1091" t="str">
            <v>Tubo flexível estruturado de PVC, diâmetro de 1100mm, assentado sobre berço flexível, inclusive emendas, aterro e compactação até a geratriz superior do tubo, exclusive material de reaterro.  Fornecimento e assentamento. (desonerado)</v>
          </cell>
          <cell r="E1091" t="str">
            <v>m</v>
          </cell>
          <cell r="F1091">
            <v>944.84</v>
          </cell>
        </row>
        <row r="1092">
          <cell r="C1092" t="str">
            <v>DR 04.55.0077 (/)</v>
          </cell>
          <cell r="D1092" t="str">
            <v>Tubo flexível estruturado de PVC, diâmetro de 1200mm, assentado sobre berço flexível, inclusive emendas, aterro e compactação até a geratriz superior do tubo, exclusive material de reaterro.  Fornecimento e assentamento. (desonerado)</v>
          </cell>
          <cell r="E1092" t="str">
            <v>m</v>
          </cell>
          <cell r="F1092">
            <v>1193.24</v>
          </cell>
        </row>
        <row r="1094">
          <cell r="C1094" t="str">
            <v>DR 09.05 Tubo de Ferro Fundido para Pressão</v>
          </cell>
        </row>
        <row r="1095">
          <cell r="C1095" t="str">
            <v>DR 09.05.0050 (A)</v>
          </cell>
          <cell r="D1095" t="str">
            <v>Tubo de ferro fundido, dúctil, classe K-9, PN-10, flange-flange, com diâmetro nominal de 80mm, compreendendo: carga e descarga, colocação na vala, montagem e reaterro até a geratriz superior do tubo e teste hidroestático, exclusive acessórios da junta.  Fornecimento e assentamento. (desonerado)</v>
          </cell>
          <cell r="E1095" t="str">
            <v>m</v>
          </cell>
          <cell r="F1095">
            <v>301.94</v>
          </cell>
        </row>
        <row r="1096">
          <cell r="C1096" t="str">
            <v>DR 09.05.0053 (A)</v>
          </cell>
          <cell r="D1096" t="str">
            <v>Tubo de ferro fundido, dúctil, classe K-9, PN-10, flange - flange, com diâmetro nominal de 100mm, compreendendo: carga e descarga, colocação na vala, montagem e reaterro até a geratriz superior do tubo e teste hidroestático, exclusive acessórios da junta.  Fornecimento e assentamento. (desonerado)</v>
          </cell>
          <cell r="E1096" t="str">
            <v>m</v>
          </cell>
          <cell r="F1096">
            <v>323.75</v>
          </cell>
        </row>
        <row r="1097">
          <cell r="C1097" t="str">
            <v>DR 09.05.0056 (A)</v>
          </cell>
          <cell r="D1097" t="str">
            <v>Tubo de ferro fundido, dúctil, classe K-9, PN-10, flange - flange, com diâmetro nominal de 150mm, compreendendo: carga e descarga, colocação na vala, montagem e reaterro até a geratriz superior do tubo e teste hidroestático, exclusive acessórios da junta.  Fornecimento e assentamento. (desonerado)</v>
          </cell>
          <cell r="E1097" t="str">
            <v>m</v>
          </cell>
          <cell r="F1097">
            <v>435.91</v>
          </cell>
        </row>
        <row r="1098">
          <cell r="C1098" t="str">
            <v>DR 09.05.0059 (A)</v>
          </cell>
          <cell r="D1098" t="str">
            <v>Tubo de ferro fundido, dúctil, classe K-9, PN-10, flange - flange, com diâmetro nominal de 200mm, compreendendo: carga e descarga, colocação na vala, montagem e reaterro até a geratriz superior do tubo e teste hidroestático, exclusive acessórios da junta.  Fornecimento e assentamento. (desonerado)</v>
          </cell>
          <cell r="E1098" t="str">
            <v>m</v>
          </cell>
          <cell r="F1098">
            <v>482.07</v>
          </cell>
        </row>
        <row r="1099">
          <cell r="C1099" t="str">
            <v>DR 09.05.0062 (A)</v>
          </cell>
          <cell r="D1099" t="str">
            <v>Tubo de ferro fundido, dúctil, classe K-9, PN-10, flange - flange, com diâmetro nominal de 250mm, compreendendo: carga e descarga, colocação na vala, montagem e reaterro até a geratriz superior do tubo e teste hidroestático, exclusive acessórios da junta.  Fornecimento e assentamento. (desonerado)</v>
          </cell>
          <cell r="E1099" t="str">
            <v>m</v>
          </cell>
          <cell r="F1099">
            <v>656.57</v>
          </cell>
        </row>
        <row r="1100">
          <cell r="C1100" t="str">
            <v>DR 09.05.0065 (A)</v>
          </cell>
          <cell r="D1100" t="str">
            <v>Tubo de ferro fundido, dúctil, classe K-9, PN-10, flange - flange, com diâmetro nominal de 300mm, compreendendo: carga e descarga, colocação na vala, montagem e reaterro até a geratriz superior do tubo e teste hidroestático, exclusive acessórios da junta.  Fornecimento e assentamento. (desonerado)</v>
          </cell>
          <cell r="E1100" t="str">
            <v>m</v>
          </cell>
          <cell r="F1100">
            <v>789.21</v>
          </cell>
        </row>
        <row r="1101">
          <cell r="C1101" t="str">
            <v>DR 09.15 Conexões de Tubos de Ferro Fundido para Pressão</v>
          </cell>
        </row>
        <row r="1102">
          <cell r="C1102" t="str">
            <v>DR 09.15.0050 (/)</v>
          </cell>
          <cell r="D1102" t="str">
            <v>Cap de ferro fundido dúctil, pintado interna e externamente com tinta betuminosa, com uma bolsa, inclusive fornecimento do material para junta (anel de borracha), com diâmetro de 80mm.  Fornecimento e assentamento. (desonerado)</v>
          </cell>
          <cell r="E1102" t="str">
            <v>un</v>
          </cell>
          <cell r="F1102">
            <v>101.87</v>
          </cell>
        </row>
        <row r="1103">
          <cell r="C1103" t="str">
            <v>DR 09.15.0053 (/)</v>
          </cell>
          <cell r="D1103" t="str">
            <v>Cap de ferro fundido dúctil, pintado interna e externamente com tinta betuminosa, com uma bolsa, inclusive fornecimento do material para junta (anel de borracha), com diâmetro de 100mm.  Fornecimento e assentamento. (desonerado)</v>
          </cell>
          <cell r="E1103" t="str">
            <v>un</v>
          </cell>
          <cell r="F1103">
            <v>130.68</v>
          </cell>
        </row>
        <row r="1104">
          <cell r="C1104" t="str">
            <v>DR 09.15.0056 (/)</v>
          </cell>
          <cell r="D1104" t="str">
            <v>Cap de ferro fundido dúctil, pintado interna e externamente com tinta betuminosa, com uma bolsa, inclusive fornecimento do material para junta (anel de borracha), com diâmetro de 150mm.  Fornecimento e assentamento. (desonerado)</v>
          </cell>
          <cell r="E1104" t="str">
            <v>un</v>
          </cell>
          <cell r="F1104">
            <v>189.03</v>
          </cell>
        </row>
        <row r="1105">
          <cell r="C1105" t="str">
            <v>DR 09.15.0200 (/)</v>
          </cell>
          <cell r="D1105" t="str">
            <v>Curva de 90° de ferro fundido dúctil, pintada interna e externamente com tinta betuminosa, com 2 flanges, inclusive  fornecimento do material para junta (arruela de borracha, parafusos com porca), com diâmetro de 50mm.  Fornecimento e assentamento. (desonerado)</v>
          </cell>
          <cell r="E1105" t="str">
            <v>un</v>
          </cell>
          <cell r="F1105">
            <v>218.74</v>
          </cell>
        </row>
        <row r="1106">
          <cell r="C1106" t="str">
            <v>DR 09.15.0203 (/)</v>
          </cell>
          <cell r="D1106" t="str">
            <v>Curva de 90° de ferro fundido dúctil, pintada interna e externamente com tinta betuminosa, com 2 flanges, inclusive fornecimento do material para junta (arruela de borracha, parafusos com porca), com diâmetro de 80mm.  Fornecimento e assentamento. (desonerado)</v>
          </cell>
          <cell r="E1106" t="str">
            <v>un</v>
          </cell>
          <cell r="F1106">
            <v>316.94</v>
          </cell>
        </row>
        <row r="1107">
          <cell r="C1107" t="str">
            <v>DR 09.15.0206 (/)</v>
          </cell>
          <cell r="D1107" t="str">
            <v>Curva de 90° de ferro fundido dúctil, pintada interna e externamente com tinta betuminosa, com 2 flanges, inclusive  fornecimento do material para junta (arruela de borracha, parafusos com porca), com diâmetro de 100mm.  Fornecimento e assentamento. (desonerado)</v>
          </cell>
          <cell r="E1107" t="str">
            <v>un</v>
          </cell>
          <cell r="F1107">
            <v>379.7</v>
          </cell>
        </row>
        <row r="1108">
          <cell r="C1108" t="str">
            <v>DR 09.15.0209 (/)</v>
          </cell>
          <cell r="D1108" t="str">
            <v>Curva de 90° de ferro fundido dúctil, pintada interna e externamente com tinta betuminosa, com 2 flanges, inclusive fornecimento do material para junta (arruela de borracha, parafusos com porca), com diâmetro de 150mm.  Fornecimento e assentamento. (desonerado)</v>
          </cell>
          <cell r="E1108" t="str">
            <v>un</v>
          </cell>
          <cell r="F1108">
            <v>566.08000000000004</v>
          </cell>
        </row>
        <row r="1109">
          <cell r="C1109" t="str">
            <v>DR 09.15.0212 (/)</v>
          </cell>
          <cell r="D1109" t="str">
            <v>Curva de 90° de ferro fundido dúctil, pintada interna e externamente com tinta betuminosa, com 2 flanges, inclusive fornecimento do material para junta (arruela de borracha, parafusos com porca), com diâmetro de 200mm.  Fornecimento e assentamento. (desonerado)</v>
          </cell>
          <cell r="E1109" t="str">
            <v>un</v>
          </cell>
          <cell r="F1109">
            <v>752.18</v>
          </cell>
        </row>
        <row r="1110">
          <cell r="C1110" t="str">
            <v>DR 09.15.0215 (/)</v>
          </cell>
          <cell r="D1110" t="str">
            <v>Curva de 90° de ferro fundido dúctil, pintada interna e externamente com tinta betuminosa, com 2 flanges, inclusive fornecimento do material para junta (arruela de borracha, parafusos com porca), com diâmetro de 250mm.  Fornecimento e assentamento. (desonerado)</v>
          </cell>
          <cell r="E1110" t="str">
            <v>un</v>
          </cell>
          <cell r="F1110">
            <v>1277.08</v>
          </cell>
        </row>
        <row r="1111">
          <cell r="C1111" t="str">
            <v>DR 09.15.0220 (/)</v>
          </cell>
          <cell r="D1111" t="str">
            <v>Curva de 90° de ferro fundido dúctil, pintada interna e externamente com tinta betuminosa, com 2 flanges, inclusive fornecimento de material para junta (arruela de borracha, parafusos com porca), com diâmetro de 300mm.  Fornecimento e Assentamento. (desonerado)</v>
          </cell>
          <cell r="E1111" t="str">
            <v>un</v>
          </cell>
          <cell r="F1111">
            <v>2055.09</v>
          </cell>
        </row>
        <row r="1112">
          <cell r="C1112" t="str">
            <v>DR 09.15.0253 (/)</v>
          </cell>
          <cell r="D1112" t="str">
            <v>Curva de 45° de ferro fundido dúctil, pintada interna e externamente com tinta betuminosa, com 2 flanges, inclusive fornecimento do material para junta (arruela de borracha, parafusos com porca), com diâmetro de 80mm.  Fornecimento e assentamento. (desonerado)</v>
          </cell>
          <cell r="E1112" t="str">
            <v>un</v>
          </cell>
          <cell r="F1112">
            <v>318.58999999999997</v>
          </cell>
        </row>
        <row r="1113">
          <cell r="C1113" t="str">
            <v>DR 09.15.0256 (/)</v>
          </cell>
          <cell r="D1113" t="str">
            <v>Curva de 45° de ferro fundido dúctil, pintada interna e externamente com tinta betuminosa, com 2 flanges, inclusive fornecimento do material para junta (arruela de borracha, parafusos com porca), com diâmetro de 100mm.  Fornecimento e assentamento. (desonerado)</v>
          </cell>
          <cell r="E1113" t="str">
            <v>un</v>
          </cell>
          <cell r="F1113">
            <v>383.05</v>
          </cell>
        </row>
        <row r="1114">
          <cell r="C1114" t="str">
            <v>DR 09.15.0259 (/)</v>
          </cell>
          <cell r="D1114" t="str">
            <v>Curva de 45° de ferro fundido dúctil, pintada interna e externamente com tinta betuminosa, com 2 flanges, inclusive fornecimento do material para junta (arruela de borracha, parafusos com porca), com diâmetro de 150mm.  Fornecimento e assentamento. (desonerado)</v>
          </cell>
          <cell r="E1114" t="str">
            <v>un</v>
          </cell>
          <cell r="F1114">
            <v>551.6</v>
          </cell>
        </row>
        <row r="1115">
          <cell r="C1115" t="str">
            <v>DR 09.15.0262 (/)</v>
          </cell>
          <cell r="D1115" t="str">
            <v>Curva de 45° de ferro fundido dúctil, pintada interna e externamente com tinta betuminosa, com 2 flanges, inclusive fornecimento do material para junta (arruela de borracha, parafusos com porca), com diâmetro de 200mm.  Fornecimento e assentamento. (desonerado)</v>
          </cell>
          <cell r="E1115" t="str">
            <v>un</v>
          </cell>
          <cell r="F1115">
            <v>723.45</v>
          </cell>
        </row>
        <row r="1116">
          <cell r="C1116" t="str">
            <v>DR 09.15.0265 (/)</v>
          </cell>
          <cell r="D1116" t="str">
            <v>Curva de 45° de ferro fundido dúctil, pintada interna e externamente com tinta betuminosa, com 2 flanges, inclusive fornecimento do material para junta (arruela de borracha, parafusos com porca), com diâmetro de 250mm.  Fornecimento e assentamento. (desonerado)</v>
          </cell>
          <cell r="E1116" t="str">
            <v>un</v>
          </cell>
          <cell r="F1116">
            <v>1897.83</v>
          </cell>
        </row>
        <row r="1117">
          <cell r="C1117" t="str">
            <v>DR 09.15.0268 (/)</v>
          </cell>
          <cell r="D1117" t="str">
            <v>Curva de 45° de ferro fundido dúctil, pintada interna e externamente com tinta betuminosa, com 2 flanges, inclusive fornecimento do material para junta (arruela de borracha, parafusos com porca), com diâmetro de 300mm.  Fornecimento e assentamento. (desonerado)</v>
          </cell>
          <cell r="E1117" t="str">
            <v>un</v>
          </cell>
          <cell r="F1117">
            <v>2233.16</v>
          </cell>
        </row>
        <row r="1118">
          <cell r="C1118" t="str">
            <v>DR 09.15.0280 (/)</v>
          </cell>
          <cell r="D1118" t="str">
            <v>Curva de 22°30' de ferro fundido dúctil, pintada interna e externamente com tinta betuminosa, com 2 flanges, inclusive fornecimento de material para junta (arruela de borracha, parafusos com porca), com diâmetro de 80mm.  Fornecimento e Assentamento. (desonerado)</v>
          </cell>
          <cell r="E1118" t="str">
            <v>un</v>
          </cell>
          <cell r="F1118">
            <v>281.8</v>
          </cell>
        </row>
        <row r="1119">
          <cell r="C1119" t="str">
            <v>DR 09.15.0283 (/)</v>
          </cell>
          <cell r="D1119" t="str">
            <v>Curva de 22°30' de ferro fundido dúctil, pintada interna e externamente com tinta betuminosa, com 2 flanges, inclusive fornecimento de material para junta (arruela de borracha, parafusos com porca), com diâmetro de 100mm.  Fornecimento e Assentamento. (desonerado)</v>
          </cell>
          <cell r="E1119" t="str">
            <v>un</v>
          </cell>
          <cell r="F1119">
            <v>541.75</v>
          </cell>
        </row>
        <row r="1120">
          <cell r="C1120" t="str">
            <v>DR 09.15.0286 (/)</v>
          </cell>
          <cell r="D1120" t="str">
            <v>Curva de 22°30' de ferro fundido dúctil, pintada interna e externamente com tinta betuminosa, com 2 flanges, inclusive fornecimento de material para junta (arruela de borracha, parafusos com porca), com diâmetro de 150mm.  Fornecimento e Assentamento. (desonerado)</v>
          </cell>
          <cell r="E1120" t="str">
            <v>un</v>
          </cell>
          <cell r="F1120">
            <v>685.05</v>
          </cell>
        </row>
        <row r="1121">
          <cell r="C1121" t="str">
            <v>DR 09.15.0289 (/)</v>
          </cell>
          <cell r="D1121" t="str">
            <v>Curva de 22°30' de ferro fundido dúctil, pintada interna e externamente com tinta betuminosa, com 2 flanges, inclusive fornecimento de material para junta (arruela de borracha, parafusos com porca), com diâmetro de 200mm.  Fornecimento e Assentamento. (desonerado)</v>
          </cell>
          <cell r="E1121" t="str">
            <v>un</v>
          </cell>
          <cell r="F1121">
            <v>1104.33</v>
          </cell>
        </row>
        <row r="1122">
          <cell r="C1122" t="str">
            <v>DR 09.15.0291 (/)</v>
          </cell>
          <cell r="D1122" t="str">
            <v>Curva de 22°30' de ferro fundido dúctil, pintada interna e externamente com tinta betuminosa, com 2 flanges, inclusive fornecimento de material para junta (arruela de borracha, parafusos com porca), com diâmetro de 250mm.  Fornecimento e Assentamento. (desonerado)</v>
          </cell>
          <cell r="E1122" t="str">
            <v>un</v>
          </cell>
          <cell r="F1122">
            <v>1282.33</v>
          </cell>
        </row>
        <row r="1123">
          <cell r="C1123" t="str">
            <v>DR 09.15.0294 (/)</v>
          </cell>
          <cell r="D1123" t="str">
            <v>Curva de 22°30' de ferro fundido dúctil, pintada interna e externamente com tinta betuminosa, com 2 flanges, inclusive fornecimento de material para junta (arruela de borracha, parafusos com porca), com diâmetro de 300mm.  Fornecimento e Assentamento. (desonerado)</v>
          </cell>
          <cell r="E1123" t="str">
            <v>un</v>
          </cell>
          <cell r="F1123">
            <v>1760.68</v>
          </cell>
        </row>
        <row r="1124">
          <cell r="C1124" t="str">
            <v>DR 09.15.0303 (/)</v>
          </cell>
          <cell r="D1124" t="str">
            <v>Extremidade de ferro fundido dúctil, pintado internamente e externamente com tinta betuminosa, com 1 flange e 1 bolsa, inclusive fornecimento do material para junta (arruela, parafusos, anel de borracha), com diâmetro de 80mm.  Fornecimento e assentamento. (desonerado)</v>
          </cell>
          <cell r="E1124" t="str">
            <v>un</v>
          </cell>
          <cell r="F1124">
            <v>257.87</v>
          </cell>
        </row>
        <row r="1125">
          <cell r="C1125" t="str">
            <v>DR 09.15.0306 (/)</v>
          </cell>
          <cell r="D1125" t="str">
            <v>Extremidade de ferro fundido dúctil, pintado internamente e externamente com tinta betuminosa, com 1 flange e 1 bolsa, inclusive fornecimento do material para junta (arruela, parafusos, anel de borracha), com diâmetro de 100mm.  Fornecimento e assentamento. (desonerado)</v>
          </cell>
          <cell r="E1125" t="str">
            <v>un</v>
          </cell>
          <cell r="F1125">
            <v>301.02999999999997</v>
          </cell>
        </row>
        <row r="1126">
          <cell r="C1126" t="str">
            <v>DR 09.15.0309 (/)</v>
          </cell>
          <cell r="D1126" t="str">
            <v>Extremidade de ferro fundido dúctil, pintado internamente e externamente com tinta betuminosa, com 1 flange e 1 bolsa, inclusive fornecimento do material para junta (arruela, parafusos, anel de borracha), com diâmetro de 150mm.  Fornecimento e assentamento. (desonerado)</v>
          </cell>
          <cell r="E1126" t="str">
            <v>un</v>
          </cell>
          <cell r="F1126">
            <v>385.7</v>
          </cell>
        </row>
        <row r="1127">
          <cell r="C1127" t="str">
            <v>DR 09.15.0312 (/)</v>
          </cell>
          <cell r="D1127" t="str">
            <v>Extremidade de ferro fundido dúctil, pintado internamente e externamente com tinta betuminosa, com 1 flange e 1bolsa, inclusive fornecimento do material para junta (arruela, parafusos, anel de borracha), com diâmetro de 200mm.  Fornecimento e assentamento. (desonerado)</v>
          </cell>
          <cell r="E1127" t="str">
            <v>un</v>
          </cell>
          <cell r="F1127">
            <v>575.1</v>
          </cell>
        </row>
        <row r="1128">
          <cell r="C1128" t="str">
            <v>DR 09.15.0315 (/)</v>
          </cell>
          <cell r="D1128" t="str">
            <v>Extremidade de ferro fundido dúctil, pintado internamente e externamente com tinta betuminosa, com 1 flange e 1 bolsa, inclusive fornecimento do material para junta (arruela, parafusos, anel de borracha), com diâmetro de 250mm.  Fornecimento e assentamento. (desonerado)</v>
          </cell>
          <cell r="E1128" t="str">
            <v>un</v>
          </cell>
          <cell r="F1128">
            <v>795.69</v>
          </cell>
        </row>
        <row r="1129">
          <cell r="C1129" t="str">
            <v>DR 09.15.0318 (A)</v>
          </cell>
          <cell r="D1129" t="str">
            <v>Extremidade de ferro fundido dúctil, pintado internamente e externamente com tinta betuminosa, com 1 flange e 1 bolsa, inclusive fornecimento do material para junta (arruela, parafusos, anel de borracha), com diâmetro de 300mm.  Fornecimento e assentamento. (desonerado)</v>
          </cell>
          <cell r="E1129" t="str">
            <v>un</v>
          </cell>
          <cell r="F1129">
            <v>872.95</v>
          </cell>
        </row>
        <row r="1130">
          <cell r="C1130" t="str">
            <v>DR 09.15.0353 (/)</v>
          </cell>
          <cell r="D1130" t="str">
            <v>Extremidade de ferro fundido dúctil, pintado internamente e externamente com tinta betuminosa, com 1 flange e 1ponta, inclusive fornecimento do material para junta (arruela de borracha, parafusos com porca), com diâmetro de 80mm.  Fornecimento e assentamento. (desonerado)</v>
          </cell>
          <cell r="E1130" t="str">
            <v>un</v>
          </cell>
          <cell r="F1130">
            <v>270.62</v>
          </cell>
        </row>
        <row r="1131">
          <cell r="C1131" t="str">
            <v>DR 09.15.0356 (/)</v>
          </cell>
          <cell r="D1131" t="str">
            <v>Extremidade de ferro fundido dúctil, pintado internamente e externamente com tinta betuminosa, com 1 flange e 1ponta, inclusive fornecimento do material para junta (arruela de borracha, parafusos com porca), com diâmetro de 100mm.  Fornecimento e assentamento. (desonerado)</v>
          </cell>
          <cell r="E1131" t="str">
            <v>un</v>
          </cell>
          <cell r="F1131">
            <v>375.15</v>
          </cell>
        </row>
        <row r="1132">
          <cell r="C1132" t="str">
            <v>DR 09.15.0359 (/)</v>
          </cell>
          <cell r="D1132" t="str">
            <v>Extremidade de ferro fundido dúctil, pintado internamente e externamente com tinta betuminosa, com 1 flange e 1ponta, inclusive fornecimento do material para junta (arruela de borracha, parafusos com porca), com diâmetro de 150mm.  Fornecimento e assentamento. (desonerado)</v>
          </cell>
          <cell r="E1132" t="str">
            <v>un</v>
          </cell>
          <cell r="F1132">
            <v>686.28</v>
          </cell>
        </row>
        <row r="1133">
          <cell r="C1133" t="str">
            <v>DR 09.15.0362 (/)</v>
          </cell>
          <cell r="D1133" t="str">
            <v>Extremidade de ferro fundido dúctil, pintado internamente e externamente com tinta betuminosa, com 1 flange e 1ponta, inclusive fornecimento do material para junta (arruela de borracha, parafusos com porca), com diâmetro de 200mm.  Fornecimento e assentamento. (desonerado)</v>
          </cell>
          <cell r="E1133" t="str">
            <v>un</v>
          </cell>
          <cell r="F1133">
            <v>966.51</v>
          </cell>
        </row>
        <row r="1134">
          <cell r="C1134" t="str">
            <v>DR 09.15.0365 (/)</v>
          </cell>
          <cell r="D1134" t="str">
            <v>Extremidade de ferro fundido dúctil, pintado internamente e externamente com tinta betuminosa, com 1 flange e 1ponta, inclusive fornecimento do material para junta (arruela de borracha, parafusos com porca), com diâmetro de 250mm.  Fornecimento e assentamento. (desonerado)</v>
          </cell>
          <cell r="E1134" t="str">
            <v>un</v>
          </cell>
          <cell r="F1134">
            <v>1679.24</v>
          </cell>
        </row>
        <row r="1135">
          <cell r="C1135" t="str">
            <v>DR 09.15.0368 (/)</v>
          </cell>
          <cell r="D1135" t="str">
            <v>Extremidade de ferro fundido dúctil, pintado internamente e externamente com tinta betuminosa, com 1 flange e 1ponta, inclusive fornecimento do material para junta (arruela de borracha, parafusos com porca), com diâmetro de 300mm.  Fornecimento e assentamento. (desonerado)</v>
          </cell>
          <cell r="E1135" t="str">
            <v>un</v>
          </cell>
          <cell r="F1135">
            <v>2090.37</v>
          </cell>
        </row>
        <row r="1136">
          <cell r="C1136" t="str">
            <v>DR 09.15.0400 (/)</v>
          </cell>
          <cell r="D1136" t="str">
            <v>Extremidade com aba de vedação de ferro fundido dúctil, pintada internamente e externamente com tinta betuminosa, com 1 flange e 1 ponta, inclusive fornecimento do material para junta (arruela de borracha, parafusos com porca), com diâmetro de 100mm.  Fornecimento e assentamento. (desonerado)</v>
          </cell>
          <cell r="E1136" t="str">
            <v>un</v>
          </cell>
          <cell r="F1136">
            <v>489.21</v>
          </cell>
        </row>
        <row r="1137">
          <cell r="C1137" t="str">
            <v>DR 09.15.0403 (/)</v>
          </cell>
          <cell r="D1137" t="str">
            <v>Extremidade com aba de vedação de ferro fundido dúctil, pintada internamente e externamente com tinta betuminosa, com 1 flange e 1 ponta, inclusive fornecimento do material para junta (arruela de borracha, parafusos com porca), com diâmetro de 150mm.  Fornecimento e assentamento. (desonerado)</v>
          </cell>
          <cell r="E1137" t="str">
            <v>un</v>
          </cell>
          <cell r="F1137">
            <v>686.28</v>
          </cell>
        </row>
        <row r="1138">
          <cell r="C1138" t="str">
            <v>DR 09.15.0406 (/)</v>
          </cell>
          <cell r="D1138" t="str">
            <v>Extremidade com aba de vedação de ferro fundido dúctil, pintada internamente e externamente com tinta betuminosa, com 1 flange e 1 ponta, inclusive fornecimento do material para junta (arruela de borracha, parafusos com porca), com diâmetro de 200mm.  Fornecimento e assentamento. (desonerado)</v>
          </cell>
          <cell r="E1138" t="str">
            <v>un</v>
          </cell>
          <cell r="F1138">
            <v>966.51</v>
          </cell>
        </row>
        <row r="1139">
          <cell r="C1139" t="str">
            <v>DR 09.15.0450 (/)</v>
          </cell>
          <cell r="D1139" t="str">
            <v>Flange cego de ferro fundido dúctil, pintado interna e externamente com tinta betuminosa, inclusive fornecimento do material para junta (arruela de borracha, parafusos com porca), com diâmetro de 80mm.  Fornecimento e assentamento. (desonerado)</v>
          </cell>
          <cell r="E1139" t="str">
            <v>un</v>
          </cell>
          <cell r="F1139">
            <v>113.43</v>
          </cell>
        </row>
        <row r="1140">
          <cell r="C1140" t="str">
            <v>DR 09.15.0453 (/)</v>
          </cell>
          <cell r="D1140" t="str">
            <v>Flange cego de ferro fundido dúctil, pintado interna e externamente com tinta betuminosa, inclusive fornecimento do material para junta (arruela de borracha, parafusos com porca), com diâmetro de 100mm.  Fornecimento e assentamento. (desonerado)</v>
          </cell>
          <cell r="E1140" t="str">
            <v>un</v>
          </cell>
          <cell r="F1140">
            <v>159.34</v>
          </cell>
        </row>
        <row r="1141">
          <cell r="C1141" t="str">
            <v>DR 09.15.0456 (/)</v>
          </cell>
          <cell r="D1141" t="str">
            <v>Flange cego de ferro fundido dúctil, pintado interna e externamente com tinta betuminosa, inclusive fornecimento do material para junta (arruela de borracha, parafusos com porca), com diâmetro de 150mm.  Fornecimento e assentamento. (desonerado)</v>
          </cell>
          <cell r="E1141" t="str">
            <v>un</v>
          </cell>
          <cell r="F1141">
            <v>216.25</v>
          </cell>
        </row>
        <row r="1142">
          <cell r="C1142" t="str">
            <v>DR 09.15.0459 (/)</v>
          </cell>
          <cell r="D1142" t="str">
            <v>Flange cego de ferro fundido dúctil, pintado interna e externamente com tinta betuminosa, inclusive fornecimento do material para junta (arruela de borracha, parafusos com porca), com diâmetro de 200mm.  Fornecimento e assentamento. (desonerado)</v>
          </cell>
          <cell r="E1142" t="str">
            <v>un</v>
          </cell>
          <cell r="F1142">
            <v>252.35</v>
          </cell>
        </row>
        <row r="1143">
          <cell r="C1143" t="str">
            <v>DR 09.15.0462 (/)</v>
          </cell>
          <cell r="D1143" t="str">
            <v>Flange cego de ferro fundido dúctil, pintado interna e externamente com tinta betuminosa, inclusive fornecimento do material para junta (arruela de borracha, parafusos com porca), com diâmetro de 250mm.  Fornecimento e assentamento. (desonerado)</v>
          </cell>
          <cell r="E1143" t="str">
            <v>un</v>
          </cell>
          <cell r="F1143">
            <v>353.21</v>
          </cell>
        </row>
        <row r="1144">
          <cell r="C1144" t="str">
            <v>DR 09.15.0503 (/)</v>
          </cell>
          <cell r="D1144" t="str">
            <v>Flange de ferro fundido dúctil, pintado interna e externamente com tinta betuminosa, inclusive fornecimento do material para junta (arruela de borracha, parafusos com porca), com diâmetro de 75mm (DN 80mm).  Fornecimento e assentamento. (desonerado)</v>
          </cell>
          <cell r="E1144" t="str">
            <v>un</v>
          </cell>
          <cell r="F1144">
            <v>102.75</v>
          </cell>
        </row>
        <row r="1145">
          <cell r="C1145" t="str">
            <v>DR 09.15.0506 (/)</v>
          </cell>
          <cell r="D1145" t="str">
            <v>Flange de ferro fundido dúctil, pintado interna e externamente com tinta betuminosa, inclusive fornecimento do material para junta (arruela de borracha, parafusos com porca), com diâmetro de 100mm.  Fornecimento e assentamento. (desonerado)</v>
          </cell>
          <cell r="E1145" t="str">
            <v>un</v>
          </cell>
          <cell r="F1145">
            <v>131.59</v>
          </cell>
        </row>
        <row r="1146">
          <cell r="C1146" t="str">
            <v>DR 09.15.0509 (/)</v>
          </cell>
          <cell r="D1146" t="str">
            <v>Flange de ferro fundido dúctil, pintado interna e externamente com tinta betuminosa, inclusive fornecimento do material para junta (arruela de borracha, parafusos com porca), com diâmetro de 150mm.  Fornecimento e assentamento. (desonerado)</v>
          </cell>
          <cell r="E1146" t="str">
            <v>un</v>
          </cell>
          <cell r="F1146">
            <v>177.14</v>
          </cell>
        </row>
        <row r="1147">
          <cell r="C1147" t="str">
            <v>DR 09.15.0512 (/)</v>
          </cell>
          <cell r="D1147" t="str">
            <v>Flange de ferro fundido dúctil, pintado interna e externamente com tinta betuminosa, inclusive fornecimento do material para junta (arruela de borracha, parafusos com porca), com diâmetro de 200mm.  Fornecimento e assentamento. (desonerado)</v>
          </cell>
          <cell r="E1147" t="str">
            <v>un</v>
          </cell>
          <cell r="F1147">
            <v>221.25</v>
          </cell>
        </row>
        <row r="1148">
          <cell r="C1148" t="str">
            <v>DR 09.15.0515 (/)</v>
          </cell>
          <cell r="D1148" t="str">
            <v>Flange de ferro fundido dúctil, pintado interna e externamente com tinta betuminosa, inclusive fornecimento do material para junta (arruela de borracha, parafusos com porca), com diâmetro de 250mm.  Fornecimento e assentamento. (desonerado)</v>
          </cell>
          <cell r="E1148" t="str">
            <v>un</v>
          </cell>
          <cell r="F1148">
            <v>327.86</v>
          </cell>
        </row>
        <row r="1149">
          <cell r="C1149" t="str">
            <v>DR 09.15.0530 (/)</v>
          </cell>
          <cell r="D1149" t="str">
            <v>Junção de 45° de ferro fundido dúctil, pintado interna e externamente com tinta betuminosa, com 3 flanges, inclusive fornecimento do material para junta (arruela de borracha, parafusos com porca), com diâmetro de (80x80)mm.  Fornecimento e assentamento. (desonerado)</v>
          </cell>
          <cell r="E1149" t="str">
            <v>un</v>
          </cell>
          <cell r="F1149">
            <v>497.73</v>
          </cell>
        </row>
        <row r="1150">
          <cell r="C1150" t="str">
            <v>DR 09.15.0533 (/)</v>
          </cell>
          <cell r="D1150" t="str">
            <v>Junção de 45° de ferro fundido dúctil, pintado interna e externamente com tinta betuminosa, com 3 flanges, inclusive fornecimento do material para junta (arruela de borracha, parafusos com porca), com diâmetro de (100x80)mm.  Fornecimento e assentamento. (desonerado)</v>
          </cell>
          <cell r="E1150" t="str">
            <v>un</v>
          </cell>
          <cell r="F1150">
            <v>631.21</v>
          </cell>
        </row>
        <row r="1151">
          <cell r="C1151" t="str">
            <v>DR 09.15.0536 (/)</v>
          </cell>
          <cell r="D1151" t="str">
            <v>Junção de 45° de ferro fundido dúctil, pintado interna e externamente com tinta betuminosa, com 3 flanges, inclusive fornecimento do material para junta (arruela de borracha, parafusos com porca), com diâmetro de (100x100)mm.  Fornecimento e assentamento. (desonerado)</v>
          </cell>
          <cell r="E1151" t="str">
            <v>un</v>
          </cell>
          <cell r="F1151">
            <v>599.63</v>
          </cell>
        </row>
        <row r="1152">
          <cell r="C1152" t="str">
            <v>DR 09.15.0539 (/)</v>
          </cell>
          <cell r="D1152" t="str">
            <v>Junção de 45° de ferro fundido dúctil, pintado interna e externamente com tinta betuminosa, com 3 flanges, inclusive fornecimento do material para junta (arruela de borracha, parafusos com porca), com diâmetro de (150x150)mm.  Fornecimento e assentamento. (desonerado)</v>
          </cell>
          <cell r="E1152" t="str">
            <v>un</v>
          </cell>
          <cell r="F1152">
            <v>1005.81</v>
          </cell>
        </row>
        <row r="1153">
          <cell r="C1153" t="str">
            <v>DR 09.15.0542 (/)</v>
          </cell>
          <cell r="D1153" t="str">
            <v>Junção de 45° de ferro fundido dúctil, pintado interna e externamente com tinta betuminosa, com 3 flanges, inclusive fornecimento do material para junta (arruela de borracha, parafusos com porca), com diâmetro de (250x250)mm.  Fornecimento e assentamento. (desonerado)</v>
          </cell>
          <cell r="E1153" t="str">
            <v>un</v>
          </cell>
          <cell r="F1153">
            <v>2799.7</v>
          </cell>
        </row>
        <row r="1154">
          <cell r="C1154" t="str">
            <v>DR 09.15.0550 (/)</v>
          </cell>
          <cell r="D1154" t="str">
            <v>Junta Gibault de ferro fundido dúctil, pintado interna e externamente com tinta betuminosa, inclusive fornecimento do material para junta (anel de borracha, luva, contra-flanges e parafusos com porca), com diâmetro de 50mm.  Fornecimento e assentamento. (desonerado)</v>
          </cell>
          <cell r="E1154" t="str">
            <v>un</v>
          </cell>
          <cell r="F1154">
            <v>226.92</v>
          </cell>
        </row>
        <row r="1155">
          <cell r="C1155" t="str">
            <v>DR 09.15.0553 (/)</v>
          </cell>
          <cell r="D1155" t="str">
            <v>Junta Gibault de ferro fundido dúctil, pintado interna e externamente com tinta betuminosa, inclusive fornecimento do material para junta (anel de borracha, luva, contra-flanges e parafusos com porca), com diâmetro de 75mm.  Fornecimento e assentamento. (desonerado)</v>
          </cell>
          <cell r="E1155" t="str">
            <v>un</v>
          </cell>
          <cell r="F1155">
            <v>237.29</v>
          </cell>
        </row>
        <row r="1156">
          <cell r="C1156" t="str">
            <v>DR 09.15.0556 (/)</v>
          </cell>
          <cell r="D1156" t="str">
            <v>Junta Gibault de ferro fundido dúctil, pintado interna e externamente com tinta betuminosa, inclusive fornecimento do material para junta (anel de borracha, luva, contra-flanges e parafusos com porca), com diâmetro de 100mm.  Fornecimento e assentamento. (desonerado)</v>
          </cell>
          <cell r="E1156" t="str">
            <v>un</v>
          </cell>
          <cell r="F1156">
            <v>272.60000000000002</v>
          </cell>
        </row>
        <row r="1157">
          <cell r="C1157" t="str">
            <v>DR 09.15.0559 (/)</v>
          </cell>
          <cell r="D1157" t="str">
            <v>Junta Gibault de ferro fundido dúctil, pintado interna e externamente com tinta betuminosa, inclusive fornecimento do material para junta (anel de borracha, luva, contra-flanges e parafusos com porca), com diâmetro de 150mm.  Fornecimento e assentamento. (desonerado)</v>
          </cell>
          <cell r="E1157" t="str">
            <v>un</v>
          </cell>
          <cell r="F1157">
            <v>434.05</v>
          </cell>
        </row>
        <row r="1158">
          <cell r="C1158" t="str">
            <v>DR 09.15.0562 (/)</v>
          </cell>
          <cell r="D1158" t="str">
            <v>Junta Gibault de ferro fundido dúctil, pintado interna e externamente com tinta betuminosa, inclusive fornecimento do material para junta (anel de borracha, luva, contra-flanges e parafusos com porca), com diâmetro de 200mm.  Fornecimento e assentamento. (desonerado)</v>
          </cell>
          <cell r="E1158" t="str">
            <v>un</v>
          </cell>
          <cell r="F1158">
            <v>502.92</v>
          </cell>
        </row>
        <row r="1159">
          <cell r="C1159" t="str">
            <v>DR 09.15.0565 (/)</v>
          </cell>
          <cell r="D1159" t="str">
            <v>Junta Gibault de ferro fundido dúctil, pintado interna e externamente com tinta betuminosa, inclusive fornecimento do material para junta (anel de borracha, luva, contra-flanges e parafusos com porca), com diâmetro de 250mm.  Fornecimento e assentamento. (desonerado)</v>
          </cell>
          <cell r="E1159" t="str">
            <v>un</v>
          </cell>
          <cell r="F1159">
            <v>693.26</v>
          </cell>
        </row>
        <row r="1160">
          <cell r="C1160" t="str">
            <v>DR 09.15.0569 (A)</v>
          </cell>
          <cell r="D1160" t="str">
            <v>Junta Gibault de ferro fundido dúctil, pintado interna e externamente com tinta betuminosa, inclusive fornecimento do material para junta (anel de borracha, luva, contra-flanges e parafusos com porca), com diâmetro de 300mm.  Fornecimento e assentamento. (desonerado)</v>
          </cell>
          <cell r="E1160" t="str">
            <v>un</v>
          </cell>
          <cell r="F1160">
            <v>757.9</v>
          </cell>
        </row>
        <row r="1161">
          <cell r="C1161" t="str">
            <v>DR 09.15.0600 (/)</v>
          </cell>
          <cell r="D1161" t="str">
            <v>Luva de ferro fundido dúctil, pintado interna e externamente com tinta betuminosa, com 2 bolsas, inclusive fornecimento do material para junta (anel de borracha), com diâmetro de 100mm.  Fornecimento e assentamento. (desonerado)</v>
          </cell>
          <cell r="E1161" t="str">
            <v>un</v>
          </cell>
          <cell r="F1161">
            <v>245.31</v>
          </cell>
        </row>
        <row r="1162">
          <cell r="C1162" t="str">
            <v>DR 09.15.0603 (/)</v>
          </cell>
          <cell r="D1162" t="str">
            <v>Luva de ferro fundido dúctil, pintado interna e externamente com tinta betuminosa, com 2 bolsas, inclusive fornecimento do material para junta (anel de borracha), com diâmetro de 150mm.  Fornecimento e assentamento. (desonerado)</v>
          </cell>
          <cell r="E1162" t="str">
            <v>un</v>
          </cell>
          <cell r="F1162">
            <v>335.37</v>
          </cell>
        </row>
        <row r="1163">
          <cell r="C1163" t="str">
            <v>DR 09.15.0606 (/)</v>
          </cell>
          <cell r="D1163" t="str">
            <v>Luva de ferro fundido dúctil, pintado interna e externamente com tinta betuminosa, com 2 bolsas, inclusive fornecimento do material para junta (anel de borracha), com diâmetro de 200mm.  Fornecimento e assentamento. (desonerado)</v>
          </cell>
          <cell r="E1163" t="str">
            <v>un</v>
          </cell>
          <cell r="F1163">
            <v>448.92</v>
          </cell>
        </row>
        <row r="1164">
          <cell r="C1164" t="str">
            <v>DR 09.15.0656 (/)</v>
          </cell>
          <cell r="D1164" t="str">
            <v>Redução de ferro fundido dúctil, pintada interna e externamente com tinta betuminosa, com ponta e bolsa, inclusive fornecimento do material para junta (anel de borracha), com diâmetro nominal de (100x80)mm.  Fornecimento e assentamento. (desonerado)</v>
          </cell>
          <cell r="E1164" t="str">
            <v>un</v>
          </cell>
          <cell r="F1164">
            <v>176.94</v>
          </cell>
        </row>
        <row r="1165">
          <cell r="C1165" t="str">
            <v>DR 09.15.0659 (/)</v>
          </cell>
          <cell r="D1165" t="str">
            <v>Redução de ferro fundido dúctil, pintada interna e externamente com tinta betuminosa, com ponta e bolsa, inclusive fornecimento do material para junta (anel de borracha), com diâmetro nominal de (150x80)mm.  Fornecimento e assentamento. (desonerado)</v>
          </cell>
          <cell r="E1165" t="str">
            <v>un</v>
          </cell>
          <cell r="F1165">
            <v>258.91000000000003</v>
          </cell>
        </row>
        <row r="1166">
          <cell r="C1166" t="str">
            <v>DR 09.15.0662 (/)</v>
          </cell>
          <cell r="D1166" t="str">
            <v>Redução de ferro fundido dúctil, pintada interna e externamente com tinta betuminosa, com ponta e bolsa, inclusive fornecimento do material para junta (anel de borracha), com diâmetro nominal de (150x100)mm.  Fornecimento e assentamento. (desonerado)</v>
          </cell>
          <cell r="E1166" t="str">
            <v>un</v>
          </cell>
          <cell r="F1166">
            <v>256.77999999999997</v>
          </cell>
        </row>
        <row r="1167">
          <cell r="C1167" t="str">
            <v>DR 09.15.0665 (/)</v>
          </cell>
          <cell r="D1167" t="str">
            <v>Redução de ferro fundido dúctil, pintada interna e externamente com tinta betuminosa, com ponta e bolsa, inclusive fornecimento do material para junta (anel de borracha), com diâmetro nominal de (200x100)mm.  Fornecimento e assentamento. (desonerado)</v>
          </cell>
          <cell r="E1167" t="str">
            <v>un</v>
          </cell>
          <cell r="F1167">
            <v>347.17</v>
          </cell>
        </row>
        <row r="1168">
          <cell r="C1168" t="str">
            <v>DR 09.15.0669 (/)</v>
          </cell>
          <cell r="D1168" t="str">
            <v>Redução de ferro fundido dúctil, pintada interna e externamente com tinta betuminosa, com ponta e bolsa, inclusive fornecimento do material para junta (anel de borracha), com diâmetro nominal de (200x150)mm.  Fornecimento e assentamento. (desonerado)</v>
          </cell>
          <cell r="E1168" t="str">
            <v>un</v>
          </cell>
          <cell r="F1168">
            <v>372.18</v>
          </cell>
        </row>
        <row r="1169">
          <cell r="C1169" t="str">
            <v>DR 09.15.0700 (/)</v>
          </cell>
          <cell r="D1169" t="str">
            <v>Redução de ferro fundido dúctil, pintado interna e externamente com tinta betuminosa, com 2 flanges, inclusive fornecimento do material para junta (arruela de borracha, parafusos com porca) com diâmetro de (80x50)mm.  Fornecimento e assentamento. (desonerado)</v>
          </cell>
          <cell r="E1169" t="str">
            <v>un</v>
          </cell>
          <cell r="F1169">
            <v>292.64999999999998</v>
          </cell>
        </row>
        <row r="1170">
          <cell r="C1170" t="str">
            <v>DR 09.15.0703 (/)</v>
          </cell>
          <cell r="D1170" t="str">
            <v>Redução de ferro fundido dúctil, pintado interna e externamente com tinta betuminosa, com 2 flanges, inclusive fornecimento do material para junta (arruela de borracha, parafusos com porca) com diâmetro de (100x80)mm.  Fornecimento e assentamento. (desonerado)</v>
          </cell>
          <cell r="E1170" t="str">
            <v>un</v>
          </cell>
          <cell r="F1170">
            <v>371.08</v>
          </cell>
        </row>
        <row r="1171">
          <cell r="C1171" t="str">
            <v>DR 09.15.0706 (/)</v>
          </cell>
          <cell r="D1171" t="str">
            <v>Redução de ferro fundido dúctil, pintado interna e externamente com tinta betuminosa, com 2 flanges, inclusive fornecimento do material para junta (arruela de borracha, parafusos com porca) com diâmetro de (150x80)mm.  Fornecimento e assentamento. (desonerado)</v>
          </cell>
          <cell r="E1171" t="str">
            <v>un</v>
          </cell>
          <cell r="F1171">
            <v>520.64</v>
          </cell>
        </row>
        <row r="1172">
          <cell r="C1172" t="str">
            <v>DR 09.15.0709 (/)</v>
          </cell>
          <cell r="D1172" t="str">
            <v>Redução de ferro fundido dúctil, pintado interna e externamente com tinta betuminosa, com 2 flanges, inclusive fornecimento do material para junta (arruela de borracha, parafusos com porca) com diâmetro de (150x100)mm.  Fornecimento e assentamento. (desonerado)</v>
          </cell>
          <cell r="E1172" t="str">
            <v>un</v>
          </cell>
          <cell r="F1172">
            <v>496.76</v>
          </cell>
        </row>
        <row r="1173">
          <cell r="C1173" t="str">
            <v>DR 09.15.0712 (/)</v>
          </cell>
          <cell r="D1173" t="str">
            <v>Redução de ferro fundido dúctil, pintado interna e externamente com tinta betuminosa, com 2 flanges, inclusive fornecimento do material para junta (arruela de borracha, parafusos com porca) com diâmetro de (200x100)mm.  Fornecimento e assentamento. (desonerado)</v>
          </cell>
          <cell r="E1173" t="str">
            <v>un</v>
          </cell>
          <cell r="F1173">
            <v>838.41</v>
          </cell>
        </row>
        <row r="1174">
          <cell r="C1174" t="str">
            <v>DR 09.15.0715 (/)</v>
          </cell>
          <cell r="D1174" t="str">
            <v>Redução de ferro fundido dúctil, pintado interna e externamente com tinta betuminosa, com 2 flanges, inclusive fornecimento do material para junta (arruela de borracha, parafusos com porca) com diâmetro de (200x150)mm.  Fornecimento e assentamento. (desonerado)</v>
          </cell>
          <cell r="E1174" t="str">
            <v>un</v>
          </cell>
          <cell r="F1174">
            <v>731.18</v>
          </cell>
        </row>
        <row r="1175">
          <cell r="C1175" t="str">
            <v>DR 09.15.0718 (/)</v>
          </cell>
          <cell r="D1175" t="str">
            <v>Redução de ferro fundido dúctil, pintado interna e externamente com tinta betuminosa, com 2 flanges, inclusive fornecimento do material para junta (arruela de borracha, parafusos com porca) com diâmetro de (250x200)mm.  Fornecimento e assentamento. (desonerado)</v>
          </cell>
          <cell r="E1175" t="str">
            <v>un</v>
          </cell>
          <cell r="F1175">
            <v>1099.55</v>
          </cell>
        </row>
        <row r="1176">
          <cell r="C1176" t="str">
            <v>DR 09.15.0750 (/)</v>
          </cell>
          <cell r="D1176" t="str">
            <v>Redução excêntrica de ferro fundido dúctil, pintado interna e externamente com tinta betuminosa, com 2 flanges,  inclusive fornecimento do material para junta (arruela de borracha, parafusos com porca) com diâmetro de (80x50)mm.  Fornecimento e assentamento. (desonerado)</v>
          </cell>
          <cell r="E1176" t="str">
            <v>un</v>
          </cell>
          <cell r="F1176">
            <v>237.27</v>
          </cell>
        </row>
        <row r="1177">
          <cell r="C1177" t="str">
            <v>DR 09.15.0756 (/)</v>
          </cell>
          <cell r="D1177" t="str">
            <v>Redução excêntrica de ferro fundido dúctil, pintado interna e externamente com tinta betuminosa, com 2 flanges, inclusive fornecimento do material para junta (arruela de borracha, parafusos com porca) com diâmetro de (100x80)mm.  Fornecimento e assentamento. (desonerado)</v>
          </cell>
          <cell r="E1177" t="str">
            <v>un</v>
          </cell>
          <cell r="F1177">
            <v>381.71</v>
          </cell>
        </row>
        <row r="1178">
          <cell r="C1178" t="str">
            <v>DR 09.15.0759 (/)</v>
          </cell>
          <cell r="D1178" t="str">
            <v>Redução excêntrica de ferro fundido dúctil, pintado interna e externamente com tinta betuminosa, com 2 flanges, inclusive fornecimento do material para junta (arruela de borracha, parafusos com porca) com diâmetro de (150x80)mm.  Fornecimento e assentamento. (desonerado)</v>
          </cell>
          <cell r="E1178" t="str">
            <v>un</v>
          </cell>
          <cell r="F1178">
            <v>508.35</v>
          </cell>
        </row>
        <row r="1179">
          <cell r="C1179" t="str">
            <v>DR 09.15.0762 (/)</v>
          </cell>
          <cell r="D1179" t="str">
            <v>Redução excêntrica de ferro fundido dúctil, pintado interna e externamente com tinta betuminosa, com 2 flanges, inclusive fornecimento do material para junta (arruela de borracha, parafusos com porca) com diâmetro de (150x100)mm.  Fornecimento e assentamento. (desonerado)</v>
          </cell>
          <cell r="E1179" t="str">
            <v>un</v>
          </cell>
          <cell r="F1179">
            <v>575.75</v>
          </cell>
        </row>
        <row r="1180">
          <cell r="C1180" t="str">
            <v>DR 09.15.0765 (/)</v>
          </cell>
          <cell r="D1180" t="str">
            <v>Redução excêntrica de ferro fundido dúctil, pintado interna e externamente com tinta betuminosa, com 2 flanges,  inclusive fornecimento do material para junta (arruela de borracha, parafusos com porca) com diâmetro de (200x100)mm.  Fornecimento e assentamento. (desonerado)</v>
          </cell>
          <cell r="E1180" t="str">
            <v>un</v>
          </cell>
          <cell r="F1180">
            <v>924.48</v>
          </cell>
        </row>
        <row r="1181">
          <cell r="C1181" t="str">
            <v>DR 09.15.0853 (/)</v>
          </cell>
          <cell r="D1181" t="str">
            <v>Tê de ferro fundido dúctil, pintado interna e externamente com tinta betuminosa, com 3 bolsas, inclusive fornecimento do material para junta (anel de borracha), com diâmetro nominal de (80x80)mm.  Fornecimento e assentamento. (desonerado)</v>
          </cell>
          <cell r="E1181" t="str">
            <v>un</v>
          </cell>
          <cell r="F1181">
            <v>284.93</v>
          </cell>
        </row>
        <row r="1182">
          <cell r="C1182" t="str">
            <v>DR 09.15.0859 (/)</v>
          </cell>
          <cell r="D1182" t="str">
            <v>Tê de ferro fundido dúctil, pintado interna e externamente com tinta betuminosa, com 3 bolsas, inclusive fornecimento do material para junta (anel de borracha), com diâmetro nominal de (100x80)mm.  Fornecimento e assentamento. (desonerado)</v>
          </cell>
          <cell r="E1182" t="str">
            <v>un</v>
          </cell>
          <cell r="F1182">
            <v>335.17</v>
          </cell>
        </row>
        <row r="1183">
          <cell r="C1183" t="str">
            <v>DR 09.15.0862 (/)</v>
          </cell>
          <cell r="D1183" t="str">
            <v>Tê de ferro fundido dúctil, pintado interna e externamente com tinta betuminosa, com 3 bolsas, inclusive fornecimento do material para junta (anel de borracha), com diâmetro nominal de (100x100)mm.  Fornecimento e assentamento. (desonerado)</v>
          </cell>
          <cell r="E1183" t="str">
            <v>un</v>
          </cell>
          <cell r="F1183">
            <v>320.79000000000002</v>
          </cell>
        </row>
        <row r="1184">
          <cell r="C1184" t="str">
            <v>DR 09.15.0868 (/)</v>
          </cell>
          <cell r="D1184" t="str">
            <v>Tê de ferro fundido dúctil, pintado interna e externamente com tinta betuminosa, com 3 bolsas, inclusive fornecimento do material para junta (anel de borracha), com diâmetro nominal de (150x80)mm.  Fornecimento e assentamento. (desonerado)</v>
          </cell>
          <cell r="E1184" t="str">
            <v>un</v>
          </cell>
          <cell r="F1184">
            <v>419.1</v>
          </cell>
        </row>
        <row r="1185">
          <cell r="C1185" t="str">
            <v>DR 09.15.0871 (/)</v>
          </cell>
          <cell r="D1185" t="str">
            <v>Tê de ferro fundido dúctil, pintado interna e externamente com tinta betuminosa, com 3 bolsas, inclusive fornecimento do material para junta (anel de borracha), com diâmetro nominal de (150x100)mm.  Fornecimento e assentamento. (desonerado)</v>
          </cell>
          <cell r="E1185" t="str">
            <v>un</v>
          </cell>
          <cell r="F1185">
            <v>433.09</v>
          </cell>
        </row>
        <row r="1186">
          <cell r="C1186" t="str">
            <v>DR 09.15.0874 (/)</v>
          </cell>
          <cell r="D1186" t="str">
            <v>Tê de ferro fundido dúctil, pintado interna e externamente com tinta betuminosa, com 3 bolsas, inclusive fornecimento do material para junta (anel de borracha), com diâmetro nominal de (150x150)mm.  Fornecimento e assentamento. (desonerado)</v>
          </cell>
          <cell r="E1186" t="str">
            <v>un</v>
          </cell>
          <cell r="F1186">
            <v>459.99</v>
          </cell>
        </row>
        <row r="1187">
          <cell r="C1187" t="str">
            <v>DR 09.15.0877 (/)</v>
          </cell>
          <cell r="D1187" t="str">
            <v>Tê de ferro fundido dúctil, pintado interna e externamente com tinta betuminosa, com 3 bolsas, inclusive fornecimento do material para junta (anel de borracha), com diâmetro nominal de (200x100)mm.  Fornecimento e assentamento. (desonerado)</v>
          </cell>
          <cell r="E1187" t="str">
            <v>un</v>
          </cell>
          <cell r="F1187">
            <v>627.45000000000005</v>
          </cell>
        </row>
        <row r="1188">
          <cell r="C1188" t="str">
            <v>DR 09.15.0878 (/)</v>
          </cell>
          <cell r="D1188" t="str">
            <v>Tê de ferro fundido dúctil, pintado interna e externamente com tinta betuminosa, com 3 bolsas, inclusive fornecimento de material para junta (anel de borracha), com diâmetro nominal de (200x150)mm.  Fornecimento e Assentamento. (desonerado)</v>
          </cell>
          <cell r="E1188" t="str">
            <v>un</v>
          </cell>
          <cell r="F1188">
            <v>782.06</v>
          </cell>
        </row>
        <row r="1189">
          <cell r="C1189" t="str">
            <v>DR 09.15.0880 (/)</v>
          </cell>
          <cell r="D1189" t="str">
            <v>Tê de ferro fundido dúctil, pintado interna e externamente com tinta betuminosa, com 3 bolsas, inclusive fornecimento do material para junta (anel de borracha), com diâmetro nominal de (200x200)mm.  Fornecimento e assentamento. (desonerado)</v>
          </cell>
          <cell r="E1189" t="str">
            <v>un</v>
          </cell>
          <cell r="F1189">
            <v>658.68</v>
          </cell>
        </row>
        <row r="1190">
          <cell r="C1190" t="str">
            <v>DR 09.15.0883 (/)</v>
          </cell>
          <cell r="D1190" t="str">
            <v>Tê de ferro fundido dúctil, pintado interna e externamente com tinta betuminosa, com 3 bolsas, inclusive fornecimento do material para junta (anel de borracha), com diâmetro nominal de (250x250)mm.  Fornecimento e assentamento. (desonerado)</v>
          </cell>
          <cell r="E1190" t="str">
            <v>un</v>
          </cell>
          <cell r="F1190">
            <v>1218.4100000000001</v>
          </cell>
        </row>
        <row r="1191">
          <cell r="C1191" t="str">
            <v>DR 09.15.0885 (/)</v>
          </cell>
          <cell r="D1191" t="str">
            <v>Tê de ferro fundido dúctil, pintado interna e externamente com tinta betuminosa, com 3 bolsas, inclusive fornecimento de material para junta (anel de borracha), com diâmetro nominal de (300x250)mm.  Fornecimento e Assentamento. (desonerado)</v>
          </cell>
          <cell r="E1191" t="str">
            <v>un</v>
          </cell>
          <cell r="F1191">
            <v>1880.26</v>
          </cell>
        </row>
        <row r="1192">
          <cell r="C1192" t="str">
            <v>DR 09.15.0887 (/)</v>
          </cell>
          <cell r="D1192" t="str">
            <v>Tê de ferro fundido dúctil, pintado interna e externamente com tinta betuminosa, com 3 bolsas, inclusive fornecimento de material para junta (anel de borracha), com diâmetro nominal de (300x300)mm.  Fornecimento e Assentamento. (desonerado)</v>
          </cell>
          <cell r="E1192" t="str">
            <v>un</v>
          </cell>
          <cell r="F1192">
            <v>1334.81</v>
          </cell>
        </row>
        <row r="1193">
          <cell r="C1193" t="str">
            <v>DR 09.15.0900 (/)</v>
          </cell>
          <cell r="D1193" t="str">
            <v>Tê de ferro fundido dúctil, pintado interna e externamente com tinta betuminosa, com 3 flanges, inclusive fornecimento do material para junta (arruela de borracha, parafusos com porca), com diâmetro de (80x50)mm.  Fornecimento e assentamento. (desonerado)</v>
          </cell>
          <cell r="E1193" t="str">
            <v>un</v>
          </cell>
          <cell r="F1193">
            <v>390.79</v>
          </cell>
        </row>
        <row r="1194">
          <cell r="C1194" t="str">
            <v>DR 09.15.0903 (/)</v>
          </cell>
          <cell r="D1194" t="str">
            <v>Tê de ferro fundido dúctil, pintado interna e externamente com tinta betuminosa, com 3 flanges, inclusive fornecimento do material para junta (arruela de borracha, parafusos com porca), com diâmetro de (80x80)mm.  Fornecimento e assentamento. (desonerado)</v>
          </cell>
          <cell r="E1194" t="str">
            <v>un</v>
          </cell>
          <cell r="F1194">
            <v>462.96</v>
          </cell>
        </row>
        <row r="1195">
          <cell r="C1195" t="str">
            <v>DR 09.15.0906 (/)</v>
          </cell>
          <cell r="D1195" t="str">
            <v>Tê de ferro fundido dúctil, pintado interna e externamente com tinta betuminosa, com 3 flanges, inclusive fornecimento do material para junta (arruela de borracha, parafusos com porca), com diâmetro de (100x50)mm.  Fornecimento e assentamento. (desonerado)</v>
          </cell>
          <cell r="E1195" t="str">
            <v>un</v>
          </cell>
          <cell r="F1195">
            <v>499.87</v>
          </cell>
        </row>
        <row r="1196">
          <cell r="C1196" t="str">
            <v>DR 09.15.0909 (/)</v>
          </cell>
          <cell r="D1196" t="str">
            <v>Tê de ferro fundido dúctil, pintado interna e externamente com tinta betuminosa, com 3 flanges, inclusive fornecimento do material para junta (arruela de borracha, parafusos com porca), com diâmetro de (100x100)mm.  Fornecimento e assentamento. (desonerado)</v>
          </cell>
          <cell r="E1196" t="str">
            <v>un</v>
          </cell>
          <cell r="F1196">
            <v>559.41999999999996</v>
          </cell>
        </row>
        <row r="1197">
          <cell r="C1197" t="str">
            <v>DR 09.15.0912 (/)</v>
          </cell>
          <cell r="D1197" t="str">
            <v>Tê de ferro fundido dúctil, pintado interna e externamente com tinta betuminosa, com 3 flanges, inclusive fornecimento do material para junta (arruela de borracha, parafusos com porca), com diâmetro de (150x80)mm.  Fornecimento e assentamento. (desonerado)</v>
          </cell>
          <cell r="E1197" t="str">
            <v>un</v>
          </cell>
          <cell r="F1197">
            <v>814.43</v>
          </cell>
        </row>
        <row r="1198">
          <cell r="C1198" t="str">
            <v>DR 09.15.0915 (/)</v>
          </cell>
          <cell r="D1198" t="str">
            <v>Tê de ferro fundido dúctil, pintado interna e externamente com tinta betuminosa, com 3 flanges, inclusive fornecimento do material para junta (arruela de borracha, parafusos com porca), com diâmetro de (150x100)mm.  Fornecimento e assentamento. (desonerado)</v>
          </cell>
          <cell r="E1198" t="str">
            <v>un</v>
          </cell>
          <cell r="F1198">
            <v>848.51</v>
          </cell>
        </row>
        <row r="1199">
          <cell r="C1199" t="str">
            <v>DR 09.15.0918 (/)</v>
          </cell>
          <cell r="D1199" t="str">
            <v>Tê de ferro fundido dúctil, pintado interna e externamente com tinta betuminosa, com 3 flanges, inclusive fornecimento do material para junta (arruela de borracha, parafusos com porca), com diâmetro de (150x150)mm.  Fornecimento e assentamento. (desonerado)</v>
          </cell>
          <cell r="E1199" t="str">
            <v>un</v>
          </cell>
          <cell r="F1199">
            <v>876.19</v>
          </cell>
        </row>
        <row r="1200">
          <cell r="C1200" t="str">
            <v>DR 09.15.0921 (/)</v>
          </cell>
          <cell r="D1200" t="str">
            <v>Tê de ferro fundido dúctil, pintado interna e externamente com tinta betuminosa, com 3 flanges, inclusive fornecimento do material para junta (arruela de borracha, parafusos com porca), com diâmetro de (200x80)mm.  Fornecimento e assentamento. (desonerado)</v>
          </cell>
          <cell r="E1200" t="str">
            <v>un</v>
          </cell>
          <cell r="F1200">
            <v>1094.0999999999999</v>
          </cell>
        </row>
        <row r="1201">
          <cell r="C1201" t="str">
            <v>DR 09.15.0924 (/)</v>
          </cell>
          <cell r="D1201" t="str">
            <v>Tê de ferro fundido dúctil, pintado interna e externamente com tinta betuminosa, com 3 flanges, inclusive fornecimento do material para junta (arruela de borracha, parafusos com porca), com diâmetro de (200x100)mm.  Fornecimento e assentamento. (desonerado)</v>
          </cell>
          <cell r="E1201" t="str">
            <v>un</v>
          </cell>
          <cell r="F1201">
            <v>1043.3599999999999</v>
          </cell>
        </row>
        <row r="1202">
          <cell r="C1202" t="str">
            <v>DR 09.15.0925 (/)</v>
          </cell>
          <cell r="D1202" t="str">
            <v>Tê de ferro fundido dúctil, pintado interna e externamente com tinta betuminosa, com 3 flanges, inclusive fornecimento de material para junta (arruela de borracha, parafusos com porca), com diâmetro de (200x150)mm.  Fornecimento e Assentamento. (desonerado)</v>
          </cell>
          <cell r="E1202" t="str">
            <v>un</v>
          </cell>
          <cell r="F1202">
            <v>1359.5</v>
          </cell>
        </row>
        <row r="1203">
          <cell r="C1203" t="str">
            <v>DR 09.15.0927 (/)</v>
          </cell>
          <cell r="D1203" t="str">
            <v>Tê de ferro fundido dúctil, pintado interna e externamente com tinta betuminosa, com 3 flanges, inclusive fornecimento do material para junta (arruela de borracha, parafusos com porca), com diâmetro de (200x200)mm.  Fornecimento e assentamento. (desonerado)</v>
          </cell>
          <cell r="E1203" t="str">
            <v>un</v>
          </cell>
          <cell r="F1203">
            <v>1227.49</v>
          </cell>
        </row>
        <row r="1204">
          <cell r="C1204" t="str">
            <v>DR 09.15.0928 (/)</v>
          </cell>
          <cell r="D1204" t="str">
            <v>Tê de ferro fundido dúctil, pintado interna e externamente com tinta betuminosa, com 3 flanges, inclusive fornecimento de material para junta (arruela de borracha, parafusos com porca), com diâmetro de (250x200)mm.  Fornecimento e Assentamento. (desonerado)</v>
          </cell>
          <cell r="E1204" t="str">
            <v>un</v>
          </cell>
          <cell r="F1204">
            <v>1934.06</v>
          </cell>
        </row>
        <row r="1205">
          <cell r="C1205" t="str">
            <v>DR 09.15.0930 (/)</v>
          </cell>
          <cell r="D1205" t="str">
            <v>Tê de ferro fundido dúctil, pintada interna e externamente com tinta betuminosa, com 3 flanges, inclusive fornecimento do material para junta (arruela de borracha, parafusos com porca), com diâmetro de (250x250)mm.  Fornecimento e assentamento. (desonerado)</v>
          </cell>
          <cell r="E1205" t="str">
            <v>un</v>
          </cell>
          <cell r="F1205">
            <v>1966.46</v>
          </cell>
        </row>
        <row r="1206">
          <cell r="C1206" t="str">
            <v>DR 09.15.0953 (/)</v>
          </cell>
          <cell r="D1206" t="str">
            <v>Tê de ferro fundido dúctil, pintado interna e externamente com tinta betuminosa, com 3 flanges, inclusive fornecimento do material para junta (arruela de borracha, parafusos com porca), com diâmetro de (100x80)mm.  Fornecimento e assentamento. (desonerado)</v>
          </cell>
          <cell r="E1206" t="str">
            <v>un</v>
          </cell>
          <cell r="F1206">
            <v>557.69000000000005</v>
          </cell>
        </row>
        <row r="1207">
          <cell r="C1207" t="str">
            <v>DR 09.15.0956 (/)</v>
          </cell>
          <cell r="D1207" t="str">
            <v>Tê de ferro fundido dúctil, pintado interna e externamente com tinta betuminosa, com 3 flanges, inclusive fornecimento do material para junta (arruela de borracha, parafusos com porca), com diâmetro de (150x50)mm.  Fornecimento e assentamento. (desonerado)</v>
          </cell>
          <cell r="E1207" t="str">
            <v>un</v>
          </cell>
          <cell r="F1207">
            <v>759.95</v>
          </cell>
        </row>
        <row r="1208">
          <cell r="C1208" t="str">
            <v>DR 09.15.0959 (/)</v>
          </cell>
          <cell r="D1208" t="str">
            <v>Tê de ferro fundido dúctil, pintada interna e externamente com tinta betuminosa, com 3 flanges, inclusive fornecimento do material para junta (arruela de borracha, parafusos com porca), com diâmetro de (250x50)mm.  Fornecimento e assentamento. (desonerado)</v>
          </cell>
          <cell r="E1208" t="str">
            <v>un</v>
          </cell>
          <cell r="F1208">
            <v>2167</v>
          </cell>
        </row>
        <row r="1209">
          <cell r="C1209" t="str">
            <v>DR 09.15.1050 (/)</v>
          </cell>
          <cell r="D1209" t="str">
            <v>Toco de ferro fundido dúctil, pintado interna e externamente com tinta betuminosa, com 2 flanges, inclusive fornecimento do material para junta (arruela de borracha, parafusos com porca), comprimento de 0,25m com diâmetro de 50mm.  Fornecimento e assentamento. (desonerado)</v>
          </cell>
          <cell r="E1209" t="str">
            <v>un</v>
          </cell>
          <cell r="F1209">
            <v>458</v>
          </cell>
        </row>
        <row r="1210">
          <cell r="C1210" t="str">
            <v>DR 09.15.1051 (/)</v>
          </cell>
          <cell r="D1210" t="str">
            <v>Toco de ferro fundido dúctil, pintado interna e externamente com tinta betuminosa, com 2 flanges, inclusive fornecimento de material para junta (arruela de borracha, parafusos com porca), comprimento de 0,25m com diâmetro de 80mm.  Fornecimento e Assentamento. (desonerado)</v>
          </cell>
          <cell r="E1210" t="str">
            <v>un</v>
          </cell>
          <cell r="F1210">
            <v>382.41</v>
          </cell>
        </row>
        <row r="1211">
          <cell r="C1211" t="str">
            <v>DR 09.15.1053 (/)</v>
          </cell>
          <cell r="D1211" t="str">
            <v>Toco de ferro fundido dúctil, pintado interna e externamente com tinta betuminosa, com 2 flanges, inclusive fornecimento do material para junta (arruela de borracha, parafusos com porca), comprimento de 0,25m com diâmetro de 100mm.  Fornecimento e assentamento. (desonerado)</v>
          </cell>
          <cell r="E1211" t="str">
            <v>un</v>
          </cell>
          <cell r="F1211">
            <v>388.9</v>
          </cell>
        </row>
        <row r="1212">
          <cell r="C1212" t="str">
            <v>DR 09.15.1056 (/)</v>
          </cell>
          <cell r="D1212" t="str">
            <v>Toco de ferro fundido dúctil, pintado interna e externamente com tinta betuminosa, com 2 flanges, inclusive fornecimento do material para junta (arruela de borracha, parafusos com porca), comprimento de 0,25m com diâmetro de 150mm.  Fornecimento e assentamento. (desonerado)</v>
          </cell>
          <cell r="E1212" t="str">
            <v>un</v>
          </cell>
          <cell r="F1212">
            <v>556.17999999999995</v>
          </cell>
        </row>
        <row r="1213">
          <cell r="C1213" t="str">
            <v>DR 09.15.1059 (/)</v>
          </cell>
          <cell r="D1213" t="str">
            <v>Toco de ferro fundido dúctil, pintado interna e externamente com tinta betuminosa, com 2 flanges, inclusive fornecimento do material para junta (arruela de borracha, parafusos com porca), comprimento de 0,25m com diâmetro de 200mm.  Fornecimento e assentamento. (desonerado)</v>
          </cell>
          <cell r="E1213" t="str">
            <v>un</v>
          </cell>
          <cell r="F1213">
            <v>743.41</v>
          </cell>
        </row>
        <row r="1214">
          <cell r="C1214" t="str">
            <v>DR 09.15.1062 (/)</v>
          </cell>
          <cell r="D1214" t="str">
            <v>Toco de ferro fundido dúctil, pintado interna e externamente com tinta betuminosa, com 2 flanges, inclusive fornecimento do material para junta (arruela de borracha, parafusos com porca), comprimento de 0,25m com diâmetro de 250mm.  Fornecimento e assentamento. (desonerado)</v>
          </cell>
          <cell r="E1214" t="str">
            <v>un</v>
          </cell>
          <cell r="F1214">
            <v>1113</v>
          </cell>
        </row>
        <row r="1215">
          <cell r="C1215" t="str">
            <v>DR 09.15.1100 (/)</v>
          </cell>
          <cell r="D1215" t="str">
            <v>Toco de ferro fundido dúctil, pintado interna e externamente com tinta betuminosa, com 2 flanges, inclusive fornecimento do material para junta (arruela de borracha, parafusos com porca), comprimento de 0,50m com diâmetro de 50mm.  Fornecimento e assentamento. (desonerado)</v>
          </cell>
          <cell r="E1215" t="str">
            <v>un</v>
          </cell>
          <cell r="F1215">
            <v>509.33</v>
          </cell>
        </row>
        <row r="1216">
          <cell r="C1216" t="str">
            <v>DR 09.15.1101 (/)</v>
          </cell>
          <cell r="D1216" t="str">
            <v>Toco de ferro fundido dúctil, pintado interna e externamente com tinta betuminosa, com 2 flanges, inclusive fornecimento de material para junta (arruela de borracha, parafusos com porca), comprimento de 0,50m com diâmetro de 80mm.  Fornecimento e Assentamento. (desonerado)</v>
          </cell>
          <cell r="E1216" t="str">
            <v>un</v>
          </cell>
          <cell r="F1216">
            <v>507.77</v>
          </cell>
        </row>
        <row r="1217">
          <cell r="C1217" t="str">
            <v>DR 09.15.1103 (/)</v>
          </cell>
          <cell r="D1217" t="str">
            <v>Toco de ferro fundido dúctil, pintado interna e externamente com tinta betuminosa, com 2 flanges,  inclusive fornecimento do material para junta (arruela de borracha, parafusos com porca), comprimento de 0,50m com diâmetro de 100mm.  Fornecimento e assentamento. (desonerado)</v>
          </cell>
          <cell r="E1217" t="str">
            <v>un</v>
          </cell>
          <cell r="F1217">
            <v>467.35</v>
          </cell>
        </row>
        <row r="1218">
          <cell r="C1218" t="str">
            <v>DR 09.15.1106 (/)</v>
          </cell>
          <cell r="D1218" t="str">
            <v>Toco de ferro fundido dúctil, pintado interna e externamente com tinta betuminosa, com 2 flanges,  inclusive fornecimento do material para junta (arruela de borracha, parafusos com porca), comprimento de 0,50m com diâmetro de 150mm.  Fornecimento e assentamento. (desonerado)</v>
          </cell>
          <cell r="E1218" t="str">
            <v>un</v>
          </cell>
          <cell r="F1218">
            <v>825.81</v>
          </cell>
        </row>
        <row r="1219">
          <cell r="C1219" t="str">
            <v>DR 09.15.1110 (/)</v>
          </cell>
          <cell r="D1219" t="str">
            <v>Toco de ferro fundido dúctil, pintado interna e externamente com tinta betuminosa, com 2 flanges, inclusive fornecimento de material para junta (arruela de borracha, parafusos com porca), comprimento de 0,50m com diâmetro de 200mm.  Fornecimento e Assentamento. (desonerado)</v>
          </cell>
          <cell r="E1219" t="str">
            <v>un</v>
          </cell>
          <cell r="F1219">
            <v>886.29</v>
          </cell>
        </row>
        <row r="1220">
          <cell r="C1220" t="str">
            <v>DR 09.15.1145 (/)</v>
          </cell>
          <cell r="D1220" t="str">
            <v>Toco com aba de vedação de ferro fundido dúctil, pintado interna e externamente com tinta betuminosa, com 2 flanges, inclusive fornecimento de material para junta (arruela de borracha, parafusos com porca), comprimento de 0,70m com diâmetro de 80mm.  Fornecimento e Assentamento. (desonerado)</v>
          </cell>
          <cell r="E1220" t="str">
            <v>un</v>
          </cell>
          <cell r="F1220">
            <v>618.16999999999996</v>
          </cell>
        </row>
        <row r="1221">
          <cell r="C1221" t="str">
            <v>DR 09.15.1150 (/)</v>
          </cell>
          <cell r="D1221" t="str">
            <v>Toco com aba de vedação ferro fundido dúctil, pintado interna e externamente com tinta betuminosa, com 2 flanges,  inclusive fornecimento do material para junta (arruela de borracha, parafusos com porca), comprimento de 0,70m com diâmetro de 100mm.  Fornecimento e assentamento. (desonerado)</v>
          </cell>
          <cell r="E1221" t="str">
            <v>un</v>
          </cell>
          <cell r="F1221">
            <v>629.64</v>
          </cell>
        </row>
        <row r="1222">
          <cell r="C1222" t="str">
            <v>DR 09.15.1153 (/)</v>
          </cell>
          <cell r="D1222" t="str">
            <v>Toco com aba de vedação ferro fundido dúctil, pintado interna e externamente com tinta betuminosa, com 2 flanges,  inclusive fornecimento do material para junta (arruela de borracha, parafusos com porca), comprimento de 0,70m com diâmetro de 150mm.  Fornecimento e assentamento. (desonerado)</v>
          </cell>
          <cell r="E1222" t="str">
            <v>un</v>
          </cell>
          <cell r="F1222">
            <v>989.69</v>
          </cell>
        </row>
        <row r="1223">
          <cell r="C1223" t="str">
            <v>DR 09.15.1160 (/)</v>
          </cell>
          <cell r="D1223" t="str">
            <v>Toco com aba de vedação de ferro fundido dúctil, pintado interna e externamente com tinta betuminosa, com 2 flanges, inclusive fornecimento de material para junta (arruela de borracha, parafusos com porca), comprimento de 0,70m com diâmetro de 200mm.  Fornecimento e Assentamento. (desonerado)</v>
          </cell>
          <cell r="E1223" t="str">
            <v>un</v>
          </cell>
          <cell r="F1223">
            <v>1658.97</v>
          </cell>
        </row>
        <row r="1225">
          <cell r="C1225" t="str">
            <v>DR 14.10 Registro de Gaveta</v>
          </cell>
        </row>
        <row r="1226">
          <cell r="C1226" t="str">
            <v>DR 14.10.0025 (/)</v>
          </cell>
          <cell r="D1226" t="str">
            <v>Registro de gaveta chato de ferro fundido dúctil, pintado interna e externamente com tinta betuminosa, com 2 flanges, inclusive fornecimento de material para junta (arruela de borracha, parafusos com porca), com diâmetro de 80mm.  Fornecimento e Assentamento. (desonerado)</v>
          </cell>
          <cell r="E1226" t="str">
            <v>un</v>
          </cell>
          <cell r="F1226">
            <v>666.14</v>
          </cell>
        </row>
        <row r="1227">
          <cell r="C1227" t="str">
            <v>DR 14.10.0056 (/)</v>
          </cell>
          <cell r="D1227" t="str">
            <v>Registro de gaveta chato de ferro fundido dúctil, pintado interna e externamente com tinta betuminosa, com 2 flanges, inclusive fornecimento do material para junta (arruela de borracha, parafusos com porca) com diâmetro de 100mm.  Fornecimento e assentamento. (desonerado)</v>
          </cell>
          <cell r="E1227" t="str">
            <v>un</v>
          </cell>
          <cell r="F1227">
            <v>858.08</v>
          </cell>
        </row>
        <row r="1228">
          <cell r="C1228" t="str">
            <v>DR 14.10.0059 (/)</v>
          </cell>
          <cell r="D1228" t="str">
            <v>Registro de gaveta chato de ferro fundido dúctil, pintado interna e externamente com tinta betuminosa, com 2 flanges, inclusive fornecimento do material para junta (arruela de borracha, parafusos com porca) com diâmetro de 150mm.  Fornecimento e assentamento. (desonerado)</v>
          </cell>
          <cell r="E1228" t="str">
            <v>un</v>
          </cell>
          <cell r="F1228">
            <v>1174.49</v>
          </cell>
        </row>
        <row r="1229">
          <cell r="C1229" t="str">
            <v>DR 14.10.0062 (/)</v>
          </cell>
          <cell r="D1229" t="str">
            <v>Registro de gaveta chato de ferro fundido dúctil, pintado interna e externamente com tinta betuminosa, com 2 flanges, inclusive fornecimento do material para junta (arruela de borracha, parafusos com porca) com diâmetro de 200mm.  Fornecimento e assentamento. (desonerado)</v>
          </cell>
          <cell r="E1229" t="str">
            <v>un</v>
          </cell>
          <cell r="F1229">
            <v>2061.2800000000002</v>
          </cell>
        </row>
        <row r="1230">
          <cell r="C1230" t="str">
            <v>DR 14.10.0064 (/)</v>
          </cell>
          <cell r="D1230" t="str">
            <v>Registro de gaveta chato de ferro fundido dúctil, pintado interna e externamente com tinta betuminosa, com 2 flanges, inclusive fornecimento de material para junta (arruela de borracha, parafusos com porca), com diâmetro de 250mm.  Fornecimento e assentamento. (desonerado)</v>
          </cell>
          <cell r="E1230" t="str">
            <v>un</v>
          </cell>
          <cell r="F1230">
            <v>2880.56</v>
          </cell>
        </row>
        <row r="1231">
          <cell r="C1231" t="str">
            <v>DR 14.10.0068 (/)</v>
          </cell>
          <cell r="D1231" t="str">
            <v>Registro de gaveta chato de ferro fundido dúctil, pintado interna e externamente com tinta betuminosa, com 2 flanges, inclusive fornecimento do material para junta (arruela de borracha, parafusos com porca) com diâmetro de 300mm.  Fornecimento e assentamento. (desonerado)</v>
          </cell>
          <cell r="E1231" t="str">
            <v>un</v>
          </cell>
          <cell r="F1231">
            <v>6548.39</v>
          </cell>
        </row>
        <row r="1232">
          <cell r="C1232" t="str">
            <v>DR 14.10.0100 (/)</v>
          </cell>
          <cell r="D1232" t="str">
            <v>Registro de gaveta oval com "by pass" de ferro fundido dúctil classe 1,60MPa pintado interna e externamente com tinta betuminosa, com 2 flanges, inclusive fornecimento do material para junta (arruela de borracha, parafusos com porca) com diâmetro de 400mm.  Fornecimento e assentamento. (desonerado)</v>
          </cell>
          <cell r="E1232" t="str">
            <v>un</v>
          </cell>
          <cell r="F1232">
            <v>43597.81</v>
          </cell>
        </row>
        <row r="1233">
          <cell r="C1233" t="str">
            <v>DR 14.10.0150 (/)</v>
          </cell>
          <cell r="D1233" t="str">
            <v>Registro de gaveta chato de ferro fundido dúctil, pintado interna e externamente com tinta betuminosa, com 2 bolsas, inclusive anel de borracha para tubos de PVC para água, com diâmetro de 100mm.  Fornecimento e assentamento. (desonerado)</v>
          </cell>
          <cell r="E1233" t="str">
            <v>un</v>
          </cell>
          <cell r="F1233">
            <v>632.73</v>
          </cell>
        </row>
        <row r="1234">
          <cell r="C1234" t="str">
            <v>DR 14.15 Registro de Gaveta, Ferro Fundido - Junta de Chumbo</v>
          </cell>
        </row>
        <row r="1235">
          <cell r="C1235" t="str">
            <v>DR 14.15.0050 (/)</v>
          </cell>
          <cell r="D1235" t="str">
            <v>Registro de gaveta de ferro fundido com flanges; inclusive fornecimento do material para junta de chumbo e parafusos, com diâmetro de 50mm.  Assentamento, sem fornecimento. (desonerado)</v>
          </cell>
          <cell r="E1235" t="str">
            <v>un</v>
          </cell>
          <cell r="F1235">
            <v>71.430000000000007</v>
          </cell>
        </row>
        <row r="1236">
          <cell r="C1236" t="str">
            <v>DR 14.15.0053 (/)</v>
          </cell>
          <cell r="D1236" t="str">
            <v>Registro de gaveta de ferro fundido com flanges; inclusive fornecimento do material para junta de chumbo e parafusos, com diâmetro de 75mm.  Assentamento, sem fornecimento. (desonerado)</v>
          </cell>
          <cell r="E1236" t="str">
            <v>un</v>
          </cell>
          <cell r="F1236">
            <v>99.29</v>
          </cell>
        </row>
        <row r="1237">
          <cell r="C1237" t="str">
            <v>DR 14.15.0056 (/)</v>
          </cell>
          <cell r="D1237" t="str">
            <v>Registro de gaveta de ferro fundido com flanges; inclusive fornecimento do material para junta de chumbo e parafusos, com diâmetro de 100mm.  Assentamento, sem fornecimento. (desonerado)</v>
          </cell>
          <cell r="E1237" t="str">
            <v>un</v>
          </cell>
          <cell r="F1237">
            <v>143.21</v>
          </cell>
        </row>
        <row r="1238">
          <cell r="C1238" t="str">
            <v>DR 14.15.0065 (/)</v>
          </cell>
          <cell r="D1238" t="str">
            <v>Registro de gaveta de ferro fundido com flanges; inclusive fornecimento do material para junta de chumbo e parafusos, com diâmetro de 300mm.  Assentamento, sem fornecimento. (desonerado)</v>
          </cell>
          <cell r="E1238" t="str">
            <v>un</v>
          </cell>
          <cell r="F1238">
            <v>301.17</v>
          </cell>
        </row>
        <row r="1239">
          <cell r="C1239" t="str">
            <v>DR 14.20 Válvula Angular</v>
          </cell>
        </row>
        <row r="1240">
          <cell r="C1240" t="str">
            <v>DR 14.20.0050 (/)</v>
          </cell>
          <cell r="D1240" t="str">
            <v>Válvula angular de 90° em bronze para hidradante, modelo 207-A ou equivalente com adaptador Storz (cap e tampão) diâmetro 2 1/2" com rosca interna na entrada com 11 fios e externa na saída com 5 fios, inclusive conexões e peças.  Fabricação Niagara ou similar.  Fornecimento e assentamento. (desonerado)</v>
          </cell>
          <cell r="E1240" t="str">
            <v>un</v>
          </cell>
          <cell r="F1240">
            <v>419.88</v>
          </cell>
        </row>
        <row r="1241">
          <cell r="C1241" t="str">
            <v>DR 14.25 Válvula Borboleta</v>
          </cell>
        </row>
        <row r="1242">
          <cell r="C1242" t="str">
            <v>DR 14.25.0050 (/)</v>
          </cell>
          <cell r="D1242" t="str">
            <v>Válvula borboleta com flanges, de ferro fundido dúctil, série AWWA, classe 1MPa, pintada interna e externamente com tinta Epóxi poliamida, com 2 flanges, inclusive fornecimento do material para junta (arruela de borracha, parafusos com porca), com diâmetro de 100mm.  Fornecimento e assentamento. (desonerado)</v>
          </cell>
          <cell r="E1242" t="str">
            <v>un</v>
          </cell>
          <cell r="F1242">
            <v>2215.59</v>
          </cell>
        </row>
        <row r="1243">
          <cell r="C1243" t="str">
            <v>DR 14.25.0053 (/)</v>
          </cell>
          <cell r="D1243" t="str">
            <v>Válvula borboleta com flanges, de ferro fundido dúctil, série AWWA, classe 1MPa, pintada interna e externamente com tinta Epóxi poliamida, com 2 flanges, inclusive fornecimento do material para junta (arruela de borracha, parafusos com porca), com diâmetro de 150mm.  Fornecimento e assentamento. (desonerado)</v>
          </cell>
          <cell r="E1243" t="str">
            <v>un</v>
          </cell>
          <cell r="F1243">
            <v>3016.57</v>
          </cell>
        </row>
        <row r="1244">
          <cell r="C1244" t="str">
            <v>DR 14.25.0056 (/)</v>
          </cell>
          <cell r="D1244" t="str">
            <v>Válvula borboleta com flanges, de ferro fundido dúctil, série AWWA, classe 1MPa, pintada interna e externamente com tinta Epóxi poliamida, com 2 flanges, inclusive fornecimento do material para junta (arruela de borracha, parafusos com porca), com diâmetro de 200mm.  Fornecimento e assentamento. (desonerado)</v>
          </cell>
          <cell r="E1244" t="str">
            <v>un</v>
          </cell>
          <cell r="F1244">
            <v>5129.12</v>
          </cell>
        </row>
        <row r="1245">
          <cell r="C1245" t="str">
            <v>DR 14.25.0059 (/)</v>
          </cell>
          <cell r="D1245" t="str">
            <v>Válvula borboleta com flanges, de ferro fundido dúctil, série AWWA, classe 1MPa, pintada interna e externamente com tinta Epóxi poliamida, com 2 flanges, inclusive fornecimento do material para junta (arruela de borracha, parafusos com porca), com diâmetro de 250mm.  Fornecimento e assentamento. (desonerado)</v>
          </cell>
          <cell r="E1245" t="str">
            <v>un</v>
          </cell>
          <cell r="F1245">
            <v>6781</v>
          </cell>
        </row>
        <row r="1246">
          <cell r="C1246" t="str">
            <v>DR 14.25.0062 (/)</v>
          </cell>
          <cell r="D1246" t="str">
            <v>Válvula borboleta com flanges, de ferro fundido dúctil, série AWWA, classe 1MPa, pintada interna e externamente com tinta Epóxi poliamida, com 2 flanges, inclusive fornecimento do material para junta (arruela de borracha, parafusos com porca), com diâmetro de 300mm.  Fornecimento e assentamento. (desonerado)</v>
          </cell>
          <cell r="E1246" t="str">
            <v>un</v>
          </cell>
          <cell r="F1246">
            <v>7497.6</v>
          </cell>
        </row>
        <row r="1247">
          <cell r="C1247" t="str">
            <v>DR 14.30 Válvulas Redutoras de Pressão</v>
          </cell>
        </row>
        <row r="1248">
          <cell r="C1248" t="str">
            <v>DR 14.30.0050 (/)</v>
          </cell>
          <cell r="D1248" t="str">
            <v>Válvula redutora de pressão com roscas de ferro fundido dúctil, classe 1MPa, com diâmetro de 1".  Fornecimento e assentamento. (desonerado)</v>
          </cell>
          <cell r="E1248" t="str">
            <v>un</v>
          </cell>
          <cell r="F1248">
            <v>1057.03</v>
          </cell>
        </row>
        <row r="1249">
          <cell r="C1249" t="str">
            <v>DR 14.30.0056 (/)</v>
          </cell>
          <cell r="D1249" t="str">
            <v>Válvula redutora de pressão com roscas de ferro fundido dúctil, classe 1MPa, com diâmetro de 1 1/2".  Fornecimento e assentamento. (desonerado)</v>
          </cell>
          <cell r="E1249" t="str">
            <v>un</v>
          </cell>
          <cell r="F1249">
            <v>1710.98</v>
          </cell>
        </row>
        <row r="1250">
          <cell r="C1250" t="str">
            <v>DR 14.30.0059 (/)</v>
          </cell>
          <cell r="D1250" t="str">
            <v>Válvula redutora de pressão com roscas de ferro fundido dúctil, classe 1MPa, com diâmetro de 2".  Fornecimento e assentamento. (desonerado)</v>
          </cell>
          <cell r="E1250" t="str">
            <v>un</v>
          </cell>
          <cell r="F1250">
            <v>2230.06</v>
          </cell>
        </row>
        <row r="1251">
          <cell r="C1251" t="str">
            <v>DR 14.30.0062 (/)</v>
          </cell>
          <cell r="D1251" t="str">
            <v>Válvula redutora de pressão com roscas de ferro fundido dúctil, classe 1MPa, com diâmetro de 3".  Fornecimento e assentamento. (desonerado)</v>
          </cell>
          <cell r="E1251" t="str">
            <v>un</v>
          </cell>
          <cell r="F1251">
            <v>2634.45</v>
          </cell>
        </row>
        <row r="1252">
          <cell r="C1252" t="str">
            <v>DR 14.30.0100 (/)</v>
          </cell>
          <cell r="D1252" t="str">
            <v>Válvula redutora de pressão d'água potável, de 1 1/2", corpo e êmbolo em bronze ASTM-B62, fabricação Pronil D'Inox, modelo CL-10, com pressão de entrada até 10Kgf/cm2, conexões roqueadas de 1 1/2", pressão de saída ajustável externamente de 0,5 até 5Kgf/cm2, com manômetro inserido no corpo da válvula, servindo para tubulações verticais e horizontais.  Fornecimento e assentamento. (desonerado)</v>
          </cell>
          <cell r="E1252" t="str">
            <v>un</v>
          </cell>
          <cell r="F1252">
            <v>3335.2</v>
          </cell>
        </row>
        <row r="1253">
          <cell r="C1253" t="str">
            <v>DR 14.30.0103 (/)</v>
          </cell>
          <cell r="D1253" t="str">
            <v>Válvula redutora de pressão d'água potável, de 2", corpo e êmbolo em bronze ASTM-B62, fabricação Pronil D'Inox, modelo CL-10, com pressão de entrada até 10Kgf/cm2, conexões roqueadas de 2", pressão de saída ajustável externamente de 0,5 até 5Kgf/cm2, com manômetro inserido no corpo da válvula, servindo para tubulações verticais e horizontais.  Fornecimento e assentamento. (desonerado)</v>
          </cell>
          <cell r="E1253" t="str">
            <v>un</v>
          </cell>
          <cell r="F1253">
            <v>4289</v>
          </cell>
        </row>
        <row r="1254">
          <cell r="C1254" t="str">
            <v>DR 14.30.0109 (/)</v>
          </cell>
          <cell r="D1254" t="str">
            <v>Válvula redutora de pressão d'água potável, de 3", corpo e êmbolo em bronze ASTM-B62, fabricação Pronil D'Inox, modelo CL-10, com pressão de entrada até 10Kgf/cm2, conexões roqueadas de 3", pressão de saída ajustável externamente de 0,5 até 5Kgf/cm2, com manômetro inserido no corpo da válvula, servindo para tubulações verticais e horizontais.  Fornecimento e assentamento. (desonerado)</v>
          </cell>
          <cell r="E1254" t="str">
            <v>un</v>
          </cell>
          <cell r="F1254">
            <v>6643.15</v>
          </cell>
        </row>
        <row r="1255">
          <cell r="C1255" t="str">
            <v>DR 14.45 Ventosa</v>
          </cell>
        </row>
        <row r="1256">
          <cell r="C1256" t="str">
            <v>DR 14.45.0050 (/)</v>
          </cell>
          <cell r="D1256" t="str">
            <v>Ventosa tríplice com flange, de ferro fundido dúctil, classe 1MPa, pintada interna e externamente com tinta Epóxi poliamida, inclusive fornecimento do material para junta (arruela de borracha, parafusos com porca), com diâmetro de 50mm.  Fornecimento e assentamento. (desonerado)</v>
          </cell>
          <cell r="E1256" t="str">
            <v>un</v>
          </cell>
          <cell r="F1256">
            <v>1615.7</v>
          </cell>
        </row>
        <row r="1257">
          <cell r="C1257" t="str">
            <v>DR 14.45.0056 (/)</v>
          </cell>
          <cell r="D1257" t="str">
            <v>Ventosa tríplice com flange, de ferro fundido dúctil, classe 1MPa, pintada interna e externamente com tinta Epóxi poliamida, inclusive fornecimento do material para junta (arruela de borracha, parafusos com porca), com diâmetro de 100mm.  Fornecimento e assentamento. (desonerado)</v>
          </cell>
          <cell r="E1257" t="str">
            <v>un</v>
          </cell>
          <cell r="F1257">
            <v>2308.5700000000002</v>
          </cell>
        </row>
        <row r="1258">
          <cell r="C1258" t="str">
            <v>DR 14.45.0059 (/)</v>
          </cell>
          <cell r="D1258" t="str">
            <v>Ventosa tríplice com flange, de ferro fundido dúctil, classe 1MPa, pintada interna e externamente com tinta Epóxi poliamida, inclusive fornecimento do material para junta (arruela de borracha, parafusos com porca), com diâmetro de 150mm.  Fornecimento e assentamento. (desonerado)</v>
          </cell>
          <cell r="E1258" t="str">
            <v>un</v>
          </cell>
          <cell r="F1258">
            <v>4983.6099999999997</v>
          </cell>
        </row>
        <row r="1259">
          <cell r="C1259" t="str">
            <v>DR 14.45.0062 (/)</v>
          </cell>
          <cell r="D1259" t="str">
            <v>Ventosa tríplice com flange, de ferro fundido dúctil, classe 1MPa, pintada interna e externamente com tinta Epóxi poliamida, inclusive fornecimento do material para junta (arruela de borracha, parafusos com porca), com diâmetro de 200mm.  Fornecimento e assentamento. (desonerado)</v>
          </cell>
          <cell r="E1259" t="str">
            <v>un</v>
          </cell>
          <cell r="F1259">
            <v>7537.51</v>
          </cell>
        </row>
        <row r="1260">
          <cell r="C1260" t="str">
            <v>DR 14.50 Volante</v>
          </cell>
        </row>
        <row r="1261">
          <cell r="C1261" t="str">
            <v>DR 14.50.0050 (/)</v>
          </cell>
          <cell r="D1261" t="str">
            <v>Volante de ferro fundido dúctil para registros e válvulas com diâmetro de 50mm, referência nº 34, Barbará ou similar.  Fornecimento e assentamento. (desonerado)</v>
          </cell>
          <cell r="E1261" t="str">
            <v>un</v>
          </cell>
          <cell r="F1261">
            <v>23.07</v>
          </cell>
        </row>
        <row r="1262">
          <cell r="C1262" t="str">
            <v>DR 14.50.0053 (/)</v>
          </cell>
          <cell r="D1262" t="str">
            <v>Volante de ferro fundido dúctil para registros e válvulas com diâmetro de 75mm, referência nº 35, Barbará ou similar.  Fornecimento e assentamento. (desonerado)</v>
          </cell>
          <cell r="E1262" t="str">
            <v>un</v>
          </cell>
          <cell r="F1262">
            <v>33.9</v>
          </cell>
        </row>
        <row r="1263">
          <cell r="C1263" t="str">
            <v>DR 14.50.0056 (/)</v>
          </cell>
          <cell r="D1263" t="str">
            <v>Volante de ferro fundido dúctil para registros e válvulas com diâmetro de 100mm, referência  nº 36, Barbará ou similar.  Fornecimento e assentamento. (desonerado)</v>
          </cell>
          <cell r="E1263" t="str">
            <v>un</v>
          </cell>
          <cell r="F1263">
            <v>73.2</v>
          </cell>
        </row>
        <row r="1264">
          <cell r="C1264" t="str">
            <v>DR 14.50.0059 (/)</v>
          </cell>
          <cell r="D1264" t="str">
            <v>Volante de ferro fundido dúctil para registros e válvulas com diâmetro de 150mm e 200mm referência nº 36, Barbará ou similar.  Fornecimento e assentamento. (desonerado)</v>
          </cell>
          <cell r="E1264" t="str">
            <v>un</v>
          </cell>
          <cell r="F1264">
            <v>144.37</v>
          </cell>
        </row>
        <row r="1265">
          <cell r="C1265" t="str">
            <v>DR 14.50.0062 (/)</v>
          </cell>
          <cell r="D1265" t="str">
            <v>Volante de ferro fundido dúctil para registros e válvulas com diâmetro de 250mm e 300mm referência nº 21, Barbará ou similar.  Fornecimento e assentamento. (desonerado)</v>
          </cell>
          <cell r="E1265" t="str">
            <v>un</v>
          </cell>
          <cell r="F1265">
            <v>200.33</v>
          </cell>
        </row>
        <row r="1267">
          <cell r="C1267" t="str">
            <v>DR 19.05 Poço de Visita de Concreto Armado para Coletor de Águas Pluviais</v>
          </cell>
        </row>
        <row r="1268">
          <cell r="C1268" t="str">
            <v>DR 19.05.0050 (/)</v>
          </cell>
          <cell r="D1268" t="str">
            <v>Poço de visita de concreto armado de (1,00x1,00x1,40)m, para coletor de águas pluviais de 0,40m a 0,50m de diâmetro, com paredes de 0,15m de espessura e base de 0,20m, sendo o concreto dosado para fck=11MPa e sendo a base revestida com argamassa de cimento e areia no traço 1:4 em volume, degraus de ferro fundido, inclusive fornecimento de todos os materiais, exclusive escavação e reaterro. (desonerado)</v>
          </cell>
          <cell r="E1268" t="str">
            <v>un</v>
          </cell>
          <cell r="F1268">
            <v>1731.02</v>
          </cell>
        </row>
        <row r="1269">
          <cell r="C1269" t="str">
            <v>DR 19.10 Poço de Visita de Bloco de Concreto  para Coletor de Águas Pluviais</v>
          </cell>
        </row>
        <row r="1270">
          <cell r="C1270" t="str">
            <v>DR 19.10.0050 (A)</v>
          </cell>
          <cell r="D1270" t="str">
            <v>Poço de visita de blocos de concreto de (20x20x40)cm, com paredes de 0,20m de espessura, medindo internamente (1,20x1,20x1,40)m,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0,40m a 0,70m de diâmetro, exclusive a escavação e reaterro. (desonerado)</v>
          </cell>
          <cell r="E1270" t="str">
            <v>un</v>
          </cell>
          <cell r="F1270">
            <v>1774.95</v>
          </cell>
        </row>
        <row r="1271">
          <cell r="C1271" t="str">
            <v>DR 19.10.0053 (A)</v>
          </cell>
          <cell r="D1271" t="str">
            <v>Poço de visita de blocos de concreto de (20x20x40)cm, com paredes de 0,20m de espessura, medindo internamente (1,30x1,30x1,40)m,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0,80m de diâmetro, exclusive a escavação e reaterro. (desonerado)</v>
          </cell>
          <cell r="E1271" t="str">
            <v>un</v>
          </cell>
          <cell r="F1271">
            <v>1873.35</v>
          </cell>
        </row>
        <row r="1272">
          <cell r="C1272" t="str">
            <v>DR 19.10.0056 (A)</v>
          </cell>
          <cell r="D1272" t="str">
            <v>Poço de visita de blocos de concreto de (20x20x40)cm, com paredes de 0,20m de espessura, medindo internamente (1,40x1,40x1,50)m,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0,90m de diâmetro; exclusive a escavação e reaterro. (desonerado)</v>
          </cell>
          <cell r="E1272" t="str">
            <v>un</v>
          </cell>
          <cell r="F1272">
            <v>2080.75</v>
          </cell>
        </row>
        <row r="1273">
          <cell r="C1273" t="str">
            <v>DR 19.10.0059 (B)</v>
          </cell>
          <cell r="D1273" t="str">
            <v>Poço de visita de blocos de concreto de (20x20x40)cm, com parede de 0,20m de espessura, medindo internamente (1,50x1,50x1,60)m,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1,00m de diâmetro; exclusive a escavação e reaterro. (desonerado)</v>
          </cell>
          <cell r="E1273" t="str">
            <v>un</v>
          </cell>
          <cell r="F1273">
            <v>2400.87</v>
          </cell>
        </row>
        <row r="1274">
          <cell r="C1274" t="str">
            <v>DR 19.10.0065 (A)</v>
          </cell>
          <cell r="D1274" t="str">
            <v>Poço de visita de blocos de concreto de (20x20x40)cm, com parede de 0,20m de espessura, medindo internamente (1,70x1,70x1,80)m,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1,20m de diâmetro, exclusive a escavação e reaterro. (desonerado)</v>
          </cell>
          <cell r="E1274" t="str">
            <v>un</v>
          </cell>
          <cell r="F1274">
            <v>2778.68</v>
          </cell>
        </row>
        <row r="1275">
          <cell r="C1275" t="str">
            <v>DR 19.10.0068 (A)</v>
          </cell>
          <cell r="D1275" t="str">
            <v>Poço de visita de blocos de concreto de (20x20x40)cm, com parede de 0,20m de espessura, medindo internamente (2,00x2,00x2,10)m,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1,50m de diâmetro, exclusive a escavação e reaterro. (desonerado)</v>
          </cell>
          <cell r="E1275" t="str">
            <v>un</v>
          </cell>
          <cell r="F1275">
            <v>3558.88</v>
          </cell>
        </row>
        <row r="1276">
          <cell r="C1276" t="str">
            <v>DR 19.10.0072 (A)</v>
          </cell>
          <cell r="D1276" t="str">
            <v>Poço de visita de blocos de concreto de (20x20x40)cm, com parede de 0,20m de espessura, medindo internamente (2,50x2,50x2,60)m,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2,00m de diâmetro, exclusive a escavação e reaterro. (desonerado)</v>
          </cell>
          <cell r="E1276" t="str">
            <v>un</v>
          </cell>
          <cell r="F1276">
            <v>4746.57</v>
          </cell>
        </row>
        <row r="1277">
          <cell r="C1277" t="str">
            <v>DR 19.15 Poço de Visita de Anéis de Concreto para Coletor de Esgoto Sanitário</v>
          </cell>
        </row>
        <row r="1278">
          <cell r="C1278" t="str">
            <v>DR 19.15.0050 (A)</v>
          </cell>
          <cell r="D1278" t="str">
            <v>Poço de visita para coletor de esgoto sanitário, em anéis de concreto pré-moldado, diâmetro 600mm, profundidade útil de 0,80m, conforme as especificações da CEDAE; exclusive tampão de ferro fundido. (desonerado)</v>
          </cell>
          <cell r="E1278" t="str">
            <v>un</v>
          </cell>
          <cell r="F1278">
            <v>253.91</v>
          </cell>
        </row>
        <row r="1279">
          <cell r="C1279" t="str">
            <v>DR 19.15.0053 (A)</v>
          </cell>
          <cell r="D1279" t="str">
            <v>Poço de visita para coletor de esgoto sanitário, em anéis de concreto pré-moldado, diâmetro 600mm, profundidade útil de 1,00m, conforme as especificações da CEDAE, inclusive o fornecimento de degraus de ferro fundido; exclusive o tampão de ferro fundido. (desonerado)</v>
          </cell>
          <cell r="E1279" t="str">
            <v>un</v>
          </cell>
          <cell r="F1279">
            <v>346.56</v>
          </cell>
        </row>
        <row r="1280">
          <cell r="C1280" t="str">
            <v>DR 19.15.0056 (B)</v>
          </cell>
          <cell r="D1280" t="str">
            <v>Poço de visita para coletor de esgoto sanitário, em anéis de concreto pré-moldado, diâmetro 1100mm, com capoeira e chaminé de diâmetro 600mm, profundidade útil de 1,05m, conforme as especificações da CEDAE, inclusive degraus de ferro fundido; exclusive o tampão de ferro fundido. (desonerado)</v>
          </cell>
          <cell r="E1280" t="str">
            <v>un</v>
          </cell>
          <cell r="F1280">
            <v>997.9</v>
          </cell>
        </row>
        <row r="1281">
          <cell r="C1281" t="str">
            <v>DR 19.15.0059 (B)</v>
          </cell>
          <cell r="D1281" t="str">
            <v>Poço de visita para coletor de esgoto sanitário, em anéis de concreto pré-moldado, diâmetro 1100mm, com capoeira e chaminé de diâmetro 600mm, profundidade útil de 1,20m, conforme as especificações da CEDAE, inclusive degraus de ferro fundido; exclusive tampão de ferro fundido. (desonerado)</v>
          </cell>
          <cell r="E1281" t="str">
            <v>un</v>
          </cell>
          <cell r="F1281">
            <v>1094.1500000000001</v>
          </cell>
        </row>
        <row r="1282">
          <cell r="C1282" t="str">
            <v>DR 19.15.0062 (B)</v>
          </cell>
          <cell r="D1282" t="str">
            <v>Poço de visita para coletor de esgoto sanitário, em anéis de concreto pré-moldado, diâmetro 1100mm, sem chaminé, profundidade útil de 1,40m, conforme as especificações da CEDAE, inclusive degraus de ferro fundido; exclusive tampão de ferro fundido. (desonerado)</v>
          </cell>
          <cell r="E1282" t="str">
            <v>un</v>
          </cell>
          <cell r="F1282">
            <v>1056.9000000000001</v>
          </cell>
        </row>
        <row r="1283">
          <cell r="C1283" t="str">
            <v>DR 19.15.0065 (B)</v>
          </cell>
          <cell r="D1283" t="str">
            <v>Poço de visita para coletor de esgoto sanitário, em anéis de concreto pré-moldado, diâmetro 1100mm, com capoeira e chaminé de diâmetro 600mm, profundidade útil de 1,50m, conforme as especificações da CEDAE, inclusive degraus de ferro fundido; exclusive tampão de ferro fundido. (desonerado)</v>
          </cell>
          <cell r="E1283" t="str">
            <v>un</v>
          </cell>
          <cell r="F1283">
            <v>1386.29</v>
          </cell>
        </row>
        <row r="1284">
          <cell r="C1284" t="str">
            <v>DR 19.15.0068 (B)</v>
          </cell>
          <cell r="D1284" t="str">
            <v>Poço de visita para coletor de esgoto sanitário, em anéis de concreto pré-moldado, diâmetro 1100mm, com capoeira e chaminé de diâmetro 600mm, profundidade útil de 1,60m, conforme as especificações da CEDAE, inclusive degraus de ferro fundido; exclusive o tampão de ferro fundido. (desonerado)</v>
          </cell>
          <cell r="E1284" t="str">
            <v>un</v>
          </cell>
          <cell r="F1284">
            <v>1396.95</v>
          </cell>
        </row>
        <row r="1285">
          <cell r="C1285" t="str">
            <v>DR 19.15.0071 (A)</v>
          </cell>
          <cell r="D1285" t="str">
            <v>Poço de visita para coletor de esgoto sanitário, em anéis de concreto pré-moldado, diâmetro 1100mm, sem chaminé, profundidade útil de 1,70m, conforme as especificações da CEDAE, inclusive degraus de ferro fundido; exclusive tampão de ferro fundido. (desonerado)</v>
          </cell>
          <cell r="E1285" t="str">
            <v>un</v>
          </cell>
          <cell r="F1285">
            <v>1270.3900000000001</v>
          </cell>
        </row>
        <row r="1286">
          <cell r="C1286" t="str">
            <v>DR 19.15.0074 (B)</v>
          </cell>
          <cell r="D1286" t="str">
            <v>Poço de visita para coletor de esgoto sanitário, em anéis de concreto pré-moldado, diâmetro 1100mm, com capoeira e chaminé de diâmetro 600mm, profundidade  útil de 2,00m, conforme as especificações da CEDAE, inclusive degraus de ferro fundido; exclusive tampão de ferro fundido. (desonerado)</v>
          </cell>
          <cell r="E1286" t="str">
            <v>un</v>
          </cell>
          <cell r="F1286">
            <v>1620.43</v>
          </cell>
        </row>
        <row r="1287">
          <cell r="C1287" t="str">
            <v>DR 19.15.0077 (B)</v>
          </cell>
          <cell r="D1287" t="str">
            <v>Poço de visita para coletor de esgoto sanitário, em anéis de concreto pré-moldado, diâmetro 1100mm, com capoeira e chaminé de diâmetro 600mm, profundidade útil de 2,30m, conforme as especificações da CEDAE, inclusive degraus de ferro fundido; exclusive tampão de ferro fundido. (desonerado)</v>
          </cell>
          <cell r="E1287" t="str">
            <v>un</v>
          </cell>
          <cell r="F1287">
            <v>1749.3</v>
          </cell>
        </row>
        <row r="1288">
          <cell r="C1288" t="str">
            <v>DR 19.15.0080 (B)</v>
          </cell>
          <cell r="D1288" t="str">
            <v>Poço de visita para coletor de esgoto sanitário, em anéis de concreto pré-moldado, diâmetro 1100mm, com capoeira e chaminé de diâmetro 600mm, profundidade útil de 2,60m, conforme as especificações da CEDAE, inclusive degraus de ferro fundido; exclusive tampão de ferro fundido. (desonerado)</v>
          </cell>
          <cell r="E1288" t="str">
            <v>un</v>
          </cell>
          <cell r="F1288">
            <v>1973.11</v>
          </cell>
        </row>
        <row r="1289">
          <cell r="C1289" t="str">
            <v>DR 19.15.0083 (B)</v>
          </cell>
          <cell r="D1289" t="str">
            <v>Poço de visita para coletor de esgoto sanitário, em anéis de concreto pré-moldado, diâmetro 1100mm, com capoeira e chaminé de diâmetro 600mm, profundidade útil de 3,20m, conforme as especificações da CEDAE, inclusive degraus de ferro fundido; exclusive tampão de ferro fundido. (desonerado)</v>
          </cell>
          <cell r="E1289" t="str">
            <v>un</v>
          </cell>
          <cell r="F1289">
            <v>2318.85</v>
          </cell>
        </row>
        <row r="1290">
          <cell r="C1290" t="str">
            <v>DR 19.15.0086 (B)</v>
          </cell>
          <cell r="D1290" t="str">
            <v>Poço de visita para coletor de esgoto sanitário, em anéis de concreto pré-moldado, diâmetro 1100mm, com capoeira e chaminé de diâmetro 600mm, profundidade útil de 3,50m, conforme as especificações da CEDAE, inclusive degraus de ferro fundido; exclusive tampão de ferro fundido. (desonerado)</v>
          </cell>
          <cell r="E1290" t="str">
            <v>un</v>
          </cell>
          <cell r="F1290">
            <v>2547.59</v>
          </cell>
        </row>
        <row r="1291">
          <cell r="C1291" t="str">
            <v>DR 19.15.0089 (B)</v>
          </cell>
          <cell r="D1291" t="str">
            <v>Poço de visita para coletor de esgoto sanitário, em anéis de concreto pré-moldado, diâmetro 1100mm, com capoeira e chaminé de diâmetro 600mm, profundidade útil de 3,80m, conforme as especificações da CEDAE, inclusive degraus de ferro fundido; exclusive tampão de ferro fundido. (desonerado)</v>
          </cell>
          <cell r="E1291" t="str">
            <v>un</v>
          </cell>
          <cell r="F1291">
            <v>2738.07</v>
          </cell>
        </row>
        <row r="1292">
          <cell r="C1292" t="str">
            <v>DR 19.15.0092 (B)</v>
          </cell>
          <cell r="D1292" t="str">
            <v>Poço de visita para coletor de esgoto sanitário, em anéis de concreto pré-moldado, diâmetro 1100mm, com capoeira e chaminé de diâmetro 600mm, profundidade útil de 4,10m, conforme as especificações da CEDAE, inclusive degraus de ferro fundido; exclusive tampão de ferro fundido. (desonerado)</v>
          </cell>
          <cell r="E1292" t="str">
            <v>un</v>
          </cell>
          <cell r="F1292">
            <v>2958.56</v>
          </cell>
        </row>
        <row r="1293">
          <cell r="C1293" t="str">
            <v>DR 19.15.0095 (B)</v>
          </cell>
          <cell r="D1293" t="str">
            <v>Poço de visita para coletor de esgoto sanitário, em anéis de concreto pré-moldado, diâmetro 1100mm, com capoeira e chaminé de diâmetro 600mm, profundidade útil de 4,40m, conforme as especificações da CEDAE, inclusive degraus de ferro fundido; exclusive tampão de ferro fundido. (desonerado)</v>
          </cell>
          <cell r="E1293" t="str">
            <v>un</v>
          </cell>
          <cell r="F1293">
            <v>3095.4</v>
          </cell>
        </row>
        <row r="1294">
          <cell r="C1294" t="str">
            <v>DR 19.15.0098 (B)</v>
          </cell>
          <cell r="D1294" t="str">
            <v>Poço de visita para coletor de esgoto sanitário, em anéis de concreto pré-moldado, diâmetro 1100mm, com capoeira e chaminé de diâmetro 600mm, profundidade útil de 4,70m, conforme as especificações da CEDAE, inclusive degraus de ferro fundido; exclusive tampão de ferro fundido. (desonerado)</v>
          </cell>
          <cell r="E1294" t="str">
            <v>un</v>
          </cell>
          <cell r="F1294">
            <v>3305.14</v>
          </cell>
        </row>
        <row r="1295">
          <cell r="C1295" t="str">
            <v>DR 19.15.0101 (B)</v>
          </cell>
          <cell r="D1295" t="str">
            <v>Poço de visita para coletor de esgoto sanitário, em anéis de concreto pré-moldado, diâmetro 1100mm, com capoeira e chaminé de diâmetro 600mm, profundidade útil de 5,00m, conforme as especificações da CEDAE, inclusive degraus de ferro fundido; exclusive tampão de ferro fundido. (desonerado)</v>
          </cell>
          <cell r="E1295" t="str">
            <v>un</v>
          </cell>
          <cell r="F1295">
            <v>3514.58</v>
          </cell>
        </row>
        <row r="1296">
          <cell r="C1296" t="str">
            <v>DR 19.15.0200 (A)</v>
          </cell>
          <cell r="D1296" t="str">
            <v>Fornecimento e assentamento de anel de concreto armado pré-moldado para poços de visita de esgotos sanitários, segundo especificações da CEDAE, medindo (0,60x0,15x0,05)m, com argamassa de cimento e areia no traço 1:4, inclusive degraus de ferro fundido; exclusive escavação e reaterro. (desonerado)</v>
          </cell>
          <cell r="E1296" t="str">
            <v>un</v>
          </cell>
          <cell r="F1296">
            <v>77.319999999999993</v>
          </cell>
        </row>
        <row r="1297">
          <cell r="C1297" t="str">
            <v>DR 19.15.0203 (A)</v>
          </cell>
          <cell r="D1297" t="str">
            <v>Fornecimento e assentamento de anel de concreto armado pré-moldado para poços de visita de esgotos sanitários, segundo especificações da CEDAE, medindo (0,60x0,30x0,05)m, com argamassa de cimento e areia no traço 1:4, inclusive degraus de ferro fundido; exclusive escavação e reaterro. (desonerado)</v>
          </cell>
          <cell r="E1297" t="str">
            <v>un</v>
          </cell>
          <cell r="F1297">
            <v>123.15</v>
          </cell>
        </row>
        <row r="1298">
          <cell r="C1298" t="str">
            <v>DR 19.15.0209 (A)</v>
          </cell>
          <cell r="D1298" t="str">
            <v>Fornecimento e assentamento de anel de concreto armado pré-moldado para poços de visita de esgotos sanitários, segundo especificações da CEDAE, medindo (0,60x0,075x0,05)m, com argamassa de cimento e areia no traço 1:4, inclusive degraus de ferro fundido; exclusive escavação e reaterro. (desonerado)</v>
          </cell>
          <cell r="E1298" t="str">
            <v>un</v>
          </cell>
          <cell r="F1298">
            <v>54.23</v>
          </cell>
        </row>
        <row r="1299">
          <cell r="C1299" t="str">
            <v>DR 19.20 Poço de Visita de Concreto Armado para Coletor de Esgoto Sanitário</v>
          </cell>
        </row>
        <row r="1300">
          <cell r="C1300" t="str">
            <v>DR 19.20.0500 (/)</v>
          </cell>
          <cell r="D1300" t="str">
            <v>Poço de visita em concreto armado para profundidades de 3,00 a 5,00m para coletores de esgoto sanitário de diâmetro de 0,80 a 1,00m, inclusive chaminé de acesso de tampão de ferro fundido. (desonerado)</v>
          </cell>
          <cell r="E1300" t="str">
            <v>un</v>
          </cell>
          <cell r="F1300">
            <v>6068.46</v>
          </cell>
        </row>
        <row r="1302">
          <cell r="C1302" t="str">
            <v>DR 29.05 Caixa de Passagem</v>
          </cell>
        </row>
        <row r="1303">
          <cell r="C1303" t="str">
            <v>DR 29.05.0050 (/)</v>
          </cell>
          <cell r="D1303" t="str">
            <v>Caixa de passagem de alvenaria de tijolo maciço (5,5x9,5x19,5)cm, em paredes de meia vez (0,10m), de (0,40x0,40x0,60)m, sem tampa em concreto armado, utilizando argamassa de cimento e areia no traço 1:4 em volume, com fundo em concreto simples provido de calha interna, sendo as paredes revestidas internamente com a mesma argamassa, exclusive escavação e reaterro. (desonerado)</v>
          </cell>
          <cell r="E1303" t="str">
            <v>un</v>
          </cell>
          <cell r="F1303">
            <v>207.01</v>
          </cell>
        </row>
        <row r="1304">
          <cell r="C1304" t="str">
            <v>DR 29.05.0100 (/)</v>
          </cell>
          <cell r="D1304" t="str">
            <v>Caixa de passagem de alvenaria de bloco de concreto prensado (15x20x40)cm, com vazios preenchidos de concreto simples para camadas preparatórias (180kg de cimento/m³), em paredes de meia vez (0,15m), de (0,60x0,60x0,80)m, sem tampa utilizando argamassa de cimento e areia no traço 1:4 em volume, com fundo em concreto simples provido de calha interna, sendo as paredes revestidas internamente com a mesma argamassa, exclusive escavação e reaterro. (desonerado)</v>
          </cell>
          <cell r="E1304" t="str">
            <v>un</v>
          </cell>
          <cell r="F1304">
            <v>371.34</v>
          </cell>
        </row>
        <row r="1305">
          <cell r="C1305" t="str">
            <v>DR 29.10 Caixa para Registro</v>
          </cell>
        </row>
        <row r="1306">
          <cell r="C1306" t="str">
            <v>DR 29.10.0050 (/)</v>
          </cell>
          <cell r="D1306" t="str">
            <v>Caixa para registro, de alvenaria de tijolo maciço (7x10x20)cm, em paredes de meia vez (0,10m), de (0,28x0,28x0,50)m, com tampa de concreto com 0,10m de espessura mínima, utilizando argamassa de cimento e areia, no traço 1:4. (desonerado)</v>
          </cell>
          <cell r="E1306" t="str">
            <v>un</v>
          </cell>
          <cell r="F1306">
            <v>198.9</v>
          </cell>
        </row>
        <row r="1307">
          <cell r="C1307" t="str">
            <v>DR 29.10.0053 (/)</v>
          </cell>
          <cell r="D1307" t="str">
            <v>Caixa para registro, de alvenaria de tijolo maciço (7x10x20)cm, em paredes de meia vez (0,10m), de (0,30x0,30x0,50)m, com tampa de concreto com 0,10m de espessura mínima, utilizando argamassa de cimento e areia no traço 1:4 em volume, sendo as paredes revestidas internamente com a mesma argamassa, para tubulação de ferro fundido de 0,10m de diâmetro, exclusive escavação e reaterro. (desonerado)</v>
          </cell>
          <cell r="E1307" t="str">
            <v>un</v>
          </cell>
          <cell r="F1307">
            <v>209.82</v>
          </cell>
        </row>
        <row r="1308">
          <cell r="C1308" t="str">
            <v>DR 29.10.0056 (/)</v>
          </cell>
          <cell r="D1308" t="str">
            <v>Caixa para registro, de alvenaria de tijolo maciço (7x10x20)cm, em paredes de meia vez (0,10m), de (0,50x0,50x0,70)m, com tampa de concreto com 0,10m de espessura mínima, utilizando argamassa de cimento e areia no traço 1:4 em volume, sendo as paredes revestidas internamente com a mesma argamassa, para tubulação de ferro fundido de 0,30m de diâmetro, exclusive escavação e reaterro. (desonerado)</v>
          </cell>
          <cell r="E1308" t="str">
            <v>un</v>
          </cell>
          <cell r="F1308">
            <v>439.9</v>
          </cell>
        </row>
        <row r="1309">
          <cell r="C1309" t="str">
            <v>DR 29.10.0059 (/)</v>
          </cell>
          <cell r="D1309" t="str">
            <v>Caixa para registro, de alvenaria de tijolo maciço (7x10x20)cm, em paredes de meia vez (0,10m), de (0,40x0,40x0,50)m, com tampa de concreto com 0,10m de espessura mínima, utilizando argamassa de cimento e areia no traço 1:4 em volume, sendo as paredes revestidas internamente com a mesma argamassa, para tubulação de ferro fundido de 0,20m de diâmetro, exclusive escavação e reaterro. (desonerado)</v>
          </cell>
          <cell r="E1309" t="str">
            <v>un</v>
          </cell>
          <cell r="F1309">
            <v>262.51</v>
          </cell>
        </row>
        <row r="1310">
          <cell r="C1310" t="str">
            <v>DR 29.10.0100 (A)</v>
          </cell>
          <cell r="D1310" t="str">
            <v>Caixa de concreto pre-moldado, medindo (30x30x30) cm com tampao para registro de incendio de (30x30)cm. Fornecimento (desonerado)</v>
          </cell>
          <cell r="E1310" t="str">
            <v>un</v>
          </cell>
          <cell r="F1310">
            <v>143.44</v>
          </cell>
        </row>
        <row r="1311">
          <cell r="C1311" t="str">
            <v>DR 29.15 Caixa de Ralo</v>
          </cell>
        </row>
        <row r="1312">
          <cell r="C1312" t="str">
            <v>DR 29.15.0050 (A)</v>
          </cell>
          <cell r="D1312" t="str">
            <v>Caixa de ralo, de alvenaria de tijolo maciço (7x10x20)cm em paredes de uma vez (0,20m), de (0,40x1,00x1,00)m, utilizando argamassa de cimento e areia no traço 1:4 em volume, sendo as paredes revestidas internamente com a mesma argamassa, com base de 0,20m de concreto dosado para fck=11MPa, exclusive escavação e reaterro. (desonerado)</v>
          </cell>
          <cell r="E1312" t="str">
            <v>un</v>
          </cell>
          <cell r="F1312">
            <v>1351.05</v>
          </cell>
        </row>
        <row r="1313">
          <cell r="C1313" t="str">
            <v>DR 29.15.0053 (A)</v>
          </cell>
          <cell r="D1313" t="str">
            <v>Caixa de ralo, de alvenaria de tijolo maciço (7x10x20)cm, em paredes de uma vez (0,20m), de (0,90x1,20x1,50) (medidas externas), utilizando argamassa de cimento e areia no traço 1:4 em volume, sendo as paredes revestidas internamente com a mesma argamassa, com base de concreto simples (fck=11MPa), grelha de ferro fundido de 135Kg, exclusive escavação e reaterro. (desonerado)</v>
          </cell>
          <cell r="E1313" t="str">
            <v>un</v>
          </cell>
          <cell r="F1313">
            <v>1335.2</v>
          </cell>
        </row>
        <row r="1314">
          <cell r="C1314" t="str">
            <v>DR 29.15.0100 (A)</v>
          </cell>
          <cell r="D1314" t="str">
            <v>Caixa de ralo, de blocos de concreto prensado (15x20x40)cm, com vazios preenchidos de concreto simples para camadas preparatórias (180Kg de cimento/m3),  em paredes de 1/2 vez (0,15m), de (0,30x0,90x0,90)m, para águas pluviais, utilizando argamassa de cimento e areia no traço 1:4 em volume, sendo as paredes revestidas internamente com a mesma argamassa, com base de concreto simples (fck=11MPa), grelha de ferro fundido de 135Kg, exclusive escavação e reaterro. (desonerado)</v>
          </cell>
          <cell r="E1314" t="str">
            <v>un</v>
          </cell>
          <cell r="F1314">
            <v>742.58</v>
          </cell>
        </row>
        <row r="1315">
          <cell r="C1315" t="str">
            <v>DR 29.15.0103 (A)</v>
          </cell>
          <cell r="D1315" t="str">
            <v>Caixa de ralo, de blocos de concreto prensado (15x20x40)cm, com vazios preenchidos de concreto simples para camadas preparatórias (180kg de cimento/m³), em paredes de meia vez (0,15m), de (0,30x0,90x0,90)m, para águas pluviais, utilizando argamassa de cimento e areia no traço 1:4 em volume, sendo as paredes revestidas internamente com a mesma argamassa, com base de concreto simples (fck=11MPa), grelha de ferro fundido de 135Kg e Boca de Lobo de ferro fundido de 80Kg, exclusive escavação e reaterro. (desonerado)</v>
          </cell>
          <cell r="E1315" t="str">
            <v>un</v>
          </cell>
          <cell r="F1315">
            <v>1026.78</v>
          </cell>
        </row>
        <row r="1316">
          <cell r="C1316" t="str">
            <v>DR 29.15.0200 (A)</v>
          </cell>
          <cell r="D1316" t="str">
            <v>Caixa de ralo em concreto pré-moldado, com parede de 0,06m, nas dimensões internas de (0,30x0,90x0,90)m, para águas pluviais, com base em concreto simples (fck=11 Mpa), preenchimento da periferia da grelha em concreto simples (fck=15 Mpa), rejunte da bolsa do tubo e do pescoço da caixa pré-moldada em argamassa de cimento e areia no traço 1:4, em volume, grelha de ferro fundido de 135Kg, exclusive escavação e reaterro. (desonerado)</v>
          </cell>
          <cell r="E1316" t="str">
            <v>un</v>
          </cell>
          <cell r="F1316">
            <v>704.81</v>
          </cell>
        </row>
        <row r="1317">
          <cell r="C1317" t="str">
            <v>DR 29.20 Caixa de Inspeção</v>
          </cell>
        </row>
        <row r="1318">
          <cell r="C1318" t="str">
            <v>DR 29.20.0050 (A)</v>
          </cell>
          <cell r="D1318" t="str">
            <v>Caixa de inspeção para coletor de esgoto sanitário em anéis de concreto pré-moldado de 0,70m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8" t="str">
            <v>un</v>
          </cell>
          <cell r="F1318">
            <v>472.2</v>
          </cell>
        </row>
        <row r="1319">
          <cell r="C1319" t="str">
            <v>DR 29.20.0053 (A)</v>
          </cell>
          <cell r="D1319" t="str">
            <v>Caixa de inspeção para coletor de esgoto sanitário em anéis de concreto pré-moldado de 0,75m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9" t="str">
            <v>un</v>
          </cell>
          <cell r="F1319">
            <v>484.98</v>
          </cell>
        </row>
        <row r="1320">
          <cell r="C1320" t="str">
            <v>DR 29.20.0056 (A)</v>
          </cell>
          <cell r="D1320" t="str">
            <v>Caixa de inspeção para coletor de esgoto sanitário em anéis de concreto pré-moldado de 1,00m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20" t="str">
            <v>un</v>
          </cell>
          <cell r="F1320">
            <v>538.22</v>
          </cell>
        </row>
        <row r="1322">
          <cell r="C1322" t="str">
            <v>DR 34.05 Tampões</v>
          </cell>
        </row>
        <row r="1323">
          <cell r="C1323" t="str">
            <v>DR 34.05.0050 (/)</v>
          </cell>
          <cell r="D1323" t="str">
            <v>Tampão de ferro fundido articulado, de 30cm de diâmetro, padrão RIOLUZ/CET-RIO, assentado com argamassa de cimento e areia no traço 1:4 em volume.  Fornecimento e assentamento. (desonerado)</v>
          </cell>
          <cell r="E1323" t="str">
            <v>un</v>
          </cell>
          <cell r="F1323">
            <v>149.02000000000001</v>
          </cell>
        </row>
        <row r="1324">
          <cell r="C1324" t="str">
            <v>DR 34.05.0053 (/)</v>
          </cell>
          <cell r="D1324" t="str">
            <v>Tampão de ferro fundido, articulado, de 0,60m de diâmetro, padrão RIOLUZ, tipo leve, assentado com argamassa de cimento e areia no traço 1:4 em volume.  Fornecimento e assentamento. (desonerado)</v>
          </cell>
          <cell r="E1324" t="str">
            <v>un</v>
          </cell>
          <cell r="F1324">
            <v>220.89</v>
          </cell>
        </row>
        <row r="1325">
          <cell r="C1325" t="str">
            <v>DR 34.05.0056 (/)</v>
          </cell>
          <cell r="D1325" t="str">
            <v>Tampão de ferro fundido, articulado, de 0,60m de diâmetro, padrão RIOLUZ, tipo pesado, assentado com argamassa de cimento e areia no traço 1:4 em volume.  Fornecimento e assentamento. (desonerado)</v>
          </cell>
          <cell r="E1325" t="str">
            <v>un</v>
          </cell>
          <cell r="F1325">
            <v>531.86</v>
          </cell>
        </row>
        <row r="1326">
          <cell r="C1326" t="str">
            <v>DR 34.05.0100 (/)</v>
          </cell>
          <cell r="D1326" t="str">
            <v>Tampão de ferro fundido completo, para caixa de inspeção ou semelhante, com 25Kg, assentado com argamassa de cimento e areia no traço 1:4 em volume.  Fornecimento e assentamento. (desonerado)</v>
          </cell>
          <cell r="E1326" t="str">
            <v>un</v>
          </cell>
          <cell r="F1326">
            <v>213.22</v>
          </cell>
        </row>
        <row r="1327">
          <cell r="C1327" t="str">
            <v>DR 34.05.0150 (/)</v>
          </cell>
          <cell r="D1327" t="str">
            <v>Tampão de ferro fundido completo, de 0,40m a 0,60m de diâmetro, com 125Kg, para caixa de registro, assentamento com argamassa de cimento e areia no traço 1:3 em volume.  Fornecimento e assentamento. (desonerado)</v>
          </cell>
          <cell r="E1327" t="str">
            <v>un</v>
          </cell>
          <cell r="F1327">
            <v>423.43</v>
          </cell>
        </row>
        <row r="1328">
          <cell r="C1328" t="str">
            <v>DR 34.05.0200 (/)</v>
          </cell>
          <cell r="D1328" t="str">
            <v>Tampão de ferro fundido completo, tipo médio, com 125Kg, para  poço de visita de esgoto sanitário, assentado com argamassa de cimento e areia no traço 1:4 em volume.  Fornecimento e assentamento. (desonerado)</v>
          </cell>
          <cell r="E1328" t="str">
            <v>un</v>
          </cell>
          <cell r="F1328">
            <v>436.66</v>
          </cell>
        </row>
        <row r="1329">
          <cell r="C1329" t="str">
            <v>DR 34.05.0225 (/)</v>
          </cell>
          <cell r="D1329" t="str">
            <v>Tampão de ferro fundido dúctil (ou nodular ou com grafita esferoidal), abertura livre de 600mm, articulado com bloqueio anti-retorno a 90°, com junta de apoio da tampa em polietileno, classe D400, para uso em vias de circulação de veículos e estacionamentos para todo tipo de veículos, carga de controle de 400Kg, altura do telar de 100mm, peso aproximado de 60Kg, com dispositivo anti-furto, pintado com tinta hidrossolúvel na cor preta, completo. As peças devem ter identificação em local visível mesmo após assentamento: O nome ou marca do fabricante, a classe, o número da norma técnica, a utilização, e a identificação do órgão da PCRJ responsável. (desonerado)</v>
          </cell>
          <cell r="E1329" t="str">
            <v>un</v>
          </cell>
          <cell r="F1329">
            <v>490</v>
          </cell>
        </row>
        <row r="1330">
          <cell r="C1330" t="str">
            <v>DR 34.05.0250 (/)</v>
          </cell>
          <cell r="D1330" t="str">
            <v>Tampão de ferro fundido completo, articulado, pesado, de 0,60m de diâmetro, tipo avenida, assentado com argamassa de cimento e areia no traço 1:4 em volume.  Fornecimento e assentamento. (desonerado)</v>
          </cell>
          <cell r="E1330" t="str">
            <v>un</v>
          </cell>
          <cell r="F1330">
            <v>388.89</v>
          </cell>
        </row>
        <row r="1331">
          <cell r="C1331" t="str">
            <v>DR 34.05.0253 (/)</v>
          </cell>
          <cell r="D1331" t="str">
            <v>Tampão de ferro fundido completo, de 0,60m de diâmetro, com 175Kg, para chaminés de caixa de areia ou poço de visita, assentamento com argamassa de cimento e areia no traço 1:4 em volume.  Fornecimento e assentamento. (desonerado)</v>
          </cell>
          <cell r="E1331" t="str">
            <v>un</v>
          </cell>
          <cell r="F1331">
            <v>478.37</v>
          </cell>
        </row>
        <row r="1332">
          <cell r="C1332" t="str">
            <v>DR 34.05.0300 (B)</v>
          </cell>
          <cell r="D1332" t="str">
            <v>Tampão de ferro fundido completo, de 3 seções, medindo (1,50x0,90)m, com 690Kg, assentamento com argamassa de cimento e areia no traço 1:4 em volume, fixado com concreto simples, dosado para um fck=13,5MPa.  Fornecimento e assentamento. (desonerado)</v>
          </cell>
          <cell r="E1332" t="str">
            <v>un</v>
          </cell>
          <cell r="F1332">
            <v>2994.84</v>
          </cell>
        </row>
        <row r="1333">
          <cell r="C1333" t="str">
            <v>DR 34.10 Grelhas</v>
          </cell>
        </row>
        <row r="1334">
          <cell r="C1334" t="str">
            <v>DR 34.10.0050 (/)</v>
          </cell>
          <cell r="D1334" t="str">
            <v>Grelha de ferro fundido completa, de (30x90)cm, com 135Kg, para caixa de ralo, assentada com argamassa de cimento e areia no traço 1:4.  Fornecimento e assentamento. (desonerado)</v>
          </cell>
          <cell r="E1334" t="str">
            <v>un</v>
          </cell>
          <cell r="F1334">
            <v>427.88</v>
          </cell>
        </row>
        <row r="1335">
          <cell r="C1335" t="str">
            <v>DR 34.10.0100 (/)</v>
          </cell>
          <cell r="D1335" t="str">
            <v>Grelha de ferro fundido completa, de (30x90)cm, com 135Kg, para caixa de ralo, articulada, assentada com argamassa de cimento e areia no traço 1:4, padrão Prefeitura-RJ.  Fornecimento e colocação. (desonerado)</v>
          </cell>
          <cell r="E1335" t="str">
            <v>un</v>
          </cell>
          <cell r="F1335">
            <v>437.58</v>
          </cell>
        </row>
        <row r="1336">
          <cell r="C1336" t="str">
            <v>DR 34.10.0150 (/)</v>
          </cell>
          <cell r="D1336" t="str">
            <v>Grelha de ferro fundido, para canaleta, com 0,15m de largura.  Fornecimento e colocação. (desonerado)</v>
          </cell>
          <cell r="E1336" t="str">
            <v>m</v>
          </cell>
          <cell r="F1336">
            <v>87.07</v>
          </cell>
        </row>
        <row r="1337">
          <cell r="C1337" t="str">
            <v>DR 34.10.0153 (/)</v>
          </cell>
          <cell r="D1337" t="str">
            <v>Grelha de ferro fundido, para canaleta, com 0,30m de largura.  Fornecimento e colocação. (desonerado)</v>
          </cell>
          <cell r="E1337" t="str">
            <v>m</v>
          </cell>
          <cell r="F1337">
            <v>189.27</v>
          </cell>
        </row>
        <row r="1338">
          <cell r="C1338" t="str">
            <v>DR 34.10.0156 (/)</v>
          </cell>
          <cell r="D1338" t="str">
            <v>Grelha de ferro fundido, para canaleta, com 0,40m de largura.  Fornecimento e colocação. (desonerado)</v>
          </cell>
          <cell r="E1338" t="str">
            <v>m</v>
          </cell>
          <cell r="F1338">
            <v>197.07</v>
          </cell>
        </row>
        <row r="1339">
          <cell r="C1339" t="str">
            <v>DR 34.10.0200 (/)</v>
          </cell>
          <cell r="D1339" t="str">
            <v>Grelha de ferro fundido completa, articulada, 30Kg, para drenagem de viaduto, com (17x20)cm, com saída para tubo de ferro fundido de diâmetro de 10mm.  Fornecimento e colocação. (desonerado)</v>
          </cell>
          <cell r="E1339" t="str">
            <v>un</v>
          </cell>
          <cell r="F1339">
            <v>197.34</v>
          </cell>
        </row>
        <row r="1340">
          <cell r="C1340" t="str">
            <v>DR 34.10.0300 (/)</v>
          </cell>
          <cell r="D1340" t="str">
            <v>Grelha articulada de (30x30x1,5)cm, pesando 13Kg em ferro fundido, inclusive caixilho de (34x34x3,5)cm, assentado com argamassa de cimento e areia no traço 1:4.  Fornecimento e assentamento. (desonerado)</v>
          </cell>
          <cell r="E1340" t="str">
            <v>un</v>
          </cell>
          <cell r="F1340">
            <v>155.62</v>
          </cell>
        </row>
        <row r="1341">
          <cell r="C1341" t="str">
            <v>DR 34.15 Caixa de Rua para Proteção de Registro</v>
          </cell>
        </row>
        <row r="1342">
          <cell r="C1342" t="str">
            <v>DR 34.15.0050 (/)</v>
          </cell>
          <cell r="D1342" t="str">
            <v>Caixa de rua completa de ferro fundido, para proteção de registro, com peso total de 59Kg, padrão CEDAE, assentada com argamassa de cimento e areia no traço 1:4 em volume.  Fornecimento e assentamento. (desonerado)</v>
          </cell>
          <cell r="E1342" t="str">
            <v>un</v>
          </cell>
          <cell r="F1342">
            <v>235.17</v>
          </cell>
        </row>
        <row r="1343">
          <cell r="C1343" t="str">
            <v>DR 34.20 Caixa de Passeio para Proteção de Registro</v>
          </cell>
        </row>
        <row r="1344">
          <cell r="C1344" t="str">
            <v>DR 34.20.0050 (/)</v>
          </cell>
          <cell r="D1344" t="str">
            <v>Caixa de passeio de ferro fundido, para proteção de registro, com peso total de 28Kg, padrão CEDAE, assentada com argamassa de cimento e areia no traço 1:4 em volume.  Fornecimento e assentamento. (desonerado)</v>
          </cell>
          <cell r="E1344" t="str">
            <v>un</v>
          </cell>
          <cell r="F1344">
            <v>195.01</v>
          </cell>
        </row>
        <row r="1346">
          <cell r="C1346" t="str">
            <v>DR 39.05 Tampão de Concreto Armado</v>
          </cell>
        </row>
        <row r="1347">
          <cell r="C1347" t="str">
            <v>DR 39.05.0050 (A)</v>
          </cell>
          <cell r="D1347" t="str">
            <v>Tampão de concreto armado 15MPa, com 4cm de espessura, diâmetro de 0,60m, moldado no local, aço CA-60, 4,2mm. (desonerado)</v>
          </cell>
          <cell r="E1347" t="str">
            <v>un</v>
          </cell>
          <cell r="F1347">
            <v>29.72</v>
          </cell>
        </row>
        <row r="1348">
          <cell r="C1348" t="str">
            <v>DR 39.10 Anel de Concreto</v>
          </cell>
        </row>
        <row r="1349">
          <cell r="C1349" t="str">
            <v>DR 39.10.0050 (/)</v>
          </cell>
          <cell r="D1349" t="str">
            <v>Anel de concreto armado, pré-moldado, para caixa de inspeção, com diâmetro de (60x30x5)cm.  Fornecimento. (desonerado)</v>
          </cell>
          <cell r="E1349" t="str">
            <v>un</v>
          </cell>
          <cell r="F1349">
            <v>32</v>
          </cell>
        </row>
        <row r="1350">
          <cell r="C1350" t="str">
            <v>DR 39.10.0100 (/)</v>
          </cell>
          <cell r="D1350" t="str">
            <v>Anel de concreto armado, pré-moldado, para poço de visita de esgoto sanitário com diâmetro nominal de (110x30x8)cm.  Fornecimento. (desonerado)</v>
          </cell>
          <cell r="E1350" t="str">
            <v>un</v>
          </cell>
          <cell r="F1350">
            <v>101.02</v>
          </cell>
        </row>
        <row r="1351">
          <cell r="C1351" t="str">
            <v>DR 39.10.0150 (/)</v>
          </cell>
          <cell r="D1351" t="str">
            <v>Anel de concreto armado, pré-moldado, com diâmetro de (120x50x5)cm.  Fornecimento. (desonerado)</v>
          </cell>
          <cell r="E1351" t="str">
            <v>un</v>
          </cell>
          <cell r="F1351">
            <v>152.46</v>
          </cell>
        </row>
        <row r="1352">
          <cell r="C1352" t="str">
            <v>DR 39.10.0200 (/)</v>
          </cell>
          <cell r="D1352" t="str">
            <v>Anel de concreto pré-moldado de (150x40x5)cm.  Fornecimento. (desonerado)</v>
          </cell>
          <cell r="E1352" t="str">
            <v>un</v>
          </cell>
          <cell r="F1352">
            <v>179.84</v>
          </cell>
        </row>
        <row r="1353">
          <cell r="C1353" t="str">
            <v>DR 39.15 Grelhas</v>
          </cell>
        </row>
        <row r="1354">
          <cell r="C1354" t="str">
            <v>DR 39.15.0050 (A)</v>
          </cell>
          <cell r="D1354" t="str">
            <v>Grelha e caixilho de concreto armado, sendo as dimensões externas da grelha de (0,30x0,90)m e do caixilho de (1,00x0,40)m, para caixa de ralo, utilizando argamassa de cimento e areia no traço 1:4.  Fornecimento e assentamento. (desonerado)</v>
          </cell>
          <cell r="E1354" t="str">
            <v>un</v>
          </cell>
          <cell r="F1354">
            <v>251.34</v>
          </cell>
        </row>
        <row r="1355">
          <cell r="C1355" t="str">
            <v>DR 39.15.0100 (A)</v>
          </cell>
          <cell r="D1355" t="str">
            <v>Grelha e caixilho de concreto armado, sendo as dimensões externas da grelha de (0,40x0,90)m e do caixilho de (1,10x0,54)m.  Fornecimento e assentamento. (desonerado)</v>
          </cell>
          <cell r="E1355" t="str">
            <v>un</v>
          </cell>
          <cell r="F1355">
            <v>334.43</v>
          </cell>
        </row>
        <row r="1356">
          <cell r="C1356" t="str">
            <v>DR 39.15.0200 (/)</v>
          </cell>
          <cell r="D1356" t="str">
            <v>Grelha e caixilho de concreto armado, sendo as dimensões externas da grelha de (0,89 x 0,29 x 0,10)m e do caixilho de (0,96 x 0,36 x 0,15)m, para caixa de ralo, de concreto C50 (Fck&gt;= 50 Mpa), com adição de sílica ativa, com peso de 90 Kg e resistência a uma carga de 14.500 Kgf aplicada no seu centro.  Fornecimento e assentamento. (desonerado)</v>
          </cell>
          <cell r="E1356" t="str">
            <v>un</v>
          </cell>
          <cell r="F1356">
            <v>498.24</v>
          </cell>
        </row>
        <row r="1358">
          <cell r="C1358" t="str">
            <v>DR 44.05 Artefatos de Ferro Fundido e Concreto</v>
          </cell>
        </row>
        <row r="1359">
          <cell r="C1359" t="str">
            <v>DR 44.05.0050 (/)</v>
          </cell>
          <cell r="D1359" t="str">
            <v>Tampão misto (ferro fundido e concreto), pesado, de 0,60m de diâmetro, peso total de 106Kg, conforme projeto CEDAE, assentado com argamassa de cimento e areia no traço 1:4 em volume.  Fornecimento e assentamento. (desonerado)</v>
          </cell>
          <cell r="E1359" t="str">
            <v>un</v>
          </cell>
          <cell r="F1359">
            <v>456.12</v>
          </cell>
        </row>
        <row r="1360">
          <cell r="C1360" t="str">
            <v>DR 44.05.0100 (/)</v>
          </cell>
          <cell r="D1360" t="str">
            <v>Tampão misto (ferro fundido e concreto), leve, de 0,60m de diâmetro, conforme projeto CEDAE, assentado com argamassa de cimento e areia no traço 1:4 em volume.  Fornecimento e assentamento. (desonerado)</v>
          </cell>
          <cell r="E1360" t="str">
            <v>un</v>
          </cell>
          <cell r="F1360">
            <v>229.68</v>
          </cell>
        </row>
        <row r="1362">
          <cell r="C1362" t="str">
            <v>DR 49.05 Calha Modular</v>
          </cell>
        </row>
        <row r="1363">
          <cell r="C1363" t="str">
            <v>DR 49.05.0050 (/)</v>
          </cell>
          <cell r="D1363" t="str">
            <v>Conjunto de calha modular com grelha, para tráfego leve.  Fornecimento e assentamento. (desonerado)</v>
          </cell>
          <cell r="E1363" t="str">
            <v>m</v>
          </cell>
          <cell r="F1363">
            <v>135.16</v>
          </cell>
        </row>
        <row r="1364">
          <cell r="C1364" t="str">
            <v>DR 49.05.0100 (/)</v>
          </cell>
          <cell r="D1364" t="str">
            <v>Conjunto de calha modular com grelha, para tráfego pesado.  Fornecimento e assentamento. (desonerado)</v>
          </cell>
          <cell r="E1364" t="str">
            <v>m</v>
          </cell>
          <cell r="F1364">
            <v>174.22</v>
          </cell>
        </row>
        <row r="1365">
          <cell r="C1365" t="str">
            <v>DR 49.10 Grelhas e Tampões</v>
          </cell>
        </row>
        <row r="1366">
          <cell r="C1366" t="str">
            <v>DR 49.10.0050 (/)</v>
          </cell>
          <cell r="D1366" t="str">
            <v>Grelha completa de (30 x 90)cm, para uma resistência de 250 kN, de fibra plástica (plástico 100% reciclado ou poliuretano) para caixa de ralo, a ser utilizada em vias secundárias assentada com argamassa de cimento e areia, no traço 1:4, em volume.  Fornecimento e assentamento. (desonerado)</v>
          </cell>
          <cell r="E1366" t="str">
            <v>un</v>
          </cell>
          <cell r="F1366">
            <v>652.41</v>
          </cell>
        </row>
        <row r="1367">
          <cell r="C1367" t="str">
            <v>DR 49.10.0500 (/)</v>
          </cell>
          <cell r="D1367" t="str">
            <v>Tampão completo, articulado de 60 cm de diâmetro, para uma resistência de 250 kN, de fibra plástica (plástico 100% reciclado ou poliuretano) para poço de visita, a ser utilizada em vias secundárias assentada com argamassa de cimento e areia, no traço 1:4, em volume.  Fornecimento e assentamento. (desonerado)</v>
          </cell>
          <cell r="E1367" t="str">
            <v>un</v>
          </cell>
          <cell r="F1367">
            <v>699.6</v>
          </cell>
        </row>
        <row r="1369">
          <cell r="C1369" t="str">
            <v>DR 54.05 Drenagem, Enrocamento, Embasamento de Tubulação</v>
          </cell>
        </row>
        <row r="1370">
          <cell r="C1370" t="str">
            <v>DR 54.05.0050 (/)</v>
          </cell>
          <cell r="D1370" t="str">
            <v>Camada horizontal de brita, inclusive fornecimento e espalhamento. (desonerado)</v>
          </cell>
          <cell r="E1370" t="str">
            <v>m3</v>
          </cell>
          <cell r="F1370">
            <v>131.04</v>
          </cell>
        </row>
        <row r="1371">
          <cell r="C1371" t="str">
            <v>DR 54.05.0053 (/)</v>
          </cell>
          <cell r="D1371" t="str">
            <v>Camada vertical drenante feita com pedra britada, inclusive fornecimento do material. (desonerado)</v>
          </cell>
          <cell r="E1371" t="str">
            <v>m3</v>
          </cell>
          <cell r="F1371">
            <v>132.38</v>
          </cell>
        </row>
        <row r="1372">
          <cell r="C1372" t="str">
            <v>DR 54.05.0056 (/)</v>
          </cell>
          <cell r="D1372" t="str">
            <v>Camada vertical drenante feita com areia, inclusive fornecimento do material. (desonerado)</v>
          </cell>
          <cell r="E1372" t="str">
            <v>m3</v>
          </cell>
          <cell r="F1372">
            <v>103.04</v>
          </cell>
        </row>
        <row r="1373">
          <cell r="C1373" t="str">
            <v>DR 54.05.0101 (/)</v>
          </cell>
          <cell r="D1373" t="str">
            <v>Canaleta para drenagem, com seção de (0,30x0,30)m,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3" t="str">
            <v>m</v>
          </cell>
          <cell r="F1373">
            <v>205.26</v>
          </cell>
        </row>
        <row r="1374">
          <cell r="C1374" t="str">
            <v>DR 54.05.0104 (/)</v>
          </cell>
          <cell r="D1374" t="str">
            <v>Canaleta para drenagem, com seção de (0,40x0,40)m,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4" t="str">
            <v>m</v>
          </cell>
          <cell r="F1374">
            <v>258.89</v>
          </cell>
        </row>
        <row r="1375">
          <cell r="C1375" t="str">
            <v>DR 54.05.0107 (/)</v>
          </cell>
          <cell r="D1375" t="str">
            <v>Canaleta para drenagem, com seção de (0,50x0,50)m,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5" t="str">
            <v>m</v>
          </cell>
          <cell r="F1375">
            <v>312.99</v>
          </cell>
        </row>
        <row r="1376">
          <cell r="C1376" t="str">
            <v>DR 54.05.0110 (/)</v>
          </cell>
          <cell r="D1376" t="str">
            <v>Canaleta para drenagem, com seção de (0,60x0,60)m,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6" t="str">
            <v>m</v>
          </cell>
          <cell r="F1376">
            <v>370.16</v>
          </cell>
        </row>
        <row r="1377">
          <cell r="C1377" t="str">
            <v>DR 54.05.0200 (A)</v>
          </cell>
          <cell r="D1377" t="str">
            <v>Dreno ou Barbaca em tubo de PVC rígido, diâmetro de 2", inclusive fornecimento do tubo e material drenante. (desonerado)</v>
          </cell>
          <cell r="E1377" t="str">
            <v>m</v>
          </cell>
          <cell r="F1377">
            <v>52.72</v>
          </cell>
        </row>
        <row r="1378">
          <cell r="C1378" t="str">
            <v>DR 54.05.0203 (/)</v>
          </cell>
          <cell r="D1378" t="str">
            <v>Dreno em tubo de PVC rígido, diâmetro de 3", para viadutos, inclusive fornecimento do tubo, exclusive perfuração e colagem. (desonerado)</v>
          </cell>
          <cell r="E1378" t="str">
            <v>m</v>
          </cell>
          <cell r="F1378">
            <v>14.84</v>
          </cell>
        </row>
        <row r="1379">
          <cell r="C1379" t="str">
            <v>DR 54.05.0206 (/)</v>
          </cell>
          <cell r="D1379" t="str">
            <v>Dreno em tubo de PVC rígido, diâmetro de 4", para viadutos, inclusive fornecimento do tubo, exclusive perfuração e colagem. (desonerado)</v>
          </cell>
          <cell r="E1379" t="str">
            <v>m</v>
          </cell>
          <cell r="F1379">
            <v>22.24</v>
          </cell>
        </row>
        <row r="1380">
          <cell r="C1380" t="str">
            <v>DR 54.05.0209 (A)</v>
          </cell>
          <cell r="D1380" t="str">
            <v>Dreno ou Barbaca em tubo de PVC rígido, diâmetro de 4", inclusive fornecimento do tubo e material drenante. (desonerado)</v>
          </cell>
          <cell r="E1380" t="str">
            <v>m</v>
          </cell>
          <cell r="F1380">
            <v>102.82</v>
          </cell>
        </row>
        <row r="1381">
          <cell r="C1381" t="str">
            <v>DR 54.05.0250 (/)</v>
          </cell>
          <cell r="D1381" t="str">
            <v>Dreno profundo em tubo plástico perfurado, 2 1/2" de diâmetro, inclusive tela de nylon e fornecimento dos materiais; exclusive perfuração do terreno. (desonerado)</v>
          </cell>
          <cell r="E1381" t="str">
            <v>m</v>
          </cell>
          <cell r="F1381">
            <v>26.52</v>
          </cell>
        </row>
        <row r="1382">
          <cell r="C1382" t="str">
            <v>DR 54.05.0300 (/)</v>
          </cell>
          <cell r="D1382" t="str">
            <v>Dreno de tubos de concreto, sem armadura, de 0,30m de diâmetro, perfurado ou não, assentados em drenos de pedra britada, inclusive reaterro e exclusive escavação. (desonerado)</v>
          </cell>
          <cell r="E1382" t="str">
            <v>m</v>
          </cell>
          <cell r="F1382">
            <v>73.680000000000007</v>
          </cell>
        </row>
        <row r="1383">
          <cell r="C1383" t="str">
            <v>DR 54.05.0350 (/)</v>
          </cell>
          <cell r="D1383" t="str">
            <v>Dreno vertical no paramento interno de muros de arrimo, executado em prismas de (0,25x0,25)m de seção, cheios de brita nº 3, admitindo as Barbacãs espaçadas de 1,50m verticalmente e 2m horizontalmente, medindo-se o serviço pela área do muro. (desonerado)</v>
          </cell>
          <cell r="E1383" t="str">
            <v>m2</v>
          </cell>
          <cell r="F1383">
            <v>8.6300000000000008</v>
          </cell>
        </row>
        <row r="1384">
          <cell r="C1384" t="str">
            <v>DR 54.05.0400 (/)</v>
          </cell>
          <cell r="D1384" t="str">
            <v>Valeta drenante de 0,5m de largura e 0,7m de profundidade, preenchida até 0,3m com pedra britada, incluindo reaterro. (desonerado)</v>
          </cell>
          <cell r="E1384" t="str">
            <v>m</v>
          </cell>
          <cell r="F1384">
            <v>69.290000000000006</v>
          </cell>
        </row>
        <row r="1385">
          <cell r="C1385" t="str">
            <v>DR 54.05.0450 (A)</v>
          </cell>
          <cell r="D1385" t="str">
            <v>Embasamento de tubulação, feito com pó-de-pedra. (desonerado)</v>
          </cell>
          <cell r="E1385" t="str">
            <v>m3</v>
          </cell>
          <cell r="F1385">
            <v>108.02</v>
          </cell>
        </row>
        <row r="1386">
          <cell r="C1386" t="str">
            <v>DR 54.05.0500 (/)</v>
          </cell>
          <cell r="D1386" t="str">
            <v>Enrocamento com  pedra-de-mão jogada, inclusive fornecimento desta. (desonerado)</v>
          </cell>
          <cell r="E1386" t="str">
            <v>m3</v>
          </cell>
          <cell r="F1386">
            <v>81.3</v>
          </cell>
        </row>
        <row r="1387">
          <cell r="C1387" t="str">
            <v>DR 54.05.0503 (/)</v>
          </cell>
          <cell r="D1387" t="str">
            <v>Enrocamento com  pedra-de-mão arrumada, inclusive fornecimento desta. (desonerado)</v>
          </cell>
          <cell r="E1387" t="str">
            <v>m3</v>
          </cell>
          <cell r="F1387">
            <v>107.23</v>
          </cell>
        </row>
        <row r="1388">
          <cell r="C1388" t="str">
            <v>DR 54.05.0506 (B)</v>
          </cell>
          <cell r="D1388" t="str">
            <v>Enrocamento com pedra até 1000Kg, inclusive fornecimento, carga, descarga e colocação com equipamentos pesados, exclusive transporte. (desonerado)</v>
          </cell>
          <cell r="E1388" t="str">
            <v>m3</v>
          </cell>
          <cell r="F1388">
            <v>203.19</v>
          </cell>
        </row>
        <row r="1389">
          <cell r="C1389" t="str">
            <v>DR 54.05.0509 (B)</v>
          </cell>
          <cell r="D1389" t="str">
            <v>Enrocamento com pedra até 1000Kg a 3000Kg, inclusive fornecimento, carga, descarga e colocação com equipamentos pesados, exclusive transporte. (desonerado)</v>
          </cell>
          <cell r="E1389" t="str">
            <v>m3</v>
          </cell>
          <cell r="F1389">
            <v>214.46</v>
          </cell>
        </row>
        <row r="1390">
          <cell r="C1390" t="str">
            <v>DR 54.05.0512 (B)</v>
          </cell>
          <cell r="D1390" t="str">
            <v>Enrocamento com pedra até 4000Kg a 7000Kg, inclusive fornecimento, carga, descarga e colocação com equipamentos pesados, exclusive transporte. (desonerado)</v>
          </cell>
          <cell r="E1390" t="str">
            <v>m3</v>
          </cell>
          <cell r="F1390">
            <v>201.58</v>
          </cell>
        </row>
        <row r="1391">
          <cell r="C1391" t="str">
            <v>DR 54.10 Bueiros em Chapa de Aço Galvanizada</v>
          </cell>
        </row>
        <row r="1392">
          <cell r="C1392" t="str">
            <v>DR 54.10.0100 (A)</v>
          </cell>
          <cell r="D1392" t="str">
            <v>Bueiro circular, em chapa galvanizada com revestimento Epóxi, espessura de 2mm, diâmetro de 1,90m, recobrimento mínimo de 0,40m e máximo de 7,90m. (desonerado)</v>
          </cell>
          <cell r="E1392" t="str">
            <v>m</v>
          </cell>
          <cell r="F1392">
            <v>2176.11</v>
          </cell>
        </row>
        <row r="1393">
          <cell r="C1393" t="str">
            <v>DR 54.10.0150 (A)</v>
          </cell>
          <cell r="D1393" t="str">
            <v>Bueiro circular, em chapa galvanizada com revestimento Epóxi, espessura de 2mm, diâmetro de 2,10m, recobrimento mínimo de 0,50m e máximo de 7,10m. (desonerado)</v>
          </cell>
          <cell r="E1393" t="str">
            <v>m</v>
          </cell>
          <cell r="F1393">
            <v>2388.58</v>
          </cell>
        </row>
        <row r="1394">
          <cell r="C1394" t="str">
            <v>DR 54.10.0200 (A)</v>
          </cell>
          <cell r="D1394" t="str">
            <v>Bueiro circular, em chapa galvanizada com revestimento Epóxi, espessura de 2,7mm, diâmetro de 3,80m, recobrimento mínimo de 0,60m e máximo de 10,50m. (desonerado)</v>
          </cell>
          <cell r="E1394" t="str">
            <v>m</v>
          </cell>
          <cell r="F1394">
            <v>7675.63</v>
          </cell>
        </row>
        <row r="1395">
          <cell r="C1395" t="str">
            <v>DR 54.10.0250 (/)</v>
          </cell>
          <cell r="D1395" t="str">
            <v>Fornecimento de chapas, parafusos, porcas, e ferramentas necessárias à montagem de  bueiro simples, multi-plate circular, com 3,05m de diâmetro, sendo a chapa, revestida com Epóxi, com 2,65mm de espessura, Armco ou similar. (desonerado)</v>
          </cell>
          <cell r="E1395" t="str">
            <v>m</v>
          </cell>
          <cell r="F1395">
            <v>5625.2</v>
          </cell>
        </row>
        <row r="1397">
          <cell r="C1397" t="str">
            <v>DR 59.05 Gabião Caixa</v>
          </cell>
        </row>
        <row r="1398">
          <cell r="C1398" t="str">
            <v>DR 59.05.0050 (/)</v>
          </cell>
          <cell r="D1398" t="str">
            <v>Gabião caixa, malha hexagonal de (8x10)cm, fio com 2,4mm de diâmetro, revestido de PVC rígido, inclusive materiais e montagem; exclusive fornecimento de pedra de mão. (desonerado)</v>
          </cell>
          <cell r="E1398" t="str">
            <v>m3</v>
          </cell>
          <cell r="F1398">
            <v>365.24</v>
          </cell>
        </row>
        <row r="1399">
          <cell r="C1399" t="str">
            <v>DR 59.05.0053 (/)</v>
          </cell>
          <cell r="D1399" t="str">
            <v>Gabião caixa, malha hexagonal de (8x10)cm, fio com  2,4mm de diâmetro, revestido de PVC rígido, inclusive materias e montagem. (desonerado)</v>
          </cell>
          <cell r="E1399" t="str">
            <v>m3</v>
          </cell>
          <cell r="F1399">
            <v>425.64</v>
          </cell>
        </row>
        <row r="1400">
          <cell r="C1400" t="str">
            <v>DR 59.05.0100 (/)</v>
          </cell>
          <cell r="D1400" t="str">
            <v>Gabião caixa, malha haxagonal de (8x10)cm, fio com 2,7mm de diâmetro, de aço galvanizado, inclusive materiais e montagem; exclusive fornecimento de pedra de mão. (desonerado)</v>
          </cell>
          <cell r="E1400" t="str">
            <v>m3</v>
          </cell>
          <cell r="F1400">
            <v>332.42</v>
          </cell>
        </row>
        <row r="1401">
          <cell r="C1401" t="str">
            <v>DR 59.05.0103 (/)</v>
          </cell>
          <cell r="D1401" t="str">
            <v>Gabião caixa, em malha de (8x10)cm, com fio 2,7mm de diâmetro, em aço galvanizado.  Fornecimento e colocação de todos os materiais. (desonerado)</v>
          </cell>
          <cell r="E1401" t="str">
            <v>m3</v>
          </cell>
          <cell r="F1401">
            <v>401.04</v>
          </cell>
        </row>
        <row r="1402">
          <cell r="C1402" t="str">
            <v>DR 59.05.0106 (/)</v>
          </cell>
          <cell r="D1402" t="str">
            <v>Gabião caixa, malha haxagonal de (8x10)cm, fio com 2,7mm de diâmetro, de aço galvanizado, inclusive materiais e montagem. (desonerado)</v>
          </cell>
          <cell r="E1402" t="str">
            <v>m3</v>
          </cell>
          <cell r="F1402">
            <v>392.82</v>
          </cell>
        </row>
        <row r="1403">
          <cell r="C1403" t="str">
            <v>DR 59.10 Gabião Manta</v>
          </cell>
        </row>
        <row r="1404">
          <cell r="C1404" t="str">
            <v>DR 59.10.0050 (A)</v>
          </cell>
          <cell r="D1404" t="str">
            <v>Gabião manta com espessura de 0,30m, malha de 6x8, fio de 2mm, revestido de PVC, inclusive o fornecimento de todos os materiais e colocação. (desonerado)</v>
          </cell>
          <cell r="E1404" t="str">
            <v>m2</v>
          </cell>
          <cell r="F1404">
            <v>227.32</v>
          </cell>
        </row>
        <row r="1406">
          <cell r="C1406" t="str">
            <v>DR 64.05 Geossintéticos</v>
          </cell>
        </row>
        <row r="1407">
          <cell r="C1407" t="str">
            <v>DR 64.05.0050 (/)</v>
          </cell>
          <cell r="D1407" t="str">
            <v>Colchão drenante com camada de 30cm de pedra britada nº 3 e filtro de transição de manta Bidim, tipo OP-30 ou similar. (desonerado)</v>
          </cell>
          <cell r="E1407" t="str">
            <v>m2</v>
          </cell>
          <cell r="F1407">
            <v>45.32</v>
          </cell>
        </row>
        <row r="1408">
          <cell r="C1408" t="str">
            <v>DR 64.05.0100 (/)</v>
          </cell>
          <cell r="D1408" t="str">
            <v>Manta Bidim ou similar tipo OP-30 em drenos subterrâneos, gabiões, filtros de transição, drenos profundos ou valetas.  Fornecimento e colocação. (desonerado)</v>
          </cell>
          <cell r="E1408" t="str">
            <v>m2</v>
          </cell>
          <cell r="F1408">
            <v>7.51</v>
          </cell>
        </row>
        <row r="1409">
          <cell r="C1409" t="str">
            <v>DR 64.05.0103 (/)</v>
          </cell>
          <cell r="D1409" t="str">
            <v>Manta Bidim ou similar tipo OP-40 em drenos subterrâneos, gabiões, filtros de transição, drenos profundos ou valetas.  Fornecimento e colocação. (desonerado)</v>
          </cell>
          <cell r="E1409" t="str">
            <v>m2</v>
          </cell>
          <cell r="F1409">
            <v>9.4499999999999993</v>
          </cell>
        </row>
        <row r="1410">
          <cell r="C1410" t="str">
            <v>DR 64.05.0106 (/)</v>
          </cell>
          <cell r="D1410" t="str">
            <v>Manta Bidim ou similar tipo OP-60 em drenos subterrâneos, gabiões, filtros de transição, drenos profundos ou valetas.  Fornecimento e colocação. (desonerado)</v>
          </cell>
          <cell r="E1410" t="str">
            <v>m2</v>
          </cell>
          <cell r="F1410">
            <v>15.61</v>
          </cell>
        </row>
        <row r="1411">
          <cell r="C1411" t="str">
            <v>DR 64.05.0150 (/)</v>
          </cell>
          <cell r="D1411" t="str">
            <v>Manta de Geogrelha flexível, em fios multifilamentos de poliéster de alta tenacidade, revestidos de PVC, em forma de grelha com abertura de malha de (20x20)mm, do tipo 20/13-20, Fortrac ou similar.  Fornecimento. (desonerado)</v>
          </cell>
          <cell r="E1411" t="str">
            <v>m2</v>
          </cell>
          <cell r="F1411">
            <v>16.309999999999999</v>
          </cell>
        </row>
        <row r="1412">
          <cell r="C1412" t="str">
            <v>DR 64.05.0153 (/)</v>
          </cell>
          <cell r="D1412" t="str">
            <v>Manta de Geogrelha flexível, em fios multifilamentos de poliéster de alta tenacidade, revestidos de PVC, em forma de grelha com abertura de malha de (20x20)mm, do tipo 35/20-20, Fortrac ou similar.  Fornecimento. (desonerado)</v>
          </cell>
          <cell r="E1412" t="str">
            <v>m2</v>
          </cell>
          <cell r="F1412">
            <v>21.82</v>
          </cell>
        </row>
        <row r="1413">
          <cell r="C1413" t="str">
            <v>DR 64.05.0156 (/)</v>
          </cell>
          <cell r="D1413" t="str">
            <v>Manta de Geogrelha flexível, em fios multifilamentos de poliéster de alta tenacidade, revestidos de PVC, em forma de grelha com abertura de malha de (20x20)mm, do tipo 55/30-20, Fortrac ou similar.  Fornecimento. (desonerado)</v>
          </cell>
          <cell r="E1413" t="str">
            <v>m2</v>
          </cell>
          <cell r="F1413">
            <v>29.75</v>
          </cell>
        </row>
        <row r="1414">
          <cell r="C1414" t="str">
            <v>DR 64.05.0159 (/)</v>
          </cell>
          <cell r="D1414" t="str">
            <v>Manta de Geogrelha flexível, em fios multifilamentos de poliéster de alta tenacidade, revestidos de PVC, em forma de grelha com abertura de malha de (20x20)mm, do tipo 80/30-20, Fortrac ou similar.  Fornecimento. (desonerado)</v>
          </cell>
          <cell r="E1414" t="str">
            <v>m2</v>
          </cell>
          <cell r="F1414">
            <v>35.51</v>
          </cell>
        </row>
        <row r="1415">
          <cell r="C1415" t="str">
            <v>DR 64.05.0250 (/)</v>
          </cell>
          <cell r="D1415" t="str">
            <v>Sistema de Confinamento Celular de polietileno texturizado, medindo (2,4x6)m, tipo GW 8204, GEOWEB ou similar.  Fornecimento. (desonerado)</v>
          </cell>
          <cell r="E1415" t="str">
            <v>m2</v>
          </cell>
          <cell r="F1415">
            <v>59.54</v>
          </cell>
        </row>
        <row r="1416">
          <cell r="C1416" t="str">
            <v>DR 64.05.0253 (/)</v>
          </cell>
          <cell r="D1416" t="str">
            <v>Sistema de Confinamento Celular de polietileno texturizado, medindo (2,4x12)m, tipo GW 8404, GEOWEB ou similar.  Fornecimento. (desonerado)</v>
          </cell>
          <cell r="E1416" t="str">
            <v>m2</v>
          </cell>
          <cell r="F1416">
            <v>21.73</v>
          </cell>
        </row>
        <row r="1418">
          <cell r="C1418" t="str">
            <v>DR 69.05 Revestimento de Canal</v>
          </cell>
        </row>
        <row r="1419">
          <cell r="C1419" t="str">
            <v>DR 69.05.0050 (A)</v>
          </cell>
          <cell r="D1419" t="str">
            <v>Revestimento de canal, utilizando Sistema de Confinamento Celular, GEOWEB ou similar, tipo GWLC 8404 (célula larga), sendo as células preenchidas com concreto fck=11MPa, inclusive o fornecimento de todos os materiais e Geotêxtil Bidim OP-30, exclusive preparo de terreno. (desonerado)</v>
          </cell>
          <cell r="E1419" t="str">
            <v>m2</v>
          </cell>
          <cell r="F1419">
            <v>75.08</v>
          </cell>
        </row>
        <row r="1421">
          <cell r="C1421" t="str">
            <v>DR 74.05 Levantamento e Reassentamento de Tubos</v>
          </cell>
        </row>
        <row r="1422">
          <cell r="C1422" t="str">
            <v>DR 74.05.0050 (/)</v>
          </cell>
          <cell r="D1422" t="str">
            <v>Levantamento, limpeza e reassentamento de tubos de concreto para galerias de águas pluviais, com diâmetro de 0,40m. (desonerado)</v>
          </cell>
          <cell r="E1422" t="str">
            <v>m</v>
          </cell>
          <cell r="F1422">
            <v>72.540000000000006</v>
          </cell>
        </row>
        <row r="1423">
          <cell r="C1423" t="str">
            <v>DR 74.05.0053 (/)</v>
          </cell>
          <cell r="D1423" t="str">
            <v>Levantamento, limpeza e reassentamento de tubos de concreto para galerias de águas pluviais, com diâmetro de 0,50m. (desonerado)</v>
          </cell>
          <cell r="E1423" t="str">
            <v>m</v>
          </cell>
          <cell r="F1423">
            <v>94.26</v>
          </cell>
        </row>
        <row r="1424">
          <cell r="C1424" t="str">
            <v>DR 74.05.0056 (/)</v>
          </cell>
          <cell r="D1424" t="str">
            <v>Levantamento, limpeza e reassentamento de tubos de concreto para galerias de águas pluviais, com diâmetro de 0,60m. (desonerado)</v>
          </cell>
          <cell r="E1424" t="str">
            <v>m</v>
          </cell>
          <cell r="F1424">
            <v>111.08</v>
          </cell>
        </row>
        <row r="1425">
          <cell r="C1425" t="str">
            <v>DR 74.05.0059 (/)</v>
          </cell>
          <cell r="D1425" t="str">
            <v>Levantamento, limpeza e reassentamento de tubos de concreto para galerias de águas pluviais, com diâmetro de 0,70m. (desonerado)</v>
          </cell>
          <cell r="E1425" t="str">
            <v>m</v>
          </cell>
          <cell r="F1425">
            <v>130.38</v>
          </cell>
        </row>
        <row r="1426">
          <cell r="C1426" t="str">
            <v>DR 74.05.0062 (/)</v>
          </cell>
          <cell r="D1426" t="str">
            <v>Levantamento, limpeza e reassentamento de tubos de concreto para galerias de águas pluviais, com diâmetro de 0,80m. (desonerado)</v>
          </cell>
          <cell r="E1426" t="str">
            <v>m</v>
          </cell>
          <cell r="F1426">
            <v>149.34</v>
          </cell>
        </row>
        <row r="1427">
          <cell r="C1427" t="str">
            <v>DR 74.05.0065 (/)</v>
          </cell>
          <cell r="D1427" t="str">
            <v>Levantamento, limpeza e reassentamento de tubos de concreto para galerias de águas pluviais, com diâmetro de 0,90m. (desonerado)</v>
          </cell>
          <cell r="E1427" t="str">
            <v>m</v>
          </cell>
          <cell r="F1427">
            <v>197.57</v>
          </cell>
        </row>
        <row r="1428">
          <cell r="C1428" t="str">
            <v>DR 74.05.0068 (/)</v>
          </cell>
          <cell r="D1428" t="str">
            <v>Levantamento, limpeza e reassentamento de tubos de concreto para galerias de águas pluviais, com diâmetro de 1,00m. (desonerado)</v>
          </cell>
          <cell r="E1428" t="str">
            <v>m</v>
          </cell>
          <cell r="F1428">
            <v>240.29</v>
          </cell>
        </row>
        <row r="1429">
          <cell r="C1429" t="str">
            <v>DR 74.05.0071 (/)</v>
          </cell>
          <cell r="D1429" t="str">
            <v>Levantamento, limpeza e reassentamento de tubos de concreto para galerias de águas pluviais, com diâmetro de 1,10m. (desonerado)</v>
          </cell>
          <cell r="E1429" t="str">
            <v>m</v>
          </cell>
          <cell r="F1429">
            <v>284.42</v>
          </cell>
        </row>
        <row r="1430">
          <cell r="C1430" t="str">
            <v>DR 74.05.0074 (/)</v>
          </cell>
          <cell r="D1430" t="str">
            <v>Levantamento, limpeza e reassentamento de tubos de concreto para galerias de águas pluviais, com diâmetro de 1,20m. (desonerado)</v>
          </cell>
          <cell r="E1430" t="str">
            <v>m</v>
          </cell>
          <cell r="F1430">
            <v>311.10000000000002</v>
          </cell>
        </row>
        <row r="1431">
          <cell r="C1431" t="str">
            <v>DR 74.05.0077 (/)</v>
          </cell>
          <cell r="D1431" t="str">
            <v>Levantamento, limpeza e reassentamento de tubos de concreto para galerias de águas pluviais, com diâmetro de 1,50m. (desonerado)</v>
          </cell>
          <cell r="E1431" t="str">
            <v>m</v>
          </cell>
          <cell r="F1431">
            <v>374.53</v>
          </cell>
        </row>
        <row r="1432">
          <cell r="C1432" t="str">
            <v>DR 74.05.0080 (/)</v>
          </cell>
          <cell r="D1432" t="str">
            <v>Levantamento, limpeza e reassentamento de tubos de concreto para galerias de águas pluviais, com diâmetro de 2,00m. (desonerado)</v>
          </cell>
          <cell r="E1432" t="str">
            <v>m</v>
          </cell>
          <cell r="F1432">
            <v>520.23</v>
          </cell>
        </row>
        <row r="1436">
          <cell r="C1436" t="str">
            <v>EQ 04.05 Equipamentos para Transporte Horizontal e Vertical</v>
          </cell>
        </row>
        <row r="1437">
          <cell r="C1437" t="str">
            <v>EQ 04.05.0050 (C)</v>
          </cell>
          <cell r="D1437" t="str">
            <v>Caminhão basculante, capacidade de 5m3, com motorista, material de operação e material de manutenção, com as seguintes especificações mínimas: motor diesel de 162CV.  Custo horário produtivo. (desonerado)</v>
          </cell>
          <cell r="E1437" t="str">
            <v>h</v>
          </cell>
          <cell r="F1437">
            <v>90.21</v>
          </cell>
        </row>
        <row r="1438">
          <cell r="C1438" t="str">
            <v>EQ 04.05.0053 (B)</v>
          </cell>
          <cell r="D1438" t="str">
            <v>Caminhão bascalunte, capacidade de 5m3, com motorista e material de operação, com as seguintes especificações mínimas: motor diesel de 162CV.  Custo horário improdutivo (motor funcionando). (desonerado)</v>
          </cell>
          <cell r="E1438" t="str">
            <v>h</v>
          </cell>
          <cell r="F1438">
            <v>51.64</v>
          </cell>
        </row>
        <row r="1439">
          <cell r="C1439" t="str">
            <v>EQ 04.05.0056 (A)</v>
          </cell>
          <cell r="D1439" t="str">
            <v>Caminhão basculante, capacidade de 5m3, com motorista, com as seguintes especificações mínimas: motor diesel de 162CV.  Custo horário improdutivo (motor desligado). (desonerado)</v>
          </cell>
          <cell r="E1439" t="str">
            <v>h</v>
          </cell>
          <cell r="F1439">
            <v>20.05</v>
          </cell>
        </row>
        <row r="1440">
          <cell r="C1440" t="str">
            <v>EQ 04.05.0062 (C)</v>
          </cell>
          <cell r="D1440" t="str">
            <v>Caminhão basculante, capacidade de 5m3, com motorista, material de operação, material de manutenção e licenciamento,  com as seguintes especificações mínimas: motor diesel de 208CV.  Custo mensal. (desonerado)</v>
          </cell>
          <cell r="E1440" t="str">
            <v>un.mês</v>
          </cell>
          <cell r="F1440">
            <v>8070</v>
          </cell>
        </row>
        <row r="1441">
          <cell r="C1441" t="str">
            <v>EQ 04.05.0080 (/)</v>
          </cell>
          <cell r="D1441"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produtivo. (desonerado)</v>
          </cell>
          <cell r="E1441" t="str">
            <v>h</v>
          </cell>
          <cell r="F1441">
            <v>103.8</v>
          </cell>
        </row>
        <row r="1442">
          <cell r="C1442" t="str">
            <v>EQ 04.05.0083 (/)</v>
          </cell>
          <cell r="D1442"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improdutivo. (desonerado)</v>
          </cell>
          <cell r="E1442" t="str">
            <v>h</v>
          </cell>
          <cell r="F1442">
            <v>27.05</v>
          </cell>
        </row>
        <row r="1443">
          <cell r="C1443" t="str">
            <v>EQ 04.05.0100 (B)</v>
          </cell>
          <cell r="D1443" t="str">
            <v>Caminhão basculante, com capacidade de 7m3, com motorista, material de operação e material de manutenção, com as seguintes especificações mínimas: motor diesel de 208CV.  Custo horário produtivo. (desonerado)</v>
          </cell>
          <cell r="E1443" t="str">
            <v>h</v>
          </cell>
          <cell r="F1443">
            <v>113.74</v>
          </cell>
        </row>
        <row r="1444">
          <cell r="C1444" t="str">
            <v>EQ 04.05.0103 (A)</v>
          </cell>
          <cell r="D1444" t="str">
            <v>Caminhão basculante, com capacidade de 7m3, com motorista e material de operação, com as seguintes especificações mínimas: motor diesel de 208CV.  Custo horário improdutivo (motor funcionando). (desonerado)</v>
          </cell>
          <cell r="E1444" t="str">
            <v>h</v>
          </cell>
          <cell r="F1444">
            <v>63.41</v>
          </cell>
        </row>
        <row r="1445">
          <cell r="C1445" t="str">
            <v>EQ 04.05.0106 (/)</v>
          </cell>
          <cell r="D1445" t="str">
            <v>Caminhão basculante, com capacidade de 7m3, com motorista, com as seguintes especificações mínimas: motor diesel de 208CV.  Custo horário improdutivo (motor desligado). (desonerado)</v>
          </cell>
          <cell r="E1445" t="str">
            <v>h</v>
          </cell>
          <cell r="F1445">
            <v>26.55</v>
          </cell>
        </row>
        <row r="1446">
          <cell r="C1446" t="str">
            <v>EQ 04.05.0112 (B)</v>
          </cell>
          <cell r="D1446" t="str">
            <v>Caminhão basculante, capacidade de 7m3, com motorista, material de  operação, material de manutenção e licenciamento,  com as seguintes especificações mínimas: motor diesel de 208CV.  Custo mensal. (desonerado)</v>
          </cell>
          <cell r="E1446" t="str">
            <v>un.mês</v>
          </cell>
          <cell r="F1446">
            <v>11866.07</v>
          </cell>
        </row>
        <row r="1447">
          <cell r="C1447" t="str">
            <v>EQ 04.05.0150 (A)</v>
          </cell>
          <cell r="D1447" t="str">
            <v>Caminhão basculante, com capacidade de 8m3 a 10m3, com motorista, material de operação e material de manutenção, com as seguintes especificações mínimas: motor diesel de 210CV. Custo horário produtivo. (desonerado)</v>
          </cell>
          <cell r="E1447" t="str">
            <v>h</v>
          </cell>
          <cell r="F1447">
            <v>116.16</v>
          </cell>
        </row>
        <row r="1448">
          <cell r="C1448" t="str">
            <v>EQ 04.05.0153 (/)</v>
          </cell>
          <cell r="D1448" t="str">
            <v>Caminhão basculante, com capacidade de 8m3 a 10m3, com motorista e material de operação, com as seguintes especificações mínimas: motor diesel de 210CV. Custo horário improdutivo (motor funcionando). (desonerado)</v>
          </cell>
          <cell r="E1448" t="str">
            <v>h</v>
          </cell>
          <cell r="F1448">
            <v>64.62</v>
          </cell>
        </row>
        <row r="1449">
          <cell r="C1449" t="str">
            <v>EQ 04.05.0156 (/)</v>
          </cell>
          <cell r="D1449" t="str">
            <v>Caminhão basculante, com capacidade de 8m3 a 10m3, com motorista, com as seguintes especificações mínimas: motor diesel de 210CV. Custo horário improdutivo (motor desligado). (desonerado)</v>
          </cell>
          <cell r="E1449" t="str">
            <v>h</v>
          </cell>
          <cell r="F1449">
            <v>27.76</v>
          </cell>
        </row>
        <row r="1450">
          <cell r="C1450" t="str">
            <v>EQ 04.05.0200 (A)</v>
          </cell>
          <cell r="D1450" t="str">
            <v>Caminhão basculante, com capacidade de 10m3 a 12m3, com motorista, material de operação e material de manutenção, com as seguintes especificações mínimas: motor diesel de 220CV. Custo horário produtivo. (desonerado)</v>
          </cell>
          <cell r="E1450" t="str">
            <v>h</v>
          </cell>
          <cell r="F1450">
            <v>124.23</v>
          </cell>
        </row>
        <row r="1451">
          <cell r="C1451" t="str">
            <v>EQ 04.05.0203 (/)</v>
          </cell>
          <cell r="D1451" t="str">
            <v>Caminhão basculante, com capacidade de 10m3 a 12m3, com motorista, material de operação, com as seguintes especificações mínimas: motor diesel de 220CV. Custo horário improdutivo (motor funcionando). (desonerado)</v>
          </cell>
          <cell r="E1451" t="str">
            <v>h</v>
          </cell>
          <cell r="F1451">
            <v>68.650000000000006</v>
          </cell>
        </row>
        <row r="1452">
          <cell r="C1452" t="str">
            <v>EQ 04.05.0206 (/)</v>
          </cell>
          <cell r="D1452" t="str">
            <v>Caminhão basculante, com capacidade de 10m3 a 12m3, com motorista, com as seguintes especificações mínimas: motor diesel de 220CV. Custo horário improdutivo (motor desligado). (desonerado)</v>
          </cell>
          <cell r="E1452" t="str">
            <v>h</v>
          </cell>
          <cell r="F1452">
            <v>30.04</v>
          </cell>
        </row>
        <row r="1453">
          <cell r="C1453" t="str">
            <v>EQ 04.05.0250 (B)</v>
          </cell>
          <cell r="D1453" t="str">
            <v>Caminhão baú para transporte de espécies vegetais, com capacidade de 3,5t, com motorista, material de operação, material de manutenção e licenciamento, com as seguintes especificações mínimas: motor diesel de 141CV, revestimento interno em placa de eucatex, isolamento do teto em isopor e estrutura de aço interna para adaptação de prateleiras.  Custo mensal. (desonerado)</v>
          </cell>
          <cell r="E1453" t="str">
            <v>un.mês</v>
          </cell>
          <cell r="F1453">
            <v>5912.45</v>
          </cell>
        </row>
        <row r="1454">
          <cell r="C1454" t="str">
            <v>EQ 04.05.0300 (A)</v>
          </cell>
          <cell r="D1454" t="str">
            <v>Caminhão com Carroceria Fixa, capacidade de 3,5t, com motorista, material de operação e material de manutenção, com as seguintes especificações mínimas: motor diesel de 85CV.  Custo horário produtivo. (desonerado)</v>
          </cell>
          <cell r="E1454" t="str">
            <v>h</v>
          </cell>
          <cell r="F1454">
            <v>83.35</v>
          </cell>
        </row>
        <row r="1455">
          <cell r="C1455" t="str">
            <v>EQ 04.05.0303 (/)</v>
          </cell>
          <cell r="D1455" t="str">
            <v>Caminhão com Carroceria Fixa, capacidade de 3,5t, com motorista e material de operação, com as seguintes especificações mínimas: motor diesel de 85CV.  Custo horário improdutivo (motor funcionando). (desonerado)</v>
          </cell>
          <cell r="E1455" t="str">
            <v>h</v>
          </cell>
          <cell r="F1455">
            <v>41.73</v>
          </cell>
        </row>
        <row r="1456">
          <cell r="C1456" t="str">
            <v>EQ 04.05.0306 (/)</v>
          </cell>
          <cell r="D1456" t="str">
            <v>Caminhão com Carroceria Fixa, capacidade de 3,5t, com motorista, com as seguintes especificações mínimas: motor diesel de 85CV.  Custo horário improdutivo (motor desligado). (desonerado)</v>
          </cell>
          <cell r="E1456" t="str">
            <v>h</v>
          </cell>
          <cell r="F1456">
            <v>20.68</v>
          </cell>
        </row>
        <row r="1457">
          <cell r="C1457" t="str">
            <v>EQ 04.05.0312 (B)</v>
          </cell>
          <cell r="D1457" t="str">
            <v>Caminhão Carroceria fixa, capacidade de 3,5t, com motorista, material de operação, material de manutenção e licenciamento, com as seguintes especificações mínimas: motor diesel de 85CV.  Custo mensal. (desonerado)</v>
          </cell>
          <cell r="E1457" t="str">
            <v>un.mês</v>
          </cell>
          <cell r="F1457">
            <v>7753.37</v>
          </cell>
        </row>
        <row r="1458">
          <cell r="C1458" t="str">
            <v>EQ 04.05.0350 (A)</v>
          </cell>
          <cell r="D1458" t="str">
            <v>Caminhão Carroceria fixa, capacidade de 3,5t, equipado com plataforma elevatória pantográfica hidráulica, com motorista operador e um ajudante, material de operação e material de manutenção, com as seguintes especificações mínimas: motor diesel de 85CV, plataforma com elevação de até 8,5m.  Custo horário produtivo. (desonerado)</v>
          </cell>
          <cell r="E1458" t="str">
            <v>h</v>
          </cell>
          <cell r="F1458">
            <v>122.83</v>
          </cell>
        </row>
        <row r="1459">
          <cell r="C1459" t="str">
            <v>EQ 04.05.0353 (/)</v>
          </cell>
          <cell r="D1459" t="str">
            <v>Caminhão Carroceria fixa, capacidade de 3,5t, equipado com plataforma elevatória pantográfica hidráulica, com motorista operador e um ajudante, material de operação, com as seguintes especificações mínimas: motor diesel de 85CV, plataforma com elevação de até 8,5m.  Custo horário improdutivo (motor funcionando). (desonerado)</v>
          </cell>
          <cell r="E1459" t="str">
            <v>h</v>
          </cell>
          <cell r="F1459">
            <v>84.58</v>
          </cell>
        </row>
        <row r="1460">
          <cell r="C1460" t="str">
            <v>EQ 04.05.0356 (/)</v>
          </cell>
          <cell r="D1460" t="str">
            <v>Caminhão Carroceria fixa, capacidade de 3,5t, equipado com plataforma elevatória pantográfica hidráulica, com motorista operador e um ajudante, com as seguintes especificações mínimas: motor diesel de 85CV, plataforma com elevação de até 8,5m.  Custo horário improdutivo (motor desligado). (desonerado)</v>
          </cell>
          <cell r="E1460" t="str">
            <v>h</v>
          </cell>
          <cell r="F1460">
            <v>52.99</v>
          </cell>
        </row>
        <row r="1461">
          <cell r="C1461" t="str">
            <v>EQ 04.05.0360 (/)</v>
          </cell>
          <cell r="D1461"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produtivo. (desonerado)</v>
          </cell>
          <cell r="E1461" t="str">
            <v>h</v>
          </cell>
          <cell r="F1461">
            <v>79.790000000000006</v>
          </cell>
        </row>
        <row r="1462">
          <cell r="C1462" t="str">
            <v>EQ 04.05.0363 (/)</v>
          </cell>
          <cell r="D1462"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improdutivo. (desonerado)</v>
          </cell>
          <cell r="E1462" t="str">
            <v>h</v>
          </cell>
          <cell r="F1462">
            <v>20.309999999999999</v>
          </cell>
        </row>
        <row r="1463">
          <cell r="C1463" t="str">
            <v>EQ 04.05.0370 (/)</v>
          </cell>
          <cell r="D1463" t="str">
            <v>Caminhão com Carroceria fixa, capacidade de 4 T, com motorista, material de operação e material de manutenção, com as seguintes especificações mínimas: dianteira com baú de alumínio medindo (5,00 x 2,300 x 2,236)m, destinada ao transporte de 16 pessoas sentadas em bancos ao longo de toda largura, de madeira, tipo baú, estofados e com cinto de segurança e traseira aberta para transporte de ferramentas e materiais, cabine para motorista e 2 passageiros, equipado com direção hidráulica, motor diesel de 150 CV.  Custo mensal. (desonerado)</v>
          </cell>
          <cell r="E1463" t="str">
            <v>un.mês</v>
          </cell>
          <cell r="F1463">
            <v>7964.67</v>
          </cell>
        </row>
        <row r="1464">
          <cell r="C1464" t="str">
            <v>EQ 04.05.0400 (C)</v>
          </cell>
          <cell r="D1464" t="str">
            <v>Caminhão com Carroceria Fixa, capacidade de 7,5t, com motorista, material de operação e material de manutenção, com as seguintes especificações mínimas: motor diesel de 162CV.  Custo horário produtivo. (desonerado)</v>
          </cell>
          <cell r="E1464" t="str">
            <v>h</v>
          </cell>
          <cell r="F1464">
            <v>107.36</v>
          </cell>
        </row>
        <row r="1465">
          <cell r="C1465" t="str">
            <v>EQ 04.05.0403 (A)</v>
          </cell>
          <cell r="D1465" t="str">
            <v>Caminhão com Carroceria Fixa, capacidade de 7,5t, com motorista e material de operação, com as seguintes especificações mínimas: motor diesel de 162CV.  Custo horário improdutivo (motor funcionando). (desonerado)</v>
          </cell>
          <cell r="E1465" t="str">
            <v>h</v>
          </cell>
          <cell r="F1465">
            <v>51.18</v>
          </cell>
        </row>
        <row r="1466">
          <cell r="C1466" t="str">
            <v>EQ 04.05.0406 (A)</v>
          </cell>
          <cell r="D1466" t="str">
            <v>Caminhão com Carroceria Fixa, capacidade de 7,5t, com motorista, com as seguintes especificações mínimas: motor diesel de 162CV.  Custo horário improdutivo (motor desligado). (desonerado)</v>
          </cell>
          <cell r="E1466" t="str">
            <v>h</v>
          </cell>
          <cell r="F1466">
            <v>18.489999999999998</v>
          </cell>
        </row>
        <row r="1467">
          <cell r="C1467" t="str">
            <v>EQ 04.05.0415 (C)</v>
          </cell>
          <cell r="D1467" t="str">
            <v>Caminhão com Carroceria Fixa, capacidade de 7,5t, equipado com guindaste hidráulico com capacidade de 3,5t, com motorista operador e um ajudante, material de operação e material de manutenção, com as seguintes especificações mínimas: motor diesel de 162CV, Guindaste Hidráulico provido de lança de até 5,90m de extensão e malhal.  Custo horário produtivo. (desonerado)</v>
          </cell>
          <cell r="E1467" t="str">
            <v>h</v>
          </cell>
          <cell r="F1467">
            <v>136.72999999999999</v>
          </cell>
        </row>
        <row r="1468">
          <cell r="C1468" t="str">
            <v>EQ 04.05.0418 (A)</v>
          </cell>
          <cell r="D1468" t="str">
            <v>Caminhão com Carroceria Fixa, capacidade de 7,5t, equipado com guindaste hidráulico com capacidade de 3,5t, com motorista operador e um ajudante, material de operação, com as seguintes especificações mínimas: motor diesel de 162CV, guindaste hidráulico provido de lança de até 5,90m de extensão e malhal.  Custo horário improdutivo (motor funcionando). (desonerado)</v>
          </cell>
          <cell r="E1468" t="str">
            <v>h</v>
          </cell>
          <cell r="F1468">
            <v>76.42</v>
          </cell>
        </row>
        <row r="1469">
          <cell r="C1469" t="str">
            <v>EQ 04.05.0421 (A)</v>
          </cell>
          <cell r="D1469" t="str">
            <v>Caminhão com Carroceria Fixa, capacidade de 7,5t, equipado com guindaste hidráulico com capacidade de 3,5t, com motorista operador e um ajudante, com as seguintes especificações mínimas: motor diesel de 162CV, guindaste hidráulico provido de lança de até 5,90m de extensão e malhal.  Custo horário improdutivo (motor desligado). (desonerado)</v>
          </cell>
          <cell r="E1469" t="str">
            <v>h</v>
          </cell>
          <cell r="F1469">
            <v>43.73</v>
          </cell>
        </row>
        <row r="1470">
          <cell r="C1470" t="str">
            <v>EQ 04.05.0450 (C)</v>
          </cell>
          <cell r="D1470" t="str">
            <v>Caminhão Carroceria fixa, capacidade de 7,5t, cesto duplo, com motorista operador, material de  operação e material de manutenção, com as seguintes especificações mínimas: motor diesel de 162CV, guindaste hidráulico acoplado de 15,5tf/m de momento de carga útil, lança com cesto duplo com alcance de 16m de altura, sinalizador visual rotativo amarelo ou âmbar.  Custo horário produtivo. (desonerado)</v>
          </cell>
          <cell r="E1470" t="str">
            <v>h</v>
          </cell>
          <cell r="F1470">
            <v>131.53</v>
          </cell>
        </row>
        <row r="1471">
          <cell r="C1471" t="str">
            <v>EQ 04.05.0453 (A)</v>
          </cell>
          <cell r="D1471" t="str">
            <v>Caminhão Carroceria fixa, capacidade de 7,5t, cesto duplo, com motorista operador, material de  operação, com as seguintes especificações mínimas: motor diesel de 162CV, guindaste hidráulico acoplado de 15,5tf/m de momento de carga útil, lança com cesto duplo com alcance de 16m de altura, sinalizador visual rotativo amarelo ou âmbar.  Custo horário improdutivo (motor funcionando). (desonerado)</v>
          </cell>
          <cell r="E1471" t="str">
            <v>h</v>
          </cell>
          <cell r="F1471">
            <v>75.97</v>
          </cell>
        </row>
        <row r="1472">
          <cell r="C1472" t="str">
            <v>EQ 04.05.0456 (A)</v>
          </cell>
          <cell r="D1472" t="str">
            <v>Caminhão Carroceria fixa, capacidade de 7,5t, cesto duplo, com motorista operador, com as seguintes especificações mínimas: motor diesel de 162CV, guindaste hidráulico acoplado de 15,5tf/m de momento de carga útil, lança com cesto duplo com alcance de 16m de altura, sinalizador visual rotativo amarelo ou âmbar.  Custo horário improdutivo (motor desligado). (desonerado)</v>
          </cell>
          <cell r="E1472" t="str">
            <v>h</v>
          </cell>
          <cell r="F1472">
            <v>35.08</v>
          </cell>
        </row>
        <row r="1473">
          <cell r="C1473" t="str">
            <v>EQ 04.05.0500 (A)</v>
          </cell>
          <cell r="D1473" t="str">
            <v>Caminhão plataforma, capacidade de 3,5t, com motorista operador, com as seguintes especificações mínimas: motor diesel de 85CV, elevação de 8,5m.  Custo horário improdutivo (motor desligado). (desonerado)</v>
          </cell>
          <cell r="E1473" t="str">
            <v>h</v>
          </cell>
          <cell r="F1473">
            <v>50.12</v>
          </cell>
        </row>
        <row r="1474">
          <cell r="C1474" t="str">
            <v>EQ 04.05.0509 (B)</v>
          </cell>
          <cell r="D1474" t="str">
            <v>Caminhão com plataforma elevatória pantográfica hidráulica, com elevação até 8,5m, com motorista operador e um ajudante, com as seguintes especificações mínimas: motor diesel de 85CV.  Custo mensal. (desonerado)</v>
          </cell>
          <cell r="E1474" t="str">
            <v>un.mês</v>
          </cell>
          <cell r="F1474">
            <v>13281.05</v>
          </cell>
        </row>
        <row r="1475">
          <cell r="C1475" t="str">
            <v>EQ 04.05.0512 (/)</v>
          </cell>
          <cell r="D1475" t="str">
            <v>Plataforma pantográfica, elevação até 8,5m, exclusive operador.  Custo horário produtivo. (desonerado)</v>
          </cell>
          <cell r="E1475" t="str">
            <v>h</v>
          </cell>
          <cell r="F1475">
            <v>29.44</v>
          </cell>
        </row>
        <row r="1476">
          <cell r="C1476" t="str">
            <v>EQ 04.05.0600 (B)</v>
          </cell>
          <cell r="D1476" t="str">
            <v>Caminhão tanque, com capacidade de 6000 litros, com motorista, material de operação e material de manutenção, com as seguintes especificações mínimas: motor diesel de 162CV, pipa com motobamba e barra de irrigação.  Custo horário produtivo. (desonerado)</v>
          </cell>
          <cell r="E1476" t="str">
            <v>h</v>
          </cell>
          <cell r="F1476">
            <v>111.22</v>
          </cell>
        </row>
        <row r="1477">
          <cell r="C1477" t="str">
            <v>EQ 04.05.0603 (A)</v>
          </cell>
          <cell r="D1477" t="str">
            <v>Caminhão tanque, com capacidade de 6000 litros, com motorista e material de operação, com as seguintes especificações mínimas: motor diesel de 162CV, pipa com motobamba e barra de irrigação.  Custo horário improdutivo (motor funcionando). (desonerado)</v>
          </cell>
          <cell r="E1477" t="str">
            <v>h</v>
          </cell>
          <cell r="F1477">
            <v>52.84</v>
          </cell>
        </row>
        <row r="1478">
          <cell r="C1478" t="str">
            <v>EQ 04.05.0606 (A)</v>
          </cell>
          <cell r="D1478" t="str">
            <v>Caminhão tanque, com capacidade de 6000 litros, com motorista, com as seguintes especificações mínimas: motor diesel de 162CV, pipa com motobamba e barra de irrigação.  Custo horário improdutivo (motor desligado). (desonerado)</v>
          </cell>
          <cell r="E1478" t="str">
            <v>h</v>
          </cell>
          <cell r="F1478">
            <v>20.149999999999999</v>
          </cell>
        </row>
        <row r="1479">
          <cell r="C1479" t="str">
            <v>EQ 04.05.0615 (B)</v>
          </cell>
          <cell r="D1479" t="str">
            <v>Caminhão tanque, capacidade de 10.000l, com motorista, material de operação e material de manutenção, com as seguintes especificações mínimas: motor diesel de 142CV, bomba d'água e mangote com 50m de extensão.  Custo horário produtivo. (desonerado)</v>
          </cell>
          <cell r="E1479" t="str">
            <v>h</v>
          </cell>
          <cell r="F1479">
            <v>119.77</v>
          </cell>
        </row>
        <row r="1480">
          <cell r="C1480" t="str">
            <v>EQ 04.05.0618 (A)</v>
          </cell>
          <cell r="D1480" t="str">
            <v>Caminhão tanque, capacidade de 10.000l, com motorista e material de operação, com as seguintes especificações mínimas: motor diesel de 142CV, bomba d'água e mangote com 50m de extensão.  Custo horário improdutivo (motor funcionando). (desonerado)</v>
          </cell>
          <cell r="E1480" t="str">
            <v>h</v>
          </cell>
          <cell r="F1480">
            <v>56.3</v>
          </cell>
        </row>
        <row r="1481">
          <cell r="C1481" t="str">
            <v>EQ 04.05.0621 (A)</v>
          </cell>
          <cell r="D1481" t="str">
            <v>Caminhão tanque, capacidade de 10.000l, com motorista, com as seguintes especificações mínimas: motor diesel de 142CV, bomba d'água e mangote com 50m de extensão.  Custo horário improdutivo (motor desligado). (desonerado)</v>
          </cell>
          <cell r="E1481" t="str">
            <v>h</v>
          </cell>
          <cell r="F1481">
            <v>21.13</v>
          </cell>
        </row>
        <row r="1482">
          <cell r="C1482" t="str">
            <v>EQ 04.05.0650 (A)</v>
          </cell>
          <cell r="D1482"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produtivo. (desonerado)</v>
          </cell>
          <cell r="E1482" t="str">
            <v>h</v>
          </cell>
          <cell r="F1482">
            <v>9.82</v>
          </cell>
        </row>
        <row r="1483">
          <cell r="C1483" t="str">
            <v>EQ 04.05.0653 (A)</v>
          </cell>
          <cell r="D1483"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improdutivo. (desonerado)</v>
          </cell>
          <cell r="E1483" t="str">
            <v>h</v>
          </cell>
          <cell r="F1483">
            <v>3.78</v>
          </cell>
        </row>
        <row r="1484">
          <cell r="C1484" t="str">
            <v>EQ 04.05.0700 (A)</v>
          </cell>
          <cell r="D1484" t="str">
            <v>Guindaste sobre rodas, capacidade de 10t, com operador e um  auxiliar, material de operação e material de manutenção com as seguintes especificações mínimas: motor diesel de 124CV, lança telescópica retraída com 7,0m e extendida com 11,0m, raio de giro de 5,60m, acionamento hidráulico.  Custo horário produtivo. (desonerado)</v>
          </cell>
          <cell r="E1484" t="str">
            <v>h</v>
          </cell>
          <cell r="F1484">
            <v>137.66</v>
          </cell>
        </row>
        <row r="1485">
          <cell r="C1485" t="str">
            <v>EQ 04.05.0703 (/)</v>
          </cell>
          <cell r="D1485" t="str">
            <v>Guindaste sobre rodas, capacidade de 10t, com operador e um  auxiliar, material de operação, com as seguintes especificações mínimas: motor diesel de 124CV, lança telescópica retraída com 7,0m e extendida com 11,0m, raio de giro de 5,60m, acionamento hidráulico.  Custo horário improdutivo (motor funcionando). (desonerado)</v>
          </cell>
          <cell r="E1485" t="str">
            <v>h</v>
          </cell>
          <cell r="F1485">
            <v>76.16</v>
          </cell>
        </row>
        <row r="1486">
          <cell r="C1486" t="str">
            <v>EQ 04.05.0706 (/)</v>
          </cell>
          <cell r="D1486" t="str">
            <v>Guindaste sobre rodas, capacidade de 10t, com operador e um  auxiliar, com as seguintes especificacoes minimas: motor diesel de 124CV, lanca telescopica retraida com 7,0m e extendida com 11,0m, raio de giro de 5,60m, acionamento hidraulico.  Custo horario improdutivo (motor desligado)(desonerado)</v>
          </cell>
          <cell r="E1486" t="str">
            <v>h</v>
          </cell>
          <cell r="F1486">
            <v>46.2</v>
          </cell>
        </row>
        <row r="1487">
          <cell r="C1487" t="str">
            <v>EQ 04.05.0715 (A)</v>
          </cell>
          <cell r="D1487" t="str">
            <v>Guindaste sobre rodas, capacidade de 15t, com operador e um  auxiliar, material de operação e material de manutenção com as seguintes especificações mínimas: motor diesel de 121CV, lança telescópica retraída com 7,60m e extendida com 18,30m, raio de giro de 4,65m, acionamento hidráulico.  Custo horário produtivo. (desonerado)</v>
          </cell>
          <cell r="E1487" t="str">
            <v>h</v>
          </cell>
          <cell r="F1487">
            <v>258.57</v>
          </cell>
        </row>
        <row r="1488">
          <cell r="C1488" t="str">
            <v>EQ 04.05.0718 (/)</v>
          </cell>
          <cell r="D1488" t="str">
            <v>Guindaste sobre rodas, capacidade de 15t, com operador e um  auxiliar, material de operação,  com as seguintes especificações mínimas: motor diesel de 121CV, lança telescópica retraída com 7,60m e extendida com 18,30m, raio de giro de 4,65m, acionamento hidráulico.  Custo horário improdutivo (motor funcionando). (desonerado)</v>
          </cell>
          <cell r="E1488" t="str">
            <v>h</v>
          </cell>
          <cell r="F1488">
            <v>137.56</v>
          </cell>
        </row>
        <row r="1489">
          <cell r="C1489" t="str">
            <v>EQ 04.05.0721 (/)</v>
          </cell>
          <cell r="D1489" t="str">
            <v>Guindaste sobre rodas, capacidade de 15t, com operador e um  auxiliar, com as seguintes especificações mínimas: motor diesel de 121CV, lança telescópica retraída com 7,60m e extendida com 18,30m, raio de giro de 4,65m, acionamento hidráulico.  Custo horário improdutivo (motor desligado). (desonerado)</v>
          </cell>
          <cell r="E1489" t="str">
            <v>h</v>
          </cell>
          <cell r="F1489">
            <v>107.6</v>
          </cell>
        </row>
        <row r="1490">
          <cell r="C1490" t="str">
            <v>EQ 04.05.0730 (A)</v>
          </cell>
          <cell r="D1490" t="str">
            <v>Guindaste sobre rodas, inclusive este, capacidade de 30t, com operador, operador auxiliar e um ajudante, material de operação e material de manutenção com as seguintes especificações mínimas: motor diesel de 220CV, lança telescópica retraída com 10,50m e extendida com 31,50m, ângulo máximo de lança de 82º, acionamento hidráulico.  Custo horário produtivo. (desonerado)</v>
          </cell>
          <cell r="E1490" t="str">
            <v>h</v>
          </cell>
          <cell r="F1490">
            <v>368.29</v>
          </cell>
        </row>
        <row r="1491">
          <cell r="C1491" t="str">
            <v>EQ 04.05.0733 (/)</v>
          </cell>
          <cell r="D1491" t="str">
            <v>Guindaste sobre rodas,  inclusive este, capacidade de 30t, com operador e operador auxiliar, material de operação, com as seguintes especificações mínimas: motor diesel de 220CV, lança telescópica retraída com 10,50m e extendida com 31,50m, ângulo máximo de lança de 82º, acionamento hidráulico.  Custo horário improdutivo (motor funcionando). (desonerado)</v>
          </cell>
          <cell r="E1491" t="str">
            <v>h</v>
          </cell>
          <cell r="F1491">
            <v>154.02000000000001</v>
          </cell>
        </row>
        <row r="1492">
          <cell r="C1492" t="str">
            <v>EQ 04.05.0736 (/)</v>
          </cell>
          <cell r="D1492" t="str">
            <v>Guindaste sobre rodas,  inclusive este, capacidade de 30t, com operador e operador auxiliar, com as seguintes especificações mínimas: motor diesel de 220CV, lança telescópica retraída com 10,50m e extendida com 31,50m, ângulo máximo de lança de 82º, acionamento hidráulico.  Custo horário improdutivo (motor desligado). (desonerado)</v>
          </cell>
          <cell r="E1492" t="str">
            <v>h</v>
          </cell>
          <cell r="F1492">
            <v>124.06</v>
          </cell>
        </row>
        <row r="1493">
          <cell r="C1493" t="str">
            <v>EQ 04.05.0750 (/)</v>
          </cell>
          <cell r="D1493" t="str">
            <v>Guindauto sobre chassis, capacidade de 3,5t, exclusive operador, inclusive 2 ajudantes, com material de operação e de manutenção, com as seguintes especificações mínimas: Lança com alcance de até 5,9m, ângulo de giro de 180°.  Custo horário produtivo. (desonerado)</v>
          </cell>
          <cell r="E1493" t="str">
            <v>h</v>
          </cell>
          <cell r="F1493">
            <v>38.299999999999997</v>
          </cell>
        </row>
        <row r="1494">
          <cell r="C1494" t="str">
            <v>EQ 04.05.0756 (/)</v>
          </cell>
          <cell r="D1494" t="str">
            <v>Guindauto sobre chassis, capacidade de 3,5t, exclusive operador, inclusive 2 ajudantes, com as seguintes especificações mínimas: Lança com alcance de até 5,9m, ângulo de giro de 180°.  Custo horário improdutivo (motor desligado). (desonerado)</v>
          </cell>
          <cell r="E1494" t="str">
            <v>h</v>
          </cell>
          <cell r="F1494">
            <v>34.32</v>
          </cell>
        </row>
        <row r="1495">
          <cell r="C1495" t="str">
            <v>EQ 04.05.0800 (A)</v>
          </cell>
          <cell r="D1495" t="str">
            <v>Guincho para transporte vertical de cargas, exclusive o operador, a torre  e o respectivo estaiamento, com as seguintes especificações mínimas: motor elétrico trifásico de 10HP, chave de reversão manual, motofreio e dispositivo de ante queda livre.  Custo horário produtivo. (desonerado)</v>
          </cell>
          <cell r="E1495" t="str">
            <v>h</v>
          </cell>
          <cell r="F1495">
            <v>8.3699999999999992</v>
          </cell>
        </row>
        <row r="1496">
          <cell r="C1496" t="str">
            <v>EQ 04.05.0806 (/)</v>
          </cell>
          <cell r="D1496" t="str">
            <v>Guincho para transporte vertical de cargas, exclusive o operador, a torre  e o respectivo estaiamento, com as seguintes especificações mínimas: motor elétrico trifásico de 10HP, chave de reversão manual, motofreio e dispositivo de ante queda livre.  Custo horário improdutivo. (desonerado)</v>
          </cell>
          <cell r="E1496" t="str">
            <v>h</v>
          </cell>
          <cell r="F1496">
            <v>1.4</v>
          </cell>
        </row>
        <row r="1497">
          <cell r="C1497" t="str">
            <v>EQ 04.05.0850 (/)</v>
          </cell>
          <cell r="D1497" t="str">
            <v>Pórtico móvel metálico, com talha manual de 10t, vão de 5m, curso de 30m em trilhos, exclusive operador.  Custo horário produtivo. (desonerado)</v>
          </cell>
          <cell r="E1497" t="str">
            <v>h</v>
          </cell>
          <cell r="F1497">
            <v>66.81</v>
          </cell>
        </row>
        <row r="1498">
          <cell r="C1498" t="str">
            <v>EQ 04.05.0853 (/)</v>
          </cell>
          <cell r="D1498" t="str">
            <v>Pórtico móvel metálico, com talha manual de 10t, vão de 5m, curso de 30m em trilhos, exclusive operador.  Custo horário improdutivo. (desonerado)</v>
          </cell>
          <cell r="E1498" t="str">
            <v>h</v>
          </cell>
          <cell r="F1498">
            <v>40.950000000000003</v>
          </cell>
        </row>
        <row r="1499">
          <cell r="C1499" t="str">
            <v>EQ 04.10 Equipamentos para Serviços da RIOLUZ</v>
          </cell>
        </row>
        <row r="1500">
          <cell r="C1500" t="str">
            <v>EQ 04.10.0050 (A)</v>
          </cell>
          <cell r="D1500"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diurno (entre 05:00h e 22:00h). (desonerado)</v>
          </cell>
          <cell r="E1500" t="str">
            <v>h</v>
          </cell>
          <cell r="F1500">
            <v>107.28</v>
          </cell>
        </row>
        <row r="1501">
          <cell r="C1501" t="str">
            <v>EQ 04.10.0053 (A)</v>
          </cell>
          <cell r="D1501"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noturno (entre 22:00h e 05:00h). (desonerado)</v>
          </cell>
          <cell r="E1501" t="str">
            <v>h</v>
          </cell>
          <cell r="F1501">
            <v>110.5</v>
          </cell>
        </row>
        <row r="1502">
          <cell r="C1502" t="str">
            <v>EQ 04.10.0300 (/)</v>
          </cell>
          <cell r="D1502" t="str">
            <v>Cavalo mecânico, com semi-reboque extensível até 22m, com motorista, material de operação e material de manutenção, com as seguintes especificações mínimas: motor diesel de 330Cv.  Custo horário diurno (entre 05:00hs e 22:00h). (desonerado)</v>
          </cell>
          <cell r="E1502" t="str">
            <v>h</v>
          </cell>
          <cell r="F1502">
            <v>200.05</v>
          </cell>
        </row>
        <row r="1503">
          <cell r="C1503" t="str">
            <v>EQ 04.15 Equipamentos para Serviços da SMTR / CET-RIO</v>
          </cell>
        </row>
        <row r="1504">
          <cell r="C1504" t="str">
            <v>EQ 04.15.0500 (/)</v>
          </cell>
          <cell r="D1504" t="str">
            <v>Reboque leve, tipo plataforma inclinável, com lança traseira (asa delta) para apoio às operações de fiscalização de trânsito (uso exclusivo SMTR / CET-RIO), com material de operação e material de manutenção, licenciamento, seguro e adesivos na carroceria, sinalizador giratório, rádio AM/FM digital, rádio transmissor/receptor e caixa de ferramentas e acessórios.  Quilometragem média de 4.500 km/mês, sem motorista.  Custo mensal. (desonerado)</v>
          </cell>
          <cell r="E1504" t="str">
            <v>un.mês</v>
          </cell>
          <cell r="F1504">
            <v>11336.05</v>
          </cell>
        </row>
        <row r="1506">
          <cell r="C1506" t="str">
            <v>EQ 09.05 Perfuratriz Pneumática Leve</v>
          </cell>
        </row>
        <row r="1507">
          <cell r="C1507" t="str">
            <v>EQ 09.05.0200 (A)</v>
          </cell>
          <cell r="D1507" t="str">
            <v>Perfuratriz pneumática manual, com 24Kg de peso, exclusive operador, broca e mangueira, com as seguintes especficações mínimas: utilização vertical, consumo de ar de 58 l/s, freqüência de impactos 34 imp/s, comprimento de 64cm, diâmetro do pistão de 65mm.  Custo horário produtivo. (desonerado)</v>
          </cell>
          <cell r="E1507" t="str">
            <v>h</v>
          </cell>
          <cell r="F1507">
            <v>1.17</v>
          </cell>
        </row>
        <row r="1508">
          <cell r="C1508" t="str">
            <v>EQ 09.05.0206 (/)</v>
          </cell>
          <cell r="D1508" t="str">
            <v>Perfuratriz pneumática manual, com 24Kg de peso, exclusive operador, broca e mangueira, com as seguintes especficações mínimas: utilização vertical, consumo de ar de 58 l/s, freqüência de impactos 34 imp/s, comprimento de 64cm, diâmetro do pistão de 65mm.  Custo horário improdutivo. (desonerado)</v>
          </cell>
          <cell r="E1508" t="str">
            <v>h</v>
          </cell>
          <cell r="F1508">
            <v>0.78</v>
          </cell>
        </row>
        <row r="1510">
          <cell r="C1510" t="str">
            <v>EQ 14.05 Equipamento para Demolição, Escavação e Movimento de Terra</v>
          </cell>
        </row>
        <row r="1511">
          <cell r="C1511" t="str">
            <v>EQ 14.05.0212 (A)</v>
          </cell>
          <cell r="D1511" t="str">
            <v>Escavadeira hidráulica, sobre esteiras, com operador, material de operação e material de manutenção, com as seguintes especificações mínimas: motor de 130HP, peso de operação de 19,70t, caçamba com capacidade de 1,00m3, alcance máximo de 9,85m e profundidade máxima de escavação de 6,60m.  Custo horário produtivo. (desonerado)</v>
          </cell>
          <cell r="E1511" t="str">
            <v>h</v>
          </cell>
          <cell r="F1511">
            <v>152.96</v>
          </cell>
        </row>
        <row r="1512">
          <cell r="C1512" t="str">
            <v>EQ 14.05.0215 (/)</v>
          </cell>
          <cell r="D1512" t="str">
            <v>Escavadeira hidráulica, sobre esteiras, com operador e material de operação, com as seguintes especificações mínimas: motor de 130HP, peso de operação de 19,70t, caçamba com capacidade de 1,00m3, alcance máximo de 9,85m e profundidade máxima de escavação de 6,60m.  Custo horário improdutivo (motor funcionando). (desonerado)</v>
          </cell>
          <cell r="E1512" t="str">
            <v>h</v>
          </cell>
          <cell r="F1512">
            <v>78.8</v>
          </cell>
        </row>
        <row r="1513">
          <cell r="C1513" t="str">
            <v>EQ 14.05.0218 (/)</v>
          </cell>
          <cell r="D1513" t="str">
            <v>Escavadeira hidráulica, sobre esteiras, com operador, com as seguintes especificações mínimas: motor de 130HP, peso de operação de 19,70t, caçamba com capacidade de 1,00m3, alcance máximo de 9,85m e profundidade máxima de escavação de 6,60m.  Custo horário improdutivo (motor desligado). (desonerado)</v>
          </cell>
          <cell r="E1513" t="str">
            <v>h</v>
          </cell>
          <cell r="F1513">
            <v>47.84</v>
          </cell>
        </row>
        <row r="1514">
          <cell r="C1514" t="str">
            <v>EQ 14.05.0270 (/)</v>
          </cell>
          <cell r="D1514" t="str">
            <v>Fresadora/recicladora acoplável à pá-carregadeira, exclusive esta, com as seguintes especificações mínimas:  motor de 123 CV, largura de corte de 1000 mm e profundidade de corte de 200 mm como recicladora e 80 mm como fresadora.  Custo horário corrido. (desonerado)</v>
          </cell>
          <cell r="E1514" t="str">
            <v>h</v>
          </cell>
          <cell r="F1514">
            <v>110.07</v>
          </cell>
        </row>
        <row r="1515">
          <cell r="C1515" t="str">
            <v>EQ 14.05.0300 (B)</v>
          </cell>
          <cell r="D1515" t="str">
            <v>Fresadora à frio, com operador, material de operação e material de manutenção, com as seguintes especificações mínimas: motor de 211CV, largura de corte de 1000mm e profundidade de corte 300mm.  Custo horário produtivo. (desonerado)</v>
          </cell>
          <cell r="E1515" t="str">
            <v>h</v>
          </cell>
          <cell r="F1515">
            <v>544</v>
          </cell>
        </row>
        <row r="1516">
          <cell r="C1516" t="str">
            <v>EQ 14.05.0303 (B)</v>
          </cell>
          <cell r="D1516" t="str">
            <v>Fresadora à frio, com operador e material de operação, com as seguintes especificações mínimas: motor de 211CV, largura de corte de 1000mm e profundidade de corte 300mm.  Custo horário improdutivo (motor funcionando). (desonerado)</v>
          </cell>
          <cell r="E1516" t="str">
            <v>h</v>
          </cell>
          <cell r="F1516">
            <v>145.58000000000001</v>
          </cell>
        </row>
        <row r="1517">
          <cell r="C1517" t="str">
            <v>EQ 14.05.0306 (B)</v>
          </cell>
          <cell r="D1517" t="str">
            <v>Fresadora à frio, com operador, com as seguintes especificações mínimas: motor de 211CV, largura de corte de 1000mm e profundidade de corte 300mm.  Custo horário improdutivo (motor desligado). (desonerado)</v>
          </cell>
          <cell r="E1517" t="str">
            <v>h</v>
          </cell>
          <cell r="F1517">
            <v>110.45</v>
          </cell>
        </row>
        <row r="1518">
          <cell r="C1518" t="str">
            <v>EQ 14.05.0350 (/)</v>
          </cell>
          <cell r="D1518" t="str">
            <v>Grade de disco, peso de 13t, exclusive operador, com material de manutenção, com as seguintes especificações mínimas: armadura leve, composta de 20 discos, largura de corte de 2,30m, acionamento mecânico.  Custo horário produtivo. (desonerado)</v>
          </cell>
          <cell r="E1518" t="str">
            <v>h</v>
          </cell>
          <cell r="F1518">
            <v>4.13</v>
          </cell>
        </row>
        <row r="1519">
          <cell r="C1519" t="str">
            <v>EQ 14.05.0356 (/)</v>
          </cell>
          <cell r="D1519" t="str">
            <v>Grade de disco, peso de 13t, exclusive operador, com as seguintes especificações mínimas: armadura leve, composta de 20 discos, largura de corte de 2,30m, acionamento mecânico.  Custo horário improdutivo. (desonerado)</v>
          </cell>
          <cell r="E1519" t="str">
            <v>h</v>
          </cell>
          <cell r="F1519">
            <v>2.17</v>
          </cell>
        </row>
        <row r="1520">
          <cell r="C1520" t="str">
            <v>EQ 14.05.0380 (/)</v>
          </cell>
          <cell r="D1520" t="str">
            <v>Minicarregadeira, com operador, material de operação e material de manutenção, e as seguintes especificações mínimas: motor diesel de 50CV, peso de operação de 2,5t, capacidade de operação de 680Kg, força de desagregação de 1.400Kgf, altura de descarga de 2,3m.  Custo horário produtivo. (desonerado)</v>
          </cell>
          <cell r="E1520" t="str">
            <v>h</v>
          </cell>
          <cell r="F1520">
            <v>74.2</v>
          </cell>
        </row>
        <row r="1521">
          <cell r="C1521" t="str">
            <v>EQ 14.05.0386 (/)</v>
          </cell>
          <cell r="D1521" t="str">
            <v>Minicarregadeira, com operador e as seguintes especificações mínimas: motor diesel de 50CV, peso de operação de 2,5t, capacidade de operação de 680Kg, força de desagregação de 1.400Kgf, altura de descarga de 2,3m.  Custo horário improdutivo (motor desligado). (desonerado)</v>
          </cell>
          <cell r="E1521" t="str">
            <v>h</v>
          </cell>
          <cell r="F1521">
            <v>28.52</v>
          </cell>
        </row>
        <row r="1522">
          <cell r="C1522" t="str">
            <v>EQ 14.05.0400 (A)</v>
          </cell>
          <cell r="D1522" t="str">
            <v>Motoniveladora, com operador, material de operação e material de manutenção,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produtivo. (desonerado)</v>
          </cell>
          <cell r="E1522" t="str">
            <v>h</v>
          </cell>
          <cell r="F1522">
            <v>193.38</v>
          </cell>
        </row>
        <row r="1523">
          <cell r="C1523" t="str">
            <v>EQ 14.05.0403 (/)</v>
          </cell>
          <cell r="D1523" t="str">
            <v>Motoniveladora, com operador e material de operação,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funcionando). (desonerado)</v>
          </cell>
          <cell r="E1523" t="str">
            <v>h</v>
          </cell>
          <cell r="F1523">
            <v>99.01</v>
          </cell>
        </row>
        <row r="1524">
          <cell r="C1524" t="str">
            <v>EQ 14.05.0406 (/)</v>
          </cell>
          <cell r="D1524" t="str">
            <v>Motoniveladora, com operador,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desligado). (desonerado)</v>
          </cell>
          <cell r="E1524" t="str">
            <v>h</v>
          </cell>
          <cell r="F1524">
            <v>68.05</v>
          </cell>
        </row>
        <row r="1525">
          <cell r="C1525" t="str">
            <v>EQ 14.05.0450 (A)</v>
          </cell>
          <cell r="D1525" t="str">
            <v>Pá-Carregadeira (Carregador Frontal), articulada, sobre rodas, com operador, material de operação e material de manutenção,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produtivo. (desonerado)</v>
          </cell>
          <cell r="E1525" t="str">
            <v>h</v>
          </cell>
          <cell r="F1525">
            <v>145.75</v>
          </cell>
        </row>
        <row r="1526">
          <cell r="C1526" t="str">
            <v>EQ 14.05.0453 (/)</v>
          </cell>
          <cell r="D1526" t="str">
            <v>Pá-Carregadeira (Carregador Frontal), articulada, sobre rodas, com operador e material de operação,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funcionando). (desonerado)</v>
          </cell>
          <cell r="E1526" t="str">
            <v>h</v>
          </cell>
          <cell r="F1526">
            <v>65.650000000000006</v>
          </cell>
        </row>
        <row r="1527">
          <cell r="C1527" t="str">
            <v>EQ 14.05.0456 (/)</v>
          </cell>
          <cell r="D1527" t="str">
            <v>Pá-Carregadeira (Carregador Frontal), articulada, sobre rodas, com operador,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desligado). (desonerado)</v>
          </cell>
          <cell r="E1527" t="str">
            <v>h</v>
          </cell>
          <cell r="F1527">
            <v>46.08</v>
          </cell>
        </row>
        <row r="1528">
          <cell r="C1528" t="str">
            <v>EQ 14.05.0461 (A)</v>
          </cell>
          <cell r="D1528" t="str">
            <v>Pá-Carregadeira (Carregador frontal) sobre rodas, capacidade rasa de 2,66m3, com operador, material de operação e material de manutenção, com as seguintes especificações mínimas: motor diesel de 183,7CV.  Custo horário produtivo. (desonerado)</v>
          </cell>
          <cell r="E1528" t="str">
            <v>h</v>
          </cell>
          <cell r="F1528">
            <v>256.76</v>
          </cell>
        </row>
        <row r="1529">
          <cell r="C1529" t="str">
            <v>EQ 14.05.0464 (/)</v>
          </cell>
          <cell r="D1529" t="str">
            <v>Pá-Carregadeira (Carregador frontal) sobre rodas, capacidade rasa de 2,66m3, com operador, material de operação, com as seguintes especificações mínimas: motor diesel de 183,7CV.  Custo horário improdutivo (motor funcionando). (desonerado)</v>
          </cell>
          <cell r="E1529" t="str">
            <v>h</v>
          </cell>
          <cell r="F1529">
            <v>127.07</v>
          </cell>
        </row>
        <row r="1530">
          <cell r="C1530" t="str">
            <v>EQ 14.05.0467 (/)</v>
          </cell>
          <cell r="D1530" t="str">
            <v>Pá-Carregadeira (Carregador frontal) sobre rodas, capacidade rasa de 2,66m3, com operador, com as seguintes especificações mínimas: motor diesel de 183,7CV.  Custo horário improdutivo (motor desligado). (desonerado)</v>
          </cell>
          <cell r="E1530" t="str">
            <v>h</v>
          </cell>
          <cell r="F1530">
            <v>81.58</v>
          </cell>
        </row>
        <row r="1531">
          <cell r="C1531" t="str">
            <v>EQ 14.05.0500 (A)</v>
          </cell>
          <cell r="D1531" t="str">
            <v>Retro-Escavadeira/carregadeira, com operador, material de operação e material de manutenção,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produtivo. (desonerado)</v>
          </cell>
          <cell r="E1531" t="str">
            <v>h</v>
          </cell>
          <cell r="F1531">
            <v>98.55</v>
          </cell>
        </row>
        <row r="1532">
          <cell r="C1532" t="str">
            <v>EQ 14.05.0503 (/)</v>
          </cell>
          <cell r="D1532" t="str">
            <v>Retro-Escavadeira/carregadeira, com operador e material de operação,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funcionando). (desonerado)</v>
          </cell>
          <cell r="E1532" t="str">
            <v>h</v>
          </cell>
          <cell r="F1532">
            <v>54.45</v>
          </cell>
        </row>
        <row r="1533">
          <cell r="C1533" t="str">
            <v>EQ 14.05.0506 (/)</v>
          </cell>
          <cell r="D1533" t="str">
            <v>Retro-Escavadeira/carregadeira, com operador,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desligado). (desonerado)</v>
          </cell>
          <cell r="E1533" t="str">
            <v>h</v>
          </cell>
          <cell r="F1533">
            <v>34.880000000000003</v>
          </cell>
        </row>
        <row r="1534">
          <cell r="C1534" t="str">
            <v>EQ 14.05.0562 (A)</v>
          </cell>
          <cell r="D1534" t="str">
            <v>Rompedor hidráulico adaptável à Retro-escavadeira, com material de operação (inclusive ponteiro), material de manutenção, com as seguintes especificações mínimas: peso operacional de 435kg, freqüência de impactos de 400 a 1000 bpm e diâmetro do ponteiro de 84mm. Custo horário produtivo. (desonerado)</v>
          </cell>
          <cell r="E1534" t="str">
            <v>h</v>
          </cell>
          <cell r="F1534">
            <v>10.7</v>
          </cell>
        </row>
        <row r="1535">
          <cell r="C1535" t="str">
            <v>EQ 14.05.0574 (A)</v>
          </cell>
          <cell r="D1535" t="str">
            <v>Rompedor hidráulico adaptável à Escavadeira Hidráulica, com material de operação (inclusive ponteiro), material de manutenção, com as seguintes especificações mínimas: peso operacional de 1700kg, freqüência de impactos de 320 a 600 bpm e diâmetro do ponteiro de 130mm. Custo horário produtivo. (desonerado)</v>
          </cell>
          <cell r="E1535" t="str">
            <v>h</v>
          </cell>
          <cell r="F1535">
            <v>27.92</v>
          </cell>
        </row>
        <row r="1536">
          <cell r="C1536" t="str">
            <v>EQ 14.05.0580 (/)</v>
          </cell>
          <cell r="D1536" t="str">
            <v>Tesoura hidraúlica (pulverizador) com peso operacional de 1500Kg, adaptável à escavadeira hidraúlica.  Custo horário corrido. (desonerado)</v>
          </cell>
          <cell r="E1536" t="str">
            <v>h</v>
          </cell>
          <cell r="F1536">
            <v>49.32</v>
          </cell>
        </row>
        <row r="1537">
          <cell r="C1537" t="str">
            <v>EQ 14.05.0600 (A)</v>
          </cell>
          <cell r="D1537" t="str">
            <v>Trator de esteiras, com operador, material de operação e material de manutenção, com as seguintes especificações mínimas: motor diesel de 80HP, peso operacional de 8t, capacidade da lâmina de 1,8m3, profundidade de escavação com o riper de 0,35m.  Custo horário produtivo. (desonerado)</v>
          </cell>
          <cell r="E1537" t="str">
            <v>h</v>
          </cell>
          <cell r="F1537">
            <v>122.56</v>
          </cell>
        </row>
        <row r="1538">
          <cell r="C1538" t="str">
            <v>EQ 14.05.0604 (/)</v>
          </cell>
          <cell r="D1538" t="str">
            <v>Trator de esteiras, com operador e material de operação, com as seguintes especificações mínimas: motor diesel de 80HP, peso operacional de 8t, capacidade da lâmina de 1,8m3, profundidade de escavação com o riper de 0,35m.  Custo horário improdutivo (motor funcionando). (desonerado)</v>
          </cell>
          <cell r="E1538" t="str">
            <v>h</v>
          </cell>
          <cell r="F1538">
            <v>65.66</v>
          </cell>
        </row>
        <row r="1539">
          <cell r="C1539" t="str">
            <v>EQ 14.05.0607 (/)</v>
          </cell>
          <cell r="D1539" t="str">
            <v>Trator de esteiras, com operador, com as seguintes especificações mínimas: motor diesel de 80HP, peso operacional de 8t, capacidade da lâmina de 1,8m3, profundidade de escavação com o riper de 0,35m.  Custo horário improdutivo (motor desligado). (desonerado)</v>
          </cell>
          <cell r="E1539" t="str">
            <v>h</v>
          </cell>
          <cell r="F1539">
            <v>42.92</v>
          </cell>
        </row>
        <row r="1540">
          <cell r="C1540" t="str">
            <v>EQ 14.05.0612 (A)</v>
          </cell>
          <cell r="D1540" t="str">
            <v>Trator de esteiras, com operador, material de operação e material de manutenção, com as seguintes especificações mínimas: motor diesel de 110HP, peso operacional de 11t, capacidade da lâmina de 3,2m3, profundidade de escavação com o riper de 0,50m.  Custo horário produtivo. (desonerado)</v>
          </cell>
          <cell r="E1540" t="str">
            <v>h</v>
          </cell>
          <cell r="F1540">
            <v>223.43</v>
          </cell>
        </row>
        <row r="1541">
          <cell r="C1541" t="str">
            <v>EQ 14.05.0615 (/)</v>
          </cell>
          <cell r="D1541" t="str">
            <v>Trator de esteiras, com operador e material de operação, com as seguintes especificações mínimas: motor diesel de 110HP, peso operacional de 11t, capacidade da lâmina de 3,2m3, profundidade de escavação com o riper de 0,50m.  Custo horário improdutivo (motor funcionando). (desonerado)</v>
          </cell>
          <cell r="E1541" t="str">
            <v>h</v>
          </cell>
          <cell r="F1541">
            <v>111.98</v>
          </cell>
        </row>
        <row r="1542">
          <cell r="C1542" t="str">
            <v>EQ 14.05.0618 (/)</v>
          </cell>
          <cell r="D1542" t="str">
            <v>Trator de esteiras, com operador, com as seguintes especificações mínimas: motor diesel de 110HP, peso operacional de 11t, capacidade da lâmina de 3,2m3, profundidade de escavação com o riper de 0,50m.  Custo horário improdutivo (motor desligado). (desonerado)</v>
          </cell>
          <cell r="E1542" t="str">
            <v>h</v>
          </cell>
          <cell r="F1542">
            <v>72.81</v>
          </cell>
        </row>
        <row r="1543">
          <cell r="C1543" t="str">
            <v>EQ 14.05.0650 (A)</v>
          </cell>
          <cell r="D1543" t="str">
            <v>Trator de pneus, com operador, material de operação e material de manutenção, com as seguintes especificações mínimas: motor diesel de 75HP, tração 4x2, raio de giro 3.200mm e peso operacional de 3,7t.  Custo horário produtivo. (desonerado)</v>
          </cell>
          <cell r="E1543" t="str">
            <v>h</v>
          </cell>
          <cell r="F1543">
            <v>73.81</v>
          </cell>
        </row>
        <row r="1544">
          <cell r="C1544" t="str">
            <v>EQ 14.05.0653 (/)</v>
          </cell>
          <cell r="D1544" t="str">
            <v>Trator de pneus, com operador, material de operação, com as seguintes especificações mínimas: motor diesel de 75HP, tração 4x2, raio de giro 3.200mm e peso operacional de 3,7t.  Custo horário improdutivo (motor funcionando). (desonerado)</v>
          </cell>
          <cell r="E1544" t="str">
            <v>h</v>
          </cell>
          <cell r="F1544">
            <v>42.94</v>
          </cell>
        </row>
        <row r="1545">
          <cell r="C1545" t="str">
            <v>EQ 14.05.0656 (/)</v>
          </cell>
          <cell r="D1545" t="str">
            <v>Trator de pneus, com operador, com as seguintes especificações mínimas: motor diesel de 75HP, tração 4x2, raio de giro 3.200mm e peso operacional de 3,7t.  Custo horário improdutivo (motor desligado). (desonerado)</v>
          </cell>
          <cell r="E1545" t="str">
            <v>h</v>
          </cell>
          <cell r="F1545">
            <v>26.84</v>
          </cell>
        </row>
        <row r="1547">
          <cell r="C1547" t="str">
            <v>EQ 19.05 Equipamento para Execução de Bases e Pavimentação</v>
          </cell>
        </row>
        <row r="1548">
          <cell r="C1548" t="str">
            <v>EQ 19.05.0150 (A)</v>
          </cell>
          <cell r="D1548" t="str">
            <v>Conjunto de Britagem, capacidade de 30m3/h de brita, com operador, energia de operação por grupo gerador, com as seguintes especificações mínimas: britador, rebritador, silos, gerador,estrutura de suporte tranportável e desmontável. Custo horário produtivo. (desonerado)</v>
          </cell>
          <cell r="E1548" t="str">
            <v>h</v>
          </cell>
          <cell r="F1548">
            <v>472.71</v>
          </cell>
        </row>
        <row r="1549">
          <cell r="C1549" t="str">
            <v>EQ 19.05.0200 (B)</v>
          </cell>
          <cell r="D1549" t="str">
            <v>Compactador de pneus, com sete pneus, com operador, material de operação e material de manutenção,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produtivo. (desonerado)</v>
          </cell>
          <cell r="E1549" t="str">
            <v>h</v>
          </cell>
          <cell r="F1549">
            <v>111.21</v>
          </cell>
        </row>
        <row r="1550">
          <cell r="C1550" t="str">
            <v>EQ 19.05.0203 (A)</v>
          </cell>
          <cell r="D1550" t="str">
            <v>Compactador de pneus, com sete pneus, com operador, material de operação,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funcionando). (desonerado)</v>
          </cell>
          <cell r="E1550" t="str">
            <v>h</v>
          </cell>
          <cell r="F1550">
            <v>58.65</v>
          </cell>
        </row>
        <row r="1551">
          <cell r="C1551" t="str">
            <v>EQ 19.05.0206 (A)</v>
          </cell>
          <cell r="D1551" t="str">
            <v>Compactador de pneus, com sete pneus, com operador,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desligado)(desonerado)</v>
          </cell>
          <cell r="E1551" t="str">
            <v>h</v>
          </cell>
          <cell r="F1551">
            <v>30.6</v>
          </cell>
        </row>
        <row r="1552">
          <cell r="C1552" t="str">
            <v>EQ 19.05.0209 (/)</v>
          </cell>
          <cell r="D1552" t="str">
            <v>Compactador de sete pneus com operador, material de manutenção e operação, raspadores e sistema de aspersão de água, seguro, adesivos na carroceria, sinalizador giratório, rádio transmissor/receptor ou sistema de rastreamento GPS, com as seguintes especificações mínimas: motor diesel de 100 cv, peso de 7,5 t sem lastro a 21t com lastro total, largura de compactação de 1,8 m, com superposição de pneus de 0,04 m, pressão dos pneus regulável entre 2,5 e 8,5 Kg/cm². Custo mensal. (Desonerado).</v>
          </cell>
          <cell r="E1552" t="str">
            <v>un.mês</v>
          </cell>
          <cell r="F1552">
            <v>20627.38</v>
          </cell>
        </row>
        <row r="1553">
          <cell r="C1553" t="str">
            <v>EQ 19.05.0215 (A)</v>
          </cell>
          <cell r="D1553" t="str">
            <v>Compactador Vibratório, com tambor Pé-de-Carneiro, auto-propulsor, com operador, material de operação e material de manutenção, com as seguintes especificações mínimas: motor diesel de 76HP, largura de 1,85m, com 6t a 7t.  Custo horário produtivo. (desonerado)</v>
          </cell>
          <cell r="E1553" t="str">
            <v>h</v>
          </cell>
          <cell r="F1553">
            <v>85.02</v>
          </cell>
        </row>
        <row r="1554">
          <cell r="C1554" t="str">
            <v>EQ 19.05.0218 (/)</v>
          </cell>
          <cell r="D1554" t="str">
            <v>Compactador Vibratório, com tambor Pé-de-Carneiro, auto-propulsor, com operador e material de operação, com as seguintes especificações mínimas: motor diesel de 76HP, largura de 1,85m, com 6t a 7t.  Custo horário improdutivo (motor funcionando). (desonerado)</v>
          </cell>
          <cell r="E1554" t="str">
            <v>h</v>
          </cell>
          <cell r="F1554">
            <v>47.86</v>
          </cell>
        </row>
        <row r="1555">
          <cell r="C1555" t="str">
            <v>EQ 19.05.0221 (/)</v>
          </cell>
          <cell r="D1555" t="str">
            <v>Compactador Vibratório, com tambor Pé-de-Carneiro, auto-propulsor, com operador, com as seguintes especificações mínimas: motor diesel de 76HP, largura de 1,85m, com 6t a 7t.  Custo horário improdutivo (motor desligado). (desonerado)</v>
          </cell>
          <cell r="E1555" t="str">
            <v>h</v>
          </cell>
          <cell r="F1555">
            <v>29.04</v>
          </cell>
        </row>
        <row r="1556">
          <cell r="C1556" t="str">
            <v>EQ 19.05.0250 (C)</v>
          </cell>
          <cell r="D1556"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produtivo. (desonerado)</v>
          </cell>
          <cell r="E1556" t="str">
            <v>h</v>
          </cell>
          <cell r="F1556">
            <v>185.63</v>
          </cell>
        </row>
        <row r="1557">
          <cell r="C1557" t="str">
            <v>EQ 19.05.0256 (B)</v>
          </cell>
          <cell r="D1557"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improdutivo (motor desligado). (desonerado)</v>
          </cell>
          <cell r="E1557" t="str">
            <v>h</v>
          </cell>
          <cell r="F1557">
            <v>47.95</v>
          </cell>
        </row>
        <row r="1558">
          <cell r="C1558" t="str">
            <v>EQ 19.05.0260 (/)</v>
          </cell>
          <cell r="D1558" t="str">
            <v>Distribuidor de Asfalto montado sobre caminhão com motor a diesel de 150 cv com motorista e operador, material de manutenção e operação, seguro, adesivos na carroceria, sinalizador giratório, rádio transmissor/receptor ou sistema de rastreamento GPS, com as seguintes especificações mínimas: atuação sob pressão, motor a gasolina equipado com radiador industrial, com grade protetora, motor de arranque, alternador, filtro de ar, bateria, chave de ignição e partida, manômetro para óleo, termômetro e amperímetro, dotado de bomba para sistema de circulação e distribuição com descarga máxima de 1.135 1/min a 550 rpm, capacidade efetiva do tanque de 5.000 l, barra de distribuição com registros embutidos, haste de distribuição manual provida de registro próprio e alimentado por mangueira de aço, flexível, diâmetro de 1", com 4,5 m de comprimento. Custo mensal. (Desonerado).</v>
          </cell>
          <cell r="E1558" t="str">
            <v>un.mês</v>
          </cell>
          <cell r="F1558">
            <v>34484.65</v>
          </cell>
        </row>
        <row r="1559">
          <cell r="C1559" t="str">
            <v>EQ 19.05.0300 (A)</v>
          </cell>
          <cell r="D1559" t="str">
            <v>Espalhador de agregados, rebocável, capacidade rasa de 1,3m3, sem operador, com material de manutenção, com as seguintes especificações mínimas: largura máxima de distribuição de 3,66m, comprimento de 4,10m, largura de 1,30m, altura de 1,00m, peso de 860kg, quatro rodas com pneus de 6x9 (10 lonas), diâmetro do rolo de 12,7cm (5").  Custo horário produtivo. (desonerado)</v>
          </cell>
          <cell r="E1559" t="str">
            <v>h</v>
          </cell>
          <cell r="F1559">
            <v>3</v>
          </cell>
        </row>
        <row r="1560">
          <cell r="C1560" t="str">
            <v>EQ 19.05.0306 (/)</v>
          </cell>
          <cell r="D1560" t="str">
            <v>Espalhador de agregados, rebocável, capacidade rasa de 1,3m3, sem operador, com as seguintes especificações mínimas: largura máxima de distribuição de 3,66m, comprimento de 4,10m, largura de 1,30m, altura de 1,00m, peso de 860kg, quatro rodas com pneus de 6x9 (10 lonas), diâmetro do rolo de 12,7cm (5").  Custo horário improdutivo (motor funcionando). (desonerado)</v>
          </cell>
          <cell r="E1560" t="str">
            <v>h</v>
          </cell>
          <cell r="F1560">
            <v>2.25</v>
          </cell>
        </row>
        <row r="1561">
          <cell r="C1561" t="str">
            <v>EQ 19.05.0350 (A)</v>
          </cell>
          <cell r="D1561" t="str">
            <v>Instalação de aquecimento e armazenamento de asfalto, compreendendo 2 tanques de 30.000l (cada),com operador, material de operaçãoe material de manutençãocom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produtivo. (desonerado)</v>
          </cell>
          <cell r="E1561" t="str">
            <v>h</v>
          </cell>
          <cell r="F1561">
            <v>336.2</v>
          </cell>
        </row>
        <row r="1562">
          <cell r="C1562" t="str">
            <v>EQ 19.05.0356 (A)</v>
          </cell>
          <cell r="D1562" t="str">
            <v>Instalação de aquecimento e armazenamento de asfalto, compreendendo 2 tanques de 30.000l (cada), com operador 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improdutivo. (desonerado)</v>
          </cell>
          <cell r="E1562" t="str">
            <v>h</v>
          </cell>
          <cell r="F1562">
            <v>242.87</v>
          </cell>
        </row>
        <row r="1563">
          <cell r="C1563" t="str">
            <v>EQ 19.05.0400 (B)</v>
          </cell>
          <cell r="D1563" t="str">
            <v>Máquina de abertura de juntas em concreto, com operador, material de operação e material de manutenção com as seguintes especificações mínimas: motor a gasolina de 8,25CV, com 3600rpm, partida manual, chassis reforçado, guarda protetora para acomodar serras de até 14'', serra para concreto especialmente desenvolvida para abertuar de juntas de dilatação. Custo horário produtivo. (desonerado)</v>
          </cell>
          <cell r="E1563" t="str">
            <v>h</v>
          </cell>
          <cell r="F1563">
            <v>34.520000000000003</v>
          </cell>
        </row>
        <row r="1564">
          <cell r="C1564" t="str">
            <v>EQ 19.05.0403 (A)</v>
          </cell>
          <cell r="D1564" t="str">
            <v>Máquina de abertura de juntas em concreto, com operador e material de operação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funcionando). (desonerado)</v>
          </cell>
          <cell r="E1564" t="str">
            <v>h</v>
          </cell>
          <cell r="F1564">
            <v>25.42</v>
          </cell>
        </row>
        <row r="1565">
          <cell r="C1565" t="str">
            <v>EQ 19.05.0406 (A)</v>
          </cell>
          <cell r="D1565" t="str">
            <v>Máquina de abertura de juntas em concreto, com operador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desligado). (desonerado)</v>
          </cell>
          <cell r="E1565" t="str">
            <v>h</v>
          </cell>
          <cell r="F1565">
            <v>20.27</v>
          </cell>
        </row>
        <row r="1566">
          <cell r="C1566" t="str">
            <v>EQ 19.05.0450 (B)</v>
          </cell>
          <cell r="D1566" t="str">
            <v>Rolo Compactador Tanden Vibratório auto-propelido, capacidade de 4t para reparo de pavimentação, com operador, material de operação e material de manutenção, com as seguintes especificações mínimas: motor diesel de 13CV e respectiva carreta transportadora.  Custo horário produtivo. (desonerado)</v>
          </cell>
          <cell r="E1566" t="str">
            <v>h</v>
          </cell>
          <cell r="F1566">
            <v>37.03</v>
          </cell>
        </row>
        <row r="1567">
          <cell r="C1567" t="str">
            <v>EQ 19.05.0453 (A)</v>
          </cell>
          <cell r="D1567" t="str">
            <v>Rolo Compactador Tanden Vibratório auto-propelido, capacidade de 4t para reparo de pavimentação, com operador, material de operação, com as seguintes especificações mínimas: motor diesel de 13CV e respectiva carreta transportadora.  Custo horário improdutivo (motor funcionando). (desonerado)</v>
          </cell>
          <cell r="E1567" t="str">
            <v>h</v>
          </cell>
          <cell r="F1567">
            <v>29.66</v>
          </cell>
        </row>
        <row r="1568">
          <cell r="C1568" t="str">
            <v>EQ 19.05.0456 (A)</v>
          </cell>
          <cell r="D1568" t="str">
            <v>Rolo Compactador Tanden Vibratório auto-propelido, capacidade de 4t para reparo de pavimentação, com operador, com as seguintes especificações mínimas: motor diesel de 13CV e respectiva carreta transportadora.  Custo horário improdutivo (motor desligado). (desonerado)</v>
          </cell>
          <cell r="E1568" t="str">
            <v>h</v>
          </cell>
          <cell r="F1568">
            <v>25.23</v>
          </cell>
        </row>
        <row r="1569">
          <cell r="C1569" t="str">
            <v>EQ 19.05.0459 (/)</v>
          </cell>
          <cell r="D1569" t="str">
            <v>Rolo compactador tandem vibratório auto-propelido, com operador, material de operação e manutenção, seguro e adesivos na carroceria, sinalizador giratório, rádio transmissor/receptor ou sistema de rastreamento, com carreta transportadora e com as seguintes especificações técnicas mínimas: peso operacional de 4 t, motor diesel de 13 cv, Custo mensal. (Desonerado).</v>
          </cell>
          <cell r="E1569" t="str">
            <v>un.mês</v>
          </cell>
          <cell r="F1569">
            <v>6903.22</v>
          </cell>
        </row>
        <row r="1570">
          <cell r="C1570" t="str">
            <v>EQ 19.05.0462 (A)</v>
          </cell>
          <cell r="D1570" t="str">
            <v>Rolo Compactador Tandem, com operador, material de operação e material de manutenção, com as seguintes especificações mínimas: motor diesel de 58,5CV,  de 5t a 10t.  Custo horário produtivo. (desonerado)</v>
          </cell>
          <cell r="E1570" t="str">
            <v>h</v>
          </cell>
          <cell r="F1570">
            <v>71.319999999999993</v>
          </cell>
        </row>
        <row r="1571">
          <cell r="C1571" t="str">
            <v>EQ 19.05.0465 (/)</v>
          </cell>
          <cell r="D1571" t="str">
            <v>Rolo Compactador Tandem, com operador e material de operação,  com as seguintes especificações mínimas: motor diesel de 58,5CV,  de 5t a 10t.  Custo horário improdutivo (motor funcionando). (desonerado)</v>
          </cell>
          <cell r="E1571" t="str">
            <v>h</v>
          </cell>
          <cell r="F1571">
            <v>42.1</v>
          </cell>
        </row>
        <row r="1572">
          <cell r="C1572" t="str">
            <v>EQ 19.05.0468 (/)</v>
          </cell>
          <cell r="D1572" t="str">
            <v>Rolo Compactador Tandem, com operador, com as seguintes especificações mínimas: motor diesel de 58,5CV,  de 5t a 10t.  Custo horário improdutivo (motor desligado). (desonerado)</v>
          </cell>
          <cell r="E1572" t="str">
            <v>h</v>
          </cell>
          <cell r="F1572">
            <v>27.61</v>
          </cell>
        </row>
        <row r="1573">
          <cell r="C1573" t="str">
            <v>EQ 19.05.0472 (/)</v>
          </cell>
          <cell r="D1573"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produtivo. (desonerado)</v>
          </cell>
          <cell r="E1573" t="str">
            <v>h</v>
          </cell>
          <cell r="F1573">
            <v>99.04</v>
          </cell>
        </row>
        <row r="1574">
          <cell r="C1574" t="str">
            <v>EQ 19.05.0475 (/)</v>
          </cell>
          <cell r="D1574"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funcionando). (desonerado)</v>
          </cell>
          <cell r="E1574" t="str">
            <v>h</v>
          </cell>
          <cell r="F1574">
            <v>57.07</v>
          </cell>
        </row>
        <row r="1575">
          <cell r="C1575" t="str">
            <v>EQ 19.05.0478 (/)</v>
          </cell>
          <cell r="D1575"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parado). (desonerado)</v>
          </cell>
          <cell r="E1575" t="str">
            <v>h</v>
          </cell>
          <cell r="F1575">
            <v>47.03</v>
          </cell>
        </row>
        <row r="1576">
          <cell r="C1576" t="str">
            <v>EQ 19.05.0480 (/)</v>
          </cell>
          <cell r="D1576" t="str">
            <v>Rolo compactador tandem vibratório e oscilatório, com operador, material de operação e manutenção, seguro e adesivos na carroceria, sinalizador giratório, rádio transmissor/receptor ou sistema de rastreamento e com as seguintes especificações técnicas mínimas: peso operacional de 10 t, motor diesel de 115 cv, largura de trabalho de 1.600 mm, tração em ambos os tambores, frequência de vibração de 40 Hz, amplitude nominal de vibração de 0,35 mm, frequência de oscilação de 30 Hz e amplitude tangencial de oscilação de 1,3 mm. Custo mensal. (Desonerado).</v>
          </cell>
          <cell r="E1576" t="str">
            <v>un.mês</v>
          </cell>
          <cell r="F1576">
            <v>18376.88</v>
          </cell>
        </row>
        <row r="1577">
          <cell r="C1577" t="str">
            <v>EQ 19.05.0500 (A)</v>
          </cell>
          <cell r="D1577" t="str">
            <v>Rolo Compactador Pé-de-Carneiro, rebocável duplo, com peso líquido 2,1t sem lastro e com lastro de areia, máximo de 6t, sem operador, com material de manutenção, com as seguintes especificações mínimas: dois tambores de 1,22m de comprimento, com patas, rebocável.  Custo horário produtivo. (desonerado)</v>
          </cell>
          <cell r="E1577" t="str">
            <v>h</v>
          </cell>
          <cell r="F1577">
            <v>3.37</v>
          </cell>
        </row>
        <row r="1578">
          <cell r="C1578" t="str">
            <v>EQ 19.05.0506 (A)</v>
          </cell>
          <cell r="D1578" t="str">
            <v>Rolo Compactador Pé-de-Carneiro, rebocável duplo, com peso líquido 2,1t sem lastro e com lastro de areia, máximo de 6t, sem operador, com as seguintes especificações mínimas: dois tambores de 1,22m de comprimento, com patas, rebocável.  Custo horário improdutivo. (desonerado)</v>
          </cell>
          <cell r="E1578" t="str">
            <v>h</v>
          </cell>
          <cell r="F1578">
            <v>2.12</v>
          </cell>
        </row>
        <row r="1579">
          <cell r="C1579" t="str">
            <v>EQ 19.05.0550 (B)</v>
          </cell>
          <cell r="D1579" t="str">
            <v>Rolo Vibratório Liso de 7t, auto-propulsor para pavimentação, com operador, material de operação e material de manutenção, com as seguintes especificações mínimas: motor diesel de 76,5HP, largura total de 2,015m.  Custo horário produtivo. (desonerado)</v>
          </cell>
          <cell r="E1579" t="str">
            <v>h</v>
          </cell>
          <cell r="F1579">
            <v>91.09</v>
          </cell>
        </row>
        <row r="1580">
          <cell r="C1580" t="str">
            <v>EQ 19.05.0553 (A)</v>
          </cell>
          <cell r="D1580" t="str">
            <v>Rolo Vibratório Liso de 7t, auto-propulsor para pavimentação, com operador e material de operação, com as seguintes especificações mínimas: motor diesel de 76,5HP, largura total de 2,015m.  Custo horário improdutivo (motor funcionando). (desonerado)</v>
          </cell>
          <cell r="E1580" t="str">
            <v>h</v>
          </cell>
          <cell r="F1580">
            <v>50.87</v>
          </cell>
        </row>
        <row r="1581">
          <cell r="C1581" t="str">
            <v>EQ 19.05.0556 (A)</v>
          </cell>
          <cell r="D1581" t="str">
            <v>Rolo Vibratório Liso de 7t, auto-propulsor para pavimentação, com operador, com as seguintes especificações mínimas: motor diesel de 76,5HP, largura total de 2,015m.  Custo horário improdutivo (motor desligado). (desonerado)</v>
          </cell>
          <cell r="E1581" t="str">
            <v>h</v>
          </cell>
          <cell r="F1581">
            <v>31.92</v>
          </cell>
        </row>
        <row r="1582">
          <cell r="C1582" t="str">
            <v>EQ 19.05.0600 (B)</v>
          </cell>
          <cell r="D1582" t="str">
            <v>Rolo Compactador Tandem Vibratório, auto-propelido, para reparo de pavimentação, com operador, material de operação e material de manutenção, com as seguintes especificações mínimas: motor diesel de 28HP.  Custo horário produtivo. (desonerado)</v>
          </cell>
          <cell r="E1582" t="str">
            <v>h</v>
          </cell>
          <cell r="F1582">
            <v>53.46</v>
          </cell>
        </row>
        <row r="1583">
          <cell r="C1583" t="str">
            <v>EQ 19.05.0603 (A)</v>
          </cell>
          <cell r="D1583" t="str">
            <v>Rolo Compactador Tandem Vibratório, auto-propelido, para reparo de pavimentação, com operador e material de operação, com as seguintes especificações mínimas: motor diesel de 28HP.  Custo horário improdutivo (motor funcionando). (desonerado)</v>
          </cell>
          <cell r="E1583" t="str">
            <v>h</v>
          </cell>
          <cell r="F1583">
            <v>35.049999999999997</v>
          </cell>
        </row>
        <row r="1584">
          <cell r="C1584" t="str">
            <v>EQ 19.05.0606 (A)</v>
          </cell>
          <cell r="D1584" t="str">
            <v>Rolo Compactador Tandem Vibratório, auto-propelido, para reparo de pavimentação, com operador, com as seguintes especificações mínimas: motor diesel de 28HP.  Custo horário improdutivo (motor desligado). (desonerado)</v>
          </cell>
          <cell r="E1584" t="str">
            <v>h</v>
          </cell>
          <cell r="F1584">
            <v>28.12</v>
          </cell>
        </row>
        <row r="1585">
          <cell r="C1585" t="str">
            <v>EQ 19.05.0700 (A)</v>
          </cell>
          <cell r="D1585" t="str">
            <v>Soquete Vibratório de 78Kg, sem operador, com material de operação e material de manutenção, com as seguintes especificações mínimas: motor a gasolina de 2,5CV.  Custo horário produtivo. (desonerado)</v>
          </cell>
          <cell r="E1585" t="str">
            <v>h</v>
          </cell>
          <cell r="F1585">
            <v>6.11</v>
          </cell>
        </row>
        <row r="1586">
          <cell r="C1586" t="str">
            <v>EQ 19.05.0706 (/)</v>
          </cell>
          <cell r="D1586" t="str">
            <v>Soquete Vibratório de 78Kg, sem operador, com as seguintes especificações mínimas: motor a gasolina de 2,5CV.  Custo horário improdutivo(desonerado)</v>
          </cell>
          <cell r="E1586" t="str">
            <v>h</v>
          </cell>
          <cell r="F1586">
            <v>2.1800000000000002</v>
          </cell>
        </row>
        <row r="1587">
          <cell r="C1587" t="str">
            <v>EQ 19.05.0750 (A)</v>
          </cell>
          <cell r="D1587"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produtivo. (desonerado)</v>
          </cell>
          <cell r="E1587" t="str">
            <v>h</v>
          </cell>
          <cell r="F1587">
            <v>189.11</v>
          </cell>
        </row>
        <row r="1588">
          <cell r="C1588" t="str">
            <v>EQ 19.05.0756 (A)</v>
          </cell>
          <cell r="D1588"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improdutivo. (desonerado)</v>
          </cell>
          <cell r="E1588" t="str">
            <v>h</v>
          </cell>
          <cell r="F1588">
            <v>144.24</v>
          </cell>
        </row>
        <row r="1589">
          <cell r="C1589" t="str">
            <v>EQ 19.05.0762 (B)</v>
          </cell>
          <cell r="D1589"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89" t="str">
            <v>h</v>
          </cell>
          <cell r="F1589">
            <v>2765.04</v>
          </cell>
        </row>
        <row r="1590">
          <cell r="C1590" t="str">
            <v>EQ 19.05.0775 (A)</v>
          </cell>
          <cell r="D1590"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90" t="str">
            <v>h</v>
          </cell>
          <cell r="F1590">
            <v>387.39</v>
          </cell>
        </row>
        <row r="1591">
          <cell r="C1591" t="str">
            <v>EQ 19.05.0800 (A)</v>
          </cell>
          <cell r="D1591" t="str">
            <v>Vassoura Mecânica, sem operador, com material de manutenção, com as seguintes especificações mínimas: largura de trabalho de 2,44m, rebocável.  Custo horário produtivo. (desonerado)</v>
          </cell>
          <cell r="E1591" t="str">
            <v>h</v>
          </cell>
          <cell r="F1591">
            <v>6.73</v>
          </cell>
        </row>
        <row r="1592">
          <cell r="C1592" t="str">
            <v>EQ 19.05.0806 (/)</v>
          </cell>
          <cell r="D1592" t="str">
            <v>Vassoura Mecânica, sem operador, com as seguintes especificações mínimas: largura de trabalho de 2,44m, rebocável.  Custo horário improdutivo. (desonerado)</v>
          </cell>
          <cell r="E1592" t="str">
            <v>h</v>
          </cell>
          <cell r="F1592">
            <v>2.69</v>
          </cell>
        </row>
        <row r="1593">
          <cell r="C1593" t="str">
            <v>EQ 19.05.0850 (A)</v>
          </cell>
          <cell r="D1593" t="str">
            <v>Vibro-acabadora sobre esteiras, para asfalto, capacidade de produção de 400t/h, com operador e um servente, material de operação e material de manutenção, com as seguintes especificações mínimas: motor diesel de 98CV (96,04HP), largura de pavimentação variando de 3,05m a 4,75m.  Custo horário produtivo. (desonerado)</v>
          </cell>
          <cell r="E1593" t="str">
            <v>h</v>
          </cell>
          <cell r="F1593">
            <v>214.78</v>
          </cell>
        </row>
        <row r="1594">
          <cell r="C1594" t="str">
            <v>EQ 19.05.0853 (/)</v>
          </cell>
          <cell r="D1594" t="str">
            <v>Vibro-acabadora sobre esteiras, para asfalto, capacidade de produção de 400t/h, com operador e um servente, material de operação com as seguintes especificações mínimas: motor diesel de 98CV (96,04HP), largura de pavimentação variando de 3,05m a 4,75m.  Custo horário improdutivo (motor funcionando). (desonerado)</v>
          </cell>
          <cell r="E1594" t="str">
            <v>h</v>
          </cell>
          <cell r="F1594">
            <v>105.76</v>
          </cell>
        </row>
        <row r="1595">
          <cell r="C1595" t="str">
            <v>EQ 19.05.0856 (/)</v>
          </cell>
          <cell r="D1595" t="str">
            <v>Vibro-acabadora sobre esteiras, para asfalto, capacidade de produção de 400t/h, com operador e um servente, com as seguintes especificações mínimas: motor diesel de 98CV (96,04HP), largura de pavimentação variando de 3,05m a 4,75m.  Custo horário improdutivo (motor desligado). (desonerado)</v>
          </cell>
          <cell r="E1595" t="str">
            <v>h</v>
          </cell>
          <cell r="F1595">
            <v>81.489999999999995</v>
          </cell>
        </row>
        <row r="1596">
          <cell r="C1596" t="str">
            <v>EQ 19.05.0862 (A)</v>
          </cell>
          <cell r="D1596" t="str">
            <v>Vibro-acabadora para asfalto, capacidade do silo de 10,5t, com operador e um servente, material de operação e material de manutenção, com as seguintes especificações mínimas: motor diesel de 98CV (96,04HP), largura de pavimentação 4,55m.  Custo horário produtivo. (desonerado)</v>
          </cell>
          <cell r="E1596" t="str">
            <v>h</v>
          </cell>
          <cell r="F1596">
            <v>200.01</v>
          </cell>
        </row>
        <row r="1597">
          <cell r="C1597" t="str">
            <v>EQ 19.05.0865 (/)</v>
          </cell>
          <cell r="D1597" t="str">
            <v>Vibro-acabadora para asfalto, capacidade do silo de 10,5t, com operador e um servente, material de operação, com as seguintes especificações mínimas: motor diesel de 98CV (96,04HP), largura de pavimentação 4,55m.  Custo horário improdutivo (motor funcionando). (desonerado)</v>
          </cell>
          <cell r="E1597" t="str">
            <v>h</v>
          </cell>
          <cell r="F1597">
            <v>99.85</v>
          </cell>
        </row>
        <row r="1598">
          <cell r="C1598" t="str">
            <v>EQ 19.05.0868 (/)</v>
          </cell>
          <cell r="D1598" t="str">
            <v>Vibro-acabadora para asfalto, capacidade do silo de 10,5t, com operador e um servente, com as seguintes especificações mínimas: motor diesel de 98CV (96,04HP), largura de pavimentação 4,55m.  Custo horário improdutivo (motor desligado). (desonerado)</v>
          </cell>
          <cell r="E1598" t="str">
            <v>h</v>
          </cell>
          <cell r="F1598">
            <v>75.34</v>
          </cell>
        </row>
        <row r="1599">
          <cell r="C1599" t="str">
            <v>EQ 19.05.0870 (/)</v>
          </cell>
          <cell r="D1599" t="str">
            <v>Vibroacabadora para asfalto com operadores, material de manutenção e operação, kit de nivelamento eletrônico, seguro e adesivos na carroceria, sinalizador giratório, rádio transmissor/receptor ou sistema de rastreamento, com as seguintes especificações mínimas: capacidade de produção de 400 t/h, capacidade do silo de 10,5 t, motor diesel de 98 cv, largura de pavimentação variando de 3 a 4,75 m. Custo mensal. (Desonerado).</v>
          </cell>
          <cell r="E1599" t="str">
            <v>un.mês</v>
          </cell>
          <cell r="F1599">
            <v>35108.160000000003</v>
          </cell>
        </row>
        <row r="1600">
          <cell r="C1600" t="str">
            <v>EQ 19.05.0871 (/)</v>
          </cell>
          <cell r="D1600" t="str">
            <v>Kit do Sistema de nivelamento eletrônico para Vibro-acabadoras.  Custo horário. (desonerado)</v>
          </cell>
          <cell r="E1600" t="str">
            <v>h</v>
          </cell>
          <cell r="F1600">
            <v>2.96</v>
          </cell>
        </row>
        <row r="1601">
          <cell r="C1601" t="str">
            <v>EQ 19.05.0900 (/)</v>
          </cell>
          <cell r="D1601"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produtivo. (desonerado)</v>
          </cell>
          <cell r="E1601" t="str">
            <v>h</v>
          </cell>
          <cell r="F1601">
            <v>223.48</v>
          </cell>
        </row>
        <row r="1602">
          <cell r="C1602" t="str">
            <v>EQ 19.05.0903 (/)</v>
          </cell>
          <cell r="D1602"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improdutivo. (desonerado)</v>
          </cell>
          <cell r="E1602" t="str">
            <v>h</v>
          </cell>
          <cell r="F1602">
            <v>68.59</v>
          </cell>
        </row>
        <row r="1604">
          <cell r="C1604" t="str">
            <v>EQ 24.05 Equipamento para Cravação de Estacas e Tubulões</v>
          </cell>
        </row>
        <row r="1605">
          <cell r="C1605" t="str">
            <v>EQ 24.05.0050 (A)</v>
          </cell>
          <cell r="D1605" t="str">
            <v>Bate Estacas sobre rolos, de queda simples com martelo de até 0,75t, com operador, encarregado geral de cravação e um servente, com material de operação e material de manutenção.  Custo horário produtivo. (desonerado)</v>
          </cell>
          <cell r="E1605" t="str">
            <v>h</v>
          </cell>
          <cell r="F1605">
            <v>114.89</v>
          </cell>
        </row>
        <row r="1606">
          <cell r="C1606" t="str">
            <v>EQ 24.05.0053 (/)</v>
          </cell>
          <cell r="D1606" t="str">
            <v>Bate Estacas sobre rolos, de queda simples com martelo de até 0,75t, com operador, encarregado geral de cravação e um servente, com material de operação.  Custo horário improdutivo (motor funcionando). (desonerado)</v>
          </cell>
          <cell r="E1606" t="str">
            <v>h</v>
          </cell>
          <cell r="F1606">
            <v>99.3</v>
          </cell>
        </row>
        <row r="1607">
          <cell r="C1607" t="str">
            <v>EQ 24.05.0056 (/)</v>
          </cell>
          <cell r="D1607" t="str">
            <v>Bate Estacas sobre rolos, de queda simples com martelo de até 0,75t, com operador, encarregado geral de cravação e um servente.  Custo horário improdutivo (motor desligado). (desonerado)</v>
          </cell>
          <cell r="E1607" t="str">
            <v>h</v>
          </cell>
          <cell r="F1607">
            <v>88.94</v>
          </cell>
        </row>
        <row r="1608">
          <cell r="C1608" t="str">
            <v>EQ 24.05.0100 (A)</v>
          </cell>
          <cell r="D1608" t="str">
            <v>Bate Estacas sobre rolos, de queda simples com martelo de 1,5t a 2,2t, com operador, encarregado geral de cravação e um servente, com material de operação e material de manutenção.  Custo horário produtivo. (desonerado)</v>
          </cell>
          <cell r="E1608" t="str">
            <v>h</v>
          </cell>
          <cell r="F1608">
            <v>122.67</v>
          </cell>
        </row>
        <row r="1609">
          <cell r="C1609" t="str">
            <v>EQ 24.05.0103 (/)</v>
          </cell>
          <cell r="D1609" t="str">
            <v>Bate Estacas sobre rolos, de queda simples com martelo de 1,5t a 2,2t, com operador, encarregado geral de cravação e um servente, com material de operação.  Custo horário improdutivo (motor funcionando). (desonerado)</v>
          </cell>
          <cell r="E1609" t="str">
            <v>h</v>
          </cell>
          <cell r="F1609">
            <v>103.28</v>
          </cell>
        </row>
        <row r="1610">
          <cell r="C1610" t="str">
            <v>EQ 24.05.0106 (/)</v>
          </cell>
          <cell r="D1610" t="str">
            <v>Bate Estacas sobre rolos, de queda simples com martelo de 1,5t a 2,2t, com operador, encarregado geral de cravação e um servente.  Custo horário improdutivo (motor desligado). (desonerado)</v>
          </cell>
          <cell r="E1610" t="str">
            <v>h</v>
          </cell>
          <cell r="F1610">
            <v>90.39</v>
          </cell>
        </row>
        <row r="1611">
          <cell r="C1611" t="str">
            <v>EQ 24.05.0150 (A)</v>
          </cell>
          <cell r="D1611" t="str">
            <v>Bate Estacas sobre rolos, de queda simples com martelo de 2,5t a 3,0t, com operador, encarregado geral de cravação e um servente, com material de operação e material de manutenção.  Custo horário produtivo. (desonerado)</v>
          </cell>
          <cell r="E1611" t="str">
            <v>h</v>
          </cell>
          <cell r="F1611">
            <v>130.5</v>
          </cell>
        </row>
        <row r="1612">
          <cell r="C1612" t="str">
            <v>EQ 24.05.0153 (/)</v>
          </cell>
          <cell r="D1612" t="str">
            <v>Bate Estacas sobre rolos, de queda simples com martelo de 2,5t a 3,0t, com operador, encarregado geral de cravação e um servente, com material de operação.  Custo horário improdutivo (motor funcionando). (desonerado)</v>
          </cell>
          <cell r="E1612" t="str">
            <v>h</v>
          </cell>
          <cell r="F1612">
            <v>107.31</v>
          </cell>
        </row>
        <row r="1613">
          <cell r="C1613" t="str">
            <v>EQ 24.05.0156 (/)</v>
          </cell>
          <cell r="D1613" t="str">
            <v>Bate Estacas sobre rolos, de queda simples com martelo de 2,5t a 3,0t, com operador, encarregado geral de cravação e um servente.  Custo horário improdutivo (motor desligado). (desonerado)</v>
          </cell>
          <cell r="E1613" t="str">
            <v>h</v>
          </cell>
          <cell r="F1613">
            <v>91.89</v>
          </cell>
        </row>
        <row r="1614">
          <cell r="C1614" t="str">
            <v>EQ 24.05.0200 (A)</v>
          </cell>
          <cell r="D1614" t="str">
            <v>Bate Estacas tipo Franki ou similar para estacas de até 600mm de diâmetro, com operador, encarregado geral de cravação e um servente, com material de operação e material de manutenção, com as seguintes especificações mínimas: pilão de até 4,2t, martelo retangular de 2,5t, torre treliça de 17m de altura.  Custo horário produtivo. (desonerado)</v>
          </cell>
          <cell r="E1614" t="str">
            <v>h</v>
          </cell>
          <cell r="F1614">
            <v>159.83000000000001</v>
          </cell>
        </row>
        <row r="1615">
          <cell r="C1615" t="str">
            <v>EQ 24.05.0203 (A)</v>
          </cell>
          <cell r="D1615" t="str">
            <v>Bate Estacas tipo Franki ou similar para estacas de até 600mm de diâmetro, com operador, encarregado geral de cravação e um servente, com material de operação, com as seguintes especificações mínimas: pilão de até 4,2t, martelo retangular de 2,5t, torre treliça de 17m de altura.  Custo horário improdutivo (motor funcionando). (desonerado)</v>
          </cell>
          <cell r="E1615" t="str">
            <v>h</v>
          </cell>
          <cell r="F1615">
            <v>132.63999999999999</v>
          </cell>
        </row>
        <row r="1616">
          <cell r="C1616" t="str">
            <v>EQ 24.05.0206 (/)</v>
          </cell>
          <cell r="D1616" t="str">
            <v>Bate Estacas tipo Franki ou similar para estacas de até 600mm de diâmetro, com operador, encarregado geral de cravação e um servente, com as seguintes especificações mínimas: pilão de até 4,2t, martelo retangular de 2,5t, torre treliça de 17m de altura.  Custo horário improdutivo (motor desligado). (desonerado)</v>
          </cell>
          <cell r="E1616" t="str">
            <v>h</v>
          </cell>
          <cell r="F1616">
            <v>114.7</v>
          </cell>
        </row>
        <row r="1617">
          <cell r="C1617" t="str">
            <v>EQ 24.05.0250 (A)</v>
          </cell>
          <cell r="D1617" t="str">
            <v>Bate Estacas tipo Franki ou similar para estacas de até 700mm de diâmetro, com operador, encarregado geral de cravação e um servente, com material de operação e material de manutenção, com as seguintes especificações mínimas: pilão de até 4,2t, martelo retangular de 3,5t, torre treliça de 35m de altura.  Custo horário produtivo. (desonerado)</v>
          </cell>
          <cell r="E1617" t="str">
            <v>h</v>
          </cell>
          <cell r="F1617">
            <v>183.41</v>
          </cell>
        </row>
        <row r="1618">
          <cell r="C1618" t="str">
            <v>EQ 24.05.0253 (/)</v>
          </cell>
          <cell r="D1618" t="str">
            <v>Bate Estacas tipo Franki ou similar para estacas de até 700mm de diâmetro, com operador, encarregado geral de cravação e um servente, com material de operação, com as seguintes especificações mínimas: pilão de até 4,2t, martelo retangular de 3,5t, torre treliça de 35m de altura.  Custo horário improdutivo (motor funcionando). (desonerado)</v>
          </cell>
          <cell r="E1618" t="str">
            <v>h</v>
          </cell>
          <cell r="F1618">
            <v>152.29</v>
          </cell>
        </row>
        <row r="1619">
          <cell r="C1619" t="str">
            <v>EQ 24.05.0256 (/)</v>
          </cell>
          <cell r="D1619" t="str">
            <v>Bate Estacas tipo Franki ou similar para estacas de até 700mm de diâmetro, com operador, encarregado geral de cravação e um servente, com as seguintes especificações mínimas: pilão de até 4,2t, martelo retangular de 3,5t, torre treliça de 35m de altura.  Custo horário improdutivo (motor desligado). (desonerado)</v>
          </cell>
          <cell r="E1619" t="str">
            <v>h</v>
          </cell>
          <cell r="F1619">
            <v>131.82</v>
          </cell>
        </row>
        <row r="1620">
          <cell r="C1620" t="str">
            <v>EQ 24.05.0300 (A)</v>
          </cell>
          <cell r="D1620" t="str">
            <v>Campânula para Tubulão Pneumático, capacidade de içamento de até 800Kg, sem operador, com as seguintes especificações mínimas: pressão de serviço de até 2,5Kg/cm2, inclusive guincho elétrico de içamento.  Custo horário produtivo. (desonerado)</v>
          </cell>
          <cell r="E1620" t="str">
            <v>h</v>
          </cell>
          <cell r="F1620">
            <v>17.14</v>
          </cell>
        </row>
        <row r="1621">
          <cell r="C1621" t="str">
            <v>EQ 24.05.0303 (A)</v>
          </cell>
          <cell r="D1621" t="str">
            <v>Campânula para Tubulão Pneumático, capacidade de içamento de até 800Kg, sem operador, com as seguintes especificações mínimas: pressão de serviço de até 2,5Kg/cm2, inclusive guincho elétrico de içamento.  Custo horário improdutivo. (desonerado)</v>
          </cell>
          <cell r="E1621" t="str">
            <v>h</v>
          </cell>
          <cell r="F1621">
            <v>12.68</v>
          </cell>
        </row>
        <row r="1623">
          <cell r="C1623" t="str">
            <v>EQ 29.05 Equipamento para Preparo e Lançamento de Concreto</v>
          </cell>
        </row>
        <row r="1624">
          <cell r="C1624" t="str">
            <v>EQ 29.05.0100 (A)</v>
          </cell>
          <cell r="D1624" t="str">
            <v>Betoneira com capacidade de 320l de mistura seca, sem operador, com material de operação, energia elétrica e material de manutenção, com as seguintes especificações mínimas: motor elétrico trifásico de 2CV, carregamento mecânico e tambor reversível.  Custo horário produtivo. (desonerado)</v>
          </cell>
          <cell r="E1624" t="str">
            <v>h</v>
          </cell>
          <cell r="F1624">
            <v>2.76</v>
          </cell>
        </row>
        <row r="1625">
          <cell r="C1625" t="str">
            <v>EQ 29.05.0106 (/)</v>
          </cell>
          <cell r="D1625" t="str">
            <v>Betoneira com capacidade de 320l de mistura seca, sem operador, com as seguintes especificações mínimas: motor elétrico trifásico de 2CV, carregamento mecânico e tambor reversível.  Custo horário improdutivo. (desonerado)</v>
          </cell>
          <cell r="E1625" t="str">
            <v>h</v>
          </cell>
          <cell r="F1625">
            <v>0.24</v>
          </cell>
        </row>
        <row r="1626">
          <cell r="C1626" t="str">
            <v>EQ 29.05.0150 (A)</v>
          </cell>
          <cell r="D1626" t="str">
            <v>Betoneira com capacidade de 320l de mistura seca, sem operador, com material de operação e material de manutenção, com as seguintes especificações mínimas: motor a gasolina, carregamento mecânico e tambor reversível.  Custo horário produtivo.  (Obs.: Utilização somente onde não houver disponibilidade de energia elétrica no local da obra)(desonerado)</v>
          </cell>
          <cell r="E1626" t="str">
            <v>h</v>
          </cell>
          <cell r="F1626">
            <v>6.45</v>
          </cell>
        </row>
        <row r="1627">
          <cell r="C1627" t="str">
            <v>EQ 29.05.0156 (/)</v>
          </cell>
          <cell r="D1627" t="str">
            <v>Betoneira com capacidade de 320l de mistura seca, sem operador, com as seguintes especificações mínimas: motor a gasolina, carregamento mecânico e tambor reversível.  Custo horário improdutivo.  (Obs.: Utilização somente onde não houver disponibilidade de energia elétrica no local da obra)(desonerado)</v>
          </cell>
          <cell r="E1627" t="str">
            <v>h</v>
          </cell>
          <cell r="F1627">
            <v>0.36</v>
          </cell>
        </row>
        <row r="1628">
          <cell r="C1628" t="str">
            <v>EQ 29.05.0200 (/)</v>
          </cell>
          <cell r="D1628" t="str">
            <v>Betoneira com capacidade de 580l, carregador e motor elétrico WEG 7,5CV, 4 pólos, 220/380V, sem caixa d'água, Menegotti ou similar, sem operador.  Aluguel produtivo. (desonerado)</v>
          </cell>
          <cell r="E1628" t="str">
            <v>h</v>
          </cell>
          <cell r="F1628">
            <v>10.29</v>
          </cell>
        </row>
        <row r="1629">
          <cell r="C1629" t="str">
            <v>EQ 29.05.0206 (/)</v>
          </cell>
          <cell r="D1629" t="str">
            <v>Betoneira com capacidade de 580l, carregador e motor elétrico WEG 7,5CV, 4 pólos, 220/380V, sem caixa d'água, Menegotti ou similar, sem operador.  Aluguel improdutivo motor parado. (desonerado)</v>
          </cell>
          <cell r="E1629" t="str">
            <v>h</v>
          </cell>
          <cell r="F1629">
            <v>3.1</v>
          </cell>
        </row>
        <row r="1630">
          <cell r="C1630" t="str">
            <v>EQ 29.05.0300 (A)</v>
          </cell>
          <cell r="D1630" t="str">
            <v>Conjunto para projeção de concreto.  Custo horário produtivo. (desonerado)</v>
          </cell>
          <cell r="E1630" t="str">
            <v>h</v>
          </cell>
          <cell r="F1630">
            <v>21.07</v>
          </cell>
        </row>
        <row r="1631">
          <cell r="C1631" t="str">
            <v>EQ 29.05.0303 (/)</v>
          </cell>
          <cell r="D1631" t="str">
            <v>Conjunto para projeção de concreto.  Custo horário improdutivo. (desonerado)</v>
          </cell>
          <cell r="E1631" t="str">
            <v>h</v>
          </cell>
          <cell r="F1631">
            <v>6.37</v>
          </cell>
        </row>
        <row r="1632">
          <cell r="C1632" t="str">
            <v>EQ 29.05.0550 (A)</v>
          </cell>
          <cell r="D1632" t="str">
            <v>Vibrador de Imersão com tubo de 48mmx480mm, sem operador, com material de operação, energia elétrica e material de manutenção, com as seguintes especificações mínimas: motor elétrico trifásico de 2CV e mangote de 5m de comprimentor.  Custo horário produtivo. (desonerado)</v>
          </cell>
          <cell r="E1632" t="str">
            <v>h</v>
          </cell>
          <cell r="F1632">
            <v>1.51</v>
          </cell>
        </row>
        <row r="1633">
          <cell r="C1633" t="str">
            <v>EQ 29.05.0556 (/)</v>
          </cell>
          <cell r="D1633" t="str">
            <v>Vibrador de Imersão com tubo de 48mmx480mm, sem operador, com as seguintes especificações mínimas: motor elétrico trifásico de 2CV e mangote de 5m de comprimentor.  Custo horário improdutivo. (desonerado)</v>
          </cell>
          <cell r="E1633" t="str">
            <v>h</v>
          </cell>
          <cell r="F1633">
            <v>0.35</v>
          </cell>
        </row>
        <row r="1635">
          <cell r="C1635" t="str">
            <v>EQ 34.05 Equipamentos para Poços Profundos</v>
          </cell>
        </row>
        <row r="1636">
          <cell r="C1636" t="str">
            <v>EQ 34.05.0050 (/)</v>
          </cell>
          <cell r="D1636" t="str">
            <v>Rotativa para execução de poços profundos, sobre caminhão de 12t, com chefe de turma técnico em sondagem e 03 sondadores operadores, material de operação e material de manutenção, com as seguintes especificações mínimas: motor diesel de 162CV, compressor de ar rotativo de 270HP, descraga livre de 747Pcm e pressão de 150psi.  Custo horário produtivo. (desonerado)</v>
          </cell>
          <cell r="E1636" t="str">
            <v>h</v>
          </cell>
          <cell r="F1636">
            <v>389.29</v>
          </cell>
        </row>
        <row r="1637">
          <cell r="C1637" t="str">
            <v>EQ 34.05.0053 (/)</v>
          </cell>
          <cell r="D1637" t="str">
            <v>Rotativa para execução de poços profundos, sobre caminhão de 12t, com chefe de turma técnico em sondagem e 03 sondadores operadores, material de manutenção, com as seguintes especificações mínimas: motor diesel de 162CV, compressor de ar rotativo de 270HP, descraga livre de 747Pcm e pressão de 150psi.  Custo horário improdutivo (motor funcionando). (desonerado)</v>
          </cell>
          <cell r="E1637" t="str">
            <v>h</v>
          </cell>
          <cell r="F1637">
            <v>238.84</v>
          </cell>
        </row>
        <row r="1638">
          <cell r="C1638" t="str">
            <v>EQ 34.05.0056 (/)</v>
          </cell>
          <cell r="D1638" t="str">
            <v>Rotativa para execução de poços profundos, sobre caminhão de 12t, com chefe de turma técnico em sondagem e 03 sondadores operadores, com as seguintes especificações mínimas: motor diesel de 162CV, compressor de ar rotativo de 270HP, descraga livre de 747Pcm e pressão de 150psi.  Custo horário improdutivo (motor desligado). (desonerado)</v>
          </cell>
          <cell r="E1638" t="str">
            <v>h</v>
          </cell>
          <cell r="F1638">
            <v>214.47</v>
          </cell>
        </row>
        <row r="1639">
          <cell r="C1639" t="str">
            <v>EQ 34.10 Equipamentos para Drenagem</v>
          </cell>
        </row>
        <row r="1640">
          <cell r="C1640" t="str">
            <v>EQ 34.10.0050 (/)</v>
          </cell>
          <cell r="D1640" t="str">
            <v>Bomba Hidráulica Submersível, monofásica, com motor elétrico com potência de 1CV - 220V/380V, marca ABS modelo UNI 500 ou similar, exclusive acessórios.  Fornecimento e colocação. (desonerado)</v>
          </cell>
          <cell r="E1640" t="str">
            <v>un</v>
          </cell>
          <cell r="F1640">
            <v>3408.75</v>
          </cell>
        </row>
        <row r="1641">
          <cell r="C1641" t="str">
            <v>EQ 34.10.0100 (/)</v>
          </cell>
          <cell r="D1641" t="str">
            <v>Bomba Hidráulica Submersível, trifásica, com motor elétrico com potência de 2CV - 220V/380V, marca ABS modelo UNI 600T ou similar, exclusive acessórios.  Fornecimento e colocação. (desonerado)</v>
          </cell>
          <cell r="E1641" t="str">
            <v>un</v>
          </cell>
          <cell r="F1641">
            <v>5711.25</v>
          </cell>
        </row>
        <row r="1642">
          <cell r="C1642" t="str">
            <v>EQ 34.10.0150 (/)</v>
          </cell>
          <cell r="D1642" t="str">
            <v>Bomba Hidráulica Submersível, trifásica, com motor elétrico com potência de 3,5CV - 220V/380V, modelo AFP-100 ou similar, exclusive acessórios.  Fornecimento e colocação. (desonerado)</v>
          </cell>
          <cell r="E1642" t="str">
            <v>un</v>
          </cell>
          <cell r="F1642">
            <v>5825.68</v>
          </cell>
        </row>
        <row r="1643">
          <cell r="C1643" t="str">
            <v>EQ 34.10.0200 (A)</v>
          </cell>
          <cell r="D1643" t="str">
            <v>Bomba centrífuga submersível elétrica, para drenagem de água limpa ou com impurezas e partículas abrasivas ou de uso a seco, sem operador, com material de operação, energia elétrica e material de manutençãoi, com as seguintes especificações mínimas: motor elétrico de 6CV a 3450RPM, mangueira de recalque, cabos de alimentação e comandos elétricos.  Custo horário produtivo. (desonerado)</v>
          </cell>
          <cell r="E1643" t="str">
            <v>h</v>
          </cell>
          <cell r="F1643">
            <v>7.96</v>
          </cell>
        </row>
        <row r="1644">
          <cell r="C1644" t="str">
            <v>EQ 34.10.0203 (/)</v>
          </cell>
          <cell r="D1644" t="str">
            <v>Bomba centrífuga submersível elétrica, para drenagem de água limpa ou com impurezas e partículas abrasivas ou de uso a seco, sem operador, com as seguintes especificações mínimas: motor elétrico de 6CV a 3450RPM, mangueira de recalque, cabos de alimentação e comandos elétricos.  Custo horário improdutivo. (desonerado)</v>
          </cell>
          <cell r="E1644" t="str">
            <v>h</v>
          </cell>
          <cell r="F1644">
            <v>2.98</v>
          </cell>
        </row>
        <row r="1645">
          <cell r="C1645" t="str">
            <v>EQ 34.10.0250 (/)</v>
          </cell>
          <cell r="D1645" t="str">
            <v>Bomba Hidráulica Submersível, trifásica, com motor elétrico com potência de 8CV - 220V/380V, modelo JUMBO S1ND ou similar, exclusive acessórios.  Fornecimento e instalação hidráulica e elétrica. (desonerado)</v>
          </cell>
          <cell r="E1645" t="str">
            <v>un</v>
          </cell>
          <cell r="F1645">
            <v>19533.45</v>
          </cell>
        </row>
        <row r="1646">
          <cell r="C1646" t="str">
            <v>EQ 34.10.0253 (/)</v>
          </cell>
          <cell r="D1646" t="str">
            <v>Bomba hidráulica submersível, trifásica, motor elétrico com potência de 3,8CV, 220/380V, para tubulação de 3", modelo Jumbo 24ND da ABS ou similar.  Fornecimento. (desonerado)</v>
          </cell>
          <cell r="E1646" t="str">
            <v>un</v>
          </cell>
          <cell r="F1646">
            <v>16200</v>
          </cell>
        </row>
        <row r="1647">
          <cell r="C1647" t="str">
            <v>EQ 34.10.0256 (/)</v>
          </cell>
          <cell r="D1647" t="str">
            <v>Bomba hidráulica submersível, trifásica, motor elétrico com potência de 2CV, 220/380V, para tubulação de 2", modelo Jumbo 14D da ABS ou similar.  Fornecimento. (desonerado)</v>
          </cell>
          <cell r="E1647" t="str">
            <v>un</v>
          </cell>
          <cell r="F1647">
            <v>6984.29</v>
          </cell>
        </row>
        <row r="1648">
          <cell r="C1648" t="str">
            <v>EQ 34.10.0259 (/)</v>
          </cell>
          <cell r="D1648" t="str">
            <v>Bomba hidráulica submersível, trifásica, motor elétrico com potência de 1,5CV, 220/380V, para tubulação de 2", modelo Jumbo 12D da ABS ou similar.  Fornecimento. (desonerado)</v>
          </cell>
          <cell r="E1648" t="str">
            <v>un</v>
          </cell>
          <cell r="F1648">
            <v>11970</v>
          </cell>
        </row>
        <row r="1649">
          <cell r="C1649" t="str">
            <v>EQ 34.10.0262 (/)</v>
          </cell>
          <cell r="D1649" t="str">
            <v>Bomba hidráulica submersível, trifásica, motor elétrico com potência de 15CV, 220/380V, para tubulação de 6", modelo Jumbo 84LD da ABS ou similar.  Fornecimento. (desonerado)</v>
          </cell>
          <cell r="E1649" t="str">
            <v>un</v>
          </cell>
          <cell r="F1649">
            <v>21600</v>
          </cell>
        </row>
        <row r="1650">
          <cell r="C1650" t="str">
            <v>EQ 34.10.0265 (/)</v>
          </cell>
          <cell r="D1650" t="str">
            <v>Bomba hidráulica submersível, trifásica, motor elétrico com potência de 15CV, 220/380V, para tubulação de 4", modelo Jumbo 84ND da ABS ou similar.  Fornecimento. (desonerado)</v>
          </cell>
          <cell r="E1650" t="str">
            <v>un</v>
          </cell>
          <cell r="F1650">
            <v>20700</v>
          </cell>
        </row>
        <row r="1651">
          <cell r="C1651" t="str">
            <v>EQ 34.10.0268 (/)</v>
          </cell>
          <cell r="D1651" t="str">
            <v>Bomba hidráulica submersível, trifásica, motor elétrico com potência de 9CV, 220/380V, para tubulação de 4", modelo Jumbo 54HD da ABS ou similar.  Fornecimento. (desonerado)</v>
          </cell>
          <cell r="E1651" t="str">
            <v>un</v>
          </cell>
          <cell r="F1651">
            <v>9673.4</v>
          </cell>
        </row>
        <row r="1652">
          <cell r="C1652" t="str">
            <v>EQ 34.10.0271 (/)</v>
          </cell>
          <cell r="D1652" t="str">
            <v>Bomba hidráulica submersível, trifásica, motor elétrico com potência de 6CV, 220/380V, para tubulação de 3", modelo Jumbo 30MD da ABS ou similar.  Fornecimento. (desonerado)</v>
          </cell>
          <cell r="E1652" t="str">
            <v>un</v>
          </cell>
          <cell r="F1652">
            <v>7955</v>
          </cell>
        </row>
        <row r="1653">
          <cell r="C1653" t="str">
            <v>EQ 34.10.0274 (/)</v>
          </cell>
          <cell r="D1653" t="str">
            <v>Bomba hidráulica submersível, trifásica, motor elétrico com potência de 6CV, 220/380V, para tubulação de 2", modelo Jumbo 30HD da ABS ou similar.  Fornecimento. (desonerado)</v>
          </cell>
          <cell r="E1653" t="str">
            <v>un</v>
          </cell>
          <cell r="F1653">
            <v>7955</v>
          </cell>
        </row>
        <row r="1654">
          <cell r="C1654" t="str">
            <v>EQ 34.10.0300 (A)</v>
          </cell>
          <cell r="D1654" t="str">
            <v>Bomba hidráulica centrífuga submersa, com motor elétrico de 10CV, exclusive acessórios.   Fornecimento e instalação hidráulica e elétrica. (desonerado)</v>
          </cell>
          <cell r="E1654" t="str">
            <v>un</v>
          </cell>
          <cell r="F1654">
            <v>4667.8599999999997</v>
          </cell>
        </row>
        <row r="1655">
          <cell r="C1655" t="str">
            <v>EQ 34.10.0325 (/)</v>
          </cell>
          <cell r="D1655" t="str">
            <v>Bomba hidráulica submersível trifásica, para águas residuais, motor 3,0KW a 3430 rpm, grau de proteção F, isolamento IP-68, versão CP, com 10m de cabo trifásico, conexão de descarga de 3", suporte de tubos guia de 2", dois lances de tubo guia de aço galvanizado com 6m cada, corrente de aço galvanizada de 3/16" com 6m, jogo de chumbadores de aço inox, modelo CP 3085, tipo HT, Flygt ou similar.  Fornecimento. (desonerado)</v>
          </cell>
          <cell r="E1655" t="str">
            <v>un</v>
          </cell>
          <cell r="F1655">
            <v>8525.16</v>
          </cell>
        </row>
        <row r="1656">
          <cell r="C1656" t="str">
            <v>EQ 34.10.0350 (A)</v>
          </cell>
          <cell r="D1656" t="str">
            <v>Bomba submersível para esgoto sanitário, curva 483, 7,5KW-1745RPM, 220/380 ou 440V,  trifásico, descarga de 100m, modelo CP 3127, tipo Flygt ou similar.  Fornecimento, instalação hidráulica e elétrica. (desonerado)</v>
          </cell>
          <cell r="E1656" t="str">
            <v>un</v>
          </cell>
          <cell r="F1656">
            <v>20924.63</v>
          </cell>
        </row>
        <row r="1657">
          <cell r="C1657" t="str">
            <v>EQ 34.10.0400 (/)</v>
          </cell>
          <cell r="D1657" t="str">
            <v>Bomba Hidráulica Centrífuga Submersível, de 30CV, saída de 4" ou 6", modelo Jumbo 201, fabricação ABS ou similar.  Fornecimento. (desonerado)</v>
          </cell>
          <cell r="E1657" t="str">
            <v>un</v>
          </cell>
          <cell r="F1657">
            <v>66000</v>
          </cell>
        </row>
        <row r="1658">
          <cell r="C1658" t="str">
            <v>EQ 34.10.0450 (/)</v>
          </cell>
          <cell r="D1658" t="str">
            <v>Moto-bomba sobre rodas, com bomba centrífuga auto-escorvante de rotor aberto de 4CV, para drenagem de água limpa ou com impurezas e partículas abrasivas, sem operador, com material de operação e material de manutenção, com as seguintes especificações mínimas: motor à gasolina de 4CV, sucção de 2" e recalque de 1 1/2", com respectivas mangueiras e acessórios.  Custo horário produtivo. (desonerado)</v>
          </cell>
          <cell r="E1658" t="str">
            <v>h</v>
          </cell>
          <cell r="F1658">
            <v>3.39</v>
          </cell>
        </row>
        <row r="1659">
          <cell r="C1659" t="str">
            <v>EQ 34.10.0453 (/)</v>
          </cell>
          <cell r="D1659" t="str">
            <v>Moto-bomba sobre rodas, com bomba centrífuga auto-escorvante de rotor aberto de 4CV, para drenagem de água limpa ou com impurezas e partículas abrasivas, sem operador, com as seguintes especificações mínimas: motor à gasolina de 4CV, sucção de 2" e recalque de 1 1/2", com respectivas mangueiras e acessórios.  Custo horário improdutivo. (desonerado)</v>
          </cell>
          <cell r="E1659" t="str">
            <v>h</v>
          </cell>
          <cell r="F1659">
            <v>0.34</v>
          </cell>
        </row>
        <row r="1660">
          <cell r="C1660" t="str">
            <v>EQ 34.10.0500 (A)</v>
          </cell>
          <cell r="D1660" t="str">
            <v>Moto-bomba sobre rodas, com bomba centrífuga auto-escorvante de rotor aberto de 5,3HP, para drenagem de água limpa ou com impurezas e partículas abrasivas, sem operador, com material de operação e material de manutenção, com as seguintes especificações mínimas: motor à gasolina de 5,3HP, sucção de 3" e recalque de 3", com respectivas mangueiras e acessórios.  Custo horário produtivo. (desonerado)</v>
          </cell>
          <cell r="E1660" t="str">
            <v>h</v>
          </cell>
          <cell r="F1660">
            <v>18.899999999999999</v>
          </cell>
        </row>
        <row r="1661">
          <cell r="C1661" t="str">
            <v>EQ 34.10.0503 (/)</v>
          </cell>
          <cell r="D1661" t="str">
            <v>Moto-bomba sobre rodas, com bomba centrífuga auto-escorvante de rotor aberto de 5,3HP, para drenagem de água limpa ou com impurezas e partículas abrasivas, sem operador, com material de operação, com as seguintes especificações mínimas: motor à gasolina de 5,3HP, sucção de 3" e recalque de 3", com respectivas mangueiras e acessórios.  Custo horário improdutivo. (desonerado)</v>
          </cell>
          <cell r="E1661" t="str">
            <v>h</v>
          </cell>
          <cell r="F1661">
            <v>10.49</v>
          </cell>
        </row>
        <row r="1662">
          <cell r="C1662" t="str">
            <v>EQ 34.10.0551 (/)</v>
          </cell>
          <cell r="D1662" t="str">
            <v>Moto Bomba Susuki ou similar, com bomba centrífuga auto-escorvante de rotor aberto, bocais de sucção de 3 , motor a gasolina de 5,3HP, inclusive mangueiras de sucção e recalque, sem operador.  Fornecimento. (desonerado)</v>
          </cell>
          <cell r="E1662" t="str">
            <v>un</v>
          </cell>
          <cell r="F1662">
            <v>2000</v>
          </cell>
        </row>
        <row r="1663">
          <cell r="C1663" t="str">
            <v>EQ 34.10.0600 (A)</v>
          </cell>
          <cell r="D1663" t="str">
            <v>Recuperação de bomba hidráulica, centrífuga, trifásica, com motor elétrico de 3/4CV - 220V/380V, compreendendo a troca de selo, gaxetas, buchas, mancal, rolamentos e a pintura externa. (desonerado)</v>
          </cell>
          <cell r="E1663" t="str">
            <v>un</v>
          </cell>
          <cell r="F1663">
            <v>340</v>
          </cell>
        </row>
        <row r="1664">
          <cell r="C1664" t="str">
            <v>EQ 34.10.0650 (A)</v>
          </cell>
          <cell r="D1664" t="str">
            <v>Recuperação de bomba hidráulica, centrífuga submersível, monofásica, com motor elétrico de 1CV - 220V/380V, tipo ABS ou similar, compreendendo a troca de selo, gaxetas, buchas, mancal, rolamentos e a pintura externa. (desonerado)</v>
          </cell>
          <cell r="E1664" t="str">
            <v>un</v>
          </cell>
          <cell r="F1664">
            <v>1657.5</v>
          </cell>
        </row>
        <row r="1665">
          <cell r="C1665" t="str">
            <v>EQ 34.10.0670 (/)</v>
          </cell>
          <cell r="D1665" t="str">
            <v>Recuperação de bomba hidráulica centrífuga, trifásica, motor elétrico de 1CV, modelo 250RS, Dancor ou similar, compreendendo a troca de selo, gaxetas, buchas, mancal, rolamentos e pintura externa. (desonerado)</v>
          </cell>
          <cell r="E1665" t="str">
            <v>un</v>
          </cell>
          <cell r="F1665">
            <v>593</v>
          </cell>
        </row>
        <row r="1666">
          <cell r="C1666" t="str">
            <v>EQ 34.10.0685 (/)</v>
          </cell>
          <cell r="D1666" t="str">
            <v>Recuperação de bomba hidráulica centrífuga, com motor elétrico, potência de 2CV, 220V, compreendendo a troca de selo, gaxetas, buchas, mancal, rolamentos e a pintura externa. (desonerado)</v>
          </cell>
          <cell r="E1666" t="str">
            <v>un</v>
          </cell>
          <cell r="F1666">
            <v>540</v>
          </cell>
        </row>
        <row r="1667">
          <cell r="C1667" t="str">
            <v>EQ 34.10.0700 (A)</v>
          </cell>
          <cell r="D1667" t="str">
            <v>Recuperação de bomba hidráulica, submersível, trifásica, com motor elétrico de 2CV - 220V/380V, tipo ABS ou similar, compreendendo a troca de selo, gaxetas, buchas, mancal, rolamentos e a pintura externa. (desonerado)</v>
          </cell>
          <cell r="E1667" t="str">
            <v>un</v>
          </cell>
          <cell r="F1667">
            <v>2808.75</v>
          </cell>
        </row>
        <row r="1668">
          <cell r="C1668" t="str">
            <v>EQ 34.10.0750 (A)</v>
          </cell>
          <cell r="D1668" t="str">
            <v>Recuperação de bomba hidráulica, centrifuga submersível, tipo "sapo", trifásica, com motor elétrico de 2CV - 220V, compreendendo a troca de selo, gaxetas, buchas, mancal, rolamentos e a pintura externa. (desonerado)</v>
          </cell>
          <cell r="E1668" t="str">
            <v>un</v>
          </cell>
          <cell r="F1668">
            <v>1343.21</v>
          </cell>
        </row>
        <row r="1669">
          <cell r="C1669" t="str">
            <v>EQ 34.10.0800 (A)</v>
          </cell>
          <cell r="D1669" t="str">
            <v>Recuperação de bomba hidráulica, vazão de 42m3/h, centrífuga submersível, refrigerada a água, trifásica com motor elétrico de 2,4CV - 220V/380V, compreendendo a troca de selo, gaxetas, buchas, mancal, rolamentos e a pintura externa. (desonerado)</v>
          </cell>
          <cell r="E1669" t="str">
            <v>un</v>
          </cell>
          <cell r="F1669">
            <v>1092.5</v>
          </cell>
        </row>
        <row r="1670">
          <cell r="C1670" t="str">
            <v>EQ 34.10.0850 (A)</v>
          </cell>
          <cell r="D1670" t="str">
            <v>Recuperação de bomba hidráulica, centrífuga submersível, trifásica com motor elétrico de 3,5CV - 220V/380V, compreendendo a troca de selo, gaxetas, buchas, mancal, rolamentos e a pintura externa, tipo AFP-100 ou similar. (desonerado)</v>
          </cell>
          <cell r="E1670" t="str">
            <v>un</v>
          </cell>
          <cell r="F1670">
            <v>2865.97</v>
          </cell>
        </row>
        <row r="1671">
          <cell r="C1671" t="str">
            <v>EQ 34.10.0870 (/)</v>
          </cell>
          <cell r="D1671" t="str">
            <v>Recuperação de bomba hidráulica centrífuga, submersível, trifásica, motor elétrico de 3,8CV modelo Jumbo 24ND, ABS ou similar, compreendendo a troca de selo, gaxetas, buchas, mancal, rolamentos e pintura externa. (desonerado)</v>
          </cell>
          <cell r="E1671" t="str">
            <v>un</v>
          </cell>
          <cell r="F1671">
            <v>8100</v>
          </cell>
        </row>
        <row r="1672">
          <cell r="C1672" t="str">
            <v>EQ 34.10.0880 (/)</v>
          </cell>
          <cell r="D1672" t="str">
            <v>Recuperação de bomba hidráulica centrífuga, trifásica, motor elétrico de 5CV, série CAM,  modelo 618TJM, Dancor ou similar, compreendendo a troca de selo, gaxetas, buchas, mancal, rolamentos e pintura externa. (desonerado)</v>
          </cell>
          <cell r="E1672" t="str">
            <v>un</v>
          </cell>
          <cell r="F1672">
            <v>1082.51</v>
          </cell>
        </row>
        <row r="1673">
          <cell r="C1673" t="str">
            <v>EQ 34.10.0900 (A)</v>
          </cell>
          <cell r="D1673" t="str">
            <v>Recuperação de bomba hidráulica, centrífuga submersível, trifásica com motor elétrico de 8CV - 220V/380V, tipo JUMBO S1ND ou similar, compreendendo a troca de selo, gaxetas, buchas, mancal, rolamentos e a pintura externa. (desonerado)</v>
          </cell>
          <cell r="E1673" t="str">
            <v>un</v>
          </cell>
          <cell r="F1673">
            <v>9719.85</v>
          </cell>
        </row>
        <row r="1674">
          <cell r="C1674" t="str">
            <v>EQ 34.10.0930 (/)</v>
          </cell>
          <cell r="D1674" t="str">
            <v>Recuperação de bomba hidráulica centrífuga, submersível, trifásica, motor elétrico de 9CV modelo Jumbo 54HD, ABS ou similar, compreendendo a troca de selo, gaxetas, buchas, mancal, rolamentos e pintura externa. (desonerado)</v>
          </cell>
          <cell r="E1674" t="str">
            <v>un</v>
          </cell>
          <cell r="F1674">
            <v>4836.7</v>
          </cell>
        </row>
        <row r="1675">
          <cell r="C1675" t="str">
            <v>EQ 34.10.0950 (A)</v>
          </cell>
          <cell r="D1675" t="str">
            <v>Recuperação de bomba hidráulica, centrífuga submersível, trifásica com motor elétrico de 4,2CV - 220V/380V, tipo SPV 30/2 ou similar, compreendendo a troca de selo, gaxetas, buchas, mancal, rolamentos e a pintura externa. (desonerado)</v>
          </cell>
          <cell r="E1675" t="str">
            <v>un</v>
          </cell>
          <cell r="F1675">
            <v>5005.3500000000004</v>
          </cell>
        </row>
        <row r="1676">
          <cell r="C1676" t="str">
            <v>EQ 34.10.1000 (A)</v>
          </cell>
          <cell r="D1676" t="str">
            <v>Recuperação de bomba hidráulica, centrífuga submersível, trifásica com motor elétrico de 6,3CV - 220V/380V, compreendendo a troca de selo, gaxetas, buchas, mancal, rolamentos e a pintura externa, tipo SPV 40/C ou similar. (desonerado)</v>
          </cell>
          <cell r="E1676" t="str">
            <v>un</v>
          </cell>
          <cell r="F1676">
            <v>6910.58</v>
          </cell>
        </row>
        <row r="1677">
          <cell r="C1677" t="str">
            <v>EQ 34.10.1050 (/)</v>
          </cell>
          <cell r="D1677" t="str">
            <v>Recuperação de Bomba Hidráulica Centrífuga Submersível, de 30CV, saída de 4" ou 6", modelo Jumbo 201, fabricação ABS ou similar. (desonerado)</v>
          </cell>
          <cell r="E1677" t="str">
            <v>un</v>
          </cell>
          <cell r="F1677">
            <v>33000</v>
          </cell>
        </row>
        <row r="1678">
          <cell r="C1678" t="str">
            <v>EQ 34.15 Eletrobombas</v>
          </cell>
        </row>
        <row r="1679">
          <cell r="C1679" t="str">
            <v>EQ 34.15.0200 (/)</v>
          </cell>
          <cell r="D1679" t="str">
            <v>Bomba Hidráulica Centrífuga trifásica, com motor elétrico de 3/4CV - 220V/380V, marca Worthington modelo D-520 ou similar, exclusive acessórios.  Fornecimento e colocação. (desonerado)</v>
          </cell>
          <cell r="E1679" t="str">
            <v>un</v>
          </cell>
          <cell r="F1679">
            <v>773.75</v>
          </cell>
        </row>
        <row r="1680">
          <cell r="C1680" t="str">
            <v>EQ 34.15.0250 (A)</v>
          </cell>
          <cell r="D1680" t="str">
            <v>Bomba Hidráulica Centrífuga, com motor elétrico, potência de 1CV, sucção de 1", elevação de 1", vazão de 5m3/h, altura manométrica máxima de 35MCA, trifásica, modelo 250RS da Dancor ou similar, exclusive acessórios.  Fornecimento e colocação. (desonerado)</v>
          </cell>
          <cell r="E1680" t="str">
            <v>un</v>
          </cell>
          <cell r="F1680">
            <v>1369.01</v>
          </cell>
        </row>
        <row r="1681">
          <cell r="C1681" t="str">
            <v>EQ 34.15.0253 (/)</v>
          </cell>
          <cell r="D1681" t="str">
            <v>Bomba Hidráulica centrífuga, trifásica, motor elétrico 220/380V, com potência de 5CV, com sucção de 2" e elevação de 1 1/2", série CAM, modelo 618TJM, Dancor ou similar.  Fornecimento. (desonerado)</v>
          </cell>
          <cell r="E1681" t="str">
            <v>un</v>
          </cell>
          <cell r="F1681">
            <v>2165.0100000000002</v>
          </cell>
        </row>
        <row r="1682">
          <cell r="C1682" t="str">
            <v>EQ 34.15.0350 (A)</v>
          </cell>
          <cell r="D1682" t="str">
            <v>Bomba Hidráulica Centrífuga, com motor elétrico, potência de 2CV; exclusive acessórios.   Fornecimento e colocação. (desonerado)</v>
          </cell>
          <cell r="E1682" t="str">
            <v>un</v>
          </cell>
          <cell r="F1682">
            <v>1289.8499999999999</v>
          </cell>
        </row>
        <row r="1683">
          <cell r="C1683" t="str">
            <v>EQ 34.15.0370 (/)</v>
          </cell>
          <cell r="D1683" t="str">
            <v>Bomba hidráulica centrífuga, trifásica, motor elétrico de 3CV, tipo Mark Peerless DB7-C ou similar, exclusive acessórios.  Fornecimento e colocação. (desonerado)</v>
          </cell>
          <cell r="E1683" t="str">
            <v>un</v>
          </cell>
          <cell r="F1683">
            <v>1270.75</v>
          </cell>
        </row>
        <row r="1684">
          <cell r="C1684" t="str">
            <v>EQ 34.15.0470 (/)</v>
          </cell>
          <cell r="D1684" t="str">
            <v>Bomba hidráulica centrífuga, trifásica, motor elétrico de 7,5CV, modelo DS9, WEG ou similar, exclusive acessórios.  Fornecimento e colocação. (desonerado)</v>
          </cell>
          <cell r="E1684" t="str">
            <v>un</v>
          </cell>
          <cell r="F1684">
            <v>2916.75</v>
          </cell>
        </row>
        <row r="1685">
          <cell r="C1685" t="str">
            <v>EQ 34.15.0500 (/)</v>
          </cell>
          <cell r="D1685" t="str">
            <v>Bomba Hidráulica Centrífuga, com motor elétrico, potência de 10CV; exclusive acessórios.   Fornecimento e colocação. (desonerado)</v>
          </cell>
          <cell r="E1685" t="str">
            <v>un</v>
          </cell>
          <cell r="F1685">
            <v>4700.51</v>
          </cell>
        </row>
        <row r="1686">
          <cell r="C1686" t="str">
            <v>EQ 34.15.0600 (/)</v>
          </cell>
          <cell r="D1686" t="str">
            <v>Bomba Hidráulica Centrífuga trifásica, com motor elétrico de 15CV - 220V/380V, marca Worthington modelo D-1020 ou similar, exclusive acessórios.  Fornecimento e colocação. (desonerado)</v>
          </cell>
          <cell r="E1686" t="str">
            <v>un</v>
          </cell>
          <cell r="F1686">
            <v>4606.6099999999997</v>
          </cell>
        </row>
        <row r="1687">
          <cell r="C1687" t="str">
            <v>EQ 34.15.0700 (/)</v>
          </cell>
          <cell r="D1687" t="str">
            <v>Bomba Hidráulica Centrífuga, trifásica, com motor elétrico com potência de 25CV - 220V/380V, sucção de 2", elevação de 1 1/2", vazão de 40m3/h, altura de recalque de 90m, marca Alleri ou similar, exclusive acessórios.  Fornecimento e colocação. (desonerado)</v>
          </cell>
          <cell r="E1687" t="str">
            <v>un</v>
          </cell>
          <cell r="F1687">
            <v>7951.19</v>
          </cell>
        </row>
        <row r="1688">
          <cell r="C1688" t="str">
            <v>EQ 34.15.0800 (/)</v>
          </cell>
          <cell r="D1688" t="str">
            <v>Bomba de eixo vertical, 1HP, 380V, diâmetro de 2" do tubo de elevação, AMT=5m, vazão de 26m3/h, modelo 1063 da Dancor, ou similar.  Fornecimento e colocação. (desonerado)</v>
          </cell>
          <cell r="E1688" t="str">
            <v>un</v>
          </cell>
          <cell r="F1688">
            <v>1898.21</v>
          </cell>
        </row>
        <row r="1689">
          <cell r="C1689" t="str">
            <v>EQ 34.15.1000 (A)</v>
          </cell>
          <cell r="D1689" t="str">
            <v>Recuperação de bomba hidráulica, centrífuga, trifásica, com motor elétrico de 0,5CV, vazão de 9m3/h, compreendendo a troca de selo, gaxetas, buchas, mancal, rolamentos e a pintura externa, tipo Mark Peerless XD2-003 ou similar. (desonerado)</v>
          </cell>
          <cell r="E1689" t="str">
            <v>un</v>
          </cell>
          <cell r="F1689">
            <v>227.85</v>
          </cell>
        </row>
        <row r="1690">
          <cell r="C1690" t="str">
            <v>EQ 34.15.1200 (A)</v>
          </cell>
          <cell r="D1690" t="str">
            <v>Recuperação de bomba hidráulica, centrífuga, trifásica, com motor elétrico de 3CV, tipo Mark Peerless DBC 710 ou similar, compreendendo a troca de selo, gaxetas, buchas, mancal, rolamentos e a pintura externa. (desonerado)</v>
          </cell>
          <cell r="E1690" t="str">
            <v>un</v>
          </cell>
          <cell r="F1690">
            <v>588.5</v>
          </cell>
        </row>
        <row r="1691">
          <cell r="C1691" t="str">
            <v>EQ 34.15.1250 (A)</v>
          </cell>
          <cell r="D1691" t="str">
            <v>Recuperação de bomba hidráulica, centrífuga, trifásica, com motor elétrico de 7,5CV - 220/380V, tipo Mark Peerless DS9-009 ou similar, compreendendo a troca de selo, gaxetas, buchas, mancal, rolamentos e a pintura externa. (desonerado)</v>
          </cell>
          <cell r="E1691" t="str">
            <v>un</v>
          </cell>
          <cell r="F1691">
            <v>1411.5</v>
          </cell>
        </row>
        <row r="1692">
          <cell r="C1692" t="str">
            <v>EQ 34.15.1400 (A)</v>
          </cell>
          <cell r="D1692" t="str">
            <v>Recuperação de bomba hidráulica, centrífuga, trifásica, com motor elétrico de 10CV - 220/380V, compreendendo a troca de selo, gaxetas, buchas, mancal, rolamentos e a pintura externa. (desonerado)</v>
          </cell>
          <cell r="E1692" t="str">
            <v>un</v>
          </cell>
          <cell r="F1692">
            <v>2287.06</v>
          </cell>
        </row>
        <row r="1693">
          <cell r="C1693" t="str">
            <v>EQ 34.15.1700 (A)</v>
          </cell>
          <cell r="D1693" t="str">
            <v>Recuperação de bomba hidráulica, centrífuga, trifásica, com motor elétrico de 15CV - 220/380V, tipo Worthington D-1020 ou similar, compreendendo a troca de selo, gaxetas, buchas, mancal, rolamentos e a pintura externa. (desonerado)</v>
          </cell>
          <cell r="E1693" t="str">
            <v>un</v>
          </cell>
          <cell r="F1693">
            <v>2251.7399999999998</v>
          </cell>
        </row>
        <row r="1694">
          <cell r="C1694" t="str">
            <v>EQ 34.15.1800 (A)</v>
          </cell>
          <cell r="D1694" t="str">
            <v>Recuperação de bomba hidráulica, centrífuga, trifásica, com motor elétrico de 25CV - 220/380V, sucção com diâmetro de 2", recalque com diâmetro de 1 1/2", compreendendo a troca de selo, gaxetas, buchas, mancal, rolamentos e a pintura externa, tipo Alleri ou similar. (desonerado)</v>
          </cell>
          <cell r="E1694" t="str">
            <v>un</v>
          </cell>
          <cell r="F1694">
            <v>3917</v>
          </cell>
        </row>
        <row r="1696">
          <cell r="C1696" t="str">
            <v>EQ 39.05 Equipamento para Desobstrução e Dragagem</v>
          </cell>
        </row>
        <row r="1697">
          <cell r="C1697" t="str">
            <v>EQ 39.05.0150 (B)</v>
          </cell>
          <cell r="D1697" t="str">
            <v>Equipamento de jato d'água de alta pressão (Sewer-Jet ou similar), com motorista, operador, ajudante, material de operação e material de manutenção, inclusive o fornecimento de água, com as seguintes especificações mínimas: sistema de bombeamento de alta pressão, vazão de 260 lpm, unidade motora, tanque reservatório de 6000l, mangueira de 1"com acessórios e opcionais.  Custo horário corrido. (desonerado)</v>
          </cell>
          <cell r="E1697" t="str">
            <v>h</v>
          </cell>
          <cell r="F1697">
            <v>197.2</v>
          </cell>
        </row>
        <row r="1698">
          <cell r="C1698" t="str">
            <v>EQ 39.05.0153 (B)</v>
          </cell>
          <cell r="D1698" t="str">
            <v>Equipamento de alta pressão para sucção e limpeza de detritos (Vac-All ou similar), com motorista, operador, ajudante, material de opração e material de manutenção, inclusive vazamento do material recolhido, com as seguintas especificações mínimas: depósito para detritos com capacidade de 11.000l, porta articulável, sistema de sucção com vazão de 340m3/min, tanque de água de 1.000l, mangote de sucção de 12", com acessórios e opcionais.  Custo horário corrido. (desonerado)</v>
          </cell>
          <cell r="E1698" t="str">
            <v>h</v>
          </cell>
          <cell r="F1698">
            <v>251.78</v>
          </cell>
        </row>
        <row r="1699">
          <cell r="C1699" t="str">
            <v>EQ 39.05.0200 (B)</v>
          </cell>
          <cell r="D1699" t="str">
            <v>Equipamento combinado, vácuo/hidrojato para sucção e limpeza de detritos, com motorista, operador, ajudante, material de operação e material de manutenção, inclusive o fornecimento d'água e o vazamento do material recolhido, com as seguintes especificações mínimas: depósito para detritos e  reservatório de água divididos, totalizando 8.000l, bomba de alta pressão e alto vácuo, tomada de força, carretel e mangueira de alta pressão, mangote de 4", com acessórios e opcionais.  Custo horário corrido. (desonerado)</v>
          </cell>
          <cell r="E1699" t="str">
            <v>h</v>
          </cell>
          <cell r="F1699">
            <v>171.18</v>
          </cell>
        </row>
        <row r="1700">
          <cell r="C1700" t="str">
            <v>EQ 39.05.0250 (A)</v>
          </cell>
          <cell r="D1700" t="str">
            <v>Equipamento para desobstrução de galerias (Bucket - Machine), sem operador, com material de operação e material de manutenção, com as seguintes especificações mínimas: motor diesel de 12CV, avanço mecânico, jogo completo de acessórios e rebocável.  Custo horário produtivo. (desonerado)</v>
          </cell>
          <cell r="E1700" t="str">
            <v>h</v>
          </cell>
          <cell r="F1700">
            <v>21.41</v>
          </cell>
        </row>
        <row r="1701">
          <cell r="C1701" t="str">
            <v>EQ 39.05.0253 (/)</v>
          </cell>
          <cell r="D1701" t="str">
            <v>Equipamento para desobstrução de galerias (Bucket - Machine), sem operador, com material de operação, com as seguintes especificações mínimas: motor diesel de 12CV, avanço mecânico, jogo completo de acessórios e rebocável.  Custo horário improdutivo (motor funcionando). (desonerado)</v>
          </cell>
          <cell r="E1701" t="str">
            <v>h</v>
          </cell>
          <cell r="F1701">
            <v>10.59</v>
          </cell>
        </row>
        <row r="1702">
          <cell r="C1702" t="str">
            <v>EQ 39.05.0256 (/)</v>
          </cell>
          <cell r="D1702" t="str">
            <v>Equipamento para desobstrução de galerias (Bucket - Machine), sem operador, com as seguintes especificações mínimas: motor diesel de 12CV, avanço mecânico, jogo completo de acessórios e rebocável.  Custo horário improdutivo (motor desligado). (desonerado)</v>
          </cell>
          <cell r="E1702" t="str">
            <v>h</v>
          </cell>
          <cell r="F1702">
            <v>7.62</v>
          </cell>
        </row>
        <row r="1703">
          <cell r="C1703" t="str">
            <v>EQ 39.05.0300 (/)</v>
          </cell>
          <cell r="D1703" t="str">
            <v>Escavadeira sobre esteiras, com Clam - Shell, capacidade de 0,78m3, com operador, com material de operação e material de manutenção.  Custo horário corrido. (desonerado)</v>
          </cell>
          <cell r="E1703" t="str">
            <v>h</v>
          </cell>
          <cell r="F1703">
            <v>250</v>
          </cell>
        </row>
        <row r="1704">
          <cell r="C1704" t="str">
            <v>EQ 39.05.0350 (/)</v>
          </cell>
          <cell r="D1704" t="str">
            <v>Escavadeira sobre esteiras, com Drag - Line, capacidade de 0,78m3, com operador, com material de operação e material de manutenção.  Custo horário corrido. (desonerado)</v>
          </cell>
          <cell r="E1704" t="str">
            <v>h</v>
          </cell>
          <cell r="F1704">
            <v>250</v>
          </cell>
        </row>
        <row r="1706">
          <cell r="C1706" t="str">
            <v>EQ 44.05 Equipamento de Ar Comprimido</v>
          </cell>
        </row>
        <row r="1707">
          <cell r="C1707" t="str">
            <v>EQ 44.05.0050 (/)</v>
          </cell>
          <cell r="D1707" t="str">
            <v>Broca de metal duro para perfuratriz pneumática, com comprimento de 0,80m, série 12 (800x40)mm, haste de 7/8".  Custo horário produtivo. (desonerado)</v>
          </cell>
          <cell r="E1707" t="str">
            <v>h</v>
          </cell>
          <cell r="F1707">
            <v>11.69</v>
          </cell>
        </row>
        <row r="1708">
          <cell r="C1708" t="str">
            <v>EQ 44.05.0053 (/)</v>
          </cell>
          <cell r="D1708" t="str">
            <v>Broca de metal duro para perfuratriz pneumática, com comprimento de 1,60m, série 12 (1600x39)mm, haste de 7/8".  Custo horário produtivo. (desonerado)</v>
          </cell>
          <cell r="E1708" t="str">
            <v>h</v>
          </cell>
          <cell r="F1708">
            <v>14.63</v>
          </cell>
        </row>
        <row r="1709">
          <cell r="C1709" t="str">
            <v>EQ 44.05.0056 (/)</v>
          </cell>
          <cell r="D1709" t="str">
            <v>Broca de metal duro para perfuratriz pneumática, com comprimento de 2,40m, série 12 (2400x38)mm, haste de 7/8".  Custo horário produtivo. (desonerado)</v>
          </cell>
          <cell r="E1709" t="str">
            <v>h</v>
          </cell>
          <cell r="F1709">
            <v>17.8</v>
          </cell>
        </row>
        <row r="1710">
          <cell r="C1710" t="str">
            <v>EQ 44.05.0059 (/)</v>
          </cell>
          <cell r="D1710" t="str">
            <v>Mangueira para compressor de ar, duas lonas, diâmetro de 3/4".  Custo horário corrido por decâmetro. (desonerado)</v>
          </cell>
          <cell r="E1710" t="str">
            <v>h.dam</v>
          </cell>
          <cell r="F1710">
            <v>0.1</v>
          </cell>
        </row>
        <row r="1711">
          <cell r="C1711" t="str">
            <v>EQ 44.05.0100 (B)</v>
          </cell>
          <cell r="D1711" t="str">
            <v>Compressor de ar, portátil e rebocável, sem operador, com material de operação e material de manutenção, com as seguintes especificações mínimas: motor diesel de 40CV, pressão de trabalho de 102PSI, descarga livre de 170PCM.  Custo horário produtivo. (desonerado)</v>
          </cell>
          <cell r="E1711" t="str">
            <v>h</v>
          </cell>
          <cell r="F1711">
            <v>58.32</v>
          </cell>
        </row>
        <row r="1712">
          <cell r="C1712" t="str">
            <v>EQ 44.05.0103 (/)</v>
          </cell>
          <cell r="D1712" t="str">
            <v>Compressor de ar, portátil e rebocável, sem operador, com material de operação, com as seguintes especificações mínimas: motor diesel de 40CV, pressão de trabalho de 102PSI, descarga livre de 170PCM.  Custo horário improdutivo (motor funcionando). (desonerado)</v>
          </cell>
          <cell r="E1712" t="str">
            <v>h</v>
          </cell>
          <cell r="F1712">
            <v>24.39</v>
          </cell>
        </row>
        <row r="1713">
          <cell r="C1713" t="str">
            <v>EQ 44.05.0106 (/)</v>
          </cell>
          <cell r="D1713" t="str">
            <v>Compressor de ar, portátil e rebocável, sem operador, com as seguintes especificações mínimas: motor diesel de 40CV, pressão de trabalho de 102PSI, descarga livre de 170PCM.  Custo horário improdutivo (motor desligado). (desonerado)</v>
          </cell>
          <cell r="E1713" t="str">
            <v>h</v>
          </cell>
          <cell r="F1713">
            <v>5.32</v>
          </cell>
        </row>
        <row r="1714">
          <cell r="C1714" t="str">
            <v>EQ 44.05.0150 (B)</v>
          </cell>
          <cell r="D1714" t="str">
            <v>Compressor de ar, portátil e rebocável, sem operador, com material de operação e material de manutenção, com as seguintes especificações mínimas: motor diesel de 77CV, pressão de trabalho de 102PSI, descarga livre de 250PCM.  Custo horário produtivo. (desonerado)</v>
          </cell>
          <cell r="E1714" t="str">
            <v>h</v>
          </cell>
          <cell r="F1714">
            <v>62.6</v>
          </cell>
        </row>
        <row r="1715">
          <cell r="C1715" t="str">
            <v>EQ 44.05.0156 (/)</v>
          </cell>
          <cell r="D1715" t="str">
            <v>Compressor de ar, portátil e rebocável, sem operador, com material de operação, com as seguintes especificações mínimas: motor diesel de 77CV, pressão de trabalho de 102PSI, descarga livre de 250PCM.  Custo horário improdutivo (motor funcionando). (desonerado)</v>
          </cell>
          <cell r="E1715" t="str">
            <v>h</v>
          </cell>
          <cell r="F1715">
            <v>26.53</v>
          </cell>
        </row>
        <row r="1716">
          <cell r="C1716" t="str">
            <v>EQ 44.05.0159 (/)</v>
          </cell>
          <cell r="D1716" t="str">
            <v>Compressor de ar, portátil e rebocável, sem operador, com as seguintes especificações mínimas: motor diesel de 77CV, pressão de trabalho de 102PSI, descarga livre de 250PCM.  Custo horário improdutivo (motor desligado). (desonerado)</v>
          </cell>
          <cell r="E1716" t="str">
            <v>h</v>
          </cell>
          <cell r="F1716">
            <v>7.46</v>
          </cell>
        </row>
        <row r="1717">
          <cell r="C1717" t="str">
            <v>EQ 44.05.0162 (/)</v>
          </cell>
          <cell r="D1717" t="str">
            <v>Compressor de ar, portátil e rebocável, sem operador, com material de operação e material de manutenção, com as seguintes especificações mínimas: motor diesel de 77CV, pressão de trabalho de 102PSI, descarga livre de 335PCM.  Custo horário produtivo. (desonerado)</v>
          </cell>
          <cell r="E1717" t="str">
            <v>h</v>
          </cell>
          <cell r="F1717">
            <v>102.17</v>
          </cell>
        </row>
        <row r="1718">
          <cell r="C1718" t="str">
            <v>EQ 44.05.0165 (/)</v>
          </cell>
          <cell r="D1718" t="str">
            <v>Compressor de ar, portatil e rebocabel, sem operador, com material de operacao e material de manutencao, com as seguintes especificacoes minimas: motor diesel de 77CV, pressao de trabalho de 102PSI, descarga livre de 335PCM. Custo horario improdutivo (motor funcionando).</v>
          </cell>
          <cell r="E1718" t="str">
            <v>h</v>
          </cell>
          <cell r="F1718">
            <v>25.73</v>
          </cell>
        </row>
        <row r="1719">
          <cell r="C1719" t="str">
            <v>EQ 44.05.0168 (/)</v>
          </cell>
          <cell r="D1719" t="str">
            <v>Compressor de ar, portatil e rebocabel, sem operador, com material de operacao e material de manutencao, com as seguintes especificacoes minimas: motor diesel de 77CV, pressao de trabalho de 102PSI, descarga livre de 335PCM. Custo horario improdutivo (motor desligado).</v>
          </cell>
          <cell r="E1719" t="str">
            <v>h</v>
          </cell>
          <cell r="F1719">
            <v>17.989999999999998</v>
          </cell>
        </row>
        <row r="1720">
          <cell r="C1720" t="str">
            <v>EQ 44.05.0200 (/)</v>
          </cell>
          <cell r="D1720" t="str">
            <v>Compressor de ar, estacionário, sem operador, com material de operação e material de manutenção, com as seguintes especificações mínimas: motor diesel de 125HP, pressão de trabalho de 100PSI, descarga livre de 631PCM.  Custo horário produtivo. (desonerado)</v>
          </cell>
          <cell r="E1720" t="str">
            <v>h</v>
          </cell>
          <cell r="F1720">
            <v>137.28</v>
          </cell>
        </row>
        <row r="1721">
          <cell r="C1721" t="str">
            <v>EQ 44.05.0203 (/)</v>
          </cell>
          <cell r="D1721" t="str">
            <v>Compressor de ar, estacionário, sem operador, com material de operação, com as seguintes especificações mínimas: motor diesel de 125HP, pressão de trabalho de 100PSI, descarga livre de 631PCM.  Custo horário improdutivo (motor funcionando). (desonerado)</v>
          </cell>
          <cell r="E1721" t="str">
            <v>h</v>
          </cell>
          <cell r="F1721">
            <v>27.3</v>
          </cell>
        </row>
        <row r="1722">
          <cell r="C1722" t="str">
            <v>EQ 44.05.0206 (A)</v>
          </cell>
          <cell r="D1722" t="str">
            <v>Compressor de ar, estacionário, sem operador, com as seguintes especificações mínimas: motor diesel de 125HP, pressão de trabalho de 100PSI, descarga livre de 631PCM.  Custo horário improdutivo (motor desligado).</v>
          </cell>
          <cell r="E1722" t="str">
            <v>h</v>
          </cell>
          <cell r="F1722">
            <v>15.73</v>
          </cell>
        </row>
        <row r="1723">
          <cell r="C1723" t="str">
            <v>EQ 44.05.0600 (A)</v>
          </cell>
          <cell r="D1723" t="str">
            <v>Rompedor Pneumático, peso de 32,6Kg, com material de manutenção, exclusive o operador, ponteiro e mangueira, com as seguintes especificações mínimas: consumo de ar de 38,8l/s, freqüência de impactos 1110 impactos/min.  Custo horário produtivo. (desonerado)</v>
          </cell>
          <cell r="E1723" t="str">
            <v>h</v>
          </cell>
          <cell r="F1723">
            <v>1.69</v>
          </cell>
        </row>
        <row r="1724">
          <cell r="C1724" t="str">
            <v>EQ 44.05.0606 (/)</v>
          </cell>
          <cell r="D1724" t="str">
            <v>Rompedor Pneumático, peso de 32,6Kg, exclusive o operador, ponteiro e mangueira, com as seguintes especificações mínimas: consumo de ar de 38,8l/s, freqüência de impactos 1110 impactos/min.  Custo horário improdutivo (motor desligado). (desonerado)</v>
          </cell>
          <cell r="E1724" t="str">
            <v>h</v>
          </cell>
          <cell r="F1724">
            <v>1.1299999999999999</v>
          </cell>
        </row>
        <row r="1725">
          <cell r="C1725" t="str">
            <v>EQ 44.10 Geradores</v>
          </cell>
        </row>
        <row r="1726">
          <cell r="C1726" t="str">
            <v>EQ 44.10.0050 (A)</v>
          </cell>
          <cell r="D1726" t="str">
            <v>Grupo gerador transportável, com potência de 2500W, sem operador, com material de operação e material de manutenção, com as seguintes especificações mínimas: motor a gasolina de 5,5CV, 110V / 240V de corrente alternada ou 12V / 8,3A de corrente contínua.  Custo horário produtivo. (desonerado)</v>
          </cell>
          <cell r="E1726" t="str">
            <v>h</v>
          </cell>
          <cell r="F1726">
            <v>6.67</v>
          </cell>
        </row>
        <row r="1727">
          <cell r="C1727" t="str">
            <v>EQ 44.10.0056 (/)</v>
          </cell>
          <cell r="D1727" t="str">
            <v>Grupo gerador transportável, com potência de 2500W, sem operador, com as seguintes especificações mínimas: motor a gasolina de 5,5CV, 110V / 240V de corrente alternada ou 12V / 8,3A de corrente contínua.  Custo horário improdutivo. (desonerado)</v>
          </cell>
          <cell r="E1727" t="str">
            <v>h</v>
          </cell>
          <cell r="F1727">
            <v>0.23</v>
          </cell>
        </row>
        <row r="1728">
          <cell r="C1728" t="str">
            <v>EQ 44.10.0100 (A)</v>
          </cell>
          <cell r="D1728" t="str">
            <v>Grupo gerador transportável sobre rodas, com potência de 80/84Kva, sem operador, com material de operação e material de manutenção, com as seguintes especificações mínimas: motor diesel de 85CV a 1800RPM e partida automática.  Custo horário produtivo. (desonerado)</v>
          </cell>
          <cell r="E1728" t="str">
            <v>h</v>
          </cell>
          <cell r="F1728">
            <v>58.8</v>
          </cell>
        </row>
        <row r="1729">
          <cell r="C1729" t="str">
            <v>EQ 44.10.0103 (/)</v>
          </cell>
          <cell r="D1729" t="str">
            <v>Grupo gerador transportável sobre rodas, com potência de 80/84Kva, sem operador, com material de operação, com as seguintes especificações mínimas: motor diesel de 85CV a 1800RPM e partida automática.  Custo horário improdutivo (motor funcionando). (desonerado)</v>
          </cell>
          <cell r="E1729" t="str">
            <v>h</v>
          </cell>
          <cell r="F1729">
            <v>24.42</v>
          </cell>
        </row>
        <row r="1730">
          <cell r="C1730" t="str">
            <v>EQ 44.10.0106 (/)</v>
          </cell>
          <cell r="D1730" t="str">
            <v>Grupo gerador transportável sobre rodas, com potência de 80/84Kva, sem operador, com as seguintes especificações mínimas: motor diesel de 85CV a 1800RPM e partida automática.  Custo horário improdutivo (motor desligado). (desonerado)</v>
          </cell>
          <cell r="E1730" t="str">
            <v>h</v>
          </cell>
          <cell r="F1730">
            <v>3.37</v>
          </cell>
        </row>
        <row r="1731">
          <cell r="C1731" t="str">
            <v>EQ 44.10.0150 (A)</v>
          </cell>
          <cell r="D1731" t="str">
            <v>Grupo gerador estacionário, com potência de 139/150Kva, sem operador, com material de operação e material de manutenção, com as seguintes especificações mínimas: motor diesel de 180CV a 1800RPM e partida automática.  Custo horário produtivo. (desonerado)</v>
          </cell>
          <cell r="E1731" t="str">
            <v>h</v>
          </cell>
          <cell r="F1731">
            <v>119.14</v>
          </cell>
        </row>
        <row r="1732">
          <cell r="C1732" t="str">
            <v>EQ 44.10.0156 (/)</v>
          </cell>
          <cell r="D1732" t="str">
            <v>Grupo gerador estacionário, com potência de 139/150Kva, sem operador, com as seguintes especificações mínimas: motor diesel de 180CV a 1800RPM e partida automática.  Custo horário improdutivo. (desonerado)</v>
          </cell>
          <cell r="E1732" t="str">
            <v>h</v>
          </cell>
          <cell r="F1732">
            <v>4.2</v>
          </cell>
        </row>
        <row r="1733">
          <cell r="C1733" t="str">
            <v>EQ 44.15 Máquinas de Soldar</v>
          </cell>
        </row>
        <row r="1734">
          <cell r="C1734" t="str">
            <v>EQ 44.15.0100 (/)</v>
          </cell>
          <cell r="D1734" t="str">
            <v>Retificador de solda, elétrico, de 430A.  Custo horário corrido. (desonerado)</v>
          </cell>
          <cell r="E1734" t="str">
            <v>h</v>
          </cell>
          <cell r="F1734">
            <v>16.399999999999999</v>
          </cell>
        </row>
        <row r="1736">
          <cell r="C1736" t="str">
            <v>EQ 49.05 Equipamentos para Sinalização Gráfica Horizontal</v>
          </cell>
        </row>
        <row r="1737">
          <cell r="C1737" t="str">
            <v>EQ 49.05.0050 (/)</v>
          </cell>
          <cell r="D1737" t="str">
            <v>Máquina demarcadora de faixas, a frio, sem operador.  Custo horário produtivo. (desonerado)</v>
          </cell>
          <cell r="E1737" t="str">
            <v>h</v>
          </cell>
          <cell r="F1737">
            <v>143.53</v>
          </cell>
        </row>
        <row r="1738">
          <cell r="C1738" t="str">
            <v>EQ 49.05.0100 (/)</v>
          </cell>
          <cell r="D1738" t="str">
            <v>Máquina demarcadora de faixas, com fusor aplicador e fusor derretedor, sem operador.  Custo horário produtivo. (desonerado)</v>
          </cell>
          <cell r="E1738" t="str">
            <v>h</v>
          </cell>
          <cell r="F1738">
            <v>267.75</v>
          </cell>
        </row>
        <row r="1739">
          <cell r="C1739" t="str">
            <v>EQ 49.05.0150 (/)</v>
          </cell>
          <cell r="D1739" t="str">
            <v>Máquina demarcadora de faixas, montada sobre caminhão, com fusor aplicador de massa termoplástica por extrusão, sem operador.  Custo horáriol produtivo. (desonerado)</v>
          </cell>
          <cell r="E1739" t="str">
            <v>h</v>
          </cell>
          <cell r="F1739">
            <v>162.56</v>
          </cell>
        </row>
        <row r="1741">
          <cell r="C1741" t="str">
            <v>EQ 59.05 Talha Guincho</v>
          </cell>
        </row>
        <row r="1742">
          <cell r="C1742" t="str">
            <v>EQ 59.05.0050 (/)</v>
          </cell>
          <cell r="D1742" t="str">
            <v>Talha Guincho manual de 10Kg, sem operador, com as seguintes especificações mínimas: capacidade de içamento de 1500Kg e de tração de 1800Kg, cabo de aço com curso ilimitado, alavanca, gancho e carretel.  Custo horário corrido. (desonerado)</v>
          </cell>
          <cell r="E1742" t="str">
            <v>h</v>
          </cell>
          <cell r="F1742">
            <v>0.09</v>
          </cell>
        </row>
        <row r="1743">
          <cell r="C1743" t="str">
            <v>EQ 59.10 Serra Circular</v>
          </cell>
        </row>
        <row r="1744">
          <cell r="C1744" t="str">
            <v>EQ 59.10.0100 (A)</v>
          </cell>
          <cell r="D1744"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produtivo. (desonerado)</v>
          </cell>
          <cell r="E1744" t="str">
            <v>h</v>
          </cell>
          <cell r="F1744">
            <v>3.08</v>
          </cell>
        </row>
        <row r="1745">
          <cell r="C1745" t="str">
            <v>EQ 59.10.0103 (/)</v>
          </cell>
          <cell r="D1745"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funcionando). (desonerado)</v>
          </cell>
          <cell r="E1745" t="str">
            <v>h</v>
          </cell>
          <cell r="F1745">
            <v>0.9</v>
          </cell>
        </row>
        <row r="1746">
          <cell r="C1746" t="str">
            <v>EQ 59.10.0106 (/)</v>
          </cell>
          <cell r="D1746"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desligado). (desonerado)</v>
          </cell>
          <cell r="E1746" t="str">
            <v>h</v>
          </cell>
          <cell r="F1746">
            <v>0.13</v>
          </cell>
        </row>
        <row r="1747">
          <cell r="C1747" t="str">
            <v>EQ 59.10.0200 (A)</v>
          </cell>
          <cell r="D1747" t="str">
            <v>Serra de alta potência (moto serra), sem operador, com as seguintes especificações mínimas: motor a gasolina com potência de 43Kw, sabre de 63cm.  Custo horário produtivo. (desonerado)</v>
          </cell>
          <cell r="E1747" t="str">
            <v>h</v>
          </cell>
          <cell r="F1747">
            <v>3.11</v>
          </cell>
        </row>
        <row r="1748">
          <cell r="C1748" t="str">
            <v>EQ 59.10.0206 (/)</v>
          </cell>
          <cell r="D1748" t="str">
            <v>Serra de alta potência (moto serra), sem operador, com as seguintes especificações mínimas: motor a gasolina com potência de 43Kw, sabre de 63cm.  Custo horário improdutivo. (desonerado)</v>
          </cell>
          <cell r="E1748" t="str">
            <v>h</v>
          </cell>
          <cell r="F1748">
            <v>0.91</v>
          </cell>
        </row>
        <row r="1749">
          <cell r="C1749" t="str">
            <v>EQ 59.99 Diversos</v>
          </cell>
        </row>
        <row r="1750">
          <cell r="C1750" t="str">
            <v>EQ 59.99.0100 (/)</v>
          </cell>
          <cell r="D1750" t="str">
            <v>Corrente galvanizada com diâmetro do arame de 3/16", inclusive acessórios, destinada à sustentação de bombas submersíveis até 60Kg.  Fornecimento. (desonerado)</v>
          </cell>
          <cell r="E1750" t="str">
            <v>m</v>
          </cell>
          <cell r="F1750">
            <v>8.86</v>
          </cell>
        </row>
        <row r="1751">
          <cell r="C1751" t="str">
            <v>EQ 59.99.0200 (/)</v>
          </cell>
          <cell r="D1751" t="str">
            <v>Equipamento com circuito fechado de televisão, para inspeção em galerias de águas pluviais e de esgoto sanitário, com caminhoneta para 09 passageiros com motorista, material de operação e material de manutenção, sem operador.  Custo horário produtivo. (desonerado)</v>
          </cell>
          <cell r="E1751" t="str">
            <v>h</v>
          </cell>
          <cell r="F1751">
            <v>118.81</v>
          </cell>
        </row>
        <row r="1752">
          <cell r="C1752" t="str">
            <v>EQ 59.99.0300 (A)</v>
          </cell>
          <cell r="D1752" t="str">
            <v>Roçadeira costal motorizada, sem operador, com as seguintes especificações mínimas: motor a gasolina de dois tempos, potência de 1,7Kw.  Custo horário produtivo. (desonerado)</v>
          </cell>
          <cell r="E1752" t="str">
            <v>h</v>
          </cell>
          <cell r="F1752">
            <v>1.77</v>
          </cell>
        </row>
        <row r="1753">
          <cell r="C1753" t="str">
            <v>EQ 59.99.0306 (/)</v>
          </cell>
          <cell r="D1753" t="str">
            <v>Roçadeira costal motorizada, sem operador, com as seguintes especificações mínimas: motor a gasolina de dois tempos, potência de 1,7Kw.  Custo horário improdutivo (motor desligado). (desonerado)</v>
          </cell>
          <cell r="E1753" t="str">
            <v>h</v>
          </cell>
          <cell r="F1753">
            <v>0.6</v>
          </cell>
        </row>
        <row r="1754">
          <cell r="C1754" t="str">
            <v>EQ 59.99.0400 (/)</v>
          </cell>
          <cell r="D1754" t="str">
            <v>Estação total eletrônica TOPCON, GTS236W ou similar, com bateria, tripé, prisma, acessórios e software de coleta de dados. (desonerado)</v>
          </cell>
          <cell r="E1754" t="str">
            <v>h</v>
          </cell>
          <cell r="F1754">
            <v>8.32</v>
          </cell>
        </row>
        <row r="1755">
          <cell r="C1755" t="str">
            <v>EQ 59.99.0450 (/)</v>
          </cell>
          <cell r="D1755" t="str">
            <v>Receptor GPS TOPCON, Hiper L1 + L2 ou similar, coletor de dados, tripé, acessórios e licença software. (desonerado)</v>
          </cell>
          <cell r="E1755" t="str">
            <v>h</v>
          </cell>
          <cell r="F1755">
            <v>27</v>
          </cell>
        </row>
        <row r="1756">
          <cell r="C1756" t="str">
            <v>EQ 59.99.0500 (/)</v>
          </cell>
          <cell r="D1756" t="str">
            <v>Teodolito eletrônico, com tripé, bateria, recarregador e demais acessórios, sem equipe de topografia.  Custo horário produtivo. (desonerado)</v>
          </cell>
          <cell r="E1756" t="str">
            <v>h</v>
          </cell>
          <cell r="F1756">
            <v>0.45</v>
          </cell>
        </row>
        <row r="1760">
          <cell r="C1760" t="str">
            <v>ES 04.05 Portas</v>
          </cell>
        </row>
        <row r="1761">
          <cell r="C1761" t="str">
            <v>ES 04.05.0050 (/)</v>
          </cell>
          <cell r="D1761" t="str">
            <v>Porta de enrolar em chapa raiada nº 24, completa, com guias eixos e molas, com fechadura no centro e cadeado de piso, inclusive este.  Fornecimento e instalação. (desonerado)</v>
          </cell>
          <cell r="E1761" t="str">
            <v>m2</v>
          </cell>
          <cell r="F1761">
            <v>310</v>
          </cell>
        </row>
        <row r="1762">
          <cell r="C1762" t="str">
            <v>ES 04.05.0100 (A)</v>
          </cell>
          <cell r="D1762" t="str">
            <v>Porta de ferro em barra chata de 1 1/4" medindo: (0,40x0,90)m.  Fornecimento e instalação. (desonerado)</v>
          </cell>
          <cell r="E1762" t="str">
            <v>un</v>
          </cell>
          <cell r="F1762">
            <v>86.03</v>
          </cell>
        </row>
        <row r="1763">
          <cell r="C1763" t="str">
            <v>ES 04.05.0103 (/)</v>
          </cell>
          <cell r="D1763" t="str">
            <v>Porta de ferro em barras horizontais de (1 1/4"x1/4"), a cada 10cm, contorno do mesmo material, revestida com chapa de ferro galvanizado nº 16, guarnição em cantoneira de (1 1/2"x1/8"), com fecho para cadeado de 30mm, exclusive este.  Fornecimento e instalação. (desonerado)</v>
          </cell>
          <cell r="E1763" t="str">
            <v>m2</v>
          </cell>
          <cell r="F1763">
            <v>180</v>
          </cell>
        </row>
        <row r="1764">
          <cell r="C1764" t="str">
            <v>ES 04.05.0106 (/)</v>
          </cell>
          <cell r="D1764" t="str">
            <v>Porta de ferro, com largura 1m, em barra de (1 1/4"x5/16"), cantoneira (1 1/2"x1/8"), 3 dobradiças (4"x3"), referência 1244G e (3"x2 1/2"), Pagé ou similar.  Fornecimento e instalação. (desonerado)</v>
          </cell>
          <cell r="E1764" t="str">
            <v>m2</v>
          </cell>
          <cell r="F1764">
            <v>870.13</v>
          </cell>
        </row>
        <row r="1765">
          <cell r="C1765" t="str">
            <v>ES 04.05.0200 (/)</v>
          </cell>
          <cell r="D1765" t="str">
            <v>Porta tipo grade de ferro com 2 folhas de abrir, grade de (10x10)cm, confeccionada em barra de (1/2"x1/4"), tubular de (70x30)cm, com pintura eletrostática na cor azul, altura de 2,14m e largura de 2,40m.  Fornecimento e instalação. (desonerado)</v>
          </cell>
          <cell r="E1765" t="str">
            <v>un</v>
          </cell>
          <cell r="F1765">
            <v>19876.580000000002</v>
          </cell>
        </row>
        <row r="1766">
          <cell r="C1766" t="str">
            <v>ES 04.05.0203 (/)</v>
          </cell>
          <cell r="D1766" t="str">
            <v>Porta tipo grade de ferro com 2 folhas de abrir, grade de (10x10)cm, confeccionada em barra de (1/2"x1/4"), tubular de (70x30)cm, vidro plano  transparente de 5mm e pintura eletrostática na cor azul, altura de 2,14m e largura de 2,40m.  Fornecimento e instalação. (desonerado)</v>
          </cell>
          <cell r="E1766" t="str">
            <v>un</v>
          </cell>
          <cell r="F1766">
            <v>10334.799999999999</v>
          </cell>
        </row>
        <row r="1767">
          <cell r="C1767" t="str">
            <v>ES 04.05.0250 (/)</v>
          </cell>
          <cell r="D1767" t="str">
            <v>Portinhola para alçapão, cisterna ou caixa d'água elevada em chapa de ferro galvanizada nº 16, medindo: (0,80x0,80)m, com guarnição e alça para fechamento a cadeado, exclusive este.  Fornecimento e instalação. (desonerado)</v>
          </cell>
          <cell r="E1767" t="str">
            <v>m2</v>
          </cell>
          <cell r="F1767">
            <v>467.33</v>
          </cell>
        </row>
        <row r="1768">
          <cell r="C1768" t="str">
            <v>ES 04.10 Portas Corta-Fogo</v>
          </cell>
        </row>
        <row r="1769">
          <cell r="C1769" t="str">
            <v>ES 04.10.0050 (/)</v>
          </cell>
          <cell r="D1769" t="str">
            <v>Porta corta-fogo de (90x210)cm com 4,5cm de espessura, revestida de chapa de aço, tendo marcos do mesmo material e 3 pares de dobradiças com mola, fabricação Brasmet ou similar.  Fornecimento e instalação. (desonerado)</v>
          </cell>
          <cell r="E1769" t="str">
            <v>un</v>
          </cell>
          <cell r="F1769">
            <v>513.62</v>
          </cell>
        </row>
        <row r="1770">
          <cell r="C1770" t="str">
            <v>ES 04.15 Portões</v>
          </cell>
        </row>
        <row r="1771">
          <cell r="C1771" t="str">
            <v>ES 04.15.0050 (/)</v>
          </cell>
          <cell r="D1771" t="str">
            <v>Portão de chapa de ferro galvanizado, com espessura de 0,5mm, com altura entre 2m e 3m e área total de 6m2 a 9m2, exclusive fechadura. (desonerado)</v>
          </cell>
          <cell r="E1771" t="str">
            <v>m2</v>
          </cell>
          <cell r="F1771">
            <v>757.88</v>
          </cell>
        </row>
        <row r="1772">
          <cell r="C1772" t="str">
            <v>ES 04.15.0053 (/)</v>
          </cell>
          <cell r="D1772" t="str">
            <v>Portão de chapa de ferro galvanizado de nº 16, com 2,5 a 3m de altura e área total de 6 a 9m2, em 2 folhas, sobre estrutura de marcos perfilados, com 5 pares de dobradiça extra fortes em cada folha, exclusive fechadura.  Fornecimento. (desonerado)</v>
          </cell>
          <cell r="E1772" t="str">
            <v>m2</v>
          </cell>
          <cell r="F1772">
            <v>1397.95</v>
          </cell>
        </row>
        <row r="1773">
          <cell r="C1773" t="str">
            <v>ES 04.15.0100 (B)</v>
          </cell>
          <cell r="D1773" t="str">
            <v>Portão de 1 folha de (1,00x2,00)m, em tela de arame galvanizado n.º 12, malha losango de 5cm, fixada em tubo de ferro galvanizado com diâmetro interno de 2" por barra de (1"x1/8"), formando quadros de (1,00x1,00)m, montantes em ferro galvanizado com diâmetro interno de 2", chumbados em blocos de concreto, inclusive escavação, reaterro, carga, descarga, transporte e pintura dos tubos com 2 demãos de acabamento.  Fornecimento e instalação. (desonerado)</v>
          </cell>
          <cell r="E1773" t="str">
            <v>m2</v>
          </cell>
          <cell r="F1773">
            <v>438.09</v>
          </cell>
        </row>
        <row r="1774">
          <cell r="C1774" t="str">
            <v>ES 04.15.0125 (/)</v>
          </cell>
          <cell r="D1774" t="str">
            <v>Portão de ferro, de 1 ou 2 folhas com altura de 1 a 1,50m e largura de 1 a 3m.  Formado por barras verticais de (1 1/4"x1/4") espaçadas de 12,5cm, contorno e marcos em barras de (1 1/4"x3/8"), tendo ao centro uma faixa de ferro galvanizado nº 16 de 20cm de altura, com fecho para instalação de cadeado, exclusive este.  Fornecimento. (desonerado)</v>
          </cell>
          <cell r="E1774" t="str">
            <v>m2</v>
          </cell>
          <cell r="F1774">
            <v>540.1</v>
          </cell>
        </row>
        <row r="1775">
          <cell r="C1775" t="str">
            <v>ES 04.15.0150 (A)</v>
          </cell>
          <cell r="D1775" t="str">
            <v>Portão de ferro, em 2 folhas, medindo: (1,58x3,00)m cada, com um montante de cada lado em tubo de ferro galvanizado de 3" e altura de 3m, sendo cada folha formada por 4 tubos de ferro galvanizado de 1 1/4" na vertical, reforçado na parte superior e na inferior por 2 barras chatas de (2"x3/8") na horizontal e 1 barra chata de (1"x1/8") inclinada, com fechadura de sobrepor de ferro cromado com cilindro, no alinhamento dos tubos ferro galvanizado ferro liso de 1/4" com 10cm de altura, barras verticais, em aço com diâmetro de 3/4", espaçamento entre eixos de 0,12m, inclusive pintura.  Fornecimento e instalação. (desonerado)</v>
          </cell>
          <cell r="E1775" t="str">
            <v>un</v>
          </cell>
          <cell r="F1775">
            <v>3872.31</v>
          </cell>
        </row>
        <row r="1776">
          <cell r="C1776" t="str">
            <v>ES 04.15.0153 (/)</v>
          </cell>
          <cell r="D1776" t="str">
            <v>Portão de ferro, em 2 folhas, medindo: (2,10x1,60)m cada uma, em barras verticais em aço redondo de 1/2", espaçados de 15cm, contorno em barra chata de (2"x5/8"), inclusive ferragens e pintura.  Fornecimento e instalação. (desonerado)</v>
          </cell>
          <cell r="E1776" t="str">
            <v>un</v>
          </cell>
          <cell r="F1776">
            <v>1596.39</v>
          </cell>
        </row>
        <row r="1777">
          <cell r="C1777" t="str">
            <v>ES 04.15.0156 (/)</v>
          </cell>
          <cell r="D1777" t="str">
            <v>Portão de ferro, em 2 folhas, medindo: (2,27x2,20)m, barras verticais, em aço com diâmetro de 3/4", espaçamento entre eixos de 0,12m, contorno em barras de aço com diâmetro de (2"x1/2"), inclusive ferragens.  Fornecimento e instalação, inclusive pintura. (desonerado)</v>
          </cell>
          <cell r="E1777" t="str">
            <v>un</v>
          </cell>
          <cell r="F1777">
            <v>1363.46</v>
          </cell>
        </row>
        <row r="1778">
          <cell r="C1778" t="str">
            <v>ES 04.15.0159 (/)</v>
          </cell>
          <cell r="D1778" t="str">
            <v>Portão de ferro, medindo: (2x2,90)m, sendo 1m fixo e 1m móvel, em barras verticais de ferro com diâmetro de 3/4", com espaçamento entre eixos de 0,12m, contorno em barras de (2"x1/2"), inclusive ferragens.  Fornecimento e instalação, inclusive pintura. (desonerado)</v>
          </cell>
          <cell r="E1778" t="str">
            <v>un</v>
          </cell>
          <cell r="F1778">
            <v>2083.46</v>
          </cell>
        </row>
        <row r="1779">
          <cell r="C1779" t="str">
            <v>ES 04.15.0162 (/)</v>
          </cell>
          <cell r="D1779" t="str">
            <v>Portão de ferro, em 2 folhas, medindo: (2,27x3,00)m, barras verticais em aço com diâmetro de 3/4", espaçamento entre eixos de 0,12m, contorno em barra chata de aço de (2"x12"), inclusive ferragens.  Fornecimento e instalação, inclusive pintura. (desonerado)</v>
          </cell>
          <cell r="E1779" t="str">
            <v>un</v>
          </cell>
          <cell r="F1779">
            <v>1559.07</v>
          </cell>
        </row>
        <row r="1780">
          <cell r="C1780" t="str">
            <v>ES 04.15.0165 (A)</v>
          </cell>
          <cell r="D1780" t="str">
            <v>Portão em 2 folhas, medindo: (3,00x1,20)m, constituindo-se de 2 quadros com 2 travamentos horizontais em tubo de ferro galvanizado de 4", fixados em montantes do mesmo material, conforme projeto RIOZOO.  Fornecimento e instalação. (desonerado)</v>
          </cell>
          <cell r="E1780" t="str">
            <v>un</v>
          </cell>
          <cell r="F1780">
            <v>2659.19</v>
          </cell>
        </row>
        <row r="1781">
          <cell r="C1781" t="str">
            <v>ES 04.15.0171 (A)</v>
          </cell>
          <cell r="D1781" t="str">
            <v>Portão de ferro, medindo: (4,00x3,30)m, construídos em tubos de ferro galvanizado com costura de 2 1/2", espaçados a cada 13cm (espaço livre), 2 folhas, contendo 2 diagonais de barra chata de (2"x1/4"), fixados em 2 colunas de concreto armado seção de (40x40)cm, apoiados em sapatas (fck=15MPa), terminados na parte superior e inferior por barra chata de (3"x1/4"), exceto pintura.  Fornecimento e instalação. (desonerado)</v>
          </cell>
          <cell r="E1781" t="str">
            <v>m2</v>
          </cell>
          <cell r="F1781">
            <v>494.23</v>
          </cell>
        </row>
        <row r="1782">
          <cell r="C1782" t="str">
            <v>ES 04.15.0174 (/)</v>
          </cell>
          <cell r="D1782" t="str">
            <v>Portão de ferro, em 2 folhas, medindo: (4,30x2,73)m, com 4 barras quadradas horizontais e 1 curva medindo 2,05 e 2 barras verticais nos extremos de cada folha, todas com (1 1/2"x1 1/2").  Entre os montantes extremos de cada folha 11 barras de 3/4" equidistantes.  No terço inferior de cada folha barras chatas de (3/4"x1/2") dobradas no formato "S".  Sobre cada barra vertical de 3/4" será colocada uma lança e sobre o batente central 1 pinha.  As barras verticais de 3/4" levam 3 e 4 anuetos alternadamente, inclusive pintura, conforme projeto FPJ.  Fornecimento e instalação. (desonerado)</v>
          </cell>
          <cell r="E1782" t="str">
            <v>un</v>
          </cell>
          <cell r="F1782">
            <v>5406.48</v>
          </cell>
        </row>
        <row r="1783">
          <cell r="C1783" t="str">
            <v>ES 04.15.0177 (B)</v>
          </cell>
          <cell r="D1783" t="str">
            <v>Portão de ferro, medindo: (5,87x2,08)m, sendo 2 folhas fixas de (1,10x1,98)m cada, formadas por quadro de ferro galvanizado de 2" (2 verticais e 4 horizontais) e 7 barras verticais e 2 inclinadas de (1"x1/4") e 2 folhas de abrir de (1,61x1,98)m cada, formadas por quadro de ferro galvanizado de 2" (2 verticais e 4 horizontais) e 14 barras verticais e 2 inclinadas de (1"x 1/4"), tendo 4 montantes de ferro galvanizado de 3" com enchimento de concreto e chumbados em cinta de concreto, exclusive esta, inclusive fecho e pintura.  Fornecimento e instalação. (desonerado)</v>
          </cell>
          <cell r="E1783" t="str">
            <v>un</v>
          </cell>
          <cell r="F1783">
            <v>4003.53</v>
          </cell>
        </row>
        <row r="1784">
          <cell r="C1784" t="str">
            <v>ES 04.15.0200 (/)</v>
          </cell>
          <cell r="D1784" t="str">
            <v>Portão de ferro, confeccionado em barra redonda ou perfil de 5/8", pintada com 1 demão de zarcão verde, inclusive fechadura e cadeado.  Fornecimento e instalação. (desonerado)</v>
          </cell>
          <cell r="E1784" t="str">
            <v>m2</v>
          </cell>
          <cell r="F1784">
            <v>715</v>
          </cell>
        </row>
        <row r="1785">
          <cell r="C1785" t="str">
            <v>ES 04.20 Janelas</v>
          </cell>
        </row>
        <row r="1786">
          <cell r="C1786" t="str">
            <v>ES 04.20.0050 (/)</v>
          </cell>
          <cell r="D1786" t="str">
            <v>Basculante de ferro em caixilho de cantoneira de 3/4", básculas de cantoneira de 5/8",  alavanca com punho cromado.  Fornecimento e instalação. (desonerado)</v>
          </cell>
          <cell r="E1786" t="str">
            <v>m2</v>
          </cell>
          <cell r="F1786">
            <v>200</v>
          </cell>
        </row>
        <row r="1787">
          <cell r="C1787" t="str">
            <v>ES 04.20.0103 (/)</v>
          </cell>
          <cell r="D1787" t="str">
            <v>Janela basculante em ferro, medindo (100x100)cm, fixação de vidros, exclusive estes, mediante massa.  Fornecimento e instalação. (desonerado)</v>
          </cell>
          <cell r="E1787" t="str">
            <v>un</v>
          </cell>
          <cell r="F1787">
            <v>309.63</v>
          </cell>
        </row>
        <row r="1788">
          <cell r="C1788" t="str">
            <v>ES 04.20.0106 (/)</v>
          </cell>
          <cell r="D1788" t="str">
            <v>Janela basculante em ferro, medindo (150x150)cm, fixação de vidros, exclusive estes, mediante massa.  Fornecimento e instalação. (desonerado)</v>
          </cell>
          <cell r="E1788" t="str">
            <v>un</v>
          </cell>
          <cell r="F1788">
            <v>840.38</v>
          </cell>
        </row>
        <row r="1789">
          <cell r="C1789" t="str">
            <v>ES 04.20.0109 (/)</v>
          </cell>
          <cell r="D1789" t="str">
            <v>Janela basculante em ferro, medindo (150x200)cm, fixação de vidros, exclusive estes, mediante massa.  Fornecimento e instalação. (desonerado)</v>
          </cell>
          <cell r="E1789" t="str">
            <v>un</v>
          </cell>
          <cell r="F1789">
            <v>1135.6500000000001</v>
          </cell>
        </row>
        <row r="1790">
          <cell r="C1790" t="str">
            <v>ES 04.20.0500 (/)</v>
          </cell>
          <cell r="D1790" t="str">
            <v>Janela basculante em ferro (JF 08) confeccionado em cantoneiras de aço tipo "L" de 3/4" x 3/4" x 1/8", perfil "T" de 3/4" x 1/8", fixado em contramarco metálico tipo "U" de 1" x 3", marco em duplo perfil "U" de 1/2" x 3", batentes em barra chata de 1/2" x 1/8", incluindo alavanca cromada e pintura com primer anticorrosivo, exclusive pintura esmalte e vidros de 6mm - Modelo Marcelo Olmos.  Fornecimento e instalação. (desonerado)</v>
          </cell>
          <cell r="E1790" t="str">
            <v>m2</v>
          </cell>
          <cell r="F1790">
            <v>458.7</v>
          </cell>
        </row>
        <row r="1791">
          <cell r="C1791" t="str">
            <v>ES 04.25 Grades e Cercas</v>
          </cell>
        </row>
        <row r="1792">
          <cell r="C1792" t="str">
            <v>ES 04.25.0050 (A)</v>
          </cell>
          <cell r="D1792" t="str">
            <v>Cerca em tubo de ferro galvanizado de 4" em módulos de (3,00x1,20)m, constituindo-se cada módulo por 2 montantes de 1,20m de altura e 2 travamentos horizontais com 3m. (desonerado)</v>
          </cell>
          <cell r="E1792" t="str">
            <v>mod</v>
          </cell>
          <cell r="F1792">
            <v>807.01</v>
          </cell>
        </row>
        <row r="1793">
          <cell r="C1793" t="str">
            <v>ES 04.25.0100 (A)</v>
          </cell>
          <cell r="D1793" t="str">
            <v>Grade de ferro formada por barras de ferros chatos verticais de (1 1/2"x3/8") e barras horizontais de (2"x3/8"), com montantes de (1 1/2"x1 1/2") a cada 2m.  Fornecimento e instalação. (desonerado)</v>
          </cell>
          <cell r="E1793" t="str">
            <v>m2</v>
          </cell>
          <cell r="F1793">
            <v>508.09</v>
          </cell>
        </row>
        <row r="1794">
          <cell r="C1794" t="str">
            <v>ES 04.25.0150 (/)</v>
          </cell>
          <cell r="D1794" t="str">
            <v>Grade de ferro para proteção de janela ou aparelhos de ar condicionado, formado por barras quadradas de 3/8", chumbadas na alvenaria.  Fornecimento e instalação. (desonerado)</v>
          </cell>
          <cell r="E1794" t="str">
            <v>m2</v>
          </cell>
          <cell r="F1794">
            <v>180</v>
          </cell>
        </row>
        <row r="1795">
          <cell r="C1795" t="str">
            <v>ES 04.25.0200 (A)</v>
          </cell>
          <cell r="D1795" t="str">
            <v>Grade pantográfica de ferro para janelas ou portas, em perfis de 3/4" com altura até 2,20m correndo sobre canaletas com fecho para instalação de cadeado, inclusive este.  Fornecimento e instalação. (desonerado)</v>
          </cell>
          <cell r="E1795" t="str">
            <v>m2</v>
          </cell>
          <cell r="F1795">
            <v>714.25</v>
          </cell>
        </row>
        <row r="1796">
          <cell r="C1796" t="str">
            <v>ES 04.25.0300 (A)</v>
          </cell>
          <cell r="D1796" t="str">
            <v>Gradil em aço redondo de 1/2", espaçados de 15cm, montantes em aço redondo de 2" e 2 barras chatas de (2"x5/8") horizontais, tendo 2,50m de largura e 1,60m de altura, conforme projeto FPJ, inclusive pintura.  Fornecimento e instalação. (desonerado)</v>
          </cell>
          <cell r="E1796" t="str">
            <v>mod</v>
          </cell>
          <cell r="F1796">
            <v>936.96</v>
          </cell>
        </row>
        <row r="1797">
          <cell r="C1797" t="str">
            <v>ES 04.25.0303 (A)</v>
          </cell>
          <cell r="D1797" t="str">
            <v>Gradil em barras de aço com diâmetro de 3/4", formando módulos de 2m, com 1,80m de altura, conforme projeto FPJ.  Fornecimento e instalação. (desonerado)</v>
          </cell>
          <cell r="E1797" t="str">
            <v>mod</v>
          </cell>
          <cell r="F1797">
            <v>1211.49</v>
          </cell>
        </row>
        <row r="1798">
          <cell r="C1798" t="str">
            <v>ES 04.25.0306 (A)</v>
          </cell>
          <cell r="D1798" t="str">
            <v>Gradil em barras de aço de 3/4", espaçadas de 12cm, montantes em barra quadrada de 2" e 2 barras chatas de (2"x1/2") horizontais, tudo em 2m de largura e 1,35m de altura.  Fornecimento e instalação, inclusive pinrtura. (desonerado)</v>
          </cell>
          <cell r="E1798" t="str">
            <v>mod</v>
          </cell>
          <cell r="F1798">
            <v>985.58</v>
          </cell>
        </row>
        <row r="1799">
          <cell r="C1799" t="str">
            <v>ES 04.25.0309 (A)</v>
          </cell>
          <cell r="D1799" t="str">
            <v>Haste em barra de aço de 3/4", para fixação de gradil em muro.  Soldada em gradil e chumbada no muro, inclusive pintura. (desonerado)</v>
          </cell>
          <cell r="E1799" t="str">
            <v>un</v>
          </cell>
          <cell r="F1799">
            <v>95.97</v>
          </cell>
        </row>
        <row r="1800">
          <cell r="C1800" t="str">
            <v>ES 04.25.0350 (A)</v>
          </cell>
          <cell r="D1800" t="str">
            <v>Gradil de ferro, altura de 0,85m, com montantes a cada 1,30m em barras verticais quadradas de (1"x1"), fixadas em blocos de concreto de (0,20x0,20x0,20)m, soldadas em 2 barras horizontais, superior e inferior, de (1 1/2"x3/8").  Fornecimento e instalação, inclusive pintura. (desonerado)</v>
          </cell>
          <cell r="E1800" t="str">
            <v>m</v>
          </cell>
          <cell r="F1800">
            <v>362.13</v>
          </cell>
        </row>
        <row r="1801">
          <cell r="C1801" t="str">
            <v>ES 04.25.0353 (/)</v>
          </cell>
          <cell r="D1801" t="str">
            <v>Gradil de ferro, altura de 1,20m, em barras verticais quadradas de 5/8" e espaçadas de 12,5cm, centro a centro, soldadas em 2 barras, superior e inferior de postas de (3"x1/2") e (2"x3/8"); 21 de (1/2"x1/2"), soldadas no corrimão e na barra inferior, esta de (2"x1/2"), a 10cm do piso.  Fornecimento e instalação. (desonerado)</v>
          </cell>
          <cell r="E1801" t="str">
            <v>m</v>
          </cell>
          <cell r="F1801">
            <v>714</v>
          </cell>
        </row>
        <row r="1802">
          <cell r="C1802" t="str">
            <v>ES 04.25.0356 (/)</v>
          </cell>
          <cell r="D1802" t="str">
            <v>Gradil de ferro, altura de 1,20m, em barras verticais quadradas de 5/8" e espaçadas de 12,50cm, soldadas em duas barras, superior e inferior de (1 1/2"x1/4"), montantes a cada 1,50m em barras de (1 1/2"x3/8").  Fornecimento e instalação, inclusive pintura. (desonerado)</v>
          </cell>
          <cell r="E1802" t="str">
            <v>m</v>
          </cell>
          <cell r="F1802">
            <v>391.82</v>
          </cell>
        </row>
        <row r="1803">
          <cell r="C1803" t="str">
            <v>ES 04.25.0359 (/)</v>
          </cell>
          <cell r="D1803" t="str">
            <v>Gradil em tubo de ferro galvanizado sem costura de 1 1/4", com altura útil de 2m, espaçados de 17cm de centro a centro e chumbados em cinta de concreto, exclusive esta, barra chata de (1 1/2"x3/8"), fixada na extremidade superior dos tubo e no alinhamento  dos tubos de ferro liso de 3/8", com 10cm de altura, inclusive pintura.  Fornecimento e instalação. (desonerado)</v>
          </cell>
          <cell r="E1803" t="str">
            <v>m</v>
          </cell>
          <cell r="F1803">
            <v>872.27</v>
          </cell>
        </row>
        <row r="1804">
          <cell r="C1804" t="str">
            <v>ES 04.25.0362 (A)</v>
          </cell>
          <cell r="D1804" t="str">
            <v>Gradil de ferro, altura de 3,30m, em tubos de ferro galvanizado com costura de 2 1/2", espaçados a cada 13cm (espaço livre), fixados em viga de concreto armado seção de 20cm de largura e 60cm de altura, apoiados em sapatas (fck=15MPa), sendo o conjunto terminados na parte superior por barra chata de (3"x1/4") e pontaletes de proteção de ferro com diâmetro de 1/2", com 10cm de comprimento, espaçamento de 19cm, exceto pintura.  Fornecimento e instalação. (desonerado)</v>
          </cell>
          <cell r="E1804" t="str">
            <v>m2</v>
          </cell>
          <cell r="F1804">
            <v>433.67</v>
          </cell>
        </row>
        <row r="1805">
          <cell r="C1805" t="str">
            <v>ES 04.25.0400 (/)</v>
          </cell>
          <cell r="D1805" t="str">
            <v>Gradil de ferro em ferro confeccionado em barra redonda de 5/8", pintada com 1 demão de zarcão verde.  Fornecimento e instalação. (desonerado)</v>
          </cell>
          <cell r="E1805" t="str">
            <v>m2</v>
          </cell>
          <cell r="F1805">
            <v>180</v>
          </cell>
        </row>
        <row r="1806">
          <cell r="C1806" t="str">
            <v>ES 04.25.0450 (A)</v>
          </cell>
          <cell r="D1806" t="str">
            <v>Gradil de ferro em módulos de 1,13m de comprimento com altura de 1m, tendo 9 barras quadradas de 3/8" espaçados de 12cm eixo a eixo, montantes em barras chatas de (2"x3/4") e 2 barras horizontais de (3"x3/8") distanciadas de 95cm, chumbados no solo com bloco de concreto, inclusive pintura.  Fornecimento e instalação. (desonerado)</v>
          </cell>
          <cell r="E1806" t="str">
            <v>mod</v>
          </cell>
          <cell r="F1806">
            <v>331.21</v>
          </cell>
        </row>
        <row r="1807">
          <cell r="C1807" t="str">
            <v>ES 04.25.0453 (A)</v>
          </cell>
          <cell r="D1807" t="str">
            <v>Gradil de ferro em módulos de 2,24m de comprimento com altura de 1,20m, tendo 14 ferros redondos de 1/2" espaçados de 14cm eixo a eixo, montantes duplos de barras chatas de (1 1/2"x1/2") e 2 barras horizontais de (1 1/2"x3/8") distanciadas de 85cm, chumbados sobre mureta, cordão ou bloco de concreto (exclusive estes), inclusive pintura.  Fornecimento e instalação. (desonerado)</v>
          </cell>
          <cell r="E1807" t="str">
            <v>mod</v>
          </cell>
          <cell r="F1807">
            <v>773.11</v>
          </cell>
        </row>
        <row r="1808">
          <cell r="C1808" t="str">
            <v>ES 04.25.0456 (A)</v>
          </cell>
          <cell r="D1808" t="str">
            <v>Gradil de ferro em módulos de 2,80m de largura com altura de 1,50m, 14 barras verticais de 1 1/4" equidistantes, 2 barras chatas horizontais de  (2 1/2"x5/8"), estas soldadas no montante (exclusive estes).  Em cada barra vertical  será colocada 1 ponta de lança e 4 anuetos, inclusive pintura.  Fornecimento e instalação. (desonerado)</v>
          </cell>
          <cell r="E1808" t="str">
            <v>mod</v>
          </cell>
          <cell r="F1808">
            <v>2511.88</v>
          </cell>
        </row>
        <row r="1809">
          <cell r="C1809" t="str">
            <v>ES 04.25.0459 (A)</v>
          </cell>
          <cell r="D1809" t="str">
            <v>Gradil de ferro em módulos de 2,44m de largura com altura de 2,32m, 15 barras verticais de 3/4" equidistantes, um montante de ferro galvanizado de 3" e barras chatas horizontais de (1 1/2"x1/2").  Em cada barra vertical de 3/4" será colocada 1 lança e anuetos e sobre o montante uma pinha.  Este montante será chumbado em cinta de concreto, exclusive a cinta, inclusive pintura, conforme projeto FPJ.  Fornecimento e instalação. (desonerado)</v>
          </cell>
          <cell r="E1809" t="str">
            <v>mod</v>
          </cell>
          <cell r="F1809">
            <v>1438.6</v>
          </cell>
        </row>
        <row r="1810">
          <cell r="C1810" t="str">
            <v>ES 04.25.0462 (A)</v>
          </cell>
          <cell r="D1810" t="str">
            <v>Gradil de ferro em módulo de 2,10m de comprimento com altura de 2,60m, barra redonda de 5/8", barra chata de (1 1/2"x1/4"), tubo de ferro galvanizado de 3", conforme projeto FPJ.  Fornecimento e instalação, inclusive pintura. (desonerado)</v>
          </cell>
          <cell r="E1810" t="str">
            <v>un</v>
          </cell>
          <cell r="F1810">
            <v>987.24</v>
          </cell>
        </row>
        <row r="1811">
          <cell r="C1811" t="str">
            <v>ES 04.25.0465 (A)</v>
          </cell>
          <cell r="D1811" t="str">
            <v>Gradil de ferro em módulos de 2,44m de largura com altura de 2,72m, 15 barras verticais de 3/4" equidistantes, um montante de ferro galvanizado de 3" e barras chatas horizontais de  (1 1/2"x1/2").  Em cada barra vertical de 3/4" será colocada 1 lança e anuetos e sobre o montante uma pinha, inclusive pintura.  Fornecimento e instalação. (desonerado)</v>
          </cell>
          <cell r="E1811" t="str">
            <v>mod</v>
          </cell>
          <cell r="F1811">
            <v>1566.39</v>
          </cell>
        </row>
        <row r="1812">
          <cell r="C1812" t="str">
            <v>ES 04.25.0500 (/)</v>
          </cell>
          <cell r="D1812" t="str">
            <v>Gradil em módulos de (1454x1650)mm, com pintura eletrostática em poliéster nas cores grafite, vermelho, vinho, amarelo, laranja ou prata da Metalgrade ou similar, malha de (60x132)mm, barra portante de (26x2)mm, fio 5, montantes de (2000x75x8)mm, ponta de lança em perfil U de (34x30x3x1640)mm e parafusos.  Fornecimento e instalação, exclusive transporte. (desonerado)</v>
          </cell>
          <cell r="E1812" t="str">
            <v>mod</v>
          </cell>
          <cell r="F1812">
            <v>617.91</v>
          </cell>
        </row>
        <row r="1813">
          <cell r="C1813" t="str">
            <v>ES 04.25.0550 (/)</v>
          </cell>
          <cell r="D1813" t="str">
            <v>Gradil tubular (3,35x2,00)m em tela em chapa de metal expandido, malha losangular de (150x56)mm, chapa de ferro galvanizada a fogo de 1/8", emoldurada por tubos de aço galvanizados de 1 1/2", fixado em estruturas de concreto através de 16 parafusos galvanizados.  Fornecimento e instalação. (desonerado)</v>
          </cell>
          <cell r="E1813" t="str">
            <v>m</v>
          </cell>
          <cell r="F1813">
            <v>482.84</v>
          </cell>
        </row>
        <row r="1814">
          <cell r="C1814" t="str">
            <v>ES 04.25.0603 (/)</v>
          </cell>
          <cell r="D1814" t="str">
            <v>Gradil eletrofundido tipo Orsometal ou similar, na malha (65x132)mm e barra portante (25x2)mm, fio 5, montantes (2120x76x8)mm, parafusos, pintura eletrostática nas cores verde ou cinza; inclusive montagem. (desonerado)</v>
          </cell>
          <cell r="E1814" t="str">
            <v>m2</v>
          </cell>
          <cell r="F1814">
            <v>273.41000000000003</v>
          </cell>
        </row>
        <row r="1815">
          <cell r="C1815" t="str">
            <v>ES 04.25.0620 (/)</v>
          </cell>
          <cell r="D1815" t="str">
            <v>Gradil Multiuso, marca EUROCERK ou similar,  executado em painel de aço galvanizado a quente (gramtura mínima 60g/m2), malha retangular de 200 x 50mm, eletrosoldado em fios de aço com bitola de 5mm de espessura, aço trefilado, fixado por fixadores de chapa inóx, barras e parafusos de alumínio, em poste galvanizado 60 x 40 x 1,95mm, retangular fixo ou triangular articulado, com sistema de encaixe anti-furto, dificultando a desmontagem dos painés, sem a utilização de parafusos, pintado por dentro e por fora através do processo eletrostático, com tinta pó poliester, espessura mínima de 100 microns (gradil e poste) fixados a cada 2,54m de centro a centro e deverão ser concretados (não incluso esta concretagem), nas cores verde e branca.  Fornecimento e instalação. (desonerado)</v>
          </cell>
          <cell r="E1815" t="str">
            <v>m2</v>
          </cell>
          <cell r="F1815">
            <v>1299.79</v>
          </cell>
        </row>
        <row r="1816">
          <cell r="C1816" t="str">
            <v>ES 04.25.0650 (C)</v>
          </cell>
          <cell r="D1816" t="str">
            <v>Gradil Nylofor 3D, da Belgo Mineira ou similar, executado em painel de aço galvanizado, soldado (gramatura mínima 40g/m2), malha retangular de (200x50)mm em fio de aço com bitola de 5mm, fixado por fixadores de poliamida e parafusos em aço inox M6 tipo Allen, em poste de aço galvanizado de (60x40)mm (gramatura mínima de 275g/m2), chumbados em base de concreto (exclusive esta), revestidos em poliester por processo de pintura eletroestática, espessura mínima de 100 microns (gradil e poste), nas cores verde ou branca.  Forneciemnto e instalação. (desonerado)</v>
          </cell>
          <cell r="E1816" t="str">
            <v>m2</v>
          </cell>
          <cell r="F1816">
            <v>124.84</v>
          </cell>
        </row>
        <row r="1817">
          <cell r="C1817" t="str">
            <v>ES 04.25.0660 (/)</v>
          </cell>
          <cell r="D1817" t="str">
            <v>Portão deslizante marca EUROCERK ou similar, composto por quadro, painéis e acessórios.  O quadro dos portões são produzindos com tubos de aço galvanizados a quente e pintados pelo processo de pintura eletrostática, com tinta poliéster a pó, mínimo de 70 microns + ou - 20 microns.  Antes da pintura dos quadros dos portões, nas partes onde há soldas, são passados zinco a frio sobre as soldas.  Os painéis são fixados nos quadros por meio de castanhas de aço galvanizado e pintadas pelo processo de pintura eletrostático, com tinta poliéster a pó, na mesma cor dos painéis.  Os painéis são confeccionados com a arames de aço galvanizado mínimo de 60gZn/m2, mais pintura eletrostática, com tinta a pó, mínimo de 100 microns + ou - microns.  Os portões podem ser pivotante ou deslizantes.  Fornecimento e instalação. (desonerado)</v>
          </cell>
          <cell r="E1817" t="str">
            <v>m2</v>
          </cell>
          <cell r="F1817">
            <v>955.47</v>
          </cell>
        </row>
        <row r="1818">
          <cell r="C1818" t="str">
            <v>ES 04.25.0670 (/)</v>
          </cell>
          <cell r="D1818" t="str">
            <v>Portão pivotante marca EUROCERK ou similar, composto por quadro, painéis e acessórios.   O quadro dos portões são produzidos com tubos de aço galvanizados a quente e pintados pelo de processo de pintura eletrostática, com tinta poliéster a pó, mínimo de 70 microns + ou - 20 microns.  Antes da pintura dos quadros dos portões, nas partes onde há soldas, são passados zinco a frio sobre as solda.  Os painéis são fixados nos quadros por meio de castanhas de aço galvanizado e pintadas pelo processo de pintura eletrostático, com tinta poliéster a pó, na mesma cor dos painéis.  Os painéis são confeccionados com arames de aço galvanizado mínimo de 60gZn/m2, mais pintura eletrostática, com tinta poliéster a pó, mínimo de 100 microns + ou - 20 microns.  Os portões podem ser pivotante ou deslizante.  Fornecimento e instalação. (desonerado)</v>
          </cell>
          <cell r="E1818" t="str">
            <v>m2</v>
          </cell>
          <cell r="F1818">
            <v>1022.94</v>
          </cell>
        </row>
        <row r="1819">
          <cell r="C1819" t="str">
            <v>ES 04.25.0700 (/)</v>
          </cell>
          <cell r="D1819" t="str">
            <v>Tela para proteção em arame galvanizado nº 12, soldada em cantoneira de ferro em "L" de  (1 1/2"x1 1/2"x3/16"), fixada em alvenaria.  Fornecimento e instalação. (desonerado)</v>
          </cell>
          <cell r="E1819" t="str">
            <v>m2</v>
          </cell>
          <cell r="F1819">
            <v>227.78</v>
          </cell>
        </row>
        <row r="1820">
          <cell r="C1820" t="str">
            <v>ES 04.25.1500 (/)</v>
          </cell>
          <cell r="D1820" t="str">
            <v>Recuperação de gradil, módulo de (1,00 x 2,60) m, considerando-se a substituição de partes de tubos de aço galvanizado de 1 1/2", verticais, barras chatas de aço de 2 1/4" x 3/16", horizontais, pontas em aço de 3/8", decapagem e pintura de todo módulo, pintura da mureta de concreto. (desonerado)</v>
          </cell>
          <cell r="E1820" t="str">
            <v>un</v>
          </cell>
          <cell r="F1820">
            <v>679.41</v>
          </cell>
        </row>
        <row r="1821">
          <cell r="C1821" t="str">
            <v>ES 04.25.1600 (/)</v>
          </cell>
          <cell r="D1821" t="str">
            <v>Recuperação de gradil, módulo de (2,40 x 2,20) m, considerando-se a substituição de partes das barras redondas de aço de 1 1/4", verticais inferiores, anueto, ponta de lança e pinha, decapagem e pintura do módulo. (desonerado)</v>
          </cell>
          <cell r="E1821" t="str">
            <v>un</v>
          </cell>
          <cell r="F1821">
            <v>1056.99</v>
          </cell>
        </row>
        <row r="1822">
          <cell r="C1822" t="str">
            <v>ES 04.25.1700 (/)</v>
          </cell>
          <cell r="D1822" t="str">
            <v>Recuperação de gradil, módulo de (2,50 x 1,70) m, considerando-se a substituição de partes das barras redondas de aço de 5/8", verticais, barras chatas de aço de 1 1/2" x 1/2", horizontais, montantes em tubo de aço galvanizado de 2 1/2", anueto, ponta de lança e pinha, decapagem e pintura de todo módulo, recomposição e pintura da mureta de concreto. (desonerado)</v>
          </cell>
          <cell r="E1822" t="str">
            <v>un</v>
          </cell>
          <cell r="F1822">
            <v>1408.68</v>
          </cell>
        </row>
        <row r="1823">
          <cell r="C1823" t="str">
            <v>ES 04.27 Chapas de Aço</v>
          </cell>
        </row>
        <row r="1824">
          <cell r="C1824" t="str">
            <v>ES 04.27.0050 (/)</v>
          </cell>
          <cell r="D1824" t="str">
            <v>Chapa de aço SAE 1006/10-LF, perfurada, furos redondos de 1,80mm, longitudinalmente, distância entre furos de 2,55mm (de centro), nas dimensões de (2000x1000x1,00)mm.  Fornecimento. (desonerado)</v>
          </cell>
          <cell r="E1824" t="str">
            <v>pc</v>
          </cell>
          <cell r="F1824">
            <v>438.45</v>
          </cell>
        </row>
        <row r="1825">
          <cell r="C1825" t="str">
            <v>ES 04.27.0056 (/)</v>
          </cell>
          <cell r="D1825" t="str">
            <v>Chapa de aço SAE 1006/10-LF, perfurada, furos redondos, de 6,35mm longitudinalmente, distância entre furos de 9,00mm (de centro), nas dimensões de (2000x1000x1,50)mm.  Fornecimento. (desonerado)</v>
          </cell>
          <cell r="E1825" t="str">
            <v>pc</v>
          </cell>
          <cell r="F1825">
            <v>396.05</v>
          </cell>
        </row>
        <row r="1826">
          <cell r="C1826" t="str">
            <v>ES 04.30 Corrimões e Guarda-Corpos</v>
          </cell>
        </row>
        <row r="1827">
          <cell r="C1827" t="str">
            <v>ES 04.30.0050 (/)</v>
          </cell>
          <cell r="D1827" t="str">
            <v>Corrimão de tubo de ferro galvanizado com diâmetro de 1 1/4", preso por chumbadores a cada metro.  Fornecimento e instalação. (desonerado)</v>
          </cell>
          <cell r="E1827" t="str">
            <v>m</v>
          </cell>
          <cell r="F1827">
            <v>91.62</v>
          </cell>
        </row>
        <row r="1828">
          <cell r="C1828" t="str">
            <v>ES 04.30.0100 (/)</v>
          </cell>
          <cell r="D1828" t="str">
            <v>Guarda-corpo de ferro, em lances de 3,36m a 3,84m e 1m de altura, com 4 montantes de barras de (2"x3/4"), chumbadas no concreto, corrimão em 2 barras superpostas de (3"x1/2") e (2"x3/8"), 21 barras verticais de (2"x1/2"), soldadas no corrimão e na barra inferior, esta de (2"x1/2"), a 10cm do piso.  Fornecimento e instalação. (desonerado)</v>
          </cell>
          <cell r="E1828" t="str">
            <v>m</v>
          </cell>
          <cell r="F1828">
            <v>392.09</v>
          </cell>
        </row>
        <row r="1829">
          <cell r="C1829" t="str">
            <v>ES 04.30.0140 (/)</v>
          </cell>
          <cell r="D1829" t="str">
            <v>Guarda-corpo metálico com 1,00m de altura, em módulos de 1,88m com montantes em chapa de aço USI-SAC 350, chumbado no concreto através de chumbadores de aço inoxidável, interligados por dois tubos horizontais superiores com diâmetro de 2 1/2" e dois tubos horizontais inferiores com diâmetro de 1" em aço galvanizado, inclusive pintura.  Fornecimento e instalação. (desonerado)</v>
          </cell>
          <cell r="E1829" t="str">
            <v>m</v>
          </cell>
          <cell r="F1829">
            <v>569.48</v>
          </cell>
        </row>
        <row r="1830">
          <cell r="C1830" t="str">
            <v>ES 04.30.0150 (A)</v>
          </cell>
          <cell r="D1830" t="str">
            <v>Guarda-corpo de ferro galvanizado, com módulo de 2,20m de comprimento, com dois tubos de 2" na horizontal, pilaretes de concreto com seção (20x20)cm e 1m de altura, incluindo todos os materiais e pintura a óleo.  Fornecimento e instalação. (desonerado)</v>
          </cell>
          <cell r="E1830" t="str">
            <v>m</v>
          </cell>
          <cell r="F1830">
            <v>202.58</v>
          </cell>
        </row>
        <row r="1831">
          <cell r="C1831" t="str">
            <v>ES 04.30.0153 (A)</v>
          </cell>
          <cell r="D1831" t="str">
            <v>Guarda-corpo de ferro galvanizado, com módulo de 2,00m de comprimento, com um tubo de 3" e dois de 1 1/4" na horizontal, pilaretes de concreto com seção quadrada de 20cm e 1,05m de altura, incluindo todos os materiais e pintura a óleo dos tubos.  Fornecimento e instalação. (desonerado)</v>
          </cell>
          <cell r="E1831" t="str">
            <v>m</v>
          </cell>
          <cell r="F1831">
            <v>176.3</v>
          </cell>
        </row>
        <row r="1832">
          <cell r="C1832" t="str">
            <v>ES 04.30.0200 (/)</v>
          </cell>
          <cell r="D1832" t="str">
            <v>Guarda-corpo de tubo de ferro galvanizado com dois montantes em tubo de 1", uma travessa superior em tubo de 2" e duas travessas inferiores em tubo de 1", em módulos de 2,20m de comprimento e 1m de altura, inclusive pintura a óleo.  Fornecimento e instalação. (desonerado)</v>
          </cell>
          <cell r="E1832" t="str">
            <v>un</v>
          </cell>
          <cell r="F1832">
            <v>212.66</v>
          </cell>
        </row>
        <row r="1833">
          <cell r="C1833" t="str">
            <v>ES 04.30.0250 (C)</v>
          </cell>
          <cell r="D1833" t="str">
            <v>Guarda-corpo com 1,00m de altura, em tela de arame galvanizado n.º 12, malha losango de 5cm, fixada em tubos de ferro galvanizado com diâmetro int. de 2 1/2" na horizontal superior e diâmetro int. de 2" na horizontal inferior e na vertical, espaçados de 2,00m, chumbados em blocos de concreto, inclusive escavação, reaterro, carga, descarga, transporte e pintura dos tubos, com 2 demãos de acabamento.  Fornecimento e colocação. (desonerado)</v>
          </cell>
          <cell r="E1833" t="str">
            <v>m2</v>
          </cell>
          <cell r="F1833">
            <v>204.21</v>
          </cell>
        </row>
        <row r="1834">
          <cell r="C1834" t="str">
            <v>ES 04.30.0300 (A)</v>
          </cell>
          <cell r="D1834" t="str">
            <v>Guarda-corpo de tubos de aço galvanizado soldados, formando módulos de 2,20m de comprimento e 1m de altura, com 3 montantes de 2" de diâmetro chumbados no concreto, travessa superior de 2" e travessa inferior e intermediária de 1".  Fornecimento e instalação. (desonerado)</v>
          </cell>
          <cell r="E1834" t="str">
            <v>m</v>
          </cell>
          <cell r="F1834">
            <v>221.52</v>
          </cell>
        </row>
        <row r="1835">
          <cell r="C1835" t="str">
            <v>ES 04.30.0350 (A)</v>
          </cell>
          <cell r="D1835" t="str">
            <v>Guarda-corpo de tubos de aço galvanizado de 2", formando quadrados de 2,20m de comprimento por 1,10m de altura, com montantes soldados em chapa de aço de 15cmx15cmx5/16", fixados no piso ou parede, dotado de tela de arame galvanizado de fio ondulado nº 8 e malha quadrada de (20x20)mm fixada em perfis L de (1 1/2"x1 1/2"), com acabamento em barras de aço de (1"x3/16").  Fornecimento e instalação. (desonerado)</v>
          </cell>
          <cell r="E1835" t="str">
            <v>mod</v>
          </cell>
          <cell r="F1835">
            <v>858.84</v>
          </cell>
        </row>
        <row r="1836">
          <cell r="C1836" t="str">
            <v>ES 04.30.0450 (B)</v>
          </cell>
          <cell r="D1836" t="str">
            <v>Guarda-corpo de 1,50m de comprimento e 1,20m de altura, montantes em tubo de aço galvanizado de 3", perfil retangular galvanizado de (5x3)cm, 2 tubos de aço galvanizado de 1" na horizontal, tela em chapa de metal expandido em ferro com malha losangular, moldura em cantoneiras de abas iguais de (3/4"x1/8"), inclusive pintura de todo o conjunto.  Fornecimento e instalação. (desonerado)</v>
          </cell>
          <cell r="E1836" t="str">
            <v>mod</v>
          </cell>
          <cell r="F1836">
            <v>1509.4</v>
          </cell>
        </row>
        <row r="1837">
          <cell r="C1837" t="str">
            <v>ES 04.35 Escadas</v>
          </cell>
        </row>
        <row r="1838">
          <cell r="C1838" t="str">
            <v>ES 04.35.0100 (/)</v>
          </cell>
          <cell r="D1838" t="str">
            <v>Escada em ferro de 3/4", com 3m de altura, considerando 10 degraus espaçadas de 30cm.  Fornecimento e instalação. (desonerado)</v>
          </cell>
          <cell r="E1838" t="str">
            <v>un</v>
          </cell>
          <cell r="F1838">
            <v>584.35</v>
          </cell>
        </row>
        <row r="1839">
          <cell r="C1839" t="str">
            <v>ES 04.35.0150 (A)</v>
          </cell>
          <cell r="D1839" t="str">
            <v>Escada de marinheiro, com largura de 0,40m, executada em barras de (1 1/2"x1/4"), sendo os degraus em ferro redondo de 5/8".  Espaçados de 0,30cm.  Fornecimento e instalação. (desonerado)</v>
          </cell>
          <cell r="E1839" t="str">
            <v>m</v>
          </cell>
          <cell r="F1839">
            <v>324.87</v>
          </cell>
        </row>
        <row r="1840">
          <cell r="C1840" t="str">
            <v>ES 04.99 Diversos</v>
          </cell>
        </row>
        <row r="1841">
          <cell r="C1841" t="str">
            <v>ES 04.99.0050 (/)</v>
          </cell>
          <cell r="D1841" t="str">
            <v>Barra de ferro vertical de 1 1/4" com 1,50m de altura, fixadas em 2 barras horizontais de (2 1/2"x5/8") (exclusive estas), inclusive 1 ponta de lança e 4 anuetos.  Fornecimento e instalação. (desonerado)</v>
          </cell>
          <cell r="E1841" t="str">
            <v>un</v>
          </cell>
          <cell r="F1841">
            <v>155.30000000000001</v>
          </cell>
        </row>
        <row r="1842">
          <cell r="C1842" t="str">
            <v>ES 04.99.0100 (A)</v>
          </cell>
          <cell r="D1842" t="str">
            <v>Estrutura de fixação de quadros constituído por barra chata de ferro de (2"x3/8").  Fornecimento e instalação. (desonerado)</v>
          </cell>
          <cell r="E1842" t="str">
            <v>m</v>
          </cell>
          <cell r="F1842">
            <v>21.63</v>
          </cell>
        </row>
        <row r="1843">
          <cell r="C1843" t="str">
            <v>ES 04.99.0150 (A)</v>
          </cell>
          <cell r="D1843" t="str">
            <v>Estrutura de sustentação para gaiolas, em módulo de 1,80m com 2 barras quadradas de 1" em paralelo, com 2 montantes em tubo de ferro galvanizado de 3", sendo 0,50m livre e 0,20m enterrado, conforme projeto RIOZOO.  Fornecimento e instalação. (desonerado)</v>
          </cell>
          <cell r="E1843" t="str">
            <v>mod</v>
          </cell>
          <cell r="F1843">
            <v>257.69</v>
          </cell>
        </row>
        <row r="1844">
          <cell r="C1844" t="str">
            <v>ES 04.99.0153 (A)</v>
          </cell>
          <cell r="D1844" t="str">
            <v>Estrutura de sustentação para gaiolas, em módulo de 1,80m com 2 barras quadradas de 1" em paralelo, com 2 montantes em tubo de ferro galvanizado de 3", sendo 3m livres e 0,50m enterrado, conforme projeto RIOZOO.  Fornecimento e instalação. (desonerado)</v>
          </cell>
          <cell r="E1844" t="str">
            <v>mod</v>
          </cell>
          <cell r="F1844">
            <v>740.36</v>
          </cell>
        </row>
        <row r="1845">
          <cell r="C1845" t="str">
            <v>ES 04.99.0200 (A)</v>
          </cell>
          <cell r="D1845" t="str">
            <v>Gaiola de (1,50x1,50x2)m montada em estrutura de cantoneira de ferro por (1 1/2"x1 1/2"x3/16"), conforme projeto RIOZOO.  Fornecimento e instalação. (desonerado)</v>
          </cell>
          <cell r="E1845" t="str">
            <v>un</v>
          </cell>
          <cell r="F1845">
            <v>404.83</v>
          </cell>
        </row>
        <row r="1846">
          <cell r="C1846" t="str">
            <v>ES 04.99.0250 (A)</v>
          </cell>
          <cell r="D1846" t="str">
            <v>Gaveta em chapa de aço de 1/2" nas dimensões de altura de 10cm, largura de 20cm e comprimento de 30cm, conforme projeto RIOZOO.  Fornecimento e instalação. (desonerado)</v>
          </cell>
          <cell r="E1846" t="str">
            <v>un</v>
          </cell>
          <cell r="F1846">
            <v>236.05</v>
          </cell>
        </row>
        <row r="1847">
          <cell r="C1847" t="str">
            <v>ES 04.99.0300 (/)</v>
          </cell>
          <cell r="D1847" t="str">
            <v>Grelha de ferro, fixada pelo interior da edificação, confeccionada em barra de (1/2"x1/4"), malha de (5x5)cm, com pintura eletrostática, na cor azul, com altura de 0,70m e largura de 2,40m.  Fornecimento e instalação. (desonerado)</v>
          </cell>
          <cell r="E1847" t="str">
            <v>un</v>
          </cell>
          <cell r="F1847">
            <v>775</v>
          </cell>
        </row>
        <row r="1848">
          <cell r="C1848" t="str">
            <v>ES 04.99.0350 (/)</v>
          </cell>
          <cell r="D1848" t="str">
            <v>Pinha de ferro fundido com 35cm de altura, fixada em montante de ferro (exclusive este).  Fornecimento e instalação. (desonerado)</v>
          </cell>
          <cell r="E1848" t="str">
            <v>un</v>
          </cell>
          <cell r="F1848">
            <v>59.39</v>
          </cell>
        </row>
        <row r="1849">
          <cell r="C1849" t="str">
            <v>ES 04.99.0400 (/)</v>
          </cell>
          <cell r="D1849" t="str">
            <v>Ponta de lança de ferro fundido com 12cm de altura, fixada em barra redonda de 1 1/4" (exclusive esta).  Fornecimento e instalação. (desonerado)</v>
          </cell>
          <cell r="E1849" t="str">
            <v>un</v>
          </cell>
          <cell r="F1849">
            <v>10.7</v>
          </cell>
        </row>
        <row r="1850">
          <cell r="C1850" t="str">
            <v>ES 04.99.0450 (A)</v>
          </cell>
          <cell r="D1850" t="str">
            <v>Quadro de (2,05x2,05)m montado em cantoneira de ferro de (1 1/2"x3/16") e tela losangular galvanizada de 1 1/2", fio 8, fixação em plano horizontal.  Fornecimento e instalação. (desonerado)</v>
          </cell>
          <cell r="E1850" t="str">
            <v>un</v>
          </cell>
          <cell r="F1850">
            <v>962.6</v>
          </cell>
        </row>
        <row r="1851">
          <cell r="C1851" t="str">
            <v>ES 04.99.0453 (A)</v>
          </cell>
          <cell r="D1851" t="str">
            <v>Quadro de (2,05x2,05)m montado em cantoneira de ferro de (1 1/2"x3/16"), e tela losangular galvanizada de 1 1/2" (37,5x37,5)mm, fio 12, fixação em plano horizontal.  Fornecimento e instalação. (desonerado)</v>
          </cell>
          <cell r="E1851" t="str">
            <v>un</v>
          </cell>
          <cell r="F1851">
            <v>898.72</v>
          </cell>
        </row>
        <row r="1852">
          <cell r="C1852" t="str">
            <v>ES 04.99.0456 (A)</v>
          </cell>
          <cell r="D1852" t="str">
            <v>Quadro de (2,05x2,05)m montado em cantoneira de ferro de (1 1/2"x3/16"), barra chata de (1 1/2"x1/4") e tela losangular galvanizada de 1" (25x25)mm, fio 12, fixação em plano vertical.  Fornecimento e instalação. (desonerado)</v>
          </cell>
          <cell r="E1852" t="str">
            <v>un</v>
          </cell>
          <cell r="F1852">
            <v>825.26</v>
          </cell>
        </row>
        <row r="1853">
          <cell r="C1853" t="str">
            <v>ES 04.99.0500 (/)</v>
          </cell>
          <cell r="D1853" t="str">
            <v>Suporte para aparelho de ar condicionado de 1 a 2HP, em cantoneira de ferro de (1/4"x1 1/8").  Fornecimento e instalação. (desonerado)</v>
          </cell>
          <cell r="E1853" t="str">
            <v>un</v>
          </cell>
          <cell r="F1853">
            <v>343.19</v>
          </cell>
        </row>
        <row r="1854">
          <cell r="C1854" t="str">
            <v>ES 04.99.0550 (/)</v>
          </cell>
          <cell r="D1854" t="str">
            <v>Tela em chapa de metal expandido, malha losangular de (8"x3"), em chapa de 3/16".  Fornecimento e instalação. (desonerado)</v>
          </cell>
          <cell r="E1854" t="str">
            <v>m2</v>
          </cell>
          <cell r="F1854">
            <v>203.22</v>
          </cell>
        </row>
        <row r="1855">
          <cell r="C1855" t="str">
            <v>ES 04.99.0601 (/)</v>
          </cell>
          <cell r="D1855" t="str">
            <v>Tela para proteção de janela, varanda e vãos com malha de 5cm x 5cm e fio 2mm, fixada na alvenaria através de gancho galvanizado de 8cm.  Fornecimento e colocação. (desonerado)</v>
          </cell>
          <cell r="E1855" t="str">
            <v>m2</v>
          </cell>
          <cell r="F1855">
            <v>41.15</v>
          </cell>
        </row>
        <row r="1857">
          <cell r="C1857" t="str">
            <v>ES 09.05 Aduelas, Marcos e Alizares</v>
          </cell>
        </row>
        <row r="1858">
          <cell r="C1858" t="str">
            <v>ES 09.05.0050 (/)</v>
          </cell>
          <cell r="D1858" t="str">
            <v>Aduela de madeira aparelhada de (13 x 3)cm, com rebaixo.  Fornecimento e instalação. (desonerado)</v>
          </cell>
          <cell r="E1858" t="str">
            <v>m</v>
          </cell>
          <cell r="F1858">
            <v>31.71</v>
          </cell>
        </row>
        <row r="1859">
          <cell r="C1859" t="str">
            <v>ES 09.05.0056 (/)</v>
          </cell>
          <cell r="D1859" t="str">
            <v>Aduela de madeira aparelhada de (14 x 3)cm, com rebaixo.  Fornecimento e instalação. (desonerado)</v>
          </cell>
          <cell r="E1859" t="str">
            <v>m</v>
          </cell>
          <cell r="F1859">
            <v>29.4</v>
          </cell>
        </row>
        <row r="1860">
          <cell r="C1860" t="str">
            <v>ES 09.05.0100 (/)</v>
          </cell>
          <cell r="D1860" t="str">
            <v>Alizar de madeira aparelhada, de (5 x 2)cm.  Fornecimento e instalação. (desonerado)</v>
          </cell>
          <cell r="E1860" t="str">
            <v>m</v>
          </cell>
          <cell r="F1860">
            <v>7.13</v>
          </cell>
        </row>
        <row r="1861">
          <cell r="C1861" t="str">
            <v>ES 09.05.0150 (/)</v>
          </cell>
          <cell r="D1861" t="str">
            <v>Marco de madeira aparelhada de (7 x 3)cm.  Fornecimento e instalação. (desonerado)</v>
          </cell>
          <cell r="E1861" t="str">
            <v>m</v>
          </cell>
          <cell r="F1861">
            <v>29.42</v>
          </cell>
        </row>
        <row r="1862">
          <cell r="C1862" t="str">
            <v>ES 09.10 Portas e Portinholas de Compensado</v>
          </cell>
        </row>
        <row r="1863">
          <cell r="C1863" t="str">
            <v>ES 09.10.0050 (A)</v>
          </cell>
          <cell r="D1863" t="str">
            <v>Porta em madeira maciça aparelhada, folheada nas duas faces com 3cm de espessura.  Fornecimento e instalação, exclusive fornecimento de ferragens, aduelas e alizares. (desonerado)</v>
          </cell>
          <cell r="E1863" t="str">
            <v>m2</v>
          </cell>
          <cell r="F1863">
            <v>248.41</v>
          </cell>
        </row>
        <row r="1864">
          <cell r="C1864" t="str">
            <v>ES 09.10.0053 (/)</v>
          </cell>
          <cell r="D1864" t="str">
            <v>Porta compensada, de (60x210x3)cm, folheada nas duas faces.  Fornecimento e instalação exclusive fornecimento de ferragems, aduela e alizares. (desonerado)</v>
          </cell>
          <cell r="E1864" t="str">
            <v>un</v>
          </cell>
          <cell r="F1864">
            <v>217.22</v>
          </cell>
        </row>
        <row r="1865">
          <cell r="C1865" t="str">
            <v>ES 09.10.0056 (/)</v>
          </cell>
          <cell r="D1865" t="str">
            <v>Porta compensada, de (70x210)cm, folheada nas 2 faces.  Fornecimento e instalação exclusive fornecimento de ferragens, aduela e alizares. (desonerado)</v>
          </cell>
          <cell r="E1865" t="str">
            <v>un</v>
          </cell>
          <cell r="F1865">
            <v>217.22</v>
          </cell>
        </row>
        <row r="1866">
          <cell r="C1866" t="str">
            <v>ES 09.10.0065 (/)</v>
          </cell>
          <cell r="D1866" t="str">
            <v>Porta compensada, de (100x210)cm, folheada nas 2 faces.  Fornecimento e instalação, exclusive fornecimento de ferragens, aduela e alizares. (desonerado)</v>
          </cell>
          <cell r="E1866" t="str">
            <v>un</v>
          </cell>
          <cell r="F1866">
            <v>323.95999999999998</v>
          </cell>
        </row>
        <row r="1867">
          <cell r="C1867" t="str">
            <v>ES 09.10.0100 (/)</v>
          </cell>
          <cell r="D1867" t="str">
            <v>Porta compensada, de (60 x 210 x 3)cm, folheada nas 2 faces, inclusive guarnição, sendo a aduela de (13 x 3)cm e alizares de (5 x 2)cm.  Fornecimento e instalação, exclusive fornecimento das ferragens. (desonerado)</v>
          </cell>
          <cell r="E1867" t="str">
            <v>un</v>
          </cell>
          <cell r="F1867">
            <v>431.63</v>
          </cell>
        </row>
        <row r="1868">
          <cell r="C1868" t="str">
            <v>ES 09.10.0103 (B)</v>
          </cell>
          <cell r="D1868" t="str">
            <v>Porta compensada, de (70 x 210 x 3)cm, folheada nas 2 faces, inclusive guarnição, sendo a aduela de (13 x 3)cm e alizares de (5 x 2)cm.  Fornecimento e instalação, exclusive fornecimento de ferragens. (desonerado)</v>
          </cell>
          <cell r="E1868" t="str">
            <v>un</v>
          </cell>
          <cell r="F1868">
            <v>412.16</v>
          </cell>
        </row>
        <row r="1869">
          <cell r="C1869" t="str">
            <v>ES 09.10.0106 (/)</v>
          </cell>
          <cell r="D1869" t="str">
            <v>Porta compensada, de (80 x 210 x 3)cm, folheada nas 2 faces, inclusive guarnição, sendo a aduela de (13 x 3)cm e alizares de (5 x 2)cm.  Fornecimento e instalação, exclusive fornecimento de ferragens. (desonerado)</v>
          </cell>
          <cell r="E1869" t="str">
            <v>un</v>
          </cell>
          <cell r="F1869">
            <v>441.25</v>
          </cell>
        </row>
        <row r="1870">
          <cell r="C1870" t="str">
            <v>ES 09.10.0206 (B)</v>
          </cell>
          <cell r="D1870" t="str">
            <v>Porta compensada, revestida com fórmica de espessura de 1mm, de (80 x 210)cm, marco (7 x 3)cm.  Fornecimento e instalação, exclusive fornecimento de ferragens. (desonerado)</v>
          </cell>
          <cell r="E1870" t="str">
            <v>un</v>
          </cell>
          <cell r="F1870">
            <v>579.52</v>
          </cell>
        </row>
        <row r="1871">
          <cell r="C1871" t="str">
            <v>ES 09.10.0215 (B)</v>
          </cell>
          <cell r="D1871" t="str">
            <v>Porta compensada, revestida com fórmica de espessura de 1mm, de (120 x 210)cm, marco (7 x 3)cm.  Fornecimento e instalação, exclusive o fornecimento de ferragens. (desonerado)</v>
          </cell>
          <cell r="E1871" t="str">
            <v>un</v>
          </cell>
          <cell r="F1871">
            <v>834.37</v>
          </cell>
        </row>
        <row r="1872">
          <cell r="C1872" t="str">
            <v>ES 09.10.0253 (/)</v>
          </cell>
          <cell r="D1872" t="str">
            <v>Porta lisa de fibra de madeira prensada tipo Duradoor ou similar, de (70x210)cm para acabamento.  Fornecimento e instalação, exclusive fornecimento de ferragens, aduela e alizares. (desonerado)</v>
          </cell>
          <cell r="E1872" t="str">
            <v>un</v>
          </cell>
          <cell r="F1872">
            <v>202.63</v>
          </cell>
        </row>
        <row r="1873">
          <cell r="C1873" t="str">
            <v>ES 09.10.0256 (/)</v>
          </cell>
          <cell r="D1873" t="str">
            <v>Porta lisa de fibra de madeira prensada tipo Duradoor ou similar, de (80x210)cm, para acabamento.  Fornecimento e instalação, exclusive fornecimento de ferragens, aduela e alizares. (desonerado)</v>
          </cell>
          <cell r="E1873" t="str">
            <v>un</v>
          </cell>
          <cell r="F1873">
            <v>202.63</v>
          </cell>
        </row>
        <row r="1874">
          <cell r="C1874" t="str">
            <v>ES 09.10.0312 (/)</v>
          </cell>
          <cell r="D1874" t="str">
            <v>Porta compensada, de (120 x 210 x 3)cm, em 2 folhas, inclusive guarnição, sendo a aduela de (13 x 3)cm, alizares de (5 x 2)cm.  Fornecimento e instalação, exclusive fornecimento de ferragens. (desonerado)</v>
          </cell>
          <cell r="E1874" t="str">
            <v>un</v>
          </cell>
          <cell r="F1874">
            <v>689.62</v>
          </cell>
        </row>
        <row r="1875">
          <cell r="C1875" t="str">
            <v>ES 09.10.0315 (/)</v>
          </cell>
          <cell r="D1875" t="str">
            <v>Porta compensada, de (140 x 210 x 3)cm, em 2 folhas, inclusive guarnição, sendo a  aduela (13 x 3)cm e alizares de  (5 x 2)cm.  Fornecimento e instalação, exclusive fornecimento de ferragens. (desonerado)</v>
          </cell>
          <cell r="E1875" t="str">
            <v>un</v>
          </cell>
          <cell r="F1875">
            <v>706.71</v>
          </cell>
        </row>
        <row r="1876">
          <cell r="C1876" t="str">
            <v>ES 09.10.0359 (/)</v>
          </cell>
          <cell r="D1876" t="str">
            <v>Porta de correr compensada, de 2 folhas de (80 x 210 x 3)cm, sem marco, pendurada em roldanas, correndo dentro de trilho de aço, guarda pôr canaleta embutida no piso, com marco de (7 x 3)cm.  Fornecimento e instalação, exclusive fornecimento de ferragens, marcos e alizares. (desonerado)</v>
          </cell>
          <cell r="E1876" t="str">
            <v>un</v>
          </cell>
          <cell r="F1876">
            <v>485.76</v>
          </cell>
        </row>
        <row r="1877">
          <cell r="C1877" t="str">
            <v>ES 09.10.0362 (/)</v>
          </cell>
          <cell r="D1877" t="str">
            <v>Porta de correr compensada, de (80 x 210 x 3)cm, pendurada em roldanas, correndo dentro do trilho oco, guiada por canaleta embutida no piso com marco de (7 x 3)cm.  Fornecimento e instalação, exclusive fornecimento de ferragens, do trilho e das roldanas. (desonerado)</v>
          </cell>
          <cell r="E1877" t="str">
            <v>un</v>
          </cell>
          <cell r="F1877">
            <v>396.2</v>
          </cell>
        </row>
        <row r="1878">
          <cell r="C1878" t="str">
            <v>ES 09.10.0403 (/)</v>
          </cell>
          <cell r="D1878" t="str">
            <v>Porta de serviço, de (70x210)cm, com almofada na parte inferior e acima, veneziana e caixilho para vidro com postigo.  Fornecimento e instalação, exclusive fornecimento de ferragens, marcos e alizares. (desonerado)</v>
          </cell>
          <cell r="E1878" t="str">
            <v>un</v>
          </cell>
          <cell r="F1878">
            <v>235.27</v>
          </cell>
        </row>
        <row r="1879">
          <cell r="C1879" t="str">
            <v>ES 09.10.0409 (/)</v>
          </cell>
          <cell r="D1879" t="str">
            <v>Porta de serviço, de (80x210x3)cm, com almofada na parte inferior e acima, veneziana e caixilho para vidro com postigo.  Fornecimento e instalação, exclusive fornecimento de ferragens, marcos e alizares. (desonerado)</v>
          </cell>
          <cell r="E1879" t="str">
            <v>un</v>
          </cell>
          <cell r="F1879">
            <v>260.08999999999997</v>
          </cell>
        </row>
        <row r="1880">
          <cell r="C1880" t="str">
            <v>ES 09.10.0450 (/)</v>
          </cell>
          <cell r="D1880" t="str">
            <v>Portinhola em chapa de madeira compensada, de 20mm, para fechamento de quadros de luz ou armários, inclusive guarnição, exclusive ferragens. (desonerado)</v>
          </cell>
          <cell r="E1880" t="str">
            <v>m2</v>
          </cell>
          <cell r="F1880">
            <v>251.54</v>
          </cell>
        </row>
        <row r="1881">
          <cell r="C1881" t="str">
            <v>ES 09.15 Portas em Madeira Maciça</v>
          </cell>
        </row>
        <row r="1882">
          <cell r="C1882" t="str">
            <v>ES 09.15.0403 (/)</v>
          </cell>
          <cell r="D1882" t="str">
            <v>Porta mexicana, de (70 x 210 x 3)cm, inclusive guarnição, sendo a aduela de (13 x 3)cm e alizares de (5 x 2)cm.  Fornecimento e instalação, exclusive fornecimento das ferragens. (desonerado)</v>
          </cell>
          <cell r="E1882" t="str">
            <v>un</v>
          </cell>
          <cell r="F1882">
            <v>604.47</v>
          </cell>
        </row>
        <row r="1883">
          <cell r="C1883" t="str">
            <v>ES 09.15.0406 (/)</v>
          </cell>
          <cell r="D1883" t="str">
            <v>Porta mexicana, de (80 x 210 x 3)cm, inclusive guarnição, sendo a aduela de (13 x 3)cm e alizares de (5 x 2)cm.  Fornecimento e instalação, exclusive fornecimento das ferragens. (desonerado)</v>
          </cell>
          <cell r="E1883" t="str">
            <v>un</v>
          </cell>
          <cell r="F1883">
            <v>606.82000000000005</v>
          </cell>
        </row>
        <row r="1884">
          <cell r="C1884" t="str">
            <v>ES 09.15.0456 (/)</v>
          </cell>
          <cell r="D1884" t="str">
            <v>Porta com painel de veneziana, de (70x210)cm.  Fornecimento e instalação, exclusive fornecimento de ferragens, aduela e alizares. (desonerado)</v>
          </cell>
          <cell r="E1884" t="str">
            <v>un</v>
          </cell>
          <cell r="F1884">
            <v>377.96</v>
          </cell>
        </row>
        <row r="1885">
          <cell r="C1885" t="str">
            <v>ES 09.15.0503 (/)</v>
          </cell>
          <cell r="D1885" t="str">
            <v>Porta com painel de veneziana, de (70 x 210 x 3)cm, inclusive guarnição, sendo a aduela de (13 x 3)cm e alizares de (5 x 2)cm.  Fornecimento e instalação, exclusive fornecimento de ferragens. (desonerado)</v>
          </cell>
          <cell r="E1885" t="str">
            <v>un</v>
          </cell>
          <cell r="F1885">
            <v>583.82000000000005</v>
          </cell>
        </row>
        <row r="1886">
          <cell r="C1886" t="str">
            <v>ES 09.15.0553 (/)</v>
          </cell>
          <cell r="D1886" t="str">
            <v>Porta com painel de veneziana, de (70 x 210 x 3)cm, inclusive guarnição, sendo a aduela de (14 x 3)cm e alizares de (5 x 2)cm.  Fornecimento e instalação, exclusive fornecimento de ferragens. (desonerado)</v>
          </cell>
          <cell r="E1886" t="str">
            <v>un</v>
          </cell>
          <cell r="F1886">
            <v>572.9</v>
          </cell>
        </row>
        <row r="1887">
          <cell r="C1887" t="str">
            <v>ES 09.15.0656 (A)</v>
          </cell>
          <cell r="D1887" t="str">
            <v>Porta com painel de veneziana, para PC, de (300 x 200 x 3)cm, em 4 folhas guarnição de marco, de (7 x 3)cm.  Fornecimento e instalação, exclusive fornecimento de ferragens. (desonerado)</v>
          </cell>
          <cell r="E1887" t="str">
            <v>un</v>
          </cell>
          <cell r="F1887">
            <v>1874.33</v>
          </cell>
        </row>
        <row r="1888">
          <cell r="C1888" t="str">
            <v>ES 09.20 Janelas</v>
          </cell>
        </row>
        <row r="1889">
          <cell r="C1889" t="str">
            <v>ES 09.20.0050 (A)</v>
          </cell>
          <cell r="D1889" t="str">
            <v>Janela basculante em madeira, medindo: (0,80 x 1,45)m, com 3 folhas, com acabamento para pintura.  Exclusive pintura, vidro e ferragem.  Fornecimento e instalação. (desonerado)</v>
          </cell>
          <cell r="E1889" t="str">
            <v>un</v>
          </cell>
          <cell r="F1889">
            <v>1661.87</v>
          </cell>
        </row>
        <row r="1890">
          <cell r="C1890" t="str">
            <v>ES 09.20.0100 (/)</v>
          </cell>
          <cell r="D1890" t="str">
            <v>Janela de correr em madeira medindo: (110 x 140)cm, com 2 folhas, inclusive guarnição.  Fornecimento e instalação, exclusive fornecimento de ferragens. (desonerado)</v>
          </cell>
          <cell r="E1890" t="str">
            <v>un</v>
          </cell>
          <cell r="F1890">
            <v>740.31</v>
          </cell>
        </row>
        <row r="1891">
          <cell r="C1891" t="str">
            <v>ES 09.20.0150 (/)</v>
          </cell>
          <cell r="D1891" t="str">
            <v>Janela de correr em madeira, medindo: (150 x 150 x 3,5)cm, com 2 folhas, para vidro, com bandeira em caixilho de vidro, inclusive guarnição.  Fornecimento e instalação, exclusive fornecimento de ferragens. (desonerado)</v>
          </cell>
          <cell r="E1891" t="str">
            <v>un</v>
          </cell>
          <cell r="F1891">
            <v>3278.62</v>
          </cell>
        </row>
        <row r="1892">
          <cell r="C1892" t="str">
            <v>ES 09.20.0153 (/)</v>
          </cell>
          <cell r="D1892" t="str">
            <v>Janela de correr em madeira, medindo: (150 x 150 x 3,5)cm, com 2 folhas, para vidro, com bandeira em caixilho de vidro, inclusive guarnição, sendo a aduela de (13 x 3)cm, e alizares de (5 x 2)cm.  Fornecimento e coloção, exclusive fornecimento de ferragens. (desonerado)</v>
          </cell>
          <cell r="E1892" t="str">
            <v>un</v>
          </cell>
          <cell r="F1892">
            <v>3277.86</v>
          </cell>
        </row>
        <row r="1893">
          <cell r="C1893" t="str">
            <v>ES 09.20.0156 (/)</v>
          </cell>
          <cell r="D1893" t="str">
            <v>Janela de madeira medindo: (300 x 200)cm, tipo caixilho para vidro, bandeira em veneziana, com 2 folhas de correr, inclusive guarnição, com acabamento para pintura.  Exclusive pintura, vidro e ferragem.  Fornecimento e instalação. (desonerado)</v>
          </cell>
          <cell r="E1893" t="str">
            <v>un</v>
          </cell>
          <cell r="F1893">
            <v>4841.79</v>
          </cell>
        </row>
        <row r="1894">
          <cell r="C1894" t="str">
            <v>ES 09.20.0203 (/)</v>
          </cell>
          <cell r="D1894" t="str">
            <v>Janela de correr em madeira, medindo: (210 x 140)cm, com 4 folhas, inclusive guarnição.  Fornecimento e instalação, exclusive fornecimento de ferragens. (desonerado)</v>
          </cell>
          <cell r="E1894" t="str">
            <v>un</v>
          </cell>
          <cell r="F1894">
            <v>4119.55</v>
          </cell>
        </row>
        <row r="1895">
          <cell r="C1895" t="str">
            <v>ES 09.20.0250 (/)</v>
          </cell>
          <cell r="D1895" t="str">
            <v>Janela guilhotina em madeira, medindo: (150 x 150 x 3)cm, com 2 folhas, inclusive guarnição com marco duplo, em caixilho para vidro, presos em borboletas.  Fornecimento e instalação, exclusive fornecimento de ferragem. (desonerado)</v>
          </cell>
          <cell r="E1895" t="str">
            <v>un</v>
          </cell>
          <cell r="F1895">
            <v>3478.22</v>
          </cell>
        </row>
        <row r="1896">
          <cell r="C1896" t="str">
            <v>ES 09.20.0253 (A)</v>
          </cell>
          <cell r="D1896" t="str">
            <v>Janela guilhotina de madeira maciça medindo: (150 x 150 x 3,5)cm, com 2 folhas, em caixilho para vidro, marco duplo, com caixas para contra pesos.  Fornecimento e instalação, exclusive fornecimento de ferragens. (desonerado)</v>
          </cell>
          <cell r="E1896" t="str">
            <v>un</v>
          </cell>
          <cell r="F1896">
            <v>3586.47</v>
          </cell>
        </row>
        <row r="1897">
          <cell r="C1897" t="str">
            <v>ES 09.20.0300 (/)</v>
          </cell>
          <cell r="D1897" t="str">
            <v>Janela veneziana em madeira, medindo: (100 x 100 x 3)cm, tipo VVP, vidro e postigo em 2 folhas, inclusive guarnição com marco de (7 x 3)cm e alizar(5 x 2)cm.  Exclusive fornecimento de ferragem.  Fornecimento e instalação. (desonerado)</v>
          </cell>
          <cell r="E1897" t="str">
            <v>un</v>
          </cell>
          <cell r="F1897">
            <v>1566.3</v>
          </cell>
        </row>
        <row r="1898">
          <cell r="C1898" t="str">
            <v>ES 09.20.0303 (/)</v>
          </cell>
          <cell r="D1898" t="str">
            <v>Janela veneziana em madeira, medindo: (120 x 150 x 3)cm, tipo VVP, vidro e postigo em 2 folhas, inclusive guarnição com marco de (7 x 3)cm e alizar (5 x 2)cm.  Exclusive fornecimento de ferragem.  Fornecimento e instalação. (desonerado)</v>
          </cell>
          <cell r="E1898" t="str">
            <v>un</v>
          </cell>
          <cell r="F1898">
            <v>996.09</v>
          </cell>
        </row>
        <row r="1899">
          <cell r="C1899" t="str">
            <v>ES 09.20.0306 (/)</v>
          </cell>
          <cell r="D1899" t="str">
            <v>Janela em veneziana de madeira medindo: (230 x 80)cm, com 2 folhas de correr, inclusive guarnição, com acabamento para pintura.  Exclusive pintura, vidro e ferragem.  Fornecimento e instalação. (desonerado)</v>
          </cell>
          <cell r="E1899" t="str">
            <v>un</v>
          </cell>
          <cell r="F1899">
            <v>1311.88</v>
          </cell>
        </row>
        <row r="1900">
          <cell r="C1900" t="str">
            <v>ES 09.25 Peças de Madeira</v>
          </cell>
        </row>
        <row r="1901">
          <cell r="C1901" t="str">
            <v>ES 09.25.0050 (/)</v>
          </cell>
          <cell r="D1901" t="str">
            <v>Compensado - chapa de madeira compensada, de 6mm de espessura medindo: (2,20 x 1,60)m.  Fornecimento. (desonerado)</v>
          </cell>
          <cell r="E1901" t="str">
            <v>m2</v>
          </cell>
          <cell r="F1901">
            <v>15.31</v>
          </cell>
        </row>
        <row r="1902">
          <cell r="C1902" t="str">
            <v>ES 09.25.0053 (/)</v>
          </cell>
          <cell r="D1902" t="str">
            <v>Compensado - chapa de madeira compensada, de 8mm de espessura, medindo: (2,20 x 1,60)m.  Fornecimento. (desonerado)</v>
          </cell>
          <cell r="E1902" t="str">
            <v>m2</v>
          </cell>
          <cell r="F1902">
            <v>15.6</v>
          </cell>
        </row>
        <row r="1903">
          <cell r="C1903" t="str">
            <v>ES 09.25.0062 (/)</v>
          </cell>
          <cell r="D1903" t="str">
            <v>Compensado - chapa de madeira compensada, de 15mm de espessra, medindo: (2,20 x 1,60)m.  Fornecimento. (desonerado)</v>
          </cell>
          <cell r="E1903" t="str">
            <v>m2</v>
          </cell>
          <cell r="F1903">
            <v>27.58</v>
          </cell>
        </row>
        <row r="1904">
          <cell r="C1904" t="str">
            <v>ES 09.25.0068 (/)</v>
          </cell>
          <cell r="D1904" t="str">
            <v>Compensado - chapa de madeira compensada, de 20mm de espessura, medindo: (2,20 x 1,60m).  Fornecimento. (desonerado)</v>
          </cell>
          <cell r="E1904" t="str">
            <v>m2</v>
          </cell>
          <cell r="F1904">
            <v>40.880000000000003</v>
          </cell>
        </row>
        <row r="1905">
          <cell r="C1905" t="str">
            <v>ES 09.25.0071 (/)</v>
          </cell>
          <cell r="D1905" t="str">
            <v>Compensado - chapa de madeira compensada, de 25mm de espessura, medindo: (2,20 x 1,60)m.  Fornecimento. (desonerado)</v>
          </cell>
          <cell r="E1905" t="str">
            <v>m2</v>
          </cell>
          <cell r="F1905">
            <v>51.67</v>
          </cell>
        </row>
        <row r="1906">
          <cell r="C1906" t="str">
            <v>ES 09.25.0100 (/)</v>
          </cell>
          <cell r="D1906" t="str">
            <v>Compensado naval de 10mm (chapa de 2,20x1,10)m.  Fornecimento. (desonerado)</v>
          </cell>
          <cell r="E1906" t="str">
            <v>m2</v>
          </cell>
          <cell r="F1906">
            <v>22.17</v>
          </cell>
        </row>
        <row r="1907">
          <cell r="C1907" t="str">
            <v>ES 09.25.0106 (/)</v>
          </cell>
          <cell r="D1907" t="str">
            <v>Compensado naval de 14mm (chapa de 2,20x1,10)m.  Fornecimento. (desonerado)</v>
          </cell>
          <cell r="E1907" t="str">
            <v>m2</v>
          </cell>
          <cell r="F1907">
            <v>31.82</v>
          </cell>
        </row>
        <row r="1908">
          <cell r="C1908" t="str">
            <v>ES 09.25.0120 (/)</v>
          </cell>
          <cell r="D1908" t="str">
            <v>Madeira de reflorestamento, em tora, até 6m de comprimento, diâmetro de 12cm - Fornecimento. (desonerado)</v>
          </cell>
          <cell r="E1908" t="str">
            <v>m</v>
          </cell>
          <cell r="F1908">
            <v>6</v>
          </cell>
        </row>
        <row r="1909">
          <cell r="C1909" t="str">
            <v>ES 09.25.0125 (/)</v>
          </cell>
          <cell r="D1909" t="str">
            <v>Madeira de reflorestamento, em tora, até 10m de comprimento, com diâmetro de 15cm - Fornecimento. (desonerado)</v>
          </cell>
          <cell r="E1909" t="str">
            <v>m</v>
          </cell>
          <cell r="F1909">
            <v>12.1</v>
          </cell>
        </row>
        <row r="1910">
          <cell r="C1910" t="str">
            <v>ES 09.25.0130 (/)</v>
          </cell>
          <cell r="D1910" t="str">
            <v>Madeira de reflorestamento, em tora, auto clavada, até 10m de comprimento, com diâmetro de 15cm - Fornecimento. (desonerado)</v>
          </cell>
          <cell r="E1910" t="str">
            <v>m</v>
          </cell>
          <cell r="F1910">
            <v>28.56</v>
          </cell>
        </row>
        <row r="1911">
          <cell r="C1911" t="str">
            <v>ES 09.25.0135 (/)</v>
          </cell>
          <cell r="D1911" t="str">
            <v>Madeira de reflorestamento, em tora, até 10m de comprimento, com diâmetro de 25cm - Fornecimento. (desonerado)</v>
          </cell>
          <cell r="E1911" t="str">
            <v>m</v>
          </cell>
          <cell r="F1911">
            <v>33</v>
          </cell>
        </row>
        <row r="1912">
          <cell r="C1912" t="str">
            <v>ES 09.25.0150 (/)</v>
          </cell>
          <cell r="D1912" t="str">
            <v>Peça em madeira aparelhada, de (5 x 2,5)cm.  Fornecimento. (desonerado)</v>
          </cell>
          <cell r="E1912" t="str">
            <v>m</v>
          </cell>
          <cell r="F1912">
            <v>5.41</v>
          </cell>
        </row>
        <row r="1913">
          <cell r="C1913" t="str">
            <v>ES 09.25.0200 (/)</v>
          </cell>
          <cell r="D1913" t="str">
            <v>Peça (pranchão) em madeira serrada, de (2"x8").  Fornecimento. (desonerado)</v>
          </cell>
          <cell r="E1913" t="str">
            <v>m</v>
          </cell>
          <cell r="F1913">
            <v>24.36</v>
          </cell>
        </row>
        <row r="1914">
          <cell r="C1914" t="str">
            <v>ES 09.25.0225 (/)</v>
          </cell>
          <cell r="D1914" t="str">
            <v>Peça em madeira aparelhada, de (1,5 x 5)cm.  Fornecimento. (desonerado)</v>
          </cell>
          <cell r="E1914" t="str">
            <v>m</v>
          </cell>
          <cell r="F1914">
            <v>1.9</v>
          </cell>
        </row>
        <row r="1915">
          <cell r="C1915" t="str">
            <v>ES 09.25.0256 (/)</v>
          </cell>
          <cell r="D1915" t="str">
            <v>Peça em madeira serrada, de (7,5cm x 7,5cm / 3" x 3").  Fornecimento. (desonerado)</v>
          </cell>
          <cell r="E1915" t="str">
            <v>m</v>
          </cell>
          <cell r="F1915">
            <v>2.2999999999999998</v>
          </cell>
        </row>
        <row r="1916">
          <cell r="C1916" t="str">
            <v>ES 09.25.0259 (/)</v>
          </cell>
          <cell r="D1916" t="str">
            <v>Peça em madeira serrada, de (7,5cm x 11,25cm / 3" x 4 1/2").  Fornecimento. (desonerado)</v>
          </cell>
          <cell r="E1916" t="str">
            <v>m</v>
          </cell>
          <cell r="F1916">
            <v>23.7</v>
          </cell>
        </row>
        <row r="1917">
          <cell r="C1917" t="str">
            <v>ES 09.25.0262 (/)</v>
          </cell>
          <cell r="D1917" t="str">
            <v>Peça em madeira serrada, seção (7,5cm x 15cm / 3" x 6").  Fornecimento. (desonerado)</v>
          </cell>
          <cell r="E1917" t="str">
            <v>m</v>
          </cell>
          <cell r="F1917">
            <v>16.29</v>
          </cell>
        </row>
        <row r="1918">
          <cell r="C1918" t="str">
            <v>ES 09.25.0315 (/)</v>
          </cell>
          <cell r="D1918" t="str">
            <v>Peça de madeira serrada, de (7,5 x 15)cm.  Fornecimento. (desonerado)</v>
          </cell>
          <cell r="E1918" t="str">
            <v>m</v>
          </cell>
          <cell r="F1918">
            <v>14.98</v>
          </cell>
        </row>
        <row r="1919">
          <cell r="C1919" t="str">
            <v>ES 09.30 Prateleiras</v>
          </cell>
        </row>
        <row r="1920">
          <cell r="C1920" t="str">
            <v>ES 09.30.0050 (A)</v>
          </cell>
          <cell r="D1920" t="str">
            <v>Prateleira em chapa compensado de 20mm de espessura, com largura de 40cm, encabeçada com sarrafo aparelhado de (2 x 2)cm, sobre cantoneiras de ferro.  Fornecimento e instalação. (desonerado)</v>
          </cell>
          <cell r="E1920" t="str">
            <v>m</v>
          </cell>
          <cell r="F1920">
            <v>61.64</v>
          </cell>
        </row>
        <row r="1921">
          <cell r="C1921" t="str">
            <v>ES 09.30.0056 (A)</v>
          </cell>
          <cell r="D1921" t="str">
            <v>Prateleira em compensado, com espessura 2cm, largura 40cm, revestida em fórmica nas 2 faces e espessura, sobre cantoneira de ferro. (desonerado)</v>
          </cell>
          <cell r="E1921" t="str">
            <v>m</v>
          </cell>
          <cell r="F1921">
            <v>156.66999999999999</v>
          </cell>
        </row>
        <row r="1922">
          <cell r="C1922" t="str">
            <v>ES 09.30.0100 (A)</v>
          </cell>
          <cell r="D1922" t="str">
            <v>Prateleira em chapa de compensado de 20mm de espessura, com largura de 50cm, encabeçada com sarrafo aparelhado de (2 x 2)cm, sobre cantoneiras de ferro.  Fornecimento e instalação. (desonerado)</v>
          </cell>
          <cell r="E1922" t="str">
            <v>m</v>
          </cell>
          <cell r="F1922">
            <v>66.55</v>
          </cell>
        </row>
        <row r="1923">
          <cell r="C1923" t="str">
            <v>ES 09.30.0103 (A)</v>
          </cell>
          <cell r="D1923" t="str">
            <v>Prateleira em compensado, com espessura 2cm, largura 50cm, revestida em fórmica nas 2 faces e espessura, sobre cantoneira de chapa de ferro com abas iguais de 1"x1/8". (desonerado)</v>
          </cell>
          <cell r="E1923" t="str">
            <v>m</v>
          </cell>
          <cell r="F1923">
            <v>133.1</v>
          </cell>
        </row>
        <row r="1924">
          <cell r="C1924" t="str">
            <v>ES 09.30.0150 (A)</v>
          </cell>
          <cell r="D1924" t="str">
            <v>Prateleira em chapa de compensado de 20mm de espessura, com largura de 60cm, encabeçada com sarrafo aparelhado de (2 x 2)cm, sobre cantoneiras de ferro.  Fornecimento e instalação. (desonerado)</v>
          </cell>
          <cell r="E1924" t="str">
            <v>m</v>
          </cell>
          <cell r="F1924">
            <v>73.52</v>
          </cell>
        </row>
        <row r="1925">
          <cell r="C1925" t="str">
            <v>ES 09.30.0153 (A)</v>
          </cell>
          <cell r="D1925" t="str">
            <v>Prateleira em compensado, com espessura 2cm, largura 60cm, revestida em fórmica nas 2 faces e espessura, sobre cantoneira de ferro. (desonerado)</v>
          </cell>
          <cell r="E1925" t="str">
            <v>m</v>
          </cell>
          <cell r="F1925">
            <v>152.96</v>
          </cell>
        </row>
        <row r="1926">
          <cell r="C1926" t="str">
            <v>ES 09.30.0156 (A)</v>
          </cell>
          <cell r="D1926" t="str">
            <v>Prateleira em compensado, com espessura 2cm, largura 60cm, revestida em fórmica nas 2 faces e espessura, sobre cantoneira de chapa de ferro com abas iguais de 1"x1/8". (desonerado)</v>
          </cell>
          <cell r="E1926" t="str">
            <v>m</v>
          </cell>
          <cell r="F1926">
            <v>150.58000000000001</v>
          </cell>
        </row>
        <row r="1927">
          <cell r="C1927" t="str">
            <v>ES 09.35 Quadros</v>
          </cell>
        </row>
        <row r="1928">
          <cell r="C1928" t="str">
            <v>ES 09.35.0060 (/)</v>
          </cell>
          <cell r="D1928" t="str">
            <v>Quadro de aula padrão Riourbe medindo: (6,00x1,20)m em 03 quadros, executado em madeira compensada de 10 mm, medindo o quadro central (3,00x1,20)m revestido em laminado com 1mm de espessura brancoline para giz líquido referência F-608 da Fórmica ou similar, e quadros nas duas laterais medindo aproximadamente (1,50x1,20)m revestido em laminado de 1 mm de espessura lousaline referência F-208 da Fórmica ou similar, moldura com peças verticais em madeira envernizada de (5x2)cm, sendo utilizado horizontalmente na parte superior uma peça de (10x2,5)cm e na parte inferior uma peça de (20x2,5)cm com porta giz.  Fornecimento e instalação. (desonerado)</v>
          </cell>
          <cell r="E1928" t="str">
            <v>un</v>
          </cell>
          <cell r="F1928">
            <v>2086.79</v>
          </cell>
        </row>
        <row r="1929">
          <cell r="C1929" t="str">
            <v>ES 09.35.0100 (A)</v>
          </cell>
          <cell r="D1929" t="str">
            <v>Quadro mural em compensado, de 10mm, inclusive moldura de madeira aparelhada.  Fornecimento e instalação. (desonerado)</v>
          </cell>
          <cell r="E1929" t="str">
            <v>m2</v>
          </cell>
          <cell r="F1929">
            <v>208.59</v>
          </cell>
        </row>
        <row r="1930">
          <cell r="C1930" t="str">
            <v>ES 09.35.0150 (/)</v>
          </cell>
          <cell r="D1930" t="str">
            <v>Quadro mural de Celotex ou similar com flanelógrafo, medindo: (5,85x1,20)m, moldura de madeira aparelhada envernizada.  Fornecimento e instalação. (desonerado)</v>
          </cell>
          <cell r="E1930" t="str">
            <v>un</v>
          </cell>
          <cell r="F1930">
            <v>1097.1400000000001</v>
          </cell>
        </row>
        <row r="1931">
          <cell r="C1931" t="str">
            <v>ES 09.99 Diversos</v>
          </cell>
        </row>
        <row r="1932">
          <cell r="C1932" t="str">
            <v>ES 09.99.0050 (/)</v>
          </cell>
          <cell r="D1932" t="str">
            <v>Balcão basculável em compensado naval de 10mm, com acabamento de fórmica, medindo: (1,50x0,30)m.  Fornecimento e instalação. (desonerado)</v>
          </cell>
          <cell r="E1932" t="str">
            <v>un</v>
          </cell>
          <cell r="F1932">
            <v>860.04</v>
          </cell>
        </row>
        <row r="1933">
          <cell r="C1933" t="str">
            <v>ES 09.99.0100 (/)</v>
          </cell>
          <cell r="D1933" t="str">
            <v>Barra em madeira maciça, de (20 x 2,5)cm, aparelhada em uma face e nos topos, para proteção de paredes de salas de aula.  Fornecimento e instalação. (desonerado)</v>
          </cell>
          <cell r="E1933" t="str">
            <v>m</v>
          </cell>
          <cell r="F1933">
            <v>41.39</v>
          </cell>
        </row>
        <row r="1934">
          <cell r="C1934" t="str">
            <v>ES 09.99.0150 (A)</v>
          </cell>
          <cell r="D1934" t="str">
            <v>Caixilho fixo, em madeira maciça aparelhada, modulado, com 3cm de espessura, para aplicação de vidro, exclusive a guarnição.  Fornecimento e instalação. (desonerado)</v>
          </cell>
          <cell r="E1934" t="str">
            <v>m2</v>
          </cell>
          <cell r="F1934">
            <v>203.01</v>
          </cell>
        </row>
        <row r="1935">
          <cell r="C1935" t="str">
            <v>ES 09.99.0153 (B)</v>
          </cell>
          <cell r="D1935" t="str">
            <v>Caixilho fixo, em madeira maciça aparelhada, modulado com 3cm de espessura, em venezianas, exclusive a guarnição.  Fornecimento e instalação. (desonerado)</v>
          </cell>
          <cell r="E1935" t="str">
            <v>m2</v>
          </cell>
          <cell r="F1935">
            <v>325.19</v>
          </cell>
        </row>
        <row r="1936">
          <cell r="C1936" t="str">
            <v>ES 09.99.0200 (A)</v>
          </cell>
          <cell r="D1936" t="str">
            <v>Cerca de sarrafos verticais em madeira maciça aparelhada, (1,5 x 4)cm e 120cm de altura, pregados sobre sarrafos horizontais de (5 x 5)cm, apoiados sobre montantes de (7,5 x 7,5)cm, espaçados de 2m.  Fornecimento e instalação. (desonerado)</v>
          </cell>
          <cell r="E1936" t="str">
            <v>m2</v>
          </cell>
          <cell r="F1936">
            <v>148.97</v>
          </cell>
        </row>
        <row r="1937">
          <cell r="C1937" t="str">
            <v>ES 09.99.0203 (A)</v>
          </cell>
          <cell r="D1937" t="str">
            <v>Cerca divisória em madeira de reflorestamento, tratada, com Pentox ou similar, módulo de 12,30, com diâmetro de 0,15m, altura variável de 1m a 1,50m livre, 1m enterrado, espaçados de 1,35m com 5 fios corridos de arame galvanizado nº 12 (módulo). (desonerado)</v>
          </cell>
          <cell r="E1937" t="str">
            <v>mod</v>
          </cell>
          <cell r="F1937">
            <v>1475.71</v>
          </cell>
        </row>
        <row r="1938">
          <cell r="C1938" t="str">
            <v>ES 09.99.0230 (/)</v>
          </cell>
          <cell r="D1938" t="str">
            <v>Corrimão de madeira aparelhada e envernizada, nas dimensões (5 X 2,50)cm, fixado em parede por grampos metálicos. Fornecimento e instalação. (desonerado)</v>
          </cell>
          <cell r="E1938" t="str">
            <v>m</v>
          </cell>
          <cell r="F1938">
            <v>62.23</v>
          </cell>
        </row>
        <row r="1939">
          <cell r="C1939" t="str">
            <v>ES 09.99.0250 (A)</v>
          </cell>
          <cell r="D1939" t="str">
            <v>Deck em madeira aparelhada, formado por peças de (2x10)cm, com intervalos de 2,5cm e apoiadas em travessas de madeirea serrada (7,5cm x 7,5cm / 3" x 3") e estrutura em toras de madeira com 25cm de diâmetro, tratado com Pentox ou similar, altura útil média de 1,50m, enterrado 1m de profundidade. (desonerado)</v>
          </cell>
          <cell r="E1939" t="str">
            <v>m2</v>
          </cell>
          <cell r="F1939">
            <v>1406.05</v>
          </cell>
        </row>
        <row r="1940">
          <cell r="C1940" t="str">
            <v>ES 09.99.0253 (/)</v>
          </cell>
          <cell r="D1940" t="str">
            <v>Deck em madeira aparelhada, com assoalho de (20 x 2)cm, vigas longitudinais de (7,5 x 15)cm, transversais de (10 x 15)cm, guarda-corpo composto de peças de (15 x 15)cm e (20 x 2,5)cm, conforme projeto.  Fornecimento e instalação. (desonerado)</v>
          </cell>
          <cell r="E1940" t="str">
            <v>m2</v>
          </cell>
          <cell r="F1940">
            <v>427.27</v>
          </cell>
        </row>
        <row r="1941">
          <cell r="C1941" t="str">
            <v>ES 09.99.0300 (A)</v>
          </cell>
          <cell r="D1941" t="str">
            <v>Esquadrias, armários, bancas e balcões de madeira com revestimento em laminado melamínico texturizado, com espessura 1,3mm.  Fornecimento e instalação. (desonerado)</v>
          </cell>
          <cell r="E1941" t="str">
            <v>m2</v>
          </cell>
          <cell r="F1941">
            <v>1547.75</v>
          </cell>
        </row>
        <row r="1942">
          <cell r="C1942" t="str">
            <v>ES 09.99.0350 (A)</v>
          </cell>
          <cell r="D1942" t="str">
            <v>Estrado em madeira serrada, formado por ripas com intervalo de 2,5cm e apoiados em travessas de (7,5 x 7,5)cm espaçadas em 10cm, fixadas com parafusos de latão de 1 1/2".  Fornecimento e instalação. (desonerado)</v>
          </cell>
          <cell r="E1942" t="str">
            <v>m2</v>
          </cell>
          <cell r="F1942">
            <v>123.28</v>
          </cell>
        </row>
        <row r="1943">
          <cell r="C1943" t="str">
            <v>ES 09.99.0400 (/)</v>
          </cell>
          <cell r="D1943" t="str">
            <v>Estrutura treliçada para fixação de luminárias, conforme projeto RIO-URBE.  Fornecimento e instalação. (desonerado)</v>
          </cell>
          <cell r="E1943" t="str">
            <v>m</v>
          </cell>
          <cell r="F1943">
            <v>230.86</v>
          </cell>
        </row>
        <row r="1944">
          <cell r="C1944" t="str">
            <v>ES 09.99.0450 (A)</v>
          </cell>
          <cell r="D1944" t="str">
            <v>Frisos em madeira aparelhada, de (3 x 1,5)cm, boleado.  Fornecimento e instalação. (desonerado)</v>
          </cell>
          <cell r="E1944" t="str">
            <v>m</v>
          </cell>
          <cell r="F1944">
            <v>30.13</v>
          </cell>
        </row>
        <row r="1945">
          <cell r="C1945" t="str">
            <v>ES 09.99.0500 (/)</v>
          </cell>
          <cell r="D1945" t="str">
            <v>Guarda-corpo de madeira aparelhada, na altura útil de 1m, engastado 5cm no concreto, intercalado por montantes de (7,5cm x 11,25cm / 3" x 4 1/2"), com espaçamento de 1m, formando módulos "X", para contraventamento, com peças de (3,75cm x 7,5cm / 1 1/2" x 3").  Fornecimento e instalação. (desonerado)</v>
          </cell>
          <cell r="E1945" t="str">
            <v>m</v>
          </cell>
          <cell r="F1945">
            <v>132.58000000000001</v>
          </cell>
        </row>
        <row r="1946">
          <cell r="C1946" t="str">
            <v>ES 09.99.0550 (B)</v>
          </cell>
          <cell r="D1946" t="str">
            <v>Ninho para passarinho em madeira serrada, conforme projeto RIOZOO.  Fornecimento e instalação. (desonerado)</v>
          </cell>
          <cell r="E1946" t="str">
            <v>un</v>
          </cell>
          <cell r="F1946">
            <v>184.59</v>
          </cell>
        </row>
        <row r="1947">
          <cell r="C1947" t="str">
            <v>ES 09.99.0600 (/)</v>
          </cell>
          <cell r="D1947" t="str">
            <v>Porta acústica Somax ou similar, 46db referência PS2, nas dimensões de (1800x2100)mm, inclusive fechadura com maçaneta, cilindro e marco removível.  Fornecimento e instalação. (desonerado)</v>
          </cell>
          <cell r="E1947" t="str">
            <v>un</v>
          </cell>
          <cell r="F1947">
            <v>10709</v>
          </cell>
        </row>
        <row r="1948">
          <cell r="C1948" t="str">
            <v>ES 09.99.0603 (/)</v>
          </cell>
          <cell r="D1948" t="str">
            <v>Porta acústica Somax ou similar, 56db referência PS1, nas dimensões de (1600x2100)mm, inclusive ferragens anti-pânico e marco removível.  Fornecimento e instalação. (desonerado)</v>
          </cell>
          <cell r="E1948" t="str">
            <v>un</v>
          </cell>
          <cell r="F1948">
            <v>53275</v>
          </cell>
        </row>
        <row r="1949">
          <cell r="C1949" t="str">
            <v>ES 09.99.0606 (/)</v>
          </cell>
          <cell r="D1949" t="str">
            <v>Porta acústica Somax ou similar, 56db referência PS3 e PS4, nas dimensões de (2000x2100)mm, inclusive ferragens anti-pânico e marco removível.  Fornecimento e instalação. (desonerado)</v>
          </cell>
          <cell r="E1949" t="str">
            <v>un</v>
          </cell>
          <cell r="F1949">
            <v>60895</v>
          </cell>
        </row>
        <row r="1951">
          <cell r="C1951" t="str">
            <v>ES 14.05 Portas</v>
          </cell>
        </row>
        <row r="1952">
          <cell r="C1952" t="str">
            <v>ES 14.05.0050 (A)</v>
          </cell>
          <cell r="D1952" t="str">
            <v>Porta de alumínio anodizado, medindo: (0,80x2,10)m, tendo 1 contra-pinázio dividindo a esquadria em 2 vazios para vidro, em perfis série 25.  Fornecimento e instalação, exclusive fechaduras. (desonerado)</v>
          </cell>
          <cell r="E1952" t="str">
            <v>m2</v>
          </cell>
          <cell r="F1952">
            <v>792.61</v>
          </cell>
        </row>
        <row r="1953">
          <cell r="C1953" t="str">
            <v>ES 14.05.0100 (A)</v>
          </cell>
          <cell r="D1953" t="str">
            <v>Porta de alumínio anodizado, medindo: (1,50x2,10)m, em 2 folhas de abrir, tendo 1 contra-pinázio dividindo a esquadria em 2 vazios para vidro, em perfis série 25.  Fornecimento e instalaçãoo, exclusive fechadura. (desonerado)</v>
          </cell>
          <cell r="E1953" t="str">
            <v>m2</v>
          </cell>
          <cell r="F1953">
            <v>635.53</v>
          </cell>
        </row>
        <row r="1954">
          <cell r="C1954" t="str">
            <v>ES 14.05.0150 (/)</v>
          </cell>
          <cell r="D1954" t="str">
            <v>Porta de alumínio anodizado natural, perfil série 25, em veneziana.  Fornecimento e instalação. (desonerado)</v>
          </cell>
          <cell r="E1954" t="str">
            <v>m2</v>
          </cell>
          <cell r="F1954">
            <v>1386</v>
          </cell>
        </row>
        <row r="1955">
          <cell r="C1955" t="str">
            <v>ES 14.05.0200 (A)</v>
          </cell>
          <cell r="D1955" t="str">
            <v>Porta de correr em alumínio, em perfis série 30, com marco.  Fornecimento e instalação, exclusive fechadura. (desonerado)</v>
          </cell>
          <cell r="E1955" t="str">
            <v>m2</v>
          </cell>
          <cell r="F1955">
            <v>694.36</v>
          </cell>
        </row>
        <row r="1956">
          <cell r="C1956" t="str">
            <v>ES 14.10 Janelas</v>
          </cell>
        </row>
        <row r="1957">
          <cell r="C1957" t="str">
            <v>ES 14.10.0050 (A)</v>
          </cell>
          <cell r="D1957" t="str">
            <v>Janela de alumínio anodizado, tipo projetante medindo: (0,60x0,90)m, com 1 painel projetante, provida de haste de comando, em perfis série 25.  Fornecimento e instalação. (desonerado)</v>
          </cell>
          <cell r="E1957" t="str">
            <v>m2</v>
          </cell>
          <cell r="F1957">
            <v>336.76</v>
          </cell>
        </row>
        <row r="1958">
          <cell r="C1958" t="str">
            <v>ES 14.10.0100 (A)</v>
          </cell>
          <cell r="D1958" t="str">
            <v>Janela de alumínio anodizado, fosco, tipo Maxim-Air ou similar, série 25, com 50cm de altura, em 4 módulos de 1m cada, com parte inferior fixa.  Fornecimento e instalação. (desonerado)</v>
          </cell>
          <cell r="E1958" t="str">
            <v>m2</v>
          </cell>
          <cell r="F1958">
            <v>538.63</v>
          </cell>
        </row>
        <row r="1959">
          <cell r="C1959" t="str">
            <v>ES 14.10.0103 (A)</v>
          </cell>
          <cell r="D1959" t="str">
            <v>Janela de alumínio anodizado, fosco, tipo Maxim-Air ou similar, série 25, com 90cm de altura, em 4 módulos de 1m cada, com parte inferior fixa.  Fornecimento e instalação. (desonerado)</v>
          </cell>
          <cell r="E1959" t="str">
            <v>m2</v>
          </cell>
          <cell r="F1959">
            <v>561.84</v>
          </cell>
        </row>
        <row r="1960">
          <cell r="C1960" t="str">
            <v>ES 14.10.0200 (A)</v>
          </cell>
          <cell r="D1960" t="str">
            <v>Janela de alumínio anodizado, natural fosco, em perfis extrutados, liga ASTM 6063, dureza T5, medindo: (9,50x1,75)m, conforme projeto Sambódromo.  Fornecimento e instalação. (desonerado)</v>
          </cell>
          <cell r="E1960" t="str">
            <v>m2</v>
          </cell>
          <cell r="F1960">
            <v>579.69000000000005</v>
          </cell>
        </row>
        <row r="1961">
          <cell r="C1961" t="str">
            <v>ES 14.10.0250 (/)</v>
          </cell>
          <cell r="D1961" t="str">
            <v>Janela projetante de alumínio anodizado, tipo maxim-air, em perfis série 25, com 1painel deslizante-projetante.  Fornecimento e instalação. (desonerado)</v>
          </cell>
          <cell r="E1961" t="str">
            <v>m2</v>
          </cell>
          <cell r="F1961">
            <v>284.16000000000003</v>
          </cell>
        </row>
        <row r="1962">
          <cell r="C1962" t="str">
            <v>ES 14.10.0300 (/)</v>
          </cell>
          <cell r="D1962" t="str">
            <v>Janela de correr de alumínio anodizado, em perfis série 28, com 2 folhas de correr.  Fornecimento e instalação. (desonerado)</v>
          </cell>
          <cell r="E1962" t="str">
            <v>m2</v>
          </cell>
          <cell r="F1962">
            <v>222.39</v>
          </cell>
        </row>
        <row r="1963">
          <cell r="C1963" t="str">
            <v>ES 14.10.0350 (/)</v>
          </cell>
          <cell r="D1963" t="str">
            <v>Janela de correr de alumínio anodizado, em perfis série 28, com 2 folhas de correr e bandeira de 0,50m com 2 painéis basculantes.  Fornecimento e instalação. (desonerado)</v>
          </cell>
          <cell r="E1963" t="str">
            <v>m2</v>
          </cell>
          <cell r="F1963">
            <v>247.1</v>
          </cell>
        </row>
        <row r="1964">
          <cell r="C1964" t="str">
            <v>ES 14.10.0400 (/)</v>
          </cell>
          <cell r="D1964" t="str">
            <v>Janela basculante em alumínio anodizado, perfis Série 28, com 1 ordem e báscula inferior fixa.  Fornecimento e instalação. (desonerado)</v>
          </cell>
          <cell r="E1964" t="str">
            <v>m2</v>
          </cell>
          <cell r="F1964">
            <v>219.78</v>
          </cell>
        </row>
        <row r="1965">
          <cell r="C1965" t="str">
            <v>ES 14.10.0403 (/)</v>
          </cell>
          <cell r="D1965" t="str">
            <v>Janela basculante em alumínio anodizado, perfis Série 28, com 2 ordens e báscula inferior fixa.  Fornecimento e instalação. (desonerado)</v>
          </cell>
          <cell r="E1965" t="str">
            <v>m2</v>
          </cell>
          <cell r="F1965">
            <v>237.6</v>
          </cell>
        </row>
        <row r="1966">
          <cell r="C1966" t="str">
            <v>ES 14.10.0450 (/)</v>
          </cell>
          <cell r="D1966" t="str">
            <v>Janela de correr de alumínio anodizado, em perfis série 28, com 2 folhas fixas e 2 folhas de correr.  Fornecimento e instalação. (desonerado)</v>
          </cell>
          <cell r="E1966" t="str">
            <v>m2</v>
          </cell>
          <cell r="F1966">
            <v>332.8</v>
          </cell>
        </row>
        <row r="1967">
          <cell r="C1967" t="str">
            <v>ES 14.10.0453 (/)</v>
          </cell>
          <cell r="D1967" t="str">
            <v>Janela de correr de alumínio anodizado, em perfis série 28, com 2 folhas fixas, 2 folhas de correr e bandeira de 0,50m com 2 painéis basculantes.  Fornecimento e instalação. (desonerado)</v>
          </cell>
          <cell r="E1967" t="str">
            <v>m2</v>
          </cell>
          <cell r="F1967">
            <v>247.1</v>
          </cell>
        </row>
        <row r="1968">
          <cell r="C1968" t="str">
            <v>ES 14.10.0600 (/)</v>
          </cell>
          <cell r="D1968" t="str">
            <v>Janela fixa em alumínio anodizado, perfil extrudado, série especial, com espessura mínima de camada anódica de 20 micra, na cor preta, com duas folha tipo veneziana, medindo: (1,70x0,40)m, com ferragens e gaxetas de primeira qualidade.  Fornecimento e instalação. (desonerado)</v>
          </cell>
          <cell r="E1968" t="str">
            <v>un</v>
          </cell>
          <cell r="F1968">
            <v>978.49</v>
          </cell>
        </row>
        <row r="1969">
          <cell r="C1969" t="str">
            <v>ES 14.10.0603 (/)</v>
          </cell>
          <cell r="D1969" t="str">
            <v>Janela fixa em alumínio anodizado, perfil extrudado, série especial, com espessura mínima de camada anódica de 20 micra, na cor preta, folha tipo veneziana, medindo: (1,95x0,60)m, com ferragens e gaxetas de primeira qualidade.  Fornecimento e instalação. (desonerado)</v>
          </cell>
          <cell r="E1969" t="str">
            <v>un</v>
          </cell>
          <cell r="F1969">
            <v>759.53</v>
          </cell>
        </row>
        <row r="1970">
          <cell r="C1970" t="str">
            <v>ES 14.10.0800 (/)</v>
          </cell>
          <cell r="D1970" t="str">
            <v>Janela projetante em alumínio anodizado, perfil extrudado, série especial, com espessura mínima de camada anódica de 20 micra, na cor preta, com duas folhas tipo Maxin-Air, com vidro temperado, medindo: (1,70x0,95)m, com ferragens e gaxetas de primeira qualidade.  Fornecimento e instalação. (desonerado)</v>
          </cell>
          <cell r="E1970" t="str">
            <v>un</v>
          </cell>
          <cell r="F1970">
            <v>1659.53</v>
          </cell>
        </row>
        <row r="1971">
          <cell r="C1971" t="str">
            <v>ES 14.10.0803 (A)</v>
          </cell>
          <cell r="D1971" t="str">
            <v>Janela projetante em alumínio anodizado, perfil extrudado, série especial, com espessura mínima de camada anódica de 20 micra, na cor preta, com duas folhas tipo Maxim-Air e uma folha fixa com vidro duplo, medindo: (1,75x0,60)mm, com ferragens e gaxetas de primeira qualidade.  Fornecimento e instalação. (desonerado)</v>
          </cell>
          <cell r="E1971" t="str">
            <v>un</v>
          </cell>
          <cell r="F1971">
            <v>2902.02</v>
          </cell>
        </row>
        <row r="1972">
          <cell r="C1972" t="str">
            <v>ES 14.99 Diversos</v>
          </cell>
        </row>
        <row r="1973">
          <cell r="C1973" t="str">
            <v>ES 14.99.0050 (/)</v>
          </cell>
          <cell r="D1973" t="str">
            <v>Bate-macas de alumínio para proteção das portas, constituído em chapas de alumínio, fixada por meio de rebites. (desonerado)</v>
          </cell>
          <cell r="E1973" t="str">
            <v>m2</v>
          </cell>
          <cell r="F1973">
            <v>52.69</v>
          </cell>
        </row>
        <row r="1974">
          <cell r="C1974" t="str">
            <v>ES 14.99.0100 (A)</v>
          </cell>
          <cell r="D1974" t="str">
            <v>Caixilho fixo, de alumínio anodizado em veneziana para vidro, perfil série 25.  Fornecimento e instalação. (desonerado)</v>
          </cell>
          <cell r="E1974" t="str">
            <v>m2</v>
          </cell>
          <cell r="F1974">
            <v>970.74</v>
          </cell>
        </row>
        <row r="1975">
          <cell r="C1975" t="str">
            <v>ES 14.99.0250 (/)</v>
          </cell>
          <cell r="D1975" t="str">
            <v>Guichê em alumínio, tipo guilhotina, com (1,00x1,00)m.  Fornecimento e instalação. (desonerado)</v>
          </cell>
          <cell r="E1975" t="str">
            <v>un</v>
          </cell>
          <cell r="F1975">
            <v>621.29</v>
          </cell>
        </row>
        <row r="1976">
          <cell r="C1976" t="str">
            <v>ES 14.99.0500 (/)</v>
          </cell>
          <cell r="D1976" t="str">
            <v>Proteção de arestas de parede em cantoneira de alumínio de (1 1/2"x1/8"), fixado com parafuso de ferro cromado e buchas de plástico.  Fornecimento e instalação. (desonerado)</v>
          </cell>
          <cell r="E1976" t="str">
            <v>m</v>
          </cell>
          <cell r="F1976">
            <v>35.31</v>
          </cell>
        </row>
        <row r="1978">
          <cell r="C1978" t="str">
            <v>ES 19.05 Portas de Aço Laminado</v>
          </cell>
        </row>
        <row r="1979">
          <cell r="C1979" t="str">
            <v>ES 19.05.0025 (/)</v>
          </cell>
          <cell r="D1979" t="str">
            <v>Porta balcão de abrir em aço laminado a frio com adição de cobre (Aço-Cor), em quatro folhas, sendo duas folhas externas em veneziana e as 2 folhas internas com divisões horizontais, pintada com tinta primer, com largura e altura aproximadas de (1,20x2,10)m, inclusive fechadura de cilindro, dobradiças, trincos e puxadores, e exclusive vidros. Fornecimento e instalação, com fixação de vidros utilizando massa. (desonerado)</v>
          </cell>
          <cell r="E1979" t="str">
            <v>un</v>
          </cell>
          <cell r="F1979">
            <v>1765.08</v>
          </cell>
        </row>
        <row r="1980">
          <cell r="C1980" t="str">
            <v>ES 19.05.0050 (/)</v>
          </cell>
          <cell r="D1980" t="str">
            <v>Porta de abrir de aço laminado a frio com adição de cobre (Aço-Cor),  tipo Veneziana, pintada com tinta primer, com altura e largura aproximada de (0,80x2,10)m,  inclusive fechadura de cilindro e dobradiças.   Fornecimento e instalação. (desonerado)</v>
          </cell>
          <cell r="E1980" t="str">
            <v>un</v>
          </cell>
          <cell r="F1980">
            <v>398.64</v>
          </cell>
        </row>
        <row r="1981">
          <cell r="C1981" t="str">
            <v>ES 19.05.0053 (/)</v>
          </cell>
          <cell r="D1981" t="str">
            <v>Porta de abrir em aço laminado a frio com adição de cobre (Aço-Cor), com almofada e divisões horizontais, pintada com tinta primer, com altura e largura aproximadas de (0,80x2,10)m, inclusive fechadura de cilindro e dobradiças, exclusive vidros.  Fornecimento e instalação, com fixação de vidros utilizando massa. (desonerado)</v>
          </cell>
          <cell r="E1981" t="str">
            <v>un</v>
          </cell>
          <cell r="F1981">
            <v>417.98</v>
          </cell>
        </row>
        <row r="1982">
          <cell r="C1982" t="str">
            <v>ES 19.05.0056 (/)</v>
          </cell>
          <cell r="D1982" t="str">
            <v>Porta de abrir em aço laminado a frio com adição de cobre (Aço-Cor), quadriculada, pintada com tinta primer, com altura e largura aproximadas de (0,80x2,10)m, inclusive fechadura de cilindro e dobradiças, e exclusive vidros.  Fornecimento e instalação, com fixação de vidros utilizando massa. (desonerado)</v>
          </cell>
          <cell r="E1982" t="str">
            <v>un</v>
          </cell>
          <cell r="F1982">
            <v>349.59</v>
          </cell>
        </row>
        <row r="1983">
          <cell r="C1983" t="str">
            <v>ES 19.05.0103 (A)</v>
          </cell>
          <cell r="D1983" t="str">
            <v>Porta de abrir em aço laminado a frio com adição de cobre (Aço Cor), com almofada e básculas, pintada com tinta primer, com altura e largura aproximadas de (0,80x2,10)m, inclusive fechadura de cilindro e dobradiças, e exclusive vidros.  Fornecimento e instalação, com fixação de vidros utilizando massa. (desonerado)</v>
          </cell>
          <cell r="E1983" t="str">
            <v>un</v>
          </cell>
          <cell r="F1983">
            <v>501.98</v>
          </cell>
        </row>
        <row r="1984">
          <cell r="C1984" t="str">
            <v>ES 19.05.0150 (A)</v>
          </cell>
          <cell r="D1984" t="str">
            <v>Porta de abrir em aço laminado a frio com adição de cobre (aço-Cor), em duas folhas, com divisões horizontais, pintada com tinta primer, com altura e largura aproximadamente de (1,40x2,10)m, inclusive fechadura de cilindro e dobradiças.  Fornecimento e instalação. (desonerado)</v>
          </cell>
          <cell r="E1984" t="str">
            <v>un</v>
          </cell>
          <cell r="F1984">
            <v>1029.57</v>
          </cell>
        </row>
        <row r="1985">
          <cell r="C1985" t="str">
            <v>ES 19.05.0200 (A)</v>
          </cell>
          <cell r="D1985" t="str">
            <v>Porta de correr em aço laminado a frio com adição de cobre (Aço-Cor), em quatro folhas, quadriculada, pintada com tinta primer, com largura e altura aproximadas de (2,00x2,10)m, inclusive fechadura de cilindro e puxadores, e exclusive vidros.  Fornecimento e instalação, com fixação de vidros utilizando massa. (desonerado)</v>
          </cell>
          <cell r="E1985" t="str">
            <v>un</v>
          </cell>
          <cell r="F1985">
            <v>946.86</v>
          </cell>
        </row>
        <row r="1986">
          <cell r="C1986" t="str">
            <v>ES 19.05.0250 (/)</v>
          </cell>
          <cell r="D1986" t="str">
            <v>Porta de abrir em aço laminado a frio com adição de cobre (Aço-Cor), tipo veneziana, pintada com tinta primer, com altura e largura aproximadas de (0,60x2,10)m,  inclusive fechadura de cilindro e dobradiças.  Fornecimento e instalação. (desonerado)</v>
          </cell>
          <cell r="E1986" t="str">
            <v>un</v>
          </cell>
          <cell r="F1986">
            <v>362.87</v>
          </cell>
        </row>
        <row r="1987">
          <cell r="C1987" t="str">
            <v>ES 19.05.0300 (/)</v>
          </cell>
          <cell r="D1987" t="str">
            <v>Porta de abrir em aço laminado a frio com adição de cobre (Aço-Cor), tipo veneziana, pintada com tinta primer, com altura e largura aproximadas de (0,70x2,10)m,  inclusive fechadura de cilindro e dobradiças.  Fornecimento e instalação. (desonerado)</v>
          </cell>
          <cell r="E1987" t="str">
            <v>un</v>
          </cell>
          <cell r="F1987">
            <v>370.66</v>
          </cell>
        </row>
        <row r="1988">
          <cell r="C1988" t="str">
            <v>ES 19.10 Janelas de Aço Laminado</v>
          </cell>
        </row>
        <row r="1989">
          <cell r="C1989" t="str">
            <v>ES 19.10.0050 (/)</v>
          </cell>
          <cell r="D1989" t="str">
            <v>Janela basculante de aço laminado a frio com adição de cobre, de 1 seção com 1 báscula, medindo: (0,40x0,60)m, pré-pintada, completa, com 2 quadros fixos, sendo 1 superior e 1 inferior.  Fixação de vidros, exclusive estes, mediante massa.   Fornecimento e instalação. (desonerado)</v>
          </cell>
          <cell r="E1989" t="str">
            <v>un</v>
          </cell>
          <cell r="F1989">
            <v>96.16</v>
          </cell>
        </row>
        <row r="1990">
          <cell r="C1990" t="str">
            <v>ES 19.10.0053 (/)</v>
          </cell>
          <cell r="D1990" t="str">
            <v>Janela basculante de aço laminado a frio com adição de cobre, de 1 seção com 2 básculas, medindo: (0,60x0,60)m, pré-pintada, completa, com 2 quadros fixos, sendo 1 superior e 1 inferior.  Fixação de vidros, exclusive estes, mediante massa.   Fornecimento e instalação. (desonerado)</v>
          </cell>
          <cell r="E1990" t="str">
            <v>un</v>
          </cell>
          <cell r="F1990">
            <v>112.65</v>
          </cell>
        </row>
        <row r="1991">
          <cell r="C1991" t="str">
            <v>ES 19.10.0056 (/)</v>
          </cell>
          <cell r="D1991" t="str">
            <v>Janela basculante de aço laminado a frio com adição de cobre, de 1 seção com 2 básculas, medindo: (0,60x0,80)m, pré-pintada, completa, com 2 quadros fixos, sendo 2 partes laterais fixas sem divisões, sendo 1 superior e 1 inferior.  Fixação de vidros, exclusive estes, mediante massa.   Fornecimento e instalação. (desonerado)</v>
          </cell>
          <cell r="E1991" t="str">
            <v>un</v>
          </cell>
          <cell r="F1991">
            <v>140.99</v>
          </cell>
        </row>
        <row r="1992">
          <cell r="C1992" t="str">
            <v>ES 19.10.0059 (/)</v>
          </cell>
          <cell r="D1992" t="str">
            <v>Janela basculante de aço laminado a frio com adição de cobre, de 1 seção com 2 básculas, medindo: (0,60x1,00)m, pré-pintada, completa, com 2 quadros fixos, sendo 2 partes laterais fixas sem divisões, sendo 1 superior e 1 inferior.  Fixação de vidros, exclusive estes, mediante massa.   Fornecimento e instalação. (desonerado)</v>
          </cell>
          <cell r="E1992" t="str">
            <v>un</v>
          </cell>
          <cell r="F1992">
            <v>168.06</v>
          </cell>
        </row>
        <row r="1993">
          <cell r="C1993" t="str">
            <v>ES 19.10.0062 (/)</v>
          </cell>
          <cell r="D1993" t="str">
            <v>Janela basculante de aço laminado a frio com adição de cobre, de 1 seção com 2 básculas, medindo: (0,60x1,20)m, pré-pintada, completa, com 2 quadros fixos, sendo 2 partes laterais fixas sem divisões, sendo 1 superior e 1 inferior.  Fixação de vidros, exclusive estes, mediante massa.   Fornecimento e instalação. (desonerado)</v>
          </cell>
          <cell r="E1993" t="str">
            <v>un</v>
          </cell>
          <cell r="F1993">
            <v>205.03</v>
          </cell>
        </row>
        <row r="1994">
          <cell r="C1994" t="str">
            <v>ES 19.10.0065 (/)</v>
          </cell>
          <cell r="D1994" t="str">
            <v>Janela basculante de aço laminado a frio com adição de cobre, de 1 seção com 2 básculas, medindo: (0,60x1,50)m, pré-pintada, completa, com 2 quadros fixos, sendo 2 partes laterais fixas sem divisões, sendo 1 superior e 1 inferior.  Fixação de vidros, exclusive estes, mediante massa.   Fornecimento e instalação. (desonerado)</v>
          </cell>
          <cell r="E1994" t="str">
            <v>un</v>
          </cell>
          <cell r="F1994">
            <v>229.82</v>
          </cell>
        </row>
        <row r="1995">
          <cell r="C1995" t="str">
            <v>ES 19.10.0100 (/)</v>
          </cell>
          <cell r="D1995" t="str">
            <v>Janela basculante de aço laminado a frio com adição de cobre, de 1 seção com 3 básculas, medindo: (0,80x0,60)m, pré-pintada, completa, com 2 quadros fixos, sendo 2 partes laterais fixas com divisões, sendo 1 superior e 1 inferior.  Fixação de vidros, exclusive estes, mediante massa.   Fornecimento e instalação. (desonerado)</v>
          </cell>
          <cell r="E1995" t="str">
            <v>un</v>
          </cell>
          <cell r="F1995">
            <v>201.94</v>
          </cell>
        </row>
        <row r="1996">
          <cell r="C1996" t="str">
            <v>ES 19.10.0103 (/)</v>
          </cell>
          <cell r="D1996" t="str">
            <v>Janela basculante de aço laminado a frio com adição de cobre, de 1 seção com 3 básculas, medindo: (0,80x0,80)m, pré-pintada, completa, com 2 quadros fixos, sendo 2 partes laterais fixas com divisões, sendo 1 superior e 1 inferior.  Fixação de vidros, exclusive estes, mediante massa.   Fornecimento e instalação. (desonerado)</v>
          </cell>
          <cell r="E1996" t="str">
            <v>un</v>
          </cell>
          <cell r="F1996">
            <v>179.88</v>
          </cell>
        </row>
        <row r="1997">
          <cell r="C1997" t="str">
            <v>ES 19.10.0106 (/)</v>
          </cell>
          <cell r="D1997" t="str">
            <v>Janela basculante de aço laminado a frio com adição de cobre, de 1 seção com 3 básculas, medindo: (0,80x1,00)m, pré-pintada, completa, com 2 quadros fixos, sendo 2 partes laterais fixas com divisões, sendo 1 superior e 1 inferior.  Fixação de vidros, exclusive estes, mediante massa.   Fornecimento e instalação. (desonerado)</v>
          </cell>
          <cell r="E1997" t="str">
            <v>un</v>
          </cell>
          <cell r="F1997">
            <v>227.87</v>
          </cell>
        </row>
        <row r="1998">
          <cell r="C1998" t="str">
            <v>ES 19.10.0109 (/)</v>
          </cell>
          <cell r="D1998" t="str">
            <v>Janela basculante de aço laminado a frio com adição de cobre, de 1 seção com 3 básculas, medindo: (0,80x1,20)m, pré-pintada, completa, com 2 quadros fixos, sendo 2 partes laterais fixas com divisões, sendo 1 superior e 1 inferior.  Fixação de vidros, exclusive estes, mediante massa.   Fornecimento e instalação. (desonerado)</v>
          </cell>
          <cell r="E1998" t="str">
            <v>un</v>
          </cell>
          <cell r="F1998">
            <v>204.4</v>
          </cell>
        </row>
        <row r="1999">
          <cell r="C1999" t="str">
            <v>ES 19.10.0153 (/)</v>
          </cell>
          <cell r="D1999" t="str">
            <v>Janela basculante de aço laminado a frio com adição de cobre, de 1 seção com 4 básculas, medindo: (1,00x1,00)m, pré-pintada, completa, com 2 quadros fixos, sendo 2 partes laterais fixas com divisões, sendo 1 superior e 1 inferior.  Fixação de vidros, exclusive estes, mediante massa.  Fornecimento e instalação. (desonerado)</v>
          </cell>
          <cell r="E1999" t="str">
            <v>un</v>
          </cell>
          <cell r="F1999">
            <v>295.98</v>
          </cell>
        </row>
        <row r="2000">
          <cell r="C2000" t="str">
            <v>ES 19.10.0156 (/)</v>
          </cell>
          <cell r="D2000" t="str">
            <v>Janela basculante de aço laminado a frio com adição de cobre, de 1 seção com 4 básculas, medindo: (1,00x1,20)m, pré-pintada, completa, com 2 quadros fixos, sendo 2 partes laterais fixas com divisões, sendo 1 superior e 1 inferior.  Fixação de vidros, exclusive estes, mediante massa.   Fornecimento e instalação. (desonerado)</v>
          </cell>
          <cell r="E2000" t="str">
            <v>un</v>
          </cell>
          <cell r="F2000">
            <v>342.32</v>
          </cell>
        </row>
        <row r="2001">
          <cell r="C2001" t="str">
            <v>ES 19.10.0159 (/)</v>
          </cell>
          <cell r="D2001" t="str">
            <v>Janela basculante de aço laminado a frio com adição de cobre, de 1 seção com 4 básculas, medindo: (1,00x1,50)m, pré-pintada, completa, com 2 quadros fixos, sendo 2 partes laterais fixas com divisões, sendo 1 superior e 1 inferior.  Fixação de vidros, exclusive estes, mediante massa.   Fornecimento e instalação. (desonerado)</v>
          </cell>
          <cell r="E2001" t="str">
            <v>un</v>
          </cell>
          <cell r="F2001">
            <v>381.95</v>
          </cell>
        </row>
        <row r="2002">
          <cell r="C2002" t="str">
            <v>ES 19.10.0203 (/)</v>
          </cell>
          <cell r="D2002" t="str">
            <v>Janela basculante de aço laminado a frio com adição de cobre, de 1 seção com 5 básculas, medindo: (1,20x1,20)m, pré-pintada, completa, com 2 quadros fixos, sendo 2 partes laterais fixas com divisões, sendo 1 superior e 1 inferior.  Fixação de vidros, exclusive estes, mediante massa.   Fornecimento e instalação. (desonerado)</v>
          </cell>
          <cell r="E2002" t="str">
            <v>un</v>
          </cell>
          <cell r="F2002">
            <v>413.96</v>
          </cell>
        </row>
        <row r="2003">
          <cell r="C2003" t="str">
            <v>ES 19.10.0212 (/)</v>
          </cell>
          <cell r="D2003" t="str">
            <v>Janela de correr de aço laminado a frio com adição de cobre, com bandeira basculante, medindo: (1,20x1,50)m,  pré-pintada, completa, sem divisões, com 4 folhas: sendo 2 folhas laterais fixas, 2 folhas centrais de correr para receberem vidros.  Fixação de vidros, exclusive estes, mediante massa.  Fornecimento e instalação. (desonerado)</v>
          </cell>
          <cell r="E2003" t="str">
            <v>un</v>
          </cell>
          <cell r="F2003">
            <v>463.48</v>
          </cell>
        </row>
        <row r="2004">
          <cell r="C2004" t="str">
            <v>ES 19.10.0215 (/)</v>
          </cell>
          <cell r="D2004" t="str">
            <v>Janela de correr de aço laminado a frio com adição de cobre, com bandeira basculante, medindo: (1,20x2,00)m,  pré-pintada, completa, sem divisões, com 4 folhas: sendo 2 folhas laterais fixas, 2 folhas centrais de correr para receberem vidros.  Fixação de vidros, exclusive estes, mediante massa.  Fornecimento e instalação. (desonerado)</v>
          </cell>
          <cell r="E2004" t="str">
            <v>un</v>
          </cell>
          <cell r="F2004">
            <v>510.54</v>
          </cell>
        </row>
        <row r="2005">
          <cell r="C2005" t="str">
            <v>ES 19.10.0250 (/)</v>
          </cell>
          <cell r="D2005" t="str">
            <v>Janela de correr de aço laminado a frio com adição de cobre, Maxim-Ar, medindo: (0,60x0,40x0,05)m, com baguete externo, com grade elo, pré-pintada, referência 6541303-5, modelo JMGE, inclusive ferragens, Sasazaki ou similar.  Fornecimento e instalação. (desonerado)</v>
          </cell>
          <cell r="E2005" t="str">
            <v>un</v>
          </cell>
          <cell r="F2005">
            <v>150.24</v>
          </cell>
        </row>
        <row r="2006">
          <cell r="C2006" t="str">
            <v>ES 19.10.0253 (/)</v>
          </cell>
          <cell r="D2006" t="str">
            <v>Janela de correr de aço laminado a frio com adição de cobre, Maxim-Ar, medindo: (0,60x0,60x0,05)cm, com massa externa quadriculada, grade, pré-pintada, referência 6541723-5, modelo JMQGQ, inclusive ferragens, Sasazaki ou similar.   Fornecimento e instalação. (desonerado)</v>
          </cell>
          <cell r="E2006" t="str">
            <v>un</v>
          </cell>
          <cell r="F2006">
            <v>239.24</v>
          </cell>
        </row>
        <row r="2007">
          <cell r="C2007" t="str">
            <v>ES 19.10.0259 (A)</v>
          </cell>
          <cell r="D2007" t="str">
            <v>Janela de correr de aço laminado a frio com adição de cobre, Maxim-Ar, medindo: (0,60x0,60)m, com massa externa quadriculada, grade, pré-pintada, referência 6541723-5, modelo JMQGQ, inclusive ferragens e junção de união, Sasazaki ou similar.  Exclusive os vidros.  Fornecimento e instalação. (desonerado)</v>
          </cell>
          <cell r="E2007" t="str">
            <v>un</v>
          </cell>
          <cell r="F2007">
            <v>280.51</v>
          </cell>
        </row>
        <row r="2008">
          <cell r="C2008" t="str">
            <v>ES 19.10.0262 (/)</v>
          </cell>
          <cell r="D2008" t="str">
            <v>Janela de aço laminado a frio com adição de cobre, Maxim-Ar, medindo: (1,00x0,60x0,05)m, com massa externa quadriculada, com grade, pré-pintada, referência 6541743-0, modelo JMQGQ, inclusive ferragens, Sasazaki ou similar.  Fornecimento e instalação. (desonerado)</v>
          </cell>
          <cell r="E2008" t="str">
            <v>un</v>
          </cell>
          <cell r="F2008">
            <v>302.24</v>
          </cell>
        </row>
        <row r="2009">
          <cell r="C2009" t="str">
            <v>ES 19.10.0265 (/)</v>
          </cell>
          <cell r="D2009" t="str">
            <v>Janela de correr de aço laminado a frio com adição de cobre, com bandeira projetante, medindo: (1,00x1,50x0,08)m, com 4 folhas, massa externa com divisão, grade elo, pré-pintada, referência 6341104-5, modelo JCBMDGE, inclusive ferragens, Sasazaki ou similar.  Fornecimento e instalação. (desonerado)</v>
          </cell>
          <cell r="E2009" t="str">
            <v>un</v>
          </cell>
          <cell r="F2009">
            <v>410.64</v>
          </cell>
        </row>
        <row r="2010">
          <cell r="C2010" t="str">
            <v>ES 19.10.0268 (/)</v>
          </cell>
          <cell r="D2010" t="str">
            <v>Janela de correr de aço laminado a frio com  adição de cobre, com bandeira basculante, medindo: (1,00x1,50)m,  pré-pintada, completa, com 4 folhas fixas e 2 folhas centrais de correr para receberem vidros, massa externa com divisões, grade, fixação dos vidros mediante massa, Linha Belfort, modelo JCBBDGE, Sasazaki ou similar.  Fornecimento e instalação. (desonerado)</v>
          </cell>
          <cell r="E2010" t="str">
            <v>un</v>
          </cell>
          <cell r="F2010">
            <v>365.65</v>
          </cell>
        </row>
        <row r="2011">
          <cell r="C2011" t="str">
            <v>ES 19.10.0303 (/)</v>
          </cell>
          <cell r="D2011" t="str">
            <v>Janela de correr de aço laminado a frio com adição de cobre, medindo: (1,20x1,20)m,  com bandeira projetante, massa externa quadrculada, com grade, com 4 folhas e batente referência 6361150-6, modelo JCBMQGQ, Sasazaki ou similar.  Exclusive os vidros.  Fornecimento e instalação. (desonerado)</v>
          </cell>
          <cell r="E2011" t="str">
            <v>un</v>
          </cell>
          <cell r="F2011">
            <v>477.02</v>
          </cell>
        </row>
        <row r="2012">
          <cell r="C2012" t="str">
            <v>ES 19.10.0309 (/)</v>
          </cell>
          <cell r="D2012" t="str">
            <v>Janela de correr de aço laminado a frio com adição de cobre, com bandeira basculante, medindo: (1,20x2,00)m, com 2 folhas fixas e 2 folhas centrais de correr, massa externa, com divisões, grade elo interna no vão central, modelo JCBMDG4F, Sasazaki ou similar.  Fornecimento e instalação. (desonerado)</v>
          </cell>
          <cell r="E2012" t="str">
            <v>un</v>
          </cell>
          <cell r="F2012">
            <v>498.38</v>
          </cell>
        </row>
        <row r="2013">
          <cell r="C2013" t="str">
            <v>ES 19.10.0350 (/)</v>
          </cell>
          <cell r="D2013" t="str">
            <v>Janela de correr de aço laminado a frio com adição de cobre, Maxim-Ar, medindo: (1,40x6,00)m, com grade, pré-pintada, referência 6541363-9, modelo JMGE, inclusive ferragens, Sasazaki ou similar.   Exclusive os vidros.  Fornecimento e instalação. (desonerado)</v>
          </cell>
          <cell r="E2013" t="str">
            <v>un</v>
          </cell>
          <cell r="F2013">
            <v>521.02</v>
          </cell>
        </row>
        <row r="2014">
          <cell r="C2014" t="str">
            <v>ES 19.10.0403 (/)</v>
          </cell>
          <cell r="D2014" t="str">
            <v>Janela de aço laminado a frio com adição de cobre, Maxim-Ar, medindo: (0,40x0,60)m, quadriculada com grade interna, referência 6541703-0, modelo JMQGQ, Sasazaki ou similar. Exclusive os vidros.  Fornecimento e instalação. (desonerado)</v>
          </cell>
          <cell r="E2014" t="str">
            <v>un</v>
          </cell>
          <cell r="F2014">
            <v>204.31</v>
          </cell>
        </row>
        <row r="2015">
          <cell r="C2015" t="str">
            <v>ES 19.10.0412 (A)</v>
          </cell>
          <cell r="D2015" t="str">
            <v>Janela de aço laminado a frio com adição de cobre, medindo: (0,60x1,20)m, referência 6541753-7, modelo JMQGQ, Sasazaki ou similar. Exclusive os vidros.  Fornecimento e instalação. (desonerado)</v>
          </cell>
          <cell r="E2015" t="str">
            <v>un</v>
          </cell>
          <cell r="F2015">
            <v>365.98</v>
          </cell>
        </row>
        <row r="2016">
          <cell r="C2016" t="str">
            <v>ES 19.10.0421 (/)</v>
          </cell>
          <cell r="D2016" t="str">
            <v>Janela de aço laminado a frio com adição de cobre, com bandeira projetante, medindo:  (1,00x2,00x0,14)m, massa externa com divisão, pré-pintada, referência 6341202-3, modelo JCBMD, inclusive ferragens, Sasazaki ou similar.  Fornecimento e instalação. (desonerado)</v>
          </cell>
          <cell r="E2016" t="str">
            <v>un</v>
          </cell>
          <cell r="F2016">
            <v>420.76</v>
          </cell>
        </row>
        <row r="2017">
          <cell r="C2017" t="str">
            <v>ES 19.10.0424 (/)</v>
          </cell>
          <cell r="D2017" t="str">
            <v>Janela de aço laminado a frio com adição de cobre, Maxim-Ar, medindo: (1,20x2,00)m, quadriculada com grade interna, referência 63612529, modelo JCBMQGQ, Sasazaki ou similar. Exclusive os vidros.  Fornecimento e instalação. (desonerado)</v>
          </cell>
          <cell r="E2017" t="str">
            <v>un</v>
          </cell>
          <cell r="F2017">
            <v>529.51</v>
          </cell>
        </row>
        <row r="2018">
          <cell r="C2018" t="str">
            <v>ES 19.10.0427 (/)</v>
          </cell>
          <cell r="D2018" t="str">
            <v>Conjunto de janela de aço laminado a frio com adição de cobre, tipo Maxim-ar, medindo: (1,40x1,20)m, com grade, composto por 2 módulos de (1,40x0,60)m, com 2 folhas cada e junção aço laminado a frio com adição de cobre, para janela Maxim-ar 140cm - modelos JMG2F e JJM - 140x000, respectivamente, Sasazaki ou similar.  Fornecimento e instalação. (desonerado)</v>
          </cell>
          <cell r="E2018" t="str">
            <v>un</v>
          </cell>
          <cell r="F2018">
            <v>825.34</v>
          </cell>
        </row>
        <row r="2019">
          <cell r="C2019" t="str">
            <v>ES 19.10.0450 (/)</v>
          </cell>
          <cell r="D2019" t="str">
            <v>Conjunto de janela de ferro, tipo Maxim-ar da Sasazaki ou similar, medindo: (2,40x0,60)m, composto por 4 módulos de (0,60x0,60)m, modelo JMG1F, com 1 folha, com grade elo e junção para janela Maxim-ar 60cm, modelo JJM, fixação do vidreo mediante baguete externo.  Fornecimento e instalação. (desonerado)</v>
          </cell>
          <cell r="E2019" t="str">
            <v>un</v>
          </cell>
          <cell r="F2019">
            <v>556.65</v>
          </cell>
        </row>
        <row r="2020">
          <cell r="C2020" t="str">
            <v>ES 19.10.0550 (/)</v>
          </cell>
          <cell r="D2020" t="str">
            <v>Janela veneziana de aço laminado a frio com adição de cobre, medindo: (1,20x2,00)m, referência 6121108-0, com postigo de vidro interno, Linha Multiflex, modelo JVM, Sasazaki ou similar.  Exclusive os vidros.  Fornecimento e instalação. (desonerado)</v>
          </cell>
          <cell r="E2020" t="str">
            <v>un</v>
          </cell>
          <cell r="F2020">
            <v>1206.3</v>
          </cell>
        </row>
        <row r="2021">
          <cell r="C2021" t="str">
            <v>ES 19.10.0553 (/)</v>
          </cell>
          <cell r="D2021" t="str">
            <v>Janela veneziana de aço laminado a frio com adição de cobre, com 6 folhas, medindo: (1,50x1,20)m, Linha Silenfort, referência 6241207-0, modelo JVS, Sasazaki ou similar.  Exclusive os vidros.  Fornecimento e instalação. (desonerado)</v>
          </cell>
          <cell r="E2021" t="str">
            <v>un</v>
          </cell>
          <cell r="F2021">
            <v>453.02</v>
          </cell>
        </row>
        <row r="2022">
          <cell r="C2022" t="str">
            <v>ES 19.10.0600 (/)</v>
          </cell>
          <cell r="D2022" t="str">
            <v>Conjunto de janela de aço laminado a frio com adição de cobre, tipo Maxim-ar da Sasazaki ou similar, medindo: (2,00x0,60)m, composto por 1 módulo de (0,60x0,60)m, com 1 folha, 1 módulo de (1,40x0,60)m, com 2 folhas e junção para janela Maxim-ar 60cm - modelos JMG1F, JMG2F e JJM - 060, respectivamente.  Fornecimento e instalação. (desonerado)</v>
          </cell>
          <cell r="E2022" t="str">
            <v>un</v>
          </cell>
          <cell r="F2022">
            <v>648.33000000000004</v>
          </cell>
        </row>
        <row r="2023">
          <cell r="C2023" t="str">
            <v>ES 19.10.0650 (/)</v>
          </cell>
          <cell r="D2023" t="str">
            <v>Janela veneziana de aço laminado a frio com adição de cobre, medindo: (2,00x1,00x0,14)m, com grade quadriculada, pré-pintada, Linha Silenfort, referência 6231142-8, modelo JVSGQ, inclusive ferragens, Sasazaki ou similar.  Fornecimento e instalação. (desonerado)</v>
          </cell>
          <cell r="E2023" t="str">
            <v>un</v>
          </cell>
          <cell r="F2023">
            <v>482.27</v>
          </cell>
        </row>
        <row r="2025">
          <cell r="C2025" t="str">
            <v>ES 29.05 Portas</v>
          </cell>
        </row>
        <row r="2026">
          <cell r="C2026" t="str">
            <v>ES 29.05.0041 (/)</v>
          </cell>
          <cell r="D2026" t="str">
            <v>Porta sanfonada em PVC, cor bege ou similar, medindo: (0,60x2,10)m.  Fornecimento e instalação. (desonerado)</v>
          </cell>
          <cell r="E2026" t="str">
            <v>un</v>
          </cell>
          <cell r="F2026">
            <v>123.66</v>
          </cell>
        </row>
        <row r="2027">
          <cell r="C2027" t="str">
            <v>ES 29.05.0044 (/)</v>
          </cell>
          <cell r="D2027" t="str">
            <v>Porta sanfonada em PVC, cor bege ou similar, medindo: (0,70x2,10)m.  Fornecimento e instalação. (desonerado)</v>
          </cell>
          <cell r="E2027" t="str">
            <v>un</v>
          </cell>
          <cell r="F2027">
            <v>139.43</v>
          </cell>
        </row>
        <row r="2028">
          <cell r="C2028" t="str">
            <v>ES 29.05.0047 (/)</v>
          </cell>
          <cell r="D2028" t="str">
            <v>Porta sanfonada em PVC, cor bege ou similar, medindo: (0,80x2,10)m.  Fornecimento e instalação. (desonerado)</v>
          </cell>
          <cell r="E2028" t="str">
            <v>un</v>
          </cell>
          <cell r="F2028">
            <v>161.41999999999999</v>
          </cell>
        </row>
        <row r="2029">
          <cell r="C2029" t="str">
            <v>ES 29.05.0050 (A)</v>
          </cell>
          <cell r="D2029" t="str">
            <v>Porta sanfonada em PVC, cor bege ou similar, medindo: (1,00x2,10)m.  Fornecimento e instalação. (desonerado)</v>
          </cell>
          <cell r="E2029" t="str">
            <v>un</v>
          </cell>
          <cell r="F2029">
            <v>151.72</v>
          </cell>
        </row>
        <row r="2030">
          <cell r="C2030" t="str">
            <v>ES 29.10 Cortinas Hospitalares</v>
          </cell>
        </row>
        <row r="2031">
          <cell r="C2031" t="str">
            <v>ES 29.10.0100 (/)</v>
          </cell>
          <cell r="D2031" t="str">
            <v>Cortina de PVC para divisória de leitos.  Fornecimento e instalação. (desonerado)</v>
          </cell>
          <cell r="E2031" t="str">
            <v>m2</v>
          </cell>
          <cell r="F2031">
            <v>180.76</v>
          </cell>
        </row>
        <row r="2033">
          <cell r="C2033" t="str">
            <v>ES 31.07 Deck Ecológicos e de PEAD</v>
          </cell>
        </row>
        <row r="2034">
          <cell r="C2034" t="str">
            <v>ES 31.07.0500 (/)</v>
          </cell>
          <cell r="D2034" t="str">
            <v>Deck em madeira plástica PEAD (polietileno de alta densidade) 100% reciclável POLY RIO ou similar, perfil 100x30mm goivetado para encaixar os espaçadores para a fixação da forração modos que o parafuso não fique aparente e 50x25mm transversais para granzepe, os granzepes devem ser apoiados sobre uma base estrutural.  Fornecimento e instalação. (desonerado)</v>
          </cell>
          <cell r="E2034" t="str">
            <v>m2</v>
          </cell>
          <cell r="F2034">
            <v>570.12</v>
          </cell>
        </row>
        <row r="2036">
          <cell r="C2036" t="str">
            <v>ES 34.05 Esquadrias Especiais</v>
          </cell>
        </row>
        <row r="2037">
          <cell r="C2037" t="str">
            <v>ES 34.05.0050 (/)</v>
          </cell>
          <cell r="D2037" t="str">
            <v>Caixa passa-filmes de 4 portas em chapa de aço pintado nas dimensões e profundidade de 50mm blindado com chumbo de 1mm na face interna da sala de Raio X. (desonerado)</v>
          </cell>
          <cell r="E2037" t="str">
            <v>un</v>
          </cell>
          <cell r="F2037">
            <v>2211.13</v>
          </cell>
        </row>
        <row r="2038">
          <cell r="C2038" t="str">
            <v>ES 34.05.0100 (/)</v>
          </cell>
          <cell r="D2038" t="str">
            <v>Defensório, executado com barras chatas de aço de (2"x1/2") e (1"x1/8"), chumbadas em muro de pedra, módulos de 2m, conforme projeto FPJ.  Fornecimento e instalação, inclusive pintura. (desonerado)</v>
          </cell>
          <cell r="E2038" t="str">
            <v>mod</v>
          </cell>
          <cell r="F2038">
            <v>240.04</v>
          </cell>
        </row>
        <row r="2039">
          <cell r="C2039" t="str">
            <v>ES 34.05.0150 (/)</v>
          </cell>
          <cell r="D2039" t="str">
            <v>Painel blindado com chumbo de 1mm para uso em divisórias ou biombos radiológicos, inclusive mão-de-obra de instalação, perfis, portas e elementos de fixação. (desonerado)</v>
          </cell>
          <cell r="E2039" t="str">
            <v>m2</v>
          </cell>
          <cell r="F2039">
            <v>886</v>
          </cell>
        </row>
        <row r="2040">
          <cell r="C2040" t="str">
            <v>ES 34.05.0153 (/)</v>
          </cell>
          <cell r="D2040" t="str">
            <v>Painel blindado com chumbo de 1,50mm para uso em divisórias ou biombos radiológicos, inclusive mão-de-obra de instalação, perfis, portas e elementos de fixação. (desonerado)</v>
          </cell>
          <cell r="E2040" t="str">
            <v>m2</v>
          </cell>
          <cell r="F2040">
            <v>1000</v>
          </cell>
        </row>
        <row r="2041">
          <cell r="C2041" t="str">
            <v>ES 34.05.0250 (/)</v>
          </cell>
          <cell r="D2041" t="str">
            <v>Porta flexível, medindo 1,40m de largura e 2,10m de altura, com fechamento automático através de molas helicoidais sobrepostas em eixo de aço, estrutura metálica em perfil "V duplo" vertical e horizontal em chapas de ferro com pintura à pó em poliéster texturizada.  Nas folhas da porta até a altura de 1200mm, PVC na cor cinza de 5mm de espessura, reforçado internamente com malhas de poliéster para melhor suportar os impactos.  Acima desta medida será usado novamente PVC transparente, permitindo uma total visualidade, assim como aproveitamento da luminosidade.  Na parte superior da folha, será usado novamente PVC cinza.  Fornecimento. (desonerado)</v>
          </cell>
          <cell r="E2041" t="str">
            <v>un</v>
          </cell>
          <cell r="F2041">
            <v>2980</v>
          </cell>
        </row>
        <row r="2042">
          <cell r="C2042" t="str">
            <v>ES 34.05.0300 (/)</v>
          </cell>
          <cell r="D2042" t="str">
            <v>Porta radiológica, madeira maciça, blindada com chumbo de 0,50mm, dobradiças tipo gonzo, sobre rolamentos axiais, transpasses sobre o vão em três direções, fechadura à prova de Raio X, acabamento melamínico, PRX-AUREA ou similar.  Fornecimento e instalação. (desonerado)</v>
          </cell>
          <cell r="E2042" t="str">
            <v>m2</v>
          </cell>
          <cell r="F2042">
            <v>1689</v>
          </cell>
        </row>
        <row r="2043">
          <cell r="C2043" t="str">
            <v>ES 34.05.0303 (/)</v>
          </cell>
          <cell r="D2043" t="str">
            <v>Porta radiológica, madeira maciça, blindada com chumbo de 1mm, dobradiças tipo gonzo, sobre rolamentos axiais, transpasses sobre o vão em três direções, fechadura à prova de Raio X, acabamento melamínico, PRX-AUREA ou similar.  Fornecimento e instalação. (desonerado)</v>
          </cell>
          <cell r="E2043" t="str">
            <v>m2</v>
          </cell>
          <cell r="F2043">
            <v>1759</v>
          </cell>
        </row>
        <row r="2044">
          <cell r="C2044" t="str">
            <v>ES 34.05.0306 (/)</v>
          </cell>
          <cell r="D2044" t="str">
            <v>Porta radiológica, madeira maciça, blindada com chumbo de 2mm, dobradiças tipo gonzo, sobre rolamentos axiais, transpasses sobre o vão em três direções, fechadura à prova de Raio X, acabamento melamínico, PRX-AUREA ou similar.  Fornecimento e instalação. (desonerado)</v>
          </cell>
          <cell r="E2044" t="str">
            <v>m2</v>
          </cell>
          <cell r="F2044">
            <v>2089</v>
          </cell>
        </row>
        <row r="2045">
          <cell r="C2045" t="str">
            <v>ES 34.05.0350 (/)</v>
          </cell>
          <cell r="D2045" t="str">
            <v>Protetor de cantos, produzido com estrutura interna de suporte em alumínio e PVC, com reforços em neoprene e externamente com capas de vinil de alto impacto com acabamento texturizado, nas cores padronizadas do fabricante, com largura de 5cm e peças com 1,20m e 2,40m, modelo SSM 20, C/S Acrovyn ou similar.  Fornecimento e instalação. (desonerado)</v>
          </cell>
          <cell r="E2045" t="str">
            <v>m</v>
          </cell>
          <cell r="F2045">
            <v>121.04</v>
          </cell>
        </row>
        <row r="2046">
          <cell r="C2046" t="str">
            <v>ES 34.05.0400 (/)</v>
          </cell>
          <cell r="D2046" t="str">
            <v>Protetor de paredes, produzido com estrutura interna de suporte em alumínio e PVC, com reforços em neoprene e externamente com capas de vinil de alto impacto com acabamento texturizado, nas cores padronizadas do fabricante, bate-macas tipo reto, com altura de 10cm, modelo SCR 40, C/S Acrovyn ou similar.  Fornecimento e instalação. (desonerado)</v>
          </cell>
          <cell r="E2046" t="str">
            <v>m</v>
          </cell>
          <cell r="F2046">
            <v>250.15</v>
          </cell>
        </row>
        <row r="2047">
          <cell r="C2047" t="str">
            <v>ES 34.05.0403 (/)</v>
          </cell>
          <cell r="D2047" t="str">
            <v>Protetor de paredes, produzido com estrutura interna de suporte em alumínio e PVC, com reforços em neoprene e externamente com capas de vinil de alto impacto com acabamento texturizado, nas cores padronizadas do fabricante, bate-macas tipo reto, com altura de 15cm, modelo SCR 48, C/S Acrovyn ou similar.  Fornecimento e instalação. (desonerado)</v>
          </cell>
          <cell r="E2047" t="str">
            <v>m</v>
          </cell>
          <cell r="F2047">
            <v>287.14999999999998</v>
          </cell>
        </row>
        <row r="2048">
          <cell r="C2048" t="str">
            <v>ES 34.05.0406 (/)</v>
          </cell>
          <cell r="D2048" t="str">
            <v>Protetor de paredes, produzido com estrutura interna de suporte em alumínio e PVC, com reforços em neoprene e externamente com capas de vinil de alto impacto com acabamento texturizado, nas cores padronizadas do fabricante, bate-macas tipo corrimão, com altura de 15cm, modelo HRB4C, C/S Acrovyn ou similar.  Fornecimento e instalação. (desonerado)</v>
          </cell>
          <cell r="E2048" t="str">
            <v>m</v>
          </cell>
          <cell r="F2048">
            <v>465.15</v>
          </cell>
        </row>
        <row r="2049">
          <cell r="C2049" t="str">
            <v>ES 34.05.0409 (/)</v>
          </cell>
          <cell r="D2049" t="str">
            <v>Protetor de paredes, produzido com estrutura interna de suporte em alumínio e PVC, com reforços em neoprene e externamente com capas de vinil de alto impacto com acabamento texturizado, nas cores padronizadas do fabricante, bate-macas tipo reto, com altura de 20cm, modelo SCR 64, C/S Acrovyn ou similar.  Fornecimento e instalação. (desonerado)</v>
          </cell>
          <cell r="E2049" t="str">
            <v>m</v>
          </cell>
          <cell r="F2049">
            <v>373.15</v>
          </cell>
        </row>
        <row r="2050">
          <cell r="C2050" t="str">
            <v>ES 34.05.0450 (/)</v>
          </cell>
          <cell r="D2050" t="str">
            <v>Veneziana para exaustor de fabricação da Fundição Áurea ou similar.  Fornecimento e instalação. (desonerado)</v>
          </cell>
          <cell r="E2050" t="str">
            <v>un</v>
          </cell>
          <cell r="F2050">
            <v>379.75</v>
          </cell>
        </row>
        <row r="2052">
          <cell r="C2052" t="str">
            <v>ES 39.05 Ferragens para Portas</v>
          </cell>
        </row>
        <row r="2053">
          <cell r="C2053" t="str">
            <v>ES 39.05.0050 (/)</v>
          </cell>
          <cell r="D2053" t="str">
            <v>Conjunto de ferragens, para portas de madeira, internas, constando de fornecimento sem instalação (está incluída no fornecimento e instalação das esquadrias), de: fechadura referência 1515 ST-2, acabamento cromado, maçanetas referência 435, entradas referência 687-E, rosetas referência 687-R e 3 dobradiças de ferro galvanizado de (3"x2 1/2"), com pino e bolas de ferro, referência 1410, La Fonte ou similar. (desonerado)</v>
          </cell>
          <cell r="E2053" t="str">
            <v>un</v>
          </cell>
          <cell r="F2053">
            <v>132.57</v>
          </cell>
        </row>
        <row r="2054">
          <cell r="C2054" t="str">
            <v>ES 39.05.0053 (/)</v>
          </cell>
          <cell r="D2054" t="str">
            <v>Ferragens, para portas de madeira, interna, constando de fornecimento de: fechadura referência 1515 ST-2  CR, maçaneta referência 435, rosca referência 687-R, 2 fechos 400 de 4cm e 6 dobradiças de ferro galvanizado de (3"x2 1/2"), referência 1410, La Fonte ou similar. (desonerado)</v>
          </cell>
          <cell r="E2054" t="str">
            <v>un</v>
          </cell>
          <cell r="F2054">
            <v>240.58</v>
          </cell>
        </row>
        <row r="2055">
          <cell r="C2055" t="str">
            <v>ES 39.05.0056 (/)</v>
          </cell>
          <cell r="D2055" t="str">
            <v>Conjunto Hércules-4, de ferragens Haga ou similar, para portas internas, constando de fornecimento sem instalação (está incluída no fornecimento e instalação das esquadrias) de 3 dobradiças de ferro galvanizado referência 246-G de (3"x2 1/2"), com pino e bolas de latão, da Pagé ou similar. (desonerado)</v>
          </cell>
          <cell r="E2055" t="str">
            <v>un</v>
          </cell>
          <cell r="F2055">
            <v>48.5</v>
          </cell>
        </row>
        <row r="2056">
          <cell r="C2056" t="str">
            <v>ES 39.05.0100 (/)</v>
          </cell>
          <cell r="D2056" t="str">
            <v>Conjunto de ferragens, para portas de madeira de sanitários ou chuveiros coletivos, constando de fornecimento sem instalação (está incluída no fornecimento  e instalação das esquadrias), de: 1 fecho de sobrepor livre-ocupado referência 719 e 3 dobradiças de ferro galvanizado (3"x2 1/2"), com pino e bolas de ferro, referência 1410, La Fonte ou similar. (desonerado)</v>
          </cell>
          <cell r="E2056" t="str">
            <v>un</v>
          </cell>
          <cell r="F2056">
            <v>47.51</v>
          </cell>
        </row>
        <row r="2057">
          <cell r="C2057" t="str">
            <v>ES 39.05.0103 (/)</v>
          </cell>
          <cell r="D2057" t="str">
            <v>Ferragens para portas de madeira de sanitários ou chuveiros coletivos constando de fornecimento sem instalação (está incluída no fornecimento e instalação das esquadrias).  De fecho de sobrepor livre-ocupado, 3 dobradiças de ferro galvanizado (3"x3"), soldadas em cantoneiras de ferro para fixação nas paredes divisórias e batentes. (desonerado)</v>
          </cell>
          <cell r="E2057" t="str">
            <v>un</v>
          </cell>
          <cell r="F2057">
            <v>50.96</v>
          </cell>
        </row>
        <row r="2058">
          <cell r="C2058" t="str">
            <v>ES 39.05.0150 (/)</v>
          </cell>
          <cell r="D2058" t="str">
            <v>Conjunto de ferragens, para portas de madeira de 2 folhas de abrir de entrada principal, constando de fornecimento sem instalação (está incluída no fornecimento e instalação das esquadrias), de: fechadura referência 330 ST-2 aço cromado, entradas referência  687-E, rosetas referência 687-R, maçanetas referência 435, 6 dobradiças cromadas de (3"x3"), referência 85, com pino, bolas e anéis de latão, 2 fechos de embutir cromados, referência CR400, La Fonte ou similar. (desonerado)</v>
          </cell>
          <cell r="E2058" t="str">
            <v>un</v>
          </cell>
          <cell r="F2058">
            <v>435.67</v>
          </cell>
        </row>
        <row r="2059">
          <cell r="C2059" t="str">
            <v>ES 39.05.0153 (/)</v>
          </cell>
          <cell r="D2059" t="str">
            <v>Conjunto de ferragens, para portas de madeira de 2 folhas de abrir, internas, constando de fornecimento sem instalação (esta incluída no fornecimento e instalação das esquadrias), de: fechadura referência 1515 ST-2, acabamento cromado, entradas referência 687-E, rosetas referência 687-R, maçanetas referência 435, 6 dobradiças de ferro galvanizado de (3"x2 1/2"), referência 1410, com pinos e bolas de ferro, 2 fechos de embutir, de 4cm, referência 400, La Fonte ou similar. (desonerado)</v>
          </cell>
          <cell r="E2059" t="str">
            <v>un</v>
          </cell>
          <cell r="F2059">
            <v>240.58</v>
          </cell>
        </row>
        <row r="2060">
          <cell r="C2060" t="str">
            <v>ES 39.05.0200 (/)</v>
          </cell>
          <cell r="D2060" t="str">
            <v>Conjunto de ferragens, para portas de madeira de entrada de serviço, constando de fornecimento sem instalação (está incluída no fornecimento e instalação das esquadrias), de: fechadura  referência 377 acabamento cromado, com cilindro e 3 dobradiças de ferro galvanizado, de (3"x2 1/2"), com pino e bolas de latão, referência 1410, La Fonte ou similar. (desonerado)</v>
          </cell>
          <cell r="E2060" t="str">
            <v>un</v>
          </cell>
          <cell r="F2060">
            <v>96.47</v>
          </cell>
        </row>
        <row r="2061">
          <cell r="C2061" t="str">
            <v>ES 39.05.0203 (/)</v>
          </cell>
          <cell r="D2061" t="str">
            <v>Conjunto de ferragens, para portas de madeira internas de dependências de serviço, constando de fornecimento sem instalação (está incluída no fornecimento e instalação das esquadrias), de: fechadura referência CR1515 ST-2 acabamento cromado, entradas referência 687-E, rosetas referência 687-R, maçanetas referência 435, 3 dobradiças de ferro galvanizado de (3"x2 1/2"), com pinos e bolas de ferro, referência 1410, La Fonte ou similar. (desonerado)</v>
          </cell>
          <cell r="E2061" t="str">
            <v>un</v>
          </cell>
          <cell r="F2061">
            <v>143.58000000000001</v>
          </cell>
        </row>
        <row r="2062">
          <cell r="C2062" t="str">
            <v>ES 39.05.0250 (/)</v>
          </cell>
          <cell r="D2062" t="str">
            <v>Conjunto de ferragens, Papaiz ou similar, para portas de madeira de entrada principal, constando de fornecimento sem instalação (está incluída no fornecimento e instalação das esquadrias), de: fechadura referência 142 com cilindro a cruz e 3 dobradiças cromadas de (3"x3"), de latão cromado, referência 344-C da Pagé ou similar, com pino, bolas e anéis de latão. (desonerado)</v>
          </cell>
          <cell r="E2062" t="str">
            <v>un</v>
          </cell>
          <cell r="F2062">
            <v>201.12</v>
          </cell>
        </row>
        <row r="2063">
          <cell r="C2063" t="str">
            <v>ES 39.05.0256 (/)</v>
          </cell>
          <cell r="D2063" t="str">
            <v>Conjunto de ferragens Haga ou similar, para portas de madeira de entrada de barracão de obra ou casa tipo popular, constando de fornecimento sem instalação (está incluída no fornecimento e instalação das esquadrias) de fechadura, caixão de sobrepor e 3 dobradiças de ferro de (2 1/2"x1 1/2") da Pagé ou similar. (desonerado)</v>
          </cell>
          <cell r="E2063" t="str">
            <v>un</v>
          </cell>
          <cell r="F2063">
            <v>34.31</v>
          </cell>
        </row>
        <row r="2064">
          <cell r="C2064" t="str">
            <v>ES 39.05.0300 (/)</v>
          </cell>
          <cell r="D2064" t="str">
            <v>Conjunto de ferragens, para portas de madeira, internas de banheiro de serviço, constando de fornecimento sem instalação (está incluída no fornecimento e instalação das esquadrias) de fechaduras, acabamento cromado, tanqueta, entrada e 3 dobradiças de ferro galvanizado de (3"x2 1/2"), com pino e bolas de ferro, La Fonte ou similar. (desonerado)</v>
          </cell>
          <cell r="E2064" t="str">
            <v>un</v>
          </cell>
          <cell r="F2064">
            <v>71.17</v>
          </cell>
        </row>
        <row r="2065">
          <cell r="C2065" t="str">
            <v>ES 39.05.0303 (/)</v>
          </cell>
          <cell r="D2065" t="str">
            <v>Conjunto de ferragens, para portas de madeira de banheiro, constando de fornecimento sem instalação (está incluída no fornecimento e instalação das esquadrias), de: fechadura referência 7070-ST-2 acabamento cromado,  maçanetas referência 435, tranqueta referência 687-TE, rosetas referência 687-R ,entrada referência 687-E e 3 dobradiças de ferro galvanizado de (3"x2 1/2"), com pinos e bolas de latão, referência 1410, La Fonte ou similar. (desonerado)</v>
          </cell>
          <cell r="E2065" t="str">
            <v>un</v>
          </cell>
          <cell r="F2065">
            <v>142.57</v>
          </cell>
        </row>
        <row r="2066">
          <cell r="C2066" t="str">
            <v>ES 39.05.0350 (/)</v>
          </cell>
          <cell r="D2066" t="str">
            <v>Conjunto de ferragens, para portas de madeira de correr, constando de fornecimento sem instalação (está incluída no fornecimento e instalação das esquadrias), de fechadura, acabamento cromado, 2m de trilhos, 2 roldanas, 2 guias de latão,  2m de caneleta de alumínio e 2 conchas, La Fonte ou similar. (desonerado)</v>
          </cell>
          <cell r="E2066" t="str">
            <v>un</v>
          </cell>
          <cell r="F2066">
            <v>307.2</v>
          </cell>
        </row>
        <row r="2067">
          <cell r="C2067" t="str">
            <v>ES 39.05.0353 (/)</v>
          </cell>
          <cell r="D2067" t="str">
            <v>Conjunto de ferragens, para jogo 2 portas de correr, constando de fornecimento sem instalação (está incluída no fornecimento e instalação das esquadrias) de fechadura, acabamento cromado, 4m de trilhos, 4 roldanas, 4 guias de latão de 3/4", 4m de caneletas de alumínio e 2 conchas, La Fonte ou similar. (desonerado)</v>
          </cell>
          <cell r="E2067" t="str">
            <v>un</v>
          </cell>
          <cell r="F2067">
            <v>564.48</v>
          </cell>
        </row>
        <row r="2068">
          <cell r="C2068" t="str">
            <v>ES 39.05.0400 (/)</v>
          </cell>
          <cell r="D2068" t="str">
            <v>Conjunto de ferragens para portas de madeira colocadas em divisorias de mármore, marmorite ou concreto, até 4cm de espessura, constando de fornecimento sem instalação (está incluída no fornecimento e instalação da porta) de 2 dobradiças com contra placa, conjunto de fecho com batente, 16 parafusos de alumínio, (3/4"x5/16") e 8 extensores de alumínio de 25mm. (desonerado)</v>
          </cell>
          <cell r="E2068" t="str">
            <v>un</v>
          </cell>
          <cell r="F2068">
            <v>603.70000000000005</v>
          </cell>
        </row>
        <row r="2069">
          <cell r="C2069" t="str">
            <v>ES 39.05.0450 (/)</v>
          </cell>
          <cell r="D2069" t="str">
            <v>Conjunto de ferragens para portas de correr de armários em banca, constando de 2m em trilho de aluminio (1/4"x1/4"), 4 rodízios de latão e 2 conchas da La Fonte ou similar. (desonerado)</v>
          </cell>
          <cell r="E2069" t="str">
            <v>un</v>
          </cell>
          <cell r="F2069">
            <v>88.32</v>
          </cell>
        </row>
        <row r="2070">
          <cell r="C2070" t="str">
            <v>ES 39.05.0470 (/)</v>
          </cell>
          <cell r="D2070" t="str">
            <v>Dobradiça 3"x2 1/2" de ferro galvanizado referência 246-G da Pagé ou similar, com pino e bolas de latão.  Fornecimento da peça. (desonerado)</v>
          </cell>
          <cell r="E2070" t="str">
            <v>un</v>
          </cell>
          <cell r="F2070">
            <v>4.0599999999999996</v>
          </cell>
        </row>
        <row r="2071">
          <cell r="C2071" t="str">
            <v>ES 39.05.0473 (/)</v>
          </cell>
          <cell r="D2071" t="str">
            <v>Dobradiça 3"x3" de latão cromado referência 344 da Pagé ou similar, com pino, bolas e anéis de latão.  Fornecimento da peça. (desonerado)</v>
          </cell>
          <cell r="E2071" t="str">
            <v>un</v>
          </cell>
          <cell r="F2071">
            <v>22.91</v>
          </cell>
        </row>
        <row r="2072">
          <cell r="C2072" t="str">
            <v>ES 39.05.0480 (/)</v>
          </cell>
          <cell r="D2072" t="str">
            <v>Dobradiça 3"x3 1/2" de latão cromado referência 344 da Pagé ou similar, com pino, bolas e anéis de latão.  Fornecimento da peça. (desonerado)</v>
          </cell>
          <cell r="E2072" t="str">
            <v>un</v>
          </cell>
          <cell r="F2072">
            <v>24.04</v>
          </cell>
        </row>
        <row r="2073">
          <cell r="C2073" t="str">
            <v>ES 39.05.0483 (/)</v>
          </cell>
          <cell r="D2073" t="str">
            <v>Dobradiça com mola, de (70x100)mm, referência 521, La Fonte ou similar.  Fornecimento e instalação. (desonerado)</v>
          </cell>
          <cell r="E2073" t="str">
            <v>un</v>
          </cell>
          <cell r="F2073">
            <v>95.38</v>
          </cell>
        </row>
        <row r="2074">
          <cell r="C2074" t="str">
            <v>ES 39.05.0486 (/)</v>
          </cell>
          <cell r="D2074" t="str">
            <v>Colocação de dobradiça, tipo vaivem, em madeira, exclusive o fornecimento da peça. (desonerado)</v>
          </cell>
          <cell r="E2074" t="str">
            <v>un</v>
          </cell>
          <cell r="F2074">
            <v>19.27</v>
          </cell>
        </row>
        <row r="2075">
          <cell r="C2075" t="str">
            <v>ES 39.05.0500 (/)</v>
          </cell>
          <cell r="D2075" t="str">
            <v>Fechadura, para portas de madeira de entrada principal referência 330 ST-2, cromada, maçanetas referência 204 e espelho referência 134, La Fonte ou similar.  Fornecimento da peça. (desonerado)</v>
          </cell>
          <cell r="E2075" t="str">
            <v>un</v>
          </cell>
          <cell r="F2075">
            <v>382.96</v>
          </cell>
        </row>
        <row r="2076">
          <cell r="C2076" t="str">
            <v>ES 39.05.0503 (/)</v>
          </cell>
          <cell r="D2076" t="str">
            <v>Fechadura, para portas de madeira de entrada principal, constando de fornecimento sem instalação (está incluída no fornecimento e instalação das esquadrias), de: fechadura referência 330-ST, com cilindro, de acabamento cromado, maçanetas referência 204, espelhos referência 134 e 3 dobradiças de ferro cromado de (3"x3"), com pino e bolas de latão, referência CR495, La Fonte ou similar. (desonerado)</v>
          </cell>
          <cell r="E2076" t="str">
            <v>un</v>
          </cell>
          <cell r="F2076">
            <v>396.13</v>
          </cell>
        </row>
        <row r="2077">
          <cell r="C2077" t="str">
            <v>ES 39.05.0550 (/)</v>
          </cell>
          <cell r="D2077" t="str">
            <v>Fechadura, para portas de madeira de banheiro referência 7070 ST-2, cromada, maçanetas referência 435, tranqueta referência 687-TE, rosetas referência 687-R e entrada referência 687-E, La Fonte ou similar.  Fornecimento da peça. (desonerado)</v>
          </cell>
          <cell r="E2077" t="str">
            <v>un</v>
          </cell>
          <cell r="F2077">
            <v>137.09</v>
          </cell>
        </row>
        <row r="2078">
          <cell r="C2078" t="str">
            <v>ES 39.05.0570 (/)</v>
          </cell>
          <cell r="D2078" t="str">
            <v>Fechadura, cromada, para portas de correr de ferro ou alumínio, referência 1222/22mm, La Fonte ou similar.  Fornecimento da peça. (desonerado)</v>
          </cell>
          <cell r="E2078" t="str">
            <v>un</v>
          </cell>
          <cell r="F2078">
            <v>77.97</v>
          </cell>
        </row>
        <row r="2079">
          <cell r="C2079" t="str">
            <v>ES 39.05.0573 (/)</v>
          </cell>
          <cell r="D2079" t="str">
            <v>Fechadura, cromada, para portas de abrir de ferro ou alumínio, referência 1330/22mm, La Fonte ou similar.  Fornecimento da peça. (desonerado)</v>
          </cell>
          <cell r="E2079" t="str">
            <v>un</v>
          </cell>
          <cell r="F2079">
            <v>71.650000000000006</v>
          </cell>
        </row>
        <row r="2080">
          <cell r="C2080" t="str">
            <v>ES 39.05.0576 (/)</v>
          </cell>
          <cell r="D2080" t="str">
            <v>Fechadura de sobrepor de ferro cromado, com cilindro, para portão, referência 032, Haga ou similar.  Fornecimento. (desonerado)</v>
          </cell>
          <cell r="E2080" t="str">
            <v>un</v>
          </cell>
          <cell r="F2080">
            <v>32.42</v>
          </cell>
        </row>
        <row r="2081">
          <cell r="C2081" t="str">
            <v>ES 39.05.0650 (/)</v>
          </cell>
          <cell r="D2081" t="str">
            <v>Ferragens para portas, 1 folha de vidro temperado de 10mm; só fornecimento, exclusive mola hidráulica de piso. (desonerado)</v>
          </cell>
          <cell r="E2081" t="str">
            <v>un</v>
          </cell>
          <cell r="F2081">
            <v>222.13</v>
          </cell>
        </row>
        <row r="2082">
          <cell r="C2082" t="str">
            <v>ES 39.05.0700 (/)</v>
          </cell>
          <cell r="D2082" t="str">
            <v>Ferragens para portas de madeira de armário, constando de fornecimento sem instalação (está incluída no fornecimento e instalação das esquadrias) de fechadura La Fonte ou similar, acabamento cromado e dobradiça de latão cromado de (2 1/2x13/80) de Pagé ou similar. (desonerado)</v>
          </cell>
          <cell r="E2082" t="str">
            <v>un</v>
          </cell>
          <cell r="F2082">
            <v>73.86</v>
          </cell>
        </row>
        <row r="2083">
          <cell r="C2083" t="str">
            <v>ES 39.05.1000 (/)</v>
          </cell>
          <cell r="D2083" t="str">
            <v>Fornecimento de mola aérea, exclusive instalação. (desonerado)</v>
          </cell>
          <cell r="E2083" t="str">
            <v>un</v>
          </cell>
          <cell r="F2083">
            <v>142.88999999999999</v>
          </cell>
        </row>
        <row r="2084">
          <cell r="C2084" t="str">
            <v>ES 39.05.1050 (/)</v>
          </cell>
          <cell r="D2084" t="str">
            <v>Mola hidráulica de piso para portas de vidro temperado de 10mm.  Fornecimento da peça. (desonerado)</v>
          </cell>
          <cell r="E2084" t="str">
            <v>un</v>
          </cell>
          <cell r="F2084">
            <v>170</v>
          </cell>
        </row>
        <row r="2085">
          <cell r="C2085" t="str">
            <v>ES 39.05.1100 (/)</v>
          </cell>
          <cell r="D2085" t="str">
            <v>Colocação de mola fecha porta, em madeira exclusive o fornecimento da peça. (desonerado)</v>
          </cell>
          <cell r="E2085" t="str">
            <v>un</v>
          </cell>
          <cell r="F2085">
            <v>19.27</v>
          </cell>
        </row>
        <row r="2086">
          <cell r="C2086" t="str">
            <v>ES 39.10 Ferragens para Janelas</v>
          </cell>
        </row>
        <row r="2087">
          <cell r="C2087" t="str">
            <v>ES 39.10.0050 (/)</v>
          </cell>
          <cell r="D2087" t="str">
            <v>Conjunto de ferragens para janela de madeira, tipo guilhotina, constando de fornecimento sem instalação (esta incluída no fornecimento e instalação das esquadrias), 2 borboletas de latão e 4 conchas. (desonerado)</v>
          </cell>
          <cell r="E2087" t="str">
            <v>un</v>
          </cell>
          <cell r="F2087">
            <v>38.4</v>
          </cell>
        </row>
        <row r="2088">
          <cell r="C2088" t="str">
            <v>ES 39.10.0100 (/)</v>
          </cell>
          <cell r="D2088" t="str">
            <v>Conjunto de ferragens, para janelas de madeira de correr, em 2 folhas, constando de fornecimento sem instalação (está incluída no fornecimento e instalação das esquadrias), de: 4 rodízios de latão com rolamentos para trilhos referência 172, 3m de trilho de alumínio, referência 801, 2 conchas simples em latão cromado, referência CR 364, La Fonte ou similar. (desonerado)</v>
          </cell>
          <cell r="E2088" t="str">
            <v>un</v>
          </cell>
          <cell r="F2088">
            <v>103.55</v>
          </cell>
        </row>
        <row r="2089">
          <cell r="C2089" t="str">
            <v>ES 39.10.0150 (/)</v>
          </cell>
          <cell r="D2089" t="str">
            <v>Ferragens para janelas de abrir de 2 folhas em madeira, constando de cremone completo, referência 640-F, 2 carrancas referência 567, La Fonte ou similar e 6 dobradiças de (2 1/2"x3") em ferro galvanizado com pino e bolas de latão, referência 246-6, Pagé ou similar.  Fornecimento sem instalação (esta incluída no fornecimento e instalação de esquadrias). (desonerado)</v>
          </cell>
          <cell r="E2089" t="str">
            <v>un</v>
          </cell>
          <cell r="F2089">
            <v>80.94</v>
          </cell>
        </row>
        <row r="2090">
          <cell r="C2090" t="str">
            <v>ES 39.15 Ferragens para Divisórias</v>
          </cell>
        </row>
        <row r="2091">
          <cell r="C2091" t="str">
            <v>ES 39.15.0050 (/)</v>
          </cell>
          <cell r="D2091" t="str">
            <v>Conjunto de ferragens, para portas de divisórias tipo Eucatex, Duratex ou similar, constando de fornecimento sem instalação (está incluída no fornecimento e instalação das divisórias) de fechadura, acabamento cromado de cilindro e 3 dobradiças de latão cromado de (3"x2 1/2"), com pino bolas e anéis de latão, La Fonte ou similar. (desonerado)</v>
          </cell>
          <cell r="E2091" t="str">
            <v>un</v>
          </cell>
          <cell r="F2091">
            <v>108.45</v>
          </cell>
        </row>
        <row r="2092">
          <cell r="C2092" t="str">
            <v>ES 39.15.0053 (/)</v>
          </cell>
          <cell r="D2092" t="str">
            <v>Conjunto de ferragens, para portas de divisórias tipo Eucatex, Duratex ou similar, 2 folhas, constando de fornecimento sem instalação (está incluída no fornecimento e instalação das divisórias) de fechadura, acabamento cromado de cilindro, 2 fechos de embutir em latão cromado de 40cm e 6 dobradiças de latão cromado de (3"x2 1/2") com pino bolas e anéis de latão, La Fonte ou similar. (desonerado)</v>
          </cell>
          <cell r="E2092" t="str">
            <v>un</v>
          </cell>
          <cell r="F2092">
            <v>347.9</v>
          </cell>
        </row>
        <row r="2093">
          <cell r="C2093" t="str">
            <v>ES 39.15.0100 (/)</v>
          </cell>
          <cell r="D2093" t="str">
            <v>Fornecimento, exclusive instalação, de conjunto de ferragens para divisórias de sanitários em mármore ou marmorite, composto por cantoneiras, porcas e parafusos de alumínio, Udinese ou similar. (desonerado)</v>
          </cell>
          <cell r="E2093" t="str">
            <v>un</v>
          </cell>
          <cell r="F2093">
            <v>107.44</v>
          </cell>
        </row>
        <row r="2095">
          <cell r="C2095" t="str">
            <v>ES 44.05 Vidros para Esquadrias</v>
          </cell>
        </row>
        <row r="2096">
          <cell r="C2096" t="str">
            <v>ES 44.05.0050 (A)</v>
          </cell>
          <cell r="D2096" t="str">
            <v>Espelho de cristal, com espessura de 4mm e moldura de madeira aparelhada.  Fornecimento e instalação. (desonerado)</v>
          </cell>
          <cell r="E2096" t="str">
            <v>m2</v>
          </cell>
          <cell r="F2096">
            <v>212.62</v>
          </cell>
        </row>
        <row r="2097">
          <cell r="C2097" t="str">
            <v>ES 44.05.0100 (A)</v>
          </cell>
          <cell r="D2097" t="str">
            <v>Vidro aramado, com espessura de 7mm.  Fornecimento e instalação. (desonerado)</v>
          </cell>
          <cell r="E2097" t="str">
            <v>m2</v>
          </cell>
          <cell r="F2097">
            <v>274.24</v>
          </cell>
        </row>
        <row r="2098">
          <cell r="C2098" t="str">
            <v>ES 44.05.0212 (/)</v>
          </cell>
          <cell r="D2098" t="str">
            <v>Vidro liso, incolor, com espessura de 10mm.  Fornecimento e instalação. (desonerado)</v>
          </cell>
          <cell r="E2098" t="str">
            <v>m2</v>
          </cell>
          <cell r="F2098">
            <v>317</v>
          </cell>
        </row>
        <row r="2099">
          <cell r="C2099" t="str">
            <v>ES 44.05.0256 (/)</v>
          </cell>
          <cell r="D2099" t="str">
            <v>Vidro laminado, com espessura de 6mm.  Fornecimento e instalação. (desonerado)</v>
          </cell>
          <cell r="E2099" t="str">
            <v>m2</v>
          </cell>
          <cell r="F2099">
            <v>257.5</v>
          </cell>
        </row>
        <row r="2100">
          <cell r="C2100" t="str">
            <v>ES 44.05.0262 (/)</v>
          </cell>
          <cell r="D2100" t="str">
            <v>Vidro laminado, com espessura de 10mm.  Fornecimento e instalação. (desonerado)</v>
          </cell>
          <cell r="E2100" t="str">
            <v>m2</v>
          </cell>
          <cell r="F2100">
            <v>357.5</v>
          </cell>
        </row>
        <row r="2101">
          <cell r="C2101" t="str">
            <v>ES 44.05.0300 (A)</v>
          </cell>
          <cell r="D2101" t="str">
            <v>Vidro liso, incolor, com espessura de 3mm.  Fornecimento e instalação. (desonerado)</v>
          </cell>
          <cell r="E2101" t="str">
            <v>m2</v>
          </cell>
          <cell r="F2101">
            <v>62.13</v>
          </cell>
        </row>
        <row r="2102">
          <cell r="C2102" t="str">
            <v>ES 44.05.0303 (A)</v>
          </cell>
          <cell r="D2102" t="str">
            <v>Vidro liso, incolor, com espessura de 4mm.  Fornecimento e instalação. (desonerado)</v>
          </cell>
          <cell r="E2102" t="str">
            <v>m2</v>
          </cell>
          <cell r="F2102">
            <v>76.98</v>
          </cell>
        </row>
        <row r="2103">
          <cell r="C2103" t="str">
            <v>ES 44.05.0306 (A)</v>
          </cell>
          <cell r="D2103" t="str">
            <v>Vidro liso, incolor, com espessura de 5mm.  Fornecimento e instalação. (desonerado)</v>
          </cell>
          <cell r="E2103" t="str">
            <v>m2</v>
          </cell>
          <cell r="F2103">
            <v>86.13</v>
          </cell>
        </row>
        <row r="2104">
          <cell r="C2104" t="str">
            <v>ES 44.05.0309 (A)</v>
          </cell>
          <cell r="D2104" t="str">
            <v>Vidro liso, incolor, com espessura de 6mm. Fornecimento e instalação. (desonerado)</v>
          </cell>
          <cell r="E2104" t="str">
            <v>m2</v>
          </cell>
          <cell r="F2104">
            <v>103.34</v>
          </cell>
        </row>
        <row r="2105">
          <cell r="C2105" t="str">
            <v>ES 44.05.0350 (/)</v>
          </cell>
          <cell r="D2105" t="str">
            <v>Vidro fantasia tipo canelado, martelado, ártico ou lixa, incolor, com espessura de 4mm.  Fornecimento e instalação. (desonerado)</v>
          </cell>
          <cell r="E2105" t="str">
            <v>m2</v>
          </cell>
          <cell r="F2105">
            <v>96</v>
          </cell>
        </row>
        <row r="2106">
          <cell r="C2106" t="str">
            <v>ES 44.10 Vidros Temperados</v>
          </cell>
        </row>
        <row r="2107">
          <cell r="C2107" t="str">
            <v>ES 44.10.0050 (A)</v>
          </cell>
          <cell r="D2107" t="str">
            <v>Vidro temperado incolor(liso ou martelado) com espessura de 10mm.  Fornecimento e instalação. (desonerado)</v>
          </cell>
          <cell r="E2107" t="str">
            <v>m2</v>
          </cell>
          <cell r="F2107">
            <v>250.41</v>
          </cell>
        </row>
        <row r="2108">
          <cell r="C2108" t="str">
            <v>ES 44.15 Vidros Especiais</v>
          </cell>
        </row>
        <row r="2109">
          <cell r="C2109" t="str">
            <v>ES 44.15.0050 (/)</v>
          </cell>
          <cell r="D2109" t="str">
            <v>Vidro plumbífero com espessura máxima de 8mm, para uso em salas radiológicas à prova de Raio X, nas dimensõesde (0,30x0,30)m, inclusive caixilho e mão-de-obra de instalação. (desonerado)</v>
          </cell>
          <cell r="E2109" t="str">
            <v>un</v>
          </cell>
          <cell r="F2109">
            <v>2159.7199999999998</v>
          </cell>
        </row>
        <row r="2110">
          <cell r="C2110" t="str">
            <v>ES 44.20 Placas de Policarbonato</v>
          </cell>
        </row>
        <row r="2111">
          <cell r="C2111" t="str">
            <v>ES 44.20.0053 (/)</v>
          </cell>
          <cell r="D2111" t="str">
            <v>Placa de policarbonato em cristal compacto, em placas de (2,44x1,22x0,004)m.  Fornecimento  sem instalação. (desonerado)</v>
          </cell>
          <cell r="E2111" t="str">
            <v>m2</v>
          </cell>
          <cell r="F2111">
            <v>187.79</v>
          </cell>
        </row>
        <row r="2112">
          <cell r="C2112" t="str">
            <v>ES 44.20.0056 (/)</v>
          </cell>
          <cell r="D2112" t="str">
            <v>Placa de policarbonato em cristal compacto, em placas de (2,44x1,22x0,006)m.  Fornecimento  sem instalação. (desonerado)</v>
          </cell>
          <cell r="E2112" t="str">
            <v>m2</v>
          </cell>
          <cell r="F2112">
            <v>265.7</v>
          </cell>
        </row>
        <row r="2113">
          <cell r="C2113" t="str">
            <v>ES 44.20.0059 (/)</v>
          </cell>
          <cell r="D2113" t="str">
            <v>Placa de policarbonato em cristal compacto, em placas de (2,44x1,22x0,008)m.  Fornecimento  sem instalação. (desonerado)</v>
          </cell>
          <cell r="E2113" t="str">
            <v>m2</v>
          </cell>
          <cell r="F2113">
            <v>327.27</v>
          </cell>
        </row>
        <row r="2114">
          <cell r="C2114" t="str">
            <v>ES 44.20.0100 (/)</v>
          </cell>
          <cell r="D2114" t="str">
            <v>Placa de policarbonato compacto cristal, em placas de (2,44x1,22x0,01)m.  Fornecimento  sem instalação. (desonerado)</v>
          </cell>
          <cell r="E2114" t="str">
            <v>m2</v>
          </cell>
          <cell r="F2114">
            <v>488.75</v>
          </cell>
        </row>
        <row r="2115">
          <cell r="C2115" t="str">
            <v>ES 44.25 Películas</v>
          </cell>
        </row>
        <row r="2116">
          <cell r="C2116" t="str">
            <v>ES 44.25.0050 (/)</v>
          </cell>
          <cell r="D2116" t="str">
            <v>Película de segurança e controle solar com 15% de transmissão luminosa, 60% de reflexão de luz visível, 12% de transmissão de energia solar, 55% de reflexão de energia solar, 33% de absorção de energia solar, 5% de transmissão de raios ultra violeta e 70% de energia total refletida.  Fornecimento e instalação. (desonerado)</v>
          </cell>
          <cell r="E2116" t="str">
            <v>m2</v>
          </cell>
          <cell r="F2116">
            <v>70.819999999999993</v>
          </cell>
        </row>
        <row r="2118">
          <cell r="C2118" t="str">
            <v>ES 49.05 Mastros Metálicos</v>
          </cell>
        </row>
        <row r="2119">
          <cell r="C2119" t="str">
            <v>ES 49.05.0050 (A)</v>
          </cell>
          <cell r="D2119" t="str">
            <v>Mastro metálico em tubo de ferro galvanizado de 3" com altura de 5,50m, equipado com roldana fixado em prisma de concreto de (30x30x50)cm, inclusive este, exclusive pintura.  Fornecimento instalação. (desonerado)</v>
          </cell>
          <cell r="E2119" t="str">
            <v>un</v>
          </cell>
          <cell r="F2119">
            <v>762.87</v>
          </cell>
        </row>
        <row r="2120">
          <cell r="C2120" t="str">
            <v>ES 49.05.0053 (A)</v>
          </cell>
          <cell r="D2120" t="str">
            <v>Mastro metálico em tubo de ferro galvanizado de 3" com altura de 6m, equipado com roldana fixado em prisma de concreto de (30x30x50)cm, inclusive este, exclusive pintura.  Fornecimento e instalação. (desonerado)</v>
          </cell>
          <cell r="E2120" t="str">
            <v>un</v>
          </cell>
          <cell r="F2120">
            <v>799.05</v>
          </cell>
        </row>
        <row r="2122">
          <cell r="C2122" t="str">
            <v>ES 98.99 Diversos</v>
          </cell>
        </row>
        <row r="2123">
          <cell r="C2123" t="str">
            <v>ES 98.99.0050 (/)</v>
          </cell>
          <cell r="D2123" t="str">
            <v>Arruela de 5/16".  Fornecimento. (desonerado)</v>
          </cell>
          <cell r="E2123" t="str">
            <v>un</v>
          </cell>
          <cell r="F2123">
            <v>0.06</v>
          </cell>
        </row>
        <row r="2124">
          <cell r="C2124" t="str">
            <v>ES 98.99.0100 (/)</v>
          </cell>
          <cell r="D2124" t="str">
            <v>Cadeado de 30mm.  Fornecimento. (desonerado)</v>
          </cell>
          <cell r="E2124" t="str">
            <v>un</v>
          </cell>
          <cell r="F2124">
            <v>8.9700000000000006</v>
          </cell>
        </row>
        <row r="2125">
          <cell r="C2125" t="str">
            <v>ES 98.99.0103 (/)</v>
          </cell>
          <cell r="D2125" t="str">
            <v>Cadeado de 50mm.  Fornecimento. (desonerado)</v>
          </cell>
          <cell r="E2125" t="str">
            <v>un</v>
          </cell>
          <cell r="F2125">
            <v>16.350000000000001</v>
          </cell>
        </row>
        <row r="2126">
          <cell r="C2126" t="str">
            <v>ES 98.99.0150 (/)</v>
          </cell>
          <cell r="D2126" t="str">
            <v>Caixilho fixo, de alumínio, para chapa de policarbonato de 10mm.  Fornecimento e instalação. (desonerado)</v>
          </cell>
          <cell r="E2126" t="str">
            <v>m2</v>
          </cell>
          <cell r="F2126">
            <v>366.85</v>
          </cell>
        </row>
        <row r="2127">
          <cell r="C2127" t="str">
            <v>ES 98.99.0153 (/)</v>
          </cell>
          <cell r="D2127" t="str">
            <v>Caixilho metade fixo para vidro e metade fixo em veneziana, de alumínio; exclusive fornecimento e instalação do vidro.  Fornecimento e instalação. (desonerado)</v>
          </cell>
          <cell r="E2127" t="str">
            <v>m2</v>
          </cell>
          <cell r="F2127">
            <v>782.75</v>
          </cell>
        </row>
        <row r="2128">
          <cell r="C2128" t="str">
            <v>ES 98.99.0200 (/)</v>
          </cell>
          <cell r="D2128" t="str">
            <v>Colocação de carranca, fixada na parte externa de janelas de abrir, exclusive o fornecimento da peça. (desonerado)</v>
          </cell>
          <cell r="E2128" t="str">
            <v>un</v>
          </cell>
          <cell r="F2128">
            <v>19.27</v>
          </cell>
        </row>
        <row r="2129">
          <cell r="C2129" t="str">
            <v>ES 98.99.0206 (/)</v>
          </cell>
          <cell r="D2129" t="str">
            <v>Colocação de cremone, em madeira com vara de ferro de 1,50m, exclusive o fornecimento. (desonerado)</v>
          </cell>
          <cell r="E2129" t="str">
            <v>un</v>
          </cell>
          <cell r="F2129">
            <v>38.54</v>
          </cell>
        </row>
        <row r="2130">
          <cell r="C2130" t="str">
            <v>ES 98.99.0350 (/)</v>
          </cell>
          <cell r="D2130" t="str">
            <v>Conjunto completo de ferragens para painéis fixos de vidro temperado de 10mm.  Fornecimento. (desonerado)</v>
          </cell>
          <cell r="E2130" t="str">
            <v>un</v>
          </cell>
          <cell r="F2130">
            <v>81.48</v>
          </cell>
        </row>
        <row r="2131">
          <cell r="C2131" t="str">
            <v>ES 98.99.0550 (/)</v>
          </cell>
          <cell r="D2131" t="str">
            <v>Fecho CR-719AZ.  Fornecimento. (desonerado)</v>
          </cell>
          <cell r="E2131" t="str">
            <v>un</v>
          </cell>
          <cell r="F2131">
            <v>36.5</v>
          </cell>
        </row>
        <row r="2132">
          <cell r="C2132" t="str">
            <v>ES 98.99.0700 (/)</v>
          </cell>
          <cell r="D2132" t="str">
            <v>Parafuso de (8x250)mm, com rosca.  Fornecimento. (desonerado)</v>
          </cell>
          <cell r="E2132" t="str">
            <v>un</v>
          </cell>
          <cell r="F2132">
            <v>1.75</v>
          </cell>
        </row>
        <row r="2133">
          <cell r="C2133" t="str">
            <v>ES 98.99.0800 (/)</v>
          </cell>
          <cell r="D2133" t="str">
            <v>Porca de 5/16".  Fornecimento. (desonerado)</v>
          </cell>
          <cell r="E2133" t="str">
            <v>un</v>
          </cell>
          <cell r="F2133">
            <v>0.06</v>
          </cell>
        </row>
        <row r="2134">
          <cell r="C2134" t="str">
            <v>ES 98.99.0900 (/)</v>
          </cell>
          <cell r="D2134" t="str">
            <v>Prego com cabeça chata 23x54, em caixa de 100Kg ou quantidades equivalentes, inclusive transporte até a obra, exclusive instalação.  Fornecimento. (desonerado)</v>
          </cell>
          <cell r="E2134" t="str">
            <v>Kg</v>
          </cell>
          <cell r="F2134">
            <v>6.91</v>
          </cell>
        </row>
        <row r="2135">
          <cell r="C2135" t="str">
            <v>ES 98.99.0950 (/)</v>
          </cell>
          <cell r="D2135" t="str">
            <v>Targete em ferro cromado, de fio redondo de 2", referência CR-1 FR, La Fonte ou similar.  Fornecimento da peça. (desonerado)</v>
          </cell>
          <cell r="E2135" t="str">
            <v>un</v>
          </cell>
          <cell r="F2135">
            <v>1.38</v>
          </cell>
        </row>
        <row r="2136">
          <cell r="C2136" t="str">
            <v>ES 98.99.0959 (/)</v>
          </cell>
          <cell r="D2136" t="str">
            <v>Targetão em ferro galvanizado de 5/8"x160mm, referência 831 Datti ou similar, inclusive cadeado de 50mm.  Fornecimento e instalação. (desonerado)</v>
          </cell>
          <cell r="E2136" t="str">
            <v>un</v>
          </cell>
          <cell r="F2136">
            <v>69.95</v>
          </cell>
        </row>
        <row r="2140">
          <cell r="C2140" t="str">
            <v>ET 04.05 Concreto Dosado Racionalmente</v>
          </cell>
        </row>
        <row r="2141">
          <cell r="C2141" t="str">
            <v>ET 04.05.0050 (B)</v>
          </cell>
          <cell r="D2141" t="str">
            <v>Materiais para confecção de concreto estrutural dosado para uma resistência característica à compressão (fck) mínimo de 10MPa, inclusive perdas.  Fornecimento. (desonerado)</v>
          </cell>
          <cell r="E2141" t="str">
            <v>m3</v>
          </cell>
          <cell r="F2141">
            <v>198.4</v>
          </cell>
        </row>
        <row r="2142">
          <cell r="C2142" t="str">
            <v>ET 04.05.0100 (A)</v>
          </cell>
          <cell r="D2142" t="str">
            <v>Materiais para confecção de concreto estrutural dosado para uma resistência característica à compressão (fck) mínimo de 11MPa, inclusive perdas.  Fornecimento. (desonerado)</v>
          </cell>
          <cell r="E2142" t="str">
            <v>m3</v>
          </cell>
          <cell r="F2142">
            <v>214.31</v>
          </cell>
        </row>
        <row r="2143">
          <cell r="C2143" t="str">
            <v>ET 04.05.0200 (B)</v>
          </cell>
          <cell r="D2143" t="str">
            <v>Materiais para confecção de concreto estrutural dosado para uma resistência característica à compressão (fck) mínimo de 13,5MPa, inclusive perdas.  Fornecimento. (desonerado)</v>
          </cell>
          <cell r="E2143" t="str">
            <v>m3</v>
          </cell>
          <cell r="F2143">
            <v>209.1</v>
          </cell>
        </row>
        <row r="2144">
          <cell r="C2144" t="str">
            <v>ET 04.05.0250 (B)</v>
          </cell>
          <cell r="D2144" t="str">
            <v>Materiais para confecção de concreto estrutural dosado para uma resistência característica à compressão (fck) mínimo de 15MPa, inclusive perdas.  Fornecimento. (desonerado)</v>
          </cell>
          <cell r="E2144" t="str">
            <v>m3</v>
          </cell>
          <cell r="F2144">
            <v>212.94</v>
          </cell>
        </row>
        <row r="2145">
          <cell r="C2145" t="str">
            <v>ET 04.05.0350 (B)</v>
          </cell>
          <cell r="D2145" t="str">
            <v>Materiais para confecção de concreto estrutural dosado para uma resistência característica à compressão (fck) mínimo de 18MPa, inclusive perdas.  Fornecimento. (desonerado)</v>
          </cell>
          <cell r="E2145" t="str">
            <v>m3</v>
          </cell>
          <cell r="F2145">
            <v>218.86</v>
          </cell>
        </row>
        <row r="2146">
          <cell r="C2146" t="str">
            <v>ET 04.05.0400 (B)</v>
          </cell>
          <cell r="D2146" t="str">
            <v>Materiais para confecção de concreto estrutural dosado para uma resistência característica à compressão (fck) mínimo de 20MPa, inclusive perdas.  Fornecimento. (desonerado)</v>
          </cell>
          <cell r="E2146" t="str">
            <v>m3</v>
          </cell>
          <cell r="F2146">
            <v>221.36</v>
          </cell>
        </row>
        <row r="2147">
          <cell r="C2147" t="str">
            <v>ET 04.05.0500 (B)</v>
          </cell>
          <cell r="D2147" t="str">
            <v>Materiais para confecção de concreto estrutural dosado para uma resistência característica à compressão (fck) mínimo de 22,5MPa, inclusive perdas.  Fornecimento. (desonerado)</v>
          </cell>
          <cell r="E2147" t="str">
            <v>m3</v>
          </cell>
          <cell r="F2147">
            <v>233.62</v>
          </cell>
        </row>
        <row r="2148">
          <cell r="C2148" t="str">
            <v>ET 04.05.0570 (A)</v>
          </cell>
          <cell r="D2148" t="str">
            <v>Materiais para confecção de concreto estrutural dosado para uma resistência característica à compressão (fck) mínimo de 25MPa, inclusive perdas.  Fornecimento. (desonerado)</v>
          </cell>
          <cell r="E2148" t="str">
            <v>m3</v>
          </cell>
          <cell r="F2148">
            <v>242.57</v>
          </cell>
        </row>
        <row r="2149">
          <cell r="C2149" t="str">
            <v>ET 04.05.0601 (/)</v>
          </cell>
          <cell r="D2149" t="str">
            <v>Materiais para confecção de concreto estrutural dosado para uma resistência característica à compressão (fck) mínimo de 30MPa, inclusive perdas.  Fornecimento. (desonerado)</v>
          </cell>
          <cell r="E2149" t="str">
            <v>m3</v>
          </cell>
          <cell r="F2149">
            <v>253.97</v>
          </cell>
        </row>
        <row r="2150">
          <cell r="C2150" t="str">
            <v>ET 04.05.0700 (/)</v>
          </cell>
          <cell r="D2150" t="str">
            <v>Materiais para confecção de concreto estrutural dosado para uma resistência característica à compressão (fck) mínima de 35MPa.  Inclusive perdas.  Fornecimento. (desonerado)</v>
          </cell>
          <cell r="E2150" t="str">
            <v>m3</v>
          </cell>
          <cell r="F2150">
            <v>267.07</v>
          </cell>
        </row>
        <row r="2151">
          <cell r="C2151" t="str">
            <v>ET 04.05.0750 (/)</v>
          </cell>
          <cell r="D2151" t="str">
            <v>Materiais para confecção de concreto estrutural dosado para uma resistência característica à compressão (fck) mínima de 40MPa.  Inclusive perdas.  Fornecimento. (desonerado)</v>
          </cell>
          <cell r="E2151" t="str">
            <v>m3</v>
          </cell>
          <cell r="F2151">
            <v>297.48</v>
          </cell>
        </row>
        <row r="2152">
          <cell r="C2152" t="str">
            <v>ET 04.05.1015 (A)</v>
          </cell>
          <cell r="D2152" t="str">
            <v>Materiais para confecção de concreto colorido, com óxido de ferro vermelho sintético, dosado para uma resistência característica à compressão (fck) mínimo de 13,5MPa, inclusive perdas.  Fornecimento. (desonerado)</v>
          </cell>
          <cell r="E2152" t="str">
            <v>m3</v>
          </cell>
          <cell r="F2152">
            <v>233.72</v>
          </cell>
        </row>
        <row r="2153">
          <cell r="C2153" t="str">
            <v>ET 04.10 Camada Preparatória de Concreto</v>
          </cell>
        </row>
        <row r="2154">
          <cell r="C2154" t="str">
            <v>ET 04.10.0050 (A)</v>
          </cell>
          <cell r="D2154" t="str">
            <v>Concreto para camada preparatória com 180Kg de cimento por m3 de concreto, compreendendo apenas o fornecimento dos materiais, inclusive perdas de 5%. (desonerado)</v>
          </cell>
          <cell r="E2154" t="str">
            <v>m3</v>
          </cell>
          <cell r="F2154">
            <v>189.65</v>
          </cell>
        </row>
        <row r="2155">
          <cell r="C2155" t="str">
            <v>ET 04.15 Concreto para Meios Agressivos</v>
          </cell>
        </row>
        <row r="2156">
          <cell r="C2156" t="str">
            <v>ET 04.15.0050 (/)</v>
          </cell>
          <cell r="D2156" t="str">
            <v>Concreto para meios agressivos com utilização de cimento resistente a sulfatos (baixo teor de C3A), com fator água e cimento, menor ou igual a 0,50, com consumo mínimo de PC maior ou igual a 400Kg. (desonerado)</v>
          </cell>
          <cell r="E2156" t="str">
            <v>m3</v>
          </cell>
          <cell r="F2156">
            <v>374.04</v>
          </cell>
        </row>
        <row r="2157">
          <cell r="C2157" t="str">
            <v>ET 04.20 Preparo de Concreto</v>
          </cell>
        </row>
        <row r="2158">
          <cell r="C2158" t="str">
            <v>ET 04.20.0050 (A)</v>
          </cell>
          <cell r="D2158" t="str">
            <v>Preparo manual de concreto, compreendendo a mistura e o amassamento, exclusive materiais. (desonerado)</v>
          </cell>
          <cell r="E2158" t="str">
            <v>m3</v>
          </cell>
          <cell r="F2158">
            <v>92.67</v>
          </cell>
        </row>
        <row r="2159">
          <cell r="C2159" t="str">
            <v>ET 04.20.0200 (/)</v>
          </cell>
          <cell r="D2159" t="str">
            <v>Preparo mecânico de concreto, compreendendo a mistura e o amassamento em betoneira, exclusive materiais, considerando produção normal. (desonerado)</v>
          </cell>
          <cell r="E2159" t="str">
            <v>m3</v>
          </cell>
          <cell r="F2159">
            <v>47.41</v>
          </cell>
        </row>
        <row r="2160">
          <cell r="C2160" t="str">
            <v>ET 04.20.0206 (/)</v>
          </cell>
          <cell r="D2160" t="str">
            <v>Preparo mecânico de concreto, compreendendo a mistura e o amassamento em betoneira, exclusive materiais, considerando a produção baixa. (desonerado)</v>
          </cell>
          <cell r="E2160" t="str">
            <v>m3</v>
          </cell>
          <cell r="F2160">
            <v>70.099999999999994</v>
          </cell>
        </row>
        <row r="2161">
          <cell r="C2161" t="str">
            <v>ET 04.25 Lançamento de Concreto</v>
          </cell>
        </row>
        <row r="2162">
          <cell r="C2162" t="str">
            <v>ET 04.25.0403 (A)</v>
          </cell>
          <cell r="D2162" t="str">
            <v>Lançamento de concreto em peças sem armadura, inclusive a colocação, o adensamento e o acabamento, exclusive o transporte (TC 05.10.0050), considerando a produção normal. (desonerado)</v>
          </cell>
          <cell r="E2162" t="str">
            <v>m3</v>
          </cell>
          <cell r="F2162">
            <v>37.53</v>
          </cell>
        </row>
        <row r="2163">
          <cell r="C2163" t="str">
            <v>ET 04.25.0406 (/)</v>
          </cell>
          <cell r="D2163" t="str">
            <v>Lançamento de concreto em peças sem armadura, inclusive a colocação, o adensamento e o acabamento, exclusive o transporte (TC 05.10.0050), considerando a produção baixa. (desonerado)</v>
          </cell>
          <cell r="E2163" t="str">
            <v>m3</v>
          </cell>
          <cell r="F2163">
            <v>43.98</v>
          </cell>
        </row>
        <row r="2164">
          <cell r="C2164" t="str">
            <v>ET 04.25.0703 (A)</v>
          </cell>
          <cell r="D2164" t="str">
            <v>Lançamento de concreto em peças armadas, inclusive a colocação, o adensamento e o acabamento, exclusive o transporte (TC 05.10.0050), considerando a produção normal. (desonerado)</v>
          </cell>
          <cell r="E2164" t="str">
            <v>m3</v>
          </cell>
          <cell r="F2164">
            <v>38.659999999999997</v>
          </cell>
        </row>
        <row r="2165">
          <cell r="C2165" t="str">
            <v>ET 04.25.0706 (/)</v>
          </cell>
          <cell r="D2165" t="str">
            <v>Lançamento de concreto em peças armadas, inclusive a colocação, o adensamento e o acabamento, exclusive o transporte (TC 05.10.0050), considerando a produção baixa. (desonerado)</v>
          </cell>
          <cell r="E2165" t="str">
            <v>m3</v>
          </cell>
          <cell r="F2165">
            <v>45.1</v>
          </cell>
        </row>
        <row r="2166">
          <cell r="C2166" t="str">
            <v>ET 04.30 Concreto Simples</v>
          </cell>
        </row>
        <row r="2167">
          <cell r="C2167" t="str">
            <v>ET 04.30.0100 (A)</v>
          </cell>
          <cell r="D2167" t="str">
            <v>Concreto simples dosado racionalmente para uma resistência mínima característica à compressão de 11MPa, inclusive materiais, preparo, lançamento, colocação e adensamento, exclusive transporte. (desonerado)</v>
          </cell>
          <cell r="E2167" t="str">
            <v>m3</v>
          </cell>
          <cell r="F2167">
            <v>299.25</v>
          </cell>
        </row>
        <row r="2168">
          <cell r="C2168" t="str">
            <v>ET 04.35 Concreto para Peças Armadas</v>
          </cell>
        </row>
        <row r="2169">
          <cell r="C2169" t="str">
            <v>ET 04.35.0050 (A)</v>
          </cell>
          <cell r="D2169" t="str">
            <v>Concreto dosado racionalmente para uma resistência mínima característica à compressão de 15MPa, inclusive materiais, preparo, lançamento, colocação e adensamento, exclusive transporte. (desonerado)</v>
          </cell>
          <cell r="E2169" t="str">
            <v>m3</v>
          </cell>
          <cell r="F2169">
            <v>299.01</v>
          </cell>
        </row>
        <row r="2170">
          <cell r="C2170" t="str">
            <v>ET 04.40 Concreto Ciclópico</v>
          </cell>
        </row>
        <row r="2171">
          <cell r="C2171" t="str">
            <v>ET 04.40.0050 (C)</v>
          </cell>
          <cell r="D2171" t="str">
            <v>Concreto ciclópico, confeccionado com concreto dosado para uma resistência característica à compressão (fck) de 15MPa, tendo 30% do volume real ocupado por pedra-de-mão, exclusive esta; inclusive preparo, lançamento e adensamento mecânico.  Exclusive transporte manual dentro do canteiro de obra. (desonerado)</v>
          </cell>
          <cell r="E2171" t="str">
            <v>m3</v>
          </cell>
          <cell r="F2171">
            <v>221.49</v>
          </cell>
        </row>
        <row r="2172">
          <cell r="C2172" t="str">
            <v>ET 04.40.0150 (C)</v>
          </cell>
          <cell r="D2172" t="str">
            <v>Concreto ciclópico, confeccionado com concreto dosado para uma resistência característica à compressão (fck) de 15MPa, tendo 30% do volume real ocupado por pedra-de-mão, inclusive preparo, lançamento e adensamento mecânico.  Exclusive transporte manual dentro do canteiro de obra. (desonerado)</v>
          </cell>
          <cell r="E2172" t="str">
            <v>m3</v>
          </cell>
          <cell r="F2172">
            <v>248.67</v>
          </cell>
        </row>
        <row r="2173">
          <cell r="C2173" t="str">
            <v>ET 04.45 Peças Diversas em Concreto Armado</v>
          </cell>
        </row>
        <row r="2174">
          <cell r="C2174" t="str">
            <v>ET 04.45.0100 (/)</v>
          </cell>
          <cell r="D2174" t="str">
            <v>Chapim de concreto aparente com acabamento desempenhado, usando forma de Madeirit ou similar, medindo: (14x10)cm, fundido no local.  Fornecimento e colocação. (desonerado)</v>
          </cell>
          <cell r="E2174" t="str">
            <v>m</v>
          </cell>
          <cell r="F2174">
            <v>31.53</v>
          </cell>
        </row>
        <row r="2175">
          <cell r="C2175" t="str">
            <v>ET 04.45.0150 (/)</v>
          </cell>
          <cell r="D2175" t="str">
            <v>Vergas de concreto armado para alvenaria com aproveitamento da madeira por 10 vezes. (desonerado)</v>
          </cell>
          <cell r="E2175" t="str">
            <v>m3</v>
          </cell>
          <cell r="F2175">
            <v>1391.05</v>
          </cell>
        </row>
        <row r="2176">
          <cell r="C2176" t="str">
            <v>ET 04.55 Camadas Impermeabilizantes</v>
          </cell>
        </row>
        <row r="2177">
          <cell r="C2177" t="str">
            <v>ET 04.55.0050 (/)</v>
          </cell>
          <cell r="D2177" t="str">
            <v>Lona de polietileno (lona terreiro) com espessura de 0,20mm para impermeabilização de solo, medida pela área coberta.  Fornecimento e colocação, inclusive com perdas e transpasse. (desonerado)</v>
          </cell>
          <cell r="E2177" t="str">
            <v>m2</v>
          </cell>
          <cell r="F2177">
            <v>1.27</v>
          </cell>
        </row>
        <row r="2178">
          <cell r="C2178" t="str">
            <v>ET 04.60 Concreto Armado</v>
          </cell>
        </row>
        <row r="2179">
          <cell r="C2179" t="str">
            <v>ET 04.60.0050 (B)</v>
          </cell>
          <cell r="D2179" t="str">
            <v>Concreto armado, executado com concreto dosado para uma resistência característica a compressão de 15MPa, incluindo materiais para 1m3 de concreto, preparado segundo o item ET 05.20.0200, e colocação segundo o item ET 05.25.0706; 12m2 de área moldada de formas segundo o item ET 15.10.0100, 60kg de aço CA-50A, inclusive mão-de-obra para corte, dobragem, montagem, tratamento de juntas de concretagem coforme o item 4.16.8 da (NBR-10839), e colocação nas formas, exclusive escoramento.  A utilização deste item é recomendada para quantidades inferiores a 20m3. (desonerado)</v>
          </cell>
          <cell r="E2179" t="str">
            <v>m3</v>
          </cell>
          <cell r="F2179">
            <v>1361.77</v>
          </cell>
        </row>
        <row r="2180">
          <cell r="C2180" t="str">
            <v>ET 04.60.0150 (/)</v>
          </cell>
          <cell r="D2180" t="str">
            <v>Concreto armado, executado com concreto dosado para uma resistência carcterística a commpressão de 20MPa,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0" t="str">
            <v>m3</v>
          </cell>
          <cell r="F2180">
            <v>1540.15</v>
          </cell>
        </row>
        <row r="2181">
          <cell r="C2181" t="str">
            <v>ET 04.60.0200 (/)</v>
          </cell>
          <cell r="D2181" t="str">
            <v>Concreto armado, executado com concreto dosado para uma resistência carcterística a commpressão de 25MPa,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1" t="str">
            <v>m3</v>
          </cell>
          <cell r="F2181">
            <v>1561.36</v>
          </cell>
        </row>
        <row r="2182">
          <cell r="C2182" t="str">
            <v>ET 04.65 Guarda Rodas de Concreto Armado</v>
          </cell>
        </row>
        <row r="2183">
          <cell r="C2183" t="str">
            <v>ET 04.65.0050 (A)</v>
          </cell>
          <cell r="D2183" t="str">
            <v>Guarda-rodas de concreto armado, para viadutos, moldados no local, compreendendo vigas longitudinais apoiadas sobre montantes (conforme especificação da Prefeitura da Cidade do Rio de Janeiro). (desonerado)</v>
          </cell>
          <cell r="E2183" t="str">
            <v>m</v>
          </cell>
          <cell r="F2183">
            <v>192.79</v>
          </cell>
        </row>
        <row r="2184">
          <cell r="C2184" t="str">
            <v>ET 04.65.0100 (/)</v>
          </cell>
          <cell r="D2184" t="str">
            <v>Guarda-roda de concreto armado tipo New Jersey, forma trapezoidal, com 15cm de topo, 38cm de base e 90,50cm de altura, engastado em sobre-laje de 12cm de espessura, exclusive esta, inclusive armadura de engaste. (desonerado)</v>
          </cell>
          <cell r="E2184" t="str">
            <v>m</v>
          </cell>
          <cell r="F2184">
            <v>378.64</v>
          </cell>
        </row>
        <row r="2185">
          <cell r="C2185" t="str">
            <v>ET 04.65.0150 (A)</v>
          </cell>
          <cell r="D2185" t="str">
            <v>Guarda-rodas de concreto armado, conforme especificação da Prefeitura da Cidade do Rio de Janeiro, constando de montantes sustentando vigas em forma de trapézio de cantos arredondados, com seção de 55cm de largura por 15cm, e 25cm de faces laterais, inclusive armação. (desonerado)</v>
          </cell>
          <cell r="E2185" t="str">
            <v>m</v>
          </cell>
          <cell r="F2185">
            <v>150.13999999999999</v>
          </cell>
        </row>
        <row r="2186">
          <cell r="C2186" t="str">
            <v>ET 04.70 Guarda Corpos</v>
          </cell>
        </row>
        <row r="2187">
          <cell r="C2187" t="str">
            <v>ET 04.70.0050 (B)</v>
          </cell>
          <cell r="D2187" t="str">
            <v>Guarda-corpo de concreto armado em lances de 3m de comprimento e 60cm de altura, constando de 1 corrimão de (10x15)cm, feito com forma de Madeirit ou similar, apoiado em 4 colunas, com forma perdida de tubo de cimento amianto de 4". (desonerado)</v>
          </cell>
          <cell r="E2187" t="str">
            <v>m</v>
          </cell>
          <cell r="F2187">
            <v>40.5</v>
          </cell>
        </row>
        <row r="2188">
          <cell r="C2188" t="str">
            <v>ET 04.70.0100 (A)</v>
          </cell>
          <cell r="D2188" t="str">
            <v>Guarda-corpo em concreto armado (fck=15MPa, aço CA-50), formado por quadros retangulares de (1,90x0,50)m sustentados por 2 montantes de 0,85m de altura, inclusive fornecimento de materiais e elementos de fixação na ponte. (desonerado)</v>
          </cell>
          <cell r="E2188" t="str">
            <v>m</v>
          </cell>
          <cell r="F2188">
            <v>113.63</v>
          </cell>
        </row>
        <row r="2190">
          <cell r="C2190" t="str">
            <v>ET 09.05 Barras e Fios de Aço</v>
          </cell>
        </row>
        <row r="2191">
          <cell r="C2191" t="str">
            <v>ET 09.05.0050 (/)</v>
          </cell>
          <cell r="D2191" t="str">
            <v>Aço CA-25 para armadura de concreto, redonda, sem saliência ou mossa, coeficiente de conformação mínima (aderência) igual a 1, diâmetro igual a 5mm.  Fornecimento, incluindo 10% de perdas e arame 18. (desonerado)</v>
          </cell>
          <cell r="E2191" t="str">
            <v>Kg</v>
          </cell>
          <cell r="F2191">
            <v>2.97</v>
          </cell>
        </row>
        <row r="2192">
          <cell r="C2192" t="str">
            <v>ET 09.05.0053 (/)</v>
          </cell>
          <cell r="D2192" t="str">
            <v>Aço CA-25 para armadura de concreto, redonda, sem saliência ou mossa, coeficiente de conformação mínima (aderência) igual a 1, diâmetro de 6,3 à 8mm.  Fornecimento, incluindo 10% de perdas e arame 18. (desonerado)</v>
          </cell>
          <cell r="E2192" t="str">
            <v>Kg</v>
          </cell>
          <cell r="F2192">
            <v>4.8099999999999996</v>
          </cell>
        </row>
        <row r="2193">
          <cell r="C2193" t="str">
            <v>ET 09.05.0059 (/)</v>
          </cell>
          <cell r="D2193" t="str">
            <v>Aço CA-25 para armadura de concreto, redonda, sem saliência ou mossa, coeficiente de conformação mínima (aderência) igual a 1, diâmetro maior ou igual a 10mm.  Fornecimento, incluindo 10% de perdas  e arame 18. (desonerado)</v>
          </cell>
          <cell r="E2193" t="str">
            <v>Kg</v>
          </cell>
          <cell r="F2193">
            <v>4.32</v>
          </cell>
        </row>
        <row r="2194">
          <cell r="C2194" t="str">
            <v>ET 09.05.0062 (/)</v>
          </cell>
          <cell r="D2194" t="str">
            <v>Aço CA-25 para armadura de concreto, redonda, sem saliência ou mossa, coeficiente de conformação mínima (aderência) igual a 1, diâmetro igual a 10mm.  Fornecimento, incluindo 10% de perdas e arame 18. (desonerado)</v>
          </cell>
          <cell r="E2194" t="str">
            <v>Kg</v>
          </cell>
          <cell r="F2194">
            <v>4.74</v>
          </cell>
        </row>
        <row r="2195">
          <cell r="C2195" t="str">
            <v>ET 09.05.0065 (/)</v>
          </cell>
          <cell r="D2195" t="str">
            <v>Aço CA-25 para armadura de concreto, redonda, sem saliência ou mossa, coeficiente conformação mínima (aderência) igual a 1, diâmetro igual a 12,5mm.  Fornecimento, incluindo 10% de perdas e arame 18. (desonerado)</v>
          </cell>
          <cell r="E2195" t="str">
            <v>Kg</v>
          </cell>
          <cell r="F2195">
            <v>4.5599999999999996</v>
          </cell>
        </row>
        <row r="2196">
          <cell r="C2196" t="str">
            <v>ET 09.05.0068 (/)</v>
          </cell>
          <cell r="D2196" t="str">
            <v>Aço CA-25 para armadura de concreto, redonda, sem saliência ou mossa, coeficiente conformação mínima (aderência) igual a 1, diâmetro igual a 16mm.  Fornecimento, incluindo 10% de perdas e arame 18. (desonerado)</v>
          </cell>
          <cell r="E2196" t="str">
            <v>Kg</v>
          </cell>
          <cell r="F2196">
            <v>4.5199999999999996</v>
          </cell>
        </row>
        <row r="2197">
          <cell r="C2197" t="str">
            <v>ET 09.05.0071 (/)</v>
          </cell>
          <cell r="D2197" t="str">
            <v>Aço CA-25 para armadura de concreto, redonda, sem saliência ou mossa , coeficiente conformação mínima (aderência) igual a 1, diâmetro igual a 20mm.  Fornecimento, incluindo 10% de perdas  e arame 18. (desonerado)</v>
          </cell>
          <cell r="E2197" t="str">
            <v>Kg</v>
          </cell>
          <cell r="F2197">
            <v>4.43</v>
          </cell>
        </row>
        <row r="2198">
          <cell r="C2198" t="str">
            <v>ET 09.05.0074 (/)</v>
          </cell>
          <cell r="D2198" t="str">
            <v>Aço CA-25 para armadura de concreto, redonda, sem saliência ou mossa , coeficiente conformação mínima (aderência) igual a 1, diâmetro igual a 22,3mm.  Fornecimento, incluindo 10% de perdas e arame 18. (desonerado)</v>
          </cell>
          <cell r="E2198" t="str">
            <v>Kg</v>
          </cell>
          <cell r="F2198">
            <v>2.58</v>
          </cell>
        </row>
        <row r="2199">
          <cell r="C2199" t="str">
            <v>ET 09.05.0077 (/)</v>
          </cell>
          <cell r="D2199" t="str">
            <v>Aço CA-25 para armadura de concreto, redonda, sem saliência ou mossa , coeficiente conformação mínima (aderência) igual a 1, diâmetro igual a 25mm.  Fornecimento, incluindo 10% de perdas e arame 18. (desonerado)</v>
          </cell>
          <cell r="E2199" t="str">
            <v>Kg</v>
          </cell>
          <cell r="F2199">
            <v>4.01</v>
          </cell>
        </row>
        <row r="2200">
          <cell r="C2200" t="str">
            <v>ET 09.05.0100 (/)</v>
          </cell>
          <cell r="D2200" t="str">
            <v>Aço CA-50 para armadura de concreto, com saliência ou mossa, coeficiente de conformação superficial mínimo (aderência) igual a 1,5, diâmetro de 6,3mm.  Fornecimento, incluindo 10% de perdas e arame 18. (desonerado)</v>
          </cell>
          <cell r="E2200" t="str">
            <v>Kg</v>
          </cell>
          <cell r="F2200">
            <v>2.97</v>
          </cell>
        </row>
        <row r="2201">
          <cell r="C2201" t="str">
            <v>ET 09.05.0103 (/)</v>
          </cell>
          <cell r="D2201" t="str">
            <v>Aço CA-50 para armadura de concreto, com saliência ou mossa, coeficiente de conformação superficial mínimo (aderência) igual a 1,5, diâmetro de 8mm.  Fornecimento, incluimdo 10% de perdas e arame 18. (desonerado)</v>
          </cell>
          <cell r="E2201" t="str">
            <v>Kg</v>
          </cell>
          <cell r="F2201">
            <v>2.9</v>
          </cell>
        </row>
        <row r="2202">
          <cell r="C2202" t="str">
            <v>ET 09.05.0106 (/)</v>
          </cell>
          <cell r="D2202" t="str">
            <v>Aço CA-50 para armadura de concreto, com saliência ou mossa, coeficiente de conformação superficial mínimo (aderência) igual a 1,5, diâmetro de 10mm.  Fornecimento, incluindo 10% de perdas e arame 18. (desonerado)</v>
          </cell>
          <cell r="E2202" t="str">
            <v>Kg</v>
          </cell>
          <cell r="F2202">
            <v>2.74</v>
          </cell>
        </row>
        <row r="2203">
          <cell r="C2203" t="str">
            <v>ET 09.05.0109 (/)</v>
          </cell>
          <cell r="D2203" t="str">
            <v>Aço CA-50 para armadura de concreto, com saliência ou mossa, coeficiente de conformação superficial mínimo (aderência) igual a 1,5, diâmetro de 12,5mm.  Fornecimento, incluindo 10% de perdas e arame 18. (desonerado)</v>
          </cell>
          <cell r="E2203" t="str">
            <v>Kg</v>
          </cell>
          <cell r="F2203">
            <v>2.71</v>
          </cell>
        </row>
        <row r="2204">
          <cell r="C2204" t="str">
            <v>ET 09.05.0112 (/)</v>
          </cell>
          <cell r="D2204" t="str">
            <v>Aço CA-50 para armadura de concreto, com saliência ou mossa, coeficiente de conformação superficial mínimo (aderência) igual a 1,5, diâmetro de 16mm.  Fornecimento, incluindo 10% de perdas e arame 18. (desonerado)</v>
          </cell>
          <cell r="E2204" t="str">
            <v>Kg</v>
          </cell>
          <cell r="F2204">
            <v>2.69</v>
          </cell>
        </row>
        <row r="2205">
          <cell r="C2205" t="str">
            <v>ET 09.05.0115 (/)</v>
          </cell>
          <cell r="D2205" t="str">
            <v>Aço CA-50 para armadura de concreto, com saliência ou mossa, coeficiente de conformação superficial mínimo (aderência) igual a 1,5, diâmetro de 20mm.  Fornecimento, incluindo 10% de perdas e arame 18. (desonerado)</v>
          </cell>
          <cell r="E2205" t="str">
            <v>Kg</v>
          </cell>
          <cell r="F2205">
            <v>2.58</v>
          </cell>
        </row>
        <row r="2206">
          <cell r="C2206" t="str">
            <v>ET 09.05.0118 (/)</v>
          </cell>
          <cell r="D2206" t="str">
            <v>Aço CA-50 para armadura de concreto, com saliência ou mossa, coeficiente de conformação superficial mínimo (aderência) igual a 1,5, diâmetro de 25mm.  Fornecimento, incluindo 10% de perdas  e arame 18. (desonerado)</v>
          </cell>
          <cell r="E2206" t="str">
            <v>Kg</v>
          </cell>
          <cell r="F2206">
            <v>3.44</v>
          </cell>
        </row>
        <row r="2207">
          <cell r="C2207" t="str">
            <v>ET 09.05.0121 (/)</v>
          </cell>
          <cell r="D2207" t="str">
            <v>Aço CA-50 para armadura de concreto, com saliência ou mossa, coeficiente de conformação superficial mínimo (aderência) igual a 1,5, diâmetro de 32mm.  Fornecimento, incluindo 10% de perdas e arame 18. (desonerado)</v>
          </cell>
          <cell r="E2207" t="str">
            <v>Kg</v>
          </cell>
          <cell r="F2207">
            <v>3.52</v>
          </cell>
        </row>
        <row r="2208">
          <cell r="C2208" t="str">
            <v>ET 09.05.0150 (A)</v>
          </cell>
          <cell r="D2208" t="str">
            <v>Aço CA-60 para armadura de concreto, redondo, sem saliência ou mossa, coeficiente de conformação superficial mínimo (aderência) igual a 1,5, diâmetro de 3,4mm.  Fornecimento, incluindo  10% de perdas e arame 18. (desonerado)</v>
          </cell>
          <cell r="E2208" t="str">
            <v>Kg</v>
          </cell>
          <cell r="F2208">
            <v>3.75</v>
          </cell>
        </row>
        <row r="2209">
          <cell r="C2209" t="str">
            <v>ET 09.05.0153 (/)</v>
          </cell>
          <cell r="D2209" t="str">
            <v>Aço CA-60 para armadura de concreto, redondo, sem saliência ou mossa, coeficiente de conformação superficial mínimo (aderência) igual a 1,5, diâmetro de 4,20mm.  Fornecimento, incluindo 10% de perdas e arame 18. (desonerado)</v>
          </cell>
          <cell r="E2209" t="str">
            <v>Kg</v>
          </cell>
          <cell r="F2209">
            <v>3.71</v>
          </cell>
        </row>
        <row r="2210">
          <cell r="C2210" t="str">
            <v>ET 09.05.0156 (A)</v>
          </cell>
          <cell r="D2210" t="str">
            <v>Aço CA-60 para armadura de concreto, redondo, sem saliência ou mossa, coeficiente de conformação superficial mínimo (aderência) igual a 1,5, diâmetro de 4,60mm.  Fornecimento, incluindo 10% de perdas e arame 18. (desonerado)</v>
          </cell>
          <cell r="E2210" t="str">
            <v>Kg</v>
          </cell>
          <cell r="F2210">
            <v>3.75</v>
          </cell>
        </row>
        <row r="2211">
          <cell r="C2211" t="str">
            <v>ET 09.05.0159 (/)</v>
          </cell>
          <cell r="D2211" t="str">
            <v>Aço CA-60 para armadura de concreto, redondo, sem saliência ou mossa, coeficiente de conformação superficial mínimo (aderência) igual a 1,5, diâmetro de 5mm.  Fornecimento, incluindo 10% de perdas e arame 18. (desonerado)</v>
          </cell>
          <cell r="E2211" t="str">
            <v>Kg</v>
          </cell>
          <cell r="F2211">
            <v>3.75</v>
          </cell>
        </row>
        <row r="2212">
          <cell r="C2212" t="str">
            <v>ET 09.05.0162 (/)</v>
          </cell>
          <cell r="D2212" t="str">
            <v>Aço CA-60 para armadura de concreto, redondo, sem saliência ou mossa, coeficiente de conformação superficial mínimo (aderência) igual a 1,5, diâmetro de 6mm.  Fornecimento, incluindo 10% de  perdas e arame 18. (desonerado)</v>
          </cell>
          <cell r="E2212" t="str">
            <v>Kg</v>
          </cell>
          <cell r="F2212">
            <v>3.92</v>
          </cell>
        </row>
        <row r="2213">
          <cell r="C2213" t="str">
            <v>ET 09.05.0165 (A)</v>
          </cell>
          <cell r="D2213" t="str">
            <v>Aço CA-60 para armadura de concreto, redondo, sem saliência ou mossa, coeficiente de conformação superficial mínimo (aderência) igual a 1,5, diâmetro de 6,40mm.  Fornecimento, incluindo 10% de perdas e arame 18. (desonerado)</v>
          </cell>
          <cell r="E2213" t="str">
            <v>Kg</v>
          </cell>
          <cell r="F2213">
            <v>3.75</v>
          </cell>
        </row>
        <row r="2214">
          <cell r="C2214" t="str">
            <v>ET 09.05.0168 (/)</v>
          </cell>
          <cell r="D2214" t="str">
            <v>Aço CA-60 para armadura de concreto, redondo, sem saliência ou mossa, coeficiente de conformação superficial mínimo (aderência) igual a 1,5, diâmetro de 7mm.  Fornecimento, incluindo 10% de perdas de pontas e arame 18. (desonerado)</v>
          </cell>
          <cell r="E2214" t="str">
            <v>Kg</v>
          </cell>
          <cell r="F2214">
            <v>4.07</v>
          </cell>
        </row>
        <row r="2215">
          <cell r="C2215" t="str">
            <v>ET 09.05.0171 (/)</v>
          </cell>
          <cell r="D2215" t="str">
            <v>Aço CA-60 para armadura de concreto, redondo, sem saliência ou mossa, coeficiente de conformação superficial mínimo (aderência) igual a 1,5, diâmetro de 8mm.  Fornecimento, incluindo 10% de perdas e arame 18. (desonerado)</v>
          </cell>
          <cell r="E2215" t="str">
            <v>Kg</v>
          </cell>
          <cell r="F2215">
            <v>3.81</v>
          </cell>
        </row>
        <row r="2216">
          <cell r="C2216" t="str">
            <v>ET 09.05.0350 (/)</v>
          </cell>
          <cell r="D2216" t="str">
            <v>Cabo de aço galvanizado, diâmetro de 3/8", com alma de fibra, 6 pernas com 19 fios.  Fornecimento. (desonerado)</v>
          </cell>
          <cell r="E2216" t="str">
            <v>m</v>
          </cell>
          <cell r="F2216">
            <v>7.78</v>
          </cell>
        </row>
        <row r="2217">
          <cell r="C2217" t="str">
            <v>ET 09.05.0356 (/)</v>
          </cell>
          <cell r="D2217" t="str">
            <v>Cabo de aço galvanizado, diâmetro de 5/8".  Fornecimento. (desonerado)</v>
          </cell>
          <cell r="E2217" t="str">
            <v>m</v>
          </cell>
          <cell r="F2217">
            <v>17.309999999999999</v>
          </cell>
        </row>
        <row r="2218">
          <cell r="C2218" t="str">
            <v>ET 09.10 Corte, Dobragem, Montagem e Colocação de Ferragens nas Formas</v>
          </cell>
        </row>
        <row r="2219">
          <cell r="C2219" t="str">
            <v>ET 09.10.0050 (/)</v>
          </cell>
          <cell r="D2219" t="str">
            <v>Corte, dobragem, montagem e colocação de ferragens nas formas, aço CA-25, barra redonda com diâmetro igual a 5mm. (desonerado)</v>
          </cell>
          <cell r="E2219" t="str">
            <v>Kg</v>
          </cell>
          <cell r="F2219">
            <v>3.71</v>
          </cell>
        </row>
        <row r="2220">
          <cell r="C2220" t="str">
            <v>ET 09.10.0053 (/)</v>
          </cell>
          <cell r="D2220" t="str">
            <v>Corte, dobragem, montagem e colocação de ferragens nas formas, aço CA-25, barra redonda com diâmetro entre 6,3mm a 8mm. (desonerado)</v>
          </cell>
          <cell r="E2220" t="str">
            <v>Kg</v>
          </cell>
          <cell r="F2220">
            <v>3.09</v>
          </cell>
        </row>
        <row r="2221">
          <cell r="C2221" t="str">
            <v>ET 09.10.0054 (/)</v>
          </cell>
          <cell r="D2221" t="str">
            <v>Corte, dobragem, montagem e colocação de ferragens nas formas, aço CA-25, barra redonda com diâmetro maior ou igual a 10mm. (desonerado)</v>
          </cell>
          <cell r="E2221" t="str">
            <v>Kg</v>
          </cell>
          <cell r="F2221">
            <v>2.4700000000000002</v>
          </cell>
        </row>
        <row r="2222">
          <cell r="C2222" t="str">
            <v>ET 09.10.0056 (/)</v>
          </cell>
          <cell r="D2222" t="str">
            <v>Corte, dobragem, montagem e colocação de ferragens nas formas, aço CA-50, em barra redonda, com diâmetro igual a 6,3mm. (desonerado)</v>
          </cell>
          <cell r="E2222" t="str">
            <v>Kg</v>
          </cell>
          <cell r="F2222">
            <v>3.71</v>
          </cell>
        </row>
        <row r="2223">
          <cell r="C2223" t="str">
            <v>ET 09.10.0061 (/)</v>
          </cell>
          <cell r="D2223" t="str">
            <v>Corte, dobragem, montagem e colocação de ferragens nas formas, aço CA-50, em barra redonda, com diâmetro entre 6,3mm e 12,5mm. (desonerado)</v>
          </cell>
          <cell r="E2223" t="str">
            <v>Kg</v>
          </cell>
          <cell r="F2223">
            <v>3.23</v>
          </cell>
        </row>
        <row r="2224">
          <cell r="C2224" t="str">
            <v>ET 09.10.0062 (/)</v>
          </cell>
          <cell r="D2224" t="str">
            <v>Corte, dobragem, montagem e colocação de ferragens nas formas, aço CA-50, em barra redonda, com diâmetro acima de 12,5mm. (desonerado)</v>
          </cell>
          <cell r="E2224" t="str">
            <v>Kg</v>
          </cell>
          <cell r="F2224">
            <v>2.77</v>
          </cell>
        </row>
        <row r="2225">
          <cell r="C2225" t="str">
            <v>ET 09.10.0068 (/)</v>
          </cell>
          <cell r="D2225" t="str">
            <v>Corte, dobragem, montagem e colocação de ferragens nas formas, aço CA-60, em fio redondo, com diâmetro entre 4,2mm a 6mm. (desonerado)</v>
          </cell>
          <cell r="E2225" t="str">
            <v>Kg</v>
          </cell>
          <cell r="F2225">
            <v>3.39</v>
          </cell>
        </row>
        <row r="2226">
          <cell r="C2226" t="str">
            <v>ET 09.10.0071 (/)</v>
          </cell>
          <cell r="D2226" t="str">
            <v>Corte, dobragem, montagem e colocação de ferragens nas formas, aço CA-60, em fio redondo, com diâmetro entre 6,4mm a 8mm. (desonerado)</v>
          </cell>
          <cell r="E2226" t="str">
            <v>Kg</v>
          </cell>
          <cell r="F2226">
            <v>3.71</v>
          </cell>
        </row>
        <row r="2228">
          <cell r="C2228" t="str">
            <v>ET 14.05 Formas Especiais de Madeira</v>
          </cell>
        </row>
        <row r="2229">
          <cell r="C2229" t="str">
            <v>ET 14.05.0050 (B)</v>
          </cell>
          <cell r="D2229" t="str">
            <v>Formas especiais de madeira para peças de concreto pré-moldado, servindo 20 vezes, tábuas de madeira serrada, com 2,5cm de espessura, moldagem e desmoldagem. (desonerado)</v>
          </cell>
          <cell r="E2229" t="str">
            <v>m2</v>
          </cell>
          <cell r="F2229">
            <v>20.02</v>
          </cell>
        </row>
        <row r="2230">
          <cell r="C2230" t="str">
            <v>ET 14.10 Formas para Peças Comuns</v>
          </cell>
        </row>
        <row r="2231">
          <cell r="C2231" t="str">
            <v>ET 14.10.0050 (A)</v>
          </cell>
          <cell r="D2231" t="str">
            <v>Formas de madeira para moldagem de peças de concreto armado com paramentos planos, em lajes, vigas, paredes, etc., inclusive fornecimento dos materiais e desmoldagem servindo a madeira 1 vez, tábuas de madeira serrada, com 2,5cm de espessura, servindo também para travessas, exclusive escoramento. (desonerado)</v>
          </cell>
          <cell r="E2231" t="str">
            <v>m2</v>
          </cell>
          <cell r="F2231">
            <v>59.96</v>
          </cell>
        </row>
        <row r="2232">
          <cell r="C2232" t="str">
            <v>ET 14.10.0100 (/)</v>
          </cell>
          <cell r="D2232" t="str">
            <v>Formas de madeira para moldagem de peças de concreto armado com paramentos planos, em lajes, vigas, paredes, etc., inclusive fornecimento dos materiais e desmoldagem servindo a madeira 1,4 vezes, tábuas de madeira serrada, com 2,5cm de espessura, servindo também para travessas, exclusive escoramento. (desonerado)</v>
          </cell>
          <cell r="E2232" t="str">
            <v>m2</v>
          </cell>
          <cell r="F2232">
            <v>58.36</v>
          </cell>
        </row>
        <row r="2233">
          <cell r="C2233" t="str">
            <v>ET 14.10.0150 (/)</v>
          </cell>
          <cell r="D2233" t="str">
            <v>Formas de madeira para moldagem de peças de concreto armado com paramentos planos, em lajes, vigas, paredes, etc., inclusive fornecimento dos materiais e desmoldagem servindo a madeira 2 vezes, tábuas de madeira serrada, com 2,5cm de espessura, servindo também para  travessas, exclusive escoramento. (desonerado)</v>
          </cell>
          <cell r="E2233" t="str">
            <v>m2</v>
          </cell>
          <cell r="F2233">
            <v>52.21</v>
          </cell>
        </row>
        <row r="2234">
          <cell r="C2234" t="str">
            <v>ET 14.10.0200 (/)</v>
          </cell>
          <cell r="D2234" t="str">
            <v>Formas de madeira para moldagem de peças de concreto com paramentos curvos servindo a madeira 1,4 vezes inclusive desmoldagem exclusive escoramento. (desonerado)</v>
          </cell>
          <cell r="E2234" t="str">
            <v>m2</v>
          </cell>
          <cell r="F2234">
            <v>82.17</v>
          </cell>
        </row>
        <row r="2235">
          <cell r="C2235" t="str">
            <v>ET 14.10.0250 (/)</v>
          </cell>
          <cell r="D2235" t="str">
            <v>Formas de madeira para moldagem de peças de concreto com paramentos curvos servindo a madeira 2 vezes inclusive desmoldagem exclusive escoramento. (desonerado)</v>
          </cell>
          <cell r="E2235" t="str">
            <v>m2</v>
          </cell>
          <cell r="F2235">
            <v>73.41</v>
          </cell>
        </row>
        <row r="2236">
          <cell r="C2236" t="str">
            <v>ET 14.10.0300 (/)</v>
          </cell>
          <cell r="D2236" t="str">
            <v>Formas de madeira, para galerias retangulares de concreto armado, servindo a madeira 3 vezes, inclusive  escoramento, fornecimento dos materiais e desmoldagem. (desonerado)</v>
          </cell>
          <cell r="E2236" t="str">
            <v>m2</v>
          </cell>
          <cell r="F2236">
            <v>50.54</v>
          </cell>
        </row>
        <row r="2237">
          <cell r="C2237" t="str">
            <v>ET 14.10.0350 (/)</v>
          </cell>
          <cell r="D2237" t="str">
            <v>Forma de madeira com utilização de 1,4 vezes e escoramento de laje superior. (desonerado)</v>
          </cell>
          <cell r="E2237" t="str">
            <v>m2</v>
          </cell>
          <cell r="F2237">
            <v>72.62</v>
          </cell>
        </row>
        <row r="2238">
          <cell r="C2238" t="str">
            <v>ET 14.10.0400 (/)</v>
          </cell>
          <cell r="D2238" t="str">
            <v>Formas de madeira para moldagem de peças de concreto com paramentos planos, em lajes, vigas, paredes etc., inclusive fornecimento dos materiais e desmontagem, servindo a madeira 4 vezes, tábuas de madeira serrada, com 2,5 cm de espessura, servindo também para travessas, exclusive escoramento. (desonerado)</v>
          </cell>
          <cell r="E2238" t="str">
            <v>m2</v>
          </cell>
          <cell r="F2238">
            <v>38.51</v>
          </cell>
        </row>
        <row r="2239">
          <cell r="C2239" t="str">
            <v>ET 14.10.0450 (/)</v>
          </cell>
          <cell r="D2239" t="str">
            <v>Formas de madeira serrada, com aproveitamento da madeira apenas 1 vez, para viaduto de concreto, com escoramento metálico, exclusive aluguel deste, inclusive fornecimento de materiais, e desmoldagem. (desonerado)</v>
          </cell>
          <cell r="E2239" t="str">
            <v>m2</v>
          </cell>
          <cell r="F2239">
            <v>152.11000000000001</v>
          </cell>
        </row>
        <row r="2240">
          <cell r="C2240" t="str">
            <v>ET 14.10.0500 (A)</v>
          </cell>
          <cell r="D2240" t="str">
            <v>Formas de madeira serrada, com aproveitamento da madeira por 4 vezes, destinada a moldagem de cinta sobre baldrame, inclusive fornecimento dos materiais e desmoldagem. (desonerado)</v>
          </cell>
          <cell r="E2240" t="str">
            <v>m2</v>
          </cell>
          <cell r="F2240">
            <v>43.55</v>
          </cell>
        </row>
        <row r="2241">
          <cell r="C2241" t="str">
            <v>ET 14.15 Formas Metálicas para Concreto</v>
          </cell>
        </row>
        <row r="2242">
          <cell r="C2242" t="str">
            <v>ET 14.15.0050 (A)</v>
          </cell>
          <cell r="D2242" t="str">
            <v>Forma metálica para concreto, inclusive fornecimento, confecção, montagem e desmontagem sem utilização de guindaste, admitindo 50 vezes de utilização, exclusive escoramento. (desonerado)</v>
          </cell>
          <cell r="E2242" t="str">
            <v>m2</v>
          </cell>
          <cell r="F2242">
            <v>26.07</v>
          </cell>
        </row>
        <row r="2243">
          <cell r="C2243" t="str">
            <v>ET 14.15.0100 (/)</v>
          </cell>
          <cell r="D2243" t="str">
            <v>Forma metálica alto portante, para laje, sem reutilização, para vãos até 4,40m, com espessura de 0,80mm, tipo STEEL DECK MR-75, da Metform ou similar.  Fornecimento e instalação. (desonerado)</v>
          </cell>
          <cell r="E2243" t="str">
            <v>m2</v>
          </cell>
          <cell r="F2243">
            <v>101.26</v>
          </cell>
        </row>
        <row r="2244">
          <cell r="C2244" t="str">
            <v>ET 14.15.0150 (/)</v>
          </cell>
          <cell r="D2244" t="str">
            <v>Forma metálica alto portante, para laje, sem reutilização, para vãos até 3,75m, com espessura de 0,95mm, tipo STEEL DECK MR-75, da Metform ou similar.  Fornecimento e instalação. (desonerado)</v>
          </cell>
          <cell r="E2244" t="str">
            <v>m2</v>
          </cell>
          <cell r="F2244">
            <v>80.88</v>
          </cell>
        </row>
        <row r="2245">
          <cell r="C2245" t="str">
            <v>ET 14.15.0200 (/)</v>
          </cell>
          <cell r="D2245" t="str">
            <v>Forma metálica alto portante, para laje, sem reutilização, para vãos até 4,40m, com espessura de 1,25mm, tipo STEEL DECK MR-75, da Metform ou similar.  Fornecimento e instalação. (desonerado)</v>
          </cell>
          <cell r="E2245" t="str">
            <v>m2</v>
          </cell>
          <cell r="F2245">
            <v>97.63</v>
          </cell>
        </row>
        <row r="2246">
          <cell r="C2246" t="str">
            <v>ET 14.20 Formas de Madeirit</v>
          </cell>
        </row>
        <row r="2247">
          <cell r="C2247" t="str">
            <v>ET 14.20.0050 (A)</v>
          </cell>
          <cell r="D2247" t="str">
            <v>Formas de placas de Madeirit ou similar, empregando-se as de 14mm, resinadas e também as de 20mm de espessura, plastificadas, servindo 4 vezes, e a madeira serrada, auxiliar 1 vez, inclusive fornecimento e desmoldagem, exclusive escoramento. (desonerado)</v>
          </cell>
          <cell r="E2247" t="str">
            <v>m2</v>
          </cell>
          <cell r="F2247">
            <v>64.27</v>
          </cell>
        </row>
        <row r="2248">
          <cell r="C2248" t="str">
            <v>ET 14.20.0053 (/)</v>
          </cell>
          <cell r="D2248" t="str">
            <v>Formas de placas de Madeirit ou similar, empregando-se as de 14mm, resinadas e também as de 20mm de espessura, plastificadas, servindo 4 vezes, e a madeira serrada 3 vezes, inclusive fornecimento e desmontagem, exclusive escoramento. (desonerado)</v>
          </cell>
          <cell r="E2248" t="str">
            <v>m2</v>
          </cell>
          <cell r="F2248">
            <v>58.57</v>
          </cell>
        </row>
        <row r="2249">
          <cell r="C2249" t="str">
            <v>ET 14.20.0100 (/)</v>
          </cell>
          <cell r="D2249" t="str">
            <v>Forma de chapas de madeira plastificada, de 17mm de espessura, servindo 1 vez, para viadutos, incluindo peças de transferência para escoramento metálico, exclusive este, inclusive fornecimento de materiais e desmoldagem. (desonerado)</v>
          </cell>
          <cell r="E2249" t="str">
            <v>m2</v>
          </cell>
          <cell r="F2249">
            <v>140.74</v>
          </cell>
        </row>
        <row r="2250">
          <cell r="C2250" t="str">
            <v>ET 14.20.0103 (/)</v>
          </cell>
          <cell r="D2250" t="str">
            <v>Forma de chapas de madeira plastificada, de 17mm de espessura, servindo 2 vezes,  para viadutos, incluindo peças de transferência para escoramento metálico, exclusive este, inclusive fornecimento de materiais e desmoldagem. (desonerado)</v>
          </cell>
          <cell r="E2250" t="str">
            <v>m2</v>
          </cell>
          <cell r="F2250">
            <v>109.66</v>
          </cell>
        </row>
        <row r="2251">
          <cell r="C2251" t="str">
            <v>ET 14.20.0150 (/)</v>
          </cell>
          <cell r="D2251" t="str">
            <v>Formas de placas de Madeirit ou similar, de 20mm de espessura, plastificadas, servindo 2 vezes e madeira serrada, auxiliar servindo 3 vezes, inclusive fornecimento e desmoldagem, exclusive escoramento. (desonerado)</v>
          </cell>
          <cell r="E2251" t="str">
            <v>m2</v>
          </cell>
          <cell r="F2251">
            <v>74.36</v>
          </cell>
        </row>
        <row r="2253">
          <cell r="C2253" t="str">
            <v>ET 19.05 Escoramento de Madeira em Obras de artes Especiais</v>
          </cell>
        </row>
        <row r="2254">
          <cell r="C2254" t="str">
            <v>ET 19.05.0050 (/)</v>
          </cell>
          <cell r="D2254" t="str">
            <v>Escoramento de pontilhões, pontes e viadutos, de concreto armado, com madeira serrada, com 30% de aproveitamento da madeira, medido pelo volume do escoramento, inclusive montagem e desmontagem. (desonerado)</v>
          </cell>
          <cell r="E2254" t="str">
            <v>m3</v>
          </cell>
          <cell r="F2254">
            <v>96.02</v>
          </cell>
        </row>
        <row r="2255">
          <cell r="C2255" t="str">
            <v>ET 19.10 Escoramento Tubular em Obras de Artes Especiais</v>
          </cell>
        </row>
        <row r="2256">
          <cell r="C2256" t="str">
            <v>ET 19.10.0050 (A)</v>
          </cell>
          <cell r="D2256" t="str">
            <v>Aluguel de escoramento tubular em obras de arte, com tubos metálicos, tipo Mannesmmann ou similar, na densidade 5m de tubo equipado por m3 de escoramento, pago pelo volume  deste e pelo tempo necessário, desde a entrega do material na obra, na ocasião apropriada até sua carga, para devolução, logo que desnecessária. (desonerado)</v>
          </cell>
          <cell r="E2256" t="str">
            <v>m3.mês</v>
          </cell>
          <cell r="F2256">
            <v>9.69</v>
          </cell>
        </row>
        <row r="2257">
          <cell r="C2257" t="str">
            <v>ET 19.10.0100 (/)</v>
          </cell>
          <cell r="D2257" t="str">
            <v>Montagem e desmontagem de escoramento tubular normal, em obras de arte, na densidade de 5m de tubo por m3 de escoramento, compreendendo os transportes de material para obra e desta para o depósito, inclusive carga e descarga.  O preço é dado por m3 de escoramento, contando das sapatas até as extremidades superiores dos tubos, sendo pagos 60% na montagem e 40% na desmontagem. (desonerado)</v>
          </cell>
          <cell r="E2257" t="str">
            <v>m3</v>
          </cell>
          <cell r="F2257">
            <v>15.4</v>
          </cell>
        </row>
        <row r="2258">
          <cell r="C2258" t="str">
            <v>ET 19.20 Escoramento de Formas Comuns</v>
          </cell>
        </row>
        <row r="2259">
          <cell r="C2259" t="str">
            <v>ET 19.20.0050 (/)</v>
          </cell>
          <cell r="D2259" t="str">
            <v>Escoramento de formas até 3,00m de pé direito, utilizando madeira serrada, tábuas empregadas 3 vezes, prumos 4 vezes. (desonerado)</v>
          </cell>
          <cell r="E2259" t="str">
            <v>m3</v>
          </cell>
          <cell r="F2259">
            <v>7.92</v>
          </cell>
        </row>
        <row r="2260">
          <cell r="C2260" t="str">
            <v>ET 19.20.0100 (/)</v>
          </cell>
          <cell r="D2260" t="str">
            <v>Escoramento de formas de 3,01m até 3,99m de pé direito, utilizando madeira serrada, tábuas empregadas 3 vezes, prumos 4 vezes. (desonerado)</v>
          </cell>
          <cell r="E2260" t="str">
            <v>m3</v>
          </cell>
          <cell r="F2260">
            <v>12.92</v>
          </cell>
        </row>
        <row r="2261">
          <cell r="C2261" t="str">
            <v>ET 19.20.0150 (/)</v>
          </cell>
          <cell r="D2261" t="str">
            <v>Escoramento de formas de 4,00m até 5,00m de pé direito, utilizando madeira serrada, tábuas empregadas 3 vezes, prumos 4 vezes. (desonerado)</v>
          </cell>
          <cell r="E2261" t="str">
            <v>m3</v>
          </cell>
          <cell r="F2261">
            <v>19.88</v>
          </cell>
        </row>
        <row r="2262">
          <cell r="C2262" t="str">
            <v>ET 19.25 Escoramento de Vigas Isoladas</v>
          </cell>
        </row>
        <row r="2263">
          <cell r="C2263" t="str">
            <v>ET 19.25.0050 (/)</v>
          </cell>
          <cell r="D2263" t="str">
            <v>Escoramento de formas de moldagem de peças de concreto em vigas isoladas e semelhantes, até 5m de pé direito, utilizando madeira serrada, empregada 2 vezes, medida pela área de projeção lateral de escoramento. (desonerado)</v>
          </cell>
          <cell r="E2263" t="str">
            <v>m2</v>
          </cell>
          <cell r="F2263">
            <v>83.57</v>
          </cell>
        </row>
        <row r="2264">
          <cell r="C2264" t="str">
            <v>ET 19.30 Escoramento de Parametros Verticais</v>
          </cell>
        </row>
        <row r="2265">
          <cell r="C2265" t="str">
            <v>ET 19.30.0050 (/)</v>
          </cell>
          <cell r="D2265" t="str">
            <v>Escoramento de formas de caixas de concreto em geral, cintas, blocos de fundação e ou paramentos verticais até 1,5m; com aproveitamento da madeira 2 vezes, inclusive retirada. (desonerado)</v>
          </cell>
          <cell r="E2265" t="str">
            <v>m2</v>
          </cell>
          <cell r="F2265">
            <v>30.44</v>
          </cell>
        </row>
        <row r="2266">
          <cell r="C2266" t="str">
            <v>ET 19.30.0100 (/)</v>
          </cell>
          <cell r="D2266" t="str">
            <v>Escoramento de formas de paramentos verticais de mais de 1,50m e até 5m de altura, utilizando madeira serrada, com 30% do aproveitamento da madeira, inclusive retirada. (desonerado)</v>
          </cell>
          <cell r="E2266" t="str">
            <v>m2</v>
          </cell>
          <cell r="F2266">
            <v>46.83</v>
          </cell>
        </row>
        <row r="2267">
          <cell r="C2267" t="str">
            <v>ET 19.30.0150 (/)</v>
          </cell>
          <cell r="D2267" t="str">
            <v>Escoramento de formas de paramentos verticais de mais de 5m e até 8m de altura, utilizando madeira serrada, com 30% do aproveitamento da madeira, inclusive retirada. (desonerado)</v>
          </cell>
          <cell r="E2267" t="str">
            <v>m2</v>
          </cell>
          <cell r="F2267">
            <v>68.78</v>
          </cell>
        </row>
        <row r="2268">
          <cell r="C2268" t="str">
            <v>ET 19.30.0200 (/)</v>
          </cell>
          <cell r="D2268" t="str">
            <v>Escoramento de formas de paramentos verticais, para altura de 1,50m até 5m, utilizando madeira serrada, com aproveitamento da madeira 2 vezes, inclusive retirada. (desonerado)</v>
          </cell>
          <cell r="E2268" t="str">
            <v>m2</v>
          </cell>
          <cell r="F2268">
            <v>39.729999999999997</v>
          </cell>
        </row>
        <row r="2269">
          <cell r="C2269" t="str">
            <v>ET 19.30.0250 (A)</v>
          </cell>
          <cell r="D2269" t="str">
            <v>Escoramento de formas de paramentos verticais, para altura de 5m até 8m, utilizando madeira serrada, com aproveitamento da madeira 2 vezes, inclusive retirada. (desonerado)</v>
          </cell>
          <cell r="E2269" t="str">
            <v>m2</v>
          </cell>
          <cell r="F2269">
            <v>49.03</v>
          </cell>
        </row>
        <row r="2270">
          <cell r="C2270" t="str">
            <v>ET 19.30.0300 (/)</v>
          </cell>
          <cell r="D2270" t="str">
            <v>Escoramento de formas de paramentos verticais, para altura de 8m até 12m, utilizando madeira serrada, com 30% de aproveitamento da madeira, inclusive retirada. (desonerado)</v>
          </cell>
          <cell r="E2270" t="str">
            <v>m2</v>
          </cell>
          <cell r="F2270">
            <v>83.08</v>
          </cell>
        </row>
        <row r="2272">
          <cell r="C2272" t="str">
            <v>ET 24.05 Estrutura Metálica</v>
          </cell>
        </row>
        <row r="2273">
          <cell r="C2273" t="str">
            <v>ET 24.05.0050 (A)</v>
          </cell>
          <cell r="D2273" t="str">
            <v>Demarcação de área de risco e de preservação, conforme desenho GEORIO nº 3404/97, executada em encosta, utilizando perfil TR-32 ou maior a cada 5m e cabo de aço de 1/2", compreendendo o fornecimento dos perfis e do cabo de aço, incluindo roçado no traçado, escavação manual, base de concreto armado, placas de sinalização (desenho GEORIO nº 3475/98) a cada 50m e pintura protetotara do perfil.  O custo considera todos os materiais e mão-de-obra. (desonerado)</v>
          </cell>
          <cell r="E2273" t="str">
            <v>m</v>
          </cell>
          <cell r="F2273">
            <v>141.63999999999999</v>
          </cell>
        </row>
        <row r="2274">
          <cell r="C2274" t="str">
            <v>ET 24.05.0100 (/)</v>
          </cell>
          <cell r="D2274" t="str">
            <v>Estrutura metálica de impacto, com altura de 3m, em perfis I de 10", 1ª alma, a cada 5m, com tela metálica de alta resistência, malha de (8x10)cm, fio galvanizado de 2,70mm, cabos de aço DIN 3051, 6x19 GAL AF, 13mm e 16mm, respectivamente, para fixação da tela aos perfís e travamento da parte superior desses, espaçadores em barras chatas de 2"x1/4", serviços de corte e furação dos perfís e barras, preparação desses para pintura, incluindo serviços de desengorduramento, esmerilhamento, lixamento e limpeza, e aplicação de zarcão de secagem rápida, na cor laranja, da marca Internacional ou similar, em 2 demãos de acabamento, conforme projeto GEORIO desenhos 3474/98REV.2 e 3476/98, inclusive todos os materias, mão-de-obra e equipamentos para montagem da mesma, exclusive estrutura de concreto para fixação de perfís e elemento de ancoragem do cabo de travamento da parte superior dos perfis. (desonerado)</v>
          </cell>
          <cell r="E2274" t="str">
            <v>m</v>
          </cell>
          <cell r="F2274">
            <v>864.03</v>
          </cell>
        </row>
        <row r="2275">
          <cell r="C2275" t="str">
            <v>ET 24.05.0150 (A)</v>
          </cell>
          <cell r="D2275" t="str">
            <v>Estrutura metálica para cobertura de quadra ou galpão, compreendendo vigas treliçadas compostas de membros soldados em perfil U de chapa dobrada nos banzos superior, inferior, montantes e diagonais, com perfil I 10" nas colunas e treças em perfil U enrigecidos, aço USI SAC 41, parafusos com cabeça sextavada, porcas em aço carbono e tirante de 1/2" incluindo luva para fixação.  Para coberturas com vão máximo de 16m.  Fornecimento de todos os materiais incluindo transporte e montagem. (desonerado)</v>
          </cell>
          <cell r="E2275" t="str">
            <v>m2</v>
          </cell>
          <cell r="F2275">
            <v>216.21</v>
          </cell>
        </row>
        <row r="2276">
          <cell r="C2276" t="str">
            <v>ET 24.05.0160 (/)</v>
          </cell>
          <cell r="D2276" t="str">
            <v>Perfil "I" de aço carbono, padrão americano, de 8"x4".  Fornecimento e corte. (desonerado)</v>
          </cell>
          <cell r="E2276" t="str">
            <v>m</v>
          </cell>
          <cell r="F2276">
            <v>142.63</v>
          </cell>
        </row>
        <row r="2277">
          <cell r="C2277" t="str">
            <v>ET 24.05.0170 (B)</v>
          </cell>
          <cell r="D2277" t="str">
            <v>Estrutura metálica para cobertura em telhas metálicas, exclusive as telhas.  Fornecimento e montagem. (desonerado)</v>
          </cell>
          <cell r="E2277" t="str">
            <v>m2</v>
          </cell>
          <cell r="F2277">
            <v>205.35</v>
          </cell>
        </row>
        <row r="2278">
          <cell r="C2278" t="str">
            <v>ET 24.05.0180 (B)</v>
          </cell>
          <cell r="D2278" t="str">
            <v>Estrutura metálica em especial resistência à corrosão (aço USI-SAC, Corten ou similar), para torres de elevadores, escadas, vigas e colunas de edificações existentes (pequenas interveções) e reforços estruturais, composta de perfis "I" ou "H", cantoneiras e chapas, unificadas com eletrodo, inclusive proteção anti-ferrugem. Fornecimento e montagem. (desonerado)</v>
          </cell>
          <cell r="E2278" t="str">
            <v>Kg</v>
          </cell>
          <cell r="F2278">
            <v>15.5</v>
          </cell>
        </row>
        <row r="2279">
          <cell r="C2279" t="str">
            <v>ET 24.05.0200 (B)</v>
          </cell>
          <cell r="D2279" t="str">
            <v>Estrutura metálica em especial resistente a corrosão (aço USI SAC, ASTM ou similar) para obras prediais de até 04 pavimentos, incluindo projetos e detalhes executivos, pilares, vigas principais e secundárias, escadas, patamares e chapas das bases da fundação, pintura protetora e de acabamento, fornecimento de todos os materiais e montagem.  Exclusive a laje de concreto. (desonerado)</v>
          </cell>
          <cell r="E2279" t="str">
            <v>m2</v>
          </cell>
          <cell r="F2279">
            <v>523.99</v>
          </cell>
        </row>
        <row r="2280">
          <cell r="C2280" t="str">
            <v>ET 24.05.0203 (A)</v>
          </cell>
          <cell r="D2280" t="str">
            <v>Estrutura metálica em especial resistência à corrosão (aço USI SAC, Corten ou similar) para obras prediais até 04 pavimentos, pilares, vigas principais e secundáriais, escadas, patamares e chapas das bases da fundação, pintura protetora e de acabamento.  Fornecimento, exclusive a montagem. (desonerado)</v>
          </cell>
          <cell r="E2280" t="str">
            <v>m2</v>
          </cell>
          <cell r="F2280">
            <v>346.04</v>
          </cell>
        </row>
        <row r="2281">
          <cell r="C2281" t="str">
            <v>ET 24.05.0206 (/)</v>
          </cell>
          <cell r="D2281" t="str">
            <v>Estrutura metálica em especial resistência à corrosão (aço USI SAC, Corten ou similar) para obras prediais até 04 pavimentos, incluindo projetos e datelhes executivos, pilares, vigas principais e secundáriais, escadas, patamares e chapas das bases da fundação, pintura protetora e de acabamento.  Montagem, exclusive o fornecimento. (desonerado)</v>
          </cell>
          <cell r="E2281" t="str">
            <v>m2</v>
          </cell>
          <cell r="F2281">
            <v>152.16</v>
          </cell>
        </row>
        <row r="2282">
          <cell r="C2282" t="str">
            <v>ET 24.05.0290 (/)</v>
          </cell>
          <cell r="D2282" t="str">
            <v>Estrutura metálica em aço especial resistente a corrosão (aço USI-SAC ou similar) para pontes, viadutos, passarelas.  Fornecimento do aço. (desonerado)</v>
          </cell>
          <cell r="E2282" t="str">
            <v>t</v>
          </cell>
          <cell r="F2282">
            <v>5470.5</v>
          </cell>
        </row>
        <row r="2283">
          <cell r="C2283" t="str">
            <v>ET 24.05.0310 (/)</v>
          </cell>
          <cell r="D2283" t="str">
            <v>Estrutura metálica (montagem) em aço especial resistente a corrosão (aço USI-SAC ou similar) para pontes, viadutos e passarelas, incluindo fornecimento de materiais e de todos os serviços necessários, inclusive pintura protetora, exclusive o fornecimento do aço. (desonerado)</v>
          </cell>
          <cell r="E2283" t="str">
            <v>t</v>
          </cell>
          <cell r="F2283">
            <v>12576.88</v>
          </cell>
        </row>
        <row r="2284">
          <cell r="C2284" t="str">
            <v>ET 24.05.0350 (/)</v>
          </cell>
          <cell r="D2284" t="str">
            <v>Galpão com (18x22)m com 5m de pé direito lateral, em estrutura de aço galvanizado a fogo, utilizado a fogo, utilizando lona sintética de alta tenacidade, revestidos de PVC em ambas as faces, com tela interna de poliéster e confeccionado por soldagem eletrônica de alta freqüência, com tratamento para resistir a intempéries, fungos e mofos, raios ultra violeta, ser auto extinguível, em caso de incêndio, incluindo portas de entrada e lateral anti-pânico (2,50 x 4,00)m, porta embutida no portão de entrada (0,80 x 2,10)m, janelas (1,00 x 2,00)m, avancês para portas de entrada e lateral (2,00 x 4,00)m e para janelas (1,00 x 2,00)m, lanternins para exaustão de ar quente no módulo central e porta de emergência nos fundos (0,80 x 2,10)m.  Fornecimento de todos os materiais e mão de obra de montagem. (desonerado)</v>
          </cell>
          <cell r="E2284" t="str">
            <v>m2</v>
          </cell>
          <cell r="F2284">
            <v>563.20000000000005</v>
          </cell>
        </row>
        <row r="2285">
          <cell r="C2285" t="str">
            <v>ET 24.05.0450 (A)</v>
          </cell>
          <cell r="D2285" t="str">
            <v>Peças em chapa de aço 3/8", galvanizadas, nas dimensões (3x0,10)m.  Fornecimento dos materiais e mão de obra de colocação. (desonerado)</v>
          </cell>
          <cell r="E2285" t="str">
            <v>Kg</v>
          </cell>
          <cell r="F2285">
            <v>10.11</v>
          </cell>
        </row>
        <row r="2286">
          <cell r="C2286" t="str">
            <v>ET 24.05.0453 (A)</v>
          </cell>
          <cell r="D2286" t="str">
            <v>Peças em chapa de aço 3/8", galvanizadas, dobradas nas dimensões (15x20x14)cm com largura de 20cm.  Fornecimento dos materiais e mão de obra de colocação. (desonerado)</v>
          </cell>
          <cell r="E2286" t="str">
            <v>Kg</v>
          </cell>
          <cell r="F2286">
            <v>10.87</v>
          </cell>
        </row>
        <row r="2287">
          <cell r="C2287" t="str">
            <v>ET 24.05.0456 (A)</v>
          </cell>
          <cell r="D2287" t="str">
            <v>Peças em chapa de aço 3/8", galvanizadas, dobradas nas dimensões (25x20x7)cm com largura de 20 cm.  Fornecimento dos materiais e mão de obra de colocação. (desonerado)</v>
          </cell>
          <cell r="E2287" t="str">
            <v>Kg</v>
          </cell>
          <cell r="F2287">
            <v>10.58</v>
          </cell>
        </row>
        <row r="2288">
          <cell r="C2288" t="str">
            <v>ET 24.05.0500 (/)</v>
          </cell>
          <cell r="D2288" t="str">
            <v>Perfil em alumínio série 25 para separação de revestimentos variados, sobre paredes externas ou internas.  Fornecimento e colcoação. (desonerado)</v>
          </cell>
          <cell r="E2288" t="str">
            <v>m</v>
          </cell>
          <cell r="F2288">
            <v>35.049999999999997</v>
          </cell>
        </row>
        <row r="2289">
          <cell r="C2289" t="str">
            <v>ET 24.05.0550 (/)</v>
          </cell>
          <cell r="D2289" t="str">
            <v>Reconstituição de estruturas metálicas leves, por Kg de aço necessário (chapa e perfis) com fornecimento de materiais e pintura anti-oxidante. (desonerado)</v>
          </cell>
          <cell r="E2289" t="str">
            <v>Kg</v>
          </cell>
          <cell r="F2289">
            <v>10.71</v>
          </cell>
        </row>
        <row r="2291">
          <cell r="C2291" t="str">
            <v>ET 29.05 Aparelho de Neoprene</v>
          </cell>
        </row>
        <row r="2292">
          <cell r="C2292" t="str">
            <v>ET 29.05.0050 (/)</v>
          </cell>
          <cell r="D2292" t="str">
            <v>Aparelho de apoio de Neoprene, fretado (1,40kg/dm3), inclusive preparo do berço.  Fornecimento e colocação. (desonerado)</v>
          </cell>
          <cell r="E2292" t="str">
            <v>Kg</v>
          </cell>
          <cell r="F2292">
            <v>25.47</v>
          </cell>
        </row>
        <row r="2293">
          <cell r="C2293" t="str">
            <v>ET 29.10 Junta de Dilatação e Vedação</v>
          </cell>
        </row>
        <row r="2294">
          <cell r="C2294" t="str">
            <v>ET 29.10.0100 (/)</v>
          </cell>
          <cell r="D2294" t="str">
            <v>Junta de dilatação e vedação de isopor na espessura de 1cm, fixada com cola Emulplast ou similar.  Fornecimento e colocação. (desonerado)</v>
          </cell>
          <cell r="E2294" t="str">
            <v>m2</v>
          </cell>
          <cell r="F2294">
            <v>20.91</v>
          </cell>
        </row>
        <row r="2295">
          <cell r="C2295" t="str">
            <v>ET 29.10.0150 (/)</v>
          </cell>
          <cell r="D2295" t="str">
            <v>Junta de dilatação e vedação confeccionada com aplicação de Sikaflex 1A sobre superfície limpa, na espessura de 20mm e profundidade de 15mm, inclusive alimpeza.  Foenecimento e colocação. (desonerado)</v>
          </cell>
          <cell r="E2295" t="str">
            <v>m</v>
          </cell>
          <cell r="F2295">
            <v>51.14</v>
          </cell>
        </row>
        <row r="2296">
          <cell r="C2296" t="str">
            <v>ET 29.10.0200 (/)</v>
          </cell>
          <cell r="D2296" t="str">
            <v>Junta de dilatação e vedação para ponte e viadutos composta por asfalto elastomerico e agregados aplicados a quente, modelo Thormark ou similar, para movimentos de até +- 50mm, exclusive corte e remoção do pavimento e aplicação mínima de 1,0m3 e inclusive a quantidade necessária de chapa de alumínio para execução da junta. (desonerado)</v>
          </cell>
          <cell r="E2296" t="str">
            <v>m3</v>
          </cell>
          <cell r="F2296">
            <v>26102</v>
          </cell>
        </row>
        <row r="2297">
          <cell r="C2297" t="str">
            <v>ET 29.10.0250 (/)</v>
          </cell>
          <cell r="D2297" t="str">
            <v>Junta de dilatação e vedação em perfil elastomérico pré-formado, para pontes e viadutos, inclusive lábios poliméricos, para largura de juntas de 25mm, exclusive corte e remoção do pavimento, apicoamento de laje, formas e concretagem dos berços.  Fornecimento e colocação. (desonerado)</v>
          </cell>
          <cell r="E2297" t="str">
            <v>m</v>
          </cell>
          <cell r="F2297">
            <v>364</v>
          </cell>
        </row>
        <row r="2298">
          <cell r="C2298" t="str">
            <v>ET 29.10.0253 (/)</v>
          </cell>
          <cell r="D2298" t="str">
            <v>Junta de dilatação e vedação em perfil elastomérico pré-formado, para pontes e viadutos, inclusive lábios poliméricos, para largura de juntas de 35mm, exclusive corte e remoção do pavimento, apicoamento de laje, formas e concretagem dos berços.  Fornecimento e colocação. (desonerado)</v>
          </cell>
          <cell r="E2298" t="str">
            <v>m</v>
          </cell>
          <cell r="F2298">
            <v>723</v>
          </cell>
        </row>
        <row r="2299">
          <cell r="C2299" t="str">
            <v>ET 29.10.0256 (/)</v>
          </cell>
          <cell r="D2299" t="str">
            <v>Junta de dilatação e vedação em perfil elastomérico pré-formado, para pontes e viadutos, inclusive lábios poliméricos, para largura de juntas de 50mm, exclusive corte e remoção do pavimento, apicoamento de laje, formas e concretagem dos berços.  Fornecimento e colocação. (desonerado)</v>
          </cell>
          <cell r="E2299" t="str">
            <v>m</v>
          </cell>
          <cell r="F2299">
            <v>1189.5</v>
          </cell>
        </row>
        <row r="2300">
          <cell r="C2300" t="str">
            <v>ET 29.10.0259 (/)</v>
          </cell>
          <cell r="D2300" t="str">
            <v>Junta de dilatação e vedação em perfil elastomérico pré-formado, para pontes e viadutos, inclusive lábios poliméricos, para largura de juntas de 60mm, exclusive corte e remoção do pavimento, apicoamento de laje, formas e concretagem dos berços.  Fornecimento e colocação. (desonerado)</v>
          </cell>
          <cell r="E2300" t="str">
            <v>m</v>
          </cell>
          <cell r="F2300">
            <v>980</v>
          </cell>
        </row>
        <row r="2301">
          <cell r="C2301" t="str">
            <v>ET 29.10.0262 (/)</v>
          </cell>
          <cell r="D2301" t="str">
            <v>Junta de dilatação e vedação em perfil elastomérico pré-formado, para pontes e viadutos, inclusive lábios poliméricos, para largura de juntas de 80mm, exclusive corte e remoção do pavimento, apicoamento de laje, formas e concretagem dos berços.  Fornecimento e colocação. (desonerado)</v>
          </cell>
          <cell r="E2301" t="str">
            <v>m</v>
          </cell>
          <cell r="F2301">
            <v>1100</v>
          </cell>
        </row>
        <row r="2302">
          <cell r="C2302" t="str">
            <v>ET 29.10.0265 (/)</v>
          </cell>
          <cell r="D2302" t="str">
            <v>Junta de dilatação e vedação em perfil elastomérico pré-formado, para pontes e viadutos, inclusive lábios poliméricos, para largura de juntas de 100mm, exclusive corte e remoção do pavimento, apicoamento de laje, formas e concretagem dos berços.  Fornecimento e colocação. (desonerado)</v>
          </cell>
          <cell r="E2302" t="str">
            <v>m</v>
          </cell>
          <cell r="F2302">
            <v>1240</v>
          </cell>
        </row>
        <row r="2303">
          <cell r="C2303" t="str">
            <v>ET 29.10.0300 (/)</v>
          </cell>
          <cell r="D2303" t="str">
            <v>Junta elástica pré-moldada, perfilado em termoplástico PVC, tipo 0-22 Fugenband ou similar.  Fornecimento e colocação. (desonerado)</v>
          </cell>
          <cell r="E2303" t="str">
            <v>m</v>
          </cell>
          <cell r="F2303">
            <v>80.650000000000006</v>
          </cell>
        </row>
        <row r="2304">
          <cell r="C2304" t="str">
            <v>ET 29.10.0350 (/)</v>
          </cell>
          <cell r="D2304" t="str">
            <v>Recuperação de juntas de dilatação de obras de contenção até 2m de abertura com proteção de Bikaflex ou similar, até a profundidade de 1m, exclusive andaime e recuperação estrutural das faces laterais da junta. (desonerado)</v>
          </cell>
          <cell r="E2304" t="str">
            <v>m</v>
          </cell>
          <cell r="F2304">
            <v>51.42</v>
          </cell>
        </row>
        <row r="2305">
          <cell r="C2305" t="str">
            <v>ET 29.15 Aparelho de Apoio</v>
          </cell>
        </row>
        <row r="2306">
          <cell r="C2306" t="str">
            <v>ET 29.15.0050 (/)</v>
          </cell>
          <cell r="D2306" t="str">
            <v>Macaqueamento para troca de aparelho de apoio com utilização de macaco pistão, capacidade de 100Tf. (desonerado)</v>
          </cell>
          <cell r="E2306" t="str">
            <v>un</v>
          </cell>
          <cell r="F2306">
            <v>1294.9000000000001</v>
          </cell>
        </row>
        <row r="2308">
          <cell r="C2308" t="str">
            <v>ET 34.05 Tirantes</v>
          </cell>
        </row>
        <row r="2310">
          <cell r="C2310" t="str">
            <v>ET 34.05.0050 (A)</v>
          </cell>
          <cell r="D2310" t="str">
            <v>Acessórios para tirante de aço CA-50, diâmetro de 25mm (1"), compreendendo o fornecimento e instalação da placa, porca, contra-porca,  proteção anti-corrosiva das peças metálicas, inclusive da cabeça com argamassa de cimento e areia no traço 1:3, exclusive protensão. (desonerado)</v>
          </cell>
          <cell r="E2310" t="str">
            <v>un</v>
          </cell>
          <cell r="F2310">
            <v>188.68</v>
          </cell>
        </row>
        <row r="2311">
          <cell r="C2311" t="str">
            <v>ET 34.05.0053 (A)</v>
          </cell>
          <cell r="D2311" t="str">
            <v>Acessórios para tirante de aço CA-50, diâmetro de 25mm (1"), compreendendo o fornecimento e instalação da placa, porca, contra-porca,  anel de ângulo, protensão, proteção anti-corrosiva das peças metálicas, inclusive da cabeça com argamassa de cimento e areia no traço 1:3. (desonerado)</v>
          </cell>
          <cell r="E2311" t="str">
            <v>un</v>
          </cell>
          <cell r="F2311">
            <v>512.5</v>
          </cell>
        </row>
        <row r="2312">
          <cell r="C2312" t="str">
            <v>ET 34.05.0100 (A)</v>
          </cell>
          <cell r="D2312" t="str">
            <v>Acessórios para tirante de aço CA-50, diâmetro de 32mm (1 1/4"), compreendendo o fornecimento e instalação da placa, porca, contra-porca,  proteção anti-corrosiva das peças metálicas, inclusive da cabeça com argamassa de cimento e areia no traço 1:3, exclusive protensão. (desonerado)</v>
          </cell>
          <cell r="E2312" t="str">
            <v>un</v>
          </cell>
          <cell r="F2312">
            <v>204.87</v>
          </cell>
        </row>
        <row r="2313">
          <cell r="C2313" t="str">
            <v>ET 34.05.0103 (A)</v>
          </cell>
          <cell r="D2313" t="str">
            <v>Acessórios para tirante de aço CA-50, diâmetro de 32mm (1 1/4"), compreendendo o fornecimento e instalação da placa, porca, contra-porca,  anel de ângulo, protensão, proteção anti-corrosiva das peças metálicas, inclusive da cabeça com argamassa de cimento e areia no traço 1:3. (desonerado)</v>
          </cell>
          <cell r="E2313" t="str">
            <v>un</v>
          </cell>
          <cell r="F2313">
            <v>528.69000000000005</v>
          </cell>
        </row>
        <row r="2314">
          <cell r="C2314" t="str">
            <v>ET 34.05.0150 (/)</v>
          </cell>
          <cell r="D2314" t="str">
            <v>Acessórios para tirante de aço ST85/105, diâmetro de 15mm, incluindo o fornecimento e instalação da placa metálica de (12x12)cm e porca.  Exclusive protensão. (desonerado)</v>
          </cell>
          <cell r="E2314" t="str">
            <v>cj</v>
          </cell>
          <cell r="F2314">
            <v>61.98</v>
          </cell>
        </row>
        <row r="2315">
          <cell r="C2315" t="str">
            <v>ET 34.05.0200 (B)</v>
          </cell>
          <cell r="D2315" t="str">
            <v>Tirante protendido em aço Gewi 50/55 ou similar, diâmetro de 32mm, incluindo o fornecimento da barra e bainha, proteção anticorrosiva, preparo e colocação no furo, exclusive luvas, placas, contra porcas, etc., perfuração e injeção. (desonerado)</v>
          </cell>
          <cell r="E2315" t="str">
            <v>m</v>
          </cell>
          <cell r="F2315">
            <v>103.57</v>
          </cell>
        </row>
        <row r="2316">
          <cell r="C2316" t="str">
            <v>ET 34.05.0250 (A)</v>
          </cell>
          <cell r="D2316" t="str">
            <v>Tirante de aço ST85/105, diâmetro de 32mm (1 1/4"), incluindo o fornecimento da barra e bainha, proteção anticorrosiva, preparo e colocação no furo, exclusive luvas, placas, contra porcas, etc., perfuração e injeção. (desonerado)</v>
          </cell>
          <cell r="E2316" t="str">
            <v>m</v>
          </cell>
          <cell r="F2316">
            <v>184.91</v>
          </cell>
        </row>
        <row r="2317">
          <cell r="C2317" t="str">
            <v>ET 34.05.0300 (A)</v>
          </cell>
          <cell r="D2317" t="str">
            <v>Verificação da carga residual em ancoragens de até 60t de carga máxima de ensaio, inclusive fornecimento de equipamentos hidráulicos (macaco e bomba), recuperação com pintura anticorrosiva das ancoragens e reprotensão, limpeza com escova de aço, exclusive andaimes e caixa de proteção das cabeças dos tirantes. (desonerado)</v>
          </cell>
          <cell r="E2317" t="str">
            <v>un</v>
          </cell>
          <cell r="F2317">
            <v>552.6</v>
          </cell>
        </row>
        <row r="2318">
          <cell r="C2318" t="str">
            <v>ET 34.10 Forma Interna em Tubo de PVC Rígido e Cambotas Metálicas</v>
          </cell>
        </row>
        <row r="2319">
          <cell r="C2319" t="str">
            <v>ET 34.10.0050 (/)</v>
          </cell>
          <cell r="D2319" t="str">
            <v>Forma interna em tubo de PVC rígido, diâmetro externo de 25cm para alívio de peso próprio de peça estrutural, inclusive fornecimento dos materiais. (desonerado)</v>
          </cell>
          <cell r="E2319" t="str">
            <v>m</v>
          </cell>
          <cell r="F2319">
            <v>28.39</v>
          </cell>
        </row>
        <row r="2320">
          <cell r="C2320" t="str">
            <v>ET 34.13 Tirante para Protensão - Estruturas de Concreto</v>
          </cell>
        </row>
        <row r="2321">
          <cell r="C2321" t="str">
            <v>ET 34.13.0050 (/)</v>
          </cell>
          <cell r="D2321" t="str">
            <v>Cabo de aço de 6 cordoalhas de 1/2" (12,5mm) inclusive bainha metálica, e 10% de perdas de pontas, compreendendo apenas o fornecimento medido pelo peso do cabo de aço geometricamente necessário. (desonerado)</v>
          </cell>
          <cell r="E2321" t="str">
            <v>Kg</v>
          </cell>
          <cell r="F2321">
            <v>17.09</v>
          </cell>
        </row>
        <row r="2322">
          <cell r="C2322" t="str">
            <v>ET 34.13.0100 (/)</v>
          </cell>
          <cell r="D2322" t="str">
            <v>Cabo de aço de 12 cordoalhas de 1/2" (12,5mm) inclusive bainha metálica, e 10% de perdas de pontas, com fornecimento medido pelo peso do cabo de aço geometricamente necessários. (desonerado)</v>
          </cell>
          <cell r="E2322" t="str">
            <v>Kg</v>
          </cell>
          <cell r="F2322">
            <v>13.34</v>
          </cell>
        </row>
        <row r="2323">
          <cell r="C2323" t="str">
            <v>ET 34.13.0150 (/)</v>
          </cell>
          <cell r="D2323" t="str">
            <v>Cabo de aço de 19 cordoalhas de 1/2" (12,5mm) inclusive bainha metálica, e 10% de perdas de pontas, com fornecimento medido pelo peso do cabo de aço geometricamente necessários. (desonerado)</v>
          </cell>
          <cell r="E2323" t="str">
            <v>Kg</v>
          </cell>
          <cell r="F2323">
            <v>11.84</v>
          </cell>
        </row>
        <row r="2324">
          <cell r="C2324" t="str">
            <v>ET 34.13.0500 (A)</v>
          </cell>
          <cell r="D2324" t="str">
            <v>Preparo e colocação de 6 cordoalhas de 12,5mm nas formas, compreendendo corte, montagem, enfiação na bainha e fornecimento de cimento para injeção. (desonerado)</v>
          </cell>
          <cell r="E2324" t="str">
            <v>m</v>
          </cell>
          <cell r="F2324">
            <v>10.28</v>
          </cell>
        </row>
        <row r="2325">
          <cell r="C2325" t="str">
            <v>ET 34.13.0550 (A)</v>
          </cell>
          <cell r="D2325" t="str">
            <v>Preparo e colocação de 12 cordoalhas de 12,5mm nas formas compreendendo corte, montagem, enfiação e fornecimento de cimento para injeção. (desonerado)</v>
          </cell>
          <cell r="E2325" t="str">
            <v>m</v>
          </cell>
          <cell r="F2325">
            <v>25.54</v>
          </cell>
        </row>
        <row r="2326">
          <cell r="C2326" t="str">
            <v>ET 34.13.0600 (A)</v>
          </cell>
          <cell r="D2326" t="str">
            <v>Preparo e colocação de 19 cordoalhas de 12,5mm nas formas, compreendendo corte, dobragem, enfiação na bainha, bem como o fornecimento de cimento para injeção. (desonerado)</v>
          </cell>
          <cell r="E2326" t="str">
            <v>m</v>
          </cell>
          <cell r="F2326">
            <v>13.74</v>
          </cell>
        </row>
        <row r="2327">
          <cell r="C2327" t="str">
            <v>ET 34.15 Tirante para Protensão - Solo</v>
          </cell>
        </row>
        <row r="2328">
          <cell r="C2328" t="str">
            <v>ET 34.15.0050 (/)</v>
          </cell>
          <cell r="D2328" t="str">
            <v>Protensão de tirante de 10 e 12 cordoalhas de 1/2", exclusive o fornecimentos dos materiais. (desonerado)</v>
          </cell>
          <cell r="E2328" t="str">
            <v>un</v>
          </cell>
          <cell r="F2328">
            <v>1090</v>
          </cell>
        </row>
        <row r="2329">
          <cell r="C2329" t="str">
            <v>ET 34.15.0100 (A)</v>
          </cell>
          <cell r="D2329" t="str">
            <v>Tirante de aço CA-50, diâmetro de 25mm (1"),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29" t="str">
            <v>m</v>
          </cell>
          <cell r="F2329">
            <v>89.03</v>
          </cell>
        </row>
        <row r="2330">
          <cell r="C2330" t="str">
            <v>ET 34.15.0103 (A)</v>
          </cell>
          <cell r="D2330" t="str">
            <v>Tirante de aço CA-50, diâmetro de 25mm (1"),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0" t="str">
            <v>m</v>
          </cell>
          <cell r="F2330">
            <v>75.41</v>
          </cell>
        </row>
        <row r="2331">
          <cell r="C2331" t="str">
            <v>ET 34.15.0150 (A)</v>
          </cell>
          <cell r="D2331" t="str">
            <v>Tirante de aço CA-50, diâmetro de 32mm (1 1/4"),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31" t="str">
            <v>m</v>
          </cell>
          <cell r="F2331">
            <v>108.58</v>
          </cell>
        </row>
        <row r="2332">
          <cell r="C2332" t="str">
            <v>ET 34.15.0153 (A)</v>
          </cell>
          <cell r="D2332" t="str">
            <v>Tirante de aço CA-50, diâmetro de 32mm (1 1/4"),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2" t="str">
            <v>m</v>
          </cell>
          <cell r="F2332">
            <v>83.28</v>
          </cell>
        </row>
        <row r="2333">
          <cell r="C2333" t="str">
            <v>ET 34.20 Acessórios para Protensão</v>
          </cell>
        </row>
        <row r="2334">
          <cell r="C2334" t="str">
            <v>ET 34.20.0050 (A)</v>
          </cell>
          <cell r="D2334" t="str">
            <v>Acessórios para tirante de aço Gewi 50/55, diâmetro de 32mm (11/4"),  compreendendo o fornecimento e instalação da placa, porca, contra-porca, anel de ângulo, protensão, e proteção anticorrosiva das peças metálicas, inclusive da cabeça com argamassa de cimento e areia no traço 1:3. (desonerado)</v>
          </cell>
          <cell r="E2334" t="str">
            <v>un</v>
          </cell>
          <cell r="F2334">
            <v>615.69000000000005</v>
          </cell>
        </row>
        <row r="2335">
          <cell r="C2335" t="str">
            <v>ET 34.25 Cone de Ancoragem</v>
          </cell>
        </row>
        <row r="2336">
          <cell r="C2336" t="str">
            <v>ET 34.25.0050 (/)</v>
          </cell>
          <cell r="D2336" t="str">
            <v>Cone de ancoragem de cabo de aço de 6 cordoalhas de 12,5mm, compreendendo fornecimento do cone, de luva cone-bainha, de 2m de mola central e bainha, bem como as operações de protensão e injeção de cimento. (desonerado)</v>
          </cell>
          <cell r="E2336" t="str">
            <v>un</v>
          </cell>
          <cell r="F2336">
            <v>449.12</v>
          </cell>
        </row>
        <row r="2337">
          <cell r="C2337" t="str">
            <v>ET 34.25.0100 (/)</v>
          </cell>
          <cell r="D2337" t="str">
            <v>Cone ancoragem de cabo de aço de 12 cordoalhas de 12,50mm, compreendendo fornecimento do cone, de luva cone-bainha, de 2m de mola central e bainha, bem como as operações de protensão e injeção de cimento. (desonerado)</v>
          </cell>
          <cell r="E2337" t="str">
            <v>un</v>
          </cell>
          <cell r="F2337">
            <v>1145.5999999999999</v>
          </cell>
        </row>
        <row r="2338">
          <cell r="C2338" t="str">
            <v>ET 34.25.0150 (/)</v>
          </cell>
          <cell r="D2338" t="str">
            <v>Cone de ancoragem de cabo de aço de 19 cordoalhas de 12,5mm, compreendendo fornecimento do cone, de luva cone-bainha, de 2m de mola central e bainha, bem como as operações de protensão e injeção de cimento. (desonerado)</v>
          </cell>
          <cell r="E2338" t="str">
            <v>un</v>
          </cell>
          <cell r="F2338">
            <v>2574.0300000000002</v>
          </cell>
        </row>
        <row r="2340">
          <cell r="C2340" t="str">
            <v>ET 39.05 Telas de Aço e Galvanizadas</v>
          </cell>
        </row>
        <row r="2341">
          <cell r="C2341" t="str">
            <v>ET 39.05.0050 (/)</v>
          </cell>
          <cell r="D2341" t="str">
            <v>Tela de aço de alta resistência em malha hexagonal de dupla torção, tipo (8x10)cm, diâmetro 2,40mm, com revestimento em PVC, Inclusive o arame de amarração.  Fornecimento. (desonerado)</v>
          </cell>
          <cell r="E2341" t="str">
            <v>m2</v>
          </cell>
          <cell r="F2341">
            <v>55.35</v>
          </cell>
        </row>
        <row r="2342">
          <cell r="C2342" t="str">
            <v>ET 39.05.0053 (/)</v>
          </cell>
          <cell r="D2342" t="str">
            <v>Tela de aço de alta resistência em malha hexagonal de dupla torção, tipo (8x10)cm, diâmetro 2,70mm, galvanizada, Inclusive o arame de amarração.  Fornecimento. (desonerado)</v>
          </cell>
          <cell r="E2342" t="str">
            <v>m2</v>
          </cell>
          <cell r="F2342">
            <v>49.88</v>
          </cell>
        </row>
        <row r="2343">
          <cell r="C2343" t="str">
            <v>ET 39.05.0100 (/)</v>
          </cell>
          <cell r="D2343" t="str">
            <v>Tela de aço soldada Telcon Q-113 ou similar, com malha de (10x10)cm, CA-60, com diâmetro de 3,8mm e 1,8Kg/m2.  Fornecimento e colocação. (desonerado)</v>
          </cell>
          <cell r="E2343" t="str">
            <v>m2</v>
          </cell>
          <cell r="F2343">
            <v>7.69</v>
          </cell>
        </row>
        <row r="2344">
          <cell r="C2344" t="str">
            <v>ET 39.05.0103 (A)</v>
          </cell>
          <cell r="D2344" t="str">
            <v>Tela de aço soldada Telcon Q-138 ou similar, com malha de (10x10)cm, CA-60, com diâmetro de 4,2mm e 2,2Kg/m2.  Fornecimento. (desonerado)</v>
          </cell>
          <cell r="E2344" t="str">
            <v>m2</v>
          </cell>
          <cell r="F2344">
            <v>10.6</v>
          </cell>
        </row>
        <row r="2345">
          <cell r="C2345" t="str">
            <v>ET 39.05.0109 (/)</v>
          </cell>
          <cell r="D2345" t="str">
            <v>Tela de aço soldada Telcon Q-196 ou similar, com malha de (10x10)cm, CA-60, com diâmetro de 5mm e 3,11Kg/m2.  Fornecimento e colocação. (desonerado)</v>
          </cell>
          <cell r="E2345" t="str">
            <v>m2</v>
          </cell>
          <cell r="F2345">
            <v>14.16</v>
          </cell>
        </row>
        <row r="2346">
          <cell r="C2346" t="str">
            <v>ET 39.05.0112 (/)</v>
          </cell>
          <cell r="D2346" t="str">
            <v>Tela de aço soldada Telcon Q-246 ou similar, com malha de (10x10)cm, CA-60, com diâmetro de 5,6mm e 3,91Kg/m2.  Fornecimento e colocação. (desonerado)</v>
          </cell>
          <cell r="E2346" t="str">
            <v>m2</v>
          </cell>
          <cell r="F2346">
            <v>20.69</v>
          </cell>
        </row>
        <row r="2347">
          <cell r="C2347" t="str">
            <v>ET 39.05.0115 (/)</v>
          </cell>
          <cell r="D2347" t="str">
            <v>Tela de aço soldada Telcon Q-283 ou similar, com malha de (10x10)cm, CA-60, com diâmetro de 6mm e 4,48Kg/m2.  Fornecimento e colocação. (desonerado)</v>
          </cell>
          <cell r="E2347" t="str">
            <v>m2</v>
          </cell>
          <cell r="F2347">
            <v>22.62</v>
          </cell>
        </row>
        <row r="2348">
          <cell r="C2348" t="str">
            <v>ET 39.05.0118 (/)</v>
          </cell>
          <cell r="D2348" t="str">
            <v>Tela de aço soldada Telcon Q-396 ou similar, com malha de (10x10)cm, CA-60, com diâmetro de 7,1mm e 6,28Kg/m2.  Fornecimento e colocação. (desonerado)</v>
          </cell>
          <cell r="E2348" t="str">
            <v>m2</v>
          </cell>
          <cell r="F2348">
            <v>17.97</v>
          </cell>
        </row>
        <row r="2349">
          <cell r="C2349" t="str">
            <v>ET 39.05.0121 (/)</v>
          </cell>
          <cell r="D2349" t="str">
            <v>Tela de aço soldada Telcon Q-503 ou similar, com malha de (10x10)cm, CA-60, com diâmetro de 8mm e 7,97Kg/m2.  Fornecimento e colocação. (desonerado)</v>
          </cell>
          <cell r="E2349" t="str">
            <v>m2</v>
          </cell>
          <cell r="F2349">
            <v>44.3</v>
          </cell>
        </row>
        <row r="2350">
          <cell r="C2350" t="str">
            <v>ET 39.05.0127 (/)</v>
          </cell>
          <cell r="D2350" t="str">
            <v>Tela de aço soldada Telcon Q-636 ou similar, com malha de (10x10)cm, CA-60, com diâmetro de 9mm e 10,09Kg/m2.  Fornecimento e colocação. (desonerado)</v>
          </cell>
          <cell r="E2350" t="str">
            <v>m2</v>
          </cell>
          <cell r="F2350">
            <v>58.57</v>
          </cell>
        </row>
        <row r="2351">
          <cell r="C2351" t="str">
            <v>ET 39.05.0150 (/)</v>
          </cell>
          <cell r="D2351" t="str">
            <v>Tela de aço soldada Telcon Q-61 ou similar, com malha de (15x15)cm, CA-60, com diâmetro de 3,4mm e 0,97Kg/m2.  Fornecimento e colocação. (desonerado)</v>
          </cell>
          <cell r="E2351" t="str">
            <v>m2</v>
          </cell>
          <cell r="F2351">
            <v>5.42</v>
          </cell>
        </row>
        <row r="2352">
          <cell r="C2352" t="str">
            <v>ET 39.05.0153 (/)</v>
          </cell>
          <cell r="D2352" t="str">
            <v>Tela de aço soldada Telcon Q-75 ou similar, com malha de (15x15)cm, CA-60, diâmetro de 3,8mm e 1,21Kg/m2.  Fornecimento. (desonerado)</v>
          </cell>
          <cell r="E2352" t="str">
            <v>m2</v>
          </cell>
          <cell r="F2352">
            <v>5.44</v>
          </cell>
        </row>
        <row r="2353">
          <cell r="C2353" t="str">
            <v>ET 39.05.0156 (/)</v>
          </cell>
          <cell r="D2353" t="str">
            <v>Tela de aço soldada Telcon Q-92 ou similar, com malha de (15x15)cm, CA-60, com diâmetro de 4,2mm e 1,48Kg/m2.  Fornecimento e colocação. (desonerado)</v>
          </cell>
          <cell r="E2353" t="str">
            <v>m2</v>
          </cell>
          <cell r="F2353">
            <v>7.92</v>
          </cell>
        </row>
        <row r="2354">
          <cell r="C2354" t="str">
            <v>ET 39.05.0159 (/)</v>
          </cell>
          <cell r="D2354" t="str">
            <v>Tela de aço soldada Telcon Q-335 ou similar, com malha de (15x15)cm, CA-60, com diâmetro de 8mm e 5,37Kg/m2.  Fornecimento e colocação. (desonerado)</v>
          </cell>
          <cell r="E2354" t="str">
            <v>m2</v>
          </cell>
          <cell r="F2354">
            <v>23.72</v>
          </cell>
        </row>
        <row r="2355">
          <cell r="C2355" t="str">
            <v>ET 39.05.0200 (/)</v>
          </cell>
          <cell r="D2355" t="str">
            <v>Tela de aço soldada Telcon L-159 ou similar, com malha de (10x30)cm, CA-60, com diâmetro de 4,5mm e 1,69Kg/m2.  Fornecimento. (desonerado)</v>
          </cell>
          <cell r="E2355" t="str">
            <v>m2</v>
          </cell>
          <cell r="F2355">
            <v>7.49</v>
          </cell>
        </row>
        <row r="2356">
          <cell r="C2356" t="str">
            <v>ET 39.05.0250 (/)</v>
          </cell>
          <cell r="D2356" t="str">
            <v>Tela de aço Telcon ou similar.  Colocação. (desonerado)</v>
          </cell>
          <cell r="E2356" t="str">
            <v>m2</v>
          </cell>
          <cell r="F2356">
            <v>0.52</v>
          </cell>
        </row>
        <row r="2358">
          <cell r="C2358" t="str">
            <v>ET 44.05 Concreto Projetado</v>
          </cell>
        </row>
        <row r="2359">
          <cell r="C2359" t="str">
            <v>ET 44.05.0050 (A)</v>
          </cell>
          <cell r="D2359" t="str">
            <v>Concreto projetado, consumo de 355kg/m3 de cimento, com aditivo, aplicado em superfícies verticais ou superiores, medido pelo volume aplicado, inclusive 5% de perdas. (desonerado)</v>
          </cell>
          <cell r="E2359" t="str">
            <v>m3</v>
          </cell>
          <cell r="F2359">
            <v>1062.8499999999999</v>
          </cell>
        </row>
        <row r="2360">
          <cell r="C2360" t="str">
            <v>ET 44.05.0100 (/)</v>
          </cell>
          <cell r="D2360" t="str">
            <v>Rocha artificial com tecnologia de argamassa armada, com espessura variável de 10 a 12cm, projetada sobre tela apoiada em estrutura de vergalhões de aço CA 60 de 6,0mm liso, estrutura fixada por meio de chumbadores em elementos de concretos com espessura mínimas de 10cm e fck mínimo de 15MPa, vergalhões soldados em forma de tela e atirantados recebenco uma demão de primertex 582 (laranja, fosco, da solventex), efetuando-se os moldes dos vergalhões ee a cada 1m2 fixados cinco chumbadores recebendo 40 kg de carga ade tração cada (relação de 200 kg/m2) para melhor adaptação dos moldes além dos tirantes, fixação de cantoneira L em aço, função de mão francesa, projeção da argamassa sobre tela própria, colocada sobre os vergalhões e pintura de acabamento.  Fornecimento, fabricação, montagem, aplicação e consultoria técnica especializada. (desonerado)</v>
          </cell>
          <cell r="E2360" t="str">
            <v>m2</v>
          </cell>
          <cell r="F2360">
            <v>1212.8499999999999</v>
          </cell>
        </row>
        <row r="2361">
          <cell r="C2361" t="str">
            <v>ET 44.10 Concreto Bombeado</v>
          </cell>
        </row>
        <row r="2362">
          <cell r="C2362" t="str">
            <v>ET 44.10.0053 (/)</v>
          </cell>
          <cell r="D2362" t="str">
            <v>Concreto bombeado, fck=15MPa, compreendendo o fornecimento de concreto importado de usina, colocação nas formas, espalhamento, adensamento mecânico e acabamento. (desonerado)</v>
          </cell>
          <cell r="E2362" t="str">
            <v>m3</v>
          </cell>
          <cell r="F2362">
            <v>381.89</v>
          </cell>
        </row>
        <row r="2363">
          <cell r="C2363" t="str">
            <v>ET 44.10.0056 (/)</v>
          </cell>
          <cell r="D2363" t="str">
            <v>Concreto bombeado, fck=18MPa, compreendendo o fornecimento de concreto importado de usina, colocação nas formas, espalhamento, adensamento mecânico e acabamento. (desonerado)</v>
          </cell>
          <cell r="E2363" t="str">
            <v>m3</v>
          </cell>
          <cell r="F2363">
            <v>350.39</v>
          </cell>
        </row>
        <row r="2364">
          <cell r="C2364" t="str">
            <v>ET 44.10.0059 (/)</v>
          </cell>
          <cell r="D2364" t="str">
            <v>Concreto bombeado, fck=20MPa, compreendendo o fornecimento de concreto importado de usina, colocação nas formas, espalhamento, adensamento mecânico e acabamento. (desonerado)</v>
          </cell>
          <cell r="E2364" t="str">
            <v>m3</v>
          </cell>
          <cell r="F2364">
            <v>392.39</v>
          </cell>
        </row>
        <row r="2365">
          <cell r="C2365" t="str">
            <v>ET 44.10.0065 (/)</v>
          </cell>
          <cell r="D2365" t="str">
            <v>Concreto bombeado, fck=22,5MPa, compreendendo o fornecimento de concreto importado de usina, colocação nas formas, espalhamento, adensamento mecânico e acabamento. (desonerado)</v>
          </cell>
          <cell r="E2365" t="str">
            <v>m3</v>
          </cell>
          <cell r="F2365">
            <v>396.08</v>
          </cell>
        </row>
        <row r="2366">
          <cell r="C2366" t="str">
            <v>ET 44.10.0067 (/)</v>
          </cell>
          <cell r="D2366" t="str">
            <v>Concreto bombeado com fck=25MPa, compreendendo o fornecimento de concreto importado de usina, colocação nas formas, espalhamento, adensamento mecânico e acabamento. (desonerado)</v>
          </cell>
          <cell r="E2366" t="str">
            <v>m3</v>
          </cell>
          <cell r="F2366">
            <v>408.14</v>
          </cell>
        </row>
        <row r="2367">
          <cell r="C2367" t="str">
            <v>ET 44.10.0071 (/)</v>
          </cell>
          <cell r="D2367" t="str">
            <v>Concreto bombeado, fck=30MPa, compreendendo o fornecimento de concreto importado de usina, colocação nas formas, espalhamento, adensamento mecânico e acabamento. (desonerado)</v>
          </cell>
          <cell r="E2367" t="str">
            <v>m3</v>
          </cell>
          <cell r="F2367">
            <v>413.39</v>
          </cell>
        </row>
        <row r="2368">
          <cell r="C2368" t="str">
            <v>ET 44.10.0076 (/)</v>
          </cell>
          <cell r="D2368" t="str">
            <v>Concreto bombeado com fck=35MPa, compreendendo o fornecimento de concreto importado de usina, colocação nas formas, espalhamento, adensamento mecânico e acabamento. (desonerado)</v>
          </cell>
          <cell r="E2368" t="str">
            <v>m3</v>
          </cell>
          <cell r="F2368">
            <v>423.89</v>
          </cell>
        </row>
        <row r="2369">
          <cell r="C2369" t="str">
            <v>ET 44.10.0080 (/)</v>
          </cell>
          <cell r="D2369" t="str">
            <v>Concreto bombeado com fck=40MPa, compreendendo o fornecimento de concreto importado de usina, colocação nas formas, espalhamento, adensamento mecânico e acabamento. (desonerado)</v>
          </cell>
          <cell r="E2369" t="str">
            <v>m3</v>
          </cell>
          <cell r="F2369">
            <v>446.99</v>
          </cell>
        </row>
        <row r="2371">
          <cell r="C2371" t="str">
            <v>ET 49.05 Serviços de Proteção e Contenção</v>
          </cell>
        </row>
        <row r="2372">
          <cell r="C2372" t="str">
            <v>ET 49.05.0050 (C)</v>
          </cell>
          <cell r="D2372" t="str">
            <v>Estabilização de talude com revestimento de concreto dosado para uma resistência caracteristica a compressão de 20MPa, aplicado manualmente sobre tela metálica, tipo Telcon Q-138 ou similar.  O serviço inclui a limpeza (roçado e remoção da vegetação) e regularização do talude, chapisco fino de cimento e areia no traço 1:3, instalação de chumbadores de aço de 12,5mm fixados no terreno com nata de cimento, instalação de drenos com tubos de PVC de 2" a cada 2,25m² envoltos com geossintético, tipo Bidim OP-30 ou similar, fixação da tela metálica nos chumbadores e aplicação do concreto na espessura média de 7,50cm. (desonerado)</v>
          </cell>
          <cell r="E2372" t="str">
            <v>m2</v>
          </cell>
          <cell r="F2372">
            <v>93.72</v>
          </cell>
        </row>
        <row r="2373">
          <cell r="C2373" t="str">
            <v>ET 49.05.0150 (/)</v>
          </cell>
          <cell r="D2373" t="str">
            <v>Execução de revestimento de canal, utilizando o colchão em concreto VSL ou similar, com espessura de 0,15m, incluindo fornecimento dos materiais. (desonerado)</v>
          </cell>
          <cell r="E2373" t="str">
            <v>m2</v>
          </cell>
          <cell r="F2373">
            <v>582.61</v>
          </cell>
        </row>
        <row r="2374">
          <cell r="C2374" t="str">
            <v>ET 49.05.0200 (A)</v>
          </cell>
          <cell r="D2374" t="str">
            <v>Muro de contenção de taludes em alvenaria de bloco de concreto estrutural de (19x19x39)cm, até 1,80m de altura, incluindo base de concreto, aço CA-50 e enchimento de blocos e medido pela área real. (desonerado)</v>
          </cell>
          <cell r="E2374" t="str">
            <v>m2</v>
          </cell>
          <cell r="F2374">
            <v>298.47000000000003</v>
          </cell>
        </row>
        <row r="2376">
          <cell r="C2376" t="str">
            <v>ET 54.05 Laje Pré-Moldada</v>
          </cell>
        </row>
        <row r="2377">
          <cell r="C2377" t="str">
            <v>ET 54.05.0050 (/)</v>
          </cell>
          <cell r="D2377" t="str">
            <v>Colagem com adesivo especial estrutural de peças de concreto pré-fabricadas, sobre laje preparada e regularizada, exclusive esta camada, estimando-se a aplicação de uma camada de adesivo nas faces. (desonerado)</v>
          </cell>
          <cell r="E2377" t="str">
            <v>m2</v>
          </cell>
          <cell r="F2377">
            <v>320.81</v>
          </cell>
        </row>
        <row r="2378">
          <cell r="C2378" t="str">
            <v>ET 54.05.0100 (B)</v>
          </cell>
          <cell r="D2378" t="str">
            <v>Laje pré-moldada, ßeta 11, para sobrecarga de 1KN/m2 e vão até 4,40m, considerando vigotas, tijolos e armadura negativa, inclusive capeamento de 4cm de espessura, com concreto fck=20MPa e escoramento.  Fornecimento e montagem. (desonerado)</v>
          </cell>
          <cell r="E2378" t="str">
            <v>m2</v>
          </cell>
          <cell r="F2378">
            <v>63.11</v>
          </cell>
        </row>
        <row r="2379">
          <cell r="C2379" t="str">
            <v>ET 54.05.0103 (B)</v>
          </cell>
          <cell r="D2379" t="str">
            <v>Laje pré-moldada, ßeta 12, para sobrecarga de 3,5KN/m2 e vão de 4,10m, considerando vigotas, tijolos e armadura negativa, inclusive capeamento de 4cm de espessura, com concreto fck=20MPa e escoramento.  Fornecimento e montagem. (desonerado)</v>
          </cell>
          <cell r="E2379" t="str">
            <v>m2</v>
          </cell>
          <cell r="F2379">
            <v>69.77</v>
          </cell>
        </row>
        <row r="2380">
          <cell r="C2380" t="str">
            <v>ET 54.05.0150 (B)</v>
          </cell>
          <cell r="D2380" t="str">
            <v>Laje pré-moldada para sobrecarga de 300kgf/m², em painéis com vão de até 5m, ßeta 12, ferros transversais e negativos CA-50 e capeamento de 5cm de espessura com concreto de fck=20MPa.  Forma e escoramento com aproveitamento da madeira em 3 vezes.  Fornecimento e montagem. (desonerado)</v>
          </cell>
          <cell r="E2380" t="str">
            <v>m2</v>
          </cell>
          <cell r="F2380">
            <v>75.73</v>
          </cell>
        </row>
        <row r="2381">
          <cell r="C2381" t="str">
            <v>ET 54.05.0156 (A)</v>
          </cell>
          <cell r="D2381" t="str">
            <v>Laje pré-moldada, ßeta 16, para sobrecarga de 3,5KN/m2 e vão até 5,20m, considerando vigotas, tijolos e armadura negativa, inclusive capeamento de 4cm de espesssura, com concreto fck=15MPa e escoramento.  Fornecimento e montagem do conjunto. (desonerado)</v>
          </cell>
          <cell r="E2381" t="str">
            <v>m2</v>
          </cell>
          <cell r="F2381">
            <v>111.13</v>
          </cell>
        </row>
        <row r="2382">
          <cell r="C2382" t="str">
            <v>ET 54.05.0159 (B)</v>
          </cell>
          <cell r="D2382" t="str">
            <v>Laje pré-moldada para sobrecarga de 300kgf/m², em painéis com vão de 5,10m até 6,90m, ßeta 16, ferros transversais e negativos CA-50 e capeamento de 5cm de espessura com concreto de fck=20MPa.  Forma e escoramento com aproveitamento da madeira em 3 vezes.  Fornecimento e montagem. (desonerado)</v>
          </cell>
          <cell r="E2382" t="str">
            <v>m2</v>
          </cell>
          <cell r="F2382">
            <v>107.01</v>
          </cell>
        </row>
        <row r="2383">
          <cell r="C2383" t="str">
            <v>ET 54.05.0165 (B)</v>
          </cell>
          <cell r="D2383" t="str">
            <v>Laje pré-moldada, ßeta 20, para sobrecarga de 3,5KN/m2 e vão até 6,20m, considerando vigotas, tijolos e armadura negativa, inclusive capeamento de 4cm de espessura, com concreto fck=20MPa e escoramento.  Fornecimento e montagem. (desonerado)</v>
          </cell>
          <cell r="E2383" t="str">
            <v>m2</v>
          </cell>
          <cell r="F2383">
            <v>117.12</v>
          </cell>
        </row>
        <row r="2384">
          <cell r="C2384" t="str">
            <v>ET 54.05.0171 (B)</v>
          </cell>
          <cell r="D2384" t="str">
            <v>Laje pré-moldada para sobrecarga de 300kgf/m², em painéis com vão de 7m até 8m, ßeta 20, ferros transversais e negativos CA-50 e capeamento de 5cm de espessura com concreto de fck=20MPa.  Forma e escoramento com aproveitamento da madeira em 3 vezes.  Fornecimento e montagem. (desonerado)</v>
          </cell>
          <cell r="E2384" t="str">
            <v>m2</v>
          </cell>
          <cell r="F2384">
            <v>128.69</v>
          </cell>
        </row>
        <row r="2385">
          <cell r="C2385" t="str">
            <v>ET 54.10 Estrutura de Concreto Pré-Moldado</v>
          </cell>
        </row>
        <row r="2386">
          <cell r="C2386" t="str">
            <v>ET 54.10.0050 (/)</v>
          </cell>
          <cell r="D2386" t="str">
            <v>Bloco de concreto, intertravado, dimensão de (40x40x20)cm e peso mínimo de 29Kg, modelo Terrae W, sem jardineira, Terrae ou similar, para paramentos de estruturas de contenção.  Fornecimento. (desonerado)</v>
          </cell>
          <cell r="E2386" t="str">
            <v>un</v>
          </cell>
          <cell r="F2386">
            <v>35.07</v>
          </cell>
        </row>
        <row r="2387">
          <cell r="C2387" t="str">
            <v>ET 54.10.0053 (/)</v>
          </cell>
          <cell r="D2387" t="str">
            <v>Bloco de concreto, intertravado, dimensão de (40x40x20)cm e peso mínimo de 25Kg, modelo Terrae F, com jardineira, Terrae ou similar, para paramentos de estruturas de contenção.  Fornecimento. (desonerado)</v>
          </cell>
          <cell r="E2387" t="str">
            <v>un</v>
          </cell>
          <cell r="F2387">
            <v>32.93</v>
          </cell>
        </row>
        <row r="2388">
          <cell r="C2388" t="str">
            <v>ET 54.10.0100 (A)</v>
          </cell>
          <cell r="D2388" t="str">
            <v>Canal pré-fabricado, em concreto protendido e/ou armado, com seção em U, medido pela área do perímetro interno da seção vezes o comprimento do canal, inclusive transporte das peças até a obra.  Fornecimento e assentamento. (desonerado)</v>
          </cell>
          <cell r="E2388" t="str">
            <v>m2</v>
          </cell>
          <cell r="F2388">
            <v>553.63</v>
          </cell>
        </row>
        <row r="2389">
          <cell r="C2389" t="str">
            <v>ET 54.10.0150 (A)</v>
          </cell>
          <cell r="D2389" t="str">
            <v>Cobertura de canal pré-fabricado, em concreto armado, para vãos de até 5m, inclusive transporte das peças até a obra.  Fornecimento e colocação. (desonerado)</v>
          </cell>
          <cell r="E2389" t="str">
            <v>m2</v>
          </cell>
          <cell r="F2389">
            <v>614.42999999999995</v>
          </cell>
        </row>
        <row r="2390">
          <cell r="C2390" t="str">
            <v>ET 54.10.0301 (/)</v>
          </cell>
          <cell r="D2390" t="str">
            <v>Superestrutura de concreto protendido pré-fabricada de passarela para pedestre, com 2,00m de largura.  Incluindo guarda-corpos metálicos com pintura, transporte até a obra e montagem.  Vão livre entre 7,50 a 15,00m. (desonerado)</v>
          </cell>
          <cell r="E2390" t="str">
            <v>m</v>
          </cell>
          <cell r="F2390">
            <v>5893.31</v>
          </cell>
        </row>
        <row r="2391">
          <cell r="C2391" t="str">
            <v>ET 54.10.0303 (/)</v>
          </cell>
          <cell r="D2391" t="str">
            <v>Superestrutura de concreto protendido pré-fabricada de passarela para pedestre, com 2,00m de largura.  Incluindo guarda-corpos metálicos com pintura, transporte até a obra e montagem.  Vão livre entre 15,01m a 22,50m. (desonerado)</v>
          </cell>
          <cell r="E2391" t="str">
            <v>m</v>
          </cell>
          <cell r="F2391">
            <v>7661.32</v>
          </cell>
        </row>
        <row r="2392">
          <cell r="C2392" t="str">
            <v>ET 54.10.0306 (/)</v>
          </cell>
          <cell r="D2392" t="str">
            <v>Superestrutura de concreto protendido pré-fabricada de passarela para pedestre, com 2,00m de largura.  Incluindo guarda-corpos metálicos com pintura, transporte até a obra e montagem.  Vão livre entre 22,51m a 25,00m. (desonerado)</v>
          </cell>
          <cell r="E2392" t="str">
            <v>m</v>
          </cell>
          <cell r="F2392">
            <v>7956.02</v>
          </cell>
        </row>
        <row r="2393">
          <cell r="C2393" t="str">
            <v>ET 54.10.0500 (/)</v>
          </cell>
          <cell r="D2393"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7,50m a 10,00m e largura total de 4,60m. (desonerado)</v>
          </cell>
          <cell r="E2393" t="str">
            <v>m</v>
          </cell>
          <cell r="F2393">
            <v>12137.03</v>
          </cell>
        </row>
        <row r="2394">
          <cell r="C2394" t="str">
            <v>ET 54.10.0503 (/)</v>
          </cell>
          <cell r="D2394"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10,01m a 15,00m e largura total de 4,60m. (desonerado)</v>
          </cell>
          <cell r="E2394" t="str">
            <v>m</v>
          </cell>
          <cell r="F2394">
            <v>13957.56</v>
          </cell>
        </row>
        <row r="2395">
          <cell r="C2395" t="str">
            <v>ET 54.10.0506 (/)</v>
          </cell>
          <cell r="D2395"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15,01m a 17,50m e largura total de 4,60m. (desonerado)</v>
          </cell>
          <cell r="E2395" t="str">
            <v>m</v>
          </cell>
          <cell r="F2395">
            <v>14867.78</v>
          </cell>
        </row>
        <row r="2396">
          <cell r="C2396" t="str">
            <v>ET 54.10.0509 (/)</v>
          </cell>
          <cell r="D2396"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17,51m a 25,00m e largura total de 4,60m. (desonerado)</v>
          </cell>
          <cell r="E2396" t="str">
            <v>m</v>
          </cell>
          <cell r="F2396">
            <v>15778.08</v>
          </cell>
        </row>
        <row r="2397">
          <cell r="C2397" t="str">
            <v>ET 54.10.0600 (/)</v>
          </cell>
          <cell r="D2397"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7,50m a 12,50m e largura total de 8,00m. (desonerado)</v>
          </cell>
          <cell r="E2397" t="str">
            <v>m</v>
          </cell>
          <cell r="F2397">
            <v>29538.39</v>
          </cell>
        </row>
        <row r="2398">
          <cell r="C2398" t="str">
            <v>ET 54.10.0603 (/)</v>
          </cell>
          <cell r="D2398"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12,51m a 17,50m e largura total de 8,00m. (desonerado)</v>
          </cell>
          <cell r="E2398" t="str">
            <v>m</v>
          </cell>
          <cell r="F2398">
            <v>32492.19</v>
          </cell>
        </row>
        <row r="2399">
          <cell r="C2399" t="str">
            <v>ET 54.10.0606 (/)</v>
          </cell>
          <cell r="D2399"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17,51m a 25,00m e largura total de 8,00m. (desonerado)</v>
          </cell>
          <cell r="E2399" t="str">
            <v>m</v>
          </cell>
          <cell r="F2399">
            <v>35446.06</v>
          </cell>
        </row>
        <row r="2400">
          <cell r="C2400" t="str">
            <v>ET 54.10.0609 (/)</v>
          </cell>
          <cell r="D2400"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25,01m a 30,00m e largura total de 8,00m. (desonerado)</v>
          </cell>
          <cell r="E2400" t="str">
            <v>m</v>
          </cell>
          <cell r="F2400">
            <v>41353.760000000002</v>
          </cell>
        </row>
        <row r="2401">
          <cell r="C2401" t="str">
            <v>ET 54.10.0700 (/)</v>
          </cell>
          <cell r="D2401"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7,50m a 12,50m e largura total de 10,50m. (desonerado)</v>
          </cell>
          <cell r="E2401" t="str">
            <v>m</v>
          </cell>
          <cell r="F2401">
            <v>31261.03</v>
          </cell>
        </row>
        <row r="2402">
          <cell r="C2402" t="str">
            <v>ET 54.10.0703 (/)</v>
          </cell>
          <cell r="D2402"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12,50m a 17,50m e largura total de 10,50m. (desonerado)</v>
          </cell>
          <cell r="E2402" t="str">
            <v>m</v>
          </cell>
          <cell r="F2402">
            <v>34387.089999999997</v>
          </cell>
        </row>
        <row r="2403">
          <cell r="C2403" t="str">
            <v>ET 54.10.0706 (/)</v>
          </cell>
          <cell r="D2403"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17,50m a 25m e largura total de 10,50m. (desonerado)</v>
          </cell>
          <cell r="E2403" t="str">
            <v>m</v>
          </cell>
          <cell r="F2403">
            <v>37513.21</v>
          </cell>
        </row>
        <row r="2404">
          <cell r="C2404" t="str">
            <v>ET 54.10.0709 (/)</v>
          </cell>
          <cell r="D2404"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25m a 30m e largura total de 10,50m. (desonerado)</v>
          </cell>
          <cell r="E2404" t="str">
            <v>m</v>
          </cell>
          <cell r="F2404">
            <v>43765.43</v>
          </cell>
        </row>
        <row r="2405">
          <cell r="C2405" t="str">
            <v>ET 54.15 Estrutura de Concreto Armado Pré-Fabricado</v>
          </cell>
        </row>
        <row r="2406">
          <cell r="C2406" t="str">
            <v>ET 54.15.0050 (/)</v>
          </cell>
          <cell r="D2406" t="str">
            <v>Estrutura pré-fabricada em concreto armado / protendido, com fck &gt;= 30 MPa, para obras prediais até quatro pavimentos, com pilares, vigas principais e secundárias, lajes, patamares e rampas de acesso, sendo a Confecção das peças inclusive o fornecimento dos materiais e o Transporte até o canteiro da obra exclusive a montagem. (desonerado)</v>
          </cell>
          <cell r="E2406" t="str">
            <v>m2</v>
          </cell>
          <cell r="F2406">
            <v>410</v>
          </cell>
        </row>
        <row r="2407">
          <cell r="C2407" t="str">
            <v>ET 54.15.0100 (A)</v>
          </cell>
          <cell r="D2407" t="str">
            <v>Montagem da estrutura pré-fabricada em concreto armado / protendido, com fck &gt;= 30 MPa, para obras prediais até quatro pavimentos, com pilares, vigas principais e secundárias, lajes, patamares e rampas de acesso, incluindo o capeamento das lajes já equalizadas, solidarização da estrutura, exclusive a confecção e o transporte das peças até o canteiro da obra. (desonerado)</v>
          </cell>
          <cell r="E2407" t="str">
            <v>m2</v>
          </cell>
          <cell r="F2407">
            <v>204.93</v>
          </cell>
        </row>
        <row r="2409">
          <cell r="C2409" t="str">
            <v>ET 59.05 Concreto Importado de Usinas</v>
          </cell>
        </row>
        <row r="2410">
          <cell r="C2410" t="str">
            <v>ET 59.05.0051 (/)</v>
          </cell>
          <cell r="D2410" t="str">
            <v>Concreto importado de usina dosado racionalmente para uma resistência característica à compressão de fck=10MPa. (desonerado)</v>
          </cell>
          <cell r="E2410" t="str">
            <v>m3</v>
          </cell>
          <cell r="F2410">
            <v>242.24</v>
          </cell>
        </row>
        <row r="2411">
          <cell r="C2411" t="str">
            <v>ET 59.05.0056 (/)</v>
          </cell>
          <cell r="D2411" t="str">
            <v>Concreto importado de usina dosado racionalmente para uma resistência característica à compressão de 15MPa. (desonerado)</v>
          </cell>
          <cell r="E2411" t="str">
            <v>m3</v>
          </cell>
          <cell r="F2411">
            <v>288.83</v>
          </cell>
        </row>
        <row r="2412">
          <cell r="C2412" t="str">
            <v>ET 59.05.0059 (/)</v>
          </cell>
          <cell r="D2412" t="str">
            <v>Concreto importado de usina dosado racionalmente para uma resistência característica à compressão de 18MPa. (desonerado)</v>
          </cell>
          <cell r="E2412" t="str">
            <v>m3</v>
          </cell>
          <cell r="F2412">
            <v>264.18</v>
          </cell>
        </row>
        <row r="2413">
          <cell r="C2413" t="str">
            <v>ET 59.05.0062 (/)</v>
          </cell>
          <cell r="D2413" t="str">
            <v>Concreto importado de usina dosado racionalmente para uma resistência característica à compressão de 20MPa. (desonerado)</v>
          </cell>
          <cell r="E2413" t="str">
            <v>m3</v>
          </cell>
          <cell r="F2413">
            <v>325.77999999999997</v>
          </cell>
        </row>
        <row r="2414">
          <cell r="C2414" t="str">
            <v>ET 59.05.0068 (/)</v>
          </cell>
          <cell r="D2414" t="str">
            <v>Concreto importado de usina dosado racionalmente para uma resistência característica à compressão de 22,5MPa. (desonerado)</v>
          </cell>
          <cell r="E2414" t="str">
            <v>m3</v>
          </cell>
          <cell r="F2414">
            <v>313.70999999999998</v>
          </cell>
        </row>
        <row r="2415">
          <cell r="C2415" t="str">
            <v>ET 59.05.0071 (/)</v>
          </cell>
          <cell r="D2415" t="str">
            <v>Concreto importado de usina dosado racionalmente para uma resistência característica à compressão de fck=25MPa. (desonerado)</v>
          </cell>
          <cell r="E2415" t="str">
            <v>m3</v>
          </cell>
          <cell r="F2415">
            <v>318.07</v>
          </cell>
        </row>
        <row r="2416">
          <cell r="C2416" t="str">
            <v>ET 59.05.0074 (/)</v>
          </cell>
          <cell r="D2416" t="str">
            <v>Concreto importado de usina dosado racionalmente para uma resistência característica à compressão de fck=30MPa. (desonerado)</v>
          </cell>
          <cell r="E2416" t="str">
            <v>m3</v>
          </cell>
          <cell r="F2416">
            <v>308.43</v>
          </cell>
        </row>
        <row r="2417">
          <cell r="C2417" t="str">
            <v>ET 59.05.0077 (/)</v>
          </cell>
          <cell r="D2417" t="str">
            <v>Concreto importado de usina dosado racionalmente para uma resistência característica à compressão de fck=35MPa. (desonerado)</v>
          </cell>
          <cell r="E2417" t="str">
            <v>m3</v>
          </cell>
          <cell r="F2417">
            <v>310.14999999999998</v>
          </cell>
        </row>
        <row r="2418">
          <cell r="C2418" t="str">
            <v>ET 59.05.0100 (/)</v>
          </cell>
          <cell r="D2418" t="str">
            <v>Concreto importado de usina dosado racionalmente para uma resistência característica à compressão de 40Mpa. (desonerado)</v>
          </cell>
          <cell r="E2418" t="str">
            <v>m3</v>
          </cell>
          <cell r="F2418">
            <v>320</v>
          </cell>
        </row>
        <row r="2419">
          <cell r="C2419" t="str">
            <v>ET 59.05.0159 (/)</v>
          </cell>
          <cell r="D2419" t="str">
            <v>Concreto colorido, com óxido de ferro vermelho sintético, importado de usina, dosado racionalmente para uma resistência característica à compressão de 15 Mpa. (desonerado)</v>
          </cell>
          <cell r="E2419" t="str">
            <v>m3</v>
          </cell>
          <cell r="F2419">
            <v>300.61</v>
          </cell>
        </row>
        <row r="2420">
          <cell r="C2420" t="str">
            <v>ET 59.10 Concreto de Alto Desempenho Importado de Usina</v>
          </cell>
        </row>
        <row r="2421">
          <cell r="C2421" t="str">
            <v>ET 59.10.0300 (/)</v>
          </cell>
          <cell r="D2421" t="str">
            <v>Concreto de alto desempenho, importado de usina, dosado racionalmente para uma resistência característica a compressão de 30 Mpa, fator água cimento 0,30 a 0,40, incluindo aditivos. (desonerado)</v>
          </cell>
          <cell r="E2421" t="str">
            <v>m3</v>
          </cell>
          <cell r="F2421">
            <v>327.02</v>
          </cell>
        </row>
        <row r="2422">
          <cell r="C2422" t="str">
            <v>ET 59.10.0500 (/)</v>
          </cell>
          <cell r="D2422" t="str">
            <v>Concreto de alto desempenho, importado de usina, dosado racionalmente para resistência característica a compressão de 50 Mpa, fator água cimento 0,30 a 0,40, incluindo aditivos. (desonerado)</v>
          </cell>
          <cell r="E2422" t="str">
            <v>m3</v>
          </cell>
          <cell r="F2422">
            <v>419.37</v>
          </cell>
        </row>
        <row r="2423">
          <cell r="C2423" t="str">
            <v>ET 59.15 Bombeamento de Concreto Importado de Usina</v>
          </cell>
        </row>
        <row r="2424">
          <cell r="C2424" t="str">
            <v>ET 59.15.0050 (A)</v>
          </cell>
          <cell r="D2424" t="str">
            <v>Bombeamento para concreto de alto desempenho. (desonerado)</v>
          </cell>
          <cell r="E2424" t="str">
            <v>m3</v>
          </cell>
          <cell r="F2424">
            <v>30</v>
          </cell>
        </row>
        <row r="2426">
          <cell r="C2426" t="str">
            <v>ET 64.05 Recuperação de Ferragem e Estrutura de Concreto</v>
          </cell>
        </row>
        <row r="2427">
          <cell r="C2427" t="str">
            <v>ET 64.05.0050 (/)</v>
          </cell>
          <cell r="D2427" t="str">
            <v>Aplicação com Air Less de inibidor de corrosão Sika Ferrogard-903 ou similar em estrutura de comcreto armado nos serviços de recuperação estrutural.  Exclusive limpeza da estrutura. (desonerado)</v>
          </cell>
          <cell r="E2427" t="str">
            <v>m2</v>
          </cell>
          <cell r="F2427">
            <v>30.49</v>
          </cell>
        </row>
        <row r="2428">
          <cell r="C2428" t="str">
            <v>ET 64.05.0103 (/)</v>
          </cell>
          <cell r="D2428" t="str">
            <v>Recuperação de ferragem em estrutura de concreto, sem utilização de solda, incluindo fornecimento, corte, dobragem e colocação. (desonerado)</v>
          </cell>
          <cell r="E2428" t="str">
            <v>Kg</v>
          </cell>
          <cell r="F2428">
            <v>17.55</v>
          </cell>
        </row>
        <row r="2429">
          <cell r="C2429" t="str">
            <v>ET 64.05.0106 (A)</v>
          </cell>
          <cell r="D2429" t="str">
            <v>Recuperação de armadura de concreto, por meio de solda elétrica. (desonerado)</v>
          </cell>
          <cell r="E2429" t="str">
            <v>Kg</v>
          </cell>
          <cell r="F2429">
            <v>106.02</v>
          </cell>
        </row>
        <row r="2430">
          <cell r="C2430" t="str">
            <v>ET 64.05.0153 (A)</v>
          </cell>
          <cell r="D2430" t="str">
            <v>Reforço estrutural composto de manta de fibra de carbono com espessura de 0,166mm, sistema SIKAWRAP ou similar, inclusive lixamento da superfície, regularização por enchimento aleatório e aplicação de adesivo epoxi para fixação e saturação das fibras de carbono. (desonerado)</v>
          </cell>
          <cell r="E2430" t="str">
            <v>m2</v>
          </cell>
          <cell r="F2430">
            <v>841.9</v>
          </cell>
        </row>
        <row r="2431">
          <cell r="C2431" t="str">
            <v>ET 64.05.0156 (/)</v>
          </cell>
          <cell r="D2431" t="str">
            <v>Reforço estrutural com lamina de fibra de carbono, largura de 50mm e espessura de 1,20mm, sistema SIKACARBODUR ou similar, inclusive lixamento da superfície, regularização por enchimento aleatório e aplicação de adesivo epoxi para fixação e saturação das fibras de carbono. (desonerado)</v>
          </cell>
          <cell r="E2431" t="str">
            <v>m2</v>
          </cell>
          <cell r="F2431">
            <v>137.54</v>
          </cell>
        </row>
        <row r="2432">
          <cell r="C2432" t="str">
            <v>ET 64.05.0200 (/)</v>
          </cell>
          <cell r="D2432" t="str">
            <v>Tratamento de armadura de ferro em estrutura de concreto armado, com Sika - top 108, ou similar(desonerado)</v>
          </cell>
          <cell r="E2432" t="str">
            <v>m2</v>
          </cell>
          <cell r="F2432">
            <v>44.13</v>
          </cell>
        </row>
        <row r="2434">
          <cell r="C2434" t="str">
            <v>ET 69.05 Saco de Solo Cimento</v>
          </cell>
        </row>
        <row r="2435">
          <cell r="C2435" t="str">
            <v>ET 69.05.0100 (/)</v>
          </cell>
          <cell r="D2435" t="str">
            <v>Saco solo cimento (RIP RAP), com capacidade para 0,07m³ de material adensado, nas dimensões aproximadas de (0,60x0,58x0,20)m, com taxa de 10% de cimento, inclusive fornecimento de todos os materiais, dosagem, mistura, acondicionamento, costura e transporte manual equivalente a 20,00m na horizontal e 5,00m na vertical. (desonerado)</v>
          </cell>
          <cell r="E2435" t="str">
            <v>un</v>
          </cell>
          <cell r="F2435">
            <v>13.1</v>
          </cell>
        </row>
        <row r="2437">
          <cell r="C2437" t="str">
            <v>ET 74.05 Injeções e Consolidações</v>
          </cell>
        </row>
        <row r="2438">
          <cell r="C2438" t="str">
            <v>ET 74.05.0050 (/)</v>
          </cell>
          <cell r="D2438" t="str">
            <v>Berço de argamassa Epóxi (Grout). (desonerado)</v>
          </cell>
          <cell r="E2438" t="str">
            <v>m3</v>
          </cell>
          <cell r="F2438">
            <v>3818.67</v>
          </cell>
        </row>
        <row r="2439">
          <cell r="C2439" t="str">
            <v>ET 74.05.0100 (/)</v>
          </cell>
          <cell r="D2439" t="str">
            <v>Fixação de apoios estruturais, ancoragem de cabos, colagem de elementos pré-moldados, juntas de concretagem (juntas finas), fixação de chumbadores, calhas e guias, reparos em arestas de concreto aparente, trincas e defeitos superficiais e colagem de concreto velho com concreto novo com resina epoxica.  Fornecimento e aplicação. (desonerado)</v>
          </cell>
          <cell r="E2439" t="str">
            <v>Kg</v>
          </cell>
          <cell r="F2439">
            <v>51.61</v>
          </cell>
        </row>
        <row r="2440">
          <cell r="C2440" t="str">
            <v>ET 74.05.0150 (/)</v>
          </cell>
          <cell r="D2440" t="str">
            <v>Fornecimento e aplicação de Grout ou similar. (desonerado)</v>
          </cell>
          <cell r="E2440" t="str">
            <v>m3</v>
          </cell>
          <cell r="F2440">
            <v>3548.61</v>
          </cell>
        </row>
        <row r="2441">
          <cell r="C2441" t="str">
            <v>ET 74.05.0200 (A)</v>
          </cell>
          <cell r="D2441" t="str">
            <v>Injeção de calda de cimento, admitindo uma produção média bruta de 0,5saco/h, inclusive fornecimento dos materiais, medido por saco de 50Kg. (desonerado)</v>
          </cell>
          <cell r="E2441" t="str">
            <v>saco</v>
          </cell>
          <cell r="F2441">
            <v>170.79</v>
          </cell>
        </row>
        <row r="2442">
          <cell r="C2442" t="str">
            <v>ET 74.05.0203 (A)</v>
          </cell>
          <cell r="D2442" t="str">
            <v>Injeção de calda de cimento, admitindo uma produção média bruta de 1saco/h, inclusive fornecimento dos materiais, medido por saco de 50Kg. (desonerado)</v>
          </cell>
          <cell r="E2442" t="str">
            <v>saco</v>
          </cell>
          <cell r="F2442">
            <v>96.05</v>
          </cell>
        </row>
        <row r="2443">
          <cell r="C2443" t="str">
            <v>ET 74.05.0206 (A)</v>
          </cell>
          <cell r="D2443" t="str">
            <v>Injeção de calda de cimento, admitindo uma produção média bruta de 2 sacos/h, inclusive fornecimento dos materiais, medido por saco de 50Kg. (desonerado)</v>
          </cell>
          <cell r="E2443" t="str">
            <v>saco</v>
          </cell>
          <cell r="F2443">
            <v>57.44</v>
          </cell>
        </row>
        <row r="2444">
          <cell r="C2444" t="str">
            <v>ET 74.05.0250 (/)</v>
          </cell>
          <cell r="D2444" t="str">
            <v>Injeção de calda de cimento para chumbamento de tirantes, com pressão de 0,20MPa, aferida através de manômetro, incluindo todos os materiais, equipamentos e mão de obra. (desonerado)</v>
          </cell>
          <cell r="E2444" t="str">
            <v>saco</v>
          </cell>
          <cell r="F2444">
            <v>36.299999999999997</v>
          </cell>
        </row>
        <row r="2445">
          <cell r="C2445" t="str">
            <v>ET 74.05.0300 (/)</v>
          </cell>
          <cell r="D2445" t="str">
            <v>Injeção de resina Epóxica em fissuras de concreto estrutural, inclusive preparo do local, perfuração, vedação e fornecimento dos materiais a injetar.  Custo por metro linear de fissura. (desonerado)</v>
          </cell>
          <cell r="E2445" t="str">
            <v>m</v>
          </cell>
          <cell r="F2445">
            <v>115.25</v>
          </cell>
        </row>
        <row r="2446">
          <cell r="C2446" t="str">
            <v>ET 74.05.0350 (/)</v>
          </cell>
          <cell r="D2446" t="str">
            <v>Resina acrílica como ponte de aderência para argamassa em serviços de recuperação estrutural.  Fornecimento e aplicação. (desonerado)</v>
          </cell>
          <cell r="E2446" t="str">
            <v>m2</v>
          </cell>
          <cell r="F2446">
            <v>6.78</v>
          </cell>
        </row>
        <row r="2448">
          <cell r="C2448" t="str">
            <v>ET 79.05 Concreto com Aditivo</v>
          </cell>
        </row>
        <row r="2449">
          <cell r="C2449" t="str">
            <v>ET 79.05.0050 (/)</v>
          </cell>
          <cell r="D2449" t="str">
            <v>Aditivo a base de sílica ativa, dosado sobre o peso do cimento, na proporção média de 10%, incluindo mão-de-obra e perdas.  Por m3 de concreto. (desonerado)</v>
          </cell>
          <cell r="E2449" t="str">
            <v>m3</v>
          </cell>
          <cell r="F2449">
            <v>60.04</v>
          </cell>
        </row>
        <row r="2450">
          <cell r="C2450" t="str">
            <v>ET 79.05.0100 (/)</v>
          </cell>
          <cell r="D2450" t="str">
            <v>Concreto (Sikagrout ou similar) incluindo 50% de pedrisco, compreendendo fornecimento, preparo e lançamento. (desonerado)</v>
          </cell>
          <cell r="E2450" t="str">
            <v>m3</v>
          </cell>
          <cell r="F2450">
            <v>2399.1799999999998</v>
          </cell>
        </row>
        <row r="2451">
          <cell r="C2451" t="str">
            <v>ET 79.05.0150 (/)</v>
          </cell>
          <cell r="D2451" t="str">
            <v>Plastiment VZ líquido ou similar, adicionado ao concreto na proporção de 500g/saco de cimento. (desonerado)</v>
          </cell>
          <cell r="E2451" t="str">
            <v>Kg</v>
          </cell>
          <cell r="F2451">
            <v>4</v>
          </cell>
        </row>
        <row r="2453">
          <cell r="C2453" t="str">
            <v>ET 84.05 Construção de Maciço de Terra Armada</v>
          </cell>
        </row>
        <row r="2454">
          <cell r="C2454" t="str">
            <v>ET 84.05.0050 (A)</v>
          </cell>
          <cell r="D2454" t="str">
            <v>Terra armada para arrimo de maciço tipo Greide, isto é, para rampas de acesso e viadutos ou pontes com sobrecarga rodoviária, sendo a altura da soleira ao greide da pista entre 0m e 6m.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4" t="str">
            <v>m2</v>
          </cell>
          <cell r="F2454">
            <v>904.66</v>
          </cell>
        </row>
        <row r="2455">
          <cell r="C2455" t="str">
            <v>ET 84.05.0100 (A)</v>
          </cell>
          <cell r="D2455" t="str">
            <v>Terra armada para arrimo de maciço tipo Greide, isto é, para rampas de acesso e viadutos ou pontes com sobrecarga rodoviária, sendo a altura da soleira ao greide da pista entre 6m e 9m.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5" t="str">
            <v>m2</v>
          </cell>
          <cell r="F2455">
            <v>1003.66</v>
          </cell>
        </row>
        <row r="2456">
          <cell r="C2456" t="str">
            <v>ET 84.05.0150 (A)</v>
          </cell>
          <cell r="D2456" t="str">
            <v>Terra armada para arrimo de maciço tipo Greide, isto é, para rampas de acesso e viadutos ou pontes com sobrecarga rodoviária, sendo a altura da soleira ao greide da pista entre 9m e 12m.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6" t="str">
            <v>m2</v>
          </cell>
          <cell r="F2456">
            <v>1297.6600000000001</v>
          </cell>
        </row>
        <row r="2458">
          <cell r="C2458" t="str">
            <v>ET 89.05 Estrutura em Eucalipto</v>
          </cell>
        </row>
        <row r="2459">
          <cell r="C2459" t="str">
            <v>ET 89.05.0053 (/)</v>
          </cell>
          <cell r="D2459" t="str">
            <v>Pilar em madeira de reflorestamento, com 25cm de diâmetro, tratado com pintura imunizante Pentox ou similar, exclusive escavação, fundação e reaterro.  Fornecimento e assentamento. (desonerado)</v>
          </cell>
          <cell r="E2459" t="str">
            <v>m</v>
          </cell>
          <cell r="F2459">
            <v>53.37</v>
          </cell>
        </row>
        <row r="2460">
          <cell r="C2460" t="str">
            <v>ET 89.10 Estrutura em Madeira de Lei</v>
          </cell>
        </row>
        <row r="2461">
          <cell r="C2461" t="str">
            <v>ET 89.10.0500 (B)</v>
          </cell>
          <cell r="D2461" t="str">
            <v>Píer para atracação de embarcações estruturado em peças de madeira serrada, sendo as longarinas de 3"x9" e as transversinas de 3"x12", fixadas por barras inox rosqueadas de 1,00mx1/2", assoalho em ripas de madeira aparelhada de (2,5x10)cm, fixadas por pregos galvanizados de seção quadrada nas dimensões de (4,38x79)mm.  Todo conjunto assentado sobre pilares circulares com diâmetro de 40cm em concreto estrutural FCK=20MPa, revestido em tubo de PVC rígido de 400mm.  Fornecimento de todos materiais, colocação, instalação, transporte, topografia e montagem de todas as peças e acabamento final. (desonerado)</v>
          </cell>
          <cell r="E2461" t="str">
            <v>m2</v>
          </cell>
          <cell r="F2461">
            <v>761.7</v>
          </cell>
        </row>
        <row r="2463">
          <cell r="C2463" t="str">
            <v>ET 98.99 Diversos</v>
          </cell>
        </row>
        <row r="2464">
          <cell r="C2464" t="str">
            <v>ET 98.99.0050 (A)</v>
          </cell>
          <cell r="D2464" t="str">
            <v>Placa pré-moldada de concreto armado com 6cm de espessura, confeccionada com concreto importado de usina, dosado para fck=24MPa e 8% de microssílica, compreendendo lançamento e adensamento mecânico, inclusive transporte e colocação sobre vigas, com guindaste. (desonerado)</v>
          </cell>
          <cell r="E2464" t="str">
            <v>m2</v>
          </cell>
          <cell r="F2464">
            <v>106.83</v>
          </cell>
        </row>
        <row r="2468">
          <cell r="C2468" t="str">
            <v>FD 04.05 Cravação de Estacas de Aço</v>
          </cell>
        </row>
        <row r="2469">
          <cell r="C2469" t="str">
            <v>FD 04.05.0050 (A)</v>
          </cell>
          <cell r="D2469" t="str">
            <v>Cravação de estaca de aço, perfil H de (6"x6"), 1ª alma, em terreno de média resistência à penetração, inclusive fornecimento e um corte ao maçarico e perda de 5% do perfil, exclusive emendas entaladas. (desonerado)</v>
          </cell>
          <cell r="E2469" t="str">
            <v>m</v>
          </cell>
          <cell r="F2469">
            <v>256.24</v>
          </cell>
        </row>
        <row r="2470">
          <cell r="C2470" t="str">
            <v>FD 04.05.0100 (/)</v>
          </cell>
          <cell r="D2470" t="str">
            <v>Cravação de estaca de aço I, de 15" a 20", em terreno de média resistência à penetração, inclusive um corte ao maçarico, exclusive emendas, fornecimento e perdas do perfil. (desonerado)</v>
          </cell>
          <cell r="E2470" t="str">
            <v>m</v>
          </cell>
          <cell r="F2470">
            <v>74.319999999999993</v>
          </cell>
        </row>
        <row r="2471">
          <cell r="C2471" t="str">
            <v>FD 04.05.0150 (A)</v>
          </cell>
          <cell r="D2471" t="str">
            <v>Cravação de estaca, trilho TR-37, duplo, em terreno de média resistência à penetração, inclusive fornecimento, um corte ao maçarico e perdas, exclusive emendas transversais e dispositivos contra a punção. (desonerado)</v>
          </cell>
          <cell r="E2471" t="str">
            <v>m</v>
          </cell>
          <cell r="F2471">
            <v>457.94</v>
          </cell>
        </row>
        <row r="2472">
          <cell r="C2472" t="str">
            <v>FD 04.05.0200 (A)</v>
          </cell>
          <cell r="D2472" t="str">
            <v>Cravação de estaca, trilho TR-37, simples, em terreno de média resistência à penetração, inclusive fornecimento dos materiais, um corte ao maçarico e perdas, exclusive emendas transversais e dispositivos contra a punção. (desonerado)</v>
          </cell>
          <cell r="E2472" t="str">
            <v>m</v>
          </cell>
          <cell r="F2472">
            <v>196.24</v>
          </cell>
        </row>
        <row r="2473">
          <cell r="C2473" t="str">
            <v>FD 04.10 Cravação de Estacas Pré-Moldada em Concreto e Emenda Metálica</v>
          </cell>
        </row>
        <row r="2474">
          <cell r="C2474" t="str">
            <v>FD 04.10.0050 (/)</v>
          </cell>
          <cell r="D2474" t="str">
            <v>Cravação de estaca pré-moldada, de concreto armado centrifugado, tipo Scac Standard ou similar, com diâmetro de 20cm e capacidade de carga de 25t a 30t, inclusive fornecimento e exclusive emendas e transporte do Bate Estaca. (desonerado)</v>
          </cell>
          <cell r="E2474" t="str">
            <v>m</v>
          </cell>
          <cell r="F2474">
            <v>137.93</v>
          </cell>
        </row>
        <row r="2475">
          <cell r="C2475" t="str">
            <v>FD 04.10.0100 (A)</v>
          </cell>
          <cell r="D2475" t="str">
            <v>Cravação de estaca pré-moldada, de concreto armado centrifugado, tipo Scac Standard ou similar, com diâmetro de 26cm e capacidade de carga de 30t a 40t, inclusive fornecimento e exclusive emendas e transporte de Bate Estaca. (desonerado)</v>
          </cell>
          <cell r="E2475" t="str">
            <v>m</v>
          </cell>
          <cell r="F2475">
            <v>159.18</v>
          </cell>
        </row>
        <row r="2476">
          <cell r="C2476" t="str">
            <v>FD 04.10.0150 (A)</v>
          </cell>
          <cell r="D2476" t="str">
            <v>Cravação de estaca pré-moldada, de concreto armado centrifugado, tipo Scac Standard ou similar, com diâmetro de 33cm e capacidade de carga de 40t a 60t, inclusive fornecimento e exclusive emendas e transporte de Bate Estaca. (desonerado)</v>
          </cell>
          <cell r="E2476" t="str">
            <v>m</v>
          </cell>
          <cell r="F2476">
            <v>217.15</v>
          </cell>
        </row>
        <row r="2477">
          <cell r="C2477" t="str">
            <v>FD 04.10.0200 (/)</v>
          </cell>
          <cell r="D2477" t="str">
            <v>Emenda metálica em estaca pré-moldada tipo Scac Standard ou similar, com diâmetro de 20cm e capacidade de carga de 25t a 30t. (desonerado)</v>
          </cell>
          <cell r="E2477" t="str">
            <v>un</v>
          </cell>
          <cell r="F2477">
            <v>42.99</v>
          </cell>
        </row>
        <row r="2478">
          <cell r="C2478" t="str">
            <v>FD 04.10.0250 (/)</v>
          </cell>
          <cell r="D2478" t="str">
            <v>Emenda metálica em estaca pré-moldada tipo Scac Standard ou similar, com diâmetro de 26cm e capacidade de carga de 30t a 40t. (desonerado)</v>
          </cell>
          <cell r="E2478" t="str">
            <v>un</v>
          </cell>
          <cell r="F2478">
            <v>55.89</v>
          </cell>
        </row>
        <row r="2479">
          <cell r="C2479" t="str">
            <v>FD 04.10.0300 (/)</v>
          </cell>
          <cell r="D2479" t="str">
            <v>Emenda metálica em estaca pré-moldada tipo Scac Standard ou similar, com diâmetro de 33cm e capacidade de carga de 40t a 60t. (desonerado)</v>
          </cell>
          <cell r="E2479" t="str">
            <v>un</v>
          </cell>
          <cell r="F2479">
            <v>70.91</v>
          </cell>
        </row>
        <row r="2480">
          <cell r="C2480" t="str">
            <v>FD 04.10.0350 (/)</v>
          </cell>
          <cell r="D2480" t="str">
            <v>Emenda de estaca pré-moldada de concreto armado, tipo POE-XR ou similar, com diâmetro nominal de 455mm. (desonerado)</v>
          </cell>
          <cell r="E2480" t="str">
            <v>un</v>
          </cell>
          <cell r="F2480">
            <v>72.599999999999994</v>
          </cell>
        </row>
        <row r="2481">
          <cell r="C2481" t="str">
            <v>FD 04.10.0400 (B)</v>
          </cell>
          <cell r="D2481" t="str">
            <v>Fornecimento e cravação vertical de estaca pré-moldada de concreto armado com fck de 22,5 MPa, POE-XR ou similar, com diâmetro nominal de 455mm, inclusive o transporte da estaca, exclusive emendas, a mobilização e a desmobilização do bate estacas. (desonerado)</v>
          </cell>
          <cell r="E2481" t="str">
            <v>m</v>
          </cell>
          <cell r="F2481">
            <v>291.02999999999997</v>
          </cell>
        </row>
        <row r="2482">
          <cell r="C2482" t="str">
            <v>FD 04.10.0500 (B)</v>
          </cell>
          <cell r="D2482" t="str">
            <v>Fornecimento e cravação inclinada até 12º de estaca pré-moldada de concreto armado com fck de 22,5 MPa, POE-XR ou similar, com diâmetro nominal de 455mm, inclusive o transporte da estaca, exclusive emendas, a mobilização e a desmobilização do bate estacas. (desonerado)</v>
          </cell>
          <cell r="E2482" t="str">
            <v>m</v>
          </cell>
          <cell r="F2482">
            <v>304.60000000000002</v>
          </cell>
        </row>
        <row r="2483">
          <cell r="C2483" t="str">
            <v>FD 04.15 Cravação de Estacas de Eucalipto</v>
          </cell>
        </row>
        <row r="2484">
          <cell r="C2484" t="str">
            <v>FD 04.15.0050 (A)</v>
          </cell>
          <cell r="D2484" t="str">
            <v>Cravação de estaca em madeira de reflorestamento, com diâmetro de 25cm, em terreno de fraca resistência à penetração, inclusive fornecimento da estaca. (desonerado)</v>
          </cell>
          <cell r="E2484" t="str">
            <v>m</v>
          </cell>
          <cell r="F2484">
            <v>72.099999999999994</v>
          </cell>
        </row>
        <row r="2485">
          <cell r="C2485" t="str">
            <v>FD 04.15.0100 (A)</v>
          </cell>
          <cell r="D2485" t="str">
            <v>Cravação de estaca em madeira de reflorestamento, com diâmetro de 25cm, em terreno de média resistência à penetração, inclusive fornecimento da estaca. (desonerado)</v>
          </cell>
          <cell r="E2485" t="str">
            <v>m</v>
          </cell>
          <cell r="F2485">
            <v>80.67</v>
          </cell>
        </row>
        <row r="2486">
          <cell r="C2486" t="str">
            <v>FD 04.20 Estaca de Concreto Armado Moldado no Terreno</v>
          </cell>
        </row>
        <row r="2487">
          <cell r="C2487" t="str">
            <v>FD 04.20.0050 (A)</v>
          </cell>
          <cell r="D2487" t="str">
            <v>Estaca de concreto armado, moldado no terreno, tipo Franki Standard ou similar, com diâmetro de 400mm, profundidade até 16m, capacidade média de carga igual a 70t, inclusive fornecimento dos materiais, considerando o trecho cravado e concretado. (desonerado)</v>
          </cell>
          <cell r="E2487" t="str">
            <v>m</v>
          </cell>
          <cell r="F2487">
            <v>171.21</v>
          </cell>
        </row>
        <row r="2488">
          <cell r="C2488" t="str">
            <v>FD 04.20.0100 (/)</v>
          </cell>
          <cell r="D2488" t="str">
            <v>Estaca de concreto armado, moldado no terreno, tipo Franki Standart ou similar, com diâmetro de 600m, profundidade até 16m, capacidade média de carga igual 170t, inclusive fornecimento dos materiais, considerando o trecho cravado e concretado. (desonerado)</v>
          </cell>
          <cell r="E2488" t="str">
            <v>m</v>
          </cell>
          <cell r="F2488">
            <v>301.52999999999997</v>
          </cell>
        </row>
        <row r="2489">
          <cell r="C2489" t="str">
            <v>FD 04.23 Estaca Escavada</v>
          </cell>
        </row>
        <row r="2490">
          <cell r="C2490" t="str">
            <v>FD 04.23.0025 (/)</v>
          </cell>
          <cell r="D2490" t="str">
            <v>Estaca de concreto armado, moldada no terreno, tipo hélice contínua, diâmetro de 400mm, capacidade de carga de 60t a 80t, inclusive fornecimento dos materiais, considerando o trecho cravado e concretado. (desonerado)</v>
          </cell>
          <cell r="E2490" t="str">
            <v>m</v>
          </cell>
          <cell r="F2490">
            <v>243.52</v>
          </cell>
        </row>
        <row r="2491">
          <cell r="C2491" t="str">
            <v>FD 04.23.0028 (/)</v>
          </cell>
          <cell r="D2491" t="str">
            <v>Estaca de concreto armado, moldada no terreno, tipo hélice contínua, diâmetro de 500mm, capacidade de carga de 80t a 130t, inclusive fornecimento dos materiais, considerando o trecho cravado e concretado. (desonerado)</v>
          </cell>
          <cell r="E2491" t="str">
            <v>m</v>
          </cell>
          <cell r="F2491">
            <v>297.74</v>
          </cell>
        </row>
        <row r="2492">
          <cell r="C2492" t="str">
            <v>FD 04.23.0050 (A)</v>
          </cell>
          <cell r="D2492" t="str">
            <v>Estaca de concreto armado, moldada no terreno tipo hélice contínua, com diâmetro de 600mm, com capacidade de carga de 131 a 150t, incluindo o fornecimento de todos os materiais, considerando o trecho cravado e concretado. (desonerado)</v>
          </cell>
          <cell r="E2492" t="str">
            <v>m</v>
          </cell>
          <cell r="F2492">
            <v>439.51</v>
          </cell>
        </row>
        <row r="2493">
          <cell r="C2493" t="str">
            <v>FD 04.25 Tubulão com Camisa de Concreto Armado</v>
          </cell>
        </row>
        <row r="2494">
          <cell r="C2494" t="str">
            <v>FD 04.25.0050 (B)</v>
          </cell>
          <cell r="D2494" t="str">
            <v>Tubulão com camisa de concreto armado com diâmetro de 1m.  Fornecimento, preparo e colocação dos materiais para execução (concreto fck=18,5MPa para camisa e fck=15MPa para enchimento, forma curva, aço CA-50). (desonerado)</v>
          </cell>
          <cell r="E2494" t="str">
            <v>m</v>
          </cell>
          <cell r="F2494">
            <v>667.96</v>
          </cell>
        </row>
        <row r="2495">
          <cell r="C2495" t="str">
            <v>FD 04.25.0100 (C)</v>
          </cell>
          <cell r="D2495" t="str">
            <v>Tubulão com camisa de concreto armado, tendo 1m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mais 40% ou 55%, respectivamente. (desonerado)</v>
          </cell>
          <cell r="E2495" t="str">
            <v>m</v>
          </cell>
          <cell r="F2495">
            <v>1120.02</v>
          </cell>
        </row>
        <row r="2496">
          <cell r="C2496" t="str">
            <v>FD 04.25.0150 (B)</v>
          </cell>
          <cell r="D2496" t="str">
            <v>Tubulão com camisa de concreto armado com diâmetro de 1,20m.  Fornecimento, preparo e execução (concreto fck=18MPa) para camisa  e fck=15MPa para enchimento, forma curva, aço CA-50B. (desonerado)</v>
          </cell>
          <cell r="E2496" t="str">
            <v>m</v>
          </cell>
          <cell r="F2496">
            <v>913.99</v>
          </cell>
        </row>
        <row r="2497">
          <cell r="C2497" t="str">
            <v>FD 04.25.0200 (B)</v>
          </cell>
          <cell r="D2497" t="str">
            <v>Tubulão com camisa de concreto armado com diâmetro de 1,2m.  Fornecimento, preparo e colocação dos materiais (concreto fck=15MPa) para execução de base alargada. (desonerado)</v>
          </cell>
          <cell r="E2497" t="str">
            <v>m3</v>
          </cell>
          <cell r="F2497">
            <v>435.8</v>
          </cell>
        </row>
        <row r="2498">
          <cell r="C2498" t="str">
            <v>FD 04.25.0250 (B)</v>
          </cell>
          <cell r="D2498" t="str">
            <v>Tubulão com camisa de concreto armado, tendo 1,20m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8" t="str">
            <v>m</v>
          </cell>
          <cell r="F2498">
            <v>1562.15</v>
          </cell>
        </row>
        <row r="2499">
          <cell r="C2499" t="str">
            <v>FD 04.25.0300 (B)</v>
          </cell>
          <cell r="D2499" t="str">
            <v>Tubulão com camisa de concreto armado, tendo 1,40m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9" t="str">
            <v>m</v>
          </cell>
          <cell r="F2499">
            <v>2111.66</v>
          </cell>
        </row>
        <row r="2500">
          <cell r="C2500" t="str">
            <v>FD 04.25.0350 (B)</v>
          </cell>
          <cell r="D2500" t="str">
            <v>Tubulão com camisa de concreto armado, tendo 1,50m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500" t="str">
            <v>m</v>
          </cell>
          <cell r="F2500">
            <v>2226.02</v>
          </cell>
        </row>
        <row r="2501">
          <cell r="C2501" t="str">
            <v>FD 04.30 Escavação de Base de Tubulões</v>
          </cell>
        </row>
        <row r="2502">
          <cell r="C2502" t="str">
            <v>FD 04.30.0050 (C)</v>
          </cell>
          <cell r="D2502" t="str">
            <v>Escavação de base alargada de tubulões, estando o plano inferior da mesma até 10m da cota arrasamento, considerando-se escavação em material de 1ª categoria, exclusive carga, transporte e descarga do material escavado, matacões de material de 2ª e 3ª categorias porventura encontrados, que deverão ser medidos à parte.  No caso do plano inferior da base estar situado entre 10m e 20m de profundidade, acrescentar 35% ao preço do item.  Em cada caso, para escavação em material de 2ª ou 3ª categorias, adotar o valor do caso mais 55% ou 75%, respectivamente. (desonerado)</v>
          </cell>
          <cell r="E2502" t="str">
            <v>m3</v>
          </cell>
          <cell r="F2502">
            <v>1505.7</v>
          </cell>
        </row>
        <row r="2503">
          <cell r="C2503" t="str">
            <v>FD 04.35 Emendas de Perfil de Aço e Trilhos para Estacas</v>
          </cell>
        </row>
        <row r="2504">
          <cell r="C2504" t="str">
            <v>FD 04.35.0050 (/)</v>
          </cell>
          <cell r="D2504" t="str">
            <v>Emenda de perfil de aço H, de 6", 1ª alma, para estaca, considerando-se um corte ao maçarico e soldagem de topo em todo o perímetro e de 4 talas, em barras chatas de 5/16" de espessura, inclusive fornecimento de todo o material. (desonerado)</v>
          </cell>
          <cell r="E2504" t="str">
            <v>un</v>
          </cell>
          <cell r="F2504">
            <v>88.87</v>
          </cell>
        </row>
        <row r="2505">
          <cell r="C2505" t="str">
            <v>FD 04.35.0100 (/)</v>
          </cell>
          <cell r="D2505" t="str">
            <v>Emenda de perfil de aço I, de 10", 1ª alma, para estaca, considerando-se um corte ao maçarico e soldagem de topo em todo o perímetro e de 4 talas, em barras chatas de 5/16" de espessura, inclusive fornecimento de todo o material. (desonerado)</v>
          </cell>
          <cell r="E2505" t="str">
            <v>un</v>
          </cell>
          <cell r="F2505">
            <v>102.87</v>
          </cell>
        </row>
        <row r="2506">
          <cell r="C2506" t="str">
            <v>FD 04.35.0150 (/)</v>
          </cell>
          <cell r="D2506" t="str">
            <v>Emenda de perfil de aço I, de 12", 1ª alma, para estaca, considerando-se um corte ao maçarico e soldagem de topo em todo o perímetro e de 4 talas, em barras chatas de 5/16" de espessura, inclusive fornecimento de todo o material. (desonerado)</v>
          </cell>
          <cell r="E2506" t="str">
            <v>un</v>
          </cell>
          <cell r="F2506">
            <v>547.79</v>
          </cell>
        </row>
        <row r="2507">
          <cell r="C2507" t="str">
            <v>FD 04.35.0200 (/)</v>
          </cell>
          <cell r="D2507" t="str">
            <v>Emenda de perfil de aço I, de 15", 1ª alma, para estaca, considerando-se um corte ao maçarico e soldagem de topo em todo o perímetro e de 4 talas, em barras chatas de 5/16" de espessura, inclusive fornecimento de todo o material. (desonerado)</v>
          </cell>
          <cell r="E2507" t="str">
            <v>un</v>
          </cell>
          <cell r="F2507">
            <v>617.96</v>
          </cell>
        </row>
        <row r="2508">
          <cell r="C2508" t="str">
            <v>FD 04.35.0250 (/)</v>
          </cell>
          <cell r="D2508" t="str">
            <v>Trilho TR-32 ou similar, usado.  Fornecimento. (desonerado)</v>
          </cell>
          <cell r="E2508" t="str">
            <v>Kg</v>
          </cell>
          <cell r="F2508">
            <v>4</v>
          </cell>
        </row>
        <row r="2509">
          <cell r="C2509" t="str">
            <v>FD 04.35.0253 (/)</v>
          </cell>
          <cell r="D2509" t="str">
            <v>Trilho TR-37 ou similar, usado.  Fornecimento. (desonerado)</v>
          </cell>
          <cell r="E2509" t="str">
            <v>Kg</v>
          </cell>
          <cell r="F2509">
            <v>4</v>
          </cell>
        </row>
        <row r="2510">
          <cell r="C2510" t="str">
            <v>FD 04.40 Arrasamento Manual (marreta e ponteiro) de Estaca de Concreto Armado</v>
          </cell>
        </row>
        <row r="2511">
          <cell r="C2511" t="str">
            <v>FD 04.40.0050 (A)</v>
          </cell>
          <cell r="D2511" t="str">
            <v>Arrasamento de estaca de concreto armado, até 30cm de lado ou diâmetro. (desonerado)</v>
          </cell>
          <cell r="E2511" t="str">
            <v>un</v>
          </cell>
          <cell r="F2511">
            <v>35.58</v>
          </cell>
        </row>
        <row r="2512">
          <cell r="C2512" t="str">
            <v>FD 04.40.0100 (B)</v>
          </cell>
          <cell r="D2512" t="str">
            <v>Arrasamento de estaca de concreto armado, de 31 a 50cm de lado ou de diâmetro. (desonerado)</v>
          </cell>
          <cell r="E2512" t="str">
            <v>un</v>
          </cell>
          <cell r="F2512">
            <v>68</v>
          </cell>
        </row>
        <row r="2513">
          <cell r="C2513" t="str">
            <v>FD 04.40.0150 (B)</v>
          </cell>
          <cell r="D2513" t="str">
            <v>Arrasamento de estaca de concreto armado, de 51 a 80cm de lado ou de diâmetro. (desonerado)</v>
          </cell>
          <cell r="E2513" t="str">
            <v>un</v>
          </cell>
          <cell r="F2513">
            <v>103.57</v>
          </cell>
        </row>
        <row r="2514">
          <cell r="C2514" t="str">
            <v>FD 04.40.0200 (B)</v>
          </cell>
          <cell r="D2514" t="str">
            <v>Arrasamento de tubulão de concreto, com diâmetro acima de 80cm. (desonerado)</v>
          </cell>
          <cell r="E2514" t="str">
            <v>un</v>
          </cell>
          <cell r="F2514">
            <v>139.13999999999999</v>
          </cell>
        </row>
        <row r="2515">
          <cell r="C2515" t="str">
            <v>FD 04.45 Escora de Perfil de Aço</v>
          </cell>
        </row>
        <row r="2516">
          <cell r="C2516" t="str">
            <v>FD 04.45.0050 (/)</v>
          </cell>
          <cell r="D2516" t="str">
            <v>Placa de aço contra a punção, com espessura de 1/2", soldada sobre cabeça de estaca metálica de perfil de 10", inclusive fornecimento. (desonerado)</v>
          </cell>
          <cell r="E2516" t="str">
            <v>un</v>
          </cell>
          <cell r="F2516">
            <v>81.260000000000005</v>
          </cell>
        </row>
        <row r="2517">
          <cell r="C2517" t="str">
            <v>FD 04.55 Cravação de Perfil - Pranchada Horizontal</v>
          </cell>
        </row>
        <row r="2518">
          <cell r="C2518" t="str">
            <v>FD 04.55.0051 (/)</v>
          </cell>
          <cell r="D2518" t="str">
            <v>Cravação de perfil H, de (6"x6"), 1ª alma, até 9m de comprimento, em terreno de fraca resistência à penetração, admitindo-se sua utilização 5 vezes, para execução de pranchada horizontal, inclusive fornecimento.  Considerando a cravação com Bate Estacas e retirada com escavadeira, transporte interno e limpeza do perfil após cada utilização. (desonerado)</v>
          </cell>
          <cell r="E2518" t="str">
            <v>m</v>
          </cell>
          <cell r="F2518">
            <v>105.56</v>
          </cell>
        </row>
        <row r="2519">
          <cell r="C2519" t="str">
            <v>FD 04.60 Cravação de Estaca Prancha</v>
          </cell>
        </row>
        <row r="2520">
          <cell r="C2520" t="str">
            <v>FD 04.60.0050 (/)</v>
          </cell>
          <cell r="D2520" t="str">
            <v>Cravação de estaca prancha de concreto pré-moldado, com largura útil de 30cm e comprimento até 7m, considerando-se toda a superfície da estaca, em terreno de resistência a penetração, exclusive estaca. (desonerado)</v>
          </cell>
          <cell r="E2520" t="str">
            <v>m2</v>
          </cell>
          <cell r="F2520">
            <v>139.5</v>
          </cell>
        </row>
        <row r="2521">
          <cell r="C2521" t="str">
            <v>FD 04.65 Estaca Raiz</v>
          </cell>
        </row>
        <row r="2522">
          <cell r="C2522" t="str">
            <v>FD 04.65.0050 (/)</v>
          </cell>
          <cell r="D2522" t="str">
            <v>Estaca raíz com diâmetro de 6", perfurada em solo, incluindo a perfuração, o fornecimento de todos os materiais e a injeção. (desonerado)</v>
          </cell>
          <cell r="E2522" t="str">
            <v>m</v>
          </cell>
          <cell r="F2522">
            <v>355.5</v>
          </cell>
        </row>
        <row r="2523">
          <cell r="C2523" t="str">
            <v>FD 04.65.0100 (/)</v>
          </cell>
          <cell r="D2523" t="str">
            <v>Estaca raíz com diâmetro de 8", perfurada em solo,  incluindo a perfuração, o fornecimento de todos os materiais e a injeção. (desonerado)</v>
          </cell>
          <cell r="E2523" t="str">
            <v>m</v>
          </cell>
          <cell r="F2523">
            <v>467.48</v>
          </cell>
        </row>
        <row r="2524">
          <cell r="C2524" t="str">
            <v>FD 04.65.0150 (/)</v>
          </cell>
          <cell r="D2524" t="str">
            <v>Estaca raíz com diâmetro de 10", perfurada em solo,  incluindo a perfuração, o fornecimento de todos os materiais e a injeção. (desonerado)</v>
          </cell>
          <cell r="E2524" t="str">
            <v>m</v>
          </cell>
          <cell r="F2524">
            <v>566.80999999999995</v>
          </cell>
        </row>
        <row r="2525">
          <cell r="C2525" t="str">
            <v>FD 04.65.0200 (/)</v>
          </cell>
          <cell r="D2525" t="str">
            <v>Estaca raíz com diâmetro de 12", perfurada em solo,  incluindo a perfuração, o fornecimento de todos os materiais e a injeção. (desonerado)</v>
          </cell>
          <cell r="E2525" t="str">
            <v>m</v>
          </cell>
          <cell r="F2525">
            <v>746.41</v>
          </cell>
        </row>
        <row r="2527">
          <cell r="C2527" t="str">
            <v>FD 09.05 Ensecadeira de Estacas Pranchas de Aço</v>
          </cell>
        </row>
        <row r="2528">
          <cell r="C2528" t="str">
            <v>FD 09.05.0050 (/)</v>
          </cell>
          <cell r="D2528" t="str">
            <v>Ensecadeira de estacas-prancha de aço, tipo Armco ou similar, bitola  MSG-7 tipo flange,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8" t="str">
            <v>m2</v>
          </cell>
          <cell r="F2528">
            <v>179.37</v>
          </cell>
        </row>
        <row r="2529">
          <cell r="C2529" t="str">
            <v>FD 09.05.0100 (/)</v>
          </cell>
          <cell r="D2529" t="str">
            <v>Ensecadeira de estacas-prancha de aço, tipo Armco ou similar, bitola MSG-7 tipo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9" t="str">
            <v>m2</v>
          </cell>
          <cell r="F2529">
            <v>301.52</v>
          </cell>
        </row>
        <row r="2530">
          <cell r="C2530" t="str">
            <v>FD 09.10 Ensecadeira de Estacas Pranchas de Madeira</v>
          </cell>
        </row>
        <row r="2531">
          <cell r="C2531" t="str">
            <v>FD 09.10.0050 (/)</v>
          </cell>
          <cell r="D2531" t="str">
            <v>Ensecadeira simples (escoramento fechado) de estacas-prancha em madeira serrada, sem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As estacas usadas 4 vezes, as guias 3 vezes e as estroncas 2 vezes. (desonerado)</v>
          </cell>
          <cell r="E2531" t="str">
            <v>m2</v>
          </cell>
          <cell r="F2531">
            <v>177.09</v>
          </cell>
        </row>
        <row r="2532">
          <cell r="C2532" t="str">
            <v>FD 09.10.0100 (/)</v>
          </cell>
          <cell r="D2532" t="str">
            <v>Ensecadeira simples (escoramento fechado) de estacas-prancha em madeira maciça, serrada, de (3" x 9"), sem encaixe, em valas de até 3m de largura, medida apenas a superfície útil cobrindo a parede da vala, esta com profundidade até 4,50m, em terreno de fraca resistência à penetração, sendo a cravação com compressor e a extração com escavadeira.  Fornecimento, execução e retirada de todos os materiais.  As estacas usadas 4 vezes, as guias 3 vezes e as estroncas 2 vezes. (desonerado)</v>
          </cell>
          <cell r="E2532" t="str">
            <v>m2</v>
          </cell>
          <cell r="F2532">
            <v>185.94</v>
          </cell>
        </row>
        <row r="2533">
          <cell r="C2533" t="str">
            <v>FD 09.15 Ensecadeira Simples de Estacas Pranchas de Pinho</v>
          </cell>
        </row>
        <row r="2534">
          <cell r="C2534" t="str">
            <v>FD 09.15.0050 (/)</v>
          </cell>
          <cell r="D2534" t="str">
            <v>Ensecadeira simples (escoramento fechado) de estacas-prancha de madeira serrada, sem encaixe, em valas de até 3m de largura e até 3m de profundidade, sendo a cravação manual  e sem ficha e a extração com Carregador Frontal.  Estacas, longarinas e estroncas usadas 3 vezes. (desonerado)</v>
          </cell>
          <cell r="E2534" t="str">
            <v>m2</v>
          </cell>
          <cell r="F2534">
            <v>147.74</v>
          </cell>
        </row>
        <row r="2535">
          <cell r="C2535" t="str">
            <v>FD 09.20 Ensecadeira de Sacos de Areia</v>
          </cell>
        </row>
        <row r="2536">
          <cell r="C2536" t="str">
            <v>FD 09.20.0050 (A)</v>
          </cell>
          <cell r="D2536" t="str">
            <v>Barragem provisória ou ensecadeira, para desvios de pequenos cursos d'água, com saco de areia. (desonerado)</v>
          </cell>
          <cell r="E2536" t="str">
            <v>un</v>
          </cell>
          <cell r="F2536">
            <v>52.36</v>
          </cell>
        </row>
        <row r="2537">
          <cell r="C2537" t="str">
            <v>FD 09.25 Escoramento de Vala Madeira com Escavadeira Hidráulica</v>
          </cell>
        </row>
        <row r="2538">
          <cell r="C2538" t="str">
            <v>FD 09.25.0050 (/)</v>
          </cell>
          <cell r="D2538" t="str">
            <v>Escoramento de vala/cava até 4m de profundidade com pranchões de madeira serrada, utilizando Escavadeira Hidráulica na cravação e retirada dos pranchões.  A medição do serviço é feita pela área efetivamente em contato com os pranchões.  Considerando a madeira reutilizada 4 vezes.  Fornecimento e colocação. (desonerado)</v>
          </cell>
          <cell r="E2538" t="str">
            <v>m2</v>
          </cell>
          <cell r="F2538">
            <v>41.1</v>
          </cell>
        </row>
        <row r="2539">
          <cell r="C2539" t="str">
            <v>FD 09.30 Consolo e Escora de Perfil de Aço</v>
          </cell>
        </row>
        <row r="2540">
          <cell r="C2540" t="str">
            <v>FD 09.30.0050 (/)</v>
          </cell>
          <cell r="D2540" t="str">
            <v>Consolo de perfil de aço, com peso até 10Kg, para suporte de guia (viga, longarina), em trabalhos do escoramento e congêneres, soldado em estaca do mesmo material, inclusive fornecimento, colocação e retirada, admitindo-se sua utilização 10 vezes. (desonerado)</v>
          </cell>
          <cell r="E2540" t="str">
            <v>un</v>
          </cell>
          <cell r="F2540">
            <v>75.78</v>
          </cell>
        </row>
        <row r="2541">
          <cell r="C2541" t="str">
            <v>FD 09.30.0100 (/)</v>
          </cell>
          <cell r="D2541" t="str">
            <v>Estronca (escora) de perfil de aço I, de 6", 1ª alma, em trabalhos de escoramento e congêneres, tendo comprimento de 2,50m a 3m, soldada em guias, inclusive fornecimento, colocação, retirada e transporte interno com caminhão, admitindo-se sua utilização 7 vezes. (desonerado)</v>
          </cell>
          <cell r="E2541" t="str">
            <v>un</v>
          </cell>
          <cell r="F2541">
            <v>103.2</v>
          </cell>
        </row>
        <row r="2542">
          <cell r="C2542" t="str">
            <v>FD 09.30.0151 (/)</v>
          </cell>
          <cell r="D2542" t="str">
            <v>Guia (viga, longarina) de perfil de aço I, de 6", 1ª alma, em trabalhos de escoramento e congêneres, soldada sobre consolos e estacas, estas intercaladas de 1,50m a 2m inclusive fornecimento, colocação, retirada e transporte interno, admitindo-se sua utilização 7 vezes. (desonerado)</v>
          </cell>
          <cell r="E2542" t="str">
            <v>m</v>
          </cell>
          <cell r="F2542">
            <v>42.33</v>
          </cell>
        </row>
        <row r="2544">
          <cell r="C2544" t="str">
            <v>FD 14.05 Parede Diafragma</v>
          </cell>
        </row>
        <row r="2545">
          <cell r="C2545" t="str">
            <v>FD 14.05.0050 (C)</v>
          </cell>
          <cell r="D2545" t="str">
            <v>Execução de parede diafragmada, com 0,60m de espessura, incluindo escavação de trincheira, preparo da lama bentonita, carga do material escavado, operação de colocação da armadura (gaiola) e lançamento do concreto, exclusive o fornecimento do concreto, do aço e da bentonita. (desonerado)</v>
          </cell>
          <cell r="E2545" t="str">
            <v>m2</v>
          </cell>
          <cell r="F2545">
            <v>460.87</v>
          </cell>
        </row>
        <row r="2546">
          <cell r="C2546" t="str">
            <v>FD 14.05.0100 (/)</v>
          </cell>
          <cell r="D2546" t="str">
            <v>Gaiola armadura para parede diafragma, em aço CA-50, incluindo fornecimento, perdas, corte, dobragem, montagem e soldas. (desonerado)</v>
          </cell>
          <cell r="E2546" t="str">
            <v>Kg</v>
          </cell>
          <cell r="F2546">
            <v>6.61</v>
          </cell>
        </row>
        <row r="2548">
          <cell r="C2548" t="str">
            <v>FD 19.05 Fundações de Alvenaria de Pedra</v>
          </cell>
        </row>
        <row r="2549">
          <cell r="C2549" t="str">
            <v>FD 19.05.0050 (/)</v>
          </cell>
          <cell r="D2549" t="str">
            <v>Fundação de alvenaria de pedra, com argamassa de cimento saibro e areia, no traço 1:2:3, tendo 0,35 a 0,45m de largura. (desonerado)</v>
          </cell>
          <cell r="E2549" t="str">
            <v>m3</v>
          </cell>
          <cell r="F2549">
            <v>381.81</v>
          </cell>
        </row>
        <row r="2550">
          <cell r="C2550" t="str">
            <v>FD 19.05.0100 (/)</v>
          </cell>
          <cell r="D2550" t="str">
            <v>Fundação de alvenaria de pedra, com argamassa de cimento saibro e areia, no traço 1:2:3, tendo 0,60 a 0,80m de largura. (desonerado)</v>
          </cell>
          <cell r="E2550" t="str">
            <v>m3</v>
          </cell>
          <cell r="F2550">
            <v>463.33</v>
          </cell>
        </row>
        <row r="2554">
          <cell r="C2554" t="str">
            <v>IP 04.05 Postes de Concreto</v>
          </cell>
        </row>
        <row r="2555">
          <cell r="C2555" t="str">
            <v>IP 04.05.0200 (/)</v>
          </cell>
          <cell r="D2555" t="str">
            <v>Poste de concreto, com seção circular, reto, com 9 m de comprimento, tipo leve, inclusive transporte.  Fornecimento. (desonerado)</v>
          </cell>
          <cell r="E2555" t="str">
            <v>un</v>
          </cell>
          <cell r="F2555">
            <v>986</v>
          </cell>
        </row>
        <row r="2556">
          <cell r="C2556" t="str">
            <v>IP 04.05.0250 (/)</v>
          </cell>
          <cell r="D2556" t="str">
            <v>Poste de concreto, com seção circular, reto, com 11m de comprimento, tipo leve, com cabeça de concreto, inclusive transporte.  Fornecimento. (desonerado)</v>
          </cell>
          <cell r="E2556" t="str">
            <v>un</v>
          </cell>
          <cell r="F2556">
            <v>1134</v>
          </cell>
        </row>
        <row r="2557">
          <cell r="C2557" t="str">
            <v>IP 04.05.0256 (/)</v>
          </cell>
          <cell r="D2557" t="str">
            <v>Poste de concreto, com seção circular, reto, com 11m de comprimento, tipo pesado, com cabeça de concreto, inclusive transporte.  Fornecimento. (desonerado)</v>
          </cell>
          <cell r="E2557" t="str">
            <v>un</v>
          </cell>
          <cell r="F2557">
            <v>1135</v>
          </cell>
        </row>
        <row r="2558">
          <cell r="C2558" t="str">
            <v>IP 04.05.0300 (/)</v>
          </cell>
          <cell r="D2558" t="str">
            <v>Poste de concreto, com seção circular, reto, com 12m de comprimento, tipo leve, com cabeça de concreto, inclusive transporte.  Fornecimento. (desonerado)</v>
          </cell>
          <cell r="E2558" t="str">
            <v>un</v>
          </cell>
          <cell r="F2558">
            <v>1340</v>
          </cell>
        </row>
        <row r="2559">
          <cell r="C2559" t="str">
            <v>IP 04.05.0306 (/)</v>
          </cell>
          <cell r="D2559" t="str">
            <v>Poste de concreto, com seção circular, reto, com 12m de comprimento, tipo pesado, com cabeça de concreto, inclusive transporte.  Fornecimento. (desonerado)</v>
          </cell>
          <cell r="E2559" t="str">
            <v>un</v>
          </cell>
          <cell r="F2559">
            <v>1860</v>
          </cell>
        </row>
        <row r="2560">
          <cell r="C2560" t="str">
            <v>IP 04.05.0350 (/)</v>
          </cell>
          <cell r="D2560" t="str">
            <v>Poste de concreto, com seção circular, reto, com13m de comprimento, conicidade reduzida, carga nominal de 200Kg.  Fornecimento. (desonerado)</v>
          </cell>
          <cell r="E2560" t="str">
            <v>un</v>
          </cell>
          <cell r="F2560">
            <v>3394</v>
          </cell>
        </row>
        <row r="2561">
          <cell r="C2561" t="str">
            <v>IP 04.05.0500 (/)</v>
          </cell>
          <cell r="D2561" t="str">
            <v>Poste de concreto, com seção circular, reto, com 17m de comprimento, conicidade reduzida, com cabeça de concreto, inclusive transporte.  Fornecimento. (desonerado)</v>
          </cell>
          <cell r="E2561" t="str">
            <v>un</v>
          </cell>
          <cell r="F2561">
            <v>3900</v>
          </cell>
        </row>
        <row r="2562">
          <cell r="C2562" t="str">
            <v>IP 04.05.0700 (/)</v>
          </cell>
          <cell r="D2562" t="str">
            <v>Poste de concreto, com seção circular, reto, com 22,50m de comprimento, conicidade reduzida, com cabeça de concreto, inclusive transporte.  Fornecimento. (desonerado)</v>
          </cell>
          <cell r="E2562" t="str">
            <v>un</v>
          </cell>
          <cell r="F2562">
            <v>5786</v>
          </cell>
        </row>
        <row r="2563">
          <cell r="C2563" t="str">
            <v>IP 04.10 Postes de Aço</v>
          </cell>
        </row>
        <row r="2564">
          <cell r="C2564" t="str">
            <v>IP 04.10.0106 (/)</v>
          </cell>
          <cell r="D2564" t="str">
            <v>Poste de aço SAE 1006/1020, reto, padrão Hadock Lobo, montagem 1, altura útil de 4,50m, com flange, cônico contínuo sem emendas e braço simples com 0,45m para fixação de luminária, conforme desenho A2-1978-PD e especificação EM-RIOLUZ-Nº 4.  Fornecimento. (desonerado)</v>
          </cell>
          <cell r="E2564" t="str">
            <v>un</v>
          </cell>
          <cell r="F2564">
            <v>1357</v>
          </cell>
        </row>
        <row r="2565">
          <cell r="C2565" t="str">
            <v>IP 04.10.0109 (/)</v>
          </cell>
          <cell r="D2565" t="str">
            <v>Poste de aço SAE 1006/1020, reto, padrão Hadock Lobo, montagem 1, altura útil de 6,00m, com flange, cônico contínuo sem emendas e braço simples com 0,60m para fixação de luminária, conforme desenho A2-1978-PD e especificação EM-RIOLUZ-Nº 4.  Fornecimento. (desonerado)</v>
          </cell>
          <cell r="E2565" t="str">
            <v>un</v>
          </cell>
          <cell r="F2565">
            <v>1556.2</v>
          </cell>
        </row>
        <row r="2566">
          <cell r="C2566" t="str">
            <v>IP 04.10.0112 (/)</v>
          </cell>
          <cell r="D2566" t="str">
            <v>Poste de aço SAE 1006/1020, reto, padrão Hadock Lobo, montagem 1, altura útil de 9,00m, com flange, cônico contínuo sem emendas e braço simples com 1,10m para fixação de luminária, conforme desenho A2-1978-PD e especificação EM-RIOLUZ-Nº 4.  Fornecimento. (desonerado)</v>
          </cell>
          <cell r="E2566" t="str">
            <v>un</v>
          </cell>
          <cell r="F2566" t="str">
            <v>sem cotação</v>
          </cell>
        </row>
        <row r="2567">
          <cell r="C2567" t="str">
            <v>IP 04.10.0115 (/)</v>
          </cell>
          <cell r="D2567" t="str">
            <v>Poste de aço SAE 1006/1020, reto, padrão Hadock Lobo, montagem 2, altura útil de 4,50m, com flange, cônico contínuo sem emendas e braço duplo com 0,45m para fixação de luminárias, conforme desenho A2-1978-PD e especificação EM-RIOLUZ-Nº 4.  Fornecimento. (desonerado)</v>
          </cell>
          <cell r="E2567" t="str">
            <v>un</v>
          </cell>
          <cell r="F2567">
            <v>1786.8</v>
          </cell>
        </row>
        <row r="2568">
          <cell r="C2568" t="str">
            <v>IP 04.10.0118 (/)</v>
          </cell>
          <cell r="D2568" t="str">
            <v>Poste de aço SAE 1006/1020, reto, padrão Hadock Lobo, montagem 2, altura útil de 6,00m, com flange, cônico contínuo sem emendas e braço duplo com 0,60m para fixação de luminárias, conforme desenho A2-1978-PD e especificação EM-RIOLUZ-Nº 4.  Fornecimento. (desonerado)</v>
          </cell>
          <cell r="E2568" t="str">
            <v>un</v>
          </cell>
          <cell r="F2568" t="str">
            <v>sem cotação</v>
          </cell>
        </row>
        <row r="2569">
          <cell r="C2569" t="str">
            <v>IP 04.10.0121 (/)</v>
          </cell>
          <cell r="D2569" t="str">
            <v>Poste de aço SAE 1006/1020, reto, padrão Hadock Lobo, montagem 2, altura útil de 9,00m, com flange, cônico contínuo sem emendas e braço duplo com 1,10m para fixação de luminárias, conforme desenho A2-1978-PD e especificação EM-RIOLUZ-Nº 4.  Fornecimento. (desonerado)</v>
          </cell>
          <cell r="E2569" t="str">
            <v>un</v>
          </cell>
          <cell r="F2569" t="str">
            <v>sem cotação</v>
          </cell>
        </row>
        <row r="2570">
          <cell r="C2570" t="str">
            <v>IP 04.10.0124 (/)</v>
          </cell>
          <cell r="D2570" t="str">
            <v>Poste de aço SAE 1006/1020, reto, padrão Hadock Lobo, montagem 3.1, altura útil de 9,00m, com flange, cônico contínuo sem emendas e braços simples com 1,10m e 0,60m para fixação de luminárias a 9,00m e 6,00m respectivamente, conforme desenho A2-1978-PD e especificação EM-RIOLUZ-Nº 4.  Fornecimento. (desonerado)</v>
          </cell>
          <cell r="E2570" t="str">
            <v>un</v>
          </cell>
          <cell r="F2570" t="str">
            <v>sem cotação</v>
          </cell>
        </row>
        <row r="2571">
          <cell r="C2571" t="str">
            <v>IP 04.10.0127 (/)</v>
          </cell>
          <cell r="D2571" t="str">
            <v>Poste de aço SAE 1006/1020, reto, padrão Hadock Lobo, montagem 3.2, altura útil de 9,00m, com flange, cônico contínuo sem emendas e braços simples com 1,10m e 0,45m  para fixação de luminárias a 9,00m e 4,50m respectivamente, conforme desenho A2-1978-PD e especificação EM-RIOLUZ-Nº 4.  Fornecimento. (desonerado)</v>
          </cell>
          <cell r="E2571" t="str">
            <v>un</v>
          </cell>
          <cell r="F2571" t="str">
            <v>sem cotação</v>
          </cell>
        </row>
        <row r="2572">
          <cell r="C2572" t="str">
            <v>IP 04.10.0150 (/)</v>
          </cell>
          <cell r="D2572" t="str">
            <v>Poste de aço, reto, cônico contínuo, altura de 3,50m, sem sapata.  Fornecimento. (desonerado)</v>
          </cell>
          <cell r="E2572" t="str">
            <v>un</v>
          </cell>
          <cell r="F2572">
            <v>230</v>
          </cell>
        </row>
        <row r="2573">
          <cell r="C2573" t="str">
            <v>IP 04.10.0153 (/)</v>
          </cell>
          <cell r="D2573" t="str">
            <v>Poste de aço, reto, cônico contínuo, altura de 3,5m, com sapata e base (padrão Rio Cidade Catete).  Fornecimento. (desonerado)</v>
          </cell>
          <cell r="E2573" t="str">
            <v>un</v>
          </cell>
          <cell r="F2573">
            <v>1498.56</v>
          </cell>
        </row>
        <row r="2574">
          <cell r="C2574" t="str">
            <v>IP 04.10.0300 (/)</v>
          </cell>
          <cell r="D2574" t="str">
            <v>Poste de aço, reto, cônico contínuo, altura de 4,5m, sem sapata, especificação EM-CME-04 da RIOLUZ.  Fornecimento. (desonerado)</v>
          </cell>
          <cell r="E2574" t="str">
            <v>un</v>
          </cell>
          <cell r="F2574">
            <v>305</v>
          </cell>
        </row>
        <row r="2575">
          <cell r="C2575" t="str">
            <v>IP 04.10.0303 (/)</v>
          </cell>
          <cell r="D2575" t="str">
            <v>Poste de aço, reto, cônico contínuo, altura de 4,50m, com sapata.  Fornecimento. (desonerado)</v>
          </cell>
          <cell r="E2575" t="str">
            <v>un</v>
          </cell>
          <cell r="F2575">
            <v>335</v>
          </cell>
        </row>
        <row r="2576">
          <cell r="C2576" t="str">
            <v>IP 04.10.0450 (/)</v>
          </cell>
          <cell r="D2576" t="str">
            <v>Poste de aço, reto, cônico contínuo ou escalonado, altura de 6m, sem sapata.  Fornecimento. (desonerado)</v>
          </cell>
          <cell r="E2576" t="str">
            <v>un</v>
          </cell>
          <cell r="F2576">
            <v>864.28</v>
          </cell>
        </row>
        <row r="2577">
          <cell r="C2577" t="str">
            <v>IP 04.10.0500 (/)</v>
          </cell>
          <cell r="D2577" t="str">
            <v>Poste de aço, reto, cônico contínuo, altura de 7m, sem sapata.  Fornecimento. (desonerado)</v>
          </cell>
          <cell r="E2577" t="str">
            <v>un</v>
          </cell>
          <cell r="F2577">
            <v>844.59</v>
          </cell>
        </row>
        <row r="2578">
          <cell r="C2578" t="str">
            <v>IP 04.10.0550 (/)</v>
          </cell>
          <cell r="D2578" t="str">
            <v>Poste de aço, reto, de 7m, com sapata, escalonado, braço de aço curvo com diâmetro de 60,3mm e projeção horizontal de 2,50m para luminária superior e braço de aço reto de 1m com diâmetro de 60,3mm para luminária inferior, com suporte para um galhaderte e suporte para placa indicativa de rua, com 4 chumbadores de 7/8"x70cm, tipo I, padrão Riomar.  Fornecimento. (desonerado)</v>
          </cell>
          <cell r="E2578" t="str">
            <v>un</v>
          </cell>
          <cell r="F2578">
            <v>8474</v>
          </cell>
        </row>
        <row r="2579">
          <cell r="C2579" t="str">
            <v>IP 04.10.0553 (/)</v>
          </cell>
          <cell r="D2579" t="str">
            <v>Poste de aço, reto, de 7m, com sapata, escalonado, 2 braços de aço curvo com diâmetro de 60,3mm e projeção horizontal de 2,50m para luminárias superiores e com suporte para 2 galhadertes com 4 chumbadores de 7/8"x70cm, tipo II, padrão Riomar.  Fornecimento. (desonerado)</v>
          </cell>
          <cell r="E2579" t="str">
            <v>un</v>
          </cell>
          <cell r="F2579">
            <v>8930</v>
          </cell>
        </row>
        <row r="2580">
          <cell r="C2580" t="str">
            <v>IP 04.10.0559 (/)</v>
          </cell>
          <cell r="D2580" t="str">
            <v>Poste de aço, reto, de 7m, com sapata, escalonado, braço de aço curvo com diâmetro de 60,3mm e projeção horizontal de 2,50m para luminárias superiores com suporte para galhardete e suporte para placa indicativa de rua, com 4 chumbadores de 7/8"x70cm, tipo III, padrão Riomar.  Fornecimento. (desonerado)</v>
          </cell>
          <cell r="E2580" t="str">
            <v>un</v>
          </cell>
          <cell r="F2580">
            <v>8187</v>
          </cell>
        </row>
        <row r="2581">
          <cell r="C2581" t="str">
            <v>IP 04.10.0700 (/)</v>
          </cell>
          <cell r="D2581" t="str">
            <v>Poste de aço, reto, cônico contínuo, altura de 9m, sem sapata.  Fornecimento. (desonerado)</v>
          </cell>
          <cell r="E2581" t="str">
            <v>un</v>
          </cell>
          <cell r="F2581">
            <v>1150.8900000000001</v>
          </cell>
        </row>
        <row r="2582">
          <cell r="C2582" t="str">
            <v>IP 04.10.0703 (/)</v>
          </cell>
          <cell r="D2582" t="str">
            <v>Poste de aço, reto, cônico contínuo, altura de 9m, com sapata.  Fornecimento. (desonerado)</v>
          </cell>
          <cell r="E2582" t="str">
            <v>un</v>
          </cell>
          <cell r="F2582">
            <v>1367.99</v>
          </cell>
        </row>
        <row r="2583">
          <cell r="C2583" t="str">
            <v>IP 04.10.0750 (/)</v>
          </cell>
          <cell r="D2583" t="str">
            <v>Poste de aço, curvo, cônico contínuo, simples, (9x2,5)m, sem sapata.  Fornecimento. (desonerado)</v>
          </cell>
          <cell r="E2583" t="str">
            <v>un</v>
          </cell>
          <cell r="F2583">
            <v>2470</v>
          </cell>
        </row>
        <row r="2584">
          <cell r="C2584" t="str">
            <v>IP 04.10.0753 (/)</v>
          </cell>
          <cell r="D2584" t="str">
            <v>Poste de aço, curvo, cônico contínuo, simples, (9x2,5)m, com sapata.  Fornecimento. (desonerado)</v>
          </cell>
          <cell r="E2584" t="str">
            <v>un</v>
          </cell>
          <cell r="F2584">
            <v>3229.2</v>
          </cell>
        </row>
        <row r="2585">
          <cell r="C2585" t="str">
            <v>IP 04.10.0800 (/)</v>
          </cell>
          <cell r="D2585" t="str">
            <v>Poste de aço, curvo, cônico contínuo, duplo, (9x2,5)m, com sapata.  Fornecimento. (desonerado)</v>
          </cell>
          <cell r="E2585" t="str">
            <v>un</v>
          </cell>
          <cell r="F2585">
            <v>3918.05</v>
          </cell>
        </row>
        <row r="2586">
          <cell r="C2586" t="str">
            <v>IP 04.10.0803 (/)</v>
          </cell>
          <cell r="D2586" t="str">
            <v>Poste de aço, curvo, cônico contínuo, duplo, (9x2,5)m, sem sapata.  Fornecimento. (desonerado)</v>
          </cell>
          <cell r="E2586" t="str">
            <v>un</v>
          </cell>
          <cell r="F2586">
            <v>1397.85</v>
          </cell>
        </row>
        <row r="2587">
          <cell r="C2587" t="str">
            <v>IP 04.10.0850 (/)</v>
          </cell>
          <cell r="D2587" t="str">
            <v>Poste Multi-Uso de aço, reto, cilíndrico , altura de 9,5m, próprio para montagem em base de sustentação com diâmetro de 6", espessura de 7,11mm, galvanizado, com a possibilidade de ser equipado com braço para semáforo, braço para placa de trânsito, placas de rua, semáforos (repetido e pedestre), braços para luminárias, galhardete, com tomada na parte superior (ver desenho A1-1859-PD).  Fornecimento. (desonerado)</v>
          </cell>
          <cell r="E2587" t="str">
            <v>un</v>
          </cell>
          <cell r="F2587">
            <v>15877.93</v>
          </cell>
        </row>
        <row r="2588">
          <cell r="C2588" t="str">
            <v>IP 04.10.1050 (/)</v>
          </cell>
          <cell r="D2588" t="str">
            <v>Poste de aço, reto, cônico contínuo, altura de 15m, com sapata.  Fornecimento. (desonerado)</v>
          </cell>
          <cell r="E2588" t="str">
            <v>un</v>
          </cell>
          <cell r="F2588">
            <v>9826.75</v>
          </cell>
        </row>
        <row r="2589">
          <cell r="C2589" t="str">
            <v>IP 04.12 Postes de Poliéster reforçado com Fibra de Vidro</v>
          </cell>
        </row>
        <row r="2590">
          <cell r="C2590" t="str">
            <v>IP 04.12.0201 (/)</v>
          </cell>
          <cell r="D2590" t="str">
            <v>Poste composto de Poliéster reforçado com Fibra de Vidro - PRFV, seção única, altura total de 4,50 m, conicidade reduzida, carga nominal de 50 daN, diâmetro no topo de 60 mm, com flange(sapata), especificação EM- RIOLUZ Nº 101. Fornecimento e assentamento. (desonerado).</v>
          </cell>
          <cell r="E2590" t="str">
            <v>un</v>
          </cell>
          <cell r="F2590">
            <v>1647.5</v>
          </cell>
        </row>
        <row r="2591">
          <cell r="C2591" t="str">
            <v>IP 04.12.0300 (/)</v>
          </cell>
          <cell r="D2591" t="str">
            <v>Poste composto de Poliéster reforçado com Fibra de Vidro - PRFV, seção única, altura total de 6,00 m, conicidade reduzida, carga nominal de 50 daN, diâmetro no topo de 60 mm, com flange (sapata), especificação EM-RIOLUZ Nº101. Fornecimento e assentamento. (desonerado)</v>
          </cell>
          <cell r="E2591" t="str">
            <v>un</v>
          </cell>
          <cell r="F2591">
            <v>1755.53</v>
          </cell>
        </row>
        <row r="2592">
          <cell r="C2592" t="str">
            <v>IP 04.12.0400 (/)</v>
          </cell>
          <cell r="D2592" t="str">
            <v>Poste composto de Poliéster reforçado com Fibra de Vidro - PRFV, seção única, altura total de 7,00 m, altura útil de 6,00 m, conicidade nominal, tipo leve, carga nominal de 200 daN, diâmetro no topo de 180 mm, engastado, especificação EM-RIOLUZ Nº101. Fornecimento e assentamento. (desonerado)</v>
          </cell>
          <cell r="E2592" t="str">
            <v>un</v>
          </cell>
          <cell r="F2592">
            <v>1317.68</v>
          </cell>
        </row>
        <row r="2593">
          <cell r="C2593" t="str">
            <v>IP 04.12.0450 (/)</v>
          </cell>
          <cell r="D2593" t="str">
            <v>Poste composto de Poliéster reforçado com Fibra de Vidro - PRFV, seção única, altura total de 9,00 m, conicidade reduzida, carga nominal de 60 daN, diâmetro no topo de 60 mm, com flange (sapata), especificação EM-RIOLUZ Nº101. Fornecimento e assentamento. (desonerado)</v>
          </cell>
          <cell r="E2593" t="str">
            <v>un</v>
          </cell>
          <cell r="F2593">
            <v>2911.29</v>
          </cell>
        </row>
        <row r="2594">
          <cell r="C2594" t="str">
            <v>IP 04.12.0500 (/)</v>
          </cell>
          <cell r="D2594" t="str">
            <v>Poste composto de Poliéster reforçado com Fibra de Vidro - PRFV, seção única, altura total de 9,00 m, altura útil de 7,50 m, conicidade normal, tipo leve, carga nominal de 300 daN, diâmetro no topo de 180 mm, engastado, especificação EM-RIOLUZ Nº101. Fornecimento e assentamento. (desonerado)</v>
          </cell>
          <cell r="E2594" t="str">
            <v>un</v>
          </cell>
          <cell r="F2594">
            <v>2141.6</v>
          </cell>
        </row>
        <row r="2595">
          <cell r="C2595" t="str">
            <v>IP 04.12.0650 (/)</v>
          </cell>
          <cell r="D2595" t="str">
            <v>Poste composto de Poliéster reforçado com Fibra de Vidro - PRFV, seção única, altura total de 11,00 m, conicidade reduzida, carga nominal de 200 daN, diâmetro no topo de 110 mm, com flange (sapata), especificação EM-RIOLUZ Nº101. Fornecimento e assentamento. (desonerado)</v>
          </cell>
          <cell r="E2595" t="str">
            <v>un</v>
          </cell>
          <cell r="F2595">
            <v>4436.33</v>
          </cell>
        </row>
        <row r="2596">
          <cell r="C2596" t="str">
            <v>IP 04.12.0701 (/)</v>
          </cell>
          <cell r="D2596" t="str">
            <v>Poste composto de Poliéster reforçado com Fibra de Vidro - PRFV, seção única, altura de 11,00 m, altura útil de 9,00 m, conicidade normal, tipo leve, carga nominal de 400 daN, diâmetro no topo de 180 mm, engastado, especificação EM- RIOLUZ Nº 101. Fornecimento e assentamento. (desonerado)</v>
          </cell>
          <cell r="E2596" t="str">
            <v>un</v>
          </cell>
          <cell r="F2596">
            <v>4266.88</v>
          </cell>
        </row>
        <row r="2597">
          <cell r="C2597" t="str">
            <v>IP 04.12.0750 (/)</v>
          </cell>
          <cell r="D2597" t="str">
            <v>Poste composto de Poliéster reforçado com Fibra de Vidro - PRFV, seção única, altura total de 11,00 m, altura útil de 9,00 m, conicidade normal, tipo pesado, carga nominal de 600 daN, diâmetro no topo de 180 mm, engastado, especificação EM-RIOLUZ Nº101. Fornecimento e assentamento. (desonerado)</v>
          </cell>
          <cell r="E2597" t="str">
            <v>un</v>
          </cell>
          <cell r="F2597">
            <v>4459.6499999999996</v>
          </cell>
        </row>
        <row r="2598">
          <cell r="C2598" t="str">
            <v>IP 04.12.0800 (/)</v>
          </cell>
          <cell r="D2598" t="str">
            <v>Poste composto de Poliéster reforçado com Fibra de Vidro - PRFV, seção única, altura total de 12,00 m, altura útil de 10,00 m, conicidade normal, tipo leve, carga nominal de 400 daN, diâmetro no topo de 180 mm, engastado, especificação EM-RIOLUZ Nº101. Fornecimento e assentamento. (desonerado)</v>
          </cell>
          <cell r="E2598" t="str">
            <v>un</v>
          </cell>
          <cell r="F2598">
            <v>4668.6899999999996</v>
          </cell>
        </row>
        <row r="2599">
          <cell r="C2599" t="str">
            <v>IP 04.12.0950 (/)</v>
          </cell>
          <cell r="D2599" t="str">
            <v>Poste composto de Poliéster reforçado com Fibra de Vidro - PRFV, seção única, altura total de 15,00 m, conicidade reduzida, carga nominal de 200 daN, diâmetro no topo de 110 mm, com flange (sapata), especificação EM-RIOLUZ Nº101. Fornecimento e assentamento. (desonerado)</v>
          </cell>
          <cell r="E2599" t="str">
            <v>un</v>
          </cell>
          <cell r="F2599">
            <v>9428.5400000000009</v>
          </cell>
        </row>
        <row r="2600">
          <cell r="C2600" t="str">
            <v>IP 04.25 Assentamento de Postes</v>
          </cell>
        </row>
        <row r="2601">
          <cell r="C2601" t="str">
            <v>IP 04.25.0050 (/)</v>
          </cell>
          <cell r="D2601" t="str">
            <v>Poste de aço reto de 3,50m, com flange de aço soldado na sua base, fixado por parafuso chumbadores engastados em fundação de concreto, exclusive fundação e fornecimento do poste.  Assentamento. (desonerado)</v>
          </cell>
          <cell r="E2601" t="str">
            <v>un</v>
          </cell>
          <cell r="F2601">
            <v>110.73</v>
          </cell>
        </row>
        <row r="2602">
          <cell r="C2602" t="str">
            <v>IP 04.25.0100 (/)</v>
          </cell>
          <cell r="D2602" t="str">
            <v>Poste de aço reto de 3,50m com engastamento da parte inferior da coluna diretamente no solo, exclusive fornecimento do poste.  Assentamento. (desonerado)</v>
          </cell>
          <cell r="E2602" t="str">
            <v>un</v>
          </cell>
          <cell r="F2602">
            <v>96.28</v>
          </cell>
        </row>
        <row r="2603">
          <cell r="C2603" t="str">
            <v>IP 04.25.0150 (/)</v>
          </cell>
          <cell r="D2603" t="str">
            <v>Poste de aço, reto, ou de composto de poliéster reforçado com fibra de vidro - PRFV, seção única, reto, ambos de 4,50m ate 6,00m, com engastamento da parte inferior da coluna diretamente no solo; exclusive fornecimento do poste. Assentamento. (desonerado)</v>
          </cell>
          <cell r="E2603" t="str">
            <v>un</v>
          </cell>
          <cell r="F2603">
            <v>118.43</v>
          </cell>
        </row>
        <row r="2604">
          <cell r="C2604" t="str">
            <v>IP 04.25.0200 (/)</v>
          </cell>
          <cell r="D2604" t="str">
            <v>Poste de aço, reto, ou de composto de poliéster reforçado com fibra de vidro - PRFV, seção única, reto, ambos de 7,00m ate 12,00m, com engastamento da parte inferior da coluna diretamente no solo; exclusive fornecimento do poste. Assentamento. (desonerado)</v>
          </cell>
          <cell r="E2604" t="str">
            <v>un</v>
          </cell>
          <cell r="F2604">
            <v>238.48</v>
          </cell>
        </row>
        <row r="2605">
          <cell r="C2605" t="str">
            <v>IP 04.25.0250 (/)</v>
          </cell>
          <cell r="D2605" t="str">
            <v>Poste de aço, reto, de 13m até 20m, com engastamento da parte inferior da coluna diretamente no solo; exclusive fornecimento do poste.  Assentamento. (desonerado)</v>
          </cell>
          <cell r="E2605" t="str">
            <v>un</v>
          </cell>
          <cell r="F2605">
            <v>477.71</v>
          </cell>
        </row>
        <row r="2606">
          <cell r="C2606" t="str">
            <v>IP 04.25.0300 (/)</v>
          </cell>
          <cell r="D2606" t="str">
            <v>Poste de aço, curvo, de 1 braço, de 8m até 12m, com engastamento da parte inferior da coluna diretamente no solo; exclusive fornecimento do poste.  Assentamento. (desonerado)</v>
          </cell>
          <cell r="E2606" t="str">
            <v>un</v>
          </cell>
          <cell r="F2606">
            <v>238.48</v>
          </cell>
        </row>
        <row r="2607">
          <cell r="C2607" t="str">
            <v>IP 04.25.0350 (/)</v>
          </cell>
          <cell r="D2607" t="str">
            <v>Poste de aço, curvo, de 2 braços, de 8m até 12m, com engastamento da parte inferior da coluna diretamente no solo; exclusive fornecimento do poste.  Assentamento. (desonerado)</v>
          </cell>
          <cell r="E2607" t="str">
            <v>un</v>
          </cell>
          <cell r="F2607">
            <v>282.77</v>
          </cell>
        </row>
        <row r="2608">
          <cell r="C2608" t="str">
            <v>IP 04.25.0356 (/)</v>
          </cell>
          <cell r="D2608" t="str">
            <v>Poste de aço curvo, de 2 braços, de 10m a 12m, com flange de aço soldado na sua base, fixado por parafusos chumbadores engastados em fundação de concreto.  Assentamento. (desonerado)</v>
          </cell>
          <cell r="E2608" t="str">
            <v>m</v>
          </cell>
          <cell r="F2608">
            <v>221.45</v>
          </cell>
        </row>
        <row r="2609">
          <cell r="C2609" t="str">
            <v>IP 04.25.0400 (/)</v>
          </cell>
          <cell r="D2609" t="str">
            <v>Poste de aço, curvo, cônico contínuo, simples, sem base, com janela de inspeção, com altura de 9m.  Fornecimento e assentamento. (desonerado)</v>
          </cell>
          <cell r="E2609" t="str">
            <v>un</v>
          </cell>
          <cell r="F2609">
            <v>2580.73</v>
          </cell>
        </row>
        <row r="2610">
          <cell r="C2610" t="str">
            <v>IP 04.25.0550 (A)</v>
          </cell>
          <cell r="D2610" t="str">
            <v>Poste de concreto, com seção circular, com 7m de comprimento e carga nominal no topo, de 100Kg, inclusive escavação e exclusive transporte.  Fornecimento e assentamento. (desonerado)</v>
          </cell>
          <cell r="E2610" t="str">
            <v>un</v>
          </cell>
          <cell r="F2610">
            <v>662.71</v>
          </cell>
        </row>
        <row r="2611">
          <cell r="C2611" t="str">
            <v>IP 04.25.0556 (A)</v>
          </cell>
          <cell r="D2611" t="str">
            <v>Poste de concreto, com seção circular, com 7m de comprimento e carga nominal no topo, de 200Kg, inclusive escavação e exclusive transporte.  Fornecimento e assentamento. (desonerado)</v>
          </cell>
          <cell r="E2611" t="str">
            <v>un</v>
          </cell>
          <cell r="F2611">
            <v>756.21</v>
          </cell>
        </row>
        <row r="2612">
          <cell r="C2612" t="str">
            <v>IP 04.25.0559 (A)</v>
          </cell>
          <cell r="D2612" t="str">
            <v>Poste de concreto, com seção circular, com 7m de comprimento e carga nominal horizontal no topo, de 300Kg, inclusive escavação exclusive transporte.  Fornecimento e assentamento. (desonerado)</v>
          </cell>
          <cell r="E2612" t="str">
            <v>un</v>
          </cell>
          <cell r="F2612">
            <v>1042.5999999999999</v>
          </cell>
        </row>
        <row r="2613">
          <cell r="C2613" t="str">
            <v>IP 04.25.0600 (/)</v>
          </cell>
          <cell r="D2613" t="str">
            <v>Poste de concreto, circular reto de 9m, com cabeça de concreto; exclusive fornecimento do poste e da cabeça.  Assentamento. (desonerado)</v>
          </cell>
          <cell r="E2613" t="str">
            <v>un</v>
          </cell>
          <cell r="F2613">
            <v>248.01</v>
          </cell>
        </row>
        <row r="2614">
          <cell r="C2614" t="str">
            <v>IP 04.25.0650 (/)</v>
          </cell>
          <cell r="D2614" t="str">
            <v>Poste de concreto, circular reto de 11m, com cabeça de concreto; exclusive fornecimento do poste e da cabeça.  Assentamento. (desonerado)</v>
          </cell>
          <cell r="E2614" t="str">
            <v>un</v>
          </cell>
          <cell r="F2614">
            <v>270.16000000000003</v>
          </cell>
        </row>
        <row r="2615">
          <cell r="C2615" t="str">
            <v>IP 04.25.0700 (/)</v>
          </cell>
          <cell r="D2615" t="str">
            <v>Poste de concreto, circular reto de 12m, com cabeça de concreto; exclusive fornecimento do poste e da cabeça.  Assentamento. (desonerado)</v>
          </cell>
          <cell r="E2615" t="str">
            <v>un</v>
          </cell>
          <cell r="F2615">
            <v>309.63</v>
          </cell>
        </row>
        <row r="2616">
          <cell r="C2616" t="str">
            <v>IP 04.25.0750 (/)</v>
          </cell>
          <cell r="D2616" t="str">
            <v>Poste de concreto, circular reto de 13m, com cabeça de concreto; exclusive fornecimento do poste e da cabeça.  Assentamento. (desonerado)</v>
          </cell>
          <cell r="E2616" t="str">
            <v>un</v>
          </cell>
          <cell r="F2616">
            <v>379.61</v>
          </cell>
        </row>
        <row r="2617">
          <cell r="C2617" t="str">
            <v>IP 04.25.0800 (/)</v>
          </cell>
          <cell r="D2617" t="str">
            <v>Poste de concreto, circular reto de 17m, com cabeça de concreto; exclusive fornecimento do poste e da cabeça.  Assentamento. (desonerado)</v>
          </cell>
          <cell r="E2617" t="str">
            <v>un</v>
          </cell>
          <cell r="F2617">
            <v>504.26</v>
          </cell>
        </row>
        <row r="2618">
          <cell r="C2618" t="str">
            <v>IP 04.25.0850 (/)</v>
          </cell>
          <cell r="D2618" t="str">
            <v>Poste de composto de poliéster reforçado com fibra de vidro - PRFV, seção única, reto, de 4,50m a 6m, com flange fixado por parafusos chumbadores engastados em fundação de concreto, exclusive fundação e fornecimento do poste. Assentamento. (desonerado)</v>
          </cell>
          <cell r="E2618" t="str">
            <v>un</v>
          </cell>
          <cell r="F2618">
            <v>77.510000000000005</v>
          </cell>
        </row>
        <row r="2619">
          <cell r="C2619" t="str">
            <v>IP 04.25.0900 (/)</v>
          </cell>
          <cell r="D2619" t="str">
            <v>Poste de composto de poliéster reforçado com fibra de vidro - PRFV, seção única, reto, de 7,00m a 11,00m, com flange fixado por parafusos chumbadores engastados em fundação de concreto, exclusive fundação e fornecimento do poste. (desonerado)</v>
          </cell>
          <cell r="E2619" t="str">
            <v>un</v>
          </cell>
          <cell r="F2619">
            <v>132.87</v>
          </cell>
        </row>
        <row r="2620">
          <cell r="C2620" t="str">
            <v>IP 04.30 Assentamento de Postes de Concreto e Aço em Fundação Especial</v>
          </cell>
        </row>
        <row r="2621">
          <cell r="C2621" t="str">
            <v>IP 04.30.0200 (/)</v>
          </cell>
          <cell r="D2621" t="str">
            <v>Poste de aço, reto, de 4,50m a 6m, com flange de aço soldado na base, fixado por parafusos chumbadores engastados em fundação de concreto, exclusive fundação e fornecimento do poste.  Assentamento. (desonerado)</v>
          </cell>
          <cell r="E2621" t="str">
            <v>un</v>
          </cell>
          <cell r="F2621">
            <v>110.73</v>
          </cell>
        </row>
        <row r="2622">
          <cell r="C2622" t="str">
            <v>IP 04.30.0250 (/)</v>
          </cell>
          <cell r="D2622" t="str">
            <v>Poste de aço, reto, de 7m a 11m, com flange de aço soldado na sua base, fixado por parafusos chumbadores engastados em fundação de concreto, exclusive fundação e fornecimento do poste.  Assentamento. (desonerado)</v>
          </cell>
          <cell r="E2622" t="str">
            <v>un</v>
          </cell>
          <cell r="F2622">
            <v>166.09</v>
          </cell>
        </row>
        <row r="2623">
          <cell r="C2623" t="str">
            <v>IP 04.30.0300 (/)</v>
          </cell>
          <cell r="D2623" t="str">
            <v>Poste de aço, reto, de 12m a 20m, com flange de aço soldado na sua base, fixado por parafusos chumbadores engastados em fundação de concreto, exclusive fundação e fornecimento do poste.  Assentamento. (desonerado)</v>
          </cell>
          <cell r="E2623" t="str">
            <v>un</v>
          </cell>
          <cell r="F2623">
            <v>221.45</v>
          </cell>
        </row>
        <row r="2624">
          <cell r="C2624" t="str">
            <v>IP 04.30.0500 (/)</v>
          </cell>
          <cell r="D2624" t="str">
            <v>Poste de aço, curvo, de 1 braço, de 8m a 9m, com flange de aço soldado na sua base, fixado por parafusos chumbadores engastados em fundação de concreto, exclusive fundação e poste. (desonerado)</v>
          </cell>
          <cell r="E2624" t="str">
            <v>un</v>
          </cell>
          <cell r="F2624">
            <v>110.73</v>
          </cell>
        </row>
        <row r="2625">
          <cell r="C2625" t="str">
            <v>IP 04.30.0506 (/)</v>
          </cell>
          <cell r="D2625" t="str">
            <v>Poste de aço, curvo, de 2 braços, de 8m a 9m, com flange de aço soldado na sua base, fixado por parafusos chumbadores engastados em fundação de concreto, exclusive fundação e poste.  Assentamento. (desonerado)</v>
          </cell>
          <cell r="E2625" t="str">
            <v>un</v>
          </cell>
          <cell r="F2625">
            <v>132.87</v>
          </cell>
        </row>
        <row r="2626">
          <cell r="C2626" t="str">
            <v>IP 04.30.0550 (/)</v>
          </cell>
          <cell r="D2626" t="str">
            <v>Poste de aço, curvo, de 1 braço, de 10m a 12m, com flange de aço soldado na sua base, fixado por parafusos chumbadores engastados em fundação de concreto, exclusive fundação e poste.  Assentamento. (desonerado)</v>
          </cell>
          <cell r="E2626" t="str">
            <v>un</v>
          </cell>
          <cell r="F2626">
            <v>177.16</v>
          </cell>
        </row>
        <row r="2627">
          <cell r="C2627" t="str">
            <v>IP 04.30.0700 (/)</v>
          </cell>
          <cell r="D2627" t="str">
            <v>Poste de concreto circular, reto, de 23m em fundação especial, exclusive fundação e fornecimento do poste.  Assentamento. (desonerado)</v>
          </cell>
          <cell r="E2627" t="str">
            <v>un</v>
          </cell>
          <cell r="F2627">
            <v>608.42999999999995</v>
          </cell>
        </row>
        <row r="2628">
          <cell r="C2628" t="str">
            <v>IP 04.35 Fundação Simples para Poste de Aço</v>
          </cell>
        </row>
        <row r="2629">
          <cell r="C2629" t="str">
            <v>IP 04.35.0050 (/)</v>
          </cell>
          <cell r="D2629" t="str">
            <v>Fundação simples de concreto pré-moldado, padrão RIOLUZ, com chumbadores de aço provido de arruelas e porcas, para fixação de poste de aço reto de 3,5m, exclusive o  poste e chumbadores. (desonerado)</v>
          </cell>
          <cell r="E2629" t="str">
            <v>un</v>
          </cell>
          <cell r="F2629">
            <v>119.25</v>
          </cell>
        </row>
        <row r="2630">
          <cell r="C2630" t="str">
            <v>IP 04.35.0100 (/)</v>
          </cell>
          <cell r="D2630" t="str">
            <v>Fundação simples de concreto pré-moldado, padrão RIOLUZ, com chumbadores de aço provido de arruelas e porcas, para fixação de postes de aço reto ou de composto de poliéster reforçado com fibra de vidro - PRFV, seção única, ambos de 4,5m a 6m, exclusive o poste e chumbadores. (desonerado)</v>
          </cell>
          <cell r="E2630" t="str">
            <v>un</v>
          </cell>
          <cell r="F2630">
            <v>120.31</v>
          </cell>
        </row>
        <row r="2631">
          <cell r="C2631" t="str">
            <v>IP 04.35.0150 (/)</v>
          </cell>
          <cell r="D2631" t="str">
            <v>Fundação simples de concreto pré-moldado, padrão RIOLUZ, com chumbadores de aço provido de arruelas e porcas, para fixação de postes de aço reto ou de composto de poliéster reforçado com fibra de vidro - PRFV, seção única, ambos de 7,00 m a 11,00 m, exclusive o poste e chumbadores. (desonerado)</v>
          </cell>
          <cell r="E2631" t="str">
            <v>un</v>
          </cell>
          <cell r="F2631">
            <v>129.88999999999999</v>
          </cell>
        </row>
        <row r="2632">
          <cell r="C2632" t="str">
            <v>IP 04.35.0200 (/)</v>
          </cell>
          <cell r="D2632" t="str">
            <v>Fundação simples de concreto pré-moldado, padrão RIOLUZ, com chumbadores de aço provido de arruelas e porcas, para fixação de postes de aço curvo, de 1 braço, de 8m a 9m, exclusive o poste e chumbadores. (desonerado)</v>
          </cell>
          <cell r="E2632" t="str">
            <v>un</v>
          </cell>
          <cell r="F2632">
            <v>129.88999999999999</v>
          </cell>
        </row>
        <row r="2633">
          <cell r="C2633" t="str">
            <v>IP 04.35.0250 (/)</v>
          </cell>
          <cell r="D2633" t="str">
            <v>Fundação simples de concreto pré-moldado, padrão RIOLUZ, com chumbadores de aço provido de arruelas e porcas, para fixação de postes de aço curvo, de 1 braço, de 10m a 12m, exclusive o poste e chumbadores. (desonerado)</v>
          </cell>
          <cell r="E2633" t="str">
            <v>un</v>
          </cell>
          <cell r="F2633">
            <v>228.27</v>
          </cell>
        </row>
        <row r="2634">
          <cell r="C2634" t="str">
            <v>IP 04.35.0300 (/)</v>
          </cell>
          <cell r="D2634" t="str">
            <v>Fundação simples de concreto pré-moldado, padrão RIOLUZ, com chumbadores de aço provido de arruelas e porcas, para fixação de postes de aço reto de 12m a 15m, exclusive o poste e chumbadores. (desonerado)</v>
          </cell>
          <cell r="E2634" t="str">
            <v>un</v>
          </cell>
          <cell r="F2634">
            <v>343.59</v>
          </cell>
        </row>
        <row r="2635">
          <cell r="C2635" t="str">
            <v>IP 04.35.0350 (/)</v>
          </cell>
          <cell r="D2635" t="str">
            <v>Fundação simples de concreto pré-moldado, padrão RIOLUZ, com chumbadores de aço provido de arruelas e porcas, para fixação de poste de aço curvo, de 2 braços, de 8m a 9m, exclusive o poste e chumbadores. (desonerado)</v>
          </cell>
          <cell r="E2635" t="str">
            <v>un</v>
          </cell>
          <cell r="F2635">
            <v>129.88999999999999</v>
          </cell>
        </row>
        <row r="2636">
          <cell r="C2636" t="str">
            <v>IP 04.35.0400 (/)</v>
          </cell>
          <cell r="D2636" t="str">
            <v>Fundação simples de concreto pré-moldado, padrão RIOLUZ, com chumbadores de aço provido de arruelas e porcas, para fixação de postes de aço curvo, de 2 braços, de 10m a 12m, exclusive o poste e chumbadores. (desonerado)</v>
          </cell>
          <cell r="E2636" t="str">
            <v>un</v>
          </cell>
          <cell r="F2636">
            <v>228.27</v>
          </cell>
        </row>
        <row r="2637">
          <cell r="C2637" t="str">
            <v>IP 04.40 Fundação Especial para Poste</v>
          </cell>
        </row>
        <row r="2638">
          <cell r="C2638" t="str">
            <v>IP 04.40.0200 (/)</v>
          </cell>
          <cell r="D2638" t="str">
            <v>Fundação especial de concreto padrão RIOLUZ, com chumbadores de aço, provido de arruelas e porcas, para fixação de postes de aço reto de 12 a 15m, exclusive o poste e chumbadores. (desonerado)</v>
          </cell>
          <cell r="E2638" t="str">
            <v>un</v>
          </cell>
          <cell r="F2638">
            <v>446.29</v>
          </cell>
        </row>
        <row r="2639">
          <cell r="C2639" t="str">
            <v>IP 04.40.0206 (/)</v>
          </cell>
          <cell r="D2639" t="str">
            <v>Fundação especial de concreto de (0,70x0,70x1,50)m, para poste de aço reto de12 a 15m, inclusive fornecimento de todo o material, exclusive chumbadores.  Construção. (desonerado)</v>
          </cell>
          <cell r="E2639" t="str">
            <v>un</v>
          </cell>
          <cell r="F2639">
            <v>704.64</v>
          </cell>
        </row>
        <row r="2640">
          <cell r="C2640" t="str">
            <v>IP 04.40.0400 (/)</v>
          </cell>
          <cell r="D2640" t="str">
            <v>Fundação para poste de concreto de 13m, em terreno de areia, argila ou piçarra, inclusive instalação e fornecimento de tampa de proteção.  Construção. (desonerado)</v>
          </cell>
          <cell r="E2640" t="str">
            <v>un</v>
          </cell>
          <cell r="F2640">
            <v>968.67</v>
          </cell>
        </row>
        <row r="2641">
          <cell r="C2641" t="str">
            <v>IP 04.40.0500 (/)</v>
          </cell>
          <cell r="D2641" t="str">
            <v>Fundação especial para fixação de poste de concreto circular, reto, de 17m, em terreno pantanoso ou aterrado, exclusive o poste. (desonerado)</v>
          </cell>
          <cell r="E2641" t="str">
            <v>un</v>
          </cell>
          <cell r="F2641">
            <v>1324.17</v>
          </cell>
        </row>
        <row r="2642">
          <cell r="C2642" t="str">
            <v>IP 04.40.0506 (/)</v>
          </cell>
          <cell r="D2642" t="str">
            <v>Fundação especial para fixação de poste de concreto circular, reto, de 23m, em terreno pantanoso ou aterrado, exclusive o poste. (desonerado)</v>
          </cell>
          <cell r="E2642" t="str">
            <v>un</v>
          </cell>
          <cell r="F2642">
            <v>1574.44</v>
          </cell>
        </row>
        <row r="2643">
          <cell r="C2643" t="str">
            <v>IP 04.40.0550 (/)</v>
          </cell>
          <cell r="D2643" t="str">
            <v>Fundação especial para fixação de poste de aço, reto ou curvo com flange, de 1 ou 2 braços de 16m a 20m, em terreno pantanoso ou aterrado, exclusive o poste. (desonerado)</v>
          </cell>
          <cell r="E2643" t="str">
            <v>un</v>
          </cell>
          <cell r="F2643">
            <v>1596.86</v>
          </cell>
        </row>
        <row r="2644">
          <cell r="C2644" t="str">
            <v>IP 04.40.0600 (/)</v>
          </cell>
          <cell r="D2644" t="str">
            <v>Construção de fundação antifurto de concreto armado com chumbadores de aço galvanizado provido de arruelas e porcas, para fixação de postes com flange (sapata) antifurto, retos ou curvos, até a altura útil de 9 metros, conforme desenho RIOLUZ A4-2028-PD, incluindo a construção de caixa de passagem de concreto armado, integrada à fundação (oculta), conforme padrão RIOLUZ, incluindo escavação, reaterro, instalação de dreno, tubos, fornecimento do concreto armado, vergalhões e de todos os materiais necessários com exceção do fornecimento do poste e dos chumbadores, incluindo mão de obra e equipamentos.  (Desonerado)</v>
          </cell>
          <cell r="E2644" t="str">
            <v>un</v>
          </cell>
          <cell r="F2644">
            <v>1314.94</v>
          </cell>
        </row>
        <row r="2645">
          <cell r="C2645" t="str">
            <v>IP 04.45 Base Para Postes</v>
          </cell>
        </row>
        <row r="2646">
          <cell r="C2646" t="str">
            <v>IP 04.45.0050 (/)</v>
          </cell>
          <cell r="D2646" t="str">
            <v>Base para sustentação de poste de aço reto de até 7m, modelo trapezoidal em aço zincado, com altura de 400mm, com portinhola de visita, inclusive chumbadores e parafusos.  Fornecimento. (desonerado)</v>
          </cell>
          <cell r="E2646" t="str">
            <v>un</v>
          </cell>
          <cell r="F2646">
            <v>2097.0300000000002</v>
          </cell>
        </row>
        <row r="2647">
          <cell r="C2647" t="str">
            <v>IP 04.45.0100 (/)</v>
          </cell>
          <cell r="D2647" t="str">
            <v>Base para sustentação de poste de aço reto de 8m a 12m, modelo trapezoidal em aço zincado, com altura de 500mm, com portinhola de visita, inclusive chumbadores e parafusos.  Fornecimento. (desonerado)</v>
          </cell>
          <cell r="E2647" t="str">
            <v>un</v>
          </cell>
          <cell r="F2647">
            <v>2266.02</v>
          </cell>
        </row>
        <row r="2648">
          <cell r="C2648" t="str">
            <v>IP 04.50 Braços para Postes</v>
          </cell>
        </row>
        <row r="2649">
          <cell r="C2649" t="str">
            <v>IP 04.50.0020 (/)</v>
          </cell>
          <cell r="D2649" t="str">
            <v>Braço reto, em aço de baixo teor de carbono SAE 1010/1020 galvanizado à fusão, internamente e externamente por imersão única em banho de zinco, conforme NBR-7398 e 7400 da ABNT, com 0,20m de projeção horizontal diâmetro externo de 48mm, conforme desenho A-4-1984-PD e especificação EM-RIOLUZ nº 17.  Fornecimento e instalação. (desonerado)</v>
          </cell>
          <cell r="E2649" t="str">
            <v>un</v>
          </cell>
          <cell r="F2649">
            <v>63.97</v>
          </cell>
        </row>
        <row r="2650">
          <cell r="C2650" t="str">
            <v>IP 04.50.0057 (/)</v>
          </cell>
          <cell r="D2650" t="str">
            <v>Braço reto, em aço de baixo teor de carbono SAE 1010/1020 galvanizado à fusão, internamente e externamente por imersão única em banho de zinco, conforme NBR-7398 e 7400 da ABNT, com 0,57m de projeção horizontal diâmetro externo de 48mm, conforme desenho A-4-1926-PD e especificação EM-RIOLUZ nº 17.  Fornecimento e instalação. (desonerado)</v>
          </cell>
          <cell r="E2650" t="str">
            <v>un</v>
          </cell>
          <cell r="F2650">
            <v>106.39</v>
          </cell>
        </row>
        <row r="2651">
          <cell r="C2651" t="str">
            <v>IP 04.50.0506 (/)</v>
          </cell>
          <cell r="D2651" t="str">
            <v>Braço curvo, em aço de baixo teor de carbono SAE 1010/1020 galvanizado à fusão, interna e externamente por imersão única em banho de zinco, conforme NBR-7398 e 7400 da ABNT, com 1,77m de projeção horizontal, diâmetro externo de 48mm, conforme desenho A4-1407-PD e especificação EM-RIOLUZ n.º 17.  Fornecimento. (desonerado)</v>
          </cell>
          <cell r="E2651" t="str">
            <v>un</v>
          </cell>
          <cell r="F2651">
            <v>149.6</v>
          </cell>
        </row>
        <row r="2652">
          <cell r="C2652" t="str">
            <v>IP 04.50.0556 (/)</v>
          </cell>
          <cell r="D2652" t="str">
            <v>Braço curvo, em aço de baixo teor de carbono SAE 1010/1020 galvanizado à fusão, interna e externamente por imersão única em banho de zinco, conforme NBR-7398 e 7400 da ABNT, com 2,50m de projeção horizontal, diâmetro externo de 60,3mm, conforme desenho A4-1229-PD e especificação EM-RIOLUZ n.º 17.  Fornecimento. (desonerado)</v>
          </cell>
          <cell r="E2652" t="str">
            <v>un</v>
          </cell>
          <cell r="F2652">
            <v>234.19</v>
          </cell>
        </row>
        <row r="2653">
          <cell r="C2653" t="str">
            <v>IP 04.50.0562 (/)</v>
          </cell>
          <cell r="D2653" t="str">
            <v>Braço de aço galvanizado, curvo, com 2,5m de projeção horizontal e diâmetro externo de 48mm.  Fornecimento. (desonerado)</v>
          </cell>
          <cell r="E2653" t="str">
            <v>un</v>
          </cell>
          <cell r="F2653">
            <v>184.42</v>
          </cell>
        </row>
        <row r="2654">
          <cell r="C2654" t="str">
            <v>IP 04.50.0600 (/)</v>
          </cell>
          <cell r="D2654" t="str">
            <v>Braço curvo, em aço de baixo teor de carbono SAE 1010/1020 galvanizado à fusão, interna e externamente por imersão única em banho de zinco, conforme NBR-7398 e 7400 da ABNT, com 3,50m de projeção horizontal, diâmetro externo de 60,3mm, conforme desenho A4-1153-PD e especificação EM-RIOLUZ n.º 17.  Fornecimento. (desonerado)</v>
          </cell>
          <cell r="E2654" t="str">
            <v>un</v>
          </cell>
          <cell r="F2654">
            <v>289.94</v>
          </cell>
        </row>
        <row r="2655">
          <cell r="C2655" t="str">
            <v>IP 04.55 Colocação de Braços</v>
          </cell>
        </row>
        <row r="2656">
          <cell r="C2656" t="str">
            <v>IP 04.55.0050 (/)</v>
          </cell>
          <cell r="D2656" t="str">
            <v>Colocação de braço, padrão RIOLUZ, exclusive fornecimento das ferragens de fixação e do braço. (desonerado)</v>
          </cell>
          <cell r="E2656" t="str">
            <v>un</v>
          </cell>
          <cell r="F2656">
            <v>22.15</v>
          </cell>
        </row>
        <row r="2657">
          <cell r="C2657" t="str">
            <v>IP 04.55.0100 (/)</v>
          </cell>
          <cell r="D2657" t="str">
            <v>Colocação de braço, padrão RIOLUZ, com 0,57m ou 1,77m de projeção horizontal, para luminária LRJ-10, em poste de concreto, com fornecimento das ferragens de fixação; exclusive fornecimento do braço. (desonerado)</v>
          </cell>
          <cell r="E2657" t="str">
            <v>un</v>
          </cell>
          <cell r="F2657">
            <v>82.42</v>
          </cell>
        </row>
        <row r="2658">
          <cell r="C2658" t="str">
            <v>IP 04.55.0150 (/)</v>
          </cell>
          <cell r="D2658" t="str">
            <v>Colocação de braço, padrão RIOLUZ, de 1,5m até 2,50m de projeção horizontal, em poste reto de aço ou concreto, com fornecimento das ferragens de fixação; exclusive fornecimento do braço. (desonerado)</v>
          </cell>
          <cell r="E2658" t="str">
            <v>un</v>
          </cell>
          <cell r="F2658">
            <v>164.85</v>
          </cell>
        </row>
        <row r="2659">
          <cell r="C2659" t="str">
            <v>IP 04.55.0200 (/)</v>
          </cell>
          <cell r="D2659" t="str">
            <v>Colocação de braço, padrão RIOLUZ, de 2,6m até 3,50m de projeção horizontal, em poste reto de aço ou concreto, com fornecimento das ferragens de fixação; exclusive fornecimento do braço. (desonerado)</v>
          </cell>
          <cell r="E2659" t="str">
            <v>un</v>
          </cell>
          <cell r="F2659">
            <v>186.99</v>
          </cell>
        </row>
        <row r="2660">
          <cell r="C2660" t="str">
            <v>IP 04.55.0300 (/)</v>
          </cell>
          <cell r="D2660" t="str">
            <v>Colocação de base quádrupla para topo de poste, em poste reto de aço ou concreto, para altura de até 15m, para luminária tipo ponta de braço; exclusive luminárias e base quádrupla. (desonerado)</v>
          </cell>
          <cell r="E2660" t="str">
            <v>un</v>
          </cell>
          <cell r="F2660">
            <v>33.22</v>
          </cell>
        </row>
        <row r="2661">
          <cell r="C2661" t="str">
            <v>IP 04.60 Pintura de Poste</v>
          </cell>
        </row>
        <row r="2662">
          <cell r="C2662" t="str">
            <v>IP 04.60.0050 (/)</v>
          </cell>
          <cell r="D2662" t="str">
            <v>Pintura de braço com 2 demãos de tinta Aluminac ou similar. (desonerado)</v>
          </cell>
          <cell r="E2662" t="str">
            <v>un</v>
          </cell>
          <cell r="F2662">
            <v>24.81</v>
          </cell>
        </row>
        <row r="2663">
          <cell r="C2663" t="str">
            <v>IP 04.60.0150 (/)</v>
          </cell>
          <cell r="D2663" t="str">
            <v>Pintura de poste de aço curvo, de 1 braço, de 8m até 10m, com 2 demãos de tinta Aluminac ou similar. (desonerado)</v>
          </cell>
          <cell r="E2663" t="str">
            <v>un</v>
          </cell>
          <cell r="F2663">
            <v>110.28</v>
          </cell>
        </row>
        <row r="2664">
          <cell r="C2664" t="str">
            <v>IP 04.60.0153 (/)</v>
          </cell>
          <cell r="D2664" t="str">
            <v>Pintura de poste de aço curvo, de 1 braço, de 11m até 15m, com 2 demãos de tinta Aluminac ou similar. (desonerado)</v>
          </cell>
          <cell r="E2664" t="str">
            <v>un</v>
          </cell>
          <cell r="F2664">
            <v>154.04</v>
          </cell>
        </row>
        <row r="2665">
          <cell r="C2665" t="str">
            <v>IP 04.60.0200 (/)</v>
          </cell>
          <cell r="D2665" t="str">
            <v>Pintura de poste de aço curvo, de 2 braços, de 8m até 10m, com 2 demãos de tinta Aluminac ou similar. (desonerado)</v>
          </cell>
          <cell r="E2665" t="str">
            <v>un</v>
          </cell>
          <cell r="F2665">
            <v>145.26</v>
          </cell>
        </row>
        <row r="2666">
          <cell r="C2666" t="str">
            <v>IP 04.60.0203 (/)</v>
          </cell>
          <cell r="D2666" t="str">
            <v>Pintura de poste de aço curvo, de 2 braços, de 11m até 15m, com 2 demãos de tinta Aluminac ou similar. (desonerado)</v>
          </cell>
          <cell r="E2666" t="str">
            <v>un</v>
          </cell>
          <cell r="F2666">
            <v>423.2</v>
          </cell>
        </row>
        <row r="2667">
          <cell r="C2667" t="str">
            <v>IP 04.60.0259 (/)</v>
          </cell>
          <cell r="D2667" t="str">
            <v>Pintura de poste de concreto, de 17m, com 1 demão de tinta Sikatop ou similar e 2 demãos de tinta Internacional ou similar. (desonerado)</v>
          </cell>
          <cell r="E2667" t="str">
            <v>un</v>
          </cell>
          <cell r="F2667">
            <v>609.85</v>
          </cell>
        </row>
        <row r="2669">
          <cell r="C2669" t="str">
            <v>IP 06.05 Torre de Aço</v>
          </cell>
        </row>
        <row r="2670">
          <cell r="C2670" t="str">
            <v>IP 06.05.0056 (/)</v>
          </cell>
          <cell r="D2670" t="str">
            <v>Torre em aço SAE 1010/1020 galvanizado a fogo, poligonal, flangeado, de 20m, com escada marinheiro, guarda corpo e plataforma para 6 projetores.  Fornecimento. (desonerado)</v>
          </cell>
          <cell r="E2670" t="str">
            <v>un</v>
          </cell>
          <cell r="F2670">
            <v>68350.89</v>
          </cell>
        </row>
        <row r="2671">
          <cell r="C2671" t="str">
            <v>IP 06.10 TOTEM</v>
          </cell>
        </row>
        <row r="2672">
          <cell r="C2672" t="str">
            <v>IP 06.10.0100 (/)</v>
          </cell>
          <cell r="D2672" t="str">
            <v>Totem em coluna de forma elíptica com altura de 2420 mm, confeccionada em aço carbono galvanizado, para acondicionamento de equipamentos elétricos montados em chassi de alumínio, para instalação de um comando de acionamento de IP e chave seccionadora para abertura em carga.  Com barramento de cobre para fases e neutro e adesivo institucional.  Conforme desenho A2-1995-PD.  Fornecimento. (desonerado)</v>
          </cell>
          <cell r="E2672" t="str">
            <v>un</v>
          </cell>
          <cell r="F2672" t="str">
            <v>sem cotação</v>
          </cell>
        </row>
        <row r="2674">
          <cell r="C2674" t="str">
            <v>IP 09.05 Ferragens para Rede de Baixa Tensão</v>
          </cell>
        </row>
        <row r="2675">
          <cell r="C2675" t="str">
            <v>IP 09.05.0050 (/)</v>
          </cell>
          <cell r="D2675" t="str">
            <v>Armação secundária vertical, completa, para uma rede de baixa tensão (BT), sem fornecimento da armação e das cintas de fixação.  Instalação. (desonerado)</v>
          </cell>
          <cell r="E2675" t="str">
            <v>un</v>
          </cell>
          <cell r="F2675">
            <v>11.07</v>
          </cell>
        </row>
        <row r="2676">
          <cell r="C2676" t="str">
            <v>IP 09.05.0100 (/)</v>
          </cell>
          <cell r="D2676" t="str">
            <v>Armação secundária vertical de 1 estribo.  Fornecimento. (desonerado)</v>
          </cell>
          <cell r="E2676" t="str">
            <v>un</v>
          </cell>
          <cell r="F2676">
            <v>7.47</v>
          </cell>
        </row>
        <row r="2677">
          <cell r="C2677" t="str">
            <v>IP 09.05.0103 (/)</v>
          </cell>
          <cell r="D2677" t="str">
            <v>Armação secundária vertical de 3 estribos.  Fornecimento. (desonerado)</v>
          </cell>
          <cell r="E2677" t="str">
            <v>un</v>
          </cell>
          <cell r="F2677">
            <v>47.28</v>
          </cell>
        </row>
        <row r="2678">
          <cell r="C2678" t="str">
            <v>IP 09.05.0106 (/)</v>
          </cell>
          <cell r="D2678" t="str">
            <v>Armação secundária vertical, de 3 estribos, completa, para uma rede de baixa tensão (BT), de 3 condutores, para alinhamento reto, ângulo inferior a 90° e ponto terminal, exclusive fornecimento das cintas de fixação (ver conjunto BTV1).  Fornecimento e instalação. (desonerado)</v>
          </cell>
          <cell r="E2678" t="str">
            <v>un</v>
          </cell>
          <cell r="F2678">
            <v>68.37</v>
          </cell>
        </row>
        <row r="2679">
          <cell r="C2679" t="str">
            <v>IP 09.05.0203 (A)</v>
          </cell>
          <cell r="D2679" t="str">
            <v>Armação secundária vertical, de 4 estribos, completa, para uma rede de baixa tensão (BT), de 4 condutores, para alinhamento reto, ângulo inferior a 90° e ponto terminal, exclusive fornecimento das cintas de fixação (ver conjunto BTV1).  Fornecimento e instalação. (desonerado)</v>
          </cell>
          <cell r="E2679" t="str">
            <v>un</v>
          </cell>
          <cell r="F2679">
            <v>72.260000000000005</v>
          </cell>
        </row>
        <row r="2680">
          <cell r="C2680" t="str">
            <v>IP 09.10 Ferragens Singelas para Linha de 13,8Kv</v>
          </cell>
        </row>
        <row r="2681">
          <cell r="C2681" t="str">
            <v>IP 09.10.0050 (/)</v>
          </cell>
          <cell r="D2681" t="str">
            <v>Conjunto para fixação de rede 13,8Kv, trifásica, exclusive fornecimento dos isoladores e ferragens.  Instalação. (desonerado)</v>
          </cell>
          <cell r="E2681" t="str">
            <v>un</v>
          </cell>
          <cell r="F2681">
            <v>88.58</v>
          </cell>
        </row>
        <row r="2682">
          <cell r="C2682" t="str">
            <v>IP 09.10.0156 (/)</v>
          </cell>
          <cell r="D2682" t="str">
            <v>Instalação de ferragens singelas, para 1 linha, de 13,8Kv, bifásica triangular, poste ao centro, para alinhamentos retos e ângulos até 30° (conjunto 13A1).  Instalação. (desonerado)</v>
          </cell>
          <cell r="E2682" t="str">
            <v>un</v>
          </cell>
          <cell r="F2682">
            <v>44.29</v>
          </cell>
        </row>
        <row r="2683">
          <cell r="C2683" t="str">
            <v>IP 09.10.0300 (A)</v>
          </cell>
          <cell r="D2683" t="str">
            <v>Conjunto para fixação de rede 13,8Kv, trifásica, horizontal, poste ao centro, para pequenos ângulos, padrão madeira, montagem normal, tipo 13N2.  Fornecimento e instalação. (desonerado)</v>
          </cell>
          <cell r="E2683" t="str">
            <v>un</v>
          </cell>
          <cell r="F2683">
            <v>566.82000000000005</v>
          </cell>
        </row>
        <row r="2684">
          <cell r="C2684" t="str">
            <v>IP 09.10.0400 (A)</v>
          </cell>
          <cell r="D2684" t="str">
            <v>Conjunto para fixação de rede 13,8Kv, trifásica, horizontal, poste ao centro, para fim de linha, padrão madeira, montagem normal, tipo 13N5.  Fornecimento e instalação. (desonerado)</v>
          </cell>
          <cell r="E2684" t="str">
            <v>un</v>
          </cell>
          <cell r="F2684">
            <v>949.45</v>
          </cell>
        </row>
        <row r="2685">
          <cell r="C2685" t="str">
            <v>IP 09.10.0503 (/)</v>
          </cell>
          <cell r="D2685" t="str">
            <v>Ferragens singelas e 2 chaves fusíveis, em 1 linha de 13,8Kv, horizontal, poste ao centro; exclusive fornecimento das chaves fusíveis, dos isoladores e ferragens da linha existente. Instalação. (desonerado)</v>
          </cell>
          <cell r="E2685" t="str">
            <v>un</v>
          </cell>
          <cell r="F2685">
            <v>77.510000000000005</v>
          </cell>
        </row>
        <row r="2686">
          <cell r="C2686" t="str">
            <v>IP 09.10.0550 (/)</v>
          </cell>
          <cell r="D2686" t="str">
            <v>Ferragens singelas e 3 chaves fusíveis, em 1 linha de 13,8Kv, horizontal, poste ao centro, exclusive fornecimento das chaves fusíveis dos isoladores e ferragens da linha existente.  Instalação. (desonerado)</v>
          </cell>
          <cell r="E2686" t="str">
            <v>un</v>
          </cell>
          <cell r="F2686">
            <v>88.58</v>
          </cell>
        </row>
        <row r="2687">
          <cell r="C2687" t="str">
            <v>IP 09.10.0553 (/)</v>
          </cell>
          <cell r="D2687" t="str">
            <v>Fornecimento e instalação de 3 chaves fusíveis, em 1 linha de 13,8Kv, horizontal, poste centro, inclusive suporte de fixação, padrão madeira, montagem normal, tipo 13N8, exclusive isoladores e ferragens da linha existente. (desonerado)</v>
          </cell>
          <cell r="E2687" t="str">
            <v>un</v>
          </cell>
          <cell r="F2687">
            <v>1247.6500000000001</v>
          </cell>
        </row>
        <row r="2688">
          <cell r="C2688" t="str">
            <v>IP 09.15 Ferragens Singelas para Linha de 25Kv</v>
          </cell>
        </row>
        <row r="2689">
          <cell r="C2689" t="str">
            <v>IP 09.15.0100 (/)</v>
          </cell>
          <cell r="D2689" t="str">
            <v>Instalação de ferragens singelas, para 2 linhas, de 25Kv, horizontais, poste ao centro, para alinhamentos retos e ângulos até 30° (conjunto 25 E1). (desonerado)</v>
          </cell>
          <cell r="E2689" t="str">
            <v>un</v>
          </cell>
          <cell r="F2689">
            <v>88.58</v>
          </cell>
        </row>
        <row r="2690">
          <cell r="C2690" t="str">
            <v>IP 09.20 Colocação de Núcleo para Fixação em Luminária</v>
          </cell>
        </row>
        <row r="2691">
          <cell r="C2691" t="str">
            <v>IP 09.20.0050 (/)</v>
          </cell>
          <cell r="D2691" t="str">
            <v>Núcleo para fixação de luminária, tipo Pétala, em poste reto (aço ou concreto) de 15m, exclusive luminária e núcleo.  Colocação. (desonerado)</v>
          </cell>
          <cell r="E2691" t="str">
            <v>un</v>
          </cell>
          <cell r="F2691">
            <v>66.44</v>
          </cell>
        </row>
        <row r="2692">
          <cell r="C2692" t="str">
            <v>IP 09.20.0100 (/)</v>
          </cell>
          <cell r="D2692" t="str">
            <v>Núcleo para fixação de luminária, tipo Pétala, em poste reto (aço ou concreto) de 20m, exclusive luminária e núcleo.  Colocação. (desonerado)</v>
          </cell>
          <cell r="E2692" t="str">
            <v>un</v>
          </cell>
          <cell r="F2692">
            <v>88.58</v>
          </cell>
        </row>
        <row r="2693">
          <cell r="C2693" t="str">
            <v>IP 09.25 Alças Pré-Formadas</v>
          </cell>
        </row>
        <row r="2694">
          <cell r="C2694" t="str">
            <v>IP 09.25.0050 (/)</v>
          </cell>
          <cell r="D2694" t="str">
            <v>Alça pré-formada de distribuição, de aço recoberto de alumínio, para cabo de alumínio nu, bitola de 25mm2, segundo desenho A4-154-CP.  Fornecimento e colocação. (desonerado)</v>
          </cell>
          <cell r="E2694" t="str">
            <v>un</v>
          </cell>
          <cell r="F2694">
            <v>6.6</v>
          </cell>
        </row>
        <row r="2695">
          <cell r="C2695" t="str">
            <v>IP 09.25.0100 (/)</v>
          </cell>
          <cell r="D2695" t="str">
            <v>Alça pré-formada de serviço, de aço recoberto, para cabo de alumínio nu, bitola de 25mm2, segundo desenho A4-148-CP.  Fornecimento e colocação. (desonerado)</v>
          </cell>
          <cell r="E2695" t="str">
            <v>un</v>
          </cell>
          <cell r="F2695">
            <v>3.31</v>
          </cell>
        </row>
        <row r="2696">
          <cell r="C2696" t="str">
            <v>IP 09.25.0150 (/)</v>
          </cell>
          <cell r="D2696" t="str">
            <v>Alça pré-formada de distribuição, de aço recoberto de alumínio, para cabo encapado, bitola de 25mm2, segundo desenho A4-154-CP.  Fornecimento e colocação. (desonerado)</v>
          </cell>
          <cell r="E2696" t="str">
            <v>un</v>
          </cell>
          <cell r="F2696">
            <v>8.01</v>
          </cell>
        </row>
        <row r="2697">
          <cell r="C2697" t="str">
            <v>IP 09.25.0200 (/)</v>
          </cell>
          <cell r="D2697" t="str">
            <v>Alça pré-formada de serviço, de aço recoberto com alumínio encapado, bitola de 25mm2, segundo desenho A4-148-CP.  Fornecimento e colocação. (desonerado)</v>
          </cell>
          <cell r="E2697" t="str">
            <v>un</v>
          </cell>
          <cell r="F2697">
            <v>3.62</v>
          </cell>
        </row>
        <row r="2698">
          <cell r="C2698" t="str">
            <v>IP 09.25.0300 (/)</v>
          </cell>
          <cell r="D2698" t="str">
            <v>Alça pré-formada para cabo de 35mm2.  Fornecimento. (desonerado)</v>
          </cell>
          <cell r="E2698" t="str">
            <v>un</v>
          </cell>
          <cell r="F2698">
            <v>4.3899999999999997</v>
          </cell>
        </row>
        <row r="2699">
          <cell r="C2699" t="str">
            <v>IP 09.30 Conectores e Grampos Paralelos</v>
          </cell>
        </row>
        <row r="2700">
          <cell r="C2700" t="str">
            <v>IP 09.30.0050 (/)</v>
          </cell>
          <cell r="D2700" t="str">
            <v>Conector de aterramento tipo KC 22H, Burndy ou similar.  Fornecimento e instalação. (desonerado)</v>
          </cell>
          <cell r="E2700" t="str">
            <v>un</v>
          </cell>
          <cell r="F2700">
            <v>32.630000000000003</v>
          </cell>
        </row>
        <row r="2701">
          <cell r="C2701" t="str">
            <v>IP 09.30.0100 (/)</v>
          </cell>
          <cell r="D2701" t="str">
            <v>Conector para haste de aterramento de pára-raio, com uma descida de 5/8".  Fornecimento. (desonerado)</v>
          </cell>
          <cell r="E2701" t="str">
            <v>un</v>
          </cell>
          <cell r="F2701">
            <v>2.25</v>
          </cell>
        </row>
        <row r="2702">
          <cell r="C2702" t="str">
            <v>IP 09.30.0150 (/)</v>
          </cell>
          <cell r="D2702" t="str">
            <v>Conector de parafuso fendido (Split-Bolt) em liga de cobre.  Fornecimento e instalação. (desonerado)</v>
          </cell>
          <cell r="E2702" t="str">
            <v>un</v>
          </cell>
          <cell r="F2702">
            <v>4.1100000000000003</v>
          </cell>
        </row>
        <row r="2703">
          <cell r="C2703" t="str">
            <v>IP 09.30.0159 (/)</v>
          </cell>
          <cell r="D2703" t="str">
            <v>Conector tipo Split-Bolt, para cabo de 16mm2.  Fornecimento. (desonerado)</v>
          </cell>
          <cell r="E2703" t="str">
            <v>un</v>
          </cell>
          <cell r="F2703">
            <v>2.82</v>
          </cell>
        </row>
        <row r="2704">
          <cell r="C2704" t="str">
            <v>IP 09.30.0200 (/)</v>
          </cell>
          <cell r="D2704" t="str">
            <v>Conector de parafusos fendido para cabo de 35x70mm2, KS-26, Burndy ou similar.  Fornecimento e instalação. (desonerado)</v>
          </cell>
          <cell r="E2704" t="str">
            <v>un</v>
          </cell>
          <cell r="F2704">
            <v>8.5299999999999994</v>
          </cell>
        </row>
        <row r="2705">
          <cell r="C2705" t="str">
            <v>IP 09.30.0250 (/)</v>
          </cell>
          <cell r="D2705" t="str">
            <v>Conector tipo estribo para condutor de alumínio, 1/0AWG.  Fornecimento. (desonerado)</v>
          </cell>
          <cell r="E2705" t="str">
            <v>un</v>
          </cell>
          <cell r="F2705">
            <v>18.649999999999999</v>
          </cell>
        </row>
        <row r="2706">
          <cell r="C2706" t="str">
            <v>IP 09.30.0500 (/)</v>
          </cell>
          <cell r="D2706" t="str">
            <v>Conector tipo cunha, em liga de cobre estanhado, para a fixação de condutores de alumínio ou cobre, por efeito de mola.  Modelo nº 1, padrão RIOLUZ, tipo G, AMP ou similar.  Fornecimento e instalação. (desonerado)</v>
          </cell>
          <cell r="E2706" t="str">
            <v>un</v>
          </cell>
          <cell r="F2706">
            <v>8.61</v>
          </cell>
        </row>
        <row r="2707">
          <cell r="C2707" t="str">
            <v>IP 09.30.0503 (/)</v>
          </cell>
          <cell r="D2707" t="str">
            <v>Conector tipo cunha, em liga de cobre estanhado, para a fixação de condutores de alumínio ou cobre, por efeito de mola.  Modelo tipo nº 2, padrão RIOLUZ, tipo H, AMP ou similar.  Fornecimento e instalação. (desonerado)</v>
          </cell>
          <cell r="E2707" t="str">
            <v>un</v>
          </cell>
          <cell r="F2707">
            <v>7.32</v>
          </cell>
        </row>
        <row r="2708">
          <cell r="C2708" t="str">
            <v>IP 09.30.0506 (/)</v>
          </cell>
          <cell r="D2708" t="str">
            <v>Conector tipo cunha, em liga de cobre estanhado, para a fixação de condutores de alumínio ou cobre, por efeito de mola.  Modelo tipo nº 3, padrão RIOLUZ, tipo K, AMP ou similar.  Fornecimento e instalação. (desonerado)</v>
          </cell>
          <cell r="E2708" t="str">
            <v>un</v>
          </cell>
          <cell r="F2708">
            <v>7.74</v>
          </cell>
        </row>
        <row r="2709">
          <cell r="C2709" t="str">
            <v>IP 09.30.0509 (/)</v>
          </cell>
          <cell r="D2709" t="str">
            <v>Conector tipo cunha, em liga de cobre estanhado, para a fixação de condutores de alumínio ou cobre, por efeito de mola.  Modelo tipo nº 4, padrão RIOLUZ, tipo V, AMP ou similar.  Fornecimento e instalação. (desonerado)</v>
          </cell>
          <cell r="E2709" t="str">
            <v>un</v>
          </cell>
          <cell r="F2709">
            <v>5</v>
          </cell>
        </row>
        <row r="2710">
          <cell r="C2710" t="str">
            <v>IP 09.30.0512 (/)</v>
          </cell>
          <cell r="D2710" t="str">
            <v>Conector tipo cunha, em liga de cobre estanhado, para a fixação de condutores de alumínio ou cobre, por efeito de mola.  Modelo tipo nº 5, padrão RIOLUZ, tipo IV, AMP ou similar.  Fornecimento e instalação. (desonerado)</v>
          </cell>
          <cell r="E2710" t="str">
            <v>un</v>
          </cell>
          <cell r="F2710">
            <v>6.27</v>
          </cell>
        </row>
        <row r="2711">
          <cell r="C2711" t="str">
            <v>IP 09.30.0515 (/)</v>
          </cell>
          <cell r="D2711" t="str">
            <v>Conector tipo cunha, em liga de cobre estanhado, para a fixação de condutores de alumínio ou cobre, por efeito de mola.  Modelo tipo nº 6, padrão RIOLUZ, tipo B, AMP ou similar.  Fornecimento e instalação. (desonerado)</v>
          </cell>
          <cell r="E2711" t="str">
            <v>un</v>
          </cell>
          <cell r="F2711">
            <v>10.34</v>
          </cell>
        </row>
        <row r="2712">
          <cell r="C2712" t="str">
            <v>IP 09.30.0518 (/)</v>
          </cell>
          <cell r="D2712" t="str">
            <v>Conector tipo cunha, em liga de cobre estanhado, para a fixação de condutores de alumínio ou cobre, por efeito de mola.  Modelo tipo nº 7, padrão RIOLUZ, tipo A, AMP ou similar.  Fornecimento e instalação. (desonerado)</v>
          </cell>
          <cell r="E2712" t="str">
            <v>un</v>
          </cell>
          <cell r="F2712">
            <v>10.050000000000001</v>
          </cell>
        </row>
        <row r="2713">
          <cell r="C2713" t="str">
            <v>IP 09.30.0521 (/)</v>
          </cell>
          <cell r="D2713" t="str">
            <v>Conector tipo cunha, em liga de cobre estanhado, para a fixação de condutores de alumínio ou cobre, por efeito de mola.  Modelo nº 8, padrão RIOLUZ, tipo C, AMP ou similar.  Fornecimento e instalação. (desonerado)</v>
          </cell>
          <cell r="E2713" t="str">
            <v>un</v>
          </cell>
          <cell r="F2713">
            <v>7.74</v>
          </cell>
        </row>
        <row r="2714">
          <cell r="C2714" t="str">
            <v>IP 09.30.0524 (/)</v>
          </cell>
          <cell r="D2714" t="str">
            <v>Conector tipo cunha, em liga de cobre estanhado, para a fixação de condutores de alumínio ou cobre, por efeito de mola.  Modelo nº 9, padrão RIOLUZ, tipo J, AMP ou similar.  Fornecimento e instalação. (desonerado)</v>
          </cell>
          <cell r="E2714" t="str">
            <v>un</v>
          </cell>
          <cell r="F2714">
            <v>7.95</v>
          </cell>
        </row>
        <row r="2715">
          <cell r="C2715" t="str">
            <v>IP 09.30.0527 (/)</v>
          </cell>
          <cell r="D2715" t="str">
            <v>Conector tipo cunha, em liga de cobre estanhado, para a fixação de condutores de alumínio ou cobre, por efeito de mola.  Modelo nº 10, padrão RIOLUZ, tipo F, AMP ou similar.  Fornecimento e instalação. (desonerado)</v>
          </cell>
          <cell r="E2715" t="str">
            <v>un</v>
          </cell>
          <cell r="F2715">
            <v>6.76</v>
          </cell>
        </row>
        <row r="2716">
          <cell r="C2716" t="str">
            <v>IP 09.30.0530 (/)</v>
          </cell>
          <cell r="D2716" t="str">
            <v>Conector tipo cunha, em liga de cobre estanhado, para a fixação de condutores de alumínio ou cobre, por efeito de mola.  Modelo nº 11, padrão RIOLUZ, tipo D, AMP ou similar.  Fornecimento e instalação. (desonerado)</v>
          </cell>
          <cell r="E2716" t="str">
            <v>un</v>
          </cell>
          <cell r="F2716">
            <v>10.5</v>
          </cell>
        </row>
        <row r="2717">
          <cell r="C2717" t="str">
            <v>IP 09.30.0532 (/)</v>
          </cell>
          <cell r="D2717" t="str">
            <v>Conector tipo cunha, em liga de cobre estanhado, para a fixação de condutores de alumínio ou cobre, por efeito de mola.  Modelo nº 12, padrão RIOLUZ, tipo I, AMP ou similar.  Fornecimento e instalação. (desonerado)</v>
          </cell>
          <cell r="E2717" t="str">
            <v>un</v>
          </cell>
          <cell r="F2717">
            <v>10.8</v>
          </cell>
        </row>
        <row r="2718">
          <cell r="C2718" t="str">
            <v>IP 09.30.0535 (/)</v>
          </cell>
          <cell r="D2718" t="str">
            <v>Conector tipo cunha, em liga de cobre estanhado, para a fixação de condutores de alumínio ou cobre, por efeito de mola.  Modelo nº 13, padrão RIOLUZ, tipo VII, AMP ou similar.  Fornecimento e instalação. (desonerado)</v>
          </cell>
          <cell r="E2718" t="str">
            <v>un</v>
          </cell>
          <cell r="F2718">
            <v>12.02</v>
          </cell>
        </row>
        <row r="2719">
          <cell r="C2719" t="str">
            <v>IP 09.30.0538 (/)</v>
          </cell>
          <cell r="D2719" t="str">
            <v>Conector tipo cunha, em liga de cobre estanhado, para a fixação de condutores de alumínio ou cobre, por efeito de mola.  Modelo nº 14, padrão RIOLUZ, tipo VI, AMP ou similar.  Fornecimento e instalação. (desonerado)</v>
          </cell>
          <cell r="E2719" t="str">
            <v>un</v>
          </cell>
          <cell r="F2719">
            <v>10.59</v>
          </cell>
        </row>
        <row r="2720">
          <cell r="C2720" t="str">
            <v>IP 09.30.0555 (/)</v>
          </cell>
          <cell r="D2720" t="str">
            <v>Conector perfurante para rede aérea, tensão de aplicação: 0,6/1 KV, corpo isolado resistente às intempéries, na cor preta, contato dentado: liga de cobre estanhado, com camada de espessura mínima de 8 um e condutividade elétrica mínima de 98% IACS a 20º C, parafuso torquimétrico: liga de alumínio, capuz: material elastomérico na cor preta, incorporados ao corpo do conector de forma imperdível, grau de proteção: IP-65, para cabos: principal: 6mm2 - 185mm2 e derivação: 1,5mm2 - 10mm2.  Fornecimento. (desonerado)</v>
          </cell>
          <cell r="E2720" t="str">
            <v>un</v>
          </cell>
          <cell r="F2720">
            <v>14.1</v>
          </cell>
        </row>
        <row r="2721">
          <cell r="C2721" t="str">
            <v>IP 09.30.0560 (/)</v>
          </cell>
          <cell r="D2721"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1,5mm2 - 6mm2.  Fornecimento. (desonerado)</v>
          </cell>
          <cell r="E2721" t="str">
            <v>un</v>
          </cell>
          <cell r="F2721">
            <v>76.3</v>
          </cell>
        </row>
        <row r="2722">
          <cell r="C2722" t="str">
            <v>IP 09.30.0563 (/)</v>
          </cell>
          <cell r="D2722"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6mm2 - 10mm2.  Fornecimento. (desonerado)</v>
          </cell>
          <cell r="E2722" t="str">
            <v>un</v>
          </cell>
          <cell r="F2722">
            <v>79.3</v>
          </cell>
        </row>
        <row r="2723">
          <cell r="C2723" t="str">
            <v>IP 09.30.0660 (/)</v>
          </cell>
          <cell r="D2723"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35mm2 - 120mm2 e derivação: 25mm2 - 50mm2.  Fornecimento. (desonerado)</v>
          </cell>
          <cell r="E2723" t="str">
            <v>un</v>
          </cell>
          <cell r="F2723">
            <v>321</v>
          </cell>
        </row>
        <row r="2724">
          <cell r="C2724" t="str">
            <v>IP 09.30.0700 (/)</v>
          </cell>
          <cell r="D2724" t="str">
            <v>Conectores para interligação entre cabo singelo ou múltiplo ou haste de aterramento, exclusive fornecimento do conector. Instalação (desonerado)</v>
          </cell>
          <cell r="E2724" t="str">
            <v>un</v>
          </cell>
          <cell r="F2724">
            <v>3.33</v>
          </cell>
        </row>
        <row r="2725">
          <cell r="C2725" t="str">
            <v>IP 09.30.1050 (/)</v>
          </cell>
          <cell r="D2725" t="str">
            <v>Grampo paralelo universal de alumínio fundido ou extrudado, de 2 parafusos, com pasta anti óxido, segundo desenho A3-142-CP.  Fornecimento e colocação. (desonerado)</v>
          </cell>
          <cell r="E2725" t="str">
            <v>un</v>
          </cell>
          <cell r="F2725">
            <v>6.41</v>
          </cell>
        </row>
        <row r="2726">
          <cell r="C2726" t="str">
            <v>IP 09.30.1100 (/)</v>
          </cell>
          <cell r="D2726" t="str">
            <v>Grampo de linha viva em alumínio.  Fornecimento. (desonerado)</v>
          </cell>
          <cell r="E2726" t="str">
            <v>un</v>
          </cell>
          <cell r="F2726">
            <v>41.16</v>
          </cell>
        </row>
        <row r="2727">
          <cell r="C2727" t="str">
            <v>IP 09.35 Caixa de Ligação</v>
          </cell>
        </row>
        <row r="2728">
          <cell r="C2728" t="str">
            <v>IP 09.35.0050 (/)</v>
          </cell>
          <cell r="D2728" t="str">
            <v>Condulete de alumínio sílico tipo LL de 19mm (3/4") com tampa.  Fornecimento. (desonerado)</v>
          </cell>
          <cell r="E2728" t="str">
            <v>un</v>
          </cell>
          <cell r="F2728">
            <v>5.38</v>
          </cell>
        </row>
        <row r="2729">
          <cell r="C2729" t="str">
            <v>IP 09.35.0053 (/)</v>
          </cell>
          <cell r="D2729" t="str">
            <v>Condulete de alumínio sílico tipo LR de 19mm (3/4") com tampa.  Fornecimento. (desonerado)</v>
          </cell>
          <cell r="E2729" t="str">
            <v>un</v>
          </cell>
          <cell r="F2729">
            <v>3.94</v>
          </cell>
        </row>
        <row r="2730">
          <cell r="C2730" t="str">
            <v>IP 09.35.0056 (/)</v>
          </cell>
          <cell r="D2730" t="str">
            <v>Condulete de alumínio sílico tipo T de 19mm (3/4") com tampa.  Fornecimento. (desonerado)</v>
          </cell>
          <cell r="E2730" t="str">
            <v>un</v>
          </cell>
          <cell r="F2730">
            <v>5</v>
          </cell>
        </row>
        <row r="2731">
          <cell r="C2731" t="str">
            <v>IP 09.35.0100 (/)</v>
          </cell>
          <cell r="D2731" t="str">
            <v>Caixa de ligação tipo Petrolets R=15/C, R=15/TB, R=15/LB ou similar, com entradas rosqueadas de 1" (25mm).  Fornecimento e colocação. (desonerado)</v>
          </cell>
          <cell r="E2731" t="str">
            <v>un</v>
          </cell>
          <cell r="F2731">
            <v>15.13</v>
          </cell>
        </row>
        <row r="2732">
          <cell r="C2732" t="str">
            <v>IP 09.35.0200 (/)</v>
          </cell>
          <cell r="D2732" t="str">
            <v>Caixa de ligação tipo Petrolets R=15/C, R=15/TB, R=15/LB ou similar, com entradas rosqueadas de 2" (50mm).  Fornecimento e colocação. (desonerado)</v>
          </cell>
          <cell r="E2732" t="str">
            <v>un</v>
          </cell>
          <cell r="F2732">
            <v>39.64</v>
          </cell>
        </row>
        <row r="2733">
          <cell r="C2733" t="str">
            <v>IP 09.35.0312 (/)</v>
          </cell>
          <cell r="D2733" t="str">
            <v>Condulete de alumínio tipo T de 75mm (3").  Fornecimento. (desonerado)</v>
          </cell>
          <cell r="E2733" t="str">
            <v>un</v>
          </cell>
          <cell r="F2733">
            <v>45.05</v>
          </cell>
        </row>
        <row r="2734">
          <cell r="C2734" t="str">
            <v>IP 09.35.0400 (/)</v>
          </cell>
          <cell r="D2734" t="str">
            <v>Caixa de ligação tipo Condulets R-15/LB-22 ou similar, com entrada rosqueadas de 1 1/2" (27mm).  Fornecimento e colocação. (desonerado)</v>
          </cell>
          <cell r="E2734" t="str">
            <v>un</v>
          </cell>
          <cell r="F2734">
            <v>15.34</v>
          </cell>
        </row>
        <row r="2735">
          <cell r="C2735" t="str">
            <v>IP 09.40 Laços de Roldanas Pré-Formadas</v>
          </cell>
        </row>
        <row r="2736">
          <cell r="C2736" t="str">
            <v>IP 09.40.0050 (/)</v>
          </cell>
          <cell r="D2736" t="str">
            <v>Laço de roldana pré-formado, de aço recoberto de alumínio, para cabo de alumínio nu, bitola de 25mm2, segundo desenho A4-139-CP.  Fornecimento e colocação. (desonerado)</v>
          </cell>
          <cell r="E2736" t="str">
            <v>un</v>
          </cell>
          <cell r="F2736">
            <v>4.92</v>
          </cell>
        </row>
        <row r="2737">
          <cell r="C2737" t="str">
            <v>IP 09.40.0100 (/)</v>
          </cell>
          <cell r="D2737" t="str">
            <v>Laço de roldana pré-formado, de aço recoberto de alumínio, para cabo de alumínio encapado, bitola de 25mm2, segundo desenho A4-139-CP.  Fornecimento e colocação. (desonerado)</v>
          </cell>
          <cell r="E2737" t="str">
            <v>un</v>
          </cell>
          <cell r="F2737">
            <v>7.98</v>
          </cell>
        </row>
        <row r="2739">
          <cell r="C2739" t="str">
            <v>IP 14.05 Instalação de Baixa Tensão</v>
          </cell>
        </row>
        <row r="2740">
          <cell r="C2740" t="str">
            <v>IP 14.05.0050 (/)</v>
          </cell>
          <cell r="D2740" t="str">
            <v>Rede de baixa tensão (BT), aérea, com 1 condutor de cobre, exclusive fornecimento do condutor (lance).  Instalação. (desonerado)</v>
          </cell>
          <cell r="E2740" t="str">
            <v>un</v>
          </cell>
          <cell r="F2740">
            <v>22.15</v>
          </cell>
        </row>
        <row r="2741">
          <cell r="C2741" t="str">
            <v>IP 14.05.0100 (/)</v>
          </cell>
          <cell r="D2741" t="str">
            <v>Rede de baixa tensão (BT), aérea, com 1 condutor de alumínio, exclusive fornecimento do condutor (lance).  Instalação. (desonerado)</v>
          </cell>
          <cell r="E2741" t="str">
            <v>un</v>
          </cell>
          <cell r="F2741">
            <v>33.22</v>
          </cell>
        </row>
        <row r="2742">
          <cell r="C2742" t="str">
            <v>IP 14.05.0150 (/)</v>
          </cell>
          <cell r="D2742" t="str">
            <v>Instalação de rede de baixa tensão (BT), aérea, com cabo Multiplex, ou similar, de alumínio, exclusive fornecimento do cabo. (desonerado)</v>
          </cell>
          <cell r="E2742" t="str">
            <v>un</v>
          </cell>
          <cell r="F2742">
            <v>6.43</v>
          </cell>
        </row>
        <row r="2743">
          <cell r="C2743" t="str">
            <v>IP 14.05.0200 (/)</v>
          </cell>
          <cell r="D2743" t="str">
            <v>Rede de baixa tensão (BT), aérea, com 2 condutores de alumínio, exclusive fornecimento dos condutores (lance).  Instalação. (desonerado)</v>
          </cell>
          <cell r="E2743" t="str">
            <v>un</v>
          </cell>
          <cell r="F2743">
            <v>55.36</v>
          </cell>
        </row>
        <row r="2744">
          <cell r="C2744" t="str">
            <v>IP 14.05.0250 (/)</v>
          </cell>
          <cell r="D2744" t="str">
            <v>Rede de baixa tensão (BT), aérea, com 3 condutores de cobre, exclusive fornecimento do condutor (lance).  Instalação. (desonerado)</v>
          </cell>
          <cell r="E2744" t="str">
            <v>un</v>
          </cell>
          <cell r="F2744">
            <v>66.44</v>
          </cell>
        </row>
        <row r="2745">
          <cell r="C2745" t="str">
            <v>IP 14.05.0300 (/)</v>
          </cell>
          <cell r="D2745" t="str">
            <v>Rede de baixa tensão (BT), aérea, com 3 condutores de alumínio, exclusive fornecimento dos condutores (lance).  Instalação. (desonerado)</v>
          </cell>
          <cell r="E2745" t="str">
            <v>un</v>
          </cell>
          <cell r="F2745">
            <v>71.98</v>
          </cell>
        </row>
        <row r="2746">
          <cell r="C2746" t="str">
            <v>IP 14.05.0350 (/)</v>
          </cell>
          <cell r="D2746" t="str">
            <v>Rede de baixa tensão (BT), aérea, com 4 condutores de alumínio, exclusive fornecimento dos condutores (lance).  Instalação. (desonerado)</v>
          </cell>
          <cell r="E2746" t="str">
            <v>un</v>
          </cell>
          <cell r="F2746">
            <v>110.73</v>
          </cell>
        </row>
        <row r="2747">
          <cell r="C2747" t="str">
            <v>IP 14.10 Instalação de Rede de 13,8Kv</v>
          </cell>
        </row>
        <row r="2748">
          <cell r="C2748" t="str">
            <v>IP 14.10.0050 (/)</v>
          </cell>
          <cell r="D2748" t="str">
            <v>Instalação de rede de alta tensão (AT) aérea, com cabo triplex de cobre, exclusive fornecimento de cabo. (desonerado)</v>
          </cell>
          <cell r="E2748" t="str">
            <v>un</v>
          </cell>
          <cell r="F2748">
            <v>69.760000000000005</v>
          </cell>
        </row>
        <row r="2749">
          <cell r="C2749" t="str">
            <v>IP 14.10.0100 (/)</v>
          </cell>
          <cell r="D2749" t="str">
            <v>Rede de alta tensão (AT), aérea, com 2 condutores de alumínio; exclusive fornecimento dos condutores (lance).  Instalação. (desonerado)</v>
          </cell>
          <cell r="E2749" t="str">
            <v>un</v>
          </cell>
          <cell r="F2749">
            <v>88.58</v>
          </cell>
        </row>
        <row r="2750">
          <cell r="C2750" t="str">
            <v>IP 14.10.0150 (/)</v>
          </cell>
          <cell r="D2750" t="str">
            <v>Rede de alta tensão (AT), aérea, com 2 condutores de cobre, exclusive fornecimento dos condutores (lance).  Instalação. (desonerado)</v>
          </cell>
          <cell r="E2750" t="str">
            <v>un</v>
          </cell>
          <cell r="F2750">
            <v>77.510000000000005</v>
          </cell>
        </row>
        <row r="2751">
          <cell r="C2751" t="str">
            <v>IP 14.10.0200 (/)</v>
          </cell>
          <cell r="D2751" t="str">
            <v>Rede de alta tensão (AT), aérea, com 3 condutores de alumínio; exclusive fornecimento dos condutores (lance).  Instalação. (desonerado)</v>
          </cell>
          <cell r="E2751" t="str">
            <v>un</v>
          </cell>
          <cell r="F2751">
            <v>132.87</v>
          </cell>
        </row>
        <row r="2752">
          <cell r="C2752" t="str">
            <v>IP 14.10.0250 (/)</v>
          </cell>
          <cell r="D2752" t="str">
            <v>Rede de alta tensão (AT), aérea, com 3 condutores de cobre, exclusive fornecimento dos condutores (lance).  Instalação. (desonerado)</v>
          </cell>
          <cell r="E2752" t="str">
            <v>un</v>
          </cell>
          <cell r="F2752">
            <v>110.73</v>
          </cell>
        </row>
        <row r="2753">
          <cell r="C2753" t="str">
            <v>IP 14.15 Isoladores</v>
          </cell>
        </row>
        <row r="2754">
          <cell r="C2754" t="str">
            <v>IP 14.15.0050 (/)</v>
          </cell>
          <cell r="D2754" t="str">
            <v>Isolador de baixa tensão (BT), tipo carretel, na cor marrom, medindo (72x72)mm.  Fornecimento. (desonerado)</v>
          </cell>
          <cell r="E2754" t="str">
            <v>un</v>
          </cell>
          <cell r="F2754">
            <v>3.34</v>
          </cell>
        </row>
        <row r="2755">
          <cell r="C2755" t="str">
            <v>IP 14.15.0100 (/)</v>
          </cell>
          <cell r="D2755" t="str">
            <v>Isolador tipo pino, 13,8Kv.  Fornecimento. (desonerado)</v>
          </cell>
          <cell r="E2755" t="str">
            <v>un</v>
          </cell>
          <cell r="F2755">
            <v>15.65</v>
          </cell>
        </row>
        <row r="2756">
          <cell r="C2756" t="str">
            <v>IP 14.20 Muflas</v>
          </cell>
        </row>
        <row r="2757">
          <cell r="C2757" t="str">
            <v>IP 14.20.0100 (/)</v>
          </cell>
          <cell r="D2757" t="str">
            <v>Mufla terminal para cabo singelo 50mm2, 15Kv, inclusive braçadeira para fixação.  Fornecimento e assentamento. (desonerado)</v>
          </cell>
          <cell r="E2757" t="str">
            <v>un</v>
          </cell>
          <cell r="F2757">
            <v>176.27</v>
          </cell>
        </row>
        <row r="2758">
          <cell r="C2758" t="str">
            <v>IP 14.25 Cabos de Cobre Nu</v>
          </cell>
        </row>
        <row r="2759">
          <cell r="C2759" t="str">
            <v>IP 14.25.0100 (/)</v>
          </cell>
          <cell r="D2759" t="str">
            <v>Cabo de cobre nu, seção de 16mm2.  Fornecimento. (1Kg = 7,04 metros)(desonerado)</v>
          </cell>
          <cell r="E2759" t="str">
            <v>Kg</v>
          </cell>
          <cell r="F2759">
            <v>44.07</v>
          </cell>
        </row>
        <row r="2760">
          <cell r="C2760" t="str">
            <v>IP 14.25.0109 (/)</v>
          </cell>
          <cell r="D2760" t="str">
            <v>Cabo de cobre nu, seção de 25mm2.  Fornecimento. (1Kg = 4,51 metros)(desonerado)</v>
          </cell>
          <cell r="E2760" t="str">
            <v>Kg</v>
          </cell>
          <cell r="F2760">
            <v>39.369999999999997</v>
          </cell>
        </row>
        <row r="2761">
          <cell r="C2761" t="str">
            <v>IP 14.25.0112 (/)</v>
          </cell>
          <cell r="D2761" t="str">
            <v>Cabo de cobre nu, seção de 35mm2.  Fornecimento. (1Kg = 3,16 metros)(desonerado)</v>
          </cell>
          <cell r="E2761" t="str">
            <v>Kg</v>
          </cell>
          <cell r="F2761">
            <v>41.52</v>
          </cell>
        </row>
        <row r="2762">
          <cell r="C2762" t="str">
            <v>IP 14.30 Cabos de Cobre Flexível</v>
          </cell>
        </row>
        <row r="2763">
          <cell r="C2763" t="str">
            <v>IP 14.30.0050 (/)</v>
          </cell>
          <cell r="D2763" t="str">
            <v>Cabo de cobre, 750V, seção de 1,5mm2.  Fornecimento. (desonerado)</v>
          </cell>
          <cell r="E2763" t="str">
            <v>m</v>
          </cell>
          <cell r="F2763">
            <v>0.73</v>
          </cell>
        </row>
        <row r="2764">
          <cell r="C2764" t="str">
            <v>IP 14.30.0053 (/)</v>
          </cell>
          <cell r="D2764" t="str">
            <v>Cabo de cobre flexível, 750V, seção de 2x1,5mm2, PVC/ 70°C.  Fornecimento. (desonerado)</v>
          </cell>
          <cell r="E2764" t="str">
            <v>m</v>
          </cell>
          <cell r="F2764">
            <v>1.77</v>
          </cell>
        </row>
        <row r="2765">
          <cell r="C2765" t="str">
            <v>IP 14.30.0059 (/)</v>
          </cell>
          <cell r="D2765" t="str">
            <v>Cabo de cobre flexível, 750V, seção de 3x1,5mm2, PVC/ 70°C, classe 4.  Fornecimento. (desonerado)</v>
          </cell>
          <cell r="E2765" t="str">
            <v>m</v>
          </cell>
          <cell r="F2765">
            <v>2.82</v>
          </cell>
        </row>
        <row r="2766">
          <cell r="C2766" t="str">
            <v>IP 14.30.0062 (/)</v>
          </cell>
          <cell r="D2766" t="str">
            <v>Cabo de cobre flexível, 750V, seção de 3x1,5mm2, PVC/ 70°C, classe 4.  Fornecimento e colocação. (desonerado)</v>
          </cell>
          <cell r="E2766" t="str">
            <v>m</v>
          </cell>
          <cell r="F2766">
            <v>11.51</v>
          </cell>
        </row>
        <row r="2767">
          <cell r="C2767" t="str">
            <v>IP 14.30.0106 (/)</v>
          </cell>
          <cell r="D2767" t="str">
            <v>Cabo de cobre flexível, 750V, seção de 3x2,5mm2, PVC/70°C.  Fornecimento(desonerado)</v>
          </cell>
          <cell r="E2767" t="str">
            <v>m</v>
          </cell>
          <cell r="F2767">
            <v>4.78</v>
          </cell>
        </row>
        <row r="2768">
          <cell r="C2768" t="str">
            <v>IP 14.30.0153 (/)</v>
          </cell>
          <cell r="D2768" t="str">
            <v>Cabo de cobre flexível, 750V, seção de 2x4mm2, PVC/ 70°C, classe4.  Fornecimento. (desonerado)</v>
          </cell>
          <cell r="E2768" t="str">
            <v>m</v>
          </cell>
          <cell r="F2768">
            <v>5.12</v>
          </cell>
        </row>
        <row r="2769">
          <cell r="C2769" t="str">
            <v>IP 14.30.0156 (/)</v>
          </cell>
          <cell r="D2769" t="str">
            <v>Cabo de cobre flexível, 750V, seção de 3x4mm2, PVC/ 70°C.  Fornecimento. (desonerado)</v>
          </cell>
          <cell r="E2769" t="str">
            <v>m</v>
          </cell>
          <cell r="F2769">
            <v>7.96</v>
          </cell>
        </row>
        <row r="2770">
          <cell r="C2770" t="str">
            <v>IP 14.30.0159 (/)</v>
          </cell>
          <cell r="D2770" t="str">
            <v>Cabo de cobre flexível, 750V, seção de 4x4mm2, PVC/ 70°C.  Fornecimento. (desonerado)</v>
          </cell>
          <cell r="E2770" t="str">
            <v>m</v>
          </cell>
          <cell r="F2770">
            <v>6.75</v>
          </cell>
        </row>
        <row r="2771">
          <cell r="C2771" t="str">
            <v>IP 14.30.0206 (/)</v>
          </cell>
          <cell r="D2771" t="str">
            <v>Cabo de cobre flexível, 750V, seção de 3x6mm2, PVC/ 70°C.  Fornecimento. (desonerado)</v>
          </cell>
          <cell r="E2771" t="str">
            <v>m</v>
          </cell>
          <cell r="F2771">
            <v>10.56</v>
          </cell>
        </row>
        <row r="2772">
          <cell r="C2772" t="str">
            <v>IP 14.30.0253 (/)</v>
          </cell>
          <cell r="D2772" t="str">
            <v>Cabo de cobre flexível, 750V, seção de 2x10mm2, PVC/ 70°C.  Fornecimento. (desonerado)</v>
          </cell>
          <cell r="E2772" t="str">
            <v>m</v>
          </cell>
          <cell r="F2772">
            <v>8.33</v>
          </cell>
        </row>
        <row r="2773">
          <cell r="C2773" t="str">
            <v>IP 14.30.0256 (/)</v>
          </cell>
          <cell r="D2773" t="str">
            <v>Cabo de cobre, flexível, 750V, seção de 3x10mm2, PVC/ 70°C.  Fornecimento. (desonerado)</v>
          </cell>
          <cell r="E2773" t="str">
            <v>m</v>
          </cell>
          <cell r="F2773">
            <v>11.74</v>
          </cell>
        </row>
        <row r="2774">
          <cell r="C2774" t="str">
            <v>IP 14.30.0259 (/)</v>
          </cell>
          <cell r="D2774" t="str">
            <v>Cabo de cobre flexível, 750V, seção de 4x10mm2, PVC/ 70°C.  Fornecimento. (desonerado)</v>
          </cell>
          <cell r="E2774" t="str">
            <v>m</v>
          </cell>
          <cell r="F2774">
            <v>21.38</v>
          </cell>
        </row>
        <row r="2775">
          <cell r="C2775" t="str">
            <v>IP 14.30.0300 (/)</v>
          </cell>
          <cell r="D2775" t="str">
            <v>Cabo de cobre flexível, 750V/70°, seção de 16mm2.  Fornecimento. (desonerado)</v>
          </cell>
          <cell r="E2775" t="str">
            <v>m</v>
          </cell>
          <cell r="F2775">
            <v>5.16</v>
          </cell>
        </row>
        <row r="2776">
          <cell r="C2776" t="str">
            <v>IP 14.30.0309 (/)</v>
          </cell>
          <cell r="D2776" t="str">
            <v>Cabo de cobre flexível, 750V, seção de 3x16mm2, PVC/ 70°C.  Fornecimento. (desonerado)</v>
          </cell>
          <cell r="E2776" t="str">
            <v>m</v>
          </cell>
          <cell r="F2776">
            <v>25.43</v>
          </cell>
        </row>
        <row r="2777">
          <cell r="C2777" t="str">
            <v>IP 14.35 Cabos de Cobre Rígido</v>
          </cell>
        </row>
        <row r="2778">
          <cell r="C2778" t="str">
            <v>IP 14.35.0300 (/)</v>
          </cell>
          <cell r="D2778" t="str">
            <v>Cabo de cobre rígido, 1Kv, 6mm2, PVC/ 70°C.  Fornecimento. (desonerado)</v>
          </cell>
          <cell r="E2778" t="str">
            <v>m</v>
          </cell>
          <cell r="F2778">
            <v>3.17</v>
          </cell>
        </row>
        <row r="2779">
          <cell r="C2779" t="str">
            <v>IP 14.35.0303 (/)</v>
          </cell>
          <cell r="D2779" t="str">
            <v>Cabo de cobre, 750V, seção de 2x6mm2, PVC/ 70°C.  Fornecimento. (desonerado)</v>
          </cell>
          <cell r="E2779" t="str">
            <v>m</v>
          </cell>
          <cell r="F2779">
            <v>7.45</v>
          </cell>
        </row>
        <row r="2780">
          <cell r="C2780" t="str">
            <v>IP 14.35.0350 (/)</v>
          </cell>
          <cell r="D2780" t="str">
            <v>Cabo de cobre rígido, seção de 10mm2,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0" t="str">
            <v>m</v>
          </cell>
          <cell r="F2780">
            <v>4.2</v>
          </cell>
        </row>
        <row r="2781">
          <cell r="C2781" t="str">
            <v>IP 14.35.0400 (/)</v>
          </cell>
          <cell r="D2781" t="str">
            <v>Cabo de cobre, 1Kv, 16mm2, PVC/ 70°C.  Fornecimento. (desonerado)</v>
          </cell>
          <cell r="E2781" t="str">
            <v>m</v>
          </cell>
          <cell r="F2781">
            <v>5.6</v>
          </cell>
        </row>
        <row r="2782">
          <cell r="C2782" t="str">
            <v>IP 14.35.0450 (/)</v>
          </cell>
          <cell r="D2782" t="str">
            <v>Cabo de cobre rígido, 1Kv, 25mm2, PVC/ 70°C.  Fornecimento. (desonerado)</v>
          </cell>
          <cell r="E2782" t="str">
            <v>m</v>
          </cell>
          <cell r="F2782">
            <v>8.68</v>
          </cell>
        </row>
        <row r="2783">
          <cell r="C2783" t="str">
            <v>IP 14.35.0456 (/)</v>
          </cell>
          <cell r="D2783" t="str">
            <v>Cabo de cobre rígido, seção de 25mm2,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3" t="str">
            <v>m</v>
          </cell>
          <cell r="F2783">
            <v>9.5</v>
          </cell>
        </row>
        <row r="2784">
          <cell r="C2784" t="str">
            <v>IP 14.35.0459 (/)</v>
          </cell>
          <cell r="D2784" t="str">
            <v>Cabo de cobre rígido, 25mm2, 8,7 a 15Kv, isolado EPR/XLPE.  Fornecimento. (desonerado)</v>
          </cell>
          <cell r="E2784" t="str">
            <v>m</v>
          </cell>
          <cell r="F2784">
            <v>23.21</v>
          </cell>
        </row>
        <row r="2785">
          <cell r="C2785" t="str">
            <v>IP 14.35.0500 (/)</v>
          </cell>
          <cell r="D2785" t="str">
            <v>Cabo de cobre rígido, 1Kv, 35mm2, PVC/ 70°C.  Fornecimento. (desonerado)</v>
          </cell>
          <cell r="E2785" t="str">
            <v>m</v>
          </cell>
          <cell r="F2785">
            <v>14.43</v>
          </cell>
        </row>
        <row r="2786">
          <cell r="C2786" t="str">
            <v>IP 14.35.0506 (/)</v>
          </cell>
          <cell r="D2786" t="str">
            <v>Cabo de cobre rígido, seção de 35mm2, formado por condutores em fios de cobre nu, encordoamento classe 2, isolamento para 1Kv, em polietileno reticulado (XLPE) ou etileno propileno (EPR), com capa de cobertura em PVC na cor preta, NBR 7286, NBR 7287 e especificação Rioluz EM-RIOLUZ-74.  Fornecimento. (desonerado)</v>
          </cell>
          <cell r="E2786" t="str">
            <v>m</v>
          </cell>
          <cell r="F2786">
            <v>13.31</v>
          </cell>
        </row>
        <row r="2787">
          <cell r="C2787" t="str">
            <v>IP 14.35.0550 (/)</v>
          </cell>
          <cell r="D2787" t="str">
            <v>Cabo de cobre rígido, 1Kv, 50mm2, PVC/ 70°C.  Fornecimento. (desonerado)</v>
          </cell>
          <cell r="E2787" t="str">
            <v>m</v>
          </cell>
          <cell r="F2787">
            <v>17.93</v>
          </cell>
        </row>
        <row r="2788">
          <cell r="C2788" t="str">
            <v>IP 14.35.0556 (/)</v>
          </cell>
          <cell r="D2788" t="str">
            <v>Cabo de cobre rígido, seção de 50mm2,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8" t="str">
            <v>m</v>
          </cell>
          <cell r="F2788">
            <v>17.93</v>
          </cell>
        </row>
        <row r="2789">
          <cell r="C2789" t="str">
            <v>IP 14.35.0562 (/)</v>
          </cell>
          <cell r="D2789" t="str">
            <v>Cabo de cobre rígido, seção de 3x1x50mm2, triplexado, 20Kv, isolado EPR/XLPE.  Fornecimento. (desonerado)</v>
          </cell>
          <cell r="E2789" t="str">
            <v>m</v>
          </cell>
          <cell r="F2789">
            <v>120.99</v>
          </cell>
        </row>
        <row r="2790">
          <cell r="C2790" t="str">
            <v>IP 14.35.0600 (/)</v>
          </cell>
          <cell r="D2790" t="str">
            <v>Cabo de cobre rígido, seção de 70mm2,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90" t="str">
            <v>m</v>
          </cell>
          <cell r="F2790">
            <v>23.72</v>
          </cell>
        </row>
        <row r="2791">
          <cell r="C2791" t="str">
            <v>IP 14.40 Cabos de Alumínio</v>
          </cell>
        </row>
        <row r="2792">
          <cell r="C2792" t="str">
            <v>IP 14.40.0050 (A)</v>
          </cell>
          <cell r="D2792" t="str">
            <v>Cabo de alumínio nu, 2AWG, sem alma de aço (CA).  Fornecimento. (1m=0,093Kg)(desonerado)</v>
          </cell>
          <cell r="E2792" t="str">
            <v>m</v>
          </cell>
          <cell r="F2792">
            <v>2.2200000000000002</v>
          </cell>
        </row>
        <row r="2793">
          <cell r="C2793" t="str">
            <v>IP 14.40.0150 (/)</v>
          </cell>
          <cell r="D2793" t="str">
            <v>Cabo de alumínio WPP 2AWG.  Fornecimento. (desonerado)</v>
          </cell>
          <cell r="E2793" t="str">
            <v>m</v>
          </cell>
          <cell r="F2793">
            <v>2.69</v>
          </cell>
        </row>
        <row r="2794">
          <cell r="C2794" t="str">
            <v>IP 14.40.0190 (/)</v>
          </cell>
          <cell r="D2794" t="str">
            <v>Cabo de alumínio, seção de 10mm2,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4" t="str">
            <v>m</v>
          </cell>
          <cell r="F2794">
            <v>1.54</v>
          </cell>
        </row>
        <row r="2795">
          <cell r="C2795" t="str">
            <v>IP 14.40.0200 (A)</v>
          </cell>
          <cell r="D2795" t="str">
            <v>Cabo de alumínio nu, 1/0AWG, com alma de aço (CAA).  Fornecimento. (1m=0,216Kg)(desonerado)</v>
          </cell>
          <cell r="E2795" t="str">
            <v>m</v>
          </cell>
          <cell r="F2795">
            <v>8.67</v>
          </cell>
        </row>
        <row r="2796">
          <cell r="C2796" t="str">
            <v>IP 14.40.0250 (A)</v>
          </cell>
          <cell r="D2796" t="str">
            <v>Cabo de alumínio, seção de 50mm2,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6" t="str">
            <v>m</v>
          </cell>
          <cell r="F2796">
            <v>6.25</v>
          </cell>
        </row>
        <row r="2797">
          <cell r="C2797" t="str">
            <v>IP 14.40.0300 (/)</v>
          </cell>
          <cell r="D2797" t="str">
            <v>Cabo de alumínio WPP, 1Kv, 1/0AWG.  Fornecimento. (desonerado)</v>
          </cell>
          <cell r="E2797" t="str">
            <v>m</v>
          </cell>
          <cell r="F2797">
            <v>4.26</v>
          </cell>
        </row>
        <row r="2798">
          <cell r="C2798" t="str">
            <v>IP 14.40.0503 (/)</v>
          </cell>
          <cell r="D2798" t="str">
            <v>Cabo de alumínio, seção de 16mm2,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8" t="str">
            <v>m</v>
          </cell>
          <cell r="F2798">
            <v>2.89</v>
          </cell>
        </row>
        <row r="2799">
          <cell r="C2799" t="str">
            <v>IP 14.40.0505 (/)</v>
          </cell>
          <cell r="D2799" t="str">
            <v>Cabo de alumínio, seção de 25mm2,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9" t="str">
            <v>m</v>
          </cell>
          <cell r="F2799">
            <v>2.85</v>
          </cell>
        </row>
        <row r="2800">
          <cell r="C2800" t="str">
            <v>IP 14.40.0512 (A)</v>
          </cell>
          <cell r="D2800" t="str">
            <v>Cabo de alumínio, seção de 35mm2,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800" t="str">
            <v>m</v>
          </cell>
          <cell r="F2800">
            <v>4.58</v>
          </cell>
        </row>
        <row r="2801">
          <cell r="C2801" t="str">
            <v>IP 14.43 Cabos Multiplexados</v>
          </cell>
        </row>
        <row r="2802">
          <cell r="C2802" t="str">
            <v>IP 14.43.0200 (/)</v>
          </cell>
          <cell r="D2802" t="str">
            <v>Cabo de alumínio multiplexado auto sustentado, com três condutores fase de alumínio compactado (CA), com isolamento composto de polietileno reticulado (XLPE), 90°C, isolamento para 1Kv, seção 16mm2 e condutor neutro de alumínio compactado, não isolado, com alma de aço (CAA), seção 16mm2 (3 x 1 x 16 + 16), conforme NBR 8182.  Fornecimento. (desonerado)</v>
          </cell>
          <cell r="E2802" t="str">
            <v>m</v>
          </cell>
          <cell r="F2802">
            <v>6</v>
          </cell>
        </row>
        <row r="2803">
          <cell r="C2803" t="str">
            <v>IP 14.43.0300 (/)</v>
          </cell>
          <cell r="D2803" t="str">
            <v>Cabo de alumínio multiplexado auto sustentado, com dois condutores fase de alumínio compactado (CA), com isolamento composto de polietileno reticulado (XLPE), 90°C, isolamento para 1Kv, seção 25mm2 e condutor neutro de alumínio compactado, não isolado, com alma de aço (CAA), seção 25mm2 (2 x 1 x 25 + 25), conforme NBR 8182.  Fornecimento. (desonerado)</v>
          </cell>
          <cell r="E2803" t="str">
            <v>m</v>
          </cell>
          <cell r="F2803">
            <v>6.7</v>
          </cell>
        </row>
        <row r="2804">
          <cell r="C2804" t="str">
            <v>IP 14.45 Colocação de Condutores em Dutos</v>
          </cell>
        </row>
        <row r="2805">
          <cell r="C2805" t="str">
            <v>IP 14.45.0050 (/)</v>
          </cell>
          <cell r="D2805" t="str">
            <v>Colocação e fornecimento de arame de ferro galvanizado, seção de 2mm2 (12AWG), embuchado com papel, em linha de dutos; exclusive dutos. (desonerado)</v>
          </cell>
          <cell r="E2805" t="str">
            <v>m</v>
          </cell>
          <cell r="F2805">
            <v>1.52</v>
          </cell>
        </row>
        <row r="2806">
          <cell r="C2806" t="str">
            <v>IP 14.45.0100 (/)</v>
          </cell>
          <cell r="D2806" t="str">
            <v>Colocação de 1 condutor singelo em linha de dutos; exclusive fornecimento de condutor e dos dutos. (desonerado)</v>
          </cell>
          <cell r="E2806" t="str">
            <v>m</v>
          </cell>
          <cell r="F2806">
            <v>2.21</v>
          </cell>
        </row>
        <row r="2807">
          <cell r="C2807" t="str">
            <v>IP 14.45.0106 (/)</v>
          </cell>
          <cell r="D2807" t="str">
            <v>Colocação de 3 condutores singelos em linha de dutos; exclusive fornecimento de condutor e dos dutos. (desonerado)</v>
          </cell>
          <cell r="E2807" t="str">
            <v>m</v>
          </cell>
          <cell r="F2807">
            <v>3.33</v>
          </cell>
        </row>
        <row r="2808">
          <cell r="C2808" t="str">
            <v>IP 14.45.0109 (/)</v>
          </cell>
          <cell r="D2808" t="str">
            <v>Colocação de 4 condutores singelos em linha de dutos; exclusive fornecimento de condutor e dos dutos. (desonerado)</v>
          </cell>
          <cell r="E2808" t="str">
            <v>m</v>
          </cell>
          <cell r="F2808">
            <v>4.43</v>
          </cell>
        </row>
        <row r="2809">
          <cell r="C2809" t="str">
            <v>IP 14.45.0112 (/)</v>
          </cell>
          <cell r="D2809" t="str">
            <v>Colocação de 5 condutores singelos em linha de dutos; exclusive fornecimento do condutor e dos dutos. (desonerado)</v>
          </cell>
          <cell r="E2809" t="str">
            <v>m</v>
          </cell>
          <cell r="F2809">
            <v>5.54</v>
          </cell>
        </row>
        <row r="2810">
          <cell r="C2810" t="str">
            <v>IP 14.45.0200 (/)</v>
          </cell>
          <cell r="D2810" t="str">
            <v>Colocação de 1 cabo bifásico, em linha de dutos; exclusive fornecimento dos cabos e dos dutos. (desonerado)</v>
          </cell>
          <cell r="E2810" t="str">
            <v>m</v>
          </cell>
          <cell r="F2810">
            <v>3.33</v>
          </cell>
        </row>
        <row r="2811">
          <cell r="C2811" t="str">
            <v>IP 14.45.0300 (/)</v>
          </cell>
          <cell r="D2811" t="str">
            <v>Colocação de 1 cabo trifásico, em linha de dutos; exclusive fornecimento dos cabos e dos dutos. (desonerado)</v>
          </cell>
          <cell r="E2811" t="str">
            <v>m</v>
          </cell>
          <cell r="F2811">
            <v>3.33</v>
          </cell>
        </row>
        <row r="2812">
          <cell r="C2812" t="str">
            <v>IP 14.45.0400 (/)</v>
          </cell>
          <cell r="D2812" t="str">
            <v>Cabo múltiplo em poste reto ou curvo; braço reto ou curvo ou base múltipla; exclusive fornecimento dos cabos. Colocação. (desonerado)</v>
          </cell>
          <cell r="E2812" t="str">
            <v>m</v>
          </cell>
          <cell r="F2812">
            <v>3.33</v>
          </cell>
        </row>
        <row r="2813">
          <cell r="C2813" t="str">
            <v>IP 14.50 Anilhas</v>
          </cell>
        </row>
        <row r="2814">
          <cell r="C2814" t="str">
            <v>IP 14.50.0100 (/)</v>
          </cell>
          <cell r="D2814" t="str">
            <v>Anilha de nylon para identificação de condutor XLPE de 25 a 35mm2.  Fornecimento. (desonerado)</v>
          </cell>
          <cell r="E2814" t="str">
            <v>un</v>
          </cell>
          <cell r="F2814">
            <v>0.05</v>
          </cell>
        </row>
        <row r="2815">
          <cell r="C2815" t="str">
            <v>IP 14.50.0150 (/)</v>
          </cell>
          <cell r="D2815" t="str">
            <v>Anilha de nylon para identificação de condutor XLPE de 50 a 70mm2.  Fornecimento. (desonerado)</v>
          </cell>
          <cell r="E2815" t="str">
            <v>un</v>
          </cell>
          <cell r="F2815">
            <v>0.08</v>
          </cell>
        </row>
        <row r="2816">
          <cell r="C2816" t="str">
            <v>IP 14.55 Transformadores</v>
          </cell>
        </row>
        <row r="2817">
          <cell r="C2817" t="str">
            <v>IP 14.55.0050 (/)</v>
          </cell>
          <cell r="D2817" t="str">
            <v>Transformador de distribuição monofásico, para iluminação pública, para poste, 60Hz, 250/125V, de 10Kva.  Fornecimento. (desonerado)</v>
          </cell>
          <cell r="E2817" t="str">
            <v>un</v>
          </cell>
          <cell r="F2817">
            <v>1859</v>
          </cell>
        </row>
        <row r="2818">
          <cell r="C2818" t="str">
            <v>IP 14.55.0100 (/)</v>
          </cell>
          <cell r="D2818" t="str">
            <v>Transformador de distribuição monofásico, de 25Kva, 60HZ, tensão secundária de 250/125V.  Fornecimento. (desonerado)</v>
          </cell>
          <cell r="E2818" t="str">
            <v>un</v>
          </cell>
          <cell r="F2818">
            <v>2013</v>
          </cell>
        </row>
        <row r="2819">
          <cell r="C2819" t="str">
            <v>IP 14.55.0125 (/)</v>
          </cell>
          <cell r="D2819" t="str">
            <v>Transformador de distribuição, trifásico, potência de 15Kva, tensão primária de 13,8Kv, tensão secundária de 220/127V, classe 15Kv, montado com bucha de AT classe 25Kv, montagem em poste, resfriamento natural, fornecido com óleo isolante e todos os acessórios standart, conforme desenho A4-1250 PD-EM RIOLUZ-12.  Fornecimento. (desonerado)</v>
          </cell>
          <cell r="E2819" t="str">
            <v>un</v>
          </cell>
          <cell r="F2819">
            <v>3699</v>
          </cell>
        </row>
        <row r="2820">
          <cell r="C2820" t="str">
            <v>IP 14.55.0150 (/)</v>
          </cell>
          <cell r="D2820" t="str">
            <v>Transformador de distribuição trifásico, de 30Kva, 60HZ, tensão secundária de 220/127V.  Fornecimento. (desonerado)</v>
          </cell>
          <cell r="E2820" t="str">
            <v>un</v>
          </cell>
          <cell r="F2820">
            <v>4662</v>
          </cell>
        </row>
        <row r="2821">
          <cell r="C2821" t="str">
            <v>IP 14.55.0300 (/)</v>
          </cell>
          <cell r="D2821" t="str">
            <v>Transformador de distribuição trifásico, de 45Kva, 60HZ, tensão secundária de 220/127V.  Fornecimento. (desonerado)</v>
          </cell>
          <cell r="E2821" t="str">
            <v>un</v>
          </cell>
          <cell r="F2821">
            <v>5300</v>
          </cell>
        </row>
        <row r="2822">
          <cell r="C2822" t="str">
            <v>IP 14.55.0350 (/)</v>
          </cell>
          <cell r="D2822" t="str">
            <v>Transformador de distribuição trifásico, de 75Kva, 60HZ, tensão secundária de 220/127V.  Fornecimento. (desonerado)</v>
          </cell>
          <cell r="E2822" t="str">
            <v>un</v>
          </cell>
          <cell r="F2822">
            <v>10350</v>
          </cell>
        </row>
        <row r="2823">
          <cell r="C2823" t="str">
            <v>IP 14.55.0400 (/)</v>
          </cell>
          <cell r="D2823" t="str">
            <v>Transformador de distribuição trifásico, de 75Kva, tensão primária de 13,2Kv, tensão secundária de 380/220V.  Fornecimento. (desonerado)</v>
          </cell>
          <cell r="E2823" t="str">
            <v>un</v>
          </cell>
          <cell r="F2823">
            <v>7912</v>
          </cell>
        </row>
        <row r="2824">
          <cell r="C2824" t="str">
            <v>IP 14.55.1000 (/)</v>
          </cell>
          <cell r="D2824" t="str">
            <v>Suporte para montagem de transformador em poste.  Fornecimento. (desonerado)</v>
          </cell>
          <cell r="E2824" t="str">
            <v>un</v>
          </cell>
          <cell r="F2824">
            <v>97.67</v>
          </cell>
        </row>
        <row r="2825">
          <cell r="C2825" t="str">
            <v>IP 14.60 Instalação de Transformadores</v>
          </cell>
        </row>
        <row r="2826">
          <cell r="C2826" t="str">
            <v>IP 14.60.0100 (/)</v>
          </cell>
          <cell r="D2826" t="str">
            <v>Transformadores de 5Kva até 112,5Kva, sob linha de 13,8Kv, exclusive ferragens  de suporte,  chaves fusíveis com respectivas ferragens e transformadores; inclusive interligação de alta tensão (AT) e baixa tensão (BT), sendo esta última com conectores de linha, exclusive conectores.  Instalação. (desonerado)</v>
          </cell>
          <cell r="E2826" t="str">
            <v>un</v>
          </cell>
          <cell r="F2826">
            <v>177.16</v>
          </cell>
        </row>
        <row r="2828">
          <cell r="C2828" t="str">
            <v>IP 19.05 Aterramento</v>
          </cell>
        </row>
        <row r="2829">
          <cell r="C2829" t="str">
            <v>IP 19.05.0050 (/)</v>
          </cell>
          <cell r="D2829" t="str">
            <v>Aterramento de caixa Hand-Hole. (desonerado)</v>
          </cell>
          <cell r="E2829" t="str">
            <v>un</v>
          </cell>
          <cell r="F2829">
            <v>27.76</v>
          </cell>
        </row>
        <row r="2830">
          <cell r="C2830" t="str">
            <v>IP 19.05.0053 (/)</v>
          </cell>
          <cell r="D2830" t="str">
            <v>Aterramento de poste de aço, inclusive fornecimento dos materiais. (desonerado)</v>
          </cell>
          <cell r="E2830" t="str">
            <v>un</v>
          </cell>
          <cell r="F2830">
            <v>42.08</v>
          </cell>
        </row>
        <row r="2831">
          <cell r="C2831" t="str">
            <v>IP 19.05.0056 (A)</v>
          </cell>
          <cell r="D2831" t="str">
            <v>Aterramento de tampão, inclusive fornecimento dos materiais. (desonerado)</v>
          </cell>
          <cell r="E2831" t="str">
            <v>un</v>
          </cell>
          <cell r="F2831">
            <v>72.06</v>
          </cell>
        </row>
        <row r="2832">
          <cell r="C2832" t="str">
            <v>IP 19.05.0103 (/)</v>
          </cell>
          <cell r="D2832" t="str">
            <v>Haste para aterramento, de 5/8" (16mm), com 2,50m de comprimento.  Fornecimento. (desonerado)</v>
          </cell>
          <cell r="E2832" t="str">
            <v>un</v>
          </cell>
          <cell r="F2832">
            <v>43.2</v>
          </cell>
        </row>
        <row r="2833">
          <cell r="C2833" t="str">
            <v>IP 19.05.0106 (/)</v>
          </cell>
          <cell r="D2833" t="str">
            <v>Haste para aterramento, de 5/8" (16mm), com 2,50m a 3m de comprimento.  Colocação. (desonerado)</v>
          </cell>
          <cell r="E2833" t="str">
            <v>un</v>
          </cell>
          <cell r="F2833">
            <v>5.54</v>
          </cell>
        </row>
        <row r="2834">
          <cell r="C2834" t="str">
            <v>IP 19.05.0150 (/)</v>
          </cell>
          <cell r="D2834" t="str">
            <v>Conjunto de aterramento para transformador (ver desenho  A2-134-CP).  Instalação. (desonerado)</v>
          </cell>
          <cell r="E2834" t="str">
            <v>un</v>
          </cell>
          <cell r="F2834">
            <v>99.65</v>
          </cell>
        </row>
        <row r="2835">
          <cell r="C2835" t="str">
            <v>IP 19.05.0153 (/)</v>
          </cell>
          <cell r="D2835" t="str">
            <v>Conjunto de aterramento de transformador.  Fornecimento e instalação. (desonerado)</v>
          </cell>
          <cell r="E2835" t="str">
            <v>un</v>
          </cell>
          <cell r="F2835">
            <v>446.61</v>
          </cell>
        </row>
        <row r="2836">
          <cell r="C2836" t="str">
            <v>IP 19.05.0156 (/)</v>
          </cell>
          <cell r="D2836" t="str">
            <v>Conjunto de aterramento de transformador (ver desenho A2-134-CP).  Fornecimento e instalação. (desonerado)</v>
          </cell>
          <cell r="E2836" t="str">
            <v>un</v>
          </cell>
          <cell r="F2836">
            <v>229.07</v>
          </cell>
        </row>
        <row r="2837">
          <cell r="C2837" t="str">
            <v>IP 19.05.0200 (/)</v>
          </cell>
          <cell r="D2837" t="str">
            <v>Conjunto de aterramento de rede de baixa tensão (BT).  Fornecimento e instalação. (desonerado)</v>
          </cell>
          <cell r="E2837" t="str">
            <v>un</v>
          </cell>
          <cell r="F2837">
            <v>55.54</v>
          </cell>
        </row>
        <row r="2838">
          <cell r="C2838" t="str">
            <v>IP 19.05.0203 (/)</v>
          </cell>
          <cell r="D2838" t="str">
            <v>Conjunto de aterramento de rede de baixa tensão (BT) (ver desenho A2-134-CP).  Fornecimento e instalação. (desonerado)</v>
          </cell>
          <cell r="E2838" t="str">
            <v>un</v>
          </cell>
          <cell r="F2838">
            <v>133.99</v>
          </cell>
        </row>
        <row r="2839">
          <cell r="C2839" t="str">
            <v>IP 19.05.0250 (/)</v>
          </cell>
          <cell r="D2839" t="str">
            <v>Conjunto de aterramento para rede de baixa tensão, exclusive fornecimento dos materiais (ver desenho A2-134-CP). Instalação. (desonerado)</v>
          </cell>
          <cell r="E2839" t="str">
            <v>un</v>
          </cell>
          <cell r="F2839">
            <v>66.44</v>
          </cell>
        </row>
        <row r="2841">
          <cell r="C2841" t="str">
            <v>IP 24.05 Caixa de Passagem</v>
          </cell>
        </row>
        <row r="2842">
          <cell r="C2842" t="str">
            <v>IP 24.05.0050 (/)</v>
          </cell>
          <cell r="D2842" t="str">
            <v>Caixa de passagem para embutir em alvenaria, de 5"x5".  Fornecimento. (desonerado)</v>
          </cell>
          <cell r="E2842" t="str">
            <v>un</v>
          </cell>
          <cell r="F2842">
            <v>13</v>
          </cell>
        </row>
        <row r="2843">
          <cell r="C2843" t="str">
            <v>IP 24.05.0100 (/)</v>
          </cell>
          <cell r="D2843" t="str">
            <v>Caixa de passagem em alumínio fundido (15x15x10)cm, com saídas rosqueadas de 3/4" e tampa removível.  Fornecimento. (desonerado)</v>
          </cell>
          <cell r="E2843" t="str">
            <v>un</v>
          </cell>
          <cell r="F2843">
            <v>47.55</v>
          </cell>
        </row>
        <row r="2844">
          <cell r="C2844" t="str">
            <v>IP 24.05.0150 (/)</v>
          </cell>
          <cell r="D2844" t="str">
            <v>Caixa de passagem de alvenaria com dimensões de (1x1x1)m, inclusive escavação e reaterro, exclusive fornecimento do tampão. (desonerado)</v>
          </cell>
          <cell r="E2844" t="str">
            <v>un</v>
          </cell>
          <cell r="F2844">
            <v>407.39</v>
          </cell>
        </row>
        <row r="2845">
          <cell r="C2845" t="str">
            <v>IP 24.10 Caixa de Hand-Hole</v>
          </cell>
        </row>
        <row r="2846">
          <cell r="C2846" t="str">
            <v>IP 24.10.0025 (/)</v>
          </cell>
          <cell r="D2846" t="str">
            <v>Caixa Hand-Hole, pré-moldada, circular, de concreto, padrão RIOLUZ, com dimensões (0,30x0,30)m; inclusive escavação e reaterro; exclusive fornecimento do tampão.  Fornecimento e colocação. (desonerado)</v>
          </cell>
          <cell r="E2846" t="str">
            <v>un</v>
          </cell>
          <cell r="F2846">
            <v>75.290000000000006</v>
          </cell>
        </row>
        <row r="2847">
          <cell r="C2847" t="str">
            <v>IP 24.10.0050 (A)</v>
          </cell>
          <cell r="D2847" t="str">
            <v>Caixa Hand-Hole em alvenaria, retangular com dimensões (40x40x60)cm, com tampão de concreto pré-moldado, com alça.  Construção. (desonerado)</v>
          </cell>
          <cell r="E2847" t="str">
            <v>un</v>
          </cell>
          <cell r="F2847">
            <v>290.20999999999998</v>
          </cell>
        </row>
        <row r="2848">
          <cell r="C2848" t="str">
            <v>IP 24.10.0059 (A)</v>
          </cell>
          <cell r="D2848" t="str">
            <v>Caixa Hand-Hole em alvenaria, retangular com dimensões (40x40x90)cm, com tampão de concreto pré-moldado, com alça.  Construção. (desonerado)</v>
          </cell>
          <cell r="E2848" t="str">
            <v>un</v>
          </cell>
          <cell r="F2848">
            <v>429.79</v>
          </cell>
        </row>
        <row r="2849">
          <cell r="C2849" t="str">
            <v>IP 24.10.0100 (/)</v>
          </cell>
          <cell r="D2849" t="str">
            <v>Caixa Hand-Hole, pré-moldada, circular, de concreto, padrão RIOLUZ, com dimensões (0,60x0,30)m; inclusive escavação e reaterro, exclusive tampão.  Fornecimento e assentamento. (desonerado)</v>
          </cell>
          <cell r="E2849" t="str">
            <v>un</v>
          </cell>
          <cell r="F2849">
            <v>104.65</v>
          </cell>
        </row>
        <row r="2850">
          <cell r="C2850" t="str">
            <v>IP 24.10.0150 (/)</v>
          </cell>
          <cell r="D2850" t="str">
            <v>Caixa Hand-Hole, pré-moldada, circular de concreto, padrão RIOLUZ, com dimensões (0,60x0,60)m, inclusive escavação e reaterro, exclusive tampão e materiais.  Assentamento. (desonerado)</v>
          </cell>
          <cell r="E2850" t="str">
            <v>un</v>
          </cell>
          <cell r="F2850">
            <v>88.58</v>
          </cell>
        </row>
        <row r="2851">
          <cell r="C2851" t="str">
            <v>IP 24.10.0153 (/)</v>
          </cell>
          <cell r="D2851" t="str">
            <v>Caixa Hand-Hole, pré-moldada, circular, de concreto, padrão RIOLUZ, com dimensões (0,60x0,60)m; inclusive escavação e reaterro, exclusive tampão.  Fornecimento e assentamento. (desonerado)</v>
          </cell>
          <cell r="E2851" t="str">
            <v>un</v>
          </cell>
          <cell r="F2851">
            <v>175.5</v>
          </cell>
        </row>
        <row r="2852">
          <cell r="C2852" t="str">
            <v>IP 24.10.0159 (/)</v>
          </cell>
          <cell r="D2852" t="str">
            <v>Caixa de passagem, retangular, de alvenaria com tampa de concreto, dimensões de (0,60x0,60x0,80)m; exclusive material utilizado para sua construção.  Construção. (desonerado)</v>
          </cell>
          <cell r="E2852" t="str">
            <v>un</v>
          </cell>
          <cell r="F2852">
            <v>66.44</v>
          </cell>
        </row>
        <row r="2853">
          <cell r="C2853" t="str">
            <v>IP 24.10.0162 (/)</v>
          </cell>
          <cell r="D2853" t="str">
            <v>Caixa Hand-Hole, pré-moldada, circular de concreto, padrão RIOLUZ, com dimensões (0,60x0,90)m, inclusive escavação e reaterro, exclusive tampão e materiais.  Assentamento. (desonerado)</v>
          </cell>
          <cell r="E2853" t="str">
            <v>un</v>
          </cell>
          <cell r="F2853">
            <v>110.73</v>
          </cell>
        </row>
        <row r="2854">
          <cell r="C2854" t="str">
            <v>IP 24.10.0165 (/)</v>
          </cell>
          <cell r="D2854" t="str">
            <v>Caixa Hand-Hole, pré-moldada, circular, de concreto, padrão RIOLUZ, com dimensões (0,60x0,90)m; inclusive escavação e reaterro; exclusive fornecimento do tampão.  Fornecimento e assentamento. (desonerado)</v>
          </cell>
          <cell r="E2854" t="str">
            <v>un</v>
          </cell>
          <cell r="F2854">
            <v>241.11</v>
          </cell>
        </row>
        <row r="2855">
          <cell r="C2855" t="str">
            <v>IP 24.10.0200 (A)</v>
          </cell>
          <cell r="D2855" t="str">
            <v>Construção de caixa de concreto para fixação de projetor, com tampa de tela maletada de (5x5)cm e cadeado, nas dimensões (80x80x80)cm, conforme detalhe do projeto RIOLUZ, inclusive fornecimento de todo o material necessário para sua construção. (desonerado)</v>
          </cell>
          <cell r="E2855" t="str">
            <v>un</v>
          </cell>
          <cell r="F2855">
            <v>221.42</v>
          </cell>
        </row>
        <row r="2856">
          <cell r="C2856" t="str">
            <v>IP 24.10.0203 (/)</v>
          </cell>
          <cell r="D2856" t="str">
            <v>Construção de caixa de alvenaria com base de concreto para fixação de projetor, com tampa de tela maletada de (5x5)cm e cadeado nas dimensões (80x80x80)cm, inclusive fornecimento de todo o material necessário para sua construção. (desonerado)</v>
          </cell>
          <cell r="E2856" t="str">
            <v>un</v>
          </cell>
          <cell r="F2856">
            <v>306.04000000000002</v>
          </cell>
        </row>
        <row r="2857">
          <cell r="C2857" t="str">
            <v>IP 24.10.0206 (/)</v>
          </cell>
          <cell r="D2857" t="str">
            <v>Caixa de passagem, retangular, de alvenaria com tampa de concreto, dimensões de (0,80x0,80x1)m; exclusive material utilizado para sua construção. (desonerado)</v>
          </cell>
          <cell r="E2857" t="str">
            <v>un</v>
          </cell>
          <cell r="F2857">
            <v>66.44</v>
          </cell>
        </row>
        <row r="2858">
          <cell r="C2858" t="str">
            <v>IP 24.10.0250 (/)</v>
          </cell>
          <cell r="D2858" t="str">
            <v>Construção de caixa de concreto, com base de concreto, para fixação de projetor, com tampa de tela maletada de (50x50)mm e cadeado, nas dimensões (110x80x60)cm, conforme detalhe do projeto, inclusive fornecimento de todo o material necessário para sua construção. (desonerado)</v>
          </cell>
          <cell r="E2858" t="str">
            <v>un</v>
          </cell>
          <cell r="F2858">
            <v>371.37</v>
          </cell>
        </row>
        <row r="2859">
          <cell r="C2859" t="str">
            <v>IP 24.10.0259 (/)</v>
          </cell>
          <cell r="D2859" t="str">
            <v>Construção de caixa de alvenaria com base de concreto para fixação de projetor e equipamento auxiliar, com grade protetora e cadeado, nas dimensões (1,10x1,20x1)m, inclusive fornecimento de todo o material necessário para sua construção. (desonerado)</v>
          </cell>
          <cell r="E2859" t="str">
            <v>un</v>
          </cell>
          <cell r="F2859">
            <v>585.69000000000005</v>
          </cell>
        </row>
        <row r="2860">
          <cell r="C2860" t="str">
            <v>IP 24.10.0500 (/)</v>
          </cell>
          <cell r="D2860" t="str">
            <v>Tampão espiral de polietileno de alta densidade, de diâmetro 50mm (2"), para terminação de dutos de idêntico material, tipo Kanalex ou similar, em caixa Hand-Hole.  Fornecimento e assentamento. (desonerado)</v>
          </cell>
          <cell r="E2860" t="str">
            <v>un</v>
          </cell>
          <cell r="F2860">
            <v>11.68</v>
          </cell>
        </row>
        <row r="2861">
          <cell r="C2861" t="str">
            <v>IP 24.15 Caixa Hermética</v>
          </cell>
        </row>
        <row r="2862">
          <cell r="C2862" t="str">
            <v>IP 24.15.0050 (/)</v>
          </cell>
          <cell r="D2862" t="str">
            <v>Caixa hermética para chave faca trifásica.  Colocação. (desonerado)</v>
          </cell>
          <cell r="E2862" t="str">
            <v>un</v>
          </cell>
          <cell r="F2862">
            <v>11.07</v>
          </cell>
        </row>
        <row r="2863">
          <cell r="C2863" t="str">
            <v>IP 24.20 Tampões</v>
          </cell>
        </row>
        <row r="2864">
          <cell r="C2864" t="str">
            <v>IP 24.20.0050 (/)</v>
          </cell>
          <cell r="D2864" t="str">
            <v>Tampão de ferro tipo leve padrão RIOLUZ.  Fornecimento. (desonerado)</v>
          </cell>
          <cell r="E2864" t="str">
            <v>un</v>
          </cell>
          <cell r="F2864">
            <v>168</v>
          </cell>
        </row>
        <row r="2865">
          <cell r="C2865" t="str">
            <v>IP 24.20.0100 (/)</v>
          </cell>
          <cell r="D2865" t="str">
            <v>Tampão de ferro fundido, articulado, tipo especial, com eixo de aço inoxidável, revestido por PVC na articulação, dotado de furação para fixação do aro de anel de concreto e instalação de conectores para aterramento, com inscrição RIOLUZ discreta, em alto relevo, conforme desenho RIOLUZ/A4-1200-PD, especificação em RIOLUZ nº 10.  Fornecimento. (desonerado)</v>
          </cell>
          <cell r="E2865" t="str">
            <v>un</v>
          </cell>
          <cell r="F2865">
            <v>466.07</v>
          </cell>
        </row>
        <row r="2866">
          <cell r="C2866" t="str">
            <v>IP 24.20.0150 (/)</v>
          </cell>
          <cell r="D2866" t="str">
            <v>Tampão de ferro fundido cinzento, articulado, tipo leve, carga máxima no cenrto de 2000Kgf, diâmetro interno de 300mm, fornecido com colar e com recobrimento, confome desenho A4-1200-PD, especificação em RIOLUZ nº 10.  Fornecimento. (desonerado)</v>
          </cell>
          <cell r="E2866" t="str">
            <v>un</v>
          </cell>
          <cell r="F2866">
            <v>130</v>
          </cell>
        </row>
        <row r="2867">
          <cell r="C2867" t="str">
            <v>IP 24.20.0200 (/)</v>
          </cell>
          <cell r="D2867" t="str">
            <v>Tampão de ferro fundido nodular, articulado (para tensão mínima de 3,54Kg/cm2), diâmetro interno de 30cm, com tranca, com eixo de aço inoxidável na articulação, dotado de furação rosqueada para instalação de conectores para aterramento, com inscrição RIOLUZ em alto relevo, desenho A4-1992-PD EM-RIOLUZ-10.  Fornecimento. (desonerado)</v>
          </cell>
          <cell r="E2867" t="str">
            <v>un</v>
          </cell>
          <cell r="F2867">
            <v>240.48</v>
          </cell>
        </row>
        <row r="2868">
          <cell r="C2868" t="str">
            <v>IP 24.20.0250 (/)</v>
          </cell>
          <cell r="D2868" t="str">
            <v>Tampão de ferro fundido nodular, articulado (para tensão mínima de 3,54Kg/cm2), diâmetro interno de 60cm, com tranca, com eixo de aço inoxidável na articulação, dotado de furação rosqueada para instalação de conectores para aterramento, com inscrição RIOLUZ em alto relevo, desenho A4-1992-PD EM-RIOLUZ-10.  Fornecimento. (desonerado)</v>
          </cell>
          <cell r="E2868" t="str">
            <v>un</v>
          </cell>
          <cell r="F2868">
            <v>451.5</v>
          </cell>
        </row>
        <row r="2869">
          <cell r="C2869" t="str">
            <v>IP 24.20.0500 (/)</v>
          </cell>
          <cell r="D2869" t="str">
            <v>Tampão para vedação de dutos espiralados flexíveis em poietileno de alta densidade, na cor preta, diâmetro nominal de 125mm, comprimento de 225mm, lote 335248-0.  Fornecimento. (desonerado)</v>
          </cell>
          <cell r="E2869" t="str">
            <v>un</v>
          </cell>
          <cell r="F2869">
            <v>25.2</v>
          </cell>
        </row>
        <row r="2871">
          <cell r="C2871" t="str">
            <v>IP 29.05 Eletrodutos de Aço</v>
          </cell>
        </row>
        <row r="2872">
          <cell r="C2872" t="str">
            <v>IP 29.05.0150 (A)</v>
          </cell>
          <cell r="D2872" t="str">
            <v>Eletroduto de aço galvanizado, diâmetro de 25mm (1").  Fornecimento. (desonerado)</v>
          </cell>
          <cell r="E2872" t="str">
            <v>m</v>
          </cell>
          <cell r="F2872">
            <v>10.38</v>
          </cell>
        </row>
        <row r="2873">
          <cell r="C2873" t="str">
            <v>IP 29.05.0200 (A)</v>
          </cell>
          <cell r="D2873" t="str">
            <v>Eletroduto de aço galvanizado, diâmetro de 38mm (1 1/2").  Fornecimento. (desonerado)</v>
          </cell>
          <cell r="E2873" t="str">
            <v>m</v>
          </cell>
          <cell r="F2873">
            <v>17.809999999999999</v>
          </cell>
        </row>
        <row r="2874">
          <cell r="C2874" t="str">
            <v>IP 29.05.0250 (A)</v>
          </cell>
          <cell r="D2874" t="str">
            <v>Eletroduto de aço galvanizado, diâmetro de 50mm (2").  Fornecimento. (desonerado)</v>
          </cell>
          <cell r="E2874" t="str">
            <v>m</v>
          </cell>
          <cell r="F2874">
            <v>26.37</v>
          </cell>
        </row>
        <row r="2875">
          <cell r="C2875" t="str">
            <v>IP 29.05.0350 (/)</v>
          </cell>
          <cell r="D2875" t="str">
            <v>Eletroduto de aço galvanizado, diâmetro de 75mm (3").  Fornecimento. (desonerado)</v>
          </cell>
          <cell r="E2875" t="str">
            <v>m</v>
          </cell>
          <cell r="F2875">
            <v>34.1</v>
          </cell>
        </row>
        <row r="2876">
          <cell r="C2876" t="str">
            <v>IP 29.10 Conexões de Aço</v>
          </cell>
        </row>
        <row r="2877">
          <cell r="C2877" t="str">
            <v>IP 29.10.0103 (/)</v>
          </cell>
          <cell r="D2877" t="str">
            <v>Curva longa de 90° para eletroduto, de aço galvanizado, de 25mm (1").  Fornecimento. (desonerado)</v>
          </cell>
          <cell r="E2877" t="str">
            <v>un</v>
          </cell>
          <cell r="F2877">
            <v>4.25</v>
          </cell>
        </row>
        <row r="2878">
          <cell r="C2878" t="str">
            <v>IP 29.10.0112 (/)</v>
          </cell>
          <cell r="D2878" t="str">
            <v>Curva longa de 90° para eletroduto, de aço galvanizado, de 50mm (2").  Fornecimento. (desonerado)</v>
          </cell>
          <cell r="E2878" t="str">
            <v>un</v>
          </cell>
          <cell r="F2878">
            <v>17.45</v>
          </cell>
        </row>
        <row r="2879">
          <cell r="C2879" t="str">
            <v>IP 29.10.0118 (/)</v>
          </cell>
          <cell r="D2879" t="str">
            <v>Curva longa de 90° para eletroduto, de aço galvanizado, de 75mm (3").  Fornecimento. (desonerado)</v>
          </cell>
          <cell r="E2879" t="str">
            <v>un</v>
          </cell>
          <cell r="F2879">
            <v>56.03</v>
          </cell>
        </row>
        <row r="2880">
          <cell r="C2880" t="str">
            <v>IP 29.10.0503 (/)</v>
          </cell>
          <cell r="D2880" t="str">
            <v>Luva para eletroduto, de aço galvanizado, de 25mm (1").  Fornecimento. (desonerado)</v>
          </cell>
          <cell r="E2880" t="str">
            <v>un</v>
          </cell>
          <cell r="F2880">
            <v>8.25</v>
          </cell>
        </row>
        <row r="2881">
          <cell r="C2881" t="str">
            <v>IP 29.10.0509 (/)</v>
          </cell>
          <cell r="D2881" t="str">
            <v>Luva para eletroduto, de aço galvanizado, de 38mm (1 1/2").  Fornecimento. (desonerado)</v>
          </cell>
          <cell r="E2881" t="str">
            <v>un</v>
          </cell>
          <cell r="F2881">
            <v>15.99</v>
          </cell>
        </row>
        <row r="2882">
          <cell r="C2882" t="str">
            <v>IP 29.10.0512 (/)</v>
          </cell>
          <cell r="D2882" t="str">
            <v>Luva para eletroduto, de aço galvanizado, de 50mm (2").  Fornecimento. (desonerado)</v>
          </cell>
          <cell r="E2882" t="str">
            <v>un</v>
          </cell>
          <cell r="F2882">
            <v>24.16</v>
          </cell>
        </row>
        <row r="2883">
          <cell r="C2883" t="str">
            <v>IP 29.10.0518 (/)</v>
          </cell>
          <cell r="D2883" t="str">
            <v>Luva para eletroduto, de aço galvanizado, de 75mm (3").  Fornecimento. (desonerado)</v>
          </cell>
          <cell r="E2883" t="str">
            <v>un</v>
          </cell>
          <cell r="F2883">
            <v>11.95</v>
          </cell>
        </row>
        <row r="2884">
          <cell r="C2884" t="str">
            <v>IP 29.15 Eletrodutos de PVC Rígido</v>
          </cell>
        </row>
        <row r="2885">
          <cell r="C2885" t="str">
            <v>IP 29.15.0100 (/)</v>
          </cell>
          <cell r="D2885" t="str">
            <v>Eletroduto de PVC rígido, roscável, de 19mm (3/4").  Fornecimento. (desonerado)</v>
          </cell>
          <cell r="E2885" t="str">
            <v>m</v>
          </cell>
          <cell r="F2885">
            <v>1.05</v>
          </cell>
        </row>
        <row r="2886">
          <cell r="C2886" t="str">
            <v>IP 29.15.0200 (/)</v>
          </cell>
          <cell r="D2886" t="str">
            <v>Eletroduto de PVC rígido, roscável, de 32mm (1 1/4").  Fornecimento. (desonerado)</v>
          </cell>
          <cell r="E2886" t="str">
            <v>m</v>
          </cell>
          <cell r="F2886">
            <v>7.66</v>
          </cell>
        </row>
        <row r="2887">
          <cell r="C2887" t="str">
            <v>IP 29.15.0400 (A)</v>
          </cell>
          <cell r="D2887" t="str">
            <v>Eletroduto de PVC rígido, roscável, de 75mm (3").  Fornecimento. (desonerado)</v>
          </cell>
          <cell r="E2887" t="str">
            <v>m</v>
          </cell>
          <cell r="F2887">
            <v>13.84</v>
          </cell>
        </row>
        <row r="2888">
          <cell r="C2888" t="str">
            <v>IP 29.20 Conexões de PVC Rígido</v>
          </cell>
        </row>
        <row r="2889">
          <cell r="C2889" t="str">
            <v>IP 29.20.0100 (/)</v>
          </cell>
          <cell r="D2889" t="str">
            <v>Curva longa de 90° para eletroduto, de PVC rígido, roscável, de 25mm (1").  Fornecimento. (desonerado)</v>
          </cell>
          <cell r="E2889" t="str">
            <v>un</v>
          </cell>
          <cell r="F2889">
            <v>2.04</v>
          </cell>
        </row>
        <row r="2890">
          <cell r="C2890" t="str">
            <v>IP 29.20.0103 (/)</v>
          </cell>
          <cell r="D2890" t="str">
            <v>Curva de 90° para eletroduto, de PVC rígido, roscável, de 32mm (1 1/4").  Fornecimento. (desonerado)</v>
          </cell>
          <cell r="E2890" t="str">
            <v>un</v>
          </cell>
          <cell r="F2890">
            <v>3.04</v>
          </cell>
        </row>
        <row r="2891">
          <cell r="C2891" t="str">
            <v>IP 29.20.0109 (/)</v>
          </cell>
          <cell r="D2891" t="str">
            <v>Curva de 90° para eletroduto, de PVC rígido, roscável, de 50mm (2").  Fornecimento. (desonerado)</v>
          </cell>
          <cell r="E2891" t="str">
            <v>un</v>
          </cell>
          <cell r="F2891">
            <v>6.85</v>
          </cell>
        </row>
        <row r="2892">
          <cell r="C2892" t="str">
            <v>IP 29.20.0115 (/)</v>
          </cell>
          <cell r="D2892" t="str">
            <v>Curva longa de 90° para eletroduto, de PVC rígido, roscável, de 80mm (3").  Fornecimento. (desonerado)</v>
          </cell>
          <cell r="E2892" t="str">
            <v>un</v>
          </cell>
          <cell r="F2892">
            <v>20.79</v>
          </cell>
        </row>
        <row r="2893">
          <cell r="C2893" t="str">
            <v>IP 29.20.0118 (/)</v>
          </cell>
          <cell r="D2893" t="str">
            <v>Curva longa de 90° para eletroduto, de PVC rígido, roscável, de 100mm (4").  Fornecimento. (desonerado)</v>
          </cell>
          <cell r="E2893" t="str">
            <v>un</v>
          </cell>
          <cell r="F2893">
            <v>29.84</v>
          </cell>
        </row>
        <row r="2894">
          <cell r="C2894" t="str">
            <v>IP 29.20.0503 (/)</v>
          </cell>
          <cell r="D2894" t="str">
            <v>Luva para eletroduto, de PVC rígido, roscável, de 25mm (1").  Fornecimento. (desonerado)</v>
          </cell>
          <cell r="E2894" t="str">
            <v>un</v>
          </cell>
          <cell r="F2894">
            <v>0.91</v>
          </cell>
        </row>
        <row r="2895">
          <cell r="C2895" t="str">
            <v>IP 29.20.0506 (A)</v>
          </cell>
          <cell r="D2895" t="str">
            <v>Luva, para eletroduto, de PVC rígido, roscável, de 32mm (1 1/4").  Fornecimento. (desonerado)</v>
          </cell>
          <cell r="E2895" t="str">
            <v>un</v>
          </cell>
          <cell r="F2895">
            <v>1.4</v>
          </cell>
        </row>
        <row r="2896">
          <cell r="C2896" t="str">
            <v>IP 29.20.0509 (/)</v>
          </cell>
          <cell r="D2896" t="str">
            <v>Luva para eletroduto, de PVC rígido, roscável, de 50mm (2").  Fornecimento. (desonerado)</v>
          </cell>
          <cell r="E2896" t="str">
            <v>un</v>
          </cell>
          <cell r="F2896">
            <v>6.13</v>
          </cell>
        </row>
        <row r="2897">
          <cell r="C2897" t="str">
            <v>IP 29.20.0515 (/)</v>
          </cell>
          <cell r="D2897" t="str">
            <v>Luva para eletroduto, de PVC rígido, roscável, de 75mm (3").  Fornecimento. (desonerado)</v>
          </cell>
          <cell r="E2897" t="str">
            <v>un</v>
          </cell>
          <cell r="F2897">
            <v>6.08</v>
          </cell>
        </row>
        <row r="2898">
          <cell r="C2898" t="str">
            <v>IP 29.25 Eletrodutos Flexíveis</v>
          </cell>
        </row>
        <row r="2899">
          <cell r="C2899" t="str">
            <v>IP 29.25.0053 (/)</v>
          </cell>
          <cell r="D2899" t="str">
            <v>Conduite flexível galvanizado, de 19mm (3/4").  Fornecimento e colocação. (desonerado)</v>
          </cell>
          <cell r="E2899" t="str">
            <v>m</v>
          </cell>
          <cell r="F2899">
            <v>9.81</v>
          </cell>
        </row>
        <row r="2900">
          <cell r="C2900" t="str">
            <v>IP 29.30 Conexões de Alumínio</v>
          </cell>
        </row>
        <row r="2901">
          <cell r="C2901" t="str">
            <v>IP 29.30.0112 (/)</v>
          </cell>
          <cell r="D2901" t="str">
            <v>Box curvo de alumínio de 38mm (1 1/2").  Fornecimento. (desonerado)</v>
          </cell>
          <cell r="E2901" t="str">
            <v>un</v>
          </cell>
          <cell r="F2901">
            <v>15.25</v>
          </cell>
        </row>
        <row r="2902">
          <cell r="C2902" t="str">
            <v>IP 29.30.0115 (/)</v>
          </cell>
          <cell r="D2902" t="str">
            <v>Box curvo de alumínio com bucha e arruela de 50mm (2").  Fornecimento. (desonerado)</v>
          </cell>
          <cell r="E2902" t="str">
            <v>un</v>
          </cell>
          <cell r="F2902">
            <v>27.17</v>
          </cell>
        </row>
        <row r="2903">
          <cell r="C2903" t="str">
            <v>IP 29.30.0121 (/)</v>
          </cell>
          <cell r="D2903" t="str">
            <v>Box curvo de alumínio com bucha e arruela de 75mm (3").  Fornecimento. (desonerado)</v>
          </cell>
          <cell r="E2903" t="str">
            <v>un</v>
          </cell>
          <cell r="F2903">
            <v>84.86</v>
          </cell>
        </row>
        <row r="2905">
          <cell r="C2905" t="str">
            <v>IP 34.10 Gabinetes</v>
          </cell>
        </row>
        <row r="2906">
          <cell r="C2906" t="str">
            <v>IP 34.10.0050 (/)</v>
          </cell>
          <cell r="D2906" t="str">
            <v>Chapa de ferro galvanizado nº 24, de (1x2)m.  Fornecimento. (desonerado)</v>
          </cell>
          <cell r="E2906" t="str">
            <v>Kg</v>
          </cell>
          <cell r="F2906">
            <v>6.82</v>
          </cell>
        </row>
        <row r="2907">
          <cell r="C2907" t="str">
            <v>IP 34.15 Comandos</v>
          </cell>
        </row>
        <row r="2908">
          <cell r="C2908" t="str">
            <v>IP 34.15.0050 (/)</v>
          </cell>
          <cell r="D2908" t="str">
            <v>Comando em grupo CRJ-04 ou similar, 85A.  Fornecimento. (desonerado)</v>
          </cell>
          <cell r="E2908" t="str">
            <v>un</v>
          </cell>
          <cell r="F2908">
            <v>5640</v>
          </cell>
        </row>
        <row r="2909">
          <cell r="C2909" t="str">
            <v>IP 34.15.0200 (/)</v>
          </cell>
          <cell r="D2909" t="str">
            <v>Comando em grupo CRJ-05/220V(140A).  Fornecimento. (desonerado)</v>
          </cell>
          <cell r="E2909" t="str">
            <v>un</v>
          </cell>
          <cell r="F2909">
            <v>6480</v>
          </cell>
        </row>
        <row r="2910">
          <cell r="C2910" t="str">
            <v>IP 34.15.0400 (/)</v>
          </cell>
          <cell r="D2910" t="str">
            <v>Comando para IP, com caixa trifásico, capacidade de 45A, tipo CRJ-07, 220/127V.  Fornecimento. (desonerado)</v>
          </cell>
          <cell r="E2910" t="str">
            <v>un</v>
          </cell>
          <cell r="F2910">
            <v>3820</v>
          </cell>
        </row>
        <row r="2911">
          <cell r="C2911" t="str">
            <v>IP 34.20 Equipamentos</v>
          </cell>
        </row>
        <row r="2912">
          <cell r="C2912" t="str">
            <v>IP 34.20.0200 (/)</v>
          </cell>
          <cell r="D2912" t="str">
            <v>Colocação de equipamentos de comando de circuito, padrão RIOLUZ; exclusive o fornecimento das ferragens de fixação e do comando. (desonerado)</v>
          </cell>
          <cell r="E2912" t="str">
            <v>un</v>
          </cell>
          <cell r="F2912">
            <v>77.510000000000005</v>
          </cell>
        </row>
        <row r="2913">
          <cell r="C2913" t="str">
            <v>IP 34.20.0203 (/)</v>
          </cell>
          <cell r="D2913" t="str">
            <v>Colocação de equipamentos de comando de circuito, padrão RIOLUZ, com fornecimento de ferragens de fixação; exclusive o fornecimento do comando. (desonerado)</v>
          </cell>
          <cell r="E2913" t="str">
            <v>un</v>
          </cell>
          <cell r="F2913">
            <v>229.07</v>
          </cell>
        </row>
        <row r="2914">
          <cell r="C2914" t="str">
            <v>IP 34.20.0250 (/)</v>
          </cell>
          <cell r="D2914" t="str">
            <v>Conjunto para montagem de indicador visual de direção de vento (biruta) adaptado para balizamento noturno.  Fornecimento. (desonerado)</v>
          </cell>
          <cell r="E2914" t="str">
            <v>un</v>
          </cell>
          <cell r="F2914">
            <v>4480</v>
          </cell>
        </row>
        <row r="2915">
          <cell r="C2915" t="str">
            <v>IP 34.20.0500 (/)</v>
          </cell>
          <cell r="D2915" t="str">
            <v>Fonte de emergência (No BreaK), com potência de 2Kva, 220V/220V, autonomia a plena carga de 30min.  Fornecimento. (desonerado)</v>
          </cell>
          <cell r="E2915" t="str">
            <v>un</v>
          </cell>
          <cell r="F2915">
            <v>2542.5100000000002</v>
          </cell>
        </row>
        <row r="2917">
          <cell r="C2917" t="str">
            <v>IP 39.05 Chaves</v>
          </cell>
        </row>
        <row r="2918">
          <cell r="C2918" t="str">
            <v>IP 39.05.0100 (/)</v>
          </cell>
          <cell r="D2918" t="str">
            <v>Chave blindada, bipolar, 60A.  Fornecimento. (desonerado)</v>
          </cell>
          <cell r="E2918" t="str">
            <v>un</v>
          </cell>
          <cell r="F2918">
            <v>251.95</v>
          </cell>
        </row>
        <row r="2919">
          <cell r="C2919" t="str">
            <v>IP 39.05.0300 (/)</v>
          </cell>
          <cell r="D2919" t="str">
            <v>Chave corta circuito, de 100A, 15Kv, com fusível de cartucho tipo S-1, exclusive elos fusíveis.  Fornecimento. (desonerado)</v>
          </cell>
          <cell r="E2919" t="str">
            <v>un</v>
          </cell>
          <cell r="F2919">
            <v>198</v>
          </cell>
        </row>
        <row r="2920">
          <cell r="C2920" t="str">
            <v>IP 39.10 Elo-Fusíveis e Fusíveis</v>
          </cell>
        </row>
        <row r="2921">
          <cell r="C2921" t="str">
            <v>IP 39.10.0200 (/)</v>
          </cell>
          <cell r="D2921" t="str">
            <v>Elo-fusível, tipo H, de 100A.  Fornecimento. (desonerado)</v>
          </cell>
          <cell r="E2921" t="str">
            <v>un</v>
          </cell>
          <cell r="F2921">
            <v>1.44</v>
          </cell>
        </row>
        <row r="2922">
          <cell r="C2922" t="str">
            <v>IP 39.10.0300 (/)</v>
          </cell>
          <cell r="D2922" t="str">
            <v>Elo-fusível, tipo K, de 100A, 15Kv.  Fornecimento. (desonerado)</v>
          </cell>
          <cell r="E2922" t="str">
            <v>un</v>
          </cell>
          <cell r="F2922">
            <v>14.87</v>
          </cell>
        </row>
        <row r="2923">
          <cell r="C2923" t="str">
            <v>IP 39.10.0350 (/)</v>
          </cell>
          <cell r="D2923" t="str">
            <v>Elo-fusível, tipo K, de 200A, 15Kv.  Fornecimento. (desonerado)</v>
          </cell>
          <cell r="E2923" t="str">
            <v>un</v>
          </cell>
          <cell r="F2923">
            <v>36.74</v>
          </cell>
        </row>
        <row r="2924">
          <cell r="C2924" t="str">
            <v>IP 39.10.0500 (/)</v>
          </cell>
          <cell r="D2924" t="str">
            <v>Fusível NH, tamanho 01, corrente nominal de 36A, Siemens ou similar.  Fornecimento. (desonerado)</v>
          </cell>
          <cell r="E2924" t="str">
            <v>un</v>
          </cell>
          <cell r="F2924">
            <v>5.36</v>
          </cell>
        </row>
        <row r="2925">
          <cell r="C2925" t="str">
            <v>IP 39.10.0521 (/)</v>
          </cell>
          <cell r="D2925" t="str">
            <v>Fusível NH, tamanho 00, corrente nominal de 125A, Siemens ou similar.  Fornecimento. (desonerado)</v>
          </cell>
          <cell r="E2925" t="str">
            <v>un</v>
          </cell>
          <cell r="F2925">
            <v>8.68</v>
          </cell>
        </row>
        <row r="2926">
          <cell r="C2926" t="str">
            <v>IP 39.10.0532 (/)</v>
          </cell>
          <cell r="D2926" t="str">
            <v>Fusível NH, tamanho 00, corrente nominal de 160A, Siemens ou similar.  Fornecimento. (desonerado)</v>
          </cell>
          <cell r="E2926" t="str">
            <v>un</v>
          </cell>
          <cell r="F2926">
            <v>5.36</v>
          </cell>
        </row>
        <row r="2927">
          <cell r="C2927" t="str">
            <v>IP 39.15 Disjuntores</v>
          </cell>
        </row>
        <row r="2928">
          <cell r="C2928" t="str">
            <v>IP 39.15.0106 (/)</v>
          </cell>
          <cell r="D2928" t="str">
            <v>Disjuntor termomagnético, bipolar de 20A.  Fornecimento. (desonerado)</v>
          </cell>
          <cell r="E2928" t="str">
            <v>un</v>
          </cell>
          <cell r="F2928">
            <v>43.56</v>
          </cell>
        </row>
        <row r="2929">
          <cell r="C2929" t="str">
            <v>IP 39.15.0212 (/)</v>
          </cell>
          <cell r="D2929" t="str">
            <v>Disjuntor termomagnético, tripolar de 40A.  Fornecimento. (desonerado)</v>
          </cell>
          <cell r="E2929" t="str">
            <v>un</v>
          </cell>
          <cell r="F2929">
            <v>62.93</v>
          </cell>
        </row>
        <row r="2930">
          <cell r="C2930" t="str">
            <v>IP 39.15.0250 (/)</v>
          </cell>
          <cell r="D2930" t="str">
            <v>Disjuntor termomagnético, tripolar de 100A.  Fornecimento. (desonerado)</v>
          </cell>
          <cell r="E2930" t="str">
            <v>un</v>
          </cell>
          <cell r="F2930">
            <v>119.61</v>
          </cell>
        </row>
        <row r="2932">
          <cell r="C2932" t="str">
            <v>IP 44.05 Relé</v>
          </cell>
        </row>
        <row r="2933">
          <cell r="C2933" t="str">
            <v>IP 44.05.0050 (/)</v>
          </cell>
          <cell r="D2933" t="str">
            <v>Base externa para relé fotoelétrico.  Fornecimento. (desonerado)</v>
          </cell>
          <cell r="E2933" t="str">
            <v>un</v>
          </cell>
          <cell r="F2933">
            <v>9.3699999999999992</v>
          </cell>
        </row>
        <row r="2934">
          <cell r="C2934" t="str">
            <v>IP 44.05.0275 (/)</v>
          </cell>
          <cell r="D2934" t="str">
            <v>Relé fotoeletrônico para iluminação pública, tipo FAIL-OFF, tensão de alimentação de 105V e 305V, potência da carga 1000W ou 1800VA, corrente máxima da carga 10A.  Corpo em policarbonato na cor azul, estabilizado ao UV; pinos em latão estanhado, devendo atender a especificação EM-RIOLUZ-66 e ANSI C136.10 e NBR 5126, no que couber.  Fornecimento. (desonerado)</v>
          </cell>
          <cell r="E2934" t="str">
            <v>un</v>
          </cell>
          <cell r="F2934">
            <v>29.07</v>
          </cell>
        </row>
        <row r="2935">
          <cell r="C2935" t="str">
            <v>IP 44.05.0300 (/)</v>
          </cell>
          <cell r="D2935" t="str">
            <v>Relé temporizado, coel, tipo RTQD.  Fornecimento. (desonerado)</v>
          </cell>
          <cell r="E2935" t="str">
            <v>un</v>
          </cell>
          <cell r="F2935">
            <v>158</v>
          </cell>
        </row>
        <row r="2936">
          <cell r="C2936" t="str">
            <v>IP 44.05.0350 (/)</v>
          </cell>
          <cell r="D2936" t="str">
            <v>Relé temporizado, tipo FLT 01/NF.  Fornecimento. (desonerado)</v>
          </cell>
          <cell r="E2936" t="str">
            <v>un</v>
          </cell>
          <cell r="F2936">
            <v>11.36</v>
          </cell>
        </row>
        <row r="2937">
          <cell r="C2937" t="str">
            <v>IP 44.10 Colocação de Relés</v>
          </cell>
        </row>
        <row r="2938">
          <cell r="C2938" t="str">
            <v>IP 44.10.0050 (/)</v>
          </cell>
          <cell r="D2938" t="str">
            <v>Colocação de relé fotoelétrico individual, com base em poste (aço ou concreto) de acordo com o padrão da RIOLUZ; exclusive fornecimento do relé e base. (desonerado)</v>
          </cell>
          <cell r="E2938" t="str">
            <v>un</v>
          </cell>
          <cell r="F2938">
            <v>17.260000000000002</v>
          </cell>
        </row>
        <row r="2939">
          <cell r="C2939" t="str">
            <v>IP 44.10.0100 (/)</v>
          </cell>
          <cell r="D2939" t="str">
            <v>Colocação de relé fotoelétrico individual, com base, em ponta de braço ou poste curvo (aço ou concreto) de acordo com o padrão da RIOLUZ, com fornecimento das ferragens de fixação; exclusive fornecimento do relé e base. (desonerado)</v>
          </cell>
          <cell r="E2939" t="str">
            <v>un</v>
          </cell>
          <cell r="F2939">
            <v>61.6</v>
          </cell>
        </row>
        <row r="2940">
          <cell r="C2940" t="str">
            <v>IP 44.10.0150 (/)</v>
          </cell>
          <cell r="D2940" t="str">
            <v>Colocação de relé fotoelétrico individual, com base em poste (aço ou concreto) de acordo com o padrão da RIOLUZ, exclusive fornecimento das ferragens de fixação e do relé fotoelétrico e base. (desonerado)</v>
          </cell>
          <cell r="E2940" t="str">
            <v>un</v>
          </cell>
          <cell r="F2940">
            <v>16.61</v>
          </cell>
        </row>
        <row r="2942">
          <cell r="C2942" t="str">
            <v>IP 49.05 Luminárias</v>
          </cell>
        </row>
        <row r="2943">
          <cell r="C2943" t="str">
            <v>IP 49.05.0065 (/)</v>
          </cell>
          <cell r="D2943" t="str">
            <v>Luminária LRJ-35/1 p/lâmpada VS/MVM 70 W, c/equipamento auxiliar integrado, tensão 220V, encaixe em tubo com diâmetro de 48mm, difusor em vidro policurvado temperado, refletor em chapa de alumínio de alta pureza, grau de proteção mínima IP-65, receptáculo E-27, especificação EM-RIOLUZ nº 105 (Desonerado)</v>
          </cell>
          <cell r="E2943" t="str">
            <v>un</v>
          </cell>
          <cell r="F2943">
            <v>390</v>
          </cell>
        </row>
        <row r="2944">
          <cell r="C2944" t="str">
            <v>IP 49.05.0105 (/)</v>
          </cell>
          <cell r="D2944" t="str">
            <v>Luminária LRJ-35/1 p/lâmpada VS/MVM 100 W, c/equipamento auxiliar integrado, tensão 220V, encaixe em tubo com diâmetro de 48mm, difusor em vidro policurvado temperado, refletor em chapa de alumínio de alta pureza, grau de proteção mínima IP-65, receptáculo E-40, especificação EM-RIOLUZ nº 105. Fornecimento (Desonerado).</v>
          </cell>
          <cell r="E2944" t="str">
            <v>un</v>
          </cell>
          <cell r="F2944">
            <v>410</v>
          </cell>
        </row>
        <row r="2945">
          <cell r="C2945" t="str">
            <v>IP 49.05.0157 (/)</v>
          </cell>
          <cell r="D2945" t="str">
            <v>Luminária LRJ-34 para lâmpada vapor de sódio ou multivapor metálico de 150W, IP-66, vidro curvo ou policurvado, corpo em alumínio injetado alta pressão, para encaixe em tubo com diâmetro de 60,3mm, com equipamento auxiliar integrado 220V (EM-RIOLUZ 30), refletor em chapa de alumínio de alta pureza (99,85%), conforme especificação EM-RIOLUZ Nº 82.  Fornecimento. (desonerado)</v>
          </cell>
          <cell r="E2945" t="str">
            <v>un</v>
          </cell>
          <cell r="F2945">
            <v>660</v>
          </cell>
        </row>
        <row r="2946">
          <cell r="C2946" t="str">
            <v>IP 49.05.0166 (/)</v>
          </cell>
          <cell r="D2946" t="str">
            <v>Luminária LRJ-36/1 p/ lâmpada VS/MVM de 150 W, c/ equipamento auxiliar integrado, tensão 220V, encaixe em tubo com diâmetro de 48mm, difusor em vidro policurvado temperado, refletor em chapa de alumínio de alta pureza, grau de proteção mínima IP-65, receptáculo E-40, especificação EM-RIOLUZ nº 106. Fornecimento (Desonerado).</v>
          </cell>
          <cell r="E2946" t="str">
            <v>un</v>
          </cell>
          <cell r="F2946">
            <v>540</v>
          </cell>
        </row>
        <row r="2947">
          <cell r="C2947" t="str">
            <v>IP 49.05.0253 (/)</v>
          </cell>
          <cell r="D2947" t="str">
            <v>Luminária LRJ-33 para lâmpada vapor de sódio ou multivapor metálico de 250W, IP-66, vidro curvo, corpo em alumínio injetado, para encaixe em tubo com diâmetro de 60,3mm, com equipamento auxiliar integrado (EM-RIOLUZ nº 30), refletor em chapa de alumínio 99,85% conforme especificação EM-RIOLUZ nº 63.  Fornecimento. (desonerado)</v>
          </cell>
          <cell r="E2947" t="str">
            <v>un</v>
          </cell>
          <cell r="F2947">
            <v>755</v>
          </cell>
        </row>
        <row r="2948">
          <cell r="C2948" t="str">
            <v>IP 49.05.0285 (/)</v>
          </cell>
          <cell r="D2948" t="str">
            <v>Luminária LRJ-37/1 p/lâmpada VS/MVM 250 W, c/equipamento auxiliar integrado, tensão 220V, encaixe em tubo com diâmetro de 48mm, difusor em vidro policurvado temperado, refletor em chapa de alumínio de alta pureza, grau de proteção mínima IP-65, receptáculo E-40, especificação EM-RIOLUZ nº 107. Fornecimento. (Desonerado).</v>
          </cell>
          <cell r="E2948" t="str">
            <v>un</v>
          </cell>
          <cell r="F2948">
            <v>698</v>
          </cell>
        </row>
        <row r="2949">
          <cell r="C2949" t="str">
            <v>IP 49.05.0303 (/)</v>
          </cell>
          <cell r="D2949" t="str">
            <v>Luminária LRJ-32 para lâmpada vapor de sódio ou multivapor metálico de 400W, IP-66, vidro curvo, corpo em alumínio injetado, para encaixe em tubo com diâmetro de 60,3mm, com equipamento auxiliar integrado (EM-RIOLUZ nº 30), refletor em chapa de alumínio 99,85% conforme especificação EM-RIOLUZ nº 62.  Fornecimento. (desonerado)</v>
          </cell>
          <cell r="E2949" t="str">
            <v>un</v>
          </cell>
          <cell r="F2949">
            <v>805</v>
          </cell>
        </row>
        <row r="2950">
          <cell r="C2950" t="str">
            <v>IP 49.10 Luminárias Decorativas</v>
          </cell>
        </row>
        <row r="2951">
          <cell r="C2951" t="str">
            <v>IP 49.10.0100 (/)</v>
          </cell>
          <cell r="D2951" t="str">
            <v>Luminária decorativa LDRJ-14 para lâmpada fluorescente compacta de 18W, com equipamento auxiliar eletromagnético integrado, para instalação em parede, corpo e grade de proteção em liga de alumínio fundido tipo ASTM-SG-7A ou SAE-23 pintados com tinta esmalte na cor cinza martelado, refrator prismático em vidro  borosilicato, receptáculo para base G-24d-2, conforme desenho A3-1900-PD  e especificação EM-RIOLUZ nº 23.  Fornecimento. (desonerado)</v>
          </cell>
          <cell r="E2951" t="str">
            <v>un</v>
          </cell>
          <cell r="F2951">
            <v>324.3</v>
          </cell>
        </row>
        <row r="2952">
          <cell r="C2952" t="str">
            <v>IP 49.10.0153 (/)</v>
          </cell>
          <cell r="D2952" t="str">
            <v>Luminária decorativa LDRJ-15, para lâmpada fluorescente compacta de 26W, para instalação no teto, corpo e grade de proteção em liga de alumínio fundido tipo ASTM-SG-7A ou SAE-23 pintados com tinta esmalte na cor cinza martelado, grade rosqueada ao corpo, refrator em vidro borosilicato rosqueado ao corpo, receptáculo para base G-24d-3, conforme desenho A4-1905-PD EM-RIOLUZ nº 23.  Fornecimento. (desonerado)</v>
          </cell>
          <cell r="E2952" t="str">
            <v>un</v>
          </cell>
          <cell r="F2952">
            <v>348.9</v>
          </cell>
        </row>
        <row r="2953">
          <cell r="C2953" t="str">
            <v>IP 49.10.0200 (/)</v>
          </cell>
          <cell r="D2953" t="str">
            <v>Luminária decorativa LDRJ-06 para lâmpada a vapor de sódio ou multivapor metálico de 70W,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A4-1817-PD e especificação EM-RIOLUZ nº 23.  Fornecimento. (desonerado)</v>
          </cell>
          <cell r="E2953" t="str">
            <v>un</v>
          </cell>
          <cell r="F2953">
            <v>572.96</v>
          </cell>
        </row>
        <row r="2954">
          <cell r="C2954" t="str">
            <v>IP 49.10.0203 (/)</v>
          </cell>
          <cell r="D2954" t="str">
            <v>Luminária decorativa LDRJ-07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A3-1965-PD.  Fornecimento. (desonerado)</v>
          </cell>
          <cell r="E2954" t="str">
            <v>un</v>
          </cell>
          <cell r="F2954">
            <v>693</v>
          </cell>
        </row>
        <row r="2955">
          <cell r="C2955" t="str">
            <v>IP 49.10.0206 (/)</v>
          </cell>
          <cell r="D2955" t="str">
            <v>Luminária decorativa LDRJ-09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A3-1966-PD.  Fornecimento. (desonerado)</v>
          </cell>
          <cell r="E2955" t="str">
            <v>un</v>
          </cell>
          <cell r="F2955">
            <v>693</v>
          </cell>
        </row>
        <row r="2956">
          <cell r="C2956" t="str">
            <v>IP 49.10.0209 (/)</v>
          </cell>
          <cell r="D2956" t="str">
            <v>Luminária decorativa LDRJ-06 para lâmpada a vapor de sódio ou multivapor metálico de 150W,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A4-1818-PD e especificação EM-RIOLUZ nº 23.  Fornecimento. (desonerado)</v>
          </cell>
          <cell r="E2956" t="str">
            <v>un</v>
          </cell>
          <cell r="F2956">
            <v>572.96</v>
          </cell>
        </row>
        <row r="2957">
          <cell r="C2957" t="str">
            <v>IP 49.10.0250 (/)</v>
          </cell>
          <cell r="D2957" t="str">
            <v>Luminária decorativa LDRJ-16, para lâmpada multivapor metálico de 70/100/150W, para instalação em piso, receptáculo E-27, conforme desenho A4-1904-PD EM-RIOLUZ  nº 23.  Fornecimento. (desonerado)</v>
          </cell>
          <cell r="E2957" t="str">
            <v>un</v>
          </cell>
          <cell r="F2957">
            <v>516.03</v>
          </cell>
        </row>
        <row r="2958">
          <cell r="C2958" t="str">
            <v>IP 49.10.0300 (/)</v>
          </cell>
          <cell r="D2958" t="str">
            <v>Luminária decorativa LDRJ-20 para lâmpada multivapor metálico de 100W, semi esférica, com equipamento auxiliar integrado instalado em bandeja de chapa de aço galvanizado, aro e carcaça em alumínio injetado de alta pressão, grau de proteção mínimo IP-55, acabamento com tratamento de fosfatação e pintura poliester, refletor em chapa de alumínio de alta pureza e anodização com selagem, difusor em vidro temperado com 5mm de espessura, com dispositivo de segurança para abertura de acesso ao equipamento de segurança, parafusos de aço inox receptáculo E-27. Fornecimento. (desonerado)</v>
          </cell>
          <cell r="E2958" t="str">
            <v>un</v>
          </cell>
          <cell r="F2958">
            <v>983.2</v>
          </cell>
        </row>
        <row r="2959">
          <cell r="C2959" t="str">
            <v>IP 49.10.0350 (/)</v>
          </cell>
          <cell r="D2959" t="str">
            <v>Luminária decorativa LDRJ-11 para lâmpada MVM 150W, com equipamento auxiliar integrado, projetor para vapor de metálico bilateral 150 W, rebatedor, e suporte (conjunto completo).  Conforme especificação EM-RIOLUZ-23, Desenho A4-1863-PD (ultima revisão).  Fornecimento. (desonerado)</v>
          </cell>
          <cell r="E2959" t="str">
            <v>un</v>
          </cell>
          <cell r="F2959">
            <v>3700.65</v>
          </cell>
        </row>
        <row r="2960">
          <cell r="C2960" t="str">
            <v>IP 49.15 Projetores</v>
          </cell>
        </row>
        <row r="2961">
          <cell r="C2961" t="str">
            <v>IP 49.15.0409 (/)</v>
          </cell>
          <cell r="D2961" t="str">
            <v>Projetor PRJ-01, modelo IP-67, para lâmpada a vapor de sódio ou multivapor metálico de 250/400W tubular, em liga de alumínio fundido tipo ASTM-SG-70A ou SAE 323, visor de vidro plano, incolor, temperado, resistente a impactos e choque térmico, grau de proteção mínimo=IP67, suporte tipo "U", em ferro galvanizado por imersão a quente, conforme especificação EM-RIO-LUZ n° 20.  Fornecimento. (desonerado)</v>
          </cell>
          <cell r="E2961" t="str">
            <v>un</v>
          </cell>
          <cell r="F2961">
            <v>580</v>
          </cell>
        </row>
        <row r="2962">
          <cell r="C2962" t="str">
            <v>IP 49.15.0420 (/)</v>
          </cell>
          <cell r="D2962" t="str">
            <v>Projetor PRJ-27, para uma lâmpada vapor de sódio ou multivapor metálico de 250/400W,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EM-RIOLUZ-72.  Fornecimento. (desonerado)</v>
          </cell>
          <cell r="E2962" t="str">
            <v>un</v>
          </cell>
          <cell r="F2962">
            <v>780</v>
          </cell>
        </row>
        <row r="2963">
          <cell r="C2963" t="str">
            <v>IP 49.15.0426 (/)</v>
          </cell>
          <cell r="D2963" t="str">
            <v>Projetor PRJ-28, para uma lâmpada vapor de sódio de 50/70/100/150W ou multivapor metálico de 35/70/100/150W,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EM-RIOLUZ-71.  Fornecimento. (desonerado)</v>
          </cell>
          <cell r="E2963" t="str">
            <v>un</v>
          </cell>
          <cell r="F2963">
            <v>760</v>
          </cell>
        </row>
        <row r="2964">
          <cell r="C2964" t="str">
            <v>IP 49.20 Bases e Núcleos para Luminárias</v>
          </cell>
        </row>
        <row r="2965">
          <cell r="C2965" t="str">
            <v>IP 49.20.0068 (/)</v>
          </cell>
          <cell r="D2965" t="str">
            <v>Núcleo simples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5" t="str">
            <v>pc</v>
          </cell>
          <cell r="F2965">
            <v>80.38</v>
          </cell>
        </row>
        <row r="2966">
          <cell r="C2966" t="str">
            <v>IP 49.20.0078 (/)</v>
          </cell>
          <cell r="D2966" t="str">
            <v>Núcleo simples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66" t="str">
            <v>pc</v>
          </cell>
          <cell r="F2966">
            <v>126.38</v>
          </cell>
        </row>
        <row r="2967">
          <cell r="C2967" t="str">
            <v>IP 49.20.0100 (/)</v>
          </cell>
          <cell r="D2967" t="str">
            <v>Núcleo simples para luminárias decorativas LDRJ-07/09, em aço de baixo teor de carbono SAE 1010/1020 galvanizado à fusão, interna e externamente por imersão única em banho de zinco, conforme NBR-7398 e 7400 da ABNT, núcleo diâmetro interno de 68mm, com pescoço de 50mm de altura e diâmetro externo de 48mm, conforme desenho A2-1824-PD e especificação EM-RIOLUZ n.º 40.  Fornecimento. (desonerado)</v>
          </cell>
          <cell r="E2967" t="str">
            <v>un</v>
          </cell>
          <cell r="F2967">
            <v>60</v>
          </cell>
        </row>
        <row r="2968">
          <cell r="C2968" t="str">
            <v>IP 49.20.0112 (/)</v>
          </cell>
          <cell r="D2968" t="str">
            <v>Núcleo simples para luminária LDRJ-11 em aço de baixo teor de carbono SAE 1010/2020 galvanizado a fusão, interna e externamente por imersão única em banho de zinco, conforme NBR-7398 e 7400 da ABNT, para instalação em poste de aço curvo ou reto de 9,00m de altura útil.  Conforme especificação EM-RIOLUZ-40, Desenho A4-1990-PD.  Fornecimento. (desonerado)</v>
          </cell>
          <cell r="E2968" t="str">
            <v>un</v>
          </cell>
          <cell r="F2968">
            <v>544.57000000000005</v>
          </cell>
        </row>
        <row r="2969">
          <cell r="C2969" t="str">
            <v>IP 49.20.0128 (/)</v>
          </cell>
          <cell r="D2969" t="str">
            <v>Núcleo duplo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9" t="str">
            <v>pc</v>
          </cell>
          <cell r="F2969">
            <v>102.38</v>
          </cell>
        </row>
        <row r="2970">
          <cell r="C2970" t="str">
            <v>IP 49.20.0138 (/)</v>
          </cell>
          <cell r="D2970" t="str">
            <v>Núcleo duplo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70" t="str">
            <v>pc</v>
          </cell>
          <cell r="F2970">
            <v>147.62</v>
          </cell>
        </row>
        <row r="2971">
          <cell r="C2971" t="str">
            <v>IP 49.20.0218 (/)</v>
          </cell>
          <cell r="D2971" t="str">
            <v>Núcleo triplo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1" t="str">
            <v>pc</v>
          </cell>
          <cell r="F2971">
            <v>128.57</v>
          </cell>
        </row>
        <row r="2972">
          <cell r="C2972" t="str">
            <v>IP 49.20.0228 (/)</v>
          </cell>
          <cell r="D2972" t="str">
            <v>Núcleo triplo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2" t="str">
            <v>pc</v>
          </cell>
          <cell r="F2972">
            <v>171.53</v>
          </cell>
        </row>
        <row r="2973">
          <cell r="C2973" t="str">
            <v>IP 49.20.0270 (/)</v>
          </cell>
          <cell r="D2973" t="str">
            <v>Núcleo quadruplo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3" t="str">
            <v>un</v>
          </cell>
          <cell r="F2973">
            <v>161.07</v>
          </cell>
        </row>
        <row r="2974">
          <cell r="C2974" t="str">
            <v>IP 49.20.0278 (/)</v>
          </cell>
          <cell r="D2974" t="str">
            <v>Núcleo quadruplo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4" t="str">
            <v>pc</v>
          </cell>
          <cell r="F2974">
            <v>192.77</v>
          </cell>
        </row>
        <row r="2975">
          <cell r="C2975" t="str">
            <v>IP 49.20.0310 (/)</v>
          </cell>
          <cell r="D2975" t="str">
            <v>Base múltipla para fixação de luminárias, em poste reto de 4,50 m até 6,00 m exclusive luminária e base. Colocação. (desonerado)</v>
          </cell>
          <cell r="E2975" t="str">
            <v>un</v>
          </cell>
          <cell r="F2975">
            <v>11.07</v>
          </cell>
        </row>
        <row r="2976">
          <cell r="C2976" t="str">
            <v>IP 49.20.0325 (/)</v>
          </cell>
          <cell r="D2976" t="str">
            <v>Base múltipla para fixação de luminárias, em poste reto, de 7,00m até 9,00 m, exclusive luminária e base. Colocação. (desonerado)</v>
          </cell>
          <cell r="E2976" t="str">
            <v>un</v>
          </cell>
          <cell r="F2976">
            <v>22.15</v>
          </cell>
        </row>
        <row r="2977">
          <cell r="C2977" t="str">
            <v>IP 49.20.0340 (/)</v>
          </cell>
          <cell r="D2977" t="str">
            <v>Base múltipla para fixação de luminárias, em poste reto de 10m até 11,00 m, exclusive luminária e base. Colocação. (desonerado)</v>
          </cell>
          <cell r="E2977" t="str">
            <v>un</v>
          </cell>
          <cell r="F2977">
            <v>33.22</v>
          </cell>
        </row>
        <row r="2978">
          <cell r="C2978" t="str">
            <v>IP 49.20.0355 (/)</v>
          </cell>
          <cell r="D2978" t="str">
            <v>Base múltipla para fixação de luminárias, em poste reto de 12m até 15m, exclusive luminária e base. Colocação. (desonerado)</v>
          </cell>
          <cell r="E2978" t="str">
            <v>un</v>
          </cell>
          <cell r="F2978">
            <v>66.44</v>
          </cell>
        </row>
        <row r="2979">
          <cell r="C2979" t="str">
            <v>IP 49.20.0370 (/)</v>
          </cell>
          <cell r="D2979" t="str">
            <v>Base múltipla para fixação de luminárias, em poste reto de 16m até 20m, exclusive luminária e base. Colocação. (desonerado)</v>
          </cell>
          <cell r="E2979" t="str">
            <v>un</v>
          </cell>
          <cell r="F2979">
            <v>88.58</v>
          </cell>
        </row>
        <row r="2980">
          <cell r="C2980" t="str">
            <v>IP 49.20.0395 (/)</v>
          </cell>
          <cell r="D2980" t="str">
            <v>Suporte para instalação de projetores, em poste reto, de aço, concreto ou composto de poliéster reforçado com fibra de vidro - PRFV, de 7,00m até 9,00m, exclusive fornecimento do projetor e do suporte. Colocação (desonerado)</v>
          </cell>
          <cell r="E2980" t="str">
            <v>un</v>
          </cell>
          <cell r="F2980">
            <v>44.29</v>
          </cell>
        </row>
        <row r="2981">
          <cell r="C2981" t="str">
            <v>IP 49.20.0410 (/)</v>
          </cell>
          <cell r="D2981" t="str">
            <v>Suporte para instalação de projetores, em poste reto, de aço, concreto ou composto de Poliéster reforçado com Fibra de Vidro - PRFV, de 10,00m até 11,00m, exclusive fornecimento do projetor e do suporte. Colocação. (desonerado)</v>
          </cell>
          <cell r="E2981" t="str">
            <v>un</v>
          </cell>
          <cell r="F2981">
            <v>66.44</v>
          </cell>
        </row>
        <row r="2982">
          <cell r="C2982" t="str">
            <v>IP 49.20.0425 (/)</v>
          </cell>
          <cell r="D2982" t="str">
            <v>Suporte para instalação de projetores, em poste reto, de aço, concreto ou composto de poliéster reforçado com fibra de vidro - PRFV, de 12,00m até 15,00 m, exclusive fornecimento do projetor e do suporte. Colocação. (desonerado)</v>
          </cell>
          <cell r="E2982" t="str">
            <v>un</v>
          </cell>
          <cell r="F2982">
            <v>88.58</v>
          </cell>
        </row>
        <row r="2983">
          <cell r="C2983" t="str">
            <v>IP 49.20.0440 (/)</v>
          </cell>
          <cell r="D2983" t="str">
            <v>Suporte para instalação de projetores, em poste reto, de aço, concreto ou composto de poliéster reforçado com fibra de vidro - PRFV, de 16,00m até 20,00 m, exclusive fornecimento de projetor e do suporte. Colocação. (desonerado)</v>
          </cell>
          <cell r="E2983" t="str">
            <v>un</v>
          </cell>
          <cell r="F2983">
            <v>110.73</v>
          </cell>
        </row>
        <row r="2984">
          <cell r="C2984" t="str">
            <v>IP 49.25 Lâmpadas</v>
          </cell>
        </row>
        <row r="2985">
          <cell r="C2985" t="str">
            <v>IP 49.25.0056 (A)</v>
          </cell>
          <cell r="D2985" t="str">
            <v>Lâmpada fluorescente compacta, espiral, 15W, base E-27, 220V, cor amarela. Fornecimento. (desonerado)</v>
          </cell>
          <cell r="E2985" t="str">
            <v>un</v>
          </cell>
          <cell r="F2985">
            <v>15</v>
          </cell>
        </row>
        <row r="2986">
          <cell r="C2986" t="str">
            <v>IP 49.25.0156 (/)</v>
          </cell>
          <cell r="D2986" t="str">
            <v>Lâmpada fluorescente compacta, dupla, de 18W, 2700ºK, referência PLC 18W.  Fornecimento. (desonerado)</v>
          </cell>
          <cell r="E2986" t="str">
            <v>un</v>
          </cell>
          <cell r="F2986">
            <v>12.7</v>
          </cell>
        </row>
        <row r="2987">
          <cell r="C2987" t="str">
            <v>IP 49.25.0162 (/)</v>
          </cell>
          <cell r="D2987" t="str">
            <v>Lâmpada fluorescente (PL) compactada dupla de 26W.  Fornecimento(desonerado)</v>
          </cell>
          <cell r="E2987" t="str">
            <v>un</v>
          </cell>
          <cell r="F2987">
            <v>9.18</v>
          </cell>
        </row>
        <row r="2988">
          <cell r="C2988" t="str">
            <v>IP 49.25.0400 (/)</v>
          </cell>
          <cell r="D2988" t="str">
            <v>Lâmpada multivapor metálico (MVM) de 35W, par, 3000°K, 30°.  Fornecimento. (desonerado)</v>
          </cell>
          <cell r="E2988" t="str">
            <v>un</v>
          </cell>
          <cell r="F2988">
            <v>99.8</v>
          </cell>
        </row>
        <row r="2989">
          <cell r="C2989" t="str">
            <v>IP 49.25.0406 (/)</v>
          </cell>
          <cell r="D2989" t="str">
            <v>Lâmpada de multivapor metálico (MVM) de 70W/220V/E-27, clara 4000°K, bulbo ovóide.  Fornecimento. (desonerado)</v>
          </cell>
          <cell r="E2989" t="str">
            <v>un</v>
          </cell>
          <cell r="F2989">
            <v>161.81</v>
          </cell>
        </row>
        <row r="2990">
          <cell r="C2990" t="str">
            <v>IP 49.25.0408 (/)</v>
          </cell>
          <cell r="D2990" t="str">
            <v>Lâmpada multivapor metálico (MVM), potência de 100W, base E-27, bulbo ovóide, claro, com proteção ANTI U.V., corrente 1.1A, tensão 100V, pulso de acendimento 2,8 a 4,0kV, fluxo luminoso nominal &gt;= 8500lm, temperatura de cor de 2700 a 3200ºK, vida média &gt;= 10000hs, posição de funcionamento universal. EM-RIOLUZ-57. Fornecimento. (desonerado)</v>
          </cell>
          <cell r="E2990" t="str">
            <v>un</v>
          </cell>
          <cell r="F2990">
            <v>201.88</v>
          </cell>
        </row>
        <row r="2991">
          <cell r="C2991" t="str">
            <v>IP 49.25.0410 (/)</v>
          </cell>
          <cell r="D2991" t="str">
            <v>Lâmpada multivapor metálico (MVM), potência de 100W, base E-27, bulbo ovóide, difuso reduzido, corrente 1.1A, tensão 100V, pulso de acendimento 2,8 a 4,0kV, fluxo luminoso nominal &gt;= 8100lm, temperatura de cor de 2700 a 3200ºK, vida média &gt;= 10000hs, posição de funcionamento universal. EM-RIOLUZ-57. Fornecimento. (desonerado)</v>
          </cell>
          <cell r="E2991" t="str">
            <v>un</v>
          </cell>
          <cell r="F2991">
            <v>146.44</v>
          </cell>
        </row>
        <row r="2992">
          <cell r="C2992" t="str">
            <v>IP 49.25.0412 (/)</v>
          </cell>
          <cell r="D2992" t="str">
            <v>Lâmpada de multivapor metálico (MVM) de 150W/220V/E-27.  Fornecimento. (desonerado)</v>
          </cell>
          <cell r="E2992" t="str">
            <v>un</v>
          </cell>
          <cell r="F2992">
            <v>287.02</v>
          </cell>
        </row>
        <row r="2993">
          <cell r="C2993" t="str">
            <v>IP 49.25.0418 (/)</v>
          </cell>
          <cell r="D2993" t="str">
            <v>Lâmpada de multivapor metálico (MVM) de 250/220V, bulbo ovóide.  Fornecimento. (desonerado)</v>
          </cell>
          <cell r="E2993" t="str">
            <v>un</v>
          </cell>
          <cell r="F2993">
            <v>59.8</v>
          </cell>
        </row>
        <row r="2994">
          <cell r="C2994" t="str">
            <v>IP 49.25.0421 (/)</v>
          </cell>
          <cell r="D2994" t="str">
            <v>Lâmpada de multivapor metálica (MVM), base E-40, bulbo tubular, de 250W, 4000/4600ºK, pulso de 0,58/0,75Kv.  Fornecimento. (desonerado)</v>
          </cell>
          <cell r="E2994" t="str">
            <v>un</v>
          </cell>
          <cell r="F2994">
            <v>65</v>
          </cell>
        </row>
        <row r="2995">
          <cell r="C2995" t="str">
            <v>IP 49.25.0424 (/)</v>
          </cell>
          <cell r="D2995" t="str">
            <v>Lâmpada multivapor metálico (MVM) de 400W, bulbo tubular, tensão de ignição maior ou igual a 3Kv e menor ou igual a 4,5Kv, temperatura de cor entre 4000 e 5000°K, posição de funcionamento horizontal mais ou menos 20° ou qualquer.  Fornecimento. (desonerado)</v>
          </cell>
          <cell r="E2995" t="str">
            <v>un</v>
          </cell>
          <cell r="F2995">
            <v>69</v>
          </cell>
        </row>
        <row r="2996">
          <cell r="C2996" t="str">
            <v>IP 49.25.0427 (/)</v>
          </cell>
          <cell r="D2996" t="str">
            <v>Lâmpada de multivapor metálico (MVM) de 400W, base E-40, bulbo ovóide, pulso 3,0/4,5Kv.  Fornecimento. (desonerado)</v>
          </cell>
          <cell r="E2996" t="str">
            <v>un</v>
          </cell>
          <cell r="F2996">
            <v>52.19</v>
          </cell>
        </row>
        <row r="2997">
          <cell r="C2997" t="str">
            <v>IP 49.25.0450 (/)</v>
          </cell>
          <cell r="D2997" t="str">
            <v>Lâmpada MVM 400W ovóide, nas cores verde, azul, rosa ou acqua. Fornecimento. (desonerado)</v>
          </cell>
          <cell r="E2997" t="str">
            <v>un</v>
          </cell>
          <cell r="F2997">
            <v>52.19</v>
          </cell>
        </row>
        <row r="2998">
          <cell r="C2998" t="str">
            <v>IP 49.25.0806 (/)</v>
          </cell>
          <cell r="D2998" t="str">
            <v>Lâmpada a vapor de sódio, alta pressão, potência de 70W, base E-27, bulbo ovóide, difuso, corrente 1,0A, tensão 90V, pulso de acendimento 2,5 a 4kv, fluxo luminoso nominal &gt;=5600 lm, temperatura de cor &gt;= 1900° K, vida média &gt;= 16000hs, posição de funcionamento universal a NBR - 662 e EM-RIOLUZ nº 57.  Fornecimento. (desonerado)</v>
          </cell>
          <cell r="E2998" t="str">
            <v>un</v>
          </cell>
          <cell r="F2998">
            <v>27.05</v>
          </cell>
        </row>
        <row r="2999">
          <cell r="C2999" t="str">
            <v>IP 49.25.0809 (/)</v>
          </cell>
          <cell r="D2999" t="str">
            <v>Lâmpada a vapor de sódio, alta pressão, potência de 100W, base E-40, bulbo ovóide, difuso, corrente 1,2A, tensão 100V, pulso de acendimento 2,8 a 4,5kv, fluxo luminoso nominal &gt;=9000 lm, temperatura de cor &gt;= 2000° K, vida média &gt;= 24000hs, posição de funcionamento universal a NBR - 662 e EM-RIOLUZ nº 57.  Fornecimento. (desonerado)</v>
          </cell>
          <cell r="E2999" t="str">
            <v>un</v>
          </cell>
          <cell r="F2999">
            <v>26</v>
          </cell>
        </row>
        <row r="3000">
          <cell r="C3000" t="str">
            <v>IP 49.25.0812 (/)</v>
          </cell>
          <cell r="D3000" t="str">
            <v>Lâmpada a vapor de sódio, tipo stand bay (com duplo tubo de arco), alta pressão, potência de 100W, base E-40, bulbo ovóide, difuso, corrente 1,2A, tensão 100V, pulso de acendimento 2,8 a 4,5kv, fluxo luminoso &gt;=9000 lm, temperatura de cor &gt;= 2000° K, vida média &gt;= 48000hs, posição de funcionamento universal a NBR-IEC 662 e EM-RIOLUZ nº 57.  Fornecimento. (desonerado)</v>
          </cell>
          <cell r="E3000" t="str">
            <v>un</v>
          </cell>
          <cell r="F3000">
            <v>19.399999999999999</v>
          </cell>
        </row>
        <row r="3001">
          <cell r="C3001" t="str">
            <v>IP 49.25.0850 (/)</v>
          </cell>
          <cell r="D3001" t="str">
            <v>Lâmpada a vapor de sódio, alta pressão, potência de 150W, base E-40, bulbo ovóide, difuso, corrente 1,8A, tensão 100V, pulso de acendimento 2,8 a 4,5kv, fluxo luminoso nominal &gt;=14000 lm, temperatura de cor &gt;= 1950° K, vida média &gt;= 24000hs, posição de funcionamento universal a NBR - 662 e EM-RIOLUZ nº 57.  Fornecimento. (desonerado)</v>
          </cell>
          <cell r="E3001" t="str">
            <v>un</v>
          </cell>
          <cell r="F3001">
            <v>36.270000000000003</v>
          </cell>
        </row>
        <row r="3002">
          <cell r="C3002" t="str">
            <v>IP 49.25.0853 (/)</v>
          </cell>
          <cell r="D3002" t="str">
            <v>Lâmpada a vapor de sódio, tipo stand bay,  alta pressão, potência de 150W, base E-40, bulbo ovóide, difuso, corrente 1,8A, tensão 100V, pulso de acendimento 2,8 a 4,5kv, fluxo luminoso &gt;=14000 lm, temperatura de cor &gt;= 1950° K, vida média &gt;= 48000hs, posição de funcionamento universal a NBR-IEC 662 e EM-RIOLUZ nº 57.  Fornecimento. (desonerado)</v>
          </cell>
          <cell r="E3002" t="str">
            <v>un</v>
          </cell>
          <cell r="F3002">
            <v>44.5</v>
          </cell>
        </row>
        <row r="3003">
          <cell r="C3003" t="str">
            <v>IP 49.25.0900 (/)</v>
          </cell>
          <cell r="D3003" t="str">
            <v>Lâmpada a vapor de sódio, alta pressão, potência de 250W, base E-40, bulbo ovóide, difuso, corrente 3A, tensão 100V, pulso de acendimento 2,8 a 4,5kv, fluxo luminoso nominal &gt;=25000 lm, temperatura de cor &gt;= 2000° K, vida média &gt;= 24000hs, posição de funcionamento universal a NBR - 662 e EM-RIOLUZ nº 57.  Fornecimento. (desonerado)</v>
          </cell>
          <cell r="E3003" t="str">
            <v>un</v>
          </cell>
          <cell r="F3003">
            <v>47.5</v>
          </cell>
        </row>
        <row r="3004">
          <cell r="C3004" t="str">
            <v>IP 49.25.0901 (/)</v>
          </cell>
          <cell r="D3004" t="str">
            <v>Lâmpada a vapor de sódio, potência de 100W, alta pressão, base E-40, bulbo tubular, corrente na lâmpada 1,2A, tensão de lâmpada 100V, pulso de acendimento 2,8 a 4,0kV, fluxo luminoso nominal &gt;= 9000lm, temperatura de cor &gt;= 2000K, vida média &gt;= 24000 hs, posição de funcionamento universal. EM-RIOLUZ nº 57 NBR IEC 662. Fornecimento. (desonerado)</v>
          </cell>
          <cell r="E3004" t="str">
            <v>un</v>
          </cell>
          <cell r="F3004">
            <v>52</v>
          </cell>
        </row>
        <row r="3005">
          <cell r="C3005" t="str">
            <v>IP 49.25.0902 (/)</v>
          </cell>
          <cell r="D3005" t="str">
            <v>Lâmpada a vapor de sódio, potência de 150W, alta pressão, base E-40, bulbo tubular, corrente na lâmpada 1,8A, tensão de lâmpada 100V, pulso de acendimento 2,8 a 4,0kV, fluxo luminoso nominal &gt;= 14.500lm, temperatura de cor &gt;= 1950K, vida média &gt;= 24000 hs, posição de funcionamento universal. EM-RIOLUZ nº 57 NBR IEC 662. Fornecimento. (desonerado)</v>
          </cell>
          <cell r="E3005" t="str">
            <v>un</v>
          </cell>
          <cell r="F3005">
            <v>28.95</v>
          </cell>
        </row>
        <row r="3006">
          <cell r="C3006" t="str">
            <v>IP 49.25.0903 (/)</v>
          </cell>
          <cell r="D3006" t="str">
            <v>Lâmpada a vapor de sódio, alta pressão, potência de 250W, base E-40, bulbo tubular, claro, corrente 3A, tensão 100V, pulso de acendimento 2,8 a 4,5kv, fluxo luminoso nominal &gt;=25000 lm, temperatura de cor &gt;= 2000° K, vida média &gt;= 24000hs, posição de funcionamento universal a NBR - 662 e EM-RIOLUZ nº 57.  Fornecimento. (desonerado)</v>
          </cell>
          <cell r="E3006" t="str">
            <v>un</v>
          </cell>
          <cell r="F3006">
            <v>59.26</v>
          </cell>
        </row>
        <row r="3007">
          <cell r="C3007" t="str">
            <v>IP 49.25.1000 (/)</v>
          </cell>
          <cell r="D3007" t="str">
            <v>Lâmpada a vapor de sódio, alta pressão, potência de 400W, base E-40, bulbo tubular, claro, corrente 4,6A, tensão 100V, pulso de acendimento 2,8 a 4,5kv, fluxo luminoso nominal &gt;=47500 lm, temperatura de cor &gt;= 1950° K, vida média &gt;= 24000hs, posição de funcionamento universal a NBR - 662 e EM-RIOLUZ nº 57.  Fornecimento. (desonerado)</v>
          </cell>
          <cell r="E3007" t="str">
            <v>un</v>
          </cell>
          <cell r="F3007">
            <v>68.680000000000007</v>
          </cell>
        </row>
        <row r="3008">
          <cell r="C3008" t="str">
            <v>IP 49.30 Reatores</v>
          </cell>
        </row>
        <row r="3009">
          <cell r="C3009" t="str">
            <v>IP 49.30.0059 (/)</v>
          </cell>
          <cell r="D3009" t="str">
            <v>Reator aéreo para lâmpada VS/MVM 70W, com ignitor pico de tensão 2,8 a 4Kv, fator de potência mínimo 0,92, tensão de alimentação 220/250V, corrente na lâmpada 0,98A, tensão na lâmpada 90V, EM-RIOLUZ-30. Fornecimento. (desonerado)</v>
          </cell>
          <cell r="E3009" t="str">
            <v>un</v>
          </cell>
          <cell r="F3009">
            <v>27.09</v>
          </cell>
        </row>
        <row r="3010">
          <cell r="C3010" t="str">
            <v>IP 49.30.0062 (/)</v>
          </cell>
          <cell r="D3010" t="str">
            <v>Reator aéreo para lâmpada VS/MVM 70W, com ignitor pico de tensão 2,8 a 4Kv, fator de potência mínimo 0,92, tensão de alimentação 220V, corrente na lâmpada 0,98A, tensão na lâmpada 90V, EM-RIOLUZ-30. Fornecimento. (desonerado)</v>
          </cell>
          <cell r="E3010" t="str">
            <v>un</v>
          </cell>
          <cell r="F3010">
            <v>48.33</v>
          </cell>
        </row>
        <row r="3011">
          <cell r="C3011" t="str">
            <v>IP 49.30.0100 (/)</v>
          </cell>
          <cell r="D3011" t="str">
            <v>Reator aéreo para lâmpada VS/MVM 100W, com ignitor pico de tensão 2,8 a 4Kv, fator de potência mínimo 0,92, tensão de alimentação 220/250V, corrente na lâmpada 1,2A, tensão na lâmpada 100V, EM-RIOLUZ-30. Fornecimento. (desonerado)</v>
          </cell>
          <cell r="E3011" t="str">
            <v>un</v>
          </cell>
          <cell r="F3011">
            <v>28.94</v>
          </cell>
        </row>
        <row r="3012">
          <cell r="C3012" t="str">
            <v>IP 49.30.0150 (/)</v>
          </cell>
          <cell r="D3012" t="str">
            <v>Reator aéreo para lâmpada VS/MVM 150W, com ignitor pico de tensão 2,8 a 4Kv, fator de potência mínimo 0,92, tensão de alimentação 220/250V, corrente na lâmpada 1,8A, tensão na lâmpada 100V, EM-RIOLUZ-30, NBR-13593/13594, IEC-662.  Fornecimento. (desonerado)</v>
          </cell>
          <cell r="E3012" t="str">
            <v>un</v>
          </cell>
          <cell r="F3012">
            <v>57.14</v>
          </cell>
        </row>
        <row r="3013">
          <cell r="C3013" t="str">
            <v>IP 49.30.0153 (/)</v>
          </cell>
          <cell r="D3013" t="str">
            <v>Reator aéreo para lâmpada VS/MVM 150W, com ignitor pico de tensão 2,8 a 4Kv, fator de potência mínimo 0,92, tensão de alimentação 220V, corrente na lâmpada 1,8A, tensão na lâmpada 100V, EM-RIOLUZ-30, NBR-13593/13594, IEC-662.  Fornecimento. (desonerado)</v>
          </cell>
          <cell r="E3013" t="str">
            <v>un</v>
          </cell>
          <cell r="F3013">
            <v>37</v>
          </cell>
        </row>
        <row r="3014">
          <cell r="C3014" t="str">
            <v>IP 49.30.0406 (/)</v>
          </cell>
          <cell r="D3014" t="str">
            <v>Reator aéreo para lâmpada VS/MVM de 400W, com ignitor com pico tensão 2,8 a 4Kv, fator de potência de 0,92, tensão de alimentação 220/250V, corrente na lâmpada 4,5A, tensão na lâmpada 100V, perda máxima de 10% (EM-RIOLUZ-30, NBR-13593/13594, IEC-662).  Fornecimento. (desonerado)</v>
          </cell>
          <cell r="E3014" t="str">
            <v>un</v>
          </cell>
          <cell r="F3014">
            <v>89.93</v>
          </cell>
        </row>
        <row r="3015">
          <cell r="C3015" t="str">
            <v>IP 49.30.0500 (/)</v>
          </cell>
          <cell r="D3015" t="str">
            <v>Reator integrado para lâmpada VS/MVM 70W, com ignitor pico de tensão 2,8 a 4Kv, fator de potência mínimo 0,92, tensão de alimentação 220V, corrente na lâmpada 0,98A, tensão na lâmpada 90V, EM-RIOLUZ-30.  Fornecimento. (desonerado)</v>
          </cell>
          <cell r="E3015" t="str">
            <v>un</v>
          </cell>
          <cell r="F3015">
            <v>23.24</v>
          </cell>
        </row>
        <row r="3016">
          <cell r="C3016" t="str">
            <v>IP 49.30.0600 (/)</v>
          </cell>
          <cell r="D3016" t="str">
            <v>Reator integrado para lâmpada VS/MVM 150W, com ignitor pico de tensão 2,8 a 4Kv, fator de potência mínimo 0,92, tensão de alimentação 220/250V, corrente na lâmpada 1,8A, tensão na lâmpada 100V, EM-RIOLUZ-30, NBR-13593/13594, IEC-662.  Fornecimento. (desonerado)</v>
          </cell>
          <cell r="E3016" t="str">
            <v>un</v>
          </cell>
          <cell r="F3016">
            <v>35.049999999999997</v>
          </cell>
        </row>
        <row r="3017">
          <cell r="C3017" t="str">
            <v>IP 49.30.0700 (/)</v>
          </cell>
          <cell r="D3017" t="str">
            <v>Reator tipo subterrâneo para lâmpada VS/MVM 70W, com ignitor pico de tensão 2,8 a 4Kv, fator de potência mínimo 0,92, tensão nominal de alimentação 220V, corrente na lâmpada 0,98A, tensão na lâmpada 90V, cabos do ignitor que alimentam a lâmpada com isolamento para 5Kv, conexões através de tomada polarizada IP-68, classe 5Kv, conforme desenho A3-1971-PD.  Fornecimento. (desonerado)</v>
          </cell>
          <cell r="E3017" t="str">
            <v>un</v>
          </cell>
          <cell r="F3017">
            <v>39.32</v>
          </cell>
        </row>
        <row r="3018">
          <cell r="C3018" t="str">
            <v>IP 49.30.0750 (/)</v>
          </cell>
          <cell r="D3018" t="str">
            <v>Reator tipo subterrâneo para lâmpada VS/MVM 150W, com ignitor pico de tensão 2,8 a 4Kv, fator de potência mínimo 0,92, tensão nominal de alimentação 220V, corrente na lâmpada 1,2A, tensão na lâmpada 100V, cabos do ignitor que alimentam a lâmpada com isolamento para 5Kv, conexões através de tomada polarizada IP-68, classe 5Kv, conforme desenho A3-1971-PD.  Fornecimento. (desonerado)</v>
          </cell>
          <cell r="E3018" t="str">
            <v>un</v>
          </cell>
          <cell r="F3018">
            <v>50.88</v>
          </cell>
        </row>
        <row r="3019">
          <cell r="C3019" t="str">
            <v>IP 49.30.0800 (/)</v>
          </cell>
          <cell r="D3019" t="str">
            <v>Reator tipo subterrâneo para lâmpada VS/MVM de 250W, com ignitor com pico tensão 2,8 a 4Kv, fator de potência de 0,92, tensão de alimentação 220V, corrente na lâmpada 3A, tensão na lâmpada 100V, cabos do ignitor que alimentam a lâmpada com isolamento para 5Kv, conexões através de tomada polarizada IP-68, classe 5Kv, perda máxima de 10% (DES.A3-1971-PD).  Fornecimento. (desonerado)</v>
          </cell>
          <cell r="E3019" t="str">
            <v>un</v>
          </cell>
          <cell r="F3019">
            <v>70.8</v>
          </cell>
        </row>
        <row r="3020">
          <cell r="C3020" t="str">
            <v>IP 49.30.0850 (/)</v>
          </cell>
          <cell r="D3020" t="str">
            <v>Reator tipo subterrâneo para lâmpada VS/MVM de 400W, com ignitor com pico tensão 2,8 a 4Kv, fator de potência de 0,92, tensão de alimentação 220V, corrente na lâmpada 4,5A, tensão na lâmpada 100V, cabos do ignitor que alimentam a lâmpada com isolamento para 5Kv, conexões através de tomada polarizada IP-68, classe 5Kv, perda máxima de 10% (DES.A3-1971-PD).  Fornecimento. (desonerado)</v>
          </cell>
          <cell r="E3020" t="str">
            <v>un</v>
          </cell>
          <cell r="F3020">
            <v>80.92</v>
          </cell>
        </row>
        <row r="3021">
          <cell r="C3021" t="str">
            <v>IP 49.35 Colocação de Luminária e Projetor em Cordoalha, Teto e Parede</v>
          </cell>
        </row>
        <row r="3022">
          <cell r="C3022" t="str">
            <v>IP 49.35.0050 (/)</v>
          </cell>
          <cell r="D3022" t="str">
            <v>Colocação de luminária equipada com lâmpada de descarga e acessórios, em cordoalha, exclusive luminária, inclusive fornecimento da cordoalha. (desonerado)</v>
          </cell>
          <cell r="E3022" t="str">
            <v>un</v>
          </cell>
          <cell r="F3022">
            <v>242.42</v>
          </cell>
        </row>
        <row r="3023">
          <cell r="C3023" t="str">
            <v>IP 49.35.0100 (/)</v>
          </cell>
          <cell r="D3023" t="str">
            <v>Colocação de luminária equipada com lâmpada de descarga e acessórios, em cordoalha, exclusive luminária e o fornecimento da cordoalha. (desonerado)</v>
          </cell>
          <cell r="E3023" t="str">
            <v>un</v>
          </cell>
          <cell r="F3023">
            <v>88.58</v>
          </cell>
        </row>
        <row r="3024">
          <cell r="C3024" t="str">
            <v>IP 49.35.0150 (/)</v>
          </cell>
          <cell r="D3024" t="str">
            <v>Colocação de luminária equipada com lâmpada de descarga e acessórios, em teto ou parede; exclusive luminária. (desonerado)</v>
          </cell>
          <cell r="E3024" t="str">
            <v>un</v>
          </cell>
          <cell r="F3024">
            <v>72.44</v>
          </cell>
        </row>
        <row r="3025">
          <cell r="C3025" t="str">
            <v>IP 49.35.0200 (/)</v>
          </cell>
          <cell r="D3025" t="str">
            <v>Colocação de 2 projetores equipados com lâmpada de descarga, fixado em  poste de aço ou concreto, inclusive ferragens de fixação, exclusive projetor. (desonerado)</v>
          </cell>
          <cell r="E3025" t="str">
            <v>un</v>
          </cell>
          <cell r="F3025">
            <v>170.15</v>
          </cell>
        </row>
        <row r="3026">
          <cell r="C3026" t="str">
            <v>IP 49.35.0203 (/)</v>
          </cell>
          <cell r="D3026" t="str">
            <v>Colocação de 2 projetores equipados com lâmpada de descarga, fixado em cruzeta nº 1; inclusive ferragens de fixação, exclusive projetor. (desonerado)</v>
          </cell>
          <cell r="E3026" t="str">
            <v>un</v>
          </cell>
          <cell r="F3026">
            <v>141.65</v>
          </cell>
        </row>
        <row r="3027">
          <cell r="C3027" t="str">
            <v>IP 49.35.0250 (/)</v>
          </cell>
          <cell r="D3027" t="str">
            <v>Colocação de 3 projetores equipados com lâmpadas de descarga, fixado em poste de concreto, inclusive ferragens de fixação, exclusive projetor. (desonerado)</v>
          </cell>
          <cell r="E3027" t="str">
            <v>un</v>
          </cell>
          <cell r="F3027">
            <v>242.55</v>
          </cell>
        </row>
        <row r="3028">
          <cell r="C3028" t="str">
            <v>IP 49.35.0300 (/)</v>
          </cell>
          <cell r="D3028" t="str">
            <v>Colocação de 4 projetores equipados com lâmpada de descarga, fixados em poste de aço reto; inclusive ferragens de fixação, exclusive projetores. (desonerado)</v>
          </cell>
          <cell r="E3028" t="str">
            <v>un</v>
          </cell>
          <cell r="F3028">
            <v>303.31</v>
          </cell>
        </row>
        <row r="3029">
          <cell r="C3029" t="str">
            <v>IP 49.35.0500 (/)</v>
          </cell>
          <cell r="D3029" t="str">
            <v>Colocação de projetor fixado em bandeja através de chumbadores de aço inox, exclusive projetor, chumbador e bandejamento. (desonerado)</v>
          </cell>
          <cell r="E3029" t="str">
            <v>un</v>
          </cell>
          <cell r="F3029">
            <v>4.4800000000000004</v>
          </cell>
        </row>
        <row r="3030">
          <cell r="C3030" t="str">
            <v>IP 49.35.0600 (/)</v>
          </cell>
          <cell r="D3030" t="str">
            <v>Projetor fixado em suporte para instalação de projetores, em poste reto, de aço, concreto ou composto de Poliéster reforçado com Fibra de Vidro - PRFV, de 7,00m até 9,00m, inclusive interligação na rede de distribuição, exclusive fornecimento do projetor e do suporte. Colocação. (desonerado)</v>
          </cell>
          <cell r="E3030" t="str">
            <v>un</v>
          </cell>
          <cell r="F3030">
            <v>22.15</v>
          </cell>
        </row>
        <row r="3031">
          <cell r="C3031" t="str">
            <v>IP 49.35.0650 (/)</v>
          </cell>
          <cell r="D3031" t="str">
            <v>Projetor fixado suporte para instalação de projetores, em poste reto, de aço, concreto ou composto de Poliéster reforçado com Fibra de Vidro - PRFV, de 10m até 11m, inclusive interligação na rede de distribuição, exclusive fornecimento do projetor e do suporte. Colocação. (desonerado)</v>
          </cell>
          <cell r="E3031" t="str">
            <v>un</v>
          </cell>
          <cell r="F3031">
            <v>33.22</v>
          </cell>
        </row>
        <row r="3032">
          <cell r="C3032" t="str">
            <v>IP 49.35.0700 (/)</v>
          </cell>
          <cell r="D3032" t="str">
            <v>Projetor fixado em suporte para instalação de projetores, em poste reto, de aço, concreto ou composto de poliéster reforçado com fibra de vidro - PRFV, de 12m até 15m, inclusive interligação na rede de distribuição, exclusive fornecimento do projetor e do suporte. Colocação. (desonerado)</v>
          </cell>
          <cell r="E3032" t="str">
            <v>un</v>
          </cell>
          <cell r="F3032">
            <v>44.29</v>
          </cell>
        </row>
        <row r="3033">
          <cell r="C3033" t="str">
            <v>IP 49.35.0750 (/)</v>
          </cell>
          <cell r="D3033" t="str">
            <v>Projetor fixado em suporte para instalação de projetores, em poste reto, de aço, concreto ou composto de poliéster reforçado com fibra de vidro - PRFV, de 16m até 20m, inclusive interligação na rede de distribuição, exclusive fornecimento do projetor e do suporte. Colocação.  (desonerado)</v>
          </cell>
          <cell r="E3033" t="str">
            <v>un</v>
          </cell>
          <cell r="F3033">
            <v>66.44</v>
          </cell>
        </row>
        <row r="3034">
          <cell r="C3034" t="str">
            <v>IP 49.40 Colocação de Luminária de Postes</v>
          </cell>
        </row>
        <row r="3035">
          <cell r="C3035" t="str">
            <v>IP 49.40.0050 (/)</v>
          </cell>
          <cell r="D3035" t="str">
            <v>Colocação de luminária com lâmpada de descarga, com ou sem reator integrado, em ponta de braço ou poste reto (aço, concreto ou composto de poliéster reforçado com fibra de vidro - PRFV, seção única) até 6m de altura, exclusive fornecimento da luminária. (desonerado)</v>
          </cell>
          <cell r="E3035" t="str">
            <v>un</v>
          </cell>
          <cell r="F3035">
            <v>11.07</v>
          </cell>
        </row>
        <row r="3036">
          <cell r="C3036" t="str">
            <v>IP 49.40.0100 (/)</v>
          </cell>
          <cell r="D3036" t="str">
            <v>Colocação de luminária aberta com lâmpada de descarga, sem reator integrado, em ponta de braço, até 10m de altura, exclusive fornecimento da luminária. (desonerado)</v>
          </cell>
          <cell r="E3036" t="str">
            <v>un</v>
          </cell>
          <cell r="F3036">
            <v>11.07</v>
          </cell>
        </row>
        <row r="3037">
          <cell r="C3037" t="str">
            <v>IP 49.40.0103 (/)</v>
          </cell>
          <cell r="D3037" t="str">
            <v>Colocação de luminária fechada com lâmpada de descarga, com reator integrado, em ponta de braço ou poste de aço curvo até 10m de altura, exclusive fornecimento da luminária. (desonerado)</v>
          </cell>
          <cell r="E3037" t="str">
            <v>un</v>
          </cell>
          <cell r="F3037">
            <v>22.15</v>
          </cell>
        </row>
        <row r="3038">
          <cell r="C3038" t="str">
            <v>IP 49.40.0106 (/)</v>
          </cell>
          <cell r="D3038" t="str">
            <v>Colocação de luminária fechada com lâmpada de descarga, sem reator integrado, em ponta de braço ou poste de aço curvo, até 10m de altura, exclusive fornecimento da luminária. (desonerado)</v>
          </cell>
          <cell r="E3038" t="str">
            <v>un</v>
          </cell>
          <cell r="F3038">
            <v>16.61</v>
          </cell>
        </row>
        <row r="3039">
          <cell r="C3039" t="str">
            <v>IP 49.40.0150 (/)</v>
          </cell>
          <cell r="D3039" t="str">
            <v>Colocação de luminária com lâmpada de descarga, com ou sem reator integrado, em ponta de braço ou poste de aço curvo, de 11m até 15m de altura, exclusive fornecimento da luminária. (desonerado)</v>
          </cell>
          <cell r="E3039" t="str">
            <v>un</v>
          </cell>
          <cell r="F3039">
            <v>55.36</v>
          </cell>
        </row>
        <row r="3040">
          <cell r="C3040" t="str">
            <v>IP 49.40.0160 (/)</v>
          </cell>
          <cell r="D3040" t="str">
            <v>Colocação de luminária com lâmpada de descarga, com reator integrado, em ponta de braço ou poste reto (aço, concreto, ou composto de poliéster reforçado com fibra de vidro - PRFV) de 16m até 20m de altura, exclusive fornecimento da luminária e núcleo de fixação. (desonerado)</v>
          </cell>
          <cell r="E3040" t="str">
            <v>un</v>
          </cell>
          <cell r="F3040">
            <v>66.44</v>
          </cell>
        </row>
        <row r="3041">
          <cell r="C3041" t="str">
            <v>IP 49.40.0200 (/)</v>
          </cell>
          <cell r="D3041" t="str">
            <v>Colocação de luminária com lâmpada de descarga tipo Pétala, com ou sem reator integrado, em ponta de braço ou poste reto (aço ou concreto) de 15m de altura, exclusive fornecimento da luminária e núcleo de fixação. (desonerado)</v>
          </cell>
          <cell r="E3041" t="str">
            <v>un</v>
          </cell>
          <cell r="F3041">
            <v>22.15</v>
          </cell>
        </row>
        <row r="3042">
          <cell r="C3042" t="str">
            <v>IP 49.40.0206 (/)</v>
          </cell>
          <cell r="D3042" t="str">
            <v>Colocação de luminária com lâmpada de descarga tipo Pétala, com ou sem reator integrado, em ponta de braço ou poste reto (aço ou concreto) de 20m de altura, exclusive fornecimento da luminária e núcleo de fixação. (desonerado)</v>
          </cell>
          <cell r="E3042" t="str">
            <v>un</v>
          </cell>
          <cell r="F3042">
            <v>33.22</v>
          </cell>
        </row>
        <row r="3043">
          <cell r="C3043" t="str">
            <v>IP 49.45 Colocação de Reatores</v>
          </cell>
        </row>
        <row r="3044">
          <cell r="C3044" t="str">
            <v>IP 49.45.0050 (/)</v>
          </cell>
          <cell r="D3044" t="str">
            <v>Colocação de reator, padrão RIOLUZ, para lâmpada de descarga, em poste de aço, concreto ou madeira, exclusive fornecimento do reator e ferragens de fixação. (desonerado)</v>
          </cell>
          <cell r="E3044" t="str">
            <v>un</v>
          </cell>
          <cell r="F3044">
            <v>22.15</v>
          </cell>
        </row>
        <row r="3045">
          <cell r="C3045" t="str">
            <v>IP 49.45.0100 (/)</v>
          </cell>
          <cell r="D3045" t="str">
            <v>Colocação de reator, padrão RIOLUZ, para lâmpada de descarga em poste (aço ou concreto), incluindo interligação na rede e na luminária e ferragens de fixação; exclusive fornecimento do reator. (desonerado)</v>
          </cell>
          <cell r="E3045" t="str">
            <v>un</v>
          </cell>
          <cell r="F3045">
            <v>22.8</v>
          </cell>
        </row>
        <row r="3046">
          <cell r="C3046" t="str">
            <v>IP 49.45.0150 (/)</v>
          </cell>
          <cell r="D3046" t="str">
            <v>Colocação de reator para lâmpada de descarga em teto, piso ou parede, inclusive interligação na rede e na luminária e ferragens de fixação, exclusive fornecimento de reator. (desonerado)</v>
          </cell>
          <cell r="E3046" t="str">
            <v>un</v>
          </cell>
          <cell r="F3046">
            <v>33.85</v>
          </cell>
        </row>
        <row r="3047">
          <cell r="C3047" t="str">
            <v>IP 49.45.0500 (/)</v>
          </cell>
          <cell r="D3047" t="str">
            <v>Colocação de reator com ignitor em bandeja. (desonerado)</v>
          </cell>
          <cell r="E3047" t="str">
            <v>un</v>
          </cell>
          <cell r="F3047">
            <v>2.69</v>
          </cell>
        </row>
        <row r="3049">
          <cell r="C3049" t="str">
            <v>IP 54.05 Isolantes</v>
          </cell>
        </row>
        <row r="3050">
          <cell r="C3050" t="str">
            <v>IP 54.05.0050 (/)</v>
          </cell>
          <cell r="D3050" t="str">
            <v>Fita isolante auto-fusão, de 19mmx10m.  Fornecimento. (desonerado)</v>
          </cell>
          <cell r="E3050" t="str">
            <v>un</v>
          </cell>
          <cell r="F3050">
            <v>18.16</v>
          </cell>
        </row>
        <row r="3051">
          <cell r="C3051" t="str">
            <v>IP 54.05.0100 (/)</v>
          </cell>
          <cell r="D3051" t="str">
            <v>Fita isolante plástica adesiva, de 19mmx20m.  Fornecimento. (desonerado)</v>
          </cell>
          <cell r="E3051" t="str">
            <v>un</v>
          </cell>
          <cell r="F3051">
            <v>10.66</v>
          </cell>
        </row>
        <row r="3052">
          <cell r="C3052" t="str">
            <v>IP 54.05.0150 (/)</v>
          </cell>
          <cell r="D3052" t="str">
            <v>Fita isolante, plástica ou auto-fusão, para proteção de emendas entre condutores, singelos ou múltiplos, exclusive fornecimento da fita isolante. Instalação. (desonerado)</v>
          </cell>
          <cell r="E3052" t="str">
            <v>m</v>
          </cell>
          <cell r="F3052">
            <v>0.28000000000000003</v>
          </cell>
        </row>
        <row r="3053">
          <cell r="C3053" t="str">
            <v>IP 54.10 Acessórios para Fixação</v>
          </cell>
        </row>
        <row r="3054">
          <cell r="C3054" t="str">
            <v>IP 54.10.0050 (/)</v>
          </cell>
          <cell r="D3054" t="str">
            <v>Arruela em alumínio de (13x2)mm.  Fornecimento. (desonerado)</v>
          </cell>
          <cell r="E3054" t="str">
            <v>un</v>
          </cell>
          <cell r="F3054">
            <v>0.17</v>
          </cell>
        </row>
        <row r="3055">
          <cell r="C3055" t="str">
            <v>IP 54.10.0075 (/)</v>
          </cell>
          <cell r="D3055" t="str">
            <v>Arruela de pressão de (13x2,5)mm.  Fornecimento. (desonerado)</v>
          </cell>
          <cell r="E3055" t="str">
            <v>un</v>
          </cell>
          <cell r="F3055">
            <v>0.19</v>
          </cell>
        </row>
        <row r="3056">
          <cell r="C3056" t="str">
            <v>IP 54.10.0100 (/)</v>
          </cell>
          <cell r="D3056" t="str">
            <v>Braçadeira, tipo copo, diâmetro 75mm (3").  Fornecimento. (desonerado)</v>
          </cell>
          <cell r="E3056" t="str">
            <v>un</v>
          </cell>
          <cell r="F3056">
            <v>1.65</v>
          </cell>
        </row>
        <row r="3057">
          <cell r="C3057" t="str">
            <v>IP 54.10.0125 (/)</v>
          </cell>
          <cell r="D3057" t="str">
            <v>Calço duplo número 4.  Fornecimento. (desonerado)</v>
          </cell>
          <cell r="E3057" t="str">
            <v>un</v>
          </cell>
          <cell r="F3057">
            <v>13.79</v>
          </cell>
        </row>
        <row r="3058">
          <cell r="C3058" t="str">
            <v>IP 54.10.0200 (/)</v>
          </cell>
          <cell r="D3058" t="str">
            <v>Chumbador de aço inoxidável 304, Tec Bolt, TBM 12.100, comprimento de 96mm e diâmetro de 1/2", com arruela lisa e de pressão e porca, Tecnart ou similar.  Fornecimento. (desonerado)</v>
          </cell>
          <cell r="E3058" t="str">
            <v>un</v>
          </cell>
          <cell r="F3058">
            <v>12</v>
          </cell>
        </row>
        <row r="3059">
          <cell r="C3059" t="str">
            <v>IP 54.10.0250 (/)</v>
          </cell>
          <cell r="D3059" t="str">
            <v>Chumbador de expansão de aço, com diâmetro de 1/2" e comprimento do parafuso de 3".    Fornecimento. (desonerado)</v>
          </cell>
          <cell r="E3059" t="str">
            <v>un</v>
          </cell>
          <cell r="F3059">
            <v>7</v>
          </cell>
        </row>
        <row r="3060">
          <cell r="C3060" t="str">
            <v>IP 54.10.0300 (/)</v>
          </cell>
          <cell r="D3060" t="str">
            <v>Cinta de aço galvanizado de 140mm (5 1/2").  Fornecimento. (desonerado)</v>
          </cell>
          <cell r="E3060" t="str">
            <v>par</v>
          </cell>
          <cell r="F3060">
            <v>17.79</v>
          </cell>
        </row>
        <row r="3061">
          <cell r="C3061" t="str">
            <v>IP 54.10.0312 (/)</v>
          </cell>
          <cell r="D3061" t="str">
            <v>Cinta de aço galvanizado de 220mm.  Fornecimento. (desonerado)</v>
          </cell>
          <cell r="E3061" t="str">
            <v>par</v>
          </cell>
          <cell r="F3061">
            <v>23.08</v>
          </cell>
        </row>
        <row r="3062">
          <cell r="C3062" t="str">
            <v>IP 54.10.0450 (/)</v>
          </cell>
          <cell r="D3062" t="str">
            <v>Cruzeta Q-3, de 6 pinos.  Fornecimento. (desonerado)</v>
          </cell>
          <cell r="E3062" t="str">
            <v>un</v>
          </cell>
          <cell r="F3062">
            <v>112</v>
          </cell>
        </row>
        <row r="3063">
          <cell r="C3063" t="str">
            <v>IP 54.10.0512 (/)</v>
          </cell>
          <cell r="D3063" t="str">
            <v>Grampo "U", número 5.  Fornecimento. (desonerado)</v>
          </cell>
          <cell r="E3063" t="str">
            <v>un</v>
          </cell>
          <cell r="F3063">
            <v>24.1</v>
          </cell>
        </row>
        <row r="3064">
          <cell r="C3064" t="str">
            <v>IP 54.10.0800 (/)</v>
          </cell>
          <cell r="D3064" t="str">
            <v>Parafuso com cabeça sextavada (5/8"x1 1/2").  Fornecimento. (desonerado)</v>
          </cell>
          <cell r="E3064" t="str">
            <v>un</v>
          </cell>
          <cell r="F3064">
            <v>1.1100000000000001</v>
          </cell>
        </row>
        <row r="3065">
          <cell r="C3065" t="str">
            <v>IP 54.10.0809 (/)</v>
          </cell>
          <cell r="D3065" t="str">
            <v>Parafuso com cabeça sextavada de (12x1,75x50)mm.  Fornecimento. (desonerado)</v>
          </cell>
          <cell r="E3065" t="str">
            <v>un</v>
          </cell>
          <cell r="F3065">
            <v>0.79</v>
          </cell>
        </row>
        <row r="3066">
          <cell r="C3066" t="str">
            <v>IP 54.10.0812 (/)</v>
          </cell>
          <cell r="D3066" t="str">
            <v>Parafuso francês de (5/8"x2 1/2"). Fornecimento. (desonerado)</v>
          </cell>
          <cell r="E3066" t="str">
            <v>un</v>
          </cell>
          <cell r="F3066">
            <v>2.82</v>
          </cell>
        </row>
        <row r="3067">
          <cell r="C3067" t="str">
            <v>IP 54.10.0850 (/)</v>
          </cell>
          <cell r="D3067" t="str">
            <v>Parafuso de máquina sextavada de (1/2"x1 1/2").  Fornecimento. (desonerado)</v>
          </cell>
          <cell r="E3067" t="str">
            <v>un</v>
          </cell>
          <cell r="F3067">
            <v>0.47</v>
          </cell>
        </row>
        <row r="3068">
          <cell r="C3068" t="str">
            <v>IP 54.10.0950 (/)</v>
          </cell>
          <cell r="D3068" t="str">
            <v>Porca sextavada, em aço galvanizado, de 5/8" (16mm).  Fornecimento. (desonerado)</v>
          </cell>
          <cell r="E3068" t="str">
            <v>un</v>
          </cell>
          <cell r="F3068">
            <v>0.42</v>
          </cell>
        </row>
        <row r="3069">
          <cell r="C3069" t="str">
            <v>IP 54.10.0959 (/)</v>
          </cell>
          <cell r="D3069" t="str">
            <v>Porca sextavada de (12x1,75)mm.  Fornecimento. (desonerado)</v>
          </cell>
          <cell r="E3069" t="str">
            <v>un</v>
          </cell>
          <cell r="F3069">
            <v>0.23</v>
          </cell>
        </row>
        <row r="3070">
          <cell r="C3070" t="str">
            <v>IP 54.15 Acessórios para Fixação de Postes</v>
          </cell>
        </row>
        <row r="3071">
          <cell r="C3071" t="str">
            <v>IP 54.15.0050 (/)</v>
          </cell>
          <cell r="D3071" t="str">
            <v>Base de aço para sustentação de poste fixada por chumbador em fundação de concreto armado.  Assentamento. (desonerado)</v>
          </cell>
          <cell r="E3071" t="str">
            <v>un</v>
          </cell>
          <cell r="F3071">
            <v>60.79</v>
          </cell>
        </row>
        <row r="3072">
          <cell r="C3072" t="str">
            <v>IP 54.15.0150 (/)</v>
          </cell>
          <cell r="D3072" t="str">
            <v>Cruzeta nº 2, de 2 pinos.  Fornecimento. (desonerado)</v>
          </cell>
          <cell r="E3072" t="str">
            <v>un</v>
          </cell>
          <cell r="F3072">
            <v>68</v>
          </cell>
        </row>
        <row r="3074">
          <cell r="C3074" t="str">
            <v>IP 59.05 Manutenção</v>
          </cell>
        </row>
        <row r="3075">
          <cell r="C3075" t="str">
            <v>IP 59.05.0050 (/)</v>
          </cell>
          <cell r="D3075" t="str">
            <v>Mão-de-obra para serviços de qualquer natureza. Turma de reparos. (desonerado)</v>
          </cell>
          <cell r="E3075" t="str">
            <v>h</v>
          </cell>
          <cell r="F3075">
            <v>11.07</v>
          </cell>
        </row>
        <row r="3076">
          <cell r="C3076" t="str">
            <v>IP 59.05.0100 (/)</v>
          </cell>
          <cell r="D3076" t="str">
            <v>Serviço de apoio às instalações requeridas à empreiteira, sendo: 1 encarregado. Turma de reparos.  Horário diurno. (desonerado)</v>
          </cell>
          <cell r="E3076" t="str">
            <v>h</v>
          </cell>
          <cell r="F3076">
            <v>24.77</v>
          </cell>
        </row>
        <row r="3077">
          <cell r="C3077" t="str">
            <v>IP 59.05.0150 (/)</v>
          </cell>
          <cell r="D3077" t="str">
            <v>Serviço de apoio às instalações requeridas à empreiteira, sendo: 2 ajudantes de  montador eletromecânico ou eletricista. Turma Técnica. Horário diurno. (desonerado)</v>
          </cell>
          <cell r="E3077" t="str">
            <v>h</v>
          </cell>
          <cell r="F3077">
            <v>22.15</v>
          </cell>
        </row>
        <row r="3078">
          <cell r="C3078" t="str">
            <v>IP 59.10 Montagem de Postes de Ferro</v>
          </cell>
        </row>
        <row r="3079">
          <cell r="C3079" t="str">
            <v>IP 59.10.0050 (/)</v>
          </cell>
          <cell r="D3079" t="str">
            <v>Montagem de poste de ferro fundido tipo H-1, de 4,50m de altura útil, equipado com globo. (desonerado)</v>
          </cell>
          <cell r="E3079" t="str">
            <v>un</v>
          </cell>
          <cell r="F3079">
            <v>116.1</v>
          </cell>
        </row>
        <row r="3080">
          <cell r="C3080" t="str">
            <v>IP 59.10.0100 (/)</v>
          </cell>
          <cell r="D3080" t="str">
            <v>Montagem de poste de ferro fundido tipo H-3, de 4,50m de altura útil, equipado com globo. (desonerado)</v>
          </cell>
          <cell r="E3080" t="str">
            <v>un</v>
          </cell>
          <cell r="F3080">
            <v>159.87</v>
          </cell>
        </row>
        <row r="3081">
          <cell r="C3081" t="str">
            <v>IP 59.20 Retiradas</v>
          </cell>
        </row>
        <row r="3082">
          <cell r="C3082" t="str">
            <v>IP 59.20.0050 (/)</v>
          </cell>
          <cell r="D3082" t="str">
            <v>Retirada de braço, padrão RIOLUZ, para fixação de luminárias. (desonerado)</v>
          </cell>
          <cell r="E3082" t="str">
            <v>un</v>
          </cell>
          <cell r="F3082">
            <v>11.07</v>
          </cell>
        </row>
        <row r="3083">
          <cell r="C3083" t="str">
            <v>IP 59.20.0100 (/)</v>
          </cell>
          <cell r="D3083" t="str">
            <v>Retirada de conjunto de aterramento. (desonerado)</v>
          </cell>
          <cell r="E3083" t="str">
            <v>un</v>
          </cell>
          <cell r="F3083">
            <v>5.54</v>
          </cell>
        </row>
        <row r="3084">
          <cell r="C3084" t="str">
            <v>IP 59.20.0106 (/)</v>
          </cell>
          <cell r="D3084" t="str">
            <v>Retirada de conjunto de ferragens em linha baixa tensão (B.T). (desonerado)</v>
          </cell>
          <cell r="E3084" t="str">
            <v>un</v>
          </cell>
          <cell r="F3084">
            <v>5.54</v>
          </cell>
        </row>
        <row r="3085">
          <cell r="C3085" t="str">
            <v>IP 59.20.0112 (/)</v>
          </cell>
          <cell r="D3085" t="str">
            <v>Retirada de conjunto de ferragens em rede de alta tensão (AT). (desonerado)</v>
          </cell>
          <cell r="E3085" t="str">
            <v>un</v>
          </cell>
          <cell r="F3085">
            <v>22.15</v>
          </cell>
        </row>
        <row r="3086">
          <cell r="C3086" t="str">
            <v>IP 59.20.0150 (/)</v>
          </cell>
          <cell r="D3086" t="str">
            <v>Retirada de condutores singelos ou múltiplos instalados em linha de dutos. (desonerado)</v>
          </cell>
          <cell r="E3086" t="str">
            <v>m</v>
          </cell>
          <cell r="F3086">
            <v>2.21</v>
          </cell>
        </row>
        <row r="3087">
          <cell r="C3087" t="str">
            <v>IP 59.20.0200 (/)</v>
          </cell>
          <cell r="D3087" t="str">
            <v>Retirada de conjunto de chaves fusíveis e ferragens em linha de 13,2Kv. (desonerado)</v>
          </cell>
          <cell r="E3087" t="str">
            <v>un</v>
          </cell>
          <cell r="F3087">
            <v>22.15</v>
          </cell>
        </row>
        <row r="3088">
          <cell r="C3088" t="str">
            <v>IP 59.20.0250 (/)</v>
          </cell>
          <cell r="D3088" t="str">
            <v>Retirada de equipamento do comando de circuito. (desonerado)</v>
          </cell>
          <cell r="E3088" t="str">
            <v>un</v>
          </cell>
          <cell r="F3088">
            <v>16.61</v>
          </cell>
        </row>
        <row r="3089">
          <cell r="C3089" t="str">
            <v>IP 59.20.0300 (/)</v>
          </cell>
          <cell r="D3089" t="str">
            <v>Retirada de lâmpada e acondicionamento em caixa de papelão, exclusive fornecimento da caixa. (desonerado)</v>
          </cell>
          <cell r="E3089" t="str">
            <v>un</v>
          </cell>
          <cell r="F3089">
            <v>5.54</v>
          </cell>
        </row>
        <row r="3090">
          <cell r="C3090" t="str">
            <v>IP 59.20.0350 (/)</v>
          </cell>
          <cell r="D3090" t="str">
            <v>Retirada de luminária em poste com 4,50m a 9m de altura. (desonerado)</v>
          </cell>
          <cell r="E3090" t="str">
            <v>un</v>
          </cell>
          <cell r="F3090">
            <v>5.54</v>
          </cell>
        </row>
        <row r="3091">
          <cell r="C3091" t="str">
            <v>IP 59.20.0356 (/)</v>
          </cell>
          <cell r="D3091" t="str">
            <v>Retirada de luminária em poste com 10m a 12m de altura. (desonerado)</v>
          </cell>
          <cell r="E3091" t="str">
            <v>un</v>
          </cell>
          <cell r="F3091">
            <v>16.61</v>
          </cell>
        </row>
        <row r="3092">
          <cell r="C3092" t="str">
            <v>IP 59.20.0362 (/)</v>
          </cell>
          <cell r="D3092" t="str">
            <v>Retirada de luminária em poste com 13m a 15m de altura. (desonerado)</v>
          </cell>
          <cell r="E3092" t="str">
            <v>un</v>
          </cell>
          <cell r="F3092">
            <v>22.15</v>
          </cell>
        </row>
        <row r="3093">
          <cell r="C3093" t="str">
            <v>IP 59.20.0368 (/)</v>
          </cell>
          <cell r="D3093" t="str">
            <v>Retirada de luminária em poste com 16m a 23m de altura. (desonerado)</v>
          </cell>
          <cell r="E3093" t="str">
            <v>un</v>
          </cell>
          <cell r="F3093">
            <v>33.22</v>
          </cell>
        </row>
        <row r="3094">
          <cell r="C3094" t="str">
            <v>IP 59.20.0374 (/)</v>
          </cell>
          <cell r="D3094" t="str">
            <v>Retirada de luminária em poste com 30m de altura. (desonerado)</v>
          </cell>
          <cell r="E3094" t="str">
            <v>un</v>
          </cell>
          <cell r="F3094">
            <v>66.44</v>
          </cell>
        </row>
        <row r="3095">
          <cell r="C3095" t="str">
            <v>IP 59.20.0400 (/)</v>
          </cell>
          <cell r="D3095" t="str">
            <v>Retirada de luminária, instalada em cordoalha, teto ou parede. (desonerado)</v>
          </cell>
          <cell r="E3095" t="str">
            <v>un</v>
          </cell>
          <cell r="F3095">
            <v>22.15</v>
          </cell>
        </row>
        <row r="3096">
          <cell r="C3096" t="str">
            <v>IP 59.20.0450 (/)</v>
          </cell>
          <cell r="D3096" t="str">
            <v>Retirada de projetor, instalado em teto, piso, parede ou poste. (desonerado)</v>
          </cell>
          <cell r="E3096" t="str">
            <v>un</v>
          </cell>
          <cell r="F3096">
            <v>11.07</v>
          </cell>
        </row>
        <row r="3097">
          <cell r="C3097" t="str">
            <v>IP 59.20.0456 (/)</v>
          </cell>
          <cell r="D3097" t="str">
            <v>Retirada de núcleo, para fixação de luminárias, instalado em topo de poste, até 15m de altura. (desonerado)</v>
          </cell>
          <cell r="E3097" t="str">
            <v>un</v>
          </cell>
          <cell r="F3097">
            <v>33.22</v>
          </cell>
        </row>
        <row r="3098">
          <cell r="C3098" t="str">
            <v>IP 59.20.0462 (/)</v>
          </cell>
          <cell r="D3098" t="str">
            <v>Retirada de núcleo, para fixação de luminárias, instalado em topo de poste, de 16m até 20m de altura. (desonerado)</v>
          </cell>
          <cell r="E3098" t="str">
            <v>un</v>
          </cell>
          <cell r="F3098">
            <v>44.29</v>
          </cell>
        </row>
        <row r="3099">
          <cell r="C3099" t="str">
            <v>IP 59.20.0468 (/)</v>
          </cell>
          <cell r="D3099" t="str">
            <v>Retirada de núcleo, para fixação de luminárias, instalado em topo de poste, de 21m até 45m de altura. (desonerado)</v>
          </cell>
          <cell r="E3099" t="str">
            <v>un</v>
          </cell>
          <cell r="F3099">
            <v>66.44</v>
          </cell>
        </row>
        <row r="3100">
          <cell r="C3100" t="str">
            <v>IP 59.20.0500 (/)</v>
          </cell>
          <cell r="D3100" t="str">
            <v>Retirada de poste de concreto ou aço de 4,50m a 9m. (desonerado)</v>
          </cell>
          <cell r="E3100" t="str">
            <v>un</v>
          </cell>
          <cell r="F3100">
            <v>88.58</v>
          </cell>
        </row>
        <row r="3101">
          <cell r="C3101" t="str">
            <v>IP 59.20.0506 (/)</v>
          </cell>
          <cell r="D3101" t="str">
            <v>Retirada de poste de concreto ou aço de 10m a 12m. (desonerado)</v>
          </cell>
          <cell r="E3101" t="str">
            <v>un</v>
          </cell>
          <cell r="F3101">
            <v>110.73</v>
          </cell>
        </row>
        <row r="3102">
          <cell r="C3102" t="str">
            <v>IP 59.20.0512 (/)</v>
          </cell>
          <cell r="D3102" t="str">
            <v>Retirada de poste de concreto ou aço de 13m a 15m. (desonerado)</v>
          </cell>
          <cell r="E3102" t="str">
            <v>un</v>
          </cell>
          <cell r="F3102">
            <v>221.45</v>
          </cell>
        </row>
        <row r="3103">
          <cell r="C3103" t="str">
            <v>IP 59.20.0518 (/)</v>
          </cell>
          <cell r="D3103" t="str">
            <v>Retirada de poste de concreto ou aço de 16m a 23m. (desonerado)</v>
          </cell>
          <cell r="E3103" t="str">
            <v>un</v>
          </cell>
          <cell r="F3103">
            <v>276.81</v>
          </cell>
        </row>
        <row r="3104">
          <cell r="C3104" t="str">
            <v>IP 59.20.0550 (/)</v>
          </cell>
          <cell r="D3104" t="str">
            <v>Retirada de poste de madeira. (desonerado)</v>
          </cell>
          <cell r="E3104" t="str">
            <v>un</v>
          </cell>
          <cell r="F3104">
            <v>95.73</v>
          </cell>
        </row>
        <row r="3105">
          <cell r="C3105" t="str">
            <v>IP 59.20.0600 (/)</v>
          </cell>
          <cell r="D3105" t="str">
            <v>Retirada de rede aérea de baixa tensão (BT) (lance). (desonerado)</v>
          </cell>
          <cell r="E3105" t="str">
            <v>un</v>
          </cell>
          <cell r="F3105">
            <v>16.61</v>
          </cell>
        </row>
        <row r="3106">
          <cell r="C3106" t="str">
            <v>IP 59.20.0650 (/)</v>
          </cell>
          <cell r="D3106" t="str">
            <v>Retirada de rede aérea de 13,2Kv (lance). (desonerado)</v>
          </cell>
          <cell r="E3106" t="str">
            <v>un</v>
          </cell>
          <cell r="F3106">
            <v>44.29</v>
          </cell>
        </row>
        <row r="3107">
          <cell r="C3107" t="str">
            <v>IP 59.20.0700 (/)</v>
          </cell>
          <cell r="D3107" t="str">
            <v>Retirada de reator para lâmpada de descarga instalado até 7m de altura. (desonerado)</v>
          </cell>
          <cell r="E3107" t="str">
            <v>un</v>
          </cell>
          <cell r="F3107">
            <v>5.54</v>
          </cell>
        </row>
        <row r="3108">
          <cell r="C3108" t="str">
            <v>IP 59.20.0706 (/)</v>
          </cell>
          <cell r="D3108" t="str">
            <v>Retirada de reator para lâmpada de descarga instalado de 8m até 12m de altura. (desonerado)</v>
          </cell>
          <cell r="E3108" t="str">
            <v>un</v>
          </cell>
          <cell r="F3108">
            <v>11.07</v>
          </cell>
        </row>
        <row r="3109">
          <cell r="C3109" t="str">
            <v>IP 59.20.0712 (/)</v>
          </cell>
          <cell r="D3109" t="str">
            <v>Retirada de reator para lâmpada de descarga instalado em caixa de passagem. (desonerado)</v>
          </cell>
          <cell r="E3109" t="str">
            <v>un</v>
          </cell>
          <cell r="F3109">
            <v>5.54</v>
          </cell>
        </row>
        <row r="3110">
          <cell r="C3110" t="str">
            <v>IP 59.20.0750 (/)</v>
          </cell>
          <cell r="D3110" t="str">
            <v>Retirada ou substituição de relé fotoelétrico individual, instalado até 12m de altura. (desonerado)</v>
          </cell>
          <cell r="E3110" t="str">
            <v>un</v>
          </cell>
          <cell r="F3110">
            <v>5.54</v>
          </cell>
        </row>
        <row r="3111">
          <cell r="C3111" t="str">
            <v>IP 59.20.0800 (/)</v>
          </cell>
          <cell r="D3111" t="str">
            <v>Retirada de transformadores de 5Kva até 112,5Kva. (desonerado)</v>
          </cell>
          <cell r="E3111" t="str">
            <v>un</v>
          </cell>
          <cell r="F3111">
            <v>88.58</v>
          </cell>
        </row>
        <row r="3112">
          <cell r="C3112" t="str">
            <v>IP 59.20.0850 (/)</v>
          </cell>
          <cell r="D3112" t="str">
            <v>Substituição de lâmpada e lavagem do refletor. (desonerado)</v>
          </cell>
          <cell r="E3112" t="str">
            <v>h</v>
          </cell>
          <cell r="F3112">
            <v>5.54</v>
          </cell>
        </row>
        <row r="3113">
          <cell r="C3113" t="str">
            <v>IP 59.20.0856 (/)</v>
          </cell>
          <cell r="D3113" t="str">
            <v>Substitução de lâmpada e lavagem do refrator. (desonerado)</v>
          </cell>
          <cell r="E3113" t="str">
            <v>un</v>
          </cell>
          <cell r="F3113">
            <v>5.54</v>
          </cell>
        </row>
        <row r="3114">
          <cell r="C3114" t="str">
            <v>IP 59.20.0900 (/)</v>
          </cell>
          <cell r="D3114" t="str">
            <v>Retirada de base múltipla para fixação de luminárias, instalado em topo de poste, de 4,50 m até 6,00 m de altura. (desonerado)</v>
          </cell>
          <cell r="E3114" t="str">
            <v>un</v>
          </cell>
          <cell r="F3114">
            <v>5.54</v>
          </cell>
        </row>
        <row r="3115">
          <cell r="C3115" t="str">
            <v>IP 59.20.0915 (/)</v>
          </cell>
          <cell r="D3115" t="str">
            <v>Retirada de base múltipla para fixação de luminárias, instalado em topo de poste, de 7,00m até 9,00 m de altura. (desonerado)</v>
          </cell>
          <cell r="E3115" t="str">
            <v>un</v>
          </cell>
          <cell r="F3115">
            <v>11.07</v>
          </cell>
        </row>
        <row r="3116">
          <cell r="C3116" t="str">
            <v>IP 59.20.0930 (/)</v>
          </cell>
          <cell r="D3116" t="str">
            <v>Retirada de base múltipla para fixação de luminárias, instalado em topo de poste, de 10,00 m até 11,00 m de altura. (desonerado)</v>
          </cell>
          <cell r="E3116" t="str">
            <v>un</v>
          </cell>
          <cell r="F3116">
            <v>22.15</v>
          </cell>
        </row>
        <row r="3117">
          <cell r="C3117" t="str">
            <v>IP 59.20.0945 (/)</v>
          </cell>
          <cell r="D3117" t="str">
            <v>Retirada de base múltipla para fixação de luminárias, instalado em topo de poste, de 12,00m até 15,00m de altura. (desonerado)</v>
          </cell>
          <cell r="E3117" t="str">
            <v>un</v>
          </cell>
          <cell r="F3117">
            <v>44.29</v>
          </cell>
        </row>
        <row r="3118">
          <cell r="C3118" t="str">
            <v>IP 59.20.0960 (/)</v>
          </cell>
          <cell r="D3118" t="str">
            <v>Retirada de base múltipla para fixação de luminárias, instalado em topo de poste, de 16,00m até 20,00m de altura. (desonerado)</v>
          </cell>
          <cell r="E3118" t="str">
            <v>un</v>
          </cell>
          <cell r="F3118">
            <v>66.44</v>
          </cell>
        </row>
        <row r="3119">
          <cell r="C3119" t="str">
            <v>IP 59.20.1010 (/)</v>
          </cell>
          <cell r="D3119" t="str">
            <v>Retirada de suporte para instalação de projetores instalado em poste reto de 12,00m até 15,00 m. (desonerado)</v>
          </cell>
          <cell r="E3119" t="str">
            <v>un</v>
          </cell>
          <cell r="F3119">
            <v>44.29</v>
          </cell>
        </row>
        <row r="3120">
          <cell r="C3120" t="str">
            <v>IP 59.20.1025 (/)</v>
          </cell>
          <cell r="D3120" t="str">
            <v>Retirada de suporte para instalação de projetores instalado em poste reto de 16,00m até 20,00 m. (desonerado)</v>
          </cell>
          <cell r="E3120" t="str">
            <v>un</v>
          </cell>
          <cell r="F3120">
            <v>55.36</v>
          </cell>
        </row>
        <row r="3122">
          <cell r="C3122" t="str">
            <v>IP 98.99 Diversos</v>
          </cell>
        </row>
        <row r="3123">
          <cell r="C3123" t="str">
            <v>IP 98.99.0050 (/)</v>
          </cell>
          <cell r="D3123" t="str">
            <v>Arame de ferro galvanizado de 12BWG, 2,76mm.  Fornecimento. (desonerado)</v>
          </cell>
          <cell r="E3123" t="str">
            <v>Kg</v>
          </cell>
          <cell r="F3123">
            <v>8.14</v>
          </cell>
        </row>
        <row r="3124">
          <cell r="C3124" t="str">
            <v>IP 98.99.0100 (/)</v>
          </cell>
          <cell r="D3124" t="str">
            <v>Calha de madeira com 2700mm de comprimento.  Fornecimento. (desonerado)</v>
          </cell>
          <cell r="E3124" t="str">
            <v>m</v>
          </cell>
          <cell r="F3124">
            <v>4.54</v>
          </cell>
        </row>
        <row r="3125">
          <cell r="C3125" t="str">
            <v>IP 98.99.0150 (/)</v>
          </cell>
          <cell r="D3125" t="str">
            <v>Capa isolante com resina de silicone para conector tipo cunha em instalação subterrânea.  Fornecimento e colocação. (desonerado)</v>
          </cell>
          <cell r="E3125" t="str">
            <v>un</v>
          </cell>
          <cell r="F3125">
            <v>10.76</v>
          </cell>
        </row>
        <row r="3126">
          <cell r="C3126" t="str">
            <v>IP 98.99.0152 (/)</v>
          </cell>
          <cell r="D3126" t="str">
            <v>Capa isolante para conector tipo cunha, para instalação subterrânea, tensão de 600V, com isolação de silicone estabilizado, para uso nos modelos de conectores de 1 a 14, padrão RIOLUZ.  Fornecimento. (desonerado)</v>
          </cell>
          <cell r="E3126" t="str">
            <v>un</v>
          </cell>
          <cell r="F3126">
            <v>7.43</v>
          </cell>
        </row>
        <row r="3130">
          <cell r="C3130" t="str">
            <v>IT 01.05 Dutos e Tubulações</v>
          </cell>
        </row>
        <row r="3131">
          <cell r="C3131" t="str">
            <v>IT 01.05.0100 (/)</v>
          </cell>
          <cell r="D3131" t="str">
            <v>Duto em chapa de aço galvanizado para condicionamento de ar, isolado com chapa de isopor, inclusive grelha de aço carbono de (2,40x0,70)m.  Fornecimento, montagem e instalação. (desonerado)</v>
          </cell>
          <cell r="E3131" t="str">
            <v>m</v>
          </cell>
          <cell r="F3131">
            <v>142.12</v>
          </cell>
        </row>
        <row r="3132">
          <cell r="C3132" t="str">
            <v>IT 01.05.0201 (/)</v>
          </cell>
          <cell r="D3132" t="str">
            <v>Tubulação em cobre para interligação de Split System ao condensador/evaporador, inclusive isolamento térmico, alimentação elétrica, conexões e fixação, para aparelhos até 48.000 BTU.  Fornecimento e instalação. (desonerado)</v>
          </cell>
          <cell r="E3132" t="str">
            <v>m</v>
          </cell>
          <cell r="F3132">
            <v>138.68</v>
          </cell>
        </row>
        <row r="3134">
          <cell r="C3134" t="str">
            <v>IT 04.05 Abertura e Fechamento Manual de Rasgos em Alvenaria e Concreto</v>
          </cell>
        </row>
        <row r="3135">
          <cell r="C3135" t="str">
            <v>IT 04.05.0050 (/)</v>
          </cell>
          <cell r="D3135" t="str">
            <v>Abertura e fechamento manual de rasgo em alvenaria, para passagem de tubos e dutos, com diâmetro de 1/2" a 1". (desonerado)</v>
          </cell>
          <cell r="E3135" t="str">
            <v>m</v>
          </cell>
          <cell r="F3135">
            <v>10.28</v>
          </cell>
        </row>
        <row r="3136">
          <cell r="C3136" t="str">
            <v>IT 04.05.0053 (/)</v>
          </cell>
          <cell r="D3136" t="str">
            <v>Abertura e fechamento manual de rasgo em alvenaria, para passagem de tubos e dutos, com diâmetro de 1 1/4" a 2". (desonerado)</v>
          </cell>
          <cell r="E3136" t="str">
            <v>m</v>
          </cell>
          <cell r="F3136">
            <v>16.489999999999998</v>
          </cell>
        </row>
        <row r="3137">
          <cell r="C3137" t="str">
            <v>IT 04.05.0056 (/)</v>
          </cell>
          <cell r="D3137" t="str">
            <v>Abertura e fechamento manual de rasgo em alvenaria, para passagem de tubos e dutos, com diâmetro de 2 1/2" a 4". (desonerado)</v>
          </cell>
          <cell r="E3137" t="str">
            <v>m</v>
          </cell>
          <cell r="F3137">
            <v>23.94</v>
          </cell>
        </row>
        <row r="3138">
          <cell r="C3138" t="str">
            <v>IT 04.05.0100 (/)</v>
          </cell>
          <cell r="D3138" t="str">
            <v>Abertura e fechamento manual de rasgo em concreto, para passagem de tubos e dutos, com diâmetro de 1/2" a 1". (desonerado)</v>
          </cell>
          <cell r="E3138" t="str">
            <v>m</v>
          </cell>
          <cell r="F3138">
            <v>50.3</v>
          </cell>
        </row>
        <row r="3139">
          <cell r="C3139" t="str">
            <v>IT 04.05.0103 (/)</v>
          </cell>
          <cell r="D3139" t="str">
            <v>Abertura e fechamento manual de rasgo em concreto, para passagem de tubos e dutos, com diâmetro de 1 1/4" a 2". (desonerado)</v>
          </cell>
          <cell r="E3139" t="str">
            <v>m</v>
          </cell>
          <cell r="F3139">
            <v>79.78</v>
          </cell>
        </row>
        <row r="3140">
          <cell r="C3140" t="str">
            <v>IT 04.05.0106 (/)</v>
          </cell>
          <cell r="D3140" t="str">
            <v>Abertura e fechamento manual de rasgo em concreto, para passagem de tubos e dutos, com diâmetro de 2 1/2" a 4". (desonerado)</v>
          </cell>
          <cell r="E3140" t="str">
            <v>m</v>
          </cell>
          <cell r="F3140">
            <v>114.35</v>
          </cell>
        </row>
        <row r="3141">
          <cell r="C3141" t="str">
            <v>IT 04.10 Tubulações em PVC Rígido para Água Fria</v>
          </cell>
        </row>
        <row r="3142">
          <cell r="C3142" t="str">
            <v>IT 04.10.0100 (A)</v>
          </cell>
          <cell r="D3142" t="str">
            <v>Tubo de PVC rígido, roscável, para água fria, com diâmetro de 1/2" (20mm), inclusive conexões e emendas, exclusive abertura e fechamento de rasgo.  Fornecimento e instalação. (desonerado)</v>
          </cell>
          <cell r="E3142" t="str">
            <v>m</v>
          </cell>
          <cell r="F3142">
            <v>7.71</v>
          </cell>
        </row>
        <row r="3143">
          <cell r="C3143" t="str">
            <v>IT 04.10.0103 (A)</v>
          </cell>
          <cell r="D3143" t="str">
            <v>Tubo de  PVC rígido, roscável, para água fria, com diâmetro de  3/4" (19mm), inclusive conexões e emendas, exclusive abertura e fechamento de rasgo.  Fornecimento e instalação. (desonerado)</v>
          </cell>
          <cell r="E3143" t="str">
            <v>m</v>
          </cell>
          <cell r="F3143">
            <v>10.45</v>
          </cell>
        </row>
        <row r="3144">
          <cell r="C3144" t="str">
            <v>IT 04.10.0106 (A)</v>
          </cell>
          <cell r="D3144" t="str">
            <v>Tubo de PVC rígido, roscável, para água fria, com diâmetro de  1" (32mm), inclusive conexões e emendas, exclusive abertura e fechamento de rasgo.  Fornecimento e instalação. (desonerado)</v>
          </cell>
          <cell r="E3144" t="str">
            <v>m</v>
          </cell>
          <cell r="F3144">
            <v>17.8</v>
          </cell>
        </row>
        <row r="3145">
          <cell r="C3145" t="str">
            <v>IT 04.10.0109 (A)</v>
          </cell>
          <cell r="D3145" t="str">
            <v>Tubo de PVC rígido, roscável, para água fria, com diâmetro de  1 1/4" (40mm), inclusive conexões e emendas, exclusive abertura e fechamento de rasgo.  Fornecimento e instalação. (desonerado)</v>
          </cell>
          <cell r="E3145" t="str">
            <v>m</v>
          </cell>
          <cell r="F3145">
            <v>22.34</v>
          </cell>
        </row>
        <row r="3146">
          <cell r="C3146" t="str">
            <v>IT 04.10.0112 (A)</v>
          </cell>
          <cell r="D3146" t="str">
            <v>Tubo de PVC rígido, roscável, para água fria, com diâmetro de 1 1/2" (50mm), inclusive conexões e emendas, exclusive abertura e fechamento de rasgo.  Fornecimento e instalação. (desonerado)</v>
          </cell>
          <cell r="E3146" t="str">
            <v>m</v>
          </cell>
          <cell r="F3146">
            <v>27.02</v>
          </cell>
        </row>
        <row r="3147">
          <cell r="C3147" t="str">
            <v>IT 04.10.0115 (A)</v>
          </cell>
          <cell r="D3147" t="str">
            <v>Tubo de PVC rígido, roscável, para água fria, com diâmetro de  2" (60mm), inclusive conexões e emendas, exclusive abertura e fechamento de rasgo.  Fornecimento e instalação. (desonerado)</v>
          </cell>
          <cell r="E3147" t="str">
            <v>m</v>
          </cell>
          <cell r="F3147">
            <v>37.090000000000003</v>
          </cell>
        </row>
        <row r="3148">
          <cell r="C3148" t="str">
            <v>IT 04.10.0118 (A)</v>
          </cell>
          <cell r="D3148" t="str">
            <v>Tubo de PVC rígido, roscável, para água fria, com diâmetro de 2 1/2" (70mm), inclusive conexões e emendas, exclusive abertura e fechamento de rasgo.  Fornecimento e instalação. (desonerado)</v>
          </cell>
          <cell r="E3148" t="str">
            <v>m</v>
          </cell>
          <cell r="F3148">
            <v>56.7</v>
          </cell>
        </row>
        <row r="3149">
          <cell r="C3149" t="str">
            <v>IT 04.10.0121 (A)</v>
          </cell>
          <cell r="D3149" t="str">
            <v>Tubo de PVC rígido, roscável, para água fria, com diâmetro de 3" (85mm), inclusive conexões e emendas, exclusive abertura e fechamento de rasgo.  Fornecimento e instalação. (desonerado)</v>
          </cell>
          <cell r="E3149" t="str">
            <v>m</v>
          </cell>
          <cell r="F3149">
            <v>77.98</v>
          </cell>
        </row>
        <row r="3150">
          <cell r="C3150" t="str">
            <v>IT 04.10.0124 (A)</v>
          </cell>
          <cell r="D3150" t="str">
            <v>Tubo de PVC rígido, roscável, para água fria, com diâmetro de 4" (110mm), inclusive conexões e emendas, exclusive abertura e fechamento de rasgo.  Fornecimento e instalação. (desonerado)</v>
          </cell>
          <cell r="E3150" t="str">
            <v>m</v>
          </cell>
          <cell r="F3150">
            <v>89.56</v>
          </cell>
        </row>
        <row r="3151">
          <cell r="C3151" t="str">
            <v>IT 04.10.0150 (A)</v>
          </cell>
          <cell r="D3151" t="str">
            <v>Tubo de PVC rígido, soldável, para água fria, com diâmetro de 20mm (1/2"), inclusive conexões e emendas, exclusive abertura e fechamento de rasgo.  Fornecimento e instalação. (desonerado)</v>
          </cell>
          <cell r="E3151" t="str">
            <v>m</v>
          </cell>
          <cell r="F3151">
            <v>5.99</v>
          </cell>
        </row>
        <row r="3152">
          <cell r="C3152" t="str">
            <v>IT 04.10.0153 (A)</v>
          </cell>
          <cell r="D3152" t="str">
            <v>Tubo de PVC rígido, soldável, para água fria, com diâmetro de 25mm (3/4"), inclusive conexões e emendas, exclusive abertura e fechamento de rasgo.  Fornecimento e instalação. (desonerado)</v>
          </cell>
          <cell r="E3152" t="str">
            <v>m</v>
          </cell>
          <cell r="F3152">
            <v>6.58</v>
          </cell>
        </row>
        <row r="3153">
          <cell r="C3153" t="str">
            <v>IT 04.10.0156 (A)</v>
          </cell>
          <cell r="D3153" t="str">
            <v>Tubo de PVC rígido, soldável, para água fria, com diâmetro de 32mm (1"), inclusive conexões e emendas, exclusive abertura e fechamento de rasgo.  Fornecimento e instalação. (desonerado)</v>
          </cell>
          <cell r="E3153" t="str">
            <v>m</v>
          </cell>
          <cell r="F3153">
            <v>9.32</v>
          </cell>
        </row>
        <row r="3154">
          <cell r="C3154" t="str">
            <v>IT 04.10.0159 (A)</v>
          </cell>
          <cell r="D3154" t="str">
            <v>Tubo de PVC rígido, soldável, para água fria, com diâmetro de 40mm (1 1/4"), inclusive conexões e emendas, exclusive abertura e fechamento de rasgo.  Fornecimento e instalação. (desonerado)</v>
          </cell>
          <cell r="E3154" t="str">
            <v>m</v>
          </cell>
          <cell r="F3154">
            <v>12.58</v>
          </cell>
        </row>
        <row r="3155">
          <cell r="C3155" t="str">
            <v>IT 04.10.0162 (A)</v>
          </cell>
          <cell r="D3155" t="str">
            <v>Tubo de PVC rígido, soldável, para água fria, com diâmetro de 60mm (2"), inclusive conexões e emendas, exclusive abertura e fechamento de rasgo.  Fornecimento e instalação. (desonerado)</v>
          </cell>
          <cell r="E3155" t="str">
            <v>m</v>
          </cell>
          <cell r="F3155">
            <v>19.46</v>
          </cell>
        </row>
        <row r="3156">
          <cell r="C3156" t="str">
            <v>IT 04.10.0165 (A)</v>
          </cell>
          <cell r="D3156" t="str">
            <v>Tubo de PVC rígido, soldável, para água fria, com diâmetro de 85mm (3"), inclusive conexões e emendas, exclusive abertura e fechamento de rasgo.  Fornecimento e instalação. (desonerado)</v>
          </cell>
          <cell r="E3156" t="str">
            <v>m</v>
          </cell>
          <cell r="F3156">
            <v>46.46</v>
          </cell>
        </row>
        <row r="3157">
          <cell r="C3157" t="str">
            <v>IT 04.10.0168 (A)</v>
          </cell>
          <cell r="D3157" t="str">
            <v>Tubo de PVC rígido, soldável, para água fria, com diâmetro de 110mm (4"), inclusive conexões e emendas, exclusive abertura e fechamento de rasgo.  Fornecimento e instalação. (desonerado)</v>
          </cell>
          <cell r="E3157" t="str">
            <v>m</v>
          </cell>
          <cell r="F3157">
            <v>59.89</v>
          </cell>
        </row>
        <row r="3158">
          <cell r="C3158" t="str">
            <v>IT 04.15 Conexões em PVC Rígido para Água Fria</v>
          </cell>
        </row>
        <row r="3159">
          <cell r="C3159" t="str">
            <v>IT 04.15.0050 (/)</v>
          </cell>
          <cell r="D3159" t="str">
            <v>Bucha de redução em PVC, soldável, longa, Tigre ou similar DN 50 x DN 32.  Fornecimento. (desonerado)</v>
          </cell>
          <cell r="E3159" t="str">
            <v>un</v>
          </cell>
          <cell r="F3159">
            <v>2.16</v>
          </cell>
        </row>
        <row r="3160">
          <cell r="C3160" t="str">
            <v>IT 04.15.0200 (/)</v>
          </cell>
          <cell r="D3160" t="str">
            <v>Colar de tomada em PVC rígido, de 50mmx1/2".  Fornecimento. (desonerado)</v>
          </cell>
          <cell r="E3160" t="str">
            <v>un</v>
          </cell>
          <cell r="F3160">
            <v>4.75</v>
          </cell>
        </row>
        <row r="3161">
          <cell r="C3161" t="str">
            <v>IT 04.15.0203 (/)</v>
          </cell>
          <cell r="D3161" t="str">
            <v>Colar de tomada em PVC rígido, de 75mmx1/2".  Fornecimento. (desonerado)</v>
          </cell>
          <cell r="E3161" t="str">
            <v>un</v>
          </cell>
          <cell r="F3161">
            <v>6.45</v>
          </cell>
        </row>
        <row r="3162">
          <cell r="C3162" t="str">
            <v>IT 04.15.0220 (/)</v>
          </cell>
          <cell r="D3162" t="str">
            <v>Curva de PVC rígido, 90º, roscável, diâmetro nominal de 3/4".  Fornecimento e instalação. (desonerado)</v>
          </cell>
          <cell r="E3162" t="str">
            <v>un</v>
          </cell>
          <cell r="F3162">
            <v>4.63</v>
          </cell>
        </row>
        <row r="3163">
          <cell r="C3163" t="str">
            <v>IT 04.15.0223 (/)</v>
          </cell>
          <cell r="D3163" t="str">
            <v>Curva de PVC rígido, 90º, roscável, diâmetro nominal de 1".  Fornecimento e instalação. (desonerado)</v>
          </cell>
          <cell r="E3163" t="str">
            <v>un</v>
          </cell>
          <cell r="F3163">
            <v>5.88</v>
          </cell>
        </row>
        <row r="3164">
          <cell r="C3164" t="str">
            <v>IT 04.15.0250 (/)</v>
          </cell>
          <cell r="D3164" t="str">
            <v>Curva de 45° de PVC rígido, soldável, Tigre ou similar, diâmetro nominal de 32mm.  Fornecimento. (desonerado)</v>
          </cell>
          <cell r="E3164" t="str">
            <v>un</v>
          </cell>
          <cell r="F3164">
            <v>1.6</v>
          </cell>
        </row>
        <row r="3165">
          <cell r="C3165" t="str">
            <v>IT 04.15.0253 (/)</v>
          </cell>
          <cell r="D3165" t="str">
            <v>Curva de 90° de PVC rígido, soldável, Tigre ou similar, diâmetro nominal de 32mm.  Fornecimento. (desonerado)</v>
          </cell>
          <cell r="E3165" t="str">
            <v>un</v>
          </cell>
          <cell r="F3165">
            <v>2.58</v>
          </cell>
        </row>
        <row r="3166">
          <cell r="C3166" t="str">
            <v>IT 04.15.0270 (/)</v>
          </cell>
          <cell r="D3166" t="str">
            <v>Curva de 45° de PVC rígido - PBA com 1 ponta e 1 bolsa, classe 12, diâmetro de 50mm.  Fornecimento e instalação. (desonerado)</v>
          </cell>
          <cell r="E3166" t="str">
            <v>un</v>
          </cell>
          <cell r="F3166">
            <v>25.16</v>
          </cell>
        </row>
        <row r="3167">
          <cell r="C3167" t="str">
            <v>IT 04.15.0600 (/)</v>
          </cell>
          <cell r="D3167" t="str">
            <v>Joelho de PVC rígido, 90º, roscável, diâmetro nominal de 3/4".  Fornecimento e instalação. (desonerado)</v>
          </cell>
          <cell r="E3167" t="str">
            <v>un</v>
          </cell>
          <cell r="F3167">
            <v>4.12</v>
          </cell>
        </row>
        <row r="3168">
          <cell r="C3168" t="str">
            <v>IT 04.15.0603 (/)</v>
          </cell>
          <cell r="D3168" t="str">
            <v>Joelho de PVC rígido, 90º, roscável, diâmetro nominal de 1".  Fornecimento e instalação. (desonerado)</v>
          </cell>
          <cell r="E3168" t="str">
            <v>un</v>
          </cell>
          <cell r="F3168">
            <v>5.19</v>
          </cell>
        </row>
        <row r="3169">
          <cell r="C3169" t="str">
            <v>IT 04.15.0670 (/)</v>
          </cell>
          <cell r="D3169" t="str">
            <v>Luva de PVC rígido, roscável, diâmetro nominal de 3/4".  Fornecimento e instalação. (desonerado)</v>
          </cell>
          <cell r="E3169" t="str">
            <v>un</v>
          </cell>
          <cell r="F3169">
            <v>3.45</v>
          </cell>
        </row>
        <row r="3170">
          <cell r="C3170" t="str">
            <v>IT 04.15.0673 (/)</v>
          </cell>
          <cell r="D3170" t="str">
            <v>Luva de PVC rígido, roscável, diâmetro nominal de 1".  Fornecimento e instalação. (desonerado)</v>
          </cell>
          <cell r="E3170" t="str">
            <v>un</v>
          </cell>
          <cell r="F3170">
            <v>4.26</v>
          </cell>
        </row>
        <row r="3171">
          <cell r="C3171" t="str">
            <v>IT 04.15.0700 (/)</v>
          </cell>
          <cell r="D3171" t="str">
            <v>Luva de PVC rígido de 2".  Fornecimento e instalação. (desonerado)</v>
          </cell>
          <cell r="E3171" t="str">
            <v>un</v>
          </cell>
          <cell r="F3171">
            <v>8.6</v>
          </cell>
        </row>
        <row r="3172">
          <cell r="C3172" t="str">
            <v>IT 04.15.0800 (/)</v>
          </cell>
          <cell r="D3172" t="str">
            <v>Niple duplo de PVC rígido, diâmetro nominal de 2".  Fornecimento e instalação. (desonerado)</v>
          </cell>
          <cell r="E3172" t="str">
            <v>un</v>
          </cell>
          <cell r="F3172">
            <v>15.17</v>
          </cell>
        </row>
        <row r="3173">
          <cell r="C3173" t="str">
            <v>IT 04.15.0900 (/)</v>
          </cell>
          <cell r="D3173" t="str">
            <v>Tê de redução de PVC rígido, soldável, Tigre ou similar, diâmetro nominal de (50x32)mm.  Fornecimento. (desonerado)</v>
          </cell>
          <cell r="E3173" t="str">
            <v>un</v>
          </cell>
          <cell r="F3173">
            <v>5.87</v>
          </cell>
        </row>
        <row r="3174">
          <cell r="C3174" t="str">
            <v>IT 04.20 Barriletes em PVC Rígido</v>
          </cell>
        </row>
        <row r="3175">
          <cell r="C3175" t="str">
            <v>IT 04.20.0050 (/)</v>
          </cell>
          <cell r="D3175" t="str">
            <v>Alça para barrilete de distribuição, do tipo concentrado, sob reservatório duplo, inclusive ramos para extravasor e limpeza, comprendendo: 5,5m de tubo de PVC rígido de 1 1/2", registros e conexões.  Fornecimento e instalação. (desonerado)</v>
          </cell>
          <cell r="E3175" t="str">
            <v>un</v>
          </cell>
          <cell r="F3175">
            <v>792.85</v>
          </cell>
        </row>
        <row r="3176">
          <cell r="C3176" t="str">
            <v>IT 04.20.0100 (A)</v>
          </cell>
          <cell r="D3176" t="str">
            <v>Alça para barrilete de distribuição, do tipo concentrado, sob reservatório duplo, inclusive ramos para extravasor e limpeza, comprendendo: 5,5m de tubo de PVC rígido de  2", registros e conexões.  Fornecimento e instalação. (desonerado)</v>
          </cell>
          <cell r="E3176" t="str">
            <v>un</v>
          </cell>
          <cell r="F3176">
            <v>596.04</v>
          </cell>
        </row>
        <row r="3177">
          <cell r="C3177" t="str">
            <v>IT 04.20.0500 (/)</v>
          </cell>
          <cell r="D3177" t="str">
            <v>Interligação de sistema de barrilete de caixa d'água de 30000l com sistema alternativo de abastecimento. (desonerado)</v>
          </cell>
          <cell r="E3177" t="str">
            <v>un</v>
          </cell>
          <cell r="F3177">
            <v>4385.62</v>
          </cell>
        </row>
        <row r="3178">
          <cell r="C3178" t="str">
            <v>IT 04.25 Colunas de Águas em PVC Rígido</v>
          </cell>
        </row>
        <row r="3179">
          <cell r="C3179" t="str">
            <v>IT 04.25.0050 (/)</v>
          </cell>
          <cell r="D3179" t="str">
            <v>Coluna de PVC rígido, de diâmetro 3/4", exclusive peças de derivação.  Fornecimento e instalação. (desonerado)</v>
          </cell>
          <cell r="E3179" t="str">
            <v>m</v>
          </cell>
          <cell r="F3179">
            <v>29.15</v>
          </cell>
        </row>
        <row r="3180">
          <cell r="C3180" t="str">
            <v>IT 04.25.0053 (A)</v>
          </cell>
          <cell r="D3180" t="str">
            <v>Coluna de PVC rígido, de diâmetro 1", exclusive peças de derivação.  Fornecimento e instalação. (desonerado)</v>
          </cell>
          <cell r="E3180" t="str">
            <v>m</v>
          </cell>
          <cell r="F3180">
            <v>37.64</v>
          </cell>
        </row>
        <row r="3181">
          <cell r="C3181" t="str">
            <v>IT 04.25.0056 (/)</v>
          </cell>
          <cell r="D3181" t="str">
            <v>Coluna de PVC rígido, de diâmetro 1 1/4", exclusive peças de derivação.  Fornecimento e instalação. (desonerado)</v>
          </cell>
          <cell r="E3181" t="str">
            <v>m</v>
          </cell>
          <cell r="F3181">
            <v>44.38</v>
          </cell>
        </row>
        <row r="3182">
          <cell r="C3182" t="str">
            <v>IT 04.25.0059 (/)</v>
          </cell>
          <cell r="D3182" t="str">
            <v>Coluna de PVC rígido, de diâmetro 1 1/2", exclusive peças de derivação.  Fornecimento e instalação. (desonerado)</v>
          </cell>
          <cell r="E3182" t="str">
            <v>m</v>
          </cell>
          <cell r="F3182">
            <v>48.72</v>
          </cell>
        </row>
        <row r="3183">
          <cell r="C3183" t="str">
            <v>IT 04.25.0062 (/)</v>
          </cell>
          <cell r="D3183" t="str">
            <v>Coluna de PVC rígido, de diâmetro 2", exclusive peças de derivação.  Fornecimento e instalação. (desonerado)</v>
          </cell>
          <cell r="E3183" t="str">
            <v>m</v>
          </cell>
          <cell r="F3183">
            <v>62.31</v>
          </cell>
        </row>
        <row r="3184">
          <cell r="C3184" t="str">
            <v>IT 04.25.0065 (/)</v>
          </cell>
          <cell r="D3184" t="str">
            <v>Coluna de PVC rígido, de diâmetro 2 1/2", exclusive peças de derivação.  Fornecimento e instalação. (desonerado)</v>
          </cell>
          <cell r="E3184" t="str">
            <v>m</v>
          </cell>
          <cell r="F3184">
            <v>83.82</v>
          </cell>
        </row>
        <row r="3185">
          <cell r="C3185" t="str">
            <v>IT 04.30 Tubulações em PVC Rígido para Sistema de Irrigação</v>
          </cell>
        </row>
        <row r="3186">
          <cell r="C3186" t="str">
            <v>IT 04.30.0150 (A)</v>
          </cell>
          <cell r="D3186" t="str">
            <v>Tubo de PVC rígido, com diâmetro de 50mm, PBL, LF 26, PN80, Tigre Irriga LF ou similar.  Fornecimento. (desonerado)</v>
          </cell>
          <cell r="E3186" t="str">
            <v>m</v>
          </cell>
          <cell r="F3186">
            <v>3.28</v>
          </cell>
        </row>
        <row r="3187">
          <cell r="C3187" t="str">
            <v>IT 04.35 Conexões em PVC Rígido para Sistema de Irrigação</v>
          </cell>
        </row>
        <row r="3188">
          <cell r="C3188" t="str">
            <v>IT 04.35.0050 (/)</v>
          </cell>
          <cell r="D3188" t="str">
            <v>Adaptador de PVC rígido soldável, linha Irriga LF 08, Tigre, ou similar, com bolsa soldável e rosca macho, diâmetro nominal de 50mm.  Fornecimento. (desonerado)</v>
          </cell>
          <cell r="E3188" t="str">
            <v>un</v>
          </cell>
          <cell r="F3188">
            <v>2.34</v>
          </cell>
        </row>
        <row r="3189">
          <cell r="C3189" t="str">
            <v>IT 04.35.0230 (/)</v>
          </cell>
          <cell r="D3189" t="str">
            <v>Curva de 90° de PVC rígido, soldável, linha Irriga LF 10, Tigre ou similar, diâmetro nominal de 50mm e pressão nominal de 80.  Fornecimento. (desonerado)</v>
          </cell>
          <cell r="E3189" t="str">
            <v>un</v>
          </cell>
          <cell r="F3189">
            <v>7.64</v>
          </cell>
        </row>
        <row r="3190">
          <cell r="C3190" t="str">
            <v>IT 04.35.0500 (/)</v>
          </cell>
          <cell r="D3190" t="str">
            <v>Luva em PVC rígido soldável, linha Irriga LF 12, Tigre, ou similar.  Fornecimento. (desonerado)</v>
          </cell>
          <cell r="E3190" t="str">
            <v>un</v>
          </cell>
          <cell r="F3190">
            <v>5.0199999999999996</v>
          </cell>
        </row>
        <row r="3191">
          <cell r="C3191" t="str">
            <v>IT 04.35.0600 (/)</v>
          </cell>
          <cell r="D3191" t="str">
            <v>Tê de PVC rígido soldável, linha Irriga LF 16, Tigre, ou similar.  Fornecimento. (desonerado)</v>
          </cell>
          <cell r="E3191" t="str">
            <v>un</v>
          </cell>
          <cell r="F3191">
            <v>4.3499999999999996</v>
          </cell>
        </row>
        <row r="3192">
          <cell r="C3192" t="str">
            <v>IT 04.50 Isolamento para Tubulações</v>
          </cell>
        </row>
        <row r="3193">
          <cell r="C3193" t="str">
            <v>IT 04.50.0050 (A)</v>
          </cell>
          <cell r="D3193" t="str">
            <v>Isolamento em tubulação de 1",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3" t="str">
            <v>m</v>
          </cell>
          <cell r="F3193">
            <v>29.93</v>
          </cell>
        </row>
        <row r="3194">
          <cell r="C3194" t="str">
            <v>IT 04.50.0100 (A)</v>
          </cell>
          <cell r="D3194" t="str">
            <v>Isolamento em tubulação de 1 1/4",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4" t="str">
            <v>m</v>
          </cell>
          <cell r="F3194">
            <v>34.020000000000003</v>
          </cell>
        </row>
        <row r="3195">
          <cell r="C3195" t="str">
            <v>IT 04.50.0150 (A)</v>
          </cell>
          <cell r="D3195" t="str">
            <v>Isolamento em tubulação de 1 1/2",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5" t="str">
            <v>m</v>
          </cell>
          <cell r="F3195">
            <v>46.76</v>
          </cell>
        </row>
        <row r="3196">
          <cell r="C3196" t="str">
            <v>IT 04.55 Tubulações de Ferro Galvanizado, com costura</v>
          </cell>
        </row>
        <row r="3197">
          <cell r="C3197" t="str">
            <v>IT 04.55.0050 (A)</v>
          </cell>
          <cell r="D3197" t="str">
            <v>Tubo em ferro galvanizado, com costura, com diâmetro de 1/2", inclusive conexões e emendas, exclusive abertura e fechamento de rasgo.  Fornecimento e instalação. (desonerado)</v>
          </cell>
          <cell r="E3197" t="str">
            <v>m</v>
          </cell>
          <cell r="F3197">
            <v>16.829999999999998</v>
          </cell>
        </row>
        <row r="3198">
          <cell r="C3198" t="str">
            <v>IT 04.55.0053 (A)</v>
          </cell>
          <cell r="D3198" t="str">
            <v>Tubo em ferro galvanizado, com costura, com diâmetro de 3/4", inclusive conexões e emendas, exclusive abertura e fechamento de rasgo.  Fornecimento e instalação. (desonerado)</v>
          </cell>
          <cell r="E3198" t="str">
            <v>m</v>
          </cell>
          <cell r="F3198">
            <v>21.39</v>
          </cell>
        </row>
        <row r="3199">
          <cell r="C3199" t="str">
            <v>IT 04.55.0056 (A)</v>
          </cell>
          <cell r="D3199" t="str">
            <v>Tubo em ferro galvanizado, com costura, com diâmetro de 1", inclusive conexões e emendas, exclusive abertura e fechamento  de rasgo.  Fornecimento e instalação. (desonerado)</v>
          </cell>
          <cell r="E3199" t="str">
            <v>m</v>
          </cell>
          <cell r="F3199">
            <v>29.19</v>
          </cell>
        </row>
        <row r="3200">
          <cell r="C3200" t="str">
            <v>IT 04.55.0059 (A)</v>
          </cell>
          <cell r="D3200" t="str">
            <v>Tubo em ferro galvanizado, com costura, com diâmetro de 1 1/4", inclusive conexões e emendas, exclusive abertura e fechamento  de rasgo.  Fornecimento e instalação. (desonerado)</v>
          </cell>
          <cell r="E3200" t="str">
            <v>m</v>
          </cell>
          <cell r="F3200">
            <v>35.69</v>
          </cell>
        </row>
        <row r="3201">
          <cell r="C3201" t="str">
            <v>IT 04.55.0062 (A)</v>
          </cell>
          <cell r="D3201" t="str">
            <v>Tubo em ferro galvanizado, com costura, com diâmetro de 1 1/2", inclusive conexões e emendas, exclusive abertura e fechamento de rasgo.  Fornecimento e instalação. (desonerado)</v>
          </cell>
          <cell r="E3201" t="str">
            <v>m</v>
          </cell>
          <cell r="F3201">
            <v>42.08</v>
          </cell>
        </row>
        <row r="3202">
          <cell r="C3202" t="str">
            <v>IT 04.55.0065 (A)</v>
          </cell>
          <cell r="D3202" t="str">
            <v>Tubo em ferro galvanizado, com costura, com diâmetro de 2", inclusive conexões e emendas, exclusive abertura e fechamento de rasgo.  Fornecimento e instalação. (desonerado)</v>
          </cell>
          <cell r="E3202" t="str">
            <v>m</v>
          </cell>
          <cell r="F3202">
            <v>58.27</v>
          </cell>
        </row>
        <row r="3203">
          <cell r="C3203" t="str">
            <v>IT 04.55.0068 (A)</v>
          </cell>
          <cell r="D3203" t="str">
            <v>Tubo em ferro galvanizado, com costura, com diâmetro de 2 1/ 2", inclusive conexões e emendas, exclusive abertura e fechamento  de rasgo.  Fornecimento e instalação. (desonerado)</v>
          </cell>
          <cell r="E3203" t="str">
            <v>m</v>
          </cell>
          <cell r="F3203">
            <v>82.28</v>
          </cell>
        </row>
        <row r="3204">
          <cell r="C3204" t="str">
            <v>IT 04.55.0071 (A)</v>
          </cell>
          <cell r="D3204" t="str">
            <v>Tubo em ferro galvanizado, com costura, com diâmetro de 3",  inclusive conexões e emendas, exclusive abertura e fechamento  de rasgo.  Fornecimento e instalação. (desonerado)</v>
          </cell>
          <cell r="E3204" t="str">
            <v>m</v>
          </cell>
          <cell r="F3204">
            <v>99.82</v>
          </cell>
        </row>
        <row r="3205">
          <cell r="C3205" t="str">
            <v>IT 04.55.0074 (A)</v>
          </cell>
          <cell r="D3205" t="str">
            <v>Tubo em ferro galvanizado, com costura, com diâmetro de 4", inclusive conexões e emendas, exclusive abertura e fechamento  de rasgo.  Fornecimento e instalação. (desonerado)</v>
          </cell>
          <cell r="E3205" t="str">
            <v>m</v>
          </cell>
          <cell r="F3205">
            <v>157.74</v>
          </cell>
        </row>
        <row r="3206">
          <cell r="C3206" t="str">
            <v>IT 04.55.0115 (/)</v>
          </cell>
          <cell r="D3206" t="str">
            <v>Tubo de aço galvanizado, com costura, com diâmetro de 2", DIN-2440.  Fornecimento. (desonerado)</v>
          </cell>
          <cell r="E3206" t="str">
            <v>m</v>
          </cell>
          <cell r="F3206">
            <v>38.770000000000003</v>
          </cell>
        </row>
        <row r="3207">
          <cell r="C3207" t="str">
            <v>IT 04.55.0118 (/)</v>
          </cell>
          <cell r="D3207" t="str">
            <v>Tubo de aço galvanizado, com costura, com diâmetro de 2 1/ 2", DIN-2440. Fornecimento. (desonerado)</v>
          </cell>
          <cell r="E3207" t="str">
            <v>m</v>
          </cell>
          <cell r="F3207">
            <v>51.25</v>
          </cell>
        </row>
        <row r="3208">
          <cell r="C3208" t="str">
            <v>IT 04.60 Tubulações de Ferro Galvanizado, sem costura</v>
          </cell>
        </row>
        <row r="3209">
          <cell r="C3209" t="str">
            <v>IT 04.60.0050 (B)</v>
          </cell>
          <cell r="D3209" t="str">
            <v>Tubo em ferro galvanizado, com costura eletrônica, com diâmetro de 1/2", inclusive conexões e emendas, exclusive abertura e fechamento de rasgo.  Fornecimento e instalação. (desonerado)</v>
          </cell>
          <cell r="E3209" t="str">
            <v>m</v>
          </cell>
          <cell r="F3209">
            <v>16.829999999999998</v>
          </cell>
        </row>
        <row r="3210">
          <cell r="C3210" t="str">
            <v>IT 04.60.0053 (B)</v>
          </cell>
          <cell r="D3210" t="str">
            <v>Tubo em ferro galvanizado, com costura eletrônica, com diâmetro de 3/4", inclusive conexões e emendas, exclusive abertura e fechamento manual de rasgo.  Fornecimento e instalação. (desonerado)</v>
          </cell>
          <cell r="E3210" t="str">
            <v>m</v>
          </cell>
          <cell r="F3210">
            <v>21.39</v>
          </cell>
        </row>
        <row r="3211">
          <cell r="C3211" t="str">
            <v>IT 04.60.0056 (B)</v>
          </cell>
          <cell r="D3211" t="str">
            <v>Tubo de ferro galvanizado, com costura eletrônica, com diâmetro de 1", inclusive conexões e emendas, exclusive abertura e fechamento manual de rasgo.  Fornecimento e instalação. (desonerado)</v>
          </cell>
          <cell r="E3211" t="str">
            <v>m</v>
          </cell>
          <cell r="F3211">
            <v>29.19</v>
          </cell>
        </row>
        <row r="3212">
          <cell r="C3212" t="str">
            <v>IT 04.60.0059 (B)</v>
          </cell>
          <cell r="D3212" t="str">
            <v>Tubo em ferro galvanizado, com costura eletrônica, com diâmetro de 1 1/4", inclusive conexões e emendas, exclusive abertura e fechamento de rasgo.  Fornecimento e instalação. (desonerado)</v>
          </cell>
          <cell r="E3212" t="str">
            <v>m</v>
          </cell>
          <cell r="F3212">
            <v>38.159999999999997</v>
          </cell>
        </row>
        <row r="3213">
          <cell r="C3213" t="str">
            <v>IT 04.60.0062 (B)</v>
          </cell>
          <cell r="D3213" t="str">
            <v>Tubo em ferro galvanizado, com costura eletrônica, com diâmetro de 1 1/ 2", inclusive conexões e emendas, exclusive abertura e fechamento manual de rasgo.  Fornecimento e instalação. (desonerado)</v>
          </cell>
          <cell r="E3213" t="str">
            <v>m</v>
          </cell>
          <cell r="F3213">
            <v>42.08</v>
          </cell>
        </row>
        <row r="3214">
          <cell r="C3214" t="str">
            <v>IT 04.60.0065 (B)</v>
          </cell>
          <cell r="D3214" t="str">
            <v>Tubo em ferro galvanizado, com costura eletrônica, com diâmetro de 2", inclusive conexões e emendas, exclusive abertura e fechamento de rasgo.  Fornecimento e instalação. (desonerado)</v>
          </cell>
          <cell r="E3214" t="str">
            <v>m</v>
          </cell>
          <cell r="F3214">
            <v>58.27</v>
          </cell>
        </row>
        <row r="3215">
          <cell r="C3215" t="str">
            <v>IT 04.60.0068 (B)</v>
          </cell>
          <cell r="D3215" t="str">
            <v>Tubo em ferro galvanizado, com costura eletrônica, com diâmetro de 2 1/2", inclusive conexões e emendas, exclusive abertura e fechamento de rasgo.  Fornecimento e instalação. (desonerado)</v>
          </cell>
          <cell r="E3215" t="str">
            <v>m</v>
          </cell>
          <cell r="F3215">
            <v>82.28</v>
          </cell>
        </row>
        <row r="3216">
          <cell r="C3216" t="str">
            <v>IT 04.60.0071 (B)</v>
          </cell>
          <cell r="D3216" t="str">
            <v>Tubo em ferro galvanizado, com costura eletrônica, com diâmetro de 3", inclusive conexões e emendas, exclusive abertura e fechamento de rasgo.  Fornecimento e instalação. (desonerado)</v>
          </cell>
          <cell r="E3216" t="str">
            <v>m</v>
          </cell>
          <cell r="F3216">
            <v>99.82</v>
          </cell>
        </row>
        <row r="3217">
          <cell r="C3217" t="str">
            <v>IT 04.60.0074 (B)</v>
          </cell>
          <cell r="D3217" t="str">
            <v>Tubo em ferro galvanizado, com costura eletrônica, com diâmetro de 4", inclusive conexões e emendas, exclusive abertura e fechamento de rasgo.  Fornecimento e instalação. (desonerado)</v>
          </cell>
          <cell r="E3217" t="str">
            <v>m</v>
          </cell>
          <cell r="F3217">
            <v>157.74</v>
          </cell>
        </row>
        <row r="3218">
          <cell r="C3218" t="str">
            <v>IT 04.65 Conexões em Ferro Galvanizado</v>
          </cell>
        </row>
        <row r="3219">
          <cell r="C3219" t="str">
            <v>IT 04.65.0515 (/)</v>
          </cell>
          <cell r="D3219" t="str">
            <v>Flange padrão ANSI 16.5, classe 150, LBS, galvanizado, com rosca, diâmetro de 2", com revestimento interno e externo, inclusive parafusos e arruelas.  Fornecimento e instalação. (desonerado)</v>
          </cell>
          <cell r="E3219" t="str">
            <v>un</v>
          </cell>
          <cell r="F3219">
            <v>58.32</v>
          </cell>
        </row>
        <row r="3220">
          <cell r="C3220" t="str">
            <v>IT 04.65.0518 (/)</v>
          </cell>
          <cell r="D3220" t="str">
            <v>Flange padrão ANSI 16.5, classe 150, LBS, galvanizado com rosca, diâmetro de 3", com revestimento interno e externo, inclusive parafusos e arruelas.  Fornecimento e instalação. (desonerado)</v>
          </cell>
          <cell r="E3220" t="str">
            <v>un</v>
          </cell>
          <cell r="F3220">
            <v>222.63</v>
          </cell>
        </row>
        <row r="3221">
          <cell r="C3221" t="str">
            <v>IT 04.65.0521 (/)</v>
          </cell>
          <cell r="D3221" t="str">
            <v>Flange padrão ANSI 16.5, classe 150, LBS, galvanizado com rosca, diâmetro de 4", com revestimento interno e externo, inclusive parafusos e arruelas.  Fornecimento e instalação. (desonerado)</v>
          </cell>
          <cell r="E3221" t="str">
            <v>un</v>
          </cell>
          <cell r="F3221">
            <v>135.77000000000001</v>
          </cell>
        </row>
        <row r="3222">
          <cell r="C3222" t="str">
            <v>IT 04.65.0562 (/)</v>
          </cell>
          <cell r="D3222" t="str">
            <v>Flange de aço galvanizado, PB, classe 15, com rosca, diâmetro de 6".  Fornecimento e instalação. (desonerado)</v>
          </cell>
          <cell r="E3222" t="str">
            <v>un</v>
          </cell>
          <cell r="F3222">
            <v>211.27</v>
          </cell>
        </row>
        <row r="3223">
          <cell r="C3223" t="str">
            <v>IT 04.65.0580 (/)</v>
          </cell>
          <cell r="D3223" t="str">
            <v>Joelho de ferro galvanizado, 45°, diâmetro de 1".  Fornecimento. (desonerado)</v>
          </cell>
          <cell r="E3223" t="str">
            <v>un</v>
          </cell>
          <cell r="F3223">
            <v>13.07</v>
          </cell>
        </row>
        <row r="3224">
          <cell r="C3224" t="str">
            <v>IT 04.65.0600 (/)</v>
          </cell>
          <cell r="D3224" t="str">
            <v>Joelho de ferro galvanizado, 90°, diâmetro de 1", classe 10.  Fornecimento e instalação. (desonerado)</v>
          </cell>
          <cell r="E3224" t="str">
            <v>un</v>
          </cell>
          <cell r="F3224">
            <v>17.84</v>
          </cell>
        </row>
        <row r="3225">
          <cell r="C3225" t="str">
            <v>IT 04.65.0625 (/)</v>
          </cell>
          <cell r="D3225" t="str">
            <v>Luva de aço galvanizado, de 25mm (1").  Fornecimento. (desonerado)</v>
          </cell>
          <cell r="E3225" t="str">
            <v>un</v>
          </cell>
          <cell r="F3225">
            <v>8.25</v>
          </cell>
        </row>
        <row r="3226">
          <cell r="C3226" t="str">
            <v>IT 04.65.0631 (/)</v>
          </cell>
          <cell r="D3226" t="str">
            <v>Luva de redução em aço galvanizado, de (1 1/2"x3/4"), Tupy ou similar.  Fornecimento. (desonerado)</v>
          </cell>
          <cell r="E3226" t="str">
            <v>un</v>
          </cell>
          <cell r="F3226">
            <v>15.68</v>
          </cell>
        </row>
        <row r="3227">
          <cell r="C3227" t="str">
            <v>IT 04.65.0647 (/)</v>
          </cell>
          <cell r="D3227" t="str">
            <v>Niple de aço galvanizado, duplo, 3/4", classe 10, Tupy ou similar.  Fornecimento. (desonerado)</v>
          </cell>
          <cell r="E3227" t="str">
            <v>un</v>
          </cell>
          <cell r="F3227">
            <v>1.83</v>
          </cell>
        </row>
        <row r="3228">
          <cell r="C3228" t="str">
            <v>IT 04.65.0650 (/)</v>
          </cell>
          <cell r="D3228" t="str">
            <v>Niple de aço galvanizado, duplo, 3/4", classe 10.  Fornecimento e instalação. (desonerado)</v>
          </cell>
          <cell r="E3228" t="str">
            <v>un</v>
          </cell>
          <cell r="F3228">
            <v>9.85</v>
          </cell>
        </row>
        <row r="3229">
          <cell r="C3229" t="str">
            <v>IT 04.65.0660 (/)</v>
          </cell>
          <cell r="D3229" t="str">
            <v>Niple duplo de ferro galvanizado, diâmetro nominal de 3".  Fornecimento e asssentamento. (desonerado)</v>
          </cell>
          <cell r="E3229" t="str">
            <v>un</v>
          </cell>
          <cell r="F3229">
            <v>33.56</v>
          </cell>
        </row>
        <row r="3230">
          <cell r="C3230" t="str">
            <v>IT 04.65.0680 (/)</v>
          </cell>
          <cell r="D3230" t="str">
            <v>Luva em PVC rigido soldável, diâmetro nominal de 32mm, Tigre ou similar.  Fornecimento. (desonerado)</v>
          </cell>
          <cell r="E3230" t="str">
            <v>un</v>
          </cell>
          <cell r="F3230">
            <v>0.81</v>
          </cell>
        </row>
        <row r="3231">
          <cell r="C3231" t="str">
            <v>IT 04.65.0721 (/)</v>
          </cell>
          <cell r="D3231" t="str">
            <v>Tê de ferro galvanizado, diâmetro de 3", classe 10.  Fornecimento e instalação. (desonerado)</v>
          </cell>
          <cell r="E3231" t="str">
            <v>un</v>
          </cell>
          <cell r="F3231">
            <v>103.24</v>
          </cell>
        </row>
        <row r="3232">
          <cell r="C3232" t="str">
            <v>IT 04.65.0750 (/)</v>
          </cell>
          <cell r="D3232" t="str">
            <v>Tê de redução de aço galvanizado, diâmetro de (3/4"x1/2").  Fornecimento e instalação. (desonerado)</v>
          </cell>
          <cell r="E3232" t="str">
            <v>un</v>
          </cell>
          <cell r="F3232">
            <v>19.260000000000002</v>
          </cell>
        </row>
        <row r="3233">
          <cell r="C3233" t="str">
            <v>IT 04.65.0762 (/)</v>
          </cell>
          <cell r="D3233" t="str">
            <v>Tê de redução de aço galvanizado, diâmetro de (1 1/4"x3/4").  Fornecimento e instalação. (desonerado)</v>
          </cell>
          <cell r="E3233" t="str">
            <v>un</v>
          </cell>
          <cell r="F3233">
            <v>41.52</v>
          </cell>
        </row>
        <row r="3234">
          <cell r="C3234" t="str">
            <v>IT 04.65.0800 (/)</v>
          </cell>
          <cell r="D3234" t="str">
            <v>União de ferro galvanizado, assento plano, 3/4", classe 10.  Fornecimento e instalação. (desonerado)</v>
          </cell>
          <cell r="E3234" t="str">
            <v>un</v>
          </cell>
          <cell r="F3234">
            <v>35.57</v>
          </cell>
        </row>
        <row r="3235">
          <cell r="C3235" t="str">
            <v>IT 04.70 Colunas em Ferro Galvanizado</v>
          </cell>
        </row>
        <row r="3236">
          <cell r="C3236" t="str">
            <v>IT 04.70.0100 (/)</v>
          </cell>
          <cell r="D3236" t="str">
            <v>Coluna de ferro galvanizado de diâmetro 1 1/4", exclusive peças de derivação. (desonerado)</v>
          </cell>
          <cell r="E3236" t="str">
            <v>m</v>
          </cell>
          <cell r="F3236">
            <v>62.67</v>
          </cell>
        </row>
        <row r="3237">
          <cell r="C3237" t="str">
            <v>IT 04.70.0103 (/)</v>
          </cell>
          <cell r="D3237" t="str">
            <v>Coluna de ferro galvanizado de diâmetro 1 1/2", exclusive peças de derivação. (desonerado)</v>
          </cell>
          <cell r="E3237" t="str">
            <v>m</v>
          </cell>
          <cell r="F3237">
            <v>70.290000000000006</v>
          </cell>
        </row>
        <row r="3238">
          <cell r="C3238" t="str">
            <v>IT 04.70.0106 (/)</v>
          </cell>
          <cell r="D3238" t="str">
            <v>Coluna de ferro galvanizado de diâmetro 2", exclusive peças de derivação. (desonerado)</v>
          </cell>
          <cell r="E3238" t="str">
            <v>m</v>
          </cell>
          <cell r="F3238">
            <v>89.42</v>
          </cell>
        </row>
        <row r="3239">
          <cell r="C3239" t="str">
            <v>IT 04.75 Tubulações em Cobre para Água Quente</v>
          </cell>
        </row>
        <row r="3240">
          <cell r="C3240" t="str">
            <v>IT 04.75.0050 (A)</v>
          </cell>
          <cell r="D3240" t="str">
            <v>Tubo de cobre, classe I, diâmetro de 15mm.  Fornecimento. (desonerado)</v>
          </cell>
          <cell r="E3240" t="str">
            <v>m</v>
          </cell>
          <cell r="F3240">
            <v>26.87</v>
          </cell>
        </row>
        <row r="3241">
          <cell r="C3241" t="str">
            <v>IT 04.75.0053 (A)</v>
          </cell>
          <cell r="D3241" t="str">
            <v>Tubo de cobre, classe I, diâmetro de 22mm.  Fornecimento. (desonerado)</v>
          </cell>
          <cell r="E3241" t="str">
            <v>m</v>
          </cell>
          <cell r="F3241">
            <v>42.9</v>
          </cell>
        </row>
        <row r="3242">
          <cell r="C3242" t="str">
            <v>IT 04.75.0056 (A)</v>
          </cell>
          <cell r="D3242" t="str">
            <v>Tubo de cobre, classe I, diâmetro de 28mm.  Fornecimento. (desonerado)</v>
          </cell>
          <cell r="E3242" t="str">
            <v>m</v>
          </cell>
          <cell r="F3242">
            <v>64.64</v>
          </cell>
        </row>
        <row r="3243">
          <cell r="C3243" t="str">
            <v>IT 04.75.0062 (A)</v>
          </cell>
          <cell r="D3243" t="str">
            <v>Tubo de cobre, classe I, diâmetro de 42mm.  Fornecimento. (desonerado)</v>
          </cell>
          <cell r="E3243" t="str">
            <v>m</v>
          </cell>
          <cell r="F3243">
            <v>117.93</v>
          </cell>
        </row>
        <row r="3244">
          <cell r="C3244" t="str">
            <v>IT 04.75.0100 (A)</v>
          </cell>
          <cell r="D3244" t="str">
            <v>Tubo de cobre, classe A, diâmetro de 22mm, exclusive conexões, emendas abertura e fechamento do rasgo e isolamento.  Fornecimento. (desonerado)</v>
          </cell>
          <cell r="E3244" t="str">
            <v>m</v>
          </cell>
          <cell r="F3244">
            <v>37.869999999999997</v>
          </cell>
        </row>
        <row r="3245">
          <cell r="C3245" t="str">
            <v>IT 04.95 Corte e Abertura de Roscas</v>
          </cell>
        </row>
        <row r="3246">
          <cell r="C3246" t="str">
            <v>IT 04.95.0053 (/)</v>
          </cell>
          <cell r="D3246" t="str">
            <v>Corte e abertura de 2 roscas, por tarracha manual e instalação de conexões de PVC, com diâmetro de 3/4", exclusive a peça. (desonerado)</v>
          </cell>
          <cell r="E3246" t="str">
            <v>un</v>
          </cell>
          <cell r="F3246">
            <v>10.8</v>
          </cell>
        </row>
        <row r="3247">
          <cell r="C3247" t="str">
            <v>IT 04.95.0100 (/)</v>
          </cell>
          <cell r="D3247" t="str">
            <v>Corte e abertura de 2 roscas, por tarracha manual e instalação de conexões de ferro galvanizado, com diâmetro de 1/2"; exclusive a peça. (desonerado)</v>
          </cell>
          <cell r="E3247" t="str">
            <v>un</v>
          </cell>
          <cell r="F3247">
            <v>9.26</v>
          </cell>
        </row>
        <row r="3248">
          <cell r="C3248" t="str">
            <v>IT 04.95.0103 (/)</v>
          </cell>
          <cell r="D3248" t="str">
            <v>Corte e abertura de 2 roscas, por tarracha manual e instalação de conexões de ferro galvanizado, com diâmetro de 3/4"; exclusive a peça. (desonerado)</v>
          </cell>
          <cell r="E3248" t="str">
            <v>un</v>
          </cell>
          <cell r="F3248">
            <v>10.8</v>
          </cell>
        </row>
        <row r="3249">
          <cell r="C3249" t="str">
            <v>IT 04.95.0106 (/)</v>
          </cell>
          <cell r="D3249" t="str">
            <v>Corte e abertura de 2 roscas, por tarracha manual e instalação de conexões de ferro galvanizado, com diâmetro de 1"; exclusive a peça. (desonerado)</v>
          </cell>
          <cell r="E3249" t="str">
            <v>un</v>
          </cell>
          <cell r="F3249">
            <v>13.27</v>
          </cell>
        </row>
        <row r="3250">
          <cell r="C3250" t="str">
            <v>IT 04.95.0109 (/)</v>
          </cell>
          <cell r="D3250" t="str">
            <v>Corte e abertura de 2 roscas, por tarracha manual e instalação de conexões de ferro galvanizado, com diâmetro de 1 1/4"; exclusive a peça. (desonerado)</v>
          </cell>
          <cell r="E3250" t="str">
            <v>un</v>
          </cell>
          <cell r="F3250">
            <v>14.81</v>
          </cell>
        </row>
        <row r="3251">
          <cell r="C3251" t="str">
            <v>IT 04.95.0112 (/)</v>
          </cell>
          <cell r="D3251" t="str">
            <v>Corte e abertura de 2 roscas, por tarracha manual e instalação de conexões de ferro galvanizado, com diâmetro de 1 1/2"; exclusive a peça. (desonerado)</v>
          </cell>
          <cell r="E3251" t="str">
            <v>un</v>
          </cell>
          <cell r="F3251">
            <v>20.059999999999999</v>
          </cell>
        </row>
        <row r="3252">
          <cell r="C3252" t="str">
            <v>IT 04.95.0115 (/)</v>
          </cell>
          <cell r="D3252" t="str">
            <v>Corte e abertura de 2 roscas, por tarracha manual e instalação de conexões de ferro galvanizado, com diâmetro de 2"; exclusive a peça. (desonerado)</v>
          </cell>
          <cell r="E3252" t="str">
            <v>un</v>
          </cell>
          <cell r="F3252">
            <v>33.119999999999997</v>
          </cell>
        </row>
        <row r="3253">
          <cell r="C3253" t="str">
            <v>IT 04.95.0118 (/)</v>
          </cell>
          <cell r="D3253" t="str">
            <v>Corte e abertura de 2 roscas, por tarracha manual e instalação de conexões de ferro galvanizado, com diâmetro de 2 1/2"; exclusive a peça. (desonerado)</v>
          </cell>
          <cell r="E3253" t="str">
            <v>un</v>
          </cell>
          <cell r="F3253">
            <v>55.72</v>
          </cell>
        </row>
        <row r="3254">
          <cell r="C3254" t="str">
            <v>IT 04.95.0121 (/)</v>
          </cell>
          <cell r="D3254" t="str">
            <v>Corte e abertura de 2 roscas, por tarracha manual e instalação de conexões de ferro galvanizado, com diâmetro de 3"; exclusive a peça. (desonerado)</v>
          </cell>
          <cell r="E3254" t="str">
            <v>un</v>
          </cell>
          <cell r="F3254">
            <v>62.54</v>
          </cell>
        </row>
        <row r="3255">
          <cell r="C3255" t="str">
            <v>IT 04.95.0124 (/)</v>
          </cell>
          <cell r="D3255" t="str">
            <v>Corte e abertura de 2 roscas, por tarracha manual e instalação de conexões de ferro galvanizado, com diâmetro de 4"; exclusive a peça. (desonerado)</v>
          </cell>
          <cell r="E3255" t="str">
            <v>un</v>
          </cell>
          <cell r="F3255">
            <v>78.62</v>
          </cell>
        </row>
        <row r="3256">
          <cell r="C3256" t="str">
            <v>IT 04.98 Fixação de Tubulações</v>
          </cell>
        </row>
        <row r="3257">
          <cell r="C3257" t="str">
            <v>IT 04.98.0050 (/)</v>
          </cell>
          <cell r="D3257" t="str">
            <v>Braçadeira em aço inoxidável de 1/2", regulável.  Fornecimento e instalação. (desonerado)</v>
          </cell>
          <cell r="E3257" t="str">
            <v>un</v>
          </cell>
          <cell r="F3257">
            <v>6.02</v>
          </cell>
        </row>
        <row r="3258">
          <cell r="C3258" t="str">
            <v>IT 04.98.0100 (/)</v>
          </cell>
          <cell r="D3258" t="str">
            <v>Braçadeira em ferro de 1/2", regulável.  Fornecimento e instalação. (desonerado)</v>
          </cell>
          <cell r="E3258" t="str">
            <v>un</v>
          </cell>
          <cell r="F3258">
            <v>3.05</v>
          </cell>
        </row>
        <row r="3259">
          <cell r="C3259" t="str">
            <v>IT 04.98.0162 (/)</v>
          </cell>
          <cell r="D3259" t="str">
            <v>Braçadeira de fixação, tipo copo, estampada em chapa de ferro zincada, composta de canopla, parafusos e braçadeira propriamente dita, no diâmetro 2".  Fornecimento e instalação. (desonerado)</v>
          </cell>
          <cell r="E3259" t="str">
            <v>un</v>
          </cell>
          <cell r="F3259">
            <v>6.44</v>
          </cell>
        </row>
        <row r="3260">
          <cell r="C3260" t="str">
            <v>IT 04.98.0200 (/)</v>
          </cell>
          <cell r="D3260" t="str">
            <v>Fixação suspensa de tubulações de diâmetros variáveis, através de fita metálica galvanizada, perfurada, tipo  Walsiwa. (desonerado)</v>
          </cell>
          <cell r="E3260" t="str">
            <v>un</v>
          </cell>
          <cell r="F3260">
            <v>11.12</v>
          </cell>
        </row>
        <row r="3261">
          <cell r="C3261" t="str">
            <v>IT 04.98.0262 (/)</v>
          </cell>
          <cell r="D3261" t="str">
            <v>Suporte com 2 chumbadores, para fixação tubulações no diâmetro interno de 2".  Fornecimento e instalação. (desonerado)</v>
          </cell>
          <cell r="E3261" t="str">
            <v>un</v>
          </cell>
          <cell r="F3261">
            <v>26.56</v>
          </cell>
        </row>
        <row r="3262">
          <cell r="C3262" t="str">
            <v>IT 04.98.0265 (/)</v>
          </cell>
          <cell r="D3262" t="str">
            <v>Suporte com 2 chumbadores, para fixação de tubulações no diâmetro interno de 2 1/2" e 3".  Fornecimento e instalação. (desonerado)</v>
          </cell>
          <cell r="E3262" t="str">
            <v>un</v>
          </cell>
          <cell r="F3262">
            <v>32.18</v>
          </cell>
        </row>
        <row r="3263">
          <cell r="C3263" t="str">
            <v>IT 04.98.0268 (/)</v>
          </cell>
          <cell r="D3263" t="str">
            <v>Suporte com 2 chumbadores, para fixação de tubulações no diâmetro interno de 4" e 6".  Fornecimento e instalação. (desonerado)</v>
          </cell>
          <cell r="E3263" t="str">
            <v>un</v>
          </cell>
          <cell r="F3263">
            <v>42.06</v>
          </cell>
        </row>
        <row r="3265">
          <cell r="C3265" t="str">
            <v>IT 09.05 Caixas de Incêndio</v>
          </cell>
        </row>
        <row r="3266">
          <cell r="C3266" t="str">
            <v>IT 09.05.0050 (/)</v>
          </cell>
          <cell r="D3266" t="str">
            <v>Caixa de incêndio, de embutir padrão CBRJ, de aço, medindo (70x50x25)cm, compreendendo: 1 lance de 15m de mangueira de fibra de poliéster puro revestida internamente com borracha vulcanizada no diâmetro 1 1/2", empatada e com registro.  Fornecimento e instalação. (desonerado)</v>
          </cell>
          <cell r="E3266" t="str">
            <v>un</v>
          </cell>
          <cell r="F3266">
            <v>629.48</v>
          </cell>
        </row>
        <row r="3267">
          <cell r="C3267" t="str">
            <v>IT 09.05.0100 (/)</v>
          </cell>
          <cell r="D3267" t="str">
            <v>Caixa de incêndio, de embutir padrão CBRJ, de aço, medindo (70x50x25)cm, compreendendo: 2 lances de 15m de mangueira de fibra de poliéster puro, revestida internamente com borracha vulcanizada no diâmetro 1 1/2", empatada e com registro.  Fornecimento e instalação. (desonerado)</v>
          </cell>
          <cell r="E3267" t="str">
            <v>un</v>
          </cell>
          <cell r="F3267">
            <v>1002.24</v>
          </cell>
        </row>
        <row r="3268">
          <cell r="C3268" t="str">
            <v>IT 09.10 Splinkler</v>
          </cell>
        </row>
        <row r="3269">
          <cell r="C3269" t="str">
            <v>IT 09.10.0050 (/)</v>
          </cell>
          <cell r="D3269" t="str">
            <v>Sprinkler, bico de 1/2".  Fornecimento e instalação. (desonerado)</v>
          </cell>
          <cell r="E3269" t="str">
            <v>un</v>
          </cell>
          <cell r="F3269">
            <v>43.06</v>
          </cell>
        </row>
        <row r="3270">
          <cell r="C3270" t="str">
            <v>IT 09.10.0100 (/)</v>
          </cell>
          <cell r="D3270" t="str">
            <v>Sprinkler - cruzeta galvanizada de 2 1/2".  Fornecimento e instalação. (desonerado)</v>
          </cell>
          <cell r="E3270" t="str">
            <v>un</v>
          </cell>
          <cell r="F3270">
            <v>149.80000000000001</v>
          </cell>
        </row>
        <row r="3271">
          <cell r="C3271" t="str">
            <v>IT 09.10.0150 (/)</v>
          </cell>
          <cell r="D3271" t="str">
            <v>Sprinkler - joelho de 45° de ferro galvanizado 2 1/2".  Fornecimento e instalação. (desonerado)</v>
          </cell>
          <cell r="E3271" t="str">
            <v>un</v>
          </cell>
          <cell r="F3271">
            <v>76.42</v>
          </cell>
        </row>
        <row r="3272">
          <cell r="C3272" t="str">
            <v>IT 09.10.0200 (/)</v>
          </cell>
          <cell r="D3272" t="str">
            <v>Sprinkler - redução de ferro galvanizado (2 1/2"x2").  Fornecimento e instalação. (desonerado)</v>
          </cell>
          <cell r="E3272" t="str">
            <v>un</v>
          </cell>
          <cell r="F3272">
            <v>27.35</v>
          </cell>
        </row>
        <row r="3273">
          <cell r="C3273" t="str">
            <v>IT 09.15 Chafarizes</v>
          </cell>
        </row>
        <row r="3274">
          <cell r="C3274" t="str">
            <v>IT 09.15.0050 (/)</v>
          </cell>
          <cell r="D3274" t="str">
            <v>Distribuidor de água em tubos de ferro galvanizado, rosca BS de 6", vedável nas duas bordas com flanges de 6".  Fornecimento e instalação. (desonerado)</v>
          </cell>
          <cell r="E3274" t="str">
            <v>un</v>
          </cell>
          <cell r="F3274">
            <v>482.13</v>
          </cell>
        </row>
        <row r="3275">
          <cell r="C3275" t="str">
            <v>IT 09.15.0250 (A)</v>
          </cell>
          <cell r="D3275" t="str">
            <v>Panela hidráulica para efeitos visuais em chafariz, em chapa galvanizada nº 16, diâmetro de 1,20m, 50 bicos para jato sólido, de ferro galvanizado de 1/2".  Fornecimento e instalação. (desonerado)</v>
          </cell>
          <cell r="E3275" t="str">
            <v>un</v>
          </cell>
          <cell r="F3275">
            <v>2462.5700000000002</v>
          </cell>
        </row>
        <row r="3276">
          <cell r="C3276" t="str">
            <v>IT 09.15.0300 (B)</v>
          </cell>
          <cell r="D3276" t="str">
            <v>Panela hidráulica para efeitos visuais em chafariz, em chapa galvanizada nº 16, diâmetro de 60cm, 44 bicos de jatos em ferro galvanizado de 1", 3/4" e 1/2", sendo 12 bicos com joelho de ferro galvanizado de 1/2" (jato sólido horizontal) e 32 bicos de ferro galvanizado de 1/2" (jato sólido vertical).  Fornecimento e instalação. (desonerado)</v>
          </cell>
          <cell r="E3276" t="str">
            <v>un</v>
          </cell>
          <cell r="F3276">
            <v>1840.53</v>
          </cell>
        </row>
        <row r="3277">
          <cell r="C3277" t="str">
            <v>IT 09.15.0500 (A)</v>
          </cell>
          <cell r="D3277" t="str">
            <v>Sistema de filtragem composto de 2 telas galvanizadas para proteção de sucção de bomba, inclusive cantoneiras e barras chatas de fixação.  Fornecimento e instalação. (desonerado)</v>
          </cell>
          <cell r="E3277" t="str">
            <v>m2</v>
          </cell>
          <cell r="F3277">
            <v>388.2</v>
          </cell>
        </row>
        <row r="3278">
          <cell r="C3278" t="str">
            <v>IT 09.20 Hidrantes</v>
          </cell>
        </row>
        <row r="3279">
          <cell r="C3279" t="str">
            <v>IT 09.20.0050 (A)</v>
          </cell>
          <cell r="D3279" t="str">
            <v>Hidrante de coluna completo, para linha de 100mm; inclusive peças complementares até o início da tubulação horizontal e fornecimento do material para rejuntamento.  Fornecimento e instalação. (desonerado)</v>
          </cell>
          <cell r="E3279" t="str">
            <v>un</v>
          </cell>
          <cell r="F3279">
            <v>6082.31</v>
          </cell>
        </row>
        <row r="3280">
          <cell r="C3280" t="str">
            <v>IT 09.25 Hidrômetros e Abrigos para Hidrômetros e Bombas</v>
          </cell>
        </row>
        <row r="3281">
          <cell r="C3281" t="str">
            <v>IT 09.25.0050 (/)</v>
          </cell>
          <cell r="D3281" t="str">
            <v>Fornecimento de hidrômetro de 1/2". (desonerado)</v>
          </cell>
          <cell r="E3281" t="str">
            <v>un</v>
          </cell>
          <cell r="F3281">
            <v>112.48</v>
          </cell>
        </row>
        <row r="3282">
          <cell r="C3282" t="str">
            <v>IT 09.25.0053 (/)</v>
          </cell>
          <cell r="D3282" t="str">
            <v>Fornecimento de hidrômetro de 3/4". (desonerado)</v>
          </cell>
          <cell r="E3282" t="str">
            <v>un</v>
          </cell>
          <cell r="F3282">
            <v>121.68</v>
          </cell>
        </row>
        <row r="3283">
          <cell r="C3283" t="str">
            <v>IT 09.25.0056 (/)</v>
          </cell>
          <cell r="D3283" t="str">
            <v>Fornecimento de hidrômetro de 1". (desonerado)</v>
          </cell>
          <cell r="E3283" t="str">
            <v>un</v>
          </cell>
          <cell r="F3283">
            <v>430.56</v>
          </cell>
        </row>
        <row r="3284">
          <cell r="C3284" t="str">
            <v>IT 09.25.0300 (/)</v>
          </cell>
          <cell r="D3284" t="str">
            <v>Abrigo para hidrômetro de 1/2" ou 3/4" nas dimensões de (70x25x50)cm, em alvenaria de tijolos, paredes de meia vez, revestidas com argamassa de cimento e saibro no traço de 1:6,  tampão de concreto armado de 6cm de espessura, fck=15MPa, porta de ferro nº 16 e  cadeado de 30mm. (desonerado)</v>
          </cell>
          <cell r="E3284" t="str">
            <v>un</v>
          </cell>
          <cell r="F3284">
            <v>732.34</v>
          </cell>
        </row>
        <row r="3285">
          <cell r="C3285" t="str">
            <v>IT 09.25.0303 (/)</v>
          </cell>
          <cell r="D3285" t="str">
            <v>Abrigo para hidrômetro de 1/2" ou 3/4" nas dimensões de (80x40x50)cm, em alvenaria de tijolos, paredes de meia vez, revestidas com argamassa de cimento e saibro no traço de 1:6,  tampão de concreto armado de 6cm de espessura, fck=15MPa, porta de (70x40)cm em chapa de ferro nº 16 e cadeado de 30mm. (desonerado)</v>
          </cell>
          <cell r="E3285" t="str">
            <v>un</v>
          </cell>
          <cell r="F3285">
            <v>737.33</v>
          </cell>
        </row>
        <row r="3286">
          <cell r="C3286" t="str">
            <v>IT 09.25.0306 (/)</v>
          </cell>
          <cell r="D3286" t="str">
            <v>Abrigo para hidrômetro de 1/2" ou 3/4" nas dimensões de (80x40x50)cm, em alvenaria de tijolo maciço de (7x10x20)cm, paredes de meia vez, revestidas com argamassa de cimento e areia no traço de 1:4,  tampão de concreto armado de 6cm de espessura, fck=15MPa, porta de ferro em barras horizontais de 11/4"x1/4", a cada 10cm, inclusive instalação e cadeado de 30mm. (desonerado)</v>
          </cell>
          <cell r="E3286" t="str">
            <v>un</v>
          </cell>
          <cell r="F3286">
            <v>468.93</v>
          </cell>
        </row>
        <row r="3287">
          <cell r="C3287" t="str">
            <v>IT 09.25.0350 (/)</v>
          </cell>
          <cell r="D3287" t="str">
            <v>Abrigo para hidrômetro de 1" nas dimensões de (90x30x50)cm, em alvenaria de tijolos, paredes de meia vez, revestidas com argamassa de cimento e saibro no traço de 1:6,  tampão de concreto armado de 6cm de espessura, fck=15MPa, porta de (70x40)cm em chapa de ferro nº 16 e cadeado de 30mm. (desonerado)</v>
          </cell>
          <cell r="E3287" t="str">
            <v>un</v>
          </cell>
          <cell r="F3287">
            <v>737.33</v>
          </cell>
        </row>
        <row r="3288">
          <cell r="C3288" t="str">
            <v>IT 09.25.0400 (/)</v>
          </cell>
          <cell r="D3288" t="str">
            <v>Abrigo para hidrômetro de 1 1/2" nas dimensões de (110x50x60)cm, em alvenaria de tijolos, paredes de meia vez, revestidas com argamassa de cimento e saibro no traço de 1:6,  tampão de concreto armado de 6cm de espessura, fck=15MPa, porta de (80x40)cm em chapa de ferro nº 16 e cadeado de 30mm. (desonerado)</v>
          </cell>
          <cell r="E3288" t="str">
            <v>un</v>
          </cell>
          <cell r="F3288">
            <v>806.83</v>
          </cell>
        </row>
        <row r="3289">
          <cell r="C3289" t="str">
            <v>IT 09.25.0450 (/)</v>
          </cell>
          <cell r="D3289" t="str">
            <v>Abrigo para bomba nas dimensões de (70x50x50)cm, em alvenaria de tijolos, paredes de meia vez, revestidas com argamassa de cimento e saibro no traço de 1:6, cobertura de concreto armado de 6cm de espessura, fck=15MPa, porta de (60x40)cm em chapa de ferro nº 16 e cadeado de 30mm. (desonerado)</v>
          </cell>
          <cell r="E3289" t="str">
            <v>un</v>
          </cell>
          <cell r="F3289">
            <v>738.55</v>
          </cell>
        </row>
        <row r="3290">
          <cell r="C3290" t="str">
            <v>IT 09.30 Registro de Gaveta</v>
          </cell>
        </row>
        <row r="3291">
          <cell r="C3291" t="str">
            <v>IT 09.30.0050 (/)</v>
          </cell>
          <cell r="D3291" t="str">
            <v>Registro de gaveta, em bronze, com diâmetro de 1/2".  Fornecimento e instalação. (desonerado)</v>
          </cell>
          <cell r="E3291" t="str">
            <v>un</v>
          </cell>
          <cell r="F3291">
            <v>40.58</v>
          </cell>
        </row>
        <row r="3292">
          <cell r="C3292" t="str">
            <v>IT 09.30.0053 (/)</v>
          </cell>
          <cell r="D3292" t="str">
            <v>Registro de gaveta, em bronze, com diâmetro de 3/4".  Fornecimento e instalação. (desonerado)</v>
          </cell>
          <cell r="E3292" t="str">
            <v>un</v>
          </cell>
          <cell r="F3292">
            <v>38.29</v>
          </cell>
        </row>
        <row r="3293">
          <cell r="C3293" t="str">
            <v>IT 09.30.0056 (/)</v>
          </cell>
          <cell r="D3293" t="str">
            <v>Registro de gaveta, em bronze, com diâmetro de 1".  Fornecimento e instalação. (desonerado)</v>
          </cell>
          <cell r="E3293" t="str">
            <v>un</v>
          </cell>
          <cell r="F3293">
            <v>57.25</v>
          </cell>
        </row>
        <row r="3294">
          <cell r="C3294" t="str">
            <v>IT 09.30.0059 (/)</v>
          </cell>
          <cell r="D3294" t="str">
            <v>Registro de gaveta, em bronze, com diâmetro de 1 1/4".  Fornecimento e instalação. (desonerado)</v>
          </cell>
          <cell r="E3294" t="str">
            <v>un</v>
          </cell>
          <cell r="F3294">
            <v>61.89</v>
          </cell>
        </row>
        <row r="3295">
          <cell r="C3295" t="str">
            <v>IT 09.30.0062 (/)</v>
          </cell>
          <cell r="D3295" t="str">
            <v>Registro de gaveta, em bronze, com diâmetro de 1 1/2".  Fornecimento e instalação. (desonerado)</v>
          </cell>
          <cell r="E3295" t="str">
            <v>un</v>
          </cell>
          <cell r="F3295">
            <v>89.45</v>
          </cell>
        </row>
        <row r="3296">
          <cell r="C3296" t="str">
            <v>IT 09.30.0065 (/)</v>
          </cell>
          <cell r="D3296" t="str">
            <v>Registro de gaveta, em bronze, com diâmetro de 2".  Fornecimento e instalação. (desonerado)</v>
          </cell>
          <cell r="E3296" t="str">
            <v>un</v>
          </cell>
          <cell r="F3296">
            <v>110.09</v>
          </cell>
        </row>
        <row r="3297">
          <cell r="C3297" t="str">
            <v>IT 09.30.0068 (/)</v>
          </cell>
          <cell r="D3297" t="str">
            <v>Registro de gaveta, em bronze, com diâmetro de 2 1/2".  Fornecimento e instalação. (desonerado)</v>
          </cell>
          <cell r="E3297" t="str">
            <v>un</v>
          </cell>
          <cell r="F3297">
            <v>224.26</v>
          </cell>
        </row>
        <row r="3298">
          <cell r="C3298" t="str">
            <v>IT 09.30.0071 (/)</v>
          </cell>
          <cell r="D3298" t="str">
            <v>Registro de gaveta, em bronze, com diâmetro de 3".  Fornecimento e instalação. (desonerado)</v>
          </cell>
          <cell r="E3298" t="str">
            <v>un</v>
          </cell>
          <cell r="F3298">
            <v>294.73</v>
          </cell>
        </row>
        <row r="3299">
          <cell r="C3299" t="str">
            <v>IT 09.30.0074 (/)</v>
          </cell>
          <cell r="D3299" t="str">
            <v>Registro de gaveta, em bronze, com diâmetro de 4".  Fornecimento e instalação. (desonerado)</v>
          </cell>
          <cell r="E3299" t="str">
            <v>un</v>
          </cell>
          <cell r="F3299">
            <v>577.99</v>
          </cell>
        </row>
        <row r="3300">
          <cell r="C3300" t="str">
            <v>IT 09.30.0109 (A)</v>
          </cell>
          <cell r="D3300" t="str">
            <v>Registro de gaveta, em bronze, com diâmetro de 1 1/4", com acabamento.  Fornecimento e instalação. (desonerado)</v>
          </cell>
          <cell r="E3300" t="str">
            <v>un</v>
          </cell>
          <cell r="F3300">
            <v>76.010000000000005</v>
          </cell>
        </row>
        <row r="3301">
          <cell r="C3301" t="str">
            <v>IT 09.30.0112 (A)</v>
          </cell>
          <cell r="D3301" t="str">
            <v>Registro de gaveta, em bronze, com diâmetro de 1 1/2", com acabamento.  Fornecimento e instalação. (desonerado)</v>
          </cell>
          <cell r="E3301" t="str">
            <v>un</v>
          </cell>
          <cell r="F3301">
            <v>101.34</v>
          </cell>
        </row>
        <row r="3302">
          <cell r="C3302" t="str">
            <v>IT 09.30.0150 (/)</v>
          </cell>
          <cell r="D3302" t="str">
            <v>Registro de gaveta, diâmetro de 3/4", F.271, Niagara ou similar.  Fornecimento e instalação. (desonerado)</v>
          </cell>
          <cell r="E3302" t="str">
            <v>un</v>
          </cell>
          <cell r="F3302">
            <v>33.28</v>
          </cell>
        </row>
        <row r="3303">
          <cell r="C3303" t="str">
            <v>IT 09.30.0153 (/)</v>
          </cell>
          <cell r="D3303" t="str">
            <v>Registro de gaveta Niagara ou similar, F.271, diâmetro de 1".  Fornecimento e instalação. (desonerado)</v>
          </cell>
          <cell r="E3303" t="str">
            <v>un</v>
          </cell>
          <cell r="F3303">
            <v>55.59</v>
          </cell>
        </row>
        <row r="3304">
          <cell r="C3304" t="str">
            <v>IT 09.30.0156 (/)</v>
          </cell>
          <cell r="D3304" t="str">
            <v>Registro de gaveta Niagara ou similar, F.271, diâmetro de 2".  Fornecimento e instalação. (desonerado)</v>
          </cell>
          <cell r="E3304" t="str">
            <v>un</v>
          </cell>
          <cell r="F3304">
            <v>128.94999999999999</v>
          </cell>
        </row>
        <row r="3305">
          <cell r="C3305" t="str">
            <v>IT 09.30.0215 (/)</v>
          </cell>
          <cell r="D3305" t="str">
            <v>Registro de gaveta chato, em ferro fundido, com flanges internos em bronze, com diâmetro de 6" (150mm).  Fornecimento e instalação. (desonerado)</v>
          </cell>
          <cell r="E3305" t="str">
            <v>un</v>
          </cell>
          <cell r="F3305">
            <v>1045.7</v>
          </cell>
        </row>
        <row r="3306">
          <cell r="C3306" t="str">
            <v>IT 09.35 Válvulas em Bronze e em Ferro Fundido</v>
          </cell>
        </row>
        <row r="3307">
          <cell r="C3307" t="str">
            <v>IT 09.35.0050 (/)</v>
          </cell>
          <cell r="D3307" t="str">
            <v>Válvula de esfera em bronze, com diâmetro de 3/4", referência 1552, Deca ou similar.  Fornecimentoe instalação(desonerado)</v>
          </cell>
          <cell r="E3307" t="str">
            <v>un</v>
          </cell>
          <cell r="F3307">
            <v>51.64</v>
          </cell>
        </row>
        <row r="3308">
          <cell r="C3308" t="str">
            <v>IT 09.35.0303 (/)</v>
          </cell>
          <cell r="D3308" t="str">
            <v>Válvula de pé com crivo, em bronze, com diâmetro de 3/4".  Fornecimento e instalação. (desonerado)</v>
          </cell>
          <cell r="E3308" t="str">
            <v>un</v>
          </cell>
          <cell r="F3308">
            <v>52.9</v>
          </cell>
        </row>
        <row r="3309">
          <cell r="C3309" t="str">
            <v>IT 09.35.0306 (/)</v>
          </cell>
          <cell r="D3309" t="str">
            <v>Válvula de pé com crivo, em bronze, com diâmetro de 1".  Fornecimento e instalação. (desonerado)</v>
          </cell>
          <cell r="E3309" t="str">
            <v>un</v>
          </cell>
          <cell r="F3309">
            <v>53.64</v>
          </cell>
        </row>
        <row r="3310">
          <cell r="C3310" t="str">
            <v>IT 09.35.0309 (/)</v>
          </cell>
          <cell r="D3310" t="str">
            <v>Válvula de pé com crivo, em bronze, com diâmetro de 1 1/4".  Fornecimento e instalação. (desonerado)</v>
          </cell>
          <cell r="E3310" t="str">
            <v>un</v>
          </cell>
          <cell r="F3310">
            <v>84.69</v>
          </cell>
        </row>
        <row r="3311">
          <cell r="C3311" t="str">
            <v>IT 09.35.0312 (/)</v>
          </cell>
          <cell r="D3311" t="str">
            <v>Válvula de pé com crivo, em bronze, com diâmetro de 1 1/2".  Fornecimento e instalação. (desonerado)</v>
          </cell>
          <cell r="E3311" t="str">
            <v>un</v>
          </cell>
          <cell r="F3311">
            <v>91.43</v>
          </cell>
        </row>
        <row r="3312">
          <cell r="C3312" t="str">
            <v>IT 09.35.0315 (/)</v>
          </cell>
          <cell r="D3312" t="str">
            <v>Válvula de pé com crivo, em bronze, com diâmetro de 2".  Fornecimento e instalação. (desonerado)</v>
          </cell>
          <cell r="E3312" t="str">
            <v>un</v>
          </cell>
          <cell r="F3312">
            <v>128.1</v>
          </cell>
        </row>
        <row r="3313">
          <cell r="C3313" t="str">
            <v>IT 09.35.0321 (/)</v>
          </cell>
          <cell r="D3313" t="str">
            <v>Válvula de pé com crivo, em bronze, com diâmetro de 3".  Fornecimento e instalação. (desonerado)</v>
          </cell>
          <cell r="E3313" t="str">
            <v>un</v>
          </cell>
          <cell r="F3313">
            <v>270.99</v>
          </cell>
        </row>
        <row r="3314">
          <cell r="C3314" t="str">
            <v>IT 09.35.0324 (/)</v>
          </cell>
          <cell r="D3314" t="str">
            <v>Válvula de pé com crivo, em bronze, com diâmetro de 4".  Fornecimento e instalação. (desonerado)</v>
          </cell>
          <cell r="E3314" t="str">
            <v>un</v>
          </cell>
          <cell r="F3314">
            <v>485.85</v>
          </cell>
        </row>
        <row r="3315">
          <cell r="C3315" t="str">
            <v>IT 09.35.0503 (/)</v>
          </cell>
          <cell r="D3315" t="str">
            <v>Válvula de retenção horizontal em bronze, com diâmetro de 3/4".  Fornecimento e instalação. (desonerado)</v>
          </cell>
          <cell r="E3315" t="str">
            <v>un</v>
          </cell>
          <cell r="F3315">
            <v>75.52</v>
          </cell>
        </row>
        <row r="3316">
          <cell r="C3316" t="str">
            <v>IT 09.35.0506 (/)</v>
          </cell>
          <cell r="D3316" t="str">
            <v>Válvula de retenção horizontal em bronze, com diâmetro de 1".  Fornecimento e instalação. (desonerado)</v>
          </cell>
          <cell r="E3316" t="str">
            <v>un</v>
          </cell>
          <cell r="F3316">
            <v>94.33</v>
          </cell>
        </row>
        <row r="3317">
          <cell r="C3317" t="str">
            <v>IT 09.35.0512 (/)</v>
          </cell>
          <cell r="D3317" t="str">
            <v>Válvula de retenção horizontal em bronze, com diâmetro de 1 1/2".  Fornecimento e instalação. (desonerado)</v>
          </cell>
          <cell r="E3317" t="str">
            <v>un</v>
          </cell>
          <cell r="F3317">
            <v>240.17</v>
          </cell>
        </row>
        <row r="3318">
          <cell r="C3318" t="str">
            <v>IT 09.35.0515 (/)</v>
          </cell>
          <cell r="D3318" t="str">
            <v>Válvula de retenção horizontal em bronze, com diâmetro de 2".  Fornecimento e instalação. (desonerado)</v>
          </cell>
          <cell r="E3318" t="str">
            <v>un</v>
          </cell>
          <cell r="F3318">
            <v>346.22</v>
          </cell>
        </row>
        <row r="3319">
          <cell r="C3319" t="str">
            <v>IT 09.35.0550 (/)</v>
          </cell>
          <cell r="D3319" t="str">
            <v>Válvula de retenção horizontal, de ferro fundido, com anel de vedação em bronze, flangeada, diâmetro nominal de 150mm.  Fornecimento e instalação. (desonerado)</v>
          </cell>
          <cell r="E3319" t="str">
            <v>un</v>
          </cell>
          <cell r="F3319">
            <v>2616.9899999999998</v>
          </cell>
        </row>
        <row r="3320">
          <cell r="C3320" t="str">
            <v>IT 09.35.0603 (/)</v>
          </cell>
          <cell r="D3320" t="str">
            <v>Válvula de retenção vertical em bronze, com diâmetro de 3/4".  Fornecimento e instalação. (desonerado)</v>
          </cell>
          <cell r="E3320" t="str">
            <v>un</v>
          </cell>
          <cell r="F3320">
            <v>49.27</v>
          </cell>
        </row>
        <row r="3321">
          <cell r="C3321" t="str">
            <v>IT 09.35.0606 (/)</v>
          </cell>
          <cell r="D3321" t="str">
            <v>Válvula de retenção vertical em bronze, com diâmetro de 1".  Fornecimento e instalação. (desonerado)</v>
          </cell>
          <cell r="E3321" t="str">
            <v>un</v>
          </cell>
          <cell r="F3321">
            <v>57.22</v>
          </cell>
        </row>
        <row r="3322">
          <cell r="C3322" t="str">
            <v>IT 09.35.0609 (/)</v>
          </cell>
          <cell r="D3322" t="str">
            <v>Válvula de retenção vertical em bronze, com diâmetro de 1 1/4".  Fornecimento e instalação. (desonerado)</v>
          </cell>
          <cell r="E3322" t="str">
            <v>un</v>
          </cell>
          <cell r="F3322">
            <v>86.76</v>
          </cell>
        </row>
        <row r="3323">
          <cell r="C3323" t="str">
            <v>IT 09.35.0612 (/)</v>
          </cell>
          <cell r="D3323" t="str">
            <v>Válvula de retenção vertical em bronze, com diâmetro de 1 1/2".  Fornecimento e instalação. (desonerado)</v>
          </cell>
          <cell r="E3323" t="str">
            <v>un</v>
          </cell>
          <cell r="F3323">
            <v>101.18</v>
          </cell>
        </row>
        <row r="3324">
          <cell r="C3324" t="str">
            <v>IT 09.35.0615 (/)</v>
          </cell>
          <cell r="D3324" t="str">
            <v>Válvula de retenção vertical em bronze, com diâmetro de 2".  Fornecimento e instalação. (desonerado)</v>
          </cell>
          <cell r="E3324" t="str">
            <v>un</v>
          </cell>
          <cell r="F3324">
            <v>121.71</v>
          </cell>
        </row>
        <row r="3325">
          <cell r="C3325" t="str">
            <v>IT 09.35.0618 (/)</v>
          </cell>
          <cell r="D3325" t="str">
            <v>Válvula de retenção vertical em bronze, com diâmetro de 2 1/2".  Fornecimento e instalação. (desonerado)</v>
          </cell>
          <cell r="E3325" t="str">
            <v>un</v>
          </cell>
          <cell r="F3325">
            <v>255.6</v>
          </cell>
        </row>
        <row r="3326">
          <cell r="C3326" t="str">
            <v>IT 09.35.0621 (/)</v>
          </cell>
          <cell r="D3326" t="str">
            <v>Válvula de retenção vertical em bronze, com diâmetro de 3".  Fornecimento e instalação. (desonerado)</v>
          </cell>
          <cell r="E3326" t="str">
            <v>un</v>
          </cell>
          <cell r="F3326">
            <v>293.95999999999998</v>
          </cell>
        </row>
        <row r="3327">
          <cell r="C3327" t="str">
            <v>IT 09.35.0624 (/)</v>
          </cell>
          <cell r="D3327" t="str">
            <v>Válvula de retenção vertical em bronze, com diâmetro de 4".  Fornecimento e instalação. (desonerado)</v>
          </cell>
          <cell r="E3327" t="str">
            <v>un</v>
          </cell>
          <cell r="F3327">
            <v>516.82000000000005</v>
          </cell>
        </row>
        <row r="3328">
          <cell r="C3328" t="str">
            <v>IT 09.40 Ligações Prediais de Água Potável</v>
          </cell>
        </row>
        <row r="3329">
          <cell r="C3329" t="str">
            <v>IT 09.40.0050 (B)</v>
          </cell>
          <cell r="D3329" t="str">
            <v>Ligacao domiciliar de agua, compreendendo: colar de tomada, tubo, registro de esfera e caixa para registro. (desonerado)</v>
          </cell>
          <cell r="E3329" t="str">
            <v>un</v>
          </cell>
          <cell r="F3329">
            <v>206.6</v>
          </cell>
        </row>
        <row r="3330">
          <cell r="C3330" t="str">
            <v>IT 09.40.0053 (A)</v>
          </cell>
          <cell r="D3330" t="str">
            <v>Conjunto de materiais para cavalete de ramal predial de água, padrão normal, tipo A de 1/2".  Fornecimento. (desonerado)</v>
          </cell>
          <cell r="E3330" t="str">
            <v>un</v>
          </cell>
          <cell r="F3330">
            <v>56.95</v>
          </cell>
        </row>
        <row r="3331">
          <cell r="C3331" t="str">
            <v>IT 09.40.0056 (A)</v>
          </cell>
          <cell r="D3331" t="str">
            <v>Conjunto de materiais para cavalete de ramal predial de água, padrão normal, tipo A 3/4".  Fornecimento. (desonerado)</v>
          </cell>
          <cell r="E3331" t="str">
            <v>un</v>
          </cell>
          <cell r="F3331">
            <v>57.33</v>
          </cell>
        </row>
        <row r="3332">
          <cell r="C3332" t="str">
            <v>IT 09.40.0059 (A)</v>
          </cell>
          <cell r="D3332" t="str">
            <v>Conjunto de materiais para cavalete de ramal predial de água, padrão normal, tipo A de 1".  Fornecimento. (desonerado)</v>
          </cell>
          <cell r="E3332" t="str">
            <v>un</v>
          </cell>
          <cell r="F3332">
            <v>110.15</v>
          </cell>
        </row>
        <row r="3333">
          <cell r="C3333" t="str">
            <v>IT 09.40.0062 (A)</v>
          </cell>
          <cell r="D3333" t="str">
            <v>Conjunto de materiais para cavalete de ramal predial de água, padrão normal, tipo A de 1 1/2".  Fornecimento. (desonerado)</v>
          </cell>
          <cell r="E3333" t="str">
            <v>un</v>
          </cell>
          <cell r="F3333">
            <v>201.95</v>
          </cell>
        </row>
        <row r="3334">
          <cell r="C3334" t="str">
            <v>IT 09.45 Ligações Prediais e Abrigos de Gás</v>
          </cell>
        </row>
        <row r="3335">
          <cell r="C3335" t="str">
            <v>IT 09.45.0050 (/)</v>
          </cell>
          <cell r="D3335" t="str">
            <v>Abrigo para 2 botijões de gás de 45Kg, exclusive ligações, nas dimensões de (80x60x150)cm, em alvenaria de tijolos, paredes de meia vez, revestidas com argamassa de cimento e saibro no traço de 1:6, com piso e cobertura em concreto armado fck=15MPa com espessura de 6cm. (desonerado)</v>
          </cell>
          <cell r="E3335" t="str">
            <v>un</v>
          </cell>
          <cell r="F3335">
            <v>657.96</v>
          </cell>
        </row>
        <row r="3336">
          <cell r="C3336" t="str">
            <v>IT 09.45.0100 (/)</v>
          </cell>
          <cell r="D3336" t="str">
            <v>Abrigo para 4 botijões de gás de 45Kg, exclusive ligações, nas dimensões de (140x60x150)cm, em alvenaria de tijolos, paredes de meia vez, revestidas com argamassa de cimento e saibro no traço de 1:6, com piso e cobertura em concreto armado fck=15MPa, com espessura de 6cm. (desonerado)</v>
          </cell>
          <cell r="E3336" t="str">
            <v>un</v>
          </cell>
          <cell r="F3336">
            <v>803.66</v>
          </cell>
        </row>
        <row r="3337">
          <cell r="C3337" t="str">
            <v>IT 09.50 Instalação de Gás de Ferro Galvanizado em Aparelhos Individuais</v>
          </cell>
        </row>
        <row r="3338">
          <cell r="C3338" t="str">
            <v>IT 09.50.0050 (A)</v>
          </cell>
          <cell r="D3338" t="str">
            <v>Instalação de aquecedor a gás encanado, exclusive fornecimento do aparelho, compreendendo: 8m de tubo de cobre, classe I de 22mm, conexões e chaminé de alumínio e veneziana.  Instalação e assentamento. (desonerado)</v>
          </cell>
          <cell r="E3338" t="str">
            <v>un</v>
          </cell>
          <cell r="F3338">
            <v>989.3</v>
          </cell>
        </row>
        <row r="3339">
          <cell r="C3339" t="str">
            <v>IT 09.50.0100 (A)</v>
          </cell>
          <cell r="D3339" t="str">
            <v>Instalação de fogão a gás encanado, exclusive fornecimento do aparelho, compreendendo: 15m de tubo de cobre classe industrial, conexões e válvula de esfera.  Instalação e assentamento. (desonerado)</v>
          </cell>
          <cell r="E3339" t="str">
            <v>un</v>
          </cell>
          <cell r="F3339">
            <v>1213.22</v>
          </cell>
        </row>
        <row r="3340">
          <cell r="C3340" t="str">
            <v>IT 09.50.0150 (A)</v>
          </cell>
          <cell r="D3340" t="str">
            <v>Instalação de fogão a gás de botijões de 45 Kg (exclusive este), com 5m de tubo de ferro galvanizado sem costura de 1/2", conexões, reguladores e demais peças necessárias.  Instalação e assentamento. (desonerado)</v>
          </cell>
          <cell r="E3340" t="str">
            <v>un</v>
          </cell>
          <cell r="F3340">
            <v>400.31</v>
          </cell>
        </row>
        <row r="3341">
          <cell r="C3341" t="str">
            <v>IT 09.99 Diversos</v>
          </cell>
        </row>
        <row r="3342">
          <cell r="C3342" t="str">
            <v>IT 09.99.0050 (/)</v>
          </cell>
          <cell r="D3342" t="str">
            <v>Haste de prolongamento com quadrado e boca de chave em ferro trefilado, pintado com tinta betuminosa com diâmetro de 1 1/8"  e comprimento de 100m para registros, válvulas e afins. Fornecimento e instalação. (desonerado)</v>
          </cell>
          <cell r="E3342" t="str">
            <v>un</v>
          </cell>
          <cell r="F3342">
            <v>1448.75</v>
          </cell>
        </row>
        <row r="3344">
          <cell r="C3344" t="str">
            <v>IT 14.05 Tubulações em PVC rígido para Esgotos e Águas Pluviais</v>
          </cell>
        </row>
        <row r="3345">
          <cell r="C3345" t="str">
            <v>IT 14.05.0050 (/)</v>
          </cell>
          <cell r="D3345" t="str">
            <v>Ligação à coluna de gordura do esgoto de pias em tubo de PVC rígido com diâmetro de 50mm, com conexões.  Fornecimento e instalação. (desonerado)</v>
          </cell>
          <cell r="E3345" t="str">
            <v>un</v>
          </cell>
          <cell r="F3345">
            <v>45.48</v>
          </cell>
        </row>
        <row r="3346">
          <cell r="C3346" t="str">
            <v>IT 14.05.0100 (A)</v>
          </cell>
          <cell r="D3346" t="str">
            <v>Tubo de PVC rígido, soldável, para esgoto, com diâmetro de 40mm, inclusive conexões e emendas, exclusive abertura e fechamento de rasgo.  Fornecimento e instalação. (desonerado)</v>
          </cell>
          <cell r="E3346" t="str">
            <v>m</v>
          </cell>
          <cell r="F3346">
            <v>12.16</v>
          </cell>
        </row>
        <row r="3347">
          <cell r="C3347" t="str">
            <v>IT 14.05.0103 (/)</v>
          </cell>
          <cell r="D3347" t="str">
            <v>Tubo de PVC rígido para esgoto, com diâmetro de 50mm.  Fornecimento e instalação. (desonerado)</v>
          </cell>
          <cell r="E3347" t="str">
            <v>m</v>
          </cell>
          <cell r="F3347">
            <v>18.39</v>
          </cell>
        </row>
        <row r="3348">
          <cell r="C3348" t="str">
            <v>IT 14.05.0106 (A)</v>
          </cell>
          <cell r="D3348" t="str">
            <v>Tubo de PVC rígido, soldável, para esgoto e águas pluviais, com diâmetro de 75mm, inclusive conexões e emendas, exclusive abertura e fechamento de rasgo.  Fornecimento e instalação. (desonerado)</v>
          </cell>
          <cell r="E3348" t="str">
            <v>m</v>
          </cell>
          <cell r="F3348">
            <v>33.869999999999997</v>
          </cell>
        </row>
        <row r="3349">
          <cell r="C3349" t="str">
            <v>IT 14.05.0109 (A)</v>
          </cell>
          <cell r="D3349" t="str">
            <v>Tubo de PVC rígido de 100mm, soldável, para esgoto e águas pluviais, inclusive conexões e emendas, exclusive abertura e fechamento de rasgo.  Fornecimento e instalação. (desonerado)</v>
          </cell>
          <cell r="E3349" t="str">
            <v>m</v>
          </cell>
          <cell r="F3349">
            <v>23.49</v>
          </cell>
        </row>
        <row r="3350">
          <cell r="C3350" t="str">
            <v>IT 14.05.0112 (B)</v>
          </cell>
          <cell r="D3350" t="str">
            <v>Tubo de PVC rígido de 150mm, soldável, série normal, para esgoto e águas pluviais, inclusive conexões e emendas, exclusive abertura e fechamento de rasgo.  Fornecimento e instalação. (desonerado)</v>
          </cell>
          <cell r="E3350" t="str">
            <v>m</v>
          </cell>
          <cell r="F3350">
            <v>33.76</v>
          </cell>
        </row>
        <row r="3351">
          <cell r="C3351" t="str">
            <v>IT 14.05.0115 (A)</v>
          </cell>
          <cell r="D3351" t="str">
            <v>Tubo de PVC rígido, soldável, para esgoto e águas pluviais, com diâmetro de 200mm, inclusive conexões e emendas, exclusive abertura e fechamento de rasgo.  Fornecimento e instalação. (desonerado)</v>
          </cell>
          <cell r="E3351" t="str">
            <v>m</v>
          </cell>
          <cell r="F3351">
            <v>74.33</v>
          </cell>
        </row>
        <row r="3352">
          <cell r="C3352" t="str">
            <v>IT 14.05.0156 (/)</v>
          </cell>
          <cell r="D3352" t="str">
            <v>Tubo de PVC rígido, soldável, com diâmetro de 250mm.  Fornecimento. (desonerado)</v>
          </cell>
          <cell r="E3352" t="str">
            <v>m</v>
          </cell>
          <cell r="F3352">
            <v>35.33</v>
          </cell>
        </row>
        <row r="3353">
          <cell r="C3353" t="str">
            <v>IT 14.05.0159 (/)</v>
          </cell>
          <cell r="D3353" t="str">
            <v>Tubo de PVC rígido, soldável, com diâmetro de 40mm.  Fornecimento. (desonerado)</v>
          </cell>
          <cell r="E3353" t="str">
            <v>m</v>
          </cell>
          <cell r="F3353">
            <v>6.48</v>
          </cell>
        </row>
        <row r="3354">
          <cell r="C3354" t="str">
            <v>IT 14.05.0162 (/)</v>
          </cell>
          <cell r="D3354" t="str">
            <v>Tubo de PVC rígido, soldável, com diâmetro de 50mm.  Fornecimento. (desonerado)</v>
          </cell>
          <cell r="E3354" t="str">
            <v>m</v>
          </cell>
          <cell r="F3354">
            <v>8.6999999999999993</v>
          </cell>
        </row>
        <row r="3355">
          <cell r="C3355" t="str">
            <v>IT 14.05.0165 (A)</v>
          </cell>
          <cell r="D3355" t="str">
            <v>Tubo de PVC rígido, soldável, para esgoto e águas pluviais, com diâmetro de 50mm, inclusive conexões e emendas, exclusive abertura e fechamento de rasgo.  Fornecimento e instalação. (desonerado)</v>
          </cell>
          <cell r="E3355" t="str">
            <v>m</v>
          </cell>
          <cell r="F3355">
            <v>15.15</v>
          </cell>
        </row>
        <row r="3356">
          <cell r="C3356" t="str">
            <v>IT 14.10 Conexões em PVC rígido para Esgotos e Águas Pluviais</v>
          </cell>
        </row>
        <row r="3357">
          <cell r="C3357" t="str">
            <v>IT 14.10.0050 (/)</v>
          </cell>
          <cell r="D3357" t="str">
            <v>Anel de borracha para PVC, com diâmetro de 75mm.  Fornecimento e instalação. (desonerado)</v>
          </cell>
          <cell r="E3357" t="str">
            <v>un</v>
          </cell>
          <cell r="F3357">
            <v>3.29</v>
          </cell>
        </row>
        <row r="3358">
          <cell r="C3358" t="str">
            <v>IT 14.10.0100 (/)</v>
          </cell>
          <cell r="D3358" t="str">
            <v>Curva de 90° de PVC rígido, roscável, de 2".  Fornecimento e instalação. (desonerado)</v>
          </cell>
          <cell r="E3358" t="str">
            <v>un</v>
          </cell>
          <cell r="F3358">
            <v>29.55</v>
          </cell>
        </row>
        <row r="3359">
          <cell r="C3359" t="str">
            <v>IT 14.10.0150 (/)</v>
          </cell>
          <cell r="D3359" t="str">
            <v>Curva curta de PVC rígido, 87° 30', série R, diâmetro de 75mm.  Fornecimento e instalação. (desonerado)</v>
          </cell>
          <cell r="E3359" t="str">
            <v>un</v>
          </cell>
          <cell r="F3359">
            <v>24.66</v>
          </cell>
        </row>
        <row r="3360">
          <cell r="C3360" t="str">
            <v>IT 14.10.0203 (/)</v>
          </cell>
          <cell r="D3360" t="str">
            <v>Joelho de PVC rígido, série R, 45°, ponta e bolsa, diâmetro de 75mm.  Fornecimento e instalação. (desonerado)</v>
          </cell>
          <cell r="E3360" t="str">
            <v>un</v>
          </cell>
          <cell r="F3360">
            <v>17.649999999999999</v>
          </cell>
        </row>
        <row r="3361">
          <cell r="C3361" t="str">
            <v>IT 14.10.0206 (/)</v>
          </cell>
          <cell r="D3361" t="str">
            <v>Joelho de PVC rígido, série R, 45°, ponta e bolsa, diâmetro de 100mm.  Fornecimento e instalação. (desonerado)</v>
          </cell>
          <cell r="E3361" t="str">
            <v>un</v>
          </cell>
          <cell r="F3361">
            <v>22.95</v>
          </cell>
        </row>
        <row r="3362">
          <cell r="C3362" t="str">
            <v>IT 14.10.0209 (/)</v>
          </cell>
          <cell r="D3362" t="str">
            <v>Joelho de PVC rígido, 45°, série R, ponta e bolsa, diâmetro de 150mm.  Fornecimento e instalação. (desonerado)</v>
          </cell>
          <cell r="E3362" t="str">
            <v>un</v>
          </cell>
          <cell r="F3362">
            <v>38.68</v>
          </cell>
        </row>
        <row r="3363">
          <cell r="C3363" t="str">
            <v>IT 14.10.0250 (/)</v>
          </cell>
          <cell r="D3363" t="str">
            <v>Joelho de PVC rígido, série R, 90°, ponta e bolsa, diâmetro de 50mm.  Fornecimento e instalação. (desonerado)</v>
          </cell>
          <cell r="E3363" t="str">
            <v>un</v>
          </cell>
          <cell r="F3363">
            <v>12.93</v>
          </cell>
        </row>
        <row r="3364">
          <cell r="C3364" t="str">
            <v>IT 14.10.0253 (/)</v>
          </cell>
          <cell r="D3364" t="str">
            <v>Joelho de PVC rígido para esgoto, série R, 90°, diâmetro de 75mm.  Fornecimento e instalação. (desonerado)</v>
          </cell>
          <cell r="E3364" t="str">
            <v>un</v>
          </cell>
          <cell r="F3364">
            <v>18.260000000000002</v>
          </cell>
        </row>
        <row r="3365">
          <cell r="C3365" t="str">
            <v>IT 14.10.0256 (/)</v>
          </cell>
          <cell r="D3365" t="str">
            <v>Joelho de PVC rígido, 90°, série R, ponta e bolsa, diâmetro de 100mm.  Fornecimento e instalação. (desonerado)</v>
          </cell>
          <cell r="E3365" t="str">
            <v>un</v>
          </cell>
          <cell r="F3365">
            <v>26.21</v>
          </cell>
        </row>
        <row r="3366">
          <cell r="C3366" t="str">
            <v>IT 14.10.0303 (/)</v>
          </cell>
          <cell r="D3366" t="str">
            <v>Junção simples de PVC rígido, série R, diâmetro de 75mm.  Fornecimento e instalação. (desonerado)</v>
          </cell>
          <cell r="E3366" t="str">
            <v>un</v>
          </cell>
          <cell r="F3366">
            <v>26</v>
          </cell>
        </row>
        <row r="3367">
          <cell r="C3367" t="str">
            <v>IT 14.10.0306 (/)</v>
          </cell>
          <cell r="D3367" t="str">
            <v>Junção simples de PVC rígido, série R, diâmetro de 100mm.  Fornecimento e instalação. (desonerado)</v>
          </cell>
          <cell r="E3367" t="str">
            <v>un</v>
          </cell>
          <cell r="F3367">
            <v>35.619999999999997</v>
          </cell>
        </row>
        <row r="3368">
          <cell r="C3368" t="str">
            <v>IT 14.10.0309 (/)</v>
          </cell>
          <cell r="D3368" t="str">
            <v>Junção simples de PVC rígido, série R, diâmetro de 150mm.  Fornecimento e instalação. (desonerado)</v>
          </cell>
          <cell r="E3368" t="str">
            <v>un</v>
          </cell>
          <cell r="F3368">
            <v>78.739999999999995</v>
          </cell>
        </row>
        <row r="3369">
          <cell r="C3369" t="str">
            <v>IT 14.10.0318 (/)</v>
          </cell>
          <cell r="D3369" t="str">
            <v>Junção simples de PVC rígido, série R, diâmetro de (150x100)mm.  Fornecimento e instalação. (desonerado)</v>
          </cell>
          <cell r="E3369" t="str">
            <v>un</v>
          </cell>
          <cell r="F3369">
            <v>65.239999999999995</v>
          </cell>
        </row>
        <row r="3370">
          <cell r="C3370" t="str">
            <v>IT 14.10.0350 (/)</v>
          </cell>
          <cell r="D3370" t="str">
            <v>Junção de 45° de PVC rígido, diâmetro de 40mm.  Fornecimento e instalação. (desonerado)</v>
          </cell>
          <cell r="E3370" t="str">
            <v>un</v>
          </cell>
          <cell r="F3370">
            <v>11.4</v>
          </cell>
        </row>
        <row r="3371">
          <cell r="C3371" t="str">
            <v>IT 14.10.0400 (/)</v>
          </cell>
          <cell r="D3371" t="str">
            <v>Luva dupla de PVC rígido para esgoto, de 50mm.  Fornecimento e instalação. (desonerado)</v>
          </cell>
          <cell r="E3371" t="str">
            <v>un</v>
          </cell>
          <cell r="F3371">
            <v>13.92</v>
          </cell>
        </row>
        <row r="3372">
          <cell r="C3372" t="str">
            <v>IT 14.10.0403 (/)</v>
          </cell>
          <cell r="D3372" t="str">
            <v>Luva dupla de PVC rígido para esgoto, de 75mm.  Fornecimento e instalação. (desonerado)</v>
          </cell>
          <cell r="E3372" t="str">
            <v>un</v>
          </cell>
          <cell r="F3372">
            <v>13.93</v>
          </cell>
        </row>
        <row r="3373">
          <cell r="C3373" t="str">
            <v>IT 14.10.0450 (/)</v>
          </cell>
          <cell r="D3373" t="str">
            <v>Luva dupla de PVC rígido para esgoto e águas pluviais, com parede reforçada, série R, de 100mm.  Fornecimento e instalação. (desonerado)</v>
          </cell>
          <cell r="E3373" t="str">
            <v>un</v>
          </cell>
          <cell r="F3373">
            <v>15.57</v>
          </cell>
        </row>
        <row r="3374">
          <cell r="C3374" t="str">
            <v>IT 14.10.0500 (/)</v>
          </cell>
          <cell r="D3374" t="str">
            <v>Tê de inspeção de PVC rígido, série R, diâmetro de 75mm.  Fornecimento e instalação. (desonerado)</v>
          </cell>
          <cell r="E3374" t="str">
            <v>un</v>
          </cell>
          <cell r="F3374">
            <v>22.83</v>
          </cell>
        </row>
        <row r="3375">
          <cell r="C3375" t="str">
            <v>IT 14.10.0556 (/)</v>
          </cell>
          <cell r="D3375" t="str">
            <v>Tê sanitário de PVC rígido, série R, diâmetro de 75mm.  Fornecimento e instalação. (desonerado)</v>
          </cell>
          <cell r="E3375" t="str">
            <v>un</v>
          </cell>
          <cell r="F3375">
            <v>28.45</v>
          </cell>
        </row>
        <row r="3376">
          <cell r="C3376" t="str">
            <v>IT 14.10.0559 (/)</v>
          </cell>
          <cell r="D3376" t="str">
            <v>Tê sanitário de PVC rígido, série R, diâmetro de 100mm.  Fornecimento e instalação. (desonerado)</v>
          </cell>
          <cell r="E3376" t="str">
            <v>un</v>
          </cell>
          <cell r="F3376">
            <v>38.6</v>
          </cell>
        </row>
        <row r="3377">
          <cell r="C3377" t="str">
            <v>IT 14.10.0600 (/)</v>
          </cell>
          <cell r="D3377" t="str">
            <v>Tê sanitário, de PVC rígido, série R, diâmetro de (50x75)mm.  Fornecimento e instalação. (desonerado)</v>
          </cell>
          <cell r="E3377" t="str">
            <v>un</v>
          </cell>
          <cell r="F3377">
            <v>32.19</v>
          </cell>
        </row>
        <row r="3378">
          <cell r="C3378" t="str">
            <v>IT 14.10.0603 (/)</v>
          </cell>
          <cell r="D3378" t="str">
            <v>Tê sanitário de PVC rígido, série R, diâmetro de (100x75)mm.  Fornecimento e instalação. (desonerado)</v>
          </cell>
          <cell r="E3378" t="str">
            <v>un</v>
          </cell>
          <cell r="F3378">
            <v>29.67</v>
          </cell>
        </row>
        <row r="3379">
          <cell r="C3379" t="str">
            <v>IT 14.20 Conexões em Ferro Fundido</v>
          </cell>
        </row>
        <row r="3380">
          <cell r="C3380" t="str">
            <v>IT 14.20.0100 (/)</v>
          </cell>
          <cell r="D3380" t="str">
            <v>Bucha de redução em ferro fundido, BRHL, diâmetro de (75x50)mm.  Fornecimento e instalação. (desonerado)</v>
          </cell>
          <cell r="E3380" t="str">
            <v>un</v>
          </cell>
          <cell r="F3380">
            <v>60.93</v>
          </cell>
        </row>
        <row r="3381">
          <cell r="C3381" t="str">
            <v>IT 14.20.0150 (/)</v>
          </cell>
          <cell r="D3381" t="str">
            <v>Curva de ferro fundido, 90°, com flanges, diâmetro de 150mm.  Fornecimento e instalação. (desonerado)</v>
          </cell>
          <cell r="E3381" t="str">
            <v>un</v>
          </cell>
          <cell r="F3381">
            <v>421.21</v>
          </cell>
        </row>
        <row r="3382">
          <cell r="C3382" t="str">
            <v>IT 14.20.0200 (/)</v>
          </cell>
          <cell r="D3382" t="str">
            <v>Extremidade de ferro fundido, com flange e junta elástica, diâmetro de 200mm.  Fornecimento e instalação. (desonerado)</v>
          </cell>
          <cell r="E3382" t="str">
            <v>un</v>
          </cell>
          <cell r="F3382">
            <v>480.26</v>
          </cell>
        </row>
        <row r="3383">
          <cell r="C3383" t="str">
            <v>IT 14.20.0250 (/)</v>
          </cell>
          <cell r="D3383" t="str">
            <v>Joelho de ferro fundido, 87° 30', J87HL, diâmetro de 100mm.  Fornecimento e instalação. (desonerado)</v>
          </cell>
          <cell r="E3383" t="str">
            <v>un</v>
          </cell>
          <cell r="F3383">
            <v>120.36</v>
          </cell>
        </row>
        <row r="3384">
          <cell r="C3384" t="str">
            <v>IT 14.20.0500 (/)</v>
          </cell>
          <cell r="D3384" t="str">
            <v>Luva de ferro fundido, bolsa bolsa, LBBHL, diâmetro de 100mm.  Fornecimento e instalação. (desonerado)</v>
          </cell>
          <cell r="E3384" t="str">
            <v>un</v>
          </cell>
          <cell r="F3384">
            <v>238.04</v>
          </cell>
        </row>
        <row r="3385">
          <cell r="C3385" t="str">
            <v>IT 14.25 Tubos de Queda e de Ventilação</v>
          </cell>
        </row>
        <row r="3386">
          <cell r="C3386" t="str">
            <v>IT 14.25.0050 (A)</v>
          </cell>
          <cell r="D3386" t="str">
            <v>Tubo de queda de PVC rígido, de 75mm, inclusive tê sanitário.  Fornecimento e instalação. (desonerado)</v>
          </cell>
          <cell r="E3386" t="str">
            <v>m</v>
          </cell>
          <cell r="F3386">
            <v>20.69</v>
          </cell>
        </row>
        <row r="3387">
          <cell r="C3387" t="str">
            <v>IT 14.25.0053 (A)</v>
          </cell>
          <cell r="D3387" t="str">
            <v>Tubo de queda de PVC rígido, de 100mm, inclusive tê sanitário.  Fornecimento e instalação. (desonerado)</v>
          </cell>
          <cell r="E3387" t="str">
            <v>m</v>
          </cell>
          <cell r="F3387">
            <v>33.9</v>
          </cell>
        </row>
        <row r="3388">
          <cell r="C3388" t="str">
            <v>IT 14.25.0056 (B)</v>
          </cell>
          <cell r="D3388" t="str">
            <v>Tubo de queda de PVC rígido, série normal, de 150mm, inclusive tê sanitário.  Fornecimento e instalação. (desonerado)</v>
          </cell>
          <cell r="E3388" t="str">
            <v>m</v>
          </cell>
          <cell r="F3388">
            <v>55.19</v>
          </cell>
        </row>
        <row r="3389">
          <cell r="C3389" t="str">
            <v>IT 14.25.0100 (A)</v>
          </cell>
          <cell r="D3389" t="str">
            <v>Tubo de ventilação de PVC rígido de 75mm, inclusive tê sanitário.  Fornecimento e instalação. (desonerado)</v>
          </cell>
          <cell r="E3389" t="str">
            <v>m</v>
          </cell>
          <cell r="F3389">
            <v>17.04</v>
          </cell>
        </row>
        <row r="3390">
          <cell r="C3390" t="str">
            <v>IT 14.25.0103 (A)</v>
          </cell>
          <cell r="D3390" t="str">
            <v>Tubo para ventilação de PVC rígido, de 100mm, inclusive tê sanitário.  Fornecimento e instalação. (desonerado)</v>
          </cell>
          <cell r="E3390" t="str">
            <v>m</v>
          </cell>
          <cell r="F3390">
            <v>29.96</v>
          </cell>
        </row>
        <row r="3391">
          <cell r="C3391" t="str">
            <v>IT 14.25.0150 (A)</v>
          </cell>
          <cell r="D3391" t="str">
            <v>Tubo de queda ferro fundido, diâmetro de 100mm, inclusive tê sanitário.  Fornecimento e instalação. (desonerado)</v>
          </cell>
          <cell r="E3391" t="str">
            <v>m</v>
          </cell>
          <cell r="F3391">
            <v>229.11</v>
          </cell>
        </row>
        <row r="3392">
          <cell r="C3392" t="str">
            <v>IT 14.30 Caixas de Inspeção</v>
          </cell>
        </row>
        <row r="3393">
          <cell r="C3393" t="str">
            <v>IT 14.30.0050 (/)</v>
          </cell>
          <cell r="D3393" t="str">
            <v>Caixa de alvenaria de tijolo maciço (7x10x20)cm, em paredes de meia vez, com dimensões de (0,20x0,20x0,30)m, assentada com argamassa de cimento e areia no traço 1:4, revestida internamente com a mesma argamassa, inclusive tampa de concreto simples. (desonerado)</v>
          </cell>
          <cell r="E3393" t="str">
            <v>un</v>
          </cell>
          <cell r="F3393">
            <v>118.49</v>
          </cell>
        </row>
        <row r="3394">
          <cell r="C3394" t="str">
            <v>IT 14.30.0100 (/)</v>
          </cell>
          <cell r="D3394" t="str">
            <v>Caixa de inspeção, de concreto pré-moldado, do tipo aprovado pela CEDAE, constando de círculo de fundo, 2 anéis superpostos, de 50mm de espessura e 600mm de diâmetro interno, sendo 1 anel inferior (entrada e saída), de 300mm e 1 de 75mm de altura, perfazendo 475mm de altura total, exclusive tampão de ferro fundido e escavação. (desonerado)</v>
          </cell>
          <cell r="E3394" t="str">
            <v>un</v>
          </cell>
          <cell r="F3394">
            <v>106.29</v>
          </cell>
        </row>
        <row r="3395">
          <cell r="C3395" t="str">
            <v>IT 14.30.0103 (/)</v>
          </cell>
          <cell r="D3395" t="str">
            <v>Caixa de inspeção, de concreto pré-moldado, do tipo aprovado pela CEDAE, constando de círculo de fundo, 3 anéis superpostos, de 50mm de espessura e 600mm de diâmetro interno, sendo 1 anel inferior (entrada e saída) de 300mm, 1 de 150mm e 1 de 75mm de altura, perfazendo 625mm de altura total, exclusive tampão de ferro fundido e escavação. (desonerado)</v>
          </cell>
          <cell r="E3395" t="str">
            <v>un</v>
          </cell>
          <cell r="F3395">
            <v>143.88999999999999</v>
          </cell>
        </row>
        <row r="3396">
          <cell r="C3396" t="str">
            <v>IT 14.30.0106 (/)</v>
          </cell>
          <cell r="D3396" t="str">
            <v>Caixa de inspeção, de concreto pré-moldado, do tipo aprovado pela CEDAE, constando de círculo de fundo, 4 anéis superpostos, de 50mm de espessura e 600mm de diâmetro interno, sendo 1 anel inferior (entrada e saída) de 300mm, mais 1 de 300mm, 1 de 150mm e 1 de 75mm de altura, perfazendo 925mm de altura total, exclusive tampão de ferro fundido e escavação. (desonerado)</v>
          </cell>
          <cell r="E3396" t="str">
            <v>un</v>
          </cell>
          <cell r="F3396">
            <v>188.78</v>
          </cell>
        </row>
        <row r="3397">
          <cell r="C3397" t="str">
            <v>IT 14.35 Caixas de Gordura</v>
          </cell>
        </row>
        <row r="3398">
          <cell r="C3398" t="str">
            <v>IT 14.35.0050 (/)</v>
          </cell>
          <cell r="D3398" t="str">
            <v>Caixa de gordura simples (CGS) de concreto, conforme especificação da CEDAE, inclusive tampa de concreto, escavação e reaterro, exclusive retirada do material excedente.  Fornecimento e instalação. (desonerado)</v>
          </cell>
          <cell r="E3398" t="str">
            <v>un</v>
          </cell>
          <cell r="F3398">
            <v>212.94</v>
          </cell>
        </row>
        <row r="3399">
          <cell r="C3399" t="str">
            <v>IT 14.35.0100 (/)</v>
          </cell>
          <cell r="D3399" t="str">
            <v>Caixa de gordura dupla (CGD) de concreto, conforme especificação da CEDAE, inclusive tampa de concreto, escavação e reaterro, exclusive retirada do material excedente.  Fornecimento e instalação. (desonerado)</v>
          </cell>
          <cell r="E3399" t="str">
            <v>un</v>
          </cell>
          <cell r="F3399">
            <v>277.95</v>
          </cell>
        </row>
        <row r="3400">
          <cell r="C3400" t="str">
            <v>IT 14.35.0150 (A)</v>
          </cell>
          <cell r="D3400" t="str">
            <v>Caixa de gordura especial em concreto, conforme especificações da CEDAE, de (0,80x1,50x1,00)m, inclusive tampa de concreto, escavação e reaterro, exclusive retirada do material excedente.  Fornecimento e instalação. (desonerado)</v>
          </cell>
          <cell r="E3400" t="str">
            <v>un</v>
          </cell>
          <cell r="F3400">
            <v>1593.16</v>
          </cell>
        </row>
        <row r="3401">
          <cell r="C3401" t="str">
            <v>IT 14.35.0153 (B)</v>
          </cell>
          <cell r="D3401" t="str">
            <v>Caixa de gordura especial de alvenaria de tijolo maciço, em paredes de 1 vez (0,20)m, para 350 pessoas, medindo (1x1,20x1)m, inclusive escavação, reaterro e tampão de ferro fundido, exclusive retirada de material excedente. Fornecimento e instalação. (desonerado)</v>
          </cell>
          <cell r="E3401" t="str">
            <v>un</v>
          </cell>
          <cell r="F3401">
            <v>2000.75</v>
          </cell>
        </row>
        <row r="3402">
          <cell r="C3402" t="str">
            <v>IT 14.40 Caixas Sifonadas</v>
          </cell>
        </row>
        <row r="3403">
          <cell r="C3403" t="str">
            <v>IT 14.40.0050 (A)</v>
          </cell>
          <cell r="D3403" t="str">
            <v>Ralo sifonado de PVC rígido, cilíndrico, altura regulável, com diâmetro de 75mm e saída de 40mm.  Fornecimento e instalação. (desonerado)</v>
          </cell>
          <cell r="E3403" t="str">
            <v>un</v>
          </cell>
          <cell r="F3403">
            <v>51.18</v>
          </cell>
        </row>
        <row r="3404">
          <cell r="C3404" t="str">
            <v>IT 14.40.0100 (A)</v>
          </cell>
          <cell r="D3404" t="str">
            <v>Caixa sifonada de anel de concreto com diâmetro de 42cm e profundidade de 60cm, inclusive escavação, reaterro, exclusive retirada do material excedente.  Fornecimento e instalação(desonerado)</v>
          </cell>
          <cell r="E3404" t="str">
            <v>un</v>
          </cell>
          <cell r="F3404">
            <v>214.51</v>
          </cell>
        </row>
        <row r="3405">
          <cell r="C3405" t="str">
            <v>IT 14.45 Fossas Sépticas</v>
          </cell>
        </row>
        <row r="3406">
          <cell r="C3406" t="str">
            <v>IT 14.45.0050 (/)</v>
          </cell>
          <cell r="D3406" t="str">
            <v>Fossa séptica, de câmara submersa, tipo Inhoff de concreto pré-moldado, com capacidade para 5 contribuintes, inclusive escavação e reaterro, exclusive retirada do material excedente.  Fornecimento e instalação. (desonerado)</v>
          </cell>
          <cell r="E3406" t="str">
            <v>un</v>
          </cell>
          <cell r="F3406">
            <v>2301.5300000000002</v>
          </cell>
        </row>
        <row r="3407">
          <cell r="C3407" t="str">
            <v>IT 14.45.0100 (/)</v>
          </cell>
          <cell r="D3407" t="str">
            <v>Fossa séptica, de câmara submersa, tipo Inhoff de concreto pré-moldado, com capacidade para 10 contribuintes, inclusive escavação e reaterro, exclusive retirada do material excedente.  Fornecimento e instalação. (desonerado)</v>
          </cell>
          <cell r="E3407" t="str">
            <v>un</v>
          </cell>
          <cell r="F3407">
            <v>2655.99</v>
          </cell>
        </row>
        <row r="3408">
          <cell r="C3408" t="str">
            <v>IT 14.45.0150 (/)</v>
          </cell>
          <cell r="D3408" t="str">
            <v>Fossa séptica, de câmara submersa, tipo Inhoff de concreto pré-moldado, com capacidade para 50 contribuintes, inclusive escavação e reaterro, exclusive retirada do material excedente.  Fornecimento e instalação. (desonerado)</v>
          </cell>
          <cell r="E3408" t="str">
            <v>un</v>
          </cell>
          <cell r="F3408">
            <v>7043.38</v>
          </cell>
        </row>
        <row r="3409">
          <cell r="C3409" t="str">
            <v>IT 14.45.0200 (A)</v>
          </cell>
          <cell r="D3409" t="str">
            <v>Fossa séptica, de câmara submersa, tipo Inhoff de concreto pré-moldado, com capacidade para 100 contribuintes, inclusive escavação e reaterro, exclusive retirada do material excedente.  Fornecimento e instalação. (desonerado)</v>
          </cell>
          <cell r="E3409" t="str">
            <v>un</v>
          </cell>
          <cell r="F3409">
            <v>7423.42</v>
          </cell>
        </row>
        <row r="3410">
          <cell r="C3410" t="str">
            <v>IT 14.50 Filtros</v>
          </cell>
        </row>
        <row r="3411">
          <cell r="C3411" t="str">
            <v>IT 14.50.0200 (A)</v>
          </cell>
          <cell r="D3411" t="str">
            <v>Filtro anaeróbico para 200 contribuintes, em concreto armado, inclusive escavação e reaterro. (desonerado)</v>
          </cell>
          <cell r="E3411" t="str">
            <v>un</v>
          </cell>
          <cell r="F3411">
            <v>13838.33</v>
          </cell>
        </row>
        <row r="3412">
          <cell r="C3412" t="str">
            <v>IT 14.55 Sumidouros</v>
          </cell>
        </row>
        <row r="3413">
          <cell r="C3413" t="str">
            <v>IT 14.55.0050 (/)</v>
          </cell>
          <cell r="D3413" t="str">
            <v>Sumidouro para 10 contribuintes ligado a fossa, exclusive fossas e manilhas.  Fornecimento e instalação. (desonerado)</v>
          </cell>
          <cell r="E3413" t="str">
            <v>un</v>
          </cell>
          <cell r="F3413">
            <v>2665.96</v>
          </cell>
        </row>
        <row r="3414">
          <cell r="C3414" t="str">
            <v>IT 14.60 Instalações Prediais de Esgoto Sanitário, de Águas Pluviais e Servidas</v>
          </cell>
        </row>
        <row r="3415">
          <cell r="C3415" t="str">
            <v>IT 14.60.0050 (/)</v>
          </cell>
          <cell r="D3415" t="str">
            <v>Ligação de água e esgoto à rede pública de residência. (desonerado)</v>
          </cell>
          <cell r="E3415" t="str">
            <v>un</v>
          </cell>
          <cell r="F3415">
            <v>1132.17</v>
          </cell>
        </row>
        <row r="3416">
          <cell r="C3416" t="str">
            <v>IT 14.60.0053 (/)</v>
          </cell>
          <cell r="D3416" t="str">
            <v>Ligação domiciliar em redes novas de esgoto sanitário, com diâmetro de 100mm, compreendendo junção, tubo e caixa de inspeção de (0,30x0,37)m, exclusive escavação e reaterro.  Preço para 3m. (desonerado)</v>
          </cell>
          <cell r="E3416" t="str">
            <v>un</v>
          </cell>
          <cell r="F3416">
            <v>410.56</v>
          </cell>
        </row>
        <row r="3417">
          <cell r="C3417" t="str">
            <v>IT 14.60.0056 (/)</v>
          </cell>
          <cell r="D3417" t="str">
            <v>Ligação domiciliar de esgoto sanitário, compreendendo de manilha cerâmica vidrada e junção cerâmica com diâmetro de 100mm, caixa de inspeção de  anel de concreto pré-moldado (0,30x0,37)m, com tampa e caixilho de ferro fundido. (desonerado)</v>
          </cell>
          <cell r="E3417" t="str">
            <v>un</v>
          </cell>
          <cell r="F3417">
            <v>308.69</v>
          </cell>
        </row>
        <row r="3418">
          <cell r="C3418" t="str">
            <v>IT 14.60.0059 (/)</v>
          </cell>
          <cell r="D3418" t="str">
            <v>Ligação domiciliar de esgoto sanitário, compreendendo selim, tubo e caixa de inspeção de (0,30x0,37)m.  Exclusive escavação e reaterro. (desonerado)</v>
          </cell>
          <cell r="E3418" t="str">
            <v>un</v>
          </cell>
          <cell r="F3418">
            <v>338.45</v>
          </cell>
        </row>
        <row r="3419">
          <cell r="C3419" t="str">
            <v>IT 14.60.0062 (/)</v>
          </cell>
          <cell r="D3419" t="str">
            <v>Ligação domiciliar de esgoto sanitário, compreendendo selim, tubo e caixa de inspeção de (0,40x0,37)m.  Exclusive escavação e reaterro. (desonerado)</v>
          </cell>
          <cell r="E3419" t="str">
            <v>un</v>
          </cell>
          <cell r="F3419">
            <v>474.04</v>
          </cell>
        </row>
        <row r="3420">
          <cell r="C3420" t="str">
            <v>IT 14.60.0065 (/)</v>
          </cell>
          <cell r="D3420" t="str">
            <v>Ligação domiciliar de esgoto sanitário, compreendendo de manilha cerâmica vidrada e junção cerâmica com diâmetro de 100mm, caixa de inspeção de anel de concreto pré-moldado (0,40x0,37)m, com tampa e caixilho de ferro fundido. (desonerado)</v>
          </cell>
          <cell r="E3420" t="str">
            <v>un</v>
          </cell>
          <cell r="F3420">
            <v>423.15</v>
          </cell>
        </row>
        <row r="3421">
          <cell r="C3421" t="str">
            <v>IT 14.60.0100 (/)</v>
          </cell>
          <cell r="D3421" t="str">
            <v>Ligação de esgoto sanitário, em manilha de 100mm de diâmetro, incluindo escavação, reaterro até 1m; excluindo remoção e reposição de pavimento.  Preço para 10m. (desonerado)</v>
          </cell>
          <cell r="E3421" t="str">
            <v>un</v>
          </cell>
          <cell r="F3421">
            <v>811.88</v>
          </cell>
        </row>
        <row r="3422">
          <cell r="C3422" t="str">
            <v>IT 14.60.0103 (B)</v>
          </cell>
          <cell r="D3422" t="str">
            <v>Ligação predial de esgoto em tubo de PVC rígido de 100mm, compreendendo caixa de inspeção, selim, curva de 45°, tubo e tampão de concreto; exclusive escavação, reaterro, demolição de pavimentos e transporte bota-fora.  Fornecimento e instalação. (desonerado)</v>
          </cell>
          <cell r="E3422" t="str">
            <v>un</v>
          </cell>
          <cell r="F3422">
            <v>346.76</v>
          </cell>
        </row>
        <row r="3423">
          <cell r="C3423" t="str">
            <v>IT 14.60.0106 (/)</v>
          </cell>
          <cell r="D3423" t="str">
            <v>Ligação em tubulação de PVC rígido, para esgoto, com 100mm de diâmetro, incluindo escavação e reaterro até 1m, excluindo remoção de pavimento.  Preço para 10m. (desonerado)</v>
          </cell>
          <cell r="E3423" t="str">
            <v>un</v>
          </cell>
          <cell r="F3423">
            <v>850.89</v>
          </cell>
        </row>
        <row r="3424">
          <cell r="C3424" t="str">
            <v>IT 14.60.0109 (/)</v>
          </cell>
          <cell r="D3424" t="str">
            <v>Ligação domiciliar em redes novas de esgoto sanitário, com diâmetro de 100mm, compreendendo junção, tubo e caixa de inspeção de 0,60m de diâmetro e profundidade de 0,625m, exclusive escavação e reaterro.  Preço para 5m. (desonerado)</v>
          </cell>
          <cell r="E3424" t="str">
            <v>un</v>
          </cell>
          <cell r="F3424">
            <v>595.67999999999995</v>
          </cell>
        </row>
        <row r="3425">
          <cell r="C3425" t="str">
            <v>IT 14.60.0150 (/)</v>
          </cell>
          <cell r="D3425" t="str">
            <v>Ligação de esgoto, em manilha cerâmica de 150mm de diâmetro, incluindo escavação, reaterro até 1m, excluindo remoção e reposição de pavimento.  Preço para 10m. (desonerado)</v>
          </cell>
          <cell r="E3425" t="str">
            <v>un</v>
          </cell>
          <cell r="F3425">
            <v>896.03</v>
          </cell>
        </row>
        <row r="3426">
          <cell r="C3426" t="str">
            <v>IT 14.60.0153 (/)</v>
          </cell>
          <cell r="D3426" t="str">
            <v>Ligação em tubulação de PVC rígido, para esgoto, com 150mm de diâmetro, incluindo escavação e reaterro até 1m, excluindo remoção de pavimento.  Preço para 10m. (desonerado)</v>
          </cell>
          <cell r="E3426" t="str">
            <v>un</v>
          </cell>
          <cell r="F3426">
            <v>1184.5899999999999</v>
          </cell>
        </row>
        <row r="3427">
          <cell r="C3427" t="str">
            <v>IT 14.60.0156 (/)</v>
          </cell>
          <cell r="D3427" t="str">
            <v>Ligação de esgoto, em manilha cerâmica de 200mm de diâmetro, incluindo escavação, reaterro até 1m, excluindo remoção e reposição de pavimento.  Preço para 10m. (desonerado)</v>
          </cell>
          <cell r="E3427" t="str">
            <v>un</v>
          </cell>
          <cell r="F3427">
            <v>1042.1600000000001</v>
          </cell>
        </row>
        <row r="3428">
          <cell r="C3428" t="str">
            <v>IT 14.60.0500 (/)</v>
          </cell>
          <cell r="D3428" t="str">
            <v>Ligação de águas pluviais ou servidas domiciliares à sarjeta. (desonerado)</v>
          </cell>
          <cell r="E3428" t="str">
            <v>un</v>
          </cell>
          <cell r="F3428">
            <v>848.36</v>
          </cell>
        </row>
        <row r="3429">
          <cell r="C3429" t="str">
            <v>IT 14.60.0550 (/)</v>
          </cell>
          <cell r="D3429" t="str">
            <v>Ligação de águas pluviais ou servidas domiciliares à vala. (desonerado)</v>
          </cell>
          <cell r="E3429" t="str">
            <v>un</v>
          </cell>
          <cell r="F3429">
            <v>501.93</v>
          </cell>
        </row>
        <row r="3430">
          <cell r="C3430" t="str">
            <v>IT 14.65 Grelhas</v>
          </cell>
        </row>
        <row r="3431">
          <cell r="C3431" t="str">
            <v>IT 14.65.0050 (/)</v>
          </cell>
          <cell r="D3431" t="str">
            <v>Grade metálica em aço carbono, galvanizada, tipo PS-253-70, nas dimensões de (1120x530)mm, sem recortes.  Fornecimento e instalação sobre cantoneiras de ferro existentes. (desonerado)</v>
          </cell>
          <cell r="E3431" t="str">
            <v>un</v>
          </cell>
          <cell r="F3431">
            <v>234.18</v>
          </cell>
        </row>
        <row r="3432">
          <cell r="C3432" t="str">
            <v>IT 14.65.0053 (/)</v>
          </cell>
          <cell r="D3432" t="str">
            <v>Grade metálica em aço carbono, galvanizada, tipo PS-253-70, nas dimensões de (1120x570)mm, sem recortes.  Fornecimento e instalação sobre cantoneiras de ferro existentes. (desonerado)</v>
          </cell>
          <cell r="E3432" t="str">
            <v>un</v>
          </cell>
          <cell r="F3432">
            <v>246.67</v>
          </cell>
        </row>
        <row r="3433">
          <cell r="C3433" t="str">
            <v>IT 14.65.0100 (/)</v>
          </cell>
          <cell r="D3433" t="str">
            <v>Grade metálica em aço carbono, galvanizada, tipo PS-253-70, nas dimensões de (1190x580)mm, sem recortes.  Fornecimento e instalação sobre cantoneiras de ferro existentes. (desonerado)</v>
          </cell>
          <cell r="E3433" t="str">
            <v>un</v>
          </cell>
          <cell r="F3433">
            <v>265.18</v>
          </cell>
        </row>
        <row r="3434">
          <cell r="C3434" t="str">
            <v>IT 14.65.0150 (/)</v>
          </cell>
          <cell r="D3434" t="str">
            <v>Grade metálica em aço carbono, galvanizada, tipo PS-253-70, nas dimensões de (1195x530)mm, sem recortes.  Fornecimento e instalação sobre cantoneiras de ferro existentes. (desonerado)</v>
          </cell>
          <cell r="E3434" t="str">
            <v>un</v>
          </cell>
          <cell r="F3434">
            <v>248.67</v>
          </cell>
        </row>
        <row r="3436">
          <cell r="C3436" t="str">
            <v>IT 19.05 Instação Hidro-Sanitária em Aparelhos Individuais</v>
          </cell>
        </row>
        <row r="3437">
          <cell r="C3437" t="str">
            <v>IT 19.05.0100 (/)</v>
          </cell>
          <cell r="D3437" t="str">
            <v>Caixa de descarga elevada (exclusive o fornecimento da caixa), compreendendo: 2m de tubo de PVC rígido de 3/4", 1,20m de tubo de PVC rígido de 40mm, conexões e montagem.  Instalação e assentamento. (desonerado)</v>
          </cell>
          <cell r="E3437" t="str">
            <v>un</v>
          </cell>
          <cell r="F3437">
            <v>174.09</v>
          </cell>
        </row>
        <row r="3438">
          <cell r="C3438" t="str">
            <v>IT 19.05.0150 (A)</v>
          </cell>
          <cell r="D3438" t="str">
            <v>Chuveiro elétrico (exclusive fornecimento do aparelho e registros), incluindo instalação elétrica, compreendendo: 30m de fio 4mm2 , 5m de tubo de PVC rígido de 3/4", ralo simples de PVC rígido com grelha, 2m de tubo de PVC rígido de 50mm e conexões.  Instalação e assentamento. (desonerado)</v>
          </cell>
          <cell r="E3438" t="str">
            <v>un</v>
          </cell>
          <cell r="F3438">
            <v>389.67</v>
          </cell>
        </row>
        <row r="3439">
          <cell r="C3439" t="str">
            <v>IT 19.05.0200 (/)</v>
          </cell>
          <cell r="D3439" t="str">
            <v>Chuveiro, exclusive fornecimento do aparelho e registros, compreendendo: 5m de tubo de PVC rígido de 3/4", ralo simples de PVC rígido com grelha, 2m de tubo de PVC rígido de 50mm e conexões.  Instalação e assentamento. (desonerado)</v>
          </cell>
          <cell r="E3439" t="str">
            <v>un</v>
          </cell>
          <cell r="F3439">
            <v>222.73</v>
          </cell>
        </row>
        <row r="3440">
          <cell r="C3440" t="str">
            <v>IT 19.05.0209 (/)</v>
          </cell>
          <cell r="D3440" t="str">
            <v>Instalação e assentamento de 1 chuveiro em bateria, exclusive fornecimento do aparelho e registro, até 4 chuveiros, compreendendo: 1,5m de tubo de PVC rígido de 1" e 1m de tubo de PVC rígido de 3/4", inclusive 1m de grelha de caneleta, em ferro fundido, com 15cm de largura. (desonerado)</v>
          </cell>
          <cell r="E3440" t="str">
            <v>un</v>
          </cell>
          <cell r="F3440">
            <v>366.86</v>
          </cell>
        </row>
        <row r="3441">
          <cell r="C3441" t="str">
            <v>IT 19.05.0250 (/)</v>
          </cell>
          <cell r="D3441" t="str">
            <v>Duchinha manual para banheiro, exclusive fornecimento do aparelho.  Instalação e assentamento. (desonerado)</v>
          </cell>
          <cell r="E3441" t="str">
            <v>un</v>
          </cell>
          <cell r="F3441">
            <v>177.4</v>
          </cell>
        </row>
        <row r="3442">
          <cell r="C3442" t="str">
            <v>IT 19.05.0300 (/)</v>
          </cell>
          <cell r="D3442" t="str">
            <v>Execução de uma junta elástica, em tubo de ferro fundido com diâmetro de 50mm, inclusive material da junta, exclusive tubo ou peça de conexão. (desonerado)</v>
          </cell>
          <cell r="E3442" t="str">
            <v>un</v>
          </cell>
          <cell r="F3442">
            <v>12.12</v>
          </cell>
        </row>
        <row r="3443">
          <cell r="C3443" t="str">
            <v>IT 19.05.0350 (/)</v>
          </cell>
          <cell r="D3443" t="str">
            <v>Filtro residencial (exclusive fornecimento do aparelho), compreendendo: 2m de tubo de PVC rígido de 3/4", conexões e torneira.  Instalação e assentamento. (desonerado)</v>
          </cell>
          <cell r="E3443" t="str">
            <v>un</v>
          </cell>
          <cell r="F3443">
            <v>178.43</v>
          </cell>
        </row>
        <row r="3444">
          <cell r="C3444" t="str">
            <v>IT 19.05.0353 (/)</v>
          </cell>
          <cell r="D3444" t="str">
            <v>Filtro, exclusive fornecimento do aparelho, compreendendo: 2m de tubo de ferro galvanizado de 3/4", conexões e torneira.  Instalação e assentamento. (desonerado)</v>
          </cell>
          <cell r="E3444" t="str">
            <v>un</v>
          </cell>
          <cell r="F3444">
            <v>236.05</v>
          </cell>
        </row>
        <row r="3445">
          <cell r="C3445" t="str">
            <v>IT 19.05.0400 (/)</v>
          </cell>
          <cell r="D3445" t="str">
            <v>Lavatório de 1 torneira (exclusive o fornecimento do aparelho), compreendendo: 4m de tubo PVC rígido de 3/4", 3m de tubo PVC rígido de 40mm, e conexões.  Instalação e assentamento. (desonerado)</v>
          </cell>
          <cell r="E3445" t="str">
            <v>un</v>
          </cell>
          <cell r="F3445">
            <v>234.8</v>
          </cell>
        </row>
        <row r="3446">
          <cell r="C3446" t="str">
            <v>IT 19.05.0403 (/)</v>
          </cell>
          <cell r="D3446" t="str">
            <v>Lavatório de uma torneira, exclusive fornecimento do aparelho e isolamento, compreendendo: 4m de tubo de cobre recozido, sodas e conexões.  Instalação e assentamento. (desonerado)</v>
          </cell>
          <cell r="E3446" t="str">
            <v>un</v>
          </cell>
          <cell r="F3446">
            <v>251.59</v>
          </cell>
        </row>
        <row r="3447">
          <cell r="C3447" t="str">
            <v>IT 19.05.0453 (/)</v>
          </cell>
          <cell r="D3447" t="str">
            <v>Lavatório com 2 torneiras, inclusive tubo de PVC rígido e conexões, exclusive o lavatório e os metais.  Instalação e assentamento. (desonerado)</v>
          </cell>
          <cell r="E3447" t="str">
            <v>un</v>
          </cell>
          <cell r="F3447">
            <v>293.5</v>
          </cell>
        </row>
        <row r="3448">
          <cell r="C3448" t="str">
            <v>IT 19.05.0500 (/)</v>
          </cell>
          <cell r="D3448" t="str">
            <v>Lavatório ou aparelho de instalação semelhante, em bateria, exclusive o fornecimento do aparelho, compreendendo: 1m de tubo PVC rígido de 1", 0,6m de tubo PVC rígido de 3/4" com conexões e esgotamento, PVC rígido de 50mm, até o ralo.  Instalação e assentamento. (desonerado)</v>
          </cell>
          <cell r="E3448" t="str">
            <v>un</v>
          </cell>
          <cell r="F3448">
            <v>199.19</v>
          </cell>
        </row>
        <row r="3449">
          <cell r="C3449" t="str">
            <v>IT 19.05.0553 (A)</v>
          </cell>
          <cell r="D3449" t="str">
            <v>Pia com 1 cuba (exclusive fornecimento do aparelho), compreendendo: 6m de tubo de PVC rígido de 3/4", 3m tubo de PVC rígido de 50mm e conexões.  Instalação e assentamento. (desonerado)</v>
          </cell>
          <cell r="E3449" t="str">
            <v>un</v>
          </cell>
          <cell r="F3449">
            <v>210.48</v>
          </cell>
        </row>
        <row r="3450">
          <cell r="C3450" t="str">
            <v>IT 19.05.0600 (/)</v>
          </cell>
          <cell r="D3450" t="str">
            <v>Pia com 2 cubas (exclusive fornecimento do aparelho), compreendendo: 6m de tubo de PVC rígido de 3/4", 3m de tubo de PVC rígido de 80mm e conexões.  Instalação e assentamento. (desonerado)</v>
          </cell>
          <cell r="E3450" t="str">
            <v>un</v>
          </cell>
          <cell r="F3450">
            <v>308.18</v>
          </cell>
        </row>
        <row r="3451">
          <cell r="C3451" t="str">
            <v>IT 19.05.0650 (A)</v>
          </cell>
          <cell r="D3451" t="str">
            <v>Ligação a coluna de esgoto de pias em tubo de PVC rígido de 50mm com conexões. (desonerado)</v>
          </cell>
          <cell r="E3451" t="str">
            <v>un</v>
          </cell>
          <cell r="F3451">
            <v>49.65</v>
          </cell>
        </row>
        <row r="3452">
          <cell r="C3452" t="str">
            <v>IT 19.05.0750 (/)</v>
          </cell>
          <cell r="D3452" t="str">
            <v>Mictório, exclusive fornecimento do aparelho, compreendendo: 3m de tubo de PVC rígido de 3/4", 2m de tubo de PVC rígido de 40mm e conexões.  Instalação e assentamento. (desonerado)</v>
          </cell>
          <cell r="E3452" t="str">
            <v>un</v>
          </cell>
          <cell r="F3452">
            <v>155.44</v>
          </cell>
        </row>
        <row r="3453">
          <cell r="C3453" t="str">
            <v>IT 19.05.0759 (/)</v>
          </cell>
          <cell r="D3453" t="str">
            <v>Mictório tipo calha, exclusive fornecimento do aparelho, compreendendo: 3m de tubo de PVC rígido de 3/4", 3m de tubo de PVC rígido de 50mm, conexões, registro e válvula de saída.  Instalação e assentamento. (desonerado)</v>
          </cell>
          <cell r="E3453" t="str">
            <v>un</v>
          </cell>
          <cell r="F3453">
            <v>337.61</v>
          </cell>
        </row>
        <row r="3454">
          <cell r="C3454" t="str">
            <v>IT 19.05.0800 (A)</v>
          </cell>
          <cell r="D3454" t="str">
            <v>Ralo simples de PVC rígido, com grelha, compreendendo: efluente de 40mm em PVC rígido com 2m de extensão e ligação ao ralo sifonado.  Fornecimento e instalação. (desonerado)</v>
          </cell>
          <cell r="E3454" t="str">
            <v>un</v>
          </cell>
          <cell r="F3454">
            <v>49.58</v>
          </cell>
        </row>
        <row r="3455">
          <cell r="C3455" t="str">
            <v>IT 19.05.0850 (/)</v>
          </cell>
          <cell r="D3455" t="str">
            <v>Ralo sifonado de PVC rígido, em pavimento térreo, com saída de 75mm, grelha redonda e porta grelha, compreendendo: 3m de tubo de PVC rígido de 75mm e ligação até a junção de ventilação.  Fornecimento e instalação. (desonerado)</v>
          </cell>
          <cell r="E3455" t="str">
            <v>un</v>
          </cell>
          <cell r="F3455">
            <v>74.069999999999993</v>
          </cell>
        </row>
        <row r="3456">
          <cell r="C3456" t="str">
            <v>IT 19.05.0853 (A)</v>
          </cell>
          <cell r="D3456" t="str">
            <v>Ralo sifonado de PVC rígido em pavimento elevado, com saída de 75mm, grelha redonda e porta-grelha, compreendendo: 3m de tubo de PVC rígido de 75mm e sua ligação ao ramal de queda e ventilação.  Fornecimento e instalação. (desonerado)</v>
          </cell>
          <cell r="E3456" t="str">
            <v>un</v>
          </cell>
          <cell r="F3456">
            <v>144.18</v>
          </cell>
        </row>
        <row r="3457">
          <cell r="C3457" t="str">
            <v>IT 19.05.0860 (A)</v>
          </cell>
          <cell r="D3457" t="str">
            <v>Ralo sifonado de PVC rígido, cilíndrico, de altura regulável, com diâmetro de 100mm e saída de 40mm.  Fornecimento e instalação. (desonerado)</v>
          </cell>
          <cell r="E3457" t="str">
            <v>un</v>
          </cell>
          <cell r="F3457">
            <v>34.299999999999997</v>
          </cell>
        </row>
        <row r="3458">
          <cell r="C3458" t="str">
            <v>IT 19.05.0900 (/)</v>
          </cell>
          <cell r="D3458" t="str">
            <v>Ralo de cobertura semi-esférico de ferro fundido, tipo abacaxi, com 3".  Fornecimento e instalação. (desonerado)</v>
          </cell>
          <cell r="E3458" t="str">
            <v>un</v>
          </cell>
          <cell r="F3458">
            <v>35.950000000000003</v>
          </cell>
        </row>
        <row r="3459">
          <cell r="C3459" t="str">
            <v>IT 19.05.0903 (/)</v>
          </cell>
          <cell r="D3459" t="str">
            <v>Ralo de cobertura semi-esférico de ferro fundido, tipo abacaxi, com 4".  Fornecimento e instalação. (desonerado)</v>
          </cell>
          <cell r="E3459" t="str">
            <v>un</v>
          </cell>
          <cell r="F3459">
            <v>49.64</v>
          </cell>
        </row>
        <row r="3460">
          <cell r="C3460" t="str">
            <v>IT 19.05.0950 (/)</v>
          </cell>
          <cell r="D3460" t="str">
            <v>Reparo de válvula de descarga.  Fornecimento e substituição. (desonerado)</v>
          </cell>
          <cell r="E3460" t="str">
            <v>un</v>
          </cell>
          <cell r="F3460">
            <v>40.950000000000003</v>
          </cell>
        </row>
        <row r="3461">
          <cell r="C3461" t="str">
            <v>IT 19.05.1000 (A)</v>
          </cell>
          <cell r="D3461" t="str">
            <v>Tanque de serviço (exclusive o fornecimento do aparelho), compreendendo: 6m de tubo de PVC rígido de 3/4", 3m de tubo de PVC rígido de 50mm e conexões.  Instalação e assentamento. (desonerado)</v>
          </cell>
          <cell r="E3461" t="str">
            <v>un</v>
          </cell>
          <cell r="F3461">
            <v>217.63</v>
          </cell>
        </row>
        <row r="3462">
          <cell r="C3462" t="str">
            <v>IT 19.05.1050 (/)</v>
          </cell>
          <cell r="D3462" t="str">
            <v>Válvula de descarga, em PVC rígido.  Exclusive fornecimento da válvula.  Instalação e assentamento. (desonerado)</v>
          </cell>
          <cell r="E3462" t="str">
            <v>un</v>
          </cell>
          <cell r="F3462">
            <v>302.87</v>
          </cell>
        </row>
        <row r="3463">
          <cell r="C3463" t="str">
            <v>IT 19.05.1106 (/)</v>
          </cell>
          <cell r="D3463" t="str">
            <v>Vaso sanitário individual, em pavimento elevado (exclusive fornecimento do aparelho e válvula de descarga), compreendendo: 3m de tubo de PVC rígido de 1 1/2", com conexões, ligação com 1m de tubo de PVC rígido 100mm ao T sanitário (exclusive este) com conexões; exclusive: ralo sifonado e seu ramal, tubos de queda e ventilação.  Instalação e assentamento. (desonerado)</v>
          </cell>
          <cell r="E3463" t="str">
            <v>un</v>
          </cell>
          <cell r="F3463">
            <v>407.41</v>
          </cell>
        </row>
        <row r="3464">
          <cell r="C3464" t="str">
            <v>IT 19.05.1109 (A)</v>
          </cell>
          <cell r="D3464" t="str">
            <v>Vaso sanitário individual, em pavimento térreo (exclusive o fornecimento do aparelho e válvula), compreendendo: 3m de tubo de PVC rígido de 1 1/2", com conexões e efluente primário até a caixa de inspeção, com 3m de tubo de PVC rígido 100mm, com conexões.  Instalação e assentamento. (desonerado)</v>
          </cell>
          <cell r="E3464" t="str">
            <v>un</v>
          </cell>
          <cell r="F3464">
            <v>450.92</v>
          </cell>
        </row>
        <row r="3465">
          <cell r="C3465" t="str">
            <v>IT 19.05.1153 (A)</v>
          </cell>
          <cell r="D3465" t="str">
            <v>Vaso sanitário, em pavimento térreo, parte de um conjunto de 2 ou mais vasos (exclusive o fornecimento do aparelho e válvula de descarga), compreendendo: 3m de tubo de PVC rígido de 1 1/2", com conexões, inclusive efluente até a caixa de inspeção, com 3m de tubo de PVC rígido 100mm e conexões.  Instalação e assentamento. (desonerado)</v>
          </cell>
          <cell r="E3465" t="str">
            <v>un</v>
          </cell>
          <cell r="F3465">
            <v>381.38</v>
          </cell>
        </row>
        <row r="3466">
          <cell r="C3466" t="str">
            <v>IT 19.05.1159 (A)</v>
          </cell>
          <cell r="D3466" t="str">
            <v>Vaso sanitário em pavimento térreo, parte de um conjunto de 2 ou mais vasos, exclusive fornecimento do aparelho e caixa de descarga elevada, compreendendo: 2m de tubo de PVC rígido de 1/2", 1,20m de tubo de PVC rígido de 1 1/4", com conexões, inclusive efluente primário até a caixa de inspeção com 3m de tubo de PVC rígido 100mm, conexões e montagem.  Instalação e assentamento. (desonerado)</v>
          </cell>
          <cell r="E3466" t="str">
            <v>un</v>
          </cell>
          <cell r="F3466">
            <v>250.39</v>
          </cell>
        </row>
        <row r="3467">
          <cell r="C3467" t="str">
            <v>IT 19.05.1162 (/)</v>
          </cell>
          <cell r="D3467" t="str">
            <v>Vaso sanitário, em pavimento elevado, parte de um conjunto de 2 ou mais vasos (exclusive fornecimento dos aparelhos e válvulas de descarga), compreendendo: 3m de tubo de PVC rígido de 1 1/2", com conexões, inclusive ligação com 2m de tubo de PVC rígido 100mm, ao ramal de queda e no mesmo material ao de ventilação.  Instalação e assentamento. (desonerado)</v>
          </cell>
          <cell r="E3467" t="str">
            <v>un</v>
          </cell>
          <cell r="F3467">
            <v>402.92</v>
          </cell>
        </row>
        <row r="3468">
          <cell r="C3468" t="str">
            <v>IT 19.10 Instação Hidro-Sanitária em Aparelhos em Bateria</v>
          </cell>
        </row>
        <row r="3469">
          <cell r="C3469" t="str">
            <v>IT 19.10.0050 (/)</v>
          </cell>
          <cell r="D3469" t="str">
            <v>Instalação e assentamento de 1 chuveiro em bateria, exclusive fornecimento do aparelho e registro. (desonerado)</v>
          </cell>
          <cell r="E3469" t="str">
            <v>un</v>
          </cell>
          <cell r="F3469">
            <v>416.12</v>
          </cell>
        </row>
        <row r="3471">
          <cell r="C3471" t="str">
            <v>IT 24.02 Abertura e Fechamento Manual de Rasgo em Alvenaria e Concreto</v>
          </cell>
        </row>
        <row r="3472">
          <cell r="C3472" t="str">
            <v>IT 24.02.0050 (/)</v>
          </cell>
          <cell r="D3472" t="str">
            <v>Corte em alvenaria de tijolo, para instalação de caixa de (0,25x0,25x0,12)m, inclusive arremates de recomposição. (desonerado)</v>
          </cell>
          <cell r="E3472" t="str">
            <v>un</v>
          </cell>
          <cell r="F3472">
            <v>9.64</v>
          </cell>
        </row>
        <row r="3473">
          <cell r="C3473" t="str">
            <v>IT 24.02.0100 (/)</v>
          </cell>
          <cell r="D3473" t="str">
            <v>Corte em alvenaria de tijolo, para instalação de caixa de (0,35x0,45x0,15)m, inclusive arremates de recomposição. (desonerado)</v>
          </cell>
          <cell r="E3473" t="str">
            <v>un</v>
          </cell>
          <cell r="F3473">
            <v>19.27</v>
          </cell>
        </row>
        <row r="3474">
          <cell r="C3474" t="str">
            <v>IT 24.02.0150 (/)</v>
          </cell>
          <cell r="D3474" t="str">
            <v>Corte em alvenaria de tijolo, para instalação de caixa de (0,50x1x0,15)m, inclusive arremates de recomposição. (desonerado)</v>
          </cell>
          <cell r="E3474" t="str">
            <v>un</v>
          </cell>
          <cell r="F3474">
            <v>38.54</v>
          </cell>
        </row>
        <row r="3475">
          <cell r="C3475" t="str">
            <v>IT 24.02.0200 (/)</v>
          </cell>
          <cell r="D3475" t="str">
            <v>Corte em alvenaria de tijolo, para instalação de caixa de (1x1x0,15)m, inclusive arremates de recomposição. (desonerado)</v>
          </cell>
          <cell r="E3475" t="str">
            <v>un</v>
          </cell>
          <cell r="F3475">
            <v>86.73</v>
          </cell>
        </row>
        <row r="3476">
          <cell r="C3476" t="str">
            <v>IT 24.04 Eletroduto de PVC Rígido Roscável</v>
          </cell>
        </row>
        <row r="3477">
          <cell r="C3477" t="str">
            <v>IT 24.04.0050 (A)</v>
          </cell>
          <cell r="D3477" t="str">
            <v>Eletroduto de PVC rígido, diâmetro de 1/2", inclusive conexões e emendas, exclusive abertura e fechamento de rasgo.  Fornecimento e instalação. (desonerado)</v>
          </cell>
          <cell r="E3477" t="str">
            <v>m</v>
          </cell>
          <cell r="F3477">
            <v>4.71</v>
          </cell>
        </row>
        <row r="3478">
          <cell r="C3478" t="str">
            <v>IT 24.04.0053 (A)</v>
          </cell>
          <cell r="D3478" t="str">
            <v>Eletroduto de PVC rígido, diâmetro de 3/4", inclusive conexões e emendas, exclusive abertura e fechamento de rasgo.  Fornecimento e instalação. (desonerado)</v>
          </cell>
          <cell r="E3478" t="str">
            <v>m</v>
          </cell>
          <cell r="F3478">
            <v>5.0599999999999996</v>
          </cell>
        </row>
        <row r="3479">
          <cell r="C3479" t="str">
            <v>IT 24.04.0056 (A)</v>
          </cell>
          <cell r="D3479" t="str">
            <v>Eletroduto de PVC rígido, diâmetro de 1", inclusive conexões e emendas, exclusive abertura e fechamento de rasgo.  Fornecimento e instalação. (desonerado)</v>
          </cell>
          <cell r="E3479" t="str">
            <v>m</v>
          </cell>
          <cell r="F3479">
            <v>6.46</v>
          </cell>
        </row>
        <row r="3480">
          <cell r="C3480" t="str">
            <v>IT 24.04.0059 (A)</v>
          </cell>
          <cell r="D3480" t="str">
            <v>Eletroduto de PVC rígido, diâmetro de 1 1/4", inclusive conexões e emendas, exclusive abertura e fechamento de rasgo.  Fornecimento e instalação. (desonerado)</v>
          </cell>
          <cell r="E3480" t="str">
            <v>m</v>
          </cell>
          <cell r="F3480">
            <v>8.1999999999999993</v>
          </cell>
        </row>
        <row r="3481">
          <cell r="C3481" t="str">
            <v>IT 24.04.0062 (A)</v>
          </cell>
          <cell r="D3481" t="str">
            <v>Eletroduto de PVC rígido, diâmetro de 1 1/2", inclusive conexões e emendas, exclusive abertura e fechamento de rasgo.  Fornecimento e instalação. (desonerado)</v>
          </cell>
          <cell r="E3481" t="str">
            <v>m</v>
          </cell>
          <cell r="F3481">
            <v>9.31</v>
          </cell>
        </row>
        <row r="3482">
          <cell r="C3482" t="str">
            <v>IT 24.04.0065 (A)</v>
          </cell>
          <cell r="D3482" t="str">
            <v>Eletroduto de PVC rígido, diâmetro de 2", inclusive conexões e emendas, exclusive abertura e fechamento de rasgo.  Fornecimento e instalação. (desonerado)</v>
          </cell>
          <cell r="E3482" t="str">
            <v>m</v>
          </cell>
          <cell r="F3482">
            <v>11.58</v>
          </cell>
        </row>
        <row r="3483">
          <cell r="C3483" t="str">
            <v>IT 24.04.0068 (A)</v>
          </cell>
          <cell r="D3483" t="str">
            <v>Eletroduto de PVC rígido, diâmetro de 3", inclusive conexões e emendas, exclusive abertura e fechamento de rasgo.  Fornecimento e instalação. (desonerado)</v>
          </cell>
          <cell r="E3483" t="str">
            <v>m</v>
          </cell>
          <cell r="F3483">
            <v>24.83</v>
          </cell>
        </row>
        <row r="3484">
          <cell r="C3484" t="str">
            <v>IT 24.04.0071 (A)</v>
          </cell>
          <cell r="D3484" t="str">
            <v>Eletroduto de PVC rígido, diâmetro de 4", inclusive conexões e emendas, exclusive abertura e fechamento de rasgo.  Fornecimento e instalação. (desonerado)</v>
          </cell>
          <cell r="E3484" t="str">
            <v>m</v>
          </cell>
          <cell r="F3484">
            <v>30.9</v>
          </cell>
        </row>
        <row r="3485">
          <cell r="C3485" t="str">
            <v>IT 24.06 Conexões para Eletroduto de PVC Rígido Roscável</v>
          </cell>
        </row>
        <row r="3486">
          <cell r="C3486" t="str">
            <v>IT 24.06.0053 (/)</v>
          </cell>
          <cell r="D3486" t="str">
            <v>Curva de 90°, para eletroduto de PVC rígido, roscável, com diâmetro de 3/4".  Fornecimento e instalação. (desonerado)</v>
          </cell>
          <cell r="E3486" t="str">
            <v>un</v>
          </cell>
          <cell r="F3486">
            <v>5.35</v>
          </cell>
        </row>
        <row r="3487">
          <cell r="C3487" t="str">
            <v>IT 24.06.0056 (/)</v>
          </cell>
          <cell r="D3487" t="str">
            <v>Curva de 90°, para eletroduto de PVC rígido, roscável, com diâmetro de 1".  Fornecimento e instalação. (desonerado)</v>
          </cell>
          <cell r="E3487" t="str">
            <v>un</v>
          </cell>
          <cell r="F3487">
            <v>6.06</v>
          </cell>
        </row>
        <row r="3488">
          <cell r="C3488" t="str">
            <v>IT 24.08 Eletroduto de PVC Espiral Corrugado</v>
          </cell>
        </row>
        <row r="3489">
          <cell r="C3489" t="str">
            <v>IT 24.08.0050 (A)</v>
          </cell>
          <cell r="D3489" t="str">
            <v>Eletroduto de PVC aspiral corrugado, diâmetro de 1/2", inclusive conexões e emendas.  Fornecimento e instalação. (desonerado)</v>
          </cell>
          <cell r="E3489" t="str">
            <v>m</v>
          </cell>
          <cell r="F3489">
            <v>3.07</v>
          </cell>
        </row>
        <row r="3490">
          <cell r="C3490" t="str">
            <v>IT 24.08.0053 (A)</v>
          </cell>
          <cell r="D3490" t="str">
            <v>Eletroduto de PVC aspiral corrugado, diâmetro de 3/4", inclusive conexões e emendas.  Fornecimento e instalação. (desonerado)</v>
          </cell>
          <cell r="E3490" t="str">
            <v>m</v>
          </cell>
          <cell r="F3490">
            <v>3.77</v>
          </cell>
        </row>
        <row r="3491">
          <cell r="C3491" t="str">
            <v>IT 24.08.0056 (A)</v>
          </cell>
          <cell r="D3491" t="str">
            <v>Eletroduto de PVC aspiral corrugado, diâmetro de 1", inclusive conexões e emendas.  Fornecimento e instalação. (desonerado)</v>
          </cell>
          <cell r="E3491" t="str">
            <v>m</v>
          </cell>
          <cell r="F3491">
            <v>4.79</v>
          </cell>
        </row>
        <row r="3492">
          <cell r="C3492" t="str">
            <v>IT 24.10 Eletroduto de PAD Espiral Flexível</v>
          </cell>
        </row>
        <row r="3493">
          <cell r="C3493" t="str">
            <v>IT 24.10.0056 (/)</v>
          </cell>
          <cell r="D3493" t="str">
            <v>Eletroduto espiral flexível de polietileno de alta densidade, tipo Kanalex ou similar, diâmetro de 32mm (1 1/4"), com arame-guia galvanizado revestido em PVC, inclusive emendas e tamponamento.  Fornecimento. (desonerado)</v>
          </cell>
          <cell r="E3493" t="str">
            <v>m</v>
          </cell>
          <cell r="F3493">
            <v>3.75</v>
          </cell>
        </row>
        <row r="3494">
          <cell r="C3494" t="str">
            <v>IT 24.10.0062 (/)</v>
          </cell>
          <cell r="D3494" t="str">
            <v>Eletroduto espiral flexível em polietileno de alta densidade, tipo Kanalex ou similar, diâmetro de 50mm (2" ), com arame-guia galvanizado revestido em PVC, inclusive emendas e tamponamento.  Fornecimento. (desonerado)</v>
          </cell>
          <cell r="E3494" t="str">
            <v>m</v>
          </cell>
          <cell r="F3494">
            <v>6.14</v>
          </cell>
        </row>
        <row r="3495">
          <cell r="C3495" t="str">
            <v>IT 24.10.0065 (A)</v>
          </cell>
          <cell r="D3495" t="str">
            <v>Eletroduto espiral flexível em polietileno de alta densidade, tipo Kanalex ou similar, diâmetro de 75mm (3" ), com arame-guia galvanizado revestido em PVC, inclusive emendas e tamponamento.  Fornecimento. (desonerado)</v>
          </cell>
          <cell r="E3495" t="str">
            <v>m</v>
          </cell>
          <cell r="F3495">
            <v>7.86</v>
          </cell>
        </row>
        <row r="3496">
          <cell r="C3496" t="str">
            <v>IT 24.10.0068 (/)</v>
          </cell>
          <cell r="D3496" t="str">
            <v>Eletroduto espiral flexível de polietileno de alta densidade, tipo Kanalex ou similar, diâmetro de 100mm (4" ), com arame-guia galvanizado revestido em PVC, inclusive emendas e tamponamento.  Fornecimento. (desonerado)</v>
          </cell>
          <cell r="E3496" t="str">
            <v>m</v>
          </cell>
          <cell r="F3496">
            <v>14.4</v>
          </cell>
        </row>
        <row r="3497">
          <cell r="C3497" t="str">
            <v>IT 24.10.0071 (/)</v>
          </cell>
          <cell r="D3497" t="str">
            <v>Eletroduto espiral flexível de polietileno de alta densidade, tipo Kanalex ou similar, diâmetro de 125mm (5" ), com arame-guia galvanizado revestido em PVC, inclusive emendas e tamponamento.  Fornecimento. (desonerado)</v>
          </cell>
          <cell r="E3497" t="str">
            <v>m</v>
          </cell>
          <cell r="F3497">
            <v>20.02</v>
          </cell>
        </row>
        <row r="3498">
          <cell r="C3498" t="str">
            <v>IT 24.10.0106 (/)</v>
          </cell>
          <cell r="D3498" t="str">
            <v>Linha de duto espiral flexível de polietileno de alta densidade, tipo Kanalex ou similar, diâmetro de 32mm (1 1/4" ),  com arame-guia galvanizado revestido em PVC, inclusive emendas e tamponamento, exclusive escavação e reaterro. (desonerado)</v>
          </cell>
          <cell r="E3498" t="str">
            <v>m</v>
          </cell>
          <cell r="F3498">
            <v>9.59</v>
          </cell>
        </row>
        <row r="3499">
          <cell r="C3499" t="str">
            <v>IT 24.10.0112 (/)</v>
          </cell>
          <cell r="D3499" t="str">
            <v>Linha de duto espiral flexível em polietileno de alta densidade, tipo Kanalex ou similar, diâmetro de 50mm (2" ), lançado diretamente ao solo com com arame-guia galvanizado revestido em PVC, inclusive emendas e tamponamento, exclusive excavação e reaterro. (desonerado)</v>
          </cell>
          <cell r="E3499" t="str">
            <v>m</v>
          </cell>
          <cell r="F3499">
            <v>11.98</v>
          </cell>
        </row>
        <row r="3500">
          <cell r="C3500" t="str">
            <v>IT 24.10.0115 (/)</v>
          </cell>
          <cell r="D3500" t="str">
            <v>Linha de duto espiral flexível em polietileno de alta densidade, tipo Kanalex ou similar, diâmetro de 75mm (3" ), lançado diretamente ao solo com com arame-guia galvanizado revestido em PVC, inclusive emendas e tamponamento, exclusive excavação e reaterro. (desonerado)</v>
          </cell>
          <cell r="E3500" t="str">
            <v>m</v>
          </cell>
          <cell r="F3500">
            <v>13.7</v>
          </cell>
        </row>
        <row r="3501">
          <cell r="C3501" t="str">
            <v>IT 24.10.0118 (/)</v>
          </cell>
          <cell r="D3501" t="str">
            <v>Linha de duto espiral flexível de polietileno de alta densidade, tipo Kanalex ou similar, diâmetro de 100mm (4" ), com arame-guia galvanizado revestido em PVC, inclusive emendas e tamponamento, exclusive escavação e reaterro. (desonerado)</v>
          </cell>
          <cell r="E3501" t="str">
            <v>m</v>
          </cell>
          <cell r="F3501">
            <v>20.239999999999998</v>
          </cell>
        </row>
        <row r="3502">
          <cell r="C3502" t="str">
            <v>IT 24.10.0121 (/)</v>
          </cell>
          <cell r="D3502" t="str">
            <v>Linha de duto espiral flexível de polietileno de alta densidade, tipo Kanalex ou similar, diâmetro de 125mm (5" ), com arame-guia galvanizado revestido em PVC, inclusive emendas e tamponamento, exclusive escavação e reaterro. (desonerado)</v>
          </cell>
          <cell r="E3502" t="str">
            <v>m</v>
          </cell>
          <cell r="F3502">
            <v>25.86</v>
          </cell>
        </row>
        <row r="3503">
          <cell r="C3503" t="str">
            <v>IT 24.10.0156 (/)</v>
          </cell>
          <cell r="D3503" t="str">
            <v>Linha dupla de duto espiral flexível em polietileno de alta densidade, tipo Kanalex ou similar, diâmetro de 50mm (2" ), lançadi diretamente ao solo com com arame-guia galvanizado revestido em PVC, inclusive emendas e tamponamento, exclusive excavação e reaterro. (desonerado)</v>
          </cell>
          <cell r="E3503" t="str">
            <v>m</v>
          </cell>
          <cell r="F3503">
            <v>19.8</v>
          </cell>
        </row>
        <row r="3504">
          <cell r="C3504" t="str">
            <v>IT 24.10.0159 (/)</v>
          </cell>
          <cell r="D3504" t="str">
            <v>Linha dupla de duto espiral flexível em polietileno de alta densidade, tipo Kanalex ou similar, diâmetro de 75mm (3" ), lançadi diretamente ao solo com com arame-guia galvanizado revestido em PVC, inclusive emendas e tamponamento, exclusive excavação e reaterro. (desonerado)</v>
          </cell>
          <cell r="E3504" t="str">
            <v>m</v>
          </cell>
          <cell r="F3504">
            <v>23.23</v>
          </cell>
        </row>
        <row r="3505">
          <cell r="C3505" t="str">
            <v>IT 24.10.0162 (/)</v>
          </cell>
          <cell r="D3505" t="str">
            <v>Linha dupla de duto espiral flexível de polietileno de alta densidade, tipo Kanalex ou similar, diâmetro de 100mm (4" ),lançado diretamente no solo com arame-guia galvanizado revestido em PVC, inclusive emendas e tamponamento, exclusive escavação e reaterro. (desonerado)</v>
          </cell>
          <cell r="E3505" t="str">
            <v>m</v>
          </cell>
          <cell r="F3505">
            <v>63.44</v>
          </cell>
        </row>
        <row r="3506">
          <cell r="C3506" t="str">
            <v>IT 24.10.0165 (/)</v>
          </cell>
          <cell r="D3506" t="str">
            <v>Linha dupla de duto espiral flexível de polietileno de alta densidade, tipo Kanalex ou similar, diâmetro de 125mm (5" ),lançado diretamente no solo com arame-guia galvanizado revestido em PVC, inclusive emendas e tamponamento, exclusive escavação e reaterro. (desonerado)</v>
          </cell>
          <cell r="E3506" t="str">
            <v>m</v>
          </cell>
          <cell r="F3506">
            <v>74.66</v>
          </cell>
        </row>
        <row r="3507">
          <cell r="C3507" t="str">
            <v>IT 24.12 Eletroduto de PVC Rígido para Telefone</v>
          </cell>
        </row>
        <row r="3508">
          <cell r="C3508" t="str">
            <v>IT 24.12.0050 (/)</v>
          </cell>
          <cell r="D3508" t="str">
            <v>Construção de linha simples de tubo de PVC rígido, série R de 100mm, para proteção de condutores de sistema de telefonia, assentados e cobertos com camada de concreto simples, exclusive escavação e reaterro. (desonerado)</v>
          </cell>
          <cell r="E3508" t="str">
            <v>m</v>
          </cell>
          <cell r="F3508">
            <v>30.7</v>
          </cell>
        </row>
        <row r="3509">
          <cell r="C3509" t="str">
            <v>IT 24.12.0100 (/)</v>
          </cell>
          <cell r="D3509" t="str">
            <v>Construção de linha dupla de tubo de PVC rígido, série R de 100mm, para proteção de condutores de sistema de telefonia, assentados e cobertos com camada de concreto simples, exclusive escavação e reaterro. (desonerado)</v>
          </cell>
          <cell r="E3509" t="str">
            <v>m</v>
          </cell>
          <cell r="F3509">
            <v>61.6</v>
          </cell>
        </row>
        <row r="3510">
          <cell r="C3510" t="str">
            <v>IT 24.12.0150 (/)</v>
          </cell>
          <cell r="D3510" t="str">
            <v>Construção de linha tripla de tubo de PVC rígido, série R de 100mm, para proteção de condutores de sistema de telefonia, assentados e cobertos com camada de concreto simples, exclusive escavação e reaterro. (desonerado)</v>
          </cell>
          <cell r="E3510" t="str">
            <v>m</v>
          </cell>
          <cell r="F3510">
            <v>92.11</v>
          </cell>
        </row>
        <row r="3511">
          <cell r="C3511" t="str">
            <v>IT 24.12.0200 (/)</v>
          </cell>
          <cell r="D3511" t="str">
            <v>Construção de linha quádrupla de tubo de PVC rígido, série R de 100mm, para proteção de condutores de sistema de telefonia, assentados e cobertos com camada de concreto simples, exclusive escavação e reaterro. (desonerado)</v>
          </cell>
          <cell r="E3511" t="str">
            <v>m</v>
          </cell>
          <cell r="F3511">
            <v>122.81</v>
          </cell>
        </row>
        <row r="3512">
          <cell r="C3512" t="str">
            <v>IT 24.12.0300 (/)</v>
          </cell>
          <cell r="D3512" t="str">
            <v>Construção de linha sextupla de tubo de PVC rígido, série R de 100mm, para proteção de condutores de sistema de telefonia, assentados e cobertos com camada de concreto simples, exclusive escavação e reaterro. (desonerado)</v>
          </cell>
          <cell r="E3512" t="str">
            <v>m</v>
          </cell>
          <cell r="F3512">
            <v>184.22</v>
          </cell>
        </row>
        <row r="3513">
          <cell r="C3513" t="str">
            <v>IT 24.13 Canaletas de PVC e Acessórios</v>
          </cell>
        </row>
        <row r="3514">
          <cell r="C3514" t="str">
            <v>IT 24.13.0200 (/)</v>
          </cell>
          <cell r="D3514" t="str">
            <v>Canaleta em PVC tipo evolutiva DLP 80x35mm, em peça de 2,00m, com tampa flexível e cotovelo 90º, fabricação Pial Legrand ou similar.  Fornecimento e instalação. (desonerado)</v>
          </cell>
          <cell r="E3514" t="str">
            <v>un</v>
          </cell>
          <cell r="F3514">
            <v>135.11000000000001</v>
          </cell>
        </row>
        <row r="3515">
          <cell r="C3515" t="str">
            <v>IT 24.13.0500 (/)</v>
          </cell>
          <cell r="D3515" t="str">
            <v>Tomada 2P+T - 10A/250V padrão brasileiro, sistema "X" fabricação Pial Legrand ou similar.  Fornecimento e instalação. (desonerado)</v>
          </cell>
          <cell r="E3515" t="str">
            <v>un</v>
          </cell>
          <cell r="F3515">
            <v>29.94</v>
          </cell>
        </row>
        <row r="3516">
          <cell r="C3516" t="str">
            <v>IT 24.13.0700 (/)</v>
          </cell>
          <cell r="D3516" t="str">
            <v>Tomada RJ11 2 fios, sistema "X", fabricação Pial Legrand ou similar.  Fornecimento e instalação. (desonerado)</v>
          </cell>
          <cell r="E3516" t="str">
            <v>un</v>
          </cell>
          <cell r="F3516">
            <v>46.04</v>
          </cell>
        </row>
        <row r="3517">
          <cell r="C3517" t="str">
            <v>IT 24.13.1200 (/)</v>
          </cell>
          <cell r="D3517" t="str">
            <v>Tomada padrão brasileiro 2P+T 10A/250V, em módulo Pialplus, com placa e suporte para mecanismo de 01 posto, para canaleta em PVC tipo evolutiva DLP 80x35mm, fabricação Pial Legrand ou similar.  Fornecimento e instalação. (desonerado)</v>
          </cell>
          <cell r="E3517" t="str">
            <v>un</v>
          </cell>
          <cell r="F3517">
            <v>34.08</v>
          </cell>
        </row>
        <row r="3518">
          <cell r="C3518" t="str">
            <v>IT 24.13.1300 (/)</v>
          </cell>
          <cell r="D3518" t="str">
            <v>Tomada RJ11, em módulo Pialplus, com placa e suporte para mecanismo de 01 posto, para canaleta evolutiva 80x35mm, sistema DLP, fabricação Pial Legrand ou similar.  Fornecimento e instalação. (desonerado)</v>
          </cell>
          <cell r="E3518" t="str">
            <v>un</v>
          </cell>
          <cell r="F3518">
            <v>52</v>
          </cell>
        </row>
        <row r="3519">
          <cell r="C3519" t="str">
            <v>IT 24.14 Eletroduto de Ferro Galvanizado</v>
          </cell>
        </row>
        <row r="3520">
          <cell r="C3520" t="str">
            <v>IT 24.14.0053 (A)</v>
          </cell>
          <cell r="D3520" t="str">
            <v>Eletroduto de ferro galvanizado, diâmetro de 19mm (3/4"), inclusive conexões e emendas, exclusive abertura de rasgo.  Fornecimento e instalação. (desonerado)</v>
          </cell>
          <cell r="E3520" t="str">
            <v>m</v>
          </cell>
          <cell r="F3520">
            <v>10.029999999999999</v>
          </cell>
        </row>
        <row r="3521">
          <cell r="C3521" t="str">
            <v>IT 24.14.0056 (A)</v>
          </cell>
          <cell r="D3521" t="str">
            <v>Eletroduto de ferro galvanizado, diâmetro de 25mm (1"), inclusive conexões e emendas, exclusive abertura e fechamento rasgo.  Fornecimento e instalação. (desonerado)</v>
          </cell>
          <cell r="E3521" t="str">
            <v>m</v>
          </cell>
          <cell r="F3521">
            <v>15.44</v>
          </cell>
        </row>
        <row r="3522">
          <cell r="C3522" t="str">
            <v>IT 24.14.0059 (A)</v>
          </cell>
          <cell r="D3522" t="str">
            <v>Eletroduto de ferro galvanizado, diâmetro de 40mm(1 1/2"), inclusive conexões e emendas, exclusive abertura e fechamento rasgo.  Fornecimento e instalação. (desonerado)</v>
          </cell>
          <cell r="E3522" t="str">
            <v>m</v>
          </cell>
          <cell r="F3522">
            <v>23.62</v>
          </cell>
        </row>
        <row r="3523">
          <cell r="C3523" t="str">
            <v>IT 24.14.0062 (A)</v>
          </cell>
          <cell r="D3523" t="str">
            <v>Eletroduto de ferro galvanizado, diâmetro de 50mm (2"), inclusive conexões e emendas, exclusive abertura e fechamento rasgo.  Fornecimento e instalação. (desonerado)</v>
          </cell>
          <cell r="E3523" t="str">
            <v>m</v>
          </cell>
          <cell r="F3523">
            <v>32.619999999999997</v>
          </cell>
        </row>
        <row r="3524">
          <cell r="C3524" t="str">
            <v>IT 24.14.0065 (/)</v>
          </cell>
          <cell r="D3524" t="str">
            <v>Eletroduto de ferro galvanizado, diâmetro de 50mm (2"), exclusive luvas, curvas, abertura e fechamento de rasgo.  Fornecimento e instalação. (desonerado)</v>
          </cell>
          <cell r="E3524" t="str">
            <v>m</v>
          </cell>
          <cell r="F3524">
            <v>34.880000000000003</v>
          </cell>
        </row>
        <row r="3525">
          <cell r="C3525" t="str">
            <v>IT 24.14.0068 (A)</v>
          </cell>
          <cell r="D3525" t="str">
            <v>Eletroduto de ferro galvanizado, diâmetro de 65mm(2 1/2"), inclusive conexões e emendas, exclusive abertura e fechamento de rasgo.  Fornecimento e instalação. (desonerado)</v>
          </cell>
          <cell r="E3525" t="str">
            <v>m</v>
          </cell>
          <cell r="F3525">
            <v>34.75</v>
          </cell>
        </row>
        <row r="3526">
          <cell r="C3526" t="str">
            <v>IT 24.14.0071 (/)</v>
          </cell>
          <cell r="D3526" t="str">
            <v>Eletroduto de ferro galvanizado, diâmetro de 75mm (3"), exclusive luvas, curvas, abertura e fechamento rasgo.  Fornecimento e instalação. (desonerado)</v>
          </cell>
          <cell r="E3526" t="str">
            <v>m</v>
          </cell>
          <cell r="F3526">
            <v>45.43</v>
          </cell>
        </row>
        <row r="3527">
          <cell r="C3527" t="str">
            <v>IT 24.14.0074 (A)</v>
          </cell>
          <cell r="D3527" t="str">
            <v>Eletroduto de ferro galvanizado, diâmetro de 75mm (3"), inclusive conexões e emendas, exclusive abertura e fechamento rasgo.  Fornecimento e instalação. (desonerado)</v>
          </cell>
          <cell r="E3527" t="str">
            <v>m</v>
          </cell>
          <cell r="F3527">
            <v>47.04</v>
          </cell>
        </row>
        <row r="3528">
          <cell r="C3528" t="str">
            <v>IT 24.14.0077 (A)</v>
          </cell>
          <cell r="D3528" t="str">
            <v>Eletroduto de ferro galvanizado, diâmetro de 100mm (4"), inclusive conexões e emendas, exclusive abertura e fechamento rasgo.  Fornecimento e instalação. (desonerado)</v>
          </cell>
          <cell r="E3528" t="str">
            <v>m</v>
          </cell>
          <cell r="F3528">
            <v>53.37</v>
          </cell>
        </row>
        <row r="3529">
          <cell r="C3529" t="str">
            <v>IT 24.14.0109 (A)</v>
          </cell>
          <cell r="D3529" t="str">
            <v>Eletroduto tipo pesado, com diâmetro de 32mm(1 1/4"), inclusive conexões e emendas, exclusive abertura e fechamento de rasgo.  Fornecimento e instalação. (desonerado)</v>
          </cell>
          <cell r="E3529" t="str">
            <v>m</v>
          </cell>
          <cell r="F3529">
            <v>22.64</v>
          </cell>
        </row>
        <row r="3530">
          <cell r="C3530" t="str">
            <v>IT 24.16 Conexões de Ferro Galvanizado</v>
          </cell>
        </row>
        <row r="3531">
          <cell r="C3531" t="str">
            <v>IT 24.16.0050 (/)</v>
          </cell>
          <cell r="D3531" t="str">
            <v>Bucha redonda de ferro galvanizado, diâmetro de 50mm (2"), para o de 25mm (1").  Fornecimento e instalação. (desonerado)</v>
          </cell>
          <cell r="E3531" t="str">
            <v>un</v>
          </cell>
          <cell r="F3531">
            <v>23.61</v>
          </cell>
        </row>
        <row r="3532">
          <cell r="C3532" t="str">
            <v>IT 24.16.0150 (/)</v>
          </cell>
          <cell r="D3532" t="str">
            <v>Curva longa de ferro galvanizado, diâmetro de 50mm (2").  Fornecimento e instalação. (desonerado)</v>
          </cell>
          <cell r="E3532" t="str">
            <v>un</v>
          </cell>
          <cell r="F3532">
            <v>22.99</v>
          </cell>
        </row>
        <row r="3533">
          <cell r="C3533" t="str">
            <v>IT 24.18 Eletrocalha</v>
          </cell>
        </row>
        <row r="3534">
          <cell r="C3534" t="str">
            <v>IT 24.18.0050 (A)</v>
          </cell>
          <cell r="D3534" t="str">
            <v>Eletrocalha perfurada, dobra "C", medindo (200x75)mm.  Fornecimento e instalação. (desonerado)</v>
          </cell>
          <cell r="E3534" t="str">
            <v>m</v>
          </cell>
          <cell r="F3534">
            <v>61.62</v>
          </cell>
        </row>
        <row r="3535">
          <cell r="C3535" t="str">
            <v>IT 24.18.0100 (A)</v>
          </cell>
          <cell r="D3535" t="str">
            <v>Eletrocalha perfurada, dobra "C", medindo (500x75)mm.  Fornecimento e instalação. (desonerado)</v>
          </cell>
          <cell r="E3535" t="str">
            <v>m</v>
          </cell>
          <cell r="F3535">
            <v>98.84</v>
          </cell>
        </row>
        <row r="3536">
          <cell r="C3536" t="str">
            <v>IT 24.18.0150 (/)</v>
          </cell>
          <cell r="D3536" t="str">
            <v>Eletrocalha perfurada U, medindo (100x100)mm, sem tampa.  Fornecimento. (desonerado)</v>
          </cell>
          <cell r="E3536" t="str">
            <v>m</v>
          </cell>
          <cell r="F3536">
            <v>19.989999999999998</v>
          </cell>
        </row>
        <row r="3537">
          <cell r="C3537" t="str">
            <v>IT 24.18.0250 (/)</v>
          </cell>
          <cell r="D3537" t="str">
            <v>Eletrocalha perfurada U, medindo (300x150)mm, sem tampa.  Fornecimento. (desonerado)</v>
          </cell>
          <cell r="E3537" t="str">
            <v>m</v>
          </cell>
          <cell r="F3537">
            <v>39.979999999999997</v>
          </cell>
        </row>
        <row r="3538">
          <cell r="C3538" t="str">
            <v>IT 24.20 Ponto de Luz</v>
          </cell>
        </row>
        <row r="3539">
          <cell r="C3539" t="str">
            <v>IT 24.20.0050 (/)</v>
          </cell>
          <cell r="D3539" t="str">
            <v>Conjunto de embutir Pial Silentoque, fosforescente, com placa, 1 tecla paralela e 1 tomada universal redonda.  Fornecimento e instalação. (desonerado)</v>
          </cell>
          <cell r="E3539" t="str">
            <v>un</v>
          </cell>
          <cell r="F3539">
            <v>19.309999999999999</v>
          </cell>
        </row>
        <row r="3540">
          <cell r="C3540" t="str">
            <v>IT 24.20.0100 (/)</v>
          </cell>
          <cell r="D3540" t="str">
            <v>Instalação de ponto de luz equivalente a 2 varas de eletroduto de PVC rígido de 1/2", 12m de fio 2,5mm2, caixas, conexões, luvas, curva e interruptor de embutir com placa fosforescente, linha Silentoque, da Pial ou similar, inclusive abertura e fechamento de rasgo em alvenaria. (desonerado)</v>
          </cell>
          <cell r="E3540" t="str">
            <v>un</v>
          </cell>
          <cell r="F3540">
            <v>149.18</v>
          </cell>
        </row>
        <row r="3541">
          <cell r="C3541" t="str">
            <v>IT 24.20.0103 (/)</v>
          </cell>
          <cell r="D3541" t="str">
            <v>Instalação de ponto de luz equivalente a 2 varas de eletroduto pesado Apollo ou similar de 3/4", 12m de fio 2,5mm2, caixas, conexões, luvas, curva e interruptor de embutir com placa  fosforescente, linha Silentoque, da Pial ou similar, inclusive abertura e fechamento de rasgo em alvenaria. (desonerado)</v>
          </cell>
          <cell r="E3541" t="str">
            <v>un</v>
          </cell>
          <cell r="F3541">
            <v>256.16000000000003</v>
          </cell>
        </row>
        <row r="3542">
          <cell r="C3542" t="str">
            <v>IT 24.20.0106 (/)</v>
          </cell>
          <cell r="D3542" t="str">
            <v>Instalação de ponto de luz equivalente a 2 varas de eletroduto de PVC rígido de 3/4", 12m de fio 2,5mm2, caixas, conexões, luvas, curva e interruptor de embutir com placa fosforescente, linha Silentoque, da Pial ou similar, inclusive abertura e fechamento de rasgo em alvenaria. (desonerado)</v>
          </cell>
          <cell r="E3542" t="str">
            <v>un</v>
          </cell>
          <cell r="F3542">
            <v>166.64</v>
          </cell>
        </row>
        <row r="3543">
          <cell r="C3543" t="str">
            <v>IT 24.20.0150 (A)</v>
          </cell>
          <cell r="D3543" t="str">
            <v>Instalação de ponto de luz aparente, sobre madeira, compreendendo: fita isolante, plafonier, receptáculo, parafusos e buchas de nylon, 12m de fio paralelo de 2,5mm2. (desonerado)</v>
          </cell>
          <cell r="E3543" t="str">
            <v>un</v>
          </cell>
          <cell r="F3543">
            <v>80.98</v>
          </cell>
        </row>
        <row r="3544">
          <cell r="C3544" t="str">
            <v>IT 24.20.0200 (/)</v>
          </cell>
          <cell r="D3544" t="str">
            <v>Instalação de um conjunto de 2 pontos de luz equivalente a 5 varas de eletroduto de PVC rígido de 3/4", 33m de fio 2,5mm2, caixas, conexões, luvas, curva e interruptor de embutir com placa fosforescente, linha Silentoque, da Pial ou similar, inclusive abertura e fechamento de rasgo em alvenaria. (desonerado)</v>
          </cell>
          <cell r="E3544" t="str">
            <v>un</v>
          </cell>
          <cell r="F3544">
            <v>292.7</v>
          </cell>
        </row>
        <row r="3545">
          <cell r="C3545" t="str">
            <v>IT 24.20.0250 (/)</v>
          </cell>
          <cell r="D3545" t="str">
            <v>Instalação de um conjunto de 3 pontos de luz equivalente a 6 varas de eletroduto rígido de PVC de 3/4", 50m de fio 2,5mm2, caixas, conexões, luvas, curva e interruptor de embutir com placa fosforescente, linha Silentoque, da Pial ou similar, inclusive abertura e fechamento de rasgo em alvenaria. (desonerado)</v>
          </cell>
          <cell r="E3545" t="str">
            <v>un</v>
          </cell>
          <cell r="F3545">
            <v>376.97</v>
          </cell>
        </row>
        <row r="3546">
          <cell r="C3546" t="str">
            <v>IT 24.20.0300 (/)</v>
          </cell>
          <cell r="D3546" t="str">
            <v>Instalação de um conjunto de 4 pontos de luz equivalente a 7 varas de eletroduto pesado Apollo ou similar de 3/4", 50m de fio 2,5mm2, caixas, conexões, luvas, curva e interruptor de embutir com placa fosforescente, linha Silentoque, da Pial ou similar, inclusive abertura e fechamento de rasgo em alvenaria. (desonerado)</v>
          </cell>
          <cell r="E3546" t="str">
            <v>un</v>
          </cell>
          <cell r="F3546">
            <v>845.89</v>
          </cell>
        </row>
        <row r="3547">
          <cell r="C3547" t="str">
            <v>IT 24.20.0303 (/)</v>
          </cell>
          <cell r="D3547" t="str">
            <v>Instalação de um conjunto de 4 pontos de luz equivalente a 7 varas de eletroduto de PVC rígido de 3/4", 50m de fio 2,5mm2, caixas, conexões, luvas, curva e interruptor de embutir com placa fosforescente, linha Silentoque, da Pial ou similar, inclusive abertura e fechamento de rasgo em alvenaria. (desonerado)</v>
          </cell>
          <cell r="E3547" t="str">
            <v>un</v>
          </cell>
          <cell r="F3547">
            <v>479.18</v>
          </cell>
        </row>
        <row r="3548">
          <cell r="C3548" t="str">
            <v>IT 24.20.0350 (/)</v>
          </cell>
          <cell r="D3548" t="str">
            <v>Instalação de um conjunto de 5 pontos de luz com eletroduto de PVC rígido de 1/2", inclusive abertura e fechamento de rasgo em alvenaria. (desonerado)</v>
          </cell>
          <cell r="E3548" t="str">
            <v>un</v>
          </cell>
          <cell r="F3548">
            <v>457.96</v>
          </cell>
        </row>
        <row r="3549">
          <cell r="C3549" t="str">
            <v>IT 24.20.0353 (/)</v>
          </cell>
          <cell r="D3549" t="str">
            <v>Instalação de um conjunto de 5 pontos de luz equivalente a 8 varas de eletroduto de PVC rígido de  3/4", 57m de fio 2,5mm2, caixas, conexões, luvas, curva e interruptor de embutir com placa fosforescente, linha Silentoque, da Pial ou similar, inclusive abertura e fechamento de rasgo em alvenaria. (desonerado)</v>
          </cell>
          <cell r="E3549" t="str">
            <v>un</v>
          </cell>
          <cell r="F3549">
            <v>448.73</v>
          </cell>
        </row>
        <row r="3550">
          <cell r="C3550" t="str">
            <v>IT 24.20.0400 (/)</v>
          </cell>
          <cell r="D3550" t="str">
            <v>Instalação de um conjunto de 6 pontos de luz equivalente a 9 varas de eletroduto de PVC rígido de 3/4", 66m de fio 2,5mm2, caixas, conexões, luvas, curva e interruptor de embutir com placa fosforescente, linha Silentoque, da Pial ou similar, inclusive abertura e fechamento de rasgo em alvenaria. (desonerado)</v>
          </cell>
          <cell r="E3550" t="str">
            <v>un</v>
          </cell>
          <cell r="F3550">
            <v>538.09</v>
          </cell>
        </row>
        <row r="3551">
          <cell r="C3551" t="str">
            <v>IT 24.20.0403 (/)</v>
          </cell>
          <cell r="D3551" t="str">
            <v>Instalação de um conjunto de 6 pontos de luz equivalente a 9 varas de eletroduto de PVC rígido de 1/2", 66m de fio 2,5mm2, caixas, conexões, luvas, curva e interruptor de embutir com placa fosforescente, linha Silentoque, da Pial ou similar, inclusive abertura e fechamento de rasgo em alvenaria. (desonerado)</v>
          </cell>
          <cell r="E3551" t="str">
            <v>un</v>
          </cell>
          <cell r="F3551">
            <v>499.94</v>
          </cell>
        </row>
        <row r="3552">
          <cell r="C3552" t="str">
            <v>IT 24.20.0450 (/)</v>
          </cell>
          <cell r="D3552" t="str">
            <v>Instalação de um conjunto de 8 pontos de luz equivalente a 10 varas de eletroduto de PVC rígido de 3/4", 80m de fio 2,5mm2, caixas, conexões, luvas, curva e interruptor de embutir com placa fosforescente, linha Silentoque, da Pial ou similar, inclusive abertura e fechamento de rasgo em alvenaria. (desonerado)</v>
          </cell>
          <cell r="E3552" t="str">
            <v>un</v>
          </cell>
          <cell r="F3552">
            <v>621.26</v>
          </cell>
        </row>
        <row r="3553">
          <cell r="C3553" t="str">
            <v>IT 24.20.0501 (/)</v>
          </cell>
          <cell r="D3553" t="str">
            <v>Instalação de ponto de campainha de alta potência, compreendendo: 5 varas de eletroduto de 3/4", 50m de fio # 1,5mm², botão e campainha sincronizada de 8". (desonerado)</v>
          </cell>
          <cell r="E3553" t="str">
            <v>un</v>
          </cell>
          <cell r="F3553">
            <v>655.22</v>
          </cell>
        </row>
        <row r="3554">
          <cell r="C3554" t="str">
            <v>IT 24.20.0504 (/)</v>
          </cell>
          <cell r="D3554" t="str">
            <v>Instalação de ponto de campainha tipo cigarra, compreendendo: 3 varas de eletroduto de 3/4", 20m de fio # 1,5mm², botão e cigarra. (desonerado)</v>
          </cell>
          <cell r="E3554" t="str">
            <v>un</v>
          </cell>
          <cell r="F3554">
            <v>137.62</v>
          </cell>
        </row>
        <row r="3555">
          <cell r="C3555" t="str">
            <v>IT 24.22 Ponto de Força</v>
          </cell>
        </row>
        <row r="3556">
          <cell r="C3556" t="str">
            <v>IT 24.22.0050 (/)</v>
          </cell>
          <cell r="D3556" t="str">
            <v>Instalação de ponto de força até 2 CV, equivalente a 2 varas de eletroduto pesado de 1/2", Apollo ou similar. (desonerado)</v>
          </cell>
          <cell r="E3556" t="str">
            <v>un</v>
          </cell>
          <cell r="F3556">
            <v>335.83</v>
          </cell>
        </row>
        <row r="3557">
          <cell r="C3557" t="str">
            <v>IT 24.22.0053 (/)</v>
          </cell>
          <cell r="D3557" t="str">
            <v>Instalação de ponto de força até 2 CV, equivalente a 2 varas de eletroduto de PVC rígido de 1/2", 20m de fio de 2,5mm2, caixas e conexões. (desonerado)</v>
          </cell>
          <cell r="E3557" t="str">
            <v>un</v>
          </cell>
          <cell r="F3557">
            <v>304.22000000000003</v>
          </cell>
        </row>
        <row r="3558">
          <cell r="C3558" t="str">
            <v>IT 24.22.0100 (/)</v>
          </cell>
          <cell r="D3558" t="str">
            <v>Instalação de ponto de força até 4 CV, equivalente a 2 varas de eletroduto pesado de 3/4" Apollo ou similar. (desonerado)</v>
          </cell>
          <cell r="E3558" t="str">
            <v>un</v>
          </cell>
          <cell r="F3558">
            <v>553.66</v>
          </cell>
        </row>
        <row r="3559">
          <cell r="C3559" t="str">
            <v>IT 24.22.0150 (A)</v>
          </cell>
          <cell r="D3559" t="str">
            <v>Instalação de ponto de força até 5 CV, equivalente a 2 varas de eletroduto pesado de 3/4" Apollo, 20m de fio 4mm2, caixas e conexões. (desonerado)</v>
          </cell>
          <cell r="E3559" t="str">
            <v>un</v>
          </cell>
          <cell r="F3559">
            <v>401.31</v>
          </cell>
        </row>
        <row r="3560">
          <cell r="C3560" t="str">
            <v>IT 24.22.0500 (A)</v>
          </cell>
          <cell r="D3560" t="str">
            <v>Instalação de ponto de força até 10 CV, equivalente a 2 varas de eletroduto pesado de 1" Apollo, 20m de fio 6mm2, caixas e conexões. (desonerado)</v>
          </cell>
          <cell r="E3560" t="str">
            <v>un</v>
          </cell>
          <cell r="F3560">
            <v>356.22</v>
          </cell>
        </row>
        <row r="3561">
          <cell r="C3561" t="str">
            <v>IT 24.22.0550 (/)</v>
          </cell>
          <cell r="D3561" t="str">
            <v>Instalação de ponto de força até 15 CV, equivalente a 2 varas de eletroduto de PVC rígido de 1 1/2". (desonerado)</v>
          </cell>
          <cell r="E3561" t="str">
            <v>un</v>
          </cell>
          <cell r="F3561">
            <v>614.73</v>
          </cell>
        </row>
        <row r="3562">
          <cell r="C3562" t="str">
            <v>IT 24.24 Ponto Telefônico</v>
          </cell>
        </row>
        <row r="3563">
          <cell r="C3563" t="str">
            <v>IT 24.24.0050 (A)</v>
          </cell>
          <cell r="D3563" t="str">
            <v>Instalação de ponto de telefone, compreendendo: 3 varas de eletroduto de 3/4", conexões, caixas e guia de arame galvanizado nº 16. (desonerado)</v>
          </cell>
          <cell r="E3563" t="str">
            <v>un</v>
          </cell>
          <cell r="F3563">
            <v>109.99</v>
          </cell>
        </row>
        <row r="3564">
          <cell r="C3564" t="str">
            <v>IT 24.26 Ponto de Tomada</v>
          </cell>
        </row>
        <row r="3565">
          <cell r="C3565" t="str">
            <v>IT 24.26.0025 (/)</v>
          </cell>
          <cell r="D3565" t="str">
            <v>Instalação de ponto de tomada com 1 vara em eletroduto de PVC, rígido 3/4", 10,5m de diâmetro 2,5mm2, inclusive abertura e fechamento de rasgo de alvenaria. (desonerado)</v>
          </cell>
          <cell r="E3565" t="str">
            <v>un</v>
          </cell>
          <cell r="F3565">
            <v>105.32</v>
          </cell>
        </row>
        <row r="3566">
          <cell r="C3566" t="str">
            <v>IT 24.26.0050 (A)</v>
          </cell>
          <cell r="D3566" t="str">
            <v>Instalação de ponto de tomada equivalente a 2 varas de eletroduto de PVC rígido de 1/2", 19,5m de fio 2,5mm2, 1 caixa 4"X2", conexões e tomada de embutir com placa fosforescente, linha Silentoque, da Pial ou similar, inclusive abertura e fechamento de rasgo em alvenaria. (desonerado)</v>
          </cell>
          <cell r="E3566" t="str">
            <v>un</v>
          </cell>
          <cell r="F3566">
            <v>149.57</v>
          </cell>
        </row>
        <row r="3567">
          <cell r="C3567" t="str">
            <v>IT 24.26.0100 (A)</v>
          </cell>
          <cell r="D3567" t="str">
            <v>Instalação de ponto de tomada equivalente a 2 varas de eletroduto de PVC rígido de 3/4", 19m de fio 2,5mm2, 1caixa 4"X2", conexões e tomada de embutir com placa fosforescente, linha Silentoque, da Pial ou similar, inclusive abertura e fechamento de rasgo em alvenaria. (desonerado)</v>
          </cell>
          <cell r="E3567" t="str">
            <v>un</v>
          </cell>
          <cell r="F3567">
            <v>152.02000000000001</v>
          </cell>
        </row>
        <row r="3568">
          <cell r="C3568" t="str">
            <v>IT 24.26.0103 (A)</v>
          </cell>
          <cell r="D3568" t="str">
            <v>Instalação de um conjunto de 2 tomadas equivalentes a 3 varas de eletroduto de PVC de 3/4", 28,5m de fio 2,5mm2, 2 caixas 4"X2", conexões e tomadas de embutir com placa fosforescente, linha Silentoque, da Pial ou similar, inclusive abertura e fechamento de rasgo em alvenaria. (desonerado)</v>
          </cell>
          <cell r="E3568" t="str">
            <v>un</v>
          </cell>
          <cell r="F3568">
            <v>210.11</v>
          </cell>
        </row>
        <row r="3569">
          <cell r="C3569" t="str">
            <v>IT 24.26.0109 (A)</v>
          </cell>
          <cell r="D3569" t="str">
            <v>Instalação de ponto de tomada equivalente a 2 varas de eletroduto pesado Apollo ou similar de 3/4", 19,5m de fio 2,5mm2, caixas, conexões e tomada de embutir com placa fosforescente, linha Silentoque, da Pial ou similar, inclusive abertura e fechamento de rasgo em alvenaria. (desonerado)</v>
          </cell>
          <cell r="E3569" t="str">
            <v>un</v>
          </cell>
          <cell r="F3569">
            <v>275.52999999999997</v>
          </cell>
        </row>
        <row r="3570">
          <cell r="C3570" t="str">
            <v>IT 24.26.0112 (/)</v>
          </cell>
          <cell r="D3570" t="str">
            <v>Fornecimento e instalação de tomada fosforescente Universal, linha Silentoque, da Pial ou similar, externa, com placa. (desonerado)</v>
          </cell>
          <cell r="E3570" t="str">
            <v>un</v>
          </cell>
          <cell r="F3570">
            <v>7.69</v>
          </cell>
        </row>
        <row r="3571">
          <cell r="C3571" t="str">
            <v>IT 24.26.0115 (/)</v>
          </cell>
          <cell r="D3571" t="str">
            <v>Instalação de tomada de embutir, referência 54322, 3P-20A, linha Silentoque, da Pial ou similar, com placa, inclusive fornecimento. (desonerado)</v>
          </cell>
          <cell r="E3571" t="str">
            <v>un</v>
          </cell>
          <cell r="F3571">
            <v>17.03</v>
          </cell>
        </row>
        <row r="3572">
          <cell r="C3572" t="str">
            <v>IT 24.26.0118 (A)</v>
          </cell>
          <cell r="D3572" t="str">
            <v>Instalação para ponto de rede de computador equivalente a 2 varas de eletroduto de PVC rígido de 3/4", 6,5m de cabo para rede (KMP, 4 pares, 8 vias, categoria 5), conector RJ 45, inclusive abertura e fechamento de rasgo de alvenaria. (desonerado)</v>
          </cell>
          <cell r="E3572" t="str">
            <v>un</v>
          </cell>
          <cell r="F3572">
            <v>132.71</v>
          </cell>
        </row>
        <row r="3573">
          <cell r="C3573" t="str">
            <v>IT 24.26.0150 (A)</v>
          </cell>
          <cell r="D3573" t="str">
            <v>Instalação de ponto de tomada de sobrepor, compreendendo: 12m de fio paralelo de 2,5mm2, bucha de nylon, parafusos e tomada de sobrepor. (desonerado)</v>
          </cell>
          <cell r="E3573" t="str">
            <v>un</v>
          </cell>
          <cell r="F3573">
            <v>77.52</v>
          </cell>
        </row>
        <row r="3574">
          <cell r="C3574" t="str">
            <v>IT 24.26.0200 (/)</v>
          </cell>
          <cell r="D3574" t="str">
            <v>Fornecimento e instalação de tomada de piso simples 4"x2", 2 pinos mais terra (2p+t), universal, com corpo em alumínio fundido e tampa em latão polido (tipo unha), 25A/600V. (desonerado)</v>
          </cell>
          <cell r="E3574" t="str">
            <v>un</v>
          </cell>
          <cell r="F3574">
            <v>71.430000000000007</v>
          </cell>
        </row>
        <row r="3575">
          <cell r="C3575" t="str">
            <v>IT 24.26.0250 (/)</v>
          </cell>
          <cell r="D3575" t="str">
            <v>Instalação de um conjunto de 3 tomadas equivalentes a 4 varas de eletroduto de PVC de 3/4", 25m de fio 2,5mm2, caixas, conexões e tomadas de embutir com placa fosforescente, linha Silentoque, da Pial ou similar, inclusive abertura e fechamento de rasgo em alvenaria. (desonerado)</v>
          </cell>
          <cell r="E3575" t="str">
            <v>un</v>
          </cell>
          <cell r="F3575">
            <v>293.74</v>
          </cell>
        </row>
        <row r="3576">
          <cell r="C3576" t="str">
            <v>IT 24.26.0300 (/)</v>
          </cell>
          <cell r="D3576" t="str">
            <v>Instalação de um conjunto de 4 tomadas equivalentes a 5 varas de eletroduto de PVC de 3/4", 30m de fio 2,5mm2, caixas, conexões e tomadas de embutir com placa fosforescente, linha Silentoque, da Pial ou similar, inclusive abertura e fechamento de rasgo em alvenaria. (desonerado)</v>
          </cell>
          <cell r="E3576" t="str">
            <v>un</v>
          </cell>
          <cell r="F3576">
            <v>347.39</v>
          </cell>
        </row>
        <row r="3577">
          <cell r="C3577" t="str">
            <v>IT 24.26.0350 (/)</v>
          </cell>
          <cell r="D3577" t="str">
            <v>Instalação de tomada trifásica para pino tipo faca de 20A/220V com 2 disjuntores de 30A montados em caixa de chapa de ferro estampada de (15x15)cm, inclusive abertura e fechamento do rasgo em alvenaria. (desonerado)</v>
          </cell>
          <cell r="E3577" t="str">
            <v>un</v>
          </cell>
          <cell r="F3577">
            <v>200.84</v>
          </cell>
        </row>
        <row r="3578">
          <cell r="C3578" t="str">
            <v>IT 24.26.0353 (/)</v>
          </cell>
          <cell r="D3578" t="str">
            <v>Instalação de tomada tripolar Universal de embutir com placa 4"x2" em material termoplástico, 15A/250V, inclusive fornecimento, abertura e fechamento do rasgo em alvenaria.  Fornecimento. (desonerado)</v>
          </cell>
          <cell r="E3578" t="str">
            <v>un</v>
          </cell>
          <cell r="F3578">
            <v>28.72</v>
          </cell>
        </row>
        <row r="3579">
          <cell r="C3579" t="str">
            <v>IT 24.26.0500 (/)</v>
          </cell>
          <cell r="D3579" t="str">
            <v>Plug, 3P20A-125/250V, referência 54341, linha Seis, Pial ou similar, preto.  Fornecimento e instalação. (desonerado)</v>
          </cell>
          <cell r="E3579" t="str">
            <v>un</v>
          </cell>
          <cell r="F3579">
            <v>12.44</v>
          </cell>
        </row>
        <row r="3580">
          <cell r="C3580" t="str">
            <v>IT 24.28 Interruptores</v>
          </cell>
        </row>
        <row r="3581">
          <cell r="C3581" t="str">
            <v>IT 24.28.0050 (/)</v>
          </cell>
          <cell r="D3581" t="str">
            <v>Instalação de interruptor de embutir com 1 seção, linha Silentoque, da Pial ou similar, com placa em material termoplástico  de 4"x2", inclusive fornecimento. (desonerado)</v>
          </cell>
          <cell r="E3581" t="str">
            <v>un</v>
          </cell>
          <cell r="F3581">
            <v>13.69</v>
          </cell>
        </row>
        <row r="3582">
          <cell r="C3582" t="str">
            <v>IT 24.28.0053 (/)</v>
          </cell>
          <cell r="D3582" t="str">
            <v>Instalação de interruptor de embutir fosforescente, linha Silentoque, da Pial ou similar, com placa, 2 teclas paralelas, inclusive fornecimento. (desonerado)</v>
          </cell>
          <cell r="E3582" t="str">
            <v>un</v>
          </cell>
          <cell r="F3582">
            <v>17.62</v>
          </cell>
        </row>
        <row r="3583">
          <cell r="C3583" t="str">
            <v>IT 24.28.0056 (/)</v>
          </cell>
          <cell r="D3583" t="str">
            <v>Instalação de interruptor de embutir fosforescente, linha Silentoque, da Pial ou similar, com placa, three way, inclusive fornecimento. (desonerado)</v>
          </cell>
          <cell r="E3583" t="str">
            <v>un</v>
          </cell>
          <cell r="F3583">
            <v>33.72</v>
          </cell>
        </row>
        <row r="3584">
          <cell r="C3584" t="str">
            <v>IT 24.28.0059 (/)</v>
          </cell>
          <cell r="D3584" t="str">
            <v>Instalação de interruptor simples, referência 1100, 10A-250V, linha Silentoque, da Pial ou similar, com placa, inclusive fornecimento. (desonerado)</v>
          </cell>
          <cell r="E3584" t="str">
            <v>un</v>
          </cell>
          <cell r="F3584">
            <v>7.87</v>
          </cell>
        </row>
        <row r="3585">
          <cell r="C3585" t="str">
            <v>IT 24.28.0100 (A)</v>
          </cell>
          <cell r="D3585" t="str">
            <v>Instalação de interruptor de sobrepor, compreendendo: 12m de fio paralelo de 2,5mm2, fita isolante, bucha de nylon, parafusos e interruptor de sobrepor. (desonerado)</v>
          </cell>
          <cell r="E3585" t="str">
            <v>un</v>
          </cell>
          <cell r="F3585">
            <v>83.36</v>
          </cell>
        </row>
        <row r="3586">
          <cell r="C3586" t="str">
            <v>IT 24.28.0150 (/)</v>
          </cell>
          <cell r="D3586" t="str">
            <v>Instalação de 2 interruptores verticais em caixa estampada de 4"x4" com placa contendo 2 módulos verticais, inclusive fornecimento. (desonerado)</v>
          </cell>
          <cell r="E3586" t="str">
            <v>un</v>
          </cell>
          <cell r="F3586">
            <v>98.03</v>
          </cell>
        </row>
        <row r="3587">
          <cell r="C3587" t="str">
            <v>IT 24.28.0200 (/)</v>
          </cell>
          <cell r="D3587" t="str">
            <v>Instalação de placa cega instalada em caixa de 4"x2", inclusive fornecimento. (desonerado)</v>
          </cell>
          <cell r="E3587" t="str">
            <v>un</v>
          </cell>
          <cell r="F3587">
            <v>9.15</v>
          </cell>
        </row>
        <row r="3588">
          <cell r="C3588" t="str">
            <v>IT 24.32 Cabos com Isolamento Termoplástico, para Instalação Interna de Luz e Força - Tensão Nominal 450/750 Volts</v>
          </cell>
        </row>
        <row r="3589">
          <cell r="C3589" t="str">
            <v>IT 24.32.0053 (/)</v>
          </cell>
          <cell r="D3589" t="str">
            <v>Cabo de cobre rígido, com isolamento termoplástico, compreendendo: preparo, corte e enfiação em eletrodutos em bitola de 1,5mm2 com tensão nominal de 450/750V.  Fornecimento e instalação. (desonerado)</v>
          </cell>
          <cell r="E3589" t="str">
            <v>m</v>
          </cell>
          <cell r="F3589">
            <v>2.12</v>
          </cell>
        </row>
        <row r="3590">
          <cell r="C3590" t="str">
            <v>IT 24.32.0056 (/)</v>
          </cell>
          <cell r="D3590" t="str">
            <v>Cabo de cobre rígido, com isolamento termoplástico, compreendendo: preparo, corte e enfiação em eletrodutos em bitola de 2,5mm2 com tensão nominal de 450/750V.  Fornecimento e instalação. (desonerado)</v>
          </cell>
          <cell r="E3590" t="str">
            <v>m</v>
          </cell>
          <cell r="F3590">
            <v>3.28</v>
          </cell>
        </row>
        <row r="3591">
          <cell r="C3591" t="str">
            <v>IT 24.32.0059 (/)</v>
          </cell>
          <cell r="D3591" t="str">
            <v>Cabo de cobre rígido, 750V, com isolamento termoplástico, compreendendo: preparo, corte e enfiação em eletrodutos em bitola de 4mm2.  Fornecimento e instalação. (desonerado)</v>
          </cell>
          <cell r="E3591" t="str">
            <v>m</v>
          </cell>
          <cell r="F3591">
            <v>4.92</v>
          </cell>
        </row>
        <row r="3592">
          <cell r="C3592" t="str">
            <v>IT 24.32.0062 (/)</v>
          </cell>
          <cell r="D3592" t="str">
            <v>Cabo de cobre rígido, com isolamento termoplástico, compreendendo: preparo, corte e  enfiação em eletrodutos em bitola de 6mm2.  Fornecimento e instalação. (desonerado)</v>
          </cell>
          <cell r="E3592" t="str">
            <v>m</v>
          </cell>
          <cell r="F3592">
            <v>5.33</v>
          </cell>
        </row>
        <row r="3593">
          <cell r="C3593" t="str">
            <v>IT 24.32.0065 (/)</v>
          </cell>
          <cell r="D3593" t="str">
            <v>Cabo de cobre rígido, com isolamento termoplástico, compreendendo: preparo, corte e enfiação em eletrodutos em bitola de 10mm2 com tensão nominal de 450/750V.  Fornecimento e instalação. (desonerado)</v>
          </cell>
          <cell r="E3593" t="str">
            <v>m</v>
          </cell>
          <cell r="F3593">
            <v>8.9499999999999993</v>
          </cell>
        </row>
        <row r="3594">
          <cell r="C3594" t="str">
            <v>IT 24.32.0068 (/)</v>
          </cell>
          <cell r="D3594" t="str">
            <v>Cabo de cobre rígido, com isolamento termoplástico, compreendendo: preparo, corte e enfiação em eletrodutos em bitola de 16mm2 com tensão nominal de 450/750V.  Fornecimento e instalação. (desonerado)</v>
          </cell>
          <cell r="E3594" t="str">
            <v>m</v>
          </cell>
          <cell r="F3594">
            <v>15.06</v>
          </cell>
        </row>
        <row r="3595">
          <cell r="C3595" t="str">
            <v>IT 24.32.0074 (/)</v>
          </cell>
          <cell r="D3595" t="str">
            <v>Cabo de cobre rígido, com isolamento termoplástico, compreendendo: preparo, corte e enfiação em eletrodutos, na bitola de 25mm2.  Fornecimento e instalação. (desonerado)</v>
          </cell>
          <cell r="E3595" t="str">
            <v>m</v>
          </cell>
          <cell r="F3595">
            <v>21.03</v>
          </cell>
        </row>
        <row r="3596">
          <cell r="C3596" t="str">
            <v>IT 24.32.0080 (/)</v>
          </cell>
          <cell r="D3596" t="str">
            <v>Cabo de cobre rígido, com isolamento termoplástico, compreendendo: preparo, corte e enfiação em eletrodutos em  bitola de 50mm2 com tensão nominal de 450/750V.  Fornecimento e instalação. (desonerado)</v>
          </cell>
          <cell r="E3596" t="str">
            <v>m</v>
          </cell>
          <cell r="F3596">
            <v>39.590000000000003</v>
          </cell>
        </row>
        <row r="3597">
          <cell r="C3597" t="str">
            <v>IT 24.32.0083 (/)</v>
          </cell>
          <cell r="D3597" t="str">
            <v>Cabo de cobre rígido, com isolamento termoplástico, compreendendo: preparo, corte e enfiação em eletrodutos, na  bitola de 70mm2.  Fornecimento e instalação. (desonerado)</v>
          </cell>
          <cell r="E3597" t="str">
            <v>m</v>
          </cell>
          <cell r="F3597">
            <v>55.92</v>
          </cell>
        </row>
        <row r="3598">
          <cell r="C3598" t="str">
            <v>IT 24.32.0503 (A)</v>
          </cell>
          <cell r="D3598" t="str">
            <v>Cabo de cobre flexível, 750V, seção de 3x1mm2, com condutores de cobre nu, coberto com camada isolante de PVC.  Fornecimento e instalação. (desonerado)</v>
          </cell>
          <cell r="E3598" t="str">
            <v>m</v>
          </cell>
          <cell r="F3598">
            <v>4.5</v>
          </cell>
        </row>
        <row r="3599">
          <cell r="C3599" t="str">
            <v>IT 24.34 Cabos com Isolamento Termoplástico, para Instalação Interna/ Externa de Luz e Força - Tensão Nominal 600/1000 Volts</v>
          </cell>
        </row>
        <row r="3600">
          <cell r="C3600" t="str">
            <v>IT 24.34.0053 (/)</v>
          </cell>
          <cell r="D3600" t="str">
            <v>Cabo de cobre rígido, com isolamento termoplástico, antichama, compreendendo: preparo, corte e enfiação em eletrodutos, 600/1000V, na bitola de 1,5mm2.  Fornecimento e instalação. (desonerado)</v>
          </cell>
          <cell r="E3600" t="str">
            <v>m</v>
          </cell>
          <cell r="F3600">
            <v>2.69</v>
          </cell>
        </row>
        <row r="3601">
          <cell r="C3601" t="str">
            <v>IT 24.34.0059 (/)</v>
          </cell>
          <cell r="D3601" t="str">
            <v>Cabo de cobre rígido, com isolamento termoplástico, antichama, compreendendo: preparo, corte e enfiação em eletrodutos, 600/1000V, na bitola de 2,5mm2.  Fornecimento e instalação. (desonerado)</v>
          </cell>
          <cell r="E3601" t="str">
            <v>m</v>
          </cell>
          <cell r="F3601">
            <v>3.65</v>
          </cell>
        </row>
        <row r="3602">
          <cell r="C3602" t="str">
            <v>IT 24.34.0068 (/)</v>
          </cell>
          <cell r="D3602" t="str">
            <v>Cabo de cobre rígido, com isolamento termoplástico, antichama, compreendendo: preparo, corte e enfiação em eletrodutos, 600/1000V,  na bitola de 10mm2.  Fornecimento e instalação. (desonerado)</v>
          </cell>
          <cell r="E3602" t="str">
            <v>m</v>
          </cell>
          <cell r="F3602">
            <v>11.2</v>
          </cell>
        </row>
        <row r="3603">
          <cell r="C3603" t="str">
            <v>IT 24.34.0071 (/)</v>
          </cell>
          <cell r="D3603" t="str">
            <v>Cabo de cobre rígido, com isolamento termoplástico, antichama, compreendendo: preparo, corte e enfiação em eletrodutos, 600/1000V, na bitola de 16mm2.  Fornecimento e instalação. (desonerado)</v>
          </cell>
          <cell r="E3603" t="str">
            <v>m</v>
          </cell>
          <cell r="F3603">
            <v>11.94</v>
          </cell>
        </row>
        <row r="3604">
          <cell r="C3604" t="str">
            <v>IT 24.34.0077 (A)</v>
          </cell>
          <cell r="D3604" t="str">
            <v>Cabo de cobre rígido, com isolamento termoplástico, antichama, compreendendo: preparo, corte e enfiação em eletrodutos, 1Kv, na bitola de 35mm2.  Fornecimento e instalação. (desonerado)</v>
          </cell>
          <cell r="E3604" t="str">
            <v>m</v>
          </cell>
          <cell r="F3604">
            <v>25.03</v>
          </cell>
        </row>
        <row r="3605">
          <cell r="C3605" t="str">
            <v>IT 24.34.0080 (/)</v>
          </cell>
          <cell r="D3605" t="str">
            <v>Cabo de cobre rígido, com isolamento termoplástico, antichama, compreendendo: preparo, corte e enfiação em eletrodutos, 600/1000V, na bitola de 50mm2.  Fornecimento e instalação. (desonerado)</v>
          </cell>
          <cell r="E3605" t="str">
            <v>m</v>
          </cell>
          <cell r="F3605">
            <v>36.659999999999997</v>
          </cell>
        </row>
        <row r="3606">
          <cell r="C3606" t="str">
            <v>IT 24.34.0086 (/)</v>
          </cell>
          <cell r="D3606" t="str">
            <v>Cabo de cobre rígido, com isolamento termoplástico, compreendendo: preparo, corte e enfiação em eletrodutos em bitola de 95mm2.  Fornecimento e instalação. (desonerado)</v>
          </cell>
          <cell r="E3606" t="str">
            <v>m</v>
          </cell>
          <cell r="F3606">
            <v>72.16</v>
          </cell>
        </row>
        <row r="3607">
          <cell r="C3607" t="str">
            <v>IT 24.34.0089 (A)</v>
          </cell>
          <cell r="D3607" t="str">
            <v>Cabo de cobre rígido, com isolamento termoplástico, compreendendo: preparo, corte e enfiação em eletrodutos em bitola de 120mm2.  Fornecimento e instalação. (desonerado)</v>
          </cell>
          <cell r="E3607" t="str">
            <v>m</v>
          </cell>
          <cell r="F3607">
            <v>84.42</v>
          </cell>
        </row>
        <row r="3608">
          <cell r="C3608" t="str">
            <v>IT 24.34.0092 (A)</v>
          </cell>
          <cell r="D3608" t="str">
            <v>Cabo de cobre rígido, com isolamento termoplástico, compreendendo: preparo, corte e enfiação em eletrodutos em bitola de 150mm2.  Fornecimento e instalação. (desonerado)</v>
          </cell>
          <cell r="E3608" t="str">
            <v>m</v>
          </cell>
          <cell r="F3608">
            <v>99.88</v>
          </cell>
        </row>
        <row r="3609">
          <cell r="C3609" t="str">
            <v>IT 24.34.0095 (A)</v>
          </cell>
          <cell r="D3609" t="str">
            <v>Cabo de cobre rígido, com isolamento termoplástico, compreendendo: preparo, corte e enfiação em eletrodutos em bitola de 185mm2.  Fornecimento e instalação. (desonerado)</v>
          </cell>
          <cell r="E3609" t="str">
            <v>m</v>
          </cell>
          <cell r="F3609">
            <v>114.73</v>
          </cell>
        </row>
        <row r="3610">
          <cell r="C3610" t="str">
            <v>IT 24.34.0098 (A)</v>
          </cell>
          <cell r="D3610" t="str">
            <v>Cabo de cobre rígido, com isolamento termoplástico, compreendendo: preparo, corte e enfiação em eletrodutos em bitola de 240mm2.  Fornecimento e instalação. (desonerado)</v>
          </cell>
          <cell r="E3610" t="str">
            <v>m</v>
          </cell>
          <cell r="F3610">
            <v>147.5</v>
          </cell>
        </row>
        <row r="3611">
          <cell r="C3611" t="str">
            <v>IT 24.34.0101 (A)</v>
          </cell>
          <cell r="D3611" t="str">
            <v>Cabo de cobre rígido, com isolamento termoplástico, compreendendo: preparo, corte e enfiação em eletrodutos em bitola de 300mm2.  Fornecimento e instalação. (desonerado)</v>
          </cell>
          <cell r="E3611" t="str">
            <v>m</v>
          </cell>
          <cell r="F3611">
            <v>212.29</v>
          </cell>
        </row>
        <row r="3612">
          <cell r="C3612" t="str">
            <v>IT 24.34.0265 (/)</v>
          </cell>
          <cell r="D3612" t="str">
            <v>Cabo de cobre rígido, seção de 3x25mm2, 0,6/1Kv, antichama, compreendendo preparo, corte e enfiação em eletrodutos, Sintenax ou similar.  Fornecimento e instalação. (desonerado)</v>
          </cell>
          <cell r="E3612" t="str">
            <v>m</v>
          </cell>
          <cell r="F3612">
            <v>67.099999999999994</v>
          </cell>
        </row>
        <row r="3613">
          <cell r="C3613" t="str">
            <v>IT 24.34.0321 (/)</v>
          </cell>
          <cell r="D3613" t="str">
            <v>Cabo de cobre rígido, seção de 35mm2, 0,6/1Kv, isolado XLPE.  Fornecimento. (desonerado)</v>
          </cell>
          <cell r="E3613" t="str">
            <v>m</v>
          </cell>
          <cell r="F3613">
            <v>13.31</v>
          </cell>
        </row>
        <row r="3614">
          <cell r="C3614" t="str">
            <v>IT 24.34.0357 (/)</v>
          </cell>
          <cell r="D3614" t="str">
            <v>Cabo de cobre rígido, 1Kv, com isolamento termoplástico, compreendendo: preparo, corte e enfiação em eletrodutos em bitola de 4mm2.  Fornecimento e instalação. (desonerado)</v>
          </cell>
          <cell r="E3614" t="str">
            <v>m</v>
          </cell>
          <cell r="F3614">
            <v>4.6500000000000004</v>
          </cell>
        </row>
        <row r="3615">
          <cell r="C3615" t="str">
            <v>IT 24.34.0358 (/)</v>
          </cell>
          <cell r="D3615" t="str">
            <v>Cabo de cobre rígido, 1Kv, PVC/70°C, 4mm2.  Fornecimento e instalação. (desonerado)</v>
          </cell>
          <cell r="E3615" t="str">
            <v>m</v>
          </cell>
          <cell r="F3615">
            <v>5.39</v>
          </cell>
        </row>
        <row r="3616">
          <cell r="C3616" t="str">
            <v>IT 24.34.0359 (/)</v>
          </cell>
          <cell r="D3616" t="str">
            <v>Cabo de cobre rígido, 1Kv, PVC/70°C, 6mm2.  Fornecimento e instalação. (desonerado)</v>
          </cell>
          <cell r="E3616" t="str">
            <v>m</v>
          </cell>
          <cell r="F3616">
            <v>8.99</v>
          </cell>
        </row>
        <row r="3617">
          <cell r="C3617" t="str">
            <v>IT 24.34.0361 (/)</v>
          </cell>
          <cell r="D3617" t="str">
            <v>Cabo de cobre rígido, isolado, antichama, unipolar, 10mm2, 1000V, referência Sintenax, Pirelli ou similar. Fornecimento e instalação. (desonerado)</v>
          </cell>
          <cell r="E3617" t="str">
            <v>m</v>
          </cell>
          <cell r="F3617">
            <v>11.04</v>
          </cell>
        </row>
        <row r="3618">
          <cell r="C3618" t="str">
            <v>IT 24.34.0364 (/)</v>
          </cell>
          <cell r="D3618" t="str">
            <v>Cabo de cobre rígido, isolado, antichama, unipolar, 16mm2, 1000V, referência Sintenax, Pirelli ou similar. Fornecimento e instalação. (desonerado)</v>
          </cell>
          <cell r="E3618" t="str">
            <v>m</v>
          </cell>
          <cell r="F3618">
            <v>11.78</v>
          </cell>
        </row>
        <row r="3619">
          <cell r="C3619" t="str">
            <v>IT 24.34.0367 (/)</v>
          </cell>
          <cell r="D3619" t="str">
            <v>Cabo de cobre rígido, 1Kv, PVC/70°C, 25mm2.  Fornecimento e instalação. (desonerado)</v>
          </cell>
          <cell r="E3619" t="str">
            <v>m</v>
          </cell>
          <cell r="F3619">
            <v>23.58</v>
          </cell>
        </row>
        <row r="3620">
          <cell r="C3620" t="str">
            <v>IT 24.34.0370 (/)</v>
          </cell>
          <cell r="D3620" t="str">
            <v>Cabo de cobre rígido, isolado, antichama, unipolar, 50mm2, 1000V, referência Sintenax, Pirelli ou similar. Fornecimento e instalação. (desonerado)</v>
          </cell>
          <cell r="E3620" t="str">
            <v>m</v>
          </cell>
          <cell r="F3620">
            <v>36.450000000000003</v>
          </cell>
        </row>
        <row r="3621">
          <cell r="C3621" t="str">
            <v>IT 24.34.0373 (/)</v>
          </cell>
          <cell r="D3621" t="str">
            <v>Cabo de cobre rígido, isolado, antichama, unipolar, 70mm2, 1000V, referência Sintenax, Pirelli ou similar. Fornecimento e instalação. (desonerado)</v>
          </cell>
          <cell r="E3621" t="str">
            <v>m</v>
          </cell>
          <cell r="F3621">
            <v>55.92</v>
          </cell>
        </row>
        <row r="3622">
          <cell r="C3622" t="str">
            <v>IT 24.34.0376 (/)</v>
          </cell>
          <cell r="D3622" t="str">
            <v>Cabo de cobre rígido, isolado, antichama, unipolar, 95mm2, 1000V, referência Sintenax, Pirelli ou similar. Fornecimento e instalação. (desonerado)</v>
          </cell>
          <cell r="E3622" t="str">
            <v>m</v>
          </cell>
          <cell r="F3622">
            <v>63.92</v>
          </cell>
        </row>
        <row r="3623">
          <cell r="C3623" t="str">
            <v>IT 24.34.0379 (A)</v>
          </cell>
          <cell r="D3623" t="str">
            <v>Cabo de cobre rígido, isolado, antichama, unipolar, 120mm2, 1000V, referência Sintenax, Pirelli ou similar. Fornecimento e instalação. (desonerado)</v>
          </cell>
          <cell r="E3623" t="str">
            <v>m</v>
          </cell>
          <cell r="F3623">
            <v>76.17</v>
          </cell>
        </row>
        <row r="3624">
          <cell r="C3624" t="str">
            <v>IT 24.34.0382 (A)</v>
          </cell>
          <cell r="D3624" t="str">
            <v>Cabo de cobre rígido com isolamento Sintenax, classe 0,6/1Kv, seção de 150mm2.  Fornecimento e instalação. (desonerado)</v>
          </cell>
          <cell r="E3624" t="str">
            <v>m</v>
          </cell>
          <cell r="F3624">
            <v>119.79</v>
          </cell>
        </row>
        <row r="3625">
          <cell r="C3625" t="str">
            <v>IT 24.34.0388 (A)</v>
          </cell>
          <cell r="D3625" t="str">
            <v>Cabo de cobre rígido com isolamento Sintenax, classe 0,6/1Kv, seção de 240mm2.  Fornecimento e instalação. (desonerado)</v>
          </cell>
          <cell r="E3625" t="str">
            <v>m</v>
          </cell>
          <cell r="F3625">
            <v>138.88999999999999</v>
          </cell>
        </row>
        <row r="3626">
          <cell r="C3626" t="str">
            <v>IT 24.36 Cabos com Isolamento Termoplástico, para Instalação Interna de Luz e Força - Tensão Nominal 870/1500 Volts</v>
          </cell>
        </row>
        <row r="3627">
          <cell r="C3627" t="str">
            <v>IT 24.36.0050 (/)</v>
          </cell>
          <cell r="D3627" t="str">
            <v>Cabo de cobre isolado EPR, unipolar, 50mm2, 8,7/15Kv, referência Epotrenax FX-3, Pirelli ou similar. Fornecimento e instalação. (desonerado)</v>
          </cell>
          <cell r="E3627" t="str">
            <v>m</v>
          </cell>
          <cell r="F3627">
            <v>42.11</v>
          </cell>
        </row>
        <row r="3628">
          <cell r="C3628" t="str">
            <v>IT 24.38 Cabos e Fios Telefônicos</v>
          </cell>
        </row>
        <row r="3629">
          <cell r="C3629" t="str">
            <v>IT 24.38.0059 (A)</v>
          </cell>
          <cell r="D3629" t="str">
            <v>Cabo telefônico de cobre recozido estanhado, tipo CI, uso interno, 0,40mm2, 10 pares, para instalações internas primárias.  Fornecimento e instalação. (desonerado)</v>
          </cell>
          <cell r="E3629" t="str">
            <v>m</v>
          </cell>
          <cell r="F3629">
            <v>4.8</v>
          </cell>
        </row>
        <row r="3630">
          <cell r="C3630" t="str">
            <v>IT 24.38.0071 (A)</v>
          </cell>
          <cell r="D3630" t="str">
            <v>Cabo telefônico de cobre recozido estanhado, tipo CI, uso interno, 0,40mm2, 20 pares, para instalações internas primárias.  Fornecimento e instalação. (desonerado)</v>
          </cell>
          <cell r="E3630" t="str">
            <v>m</v>
          </cell>
          <cell r="F3630">
            <v>7.13</v>
          </cell>
        </row>
        <row r="3631">
          <cell r="C3631" t="str">
            <v>IT 24.38.0100 (A)</v>
          </cell>
          <cell r="D3631" t="str">
            <v>Cabo telefônico de cobre estanhado, tipo CCI, sem blindagem, 0,50mm2, 2 pares, para instalações internas secundárias.  Fornecimento e instalação. (desonerado)</v>
          </cell>
          <cell r="E3631" t="str">
            <v>m</v>
          </cell>
          <cell r="F3631">
            <v>1.1499999999999999</v>
          </cell>
        </row>
        <row r="3632">
          <cell r="C3632" t="str">
            <v>IT 24.38.0103 (A)</v>
          </cell>
          <cell r="D3632" t="str">
            <v>Cabo telefônico de cobre estanhado, tipo CCI, sem blindagem, 0,50mm2, 4 pares, para instalações internas secundárias.  Fornecimento e instalação. (desonerado)</v>
          </cell>
          <cell r="E3632" t="str">
            <v>m</v>
          </cell>
          <cell r="F3632">
            <v>1.88</v>
          </cell>
        </row>
        <row r="3633">
          <cell r="C3633" t="str">
            <v>IT 24.38.0166 (A)</v>
          </cell>
          <cell r="D3633" t="str">
            <v>Cabo telefônico de cobre estanhado, tipo CCI, sem blindagem, 0,50mm2, 6 pares, para instalações internas secundárias.  Fornecimento e instalação. (desonerado)</v>
          </cell>
          <cell r="E3633" t="str">
            <v>m</v>
          </cell>
          <cell r="F3633">
            <v>3.25</v>
          </cell>
        </row>
        <row r="3634">
          <cell r="C3634" t="str">
            <v>IT 24.38.0300 (/)</v>
          </cell>
          <cell r="D3634" t="str">
            <v>Fio telefônico tipo FE, bitola de 1mm2, para instalações áreas.  Fornecimento e instalação. (desonerado)</v>
          </cell>
          <cell r="E3634" t="str">
            <v>m</v>
          </cell>
          <cell r="F3634">
            <v>40.68</v>
          </cell>
        </row>
        <row r="3635">
          <cell r="C3635" t="str">
            <v>IT 24.40 Cabos de Cobre Nu</v>
          </cell>
        </row>
        <row r="3636">
          <cell r="C3636" t="str">
            <v>IT 24.40.0062 (/)</v>
          </cell>
          <cell r="D3636" t="str">
            <v>Cabo de cobre nu, seção de 6mm2.  Fornecimento e instalação (1kg = 18,87 metros). (desonerado)</v>
          </cell>
          <cell r="E3636" t="str">
            <v>Kg</v>
          </cell>
          <cell r="F3636">
            <v>42.07</v>
          </cell>
        </row>
        <row r="3637">
          <cell r="C3637" t="str">
            <v>IT 24.40.0068 (/)</v>
          </cell>
          <cell r="D3637" t="str">
            <v>Cabo de cobre nu, seção de 16mm2.  Fornecimento e instalação (1kg = 7,04 metros). (desonerado)</v>
          </cell>
          <cell r="E3637" t="str">
            <v>Kg</v>
          </cell>
          <cell r="F3637">
            <v>49.31</v>
          </cell>
        </row>
        <row r="3638">
          <cell r="C3638" t="str">
            <v>IT 24.40.0071 (/)</v>
          </cell>
          <cell r="D3638" t="str">
            <v>Cabo de cobre nu, seção de 25mm2.  Fornecimento e instalação (1kg = 4,51 metros). (desonerado)</v>
          </cell>
          <cell r="E3638" t="str">
            <v>Kg</v>
          </cell>
          <cell r="F3638">
            <v>45.23</v>
          </cell>
        </row>
        <row r="3639">
          <cell r="C3639" t="str">
            <v>IT 24.40.0074 (/)</v>
          </cell>
          <cell r="D3639" t="str">
            <v>Cabo de cobre nu, seção de 35mm2.  Fornecimento e instalação (1kg = 3,16 metros). (desonerado)</v>
          </cell>
          <cell r="E3639" t="str">
            <v>Kg</v>
          </cell>
          <cell r="F3639">
            <v>47.7</v>
          </cell>
        </row>
        <row r="3640">
          <cell r="C3640" t="str">
            <v>IT 24.40.0077 (/)</v>
          </cell>
          <cell r="D3640" t="str">
            <v>Cabo de cobre nu, seção de 50mm2.  Fornecimento e instalação (1kg = 2,27 metros). (desonerado)</v>
          </cell>
          <cell r="E3640" t="str">
            <v>Kg</v>
          </cell>
          <cell r="F3640">
            <v>47.16</v>
          </cell>
        </row>
        <row r="3641">
          <cell r="C3641" t="str">
            <v>IT 24.42 Fios com Isolamento Termoplástico, para Instalação Interna de Luz e Força - Tensão Nominal 450/750 Volts</v>
          </cell>
        </row>
        <row r="3642">
          <cell r="C3642" t="str">
            <v>IT 24.42.0053 (/)</v>
          </cell>
          <cell r="D3642" t="str">
            <v>Fio de cobre rígido, com isolamento termoplástico, antichama, compreendendo: preparo, corte e enfiação em eletrodutos, na bitola de 1mm2.  Fornecimento e instalação. (desonerado)</v>
          </cell>
          <cell r="E3642" t="str">
            <v>m</v>
          </cell>
          <cell r="F3642">
            <v>2.11</v>
          </cell>
        </row>
        <row r="3643">
          <cell r="C3643" t="str">
            <v>IT 24.42.0056 (/)</v>
          </cell>
          <cell r="D3643" t="str">
            <v>Fio de cobre rígido, com isolamento termoplástico, antichama, compreendendo: preparo, corte e enfiação em eletrodutos, na bitola de 1,5mm2.  Fornecimento e instalação. (desonerado)</v>
          </cell>
          <cell r="E3643" t="str">
            <v>m</v>
          </cell>
          <cell r="F3643">
            <v>2.0099999999999998</v>
          </cell>
        </row>
        <row r="3644">
          <cell r="C3644" t="str">
            <v>IT 24.42.0059 (/)</v>
          </cell>
          <cell r="D3644" t="str">
            <v>Fio de cobre rígido, com isolamento termoplástico, antichama, compreendendo: preparo, corte e enfiação em eletrodutos, na bitola de 2,5mm2.  Fornecimento e instalação. (desonerado)</v>
          </cell>
          <cell r="E3644" t="str">
            <v>m</v>
          </cell>
          <cell r="F3644">
            <v>2.7</v>
          </cell>
        </row>
        <row r="3645">
          <cell r="C3645" t="str">
            <v>IT 24.42.0062 (/)</v>
          </cell>
          <cell r="D3645" t="str">
            <v>Fio de cobre rígido, com isolamento termoplástico, antichama, compreendendo: preparo, corte e enfiação em eletrodutos, na bitola de 4mm2.  Fornecimento e instalação. (desonerado)</v>
          </cell>
          <cell r="E3645" t="str">
            <v>m</v>
          </cell>
          <cell r="F3645">
            <v>3.28</v>
          </cell>
        </row>
        <row r="3646">
          <cell r="C3646" t="str">
            <v>IT 24.42.0065 (/)</v>
          </cell>
          <cell r="D3646" t="str">
            <v>Fio de cobre rígido, com isolamento termoplástico, antichama, compreendendo: preparo, corte e enfiação em eletrodutos, na bitola de 6mm2.  Fornecimento e instalação. (desonerado)</v>
          </cell>
          <cell r="E3646" t="str">
            <v>m</v>
          </cell>
          <cell r="F3646">
            <v>4.75</v>
          </cell>
        </row>
        <row r="3647">
          <cell r="C3647" t="str">
            <v>IT 24.42.0068 (/)</v>
          </cell>
          <cell r="D3647" t="str">
            <v>Fio de cobre rígido, com isolamento termoplástico, antichama, compreendendo: preparo, corte e enfiação em eletrodutos, na bitola de 10mm2.  Fornecimento e instalação. (desonerado)</v>
          </cell>
          <cell r="E3647" t="str">
            <v>m</v>
          </cell>
          <cell r="F3647">
            <v>7.21</v>
          </cell>
        </row>
        <row r="3648">
          <cell r="C3648" t="str">
            <v>IT 24.42.0106 (/)</v>
          </cell>
          <cell r="D3648" t="str">
            <v>Fio de cobre flexível, paralelo, com isolamento termoplástico, 300V, na bitola de (2x1,5)mm2.  Fornecimento e instalação. (desonerado)</v>
          </cell>
          <cell r="E3648" t="str">
            <v>m</v>
          </cell>
          <cell r="F3648">
            <v>2.83</v>
          </cell>
        </row>
        <row r="3649">
          <cell r="C3649" t="str">
            <v>IT 24.42.0109 (/)</v>
          </cell>
          <cell r="D3649" t="str">
            <v>Fio paralelo, com isolamento termoplástico, na bitola de (2x2,5)mm2.  Fornecimento e instalação. (desonerado)</v>
          </cell>
          <cell r="E3649" t="str">
            <v>m</v>
          </cell>
          <cell r="F3649">
            <v>3.6</v>
          </cell>
        </row>
        <row r="3650">
          <cell r="C3650" t="str">
            <v>IT 24.42.0112 (/)</v>
          </cell>
          <cell r="D3650" t="str">
            <v>Fio de cobre flexível, paralelo, com isolamento termoplástico, 300V, na bitola de (2x4)mm2.  Fornecimento e instalação. (desonerado)</v>
          </cell>
          <cell r="E3650" t="str">
            <v>m</v>
          </cell>
          <cell r="F3650">
            <v>5.6</v>
          </cell>
        </row>
        <row r="3651">
          <cell r="C3651" t="str">
            <v>IT 24.44 Fios de Cobre Nu</v>
          </cell>
        </row>
        <row r="3652">
          <cell r="C3652" t="str">
            <v>IT 24.44.0053 (/)</v>
          </cell>
          <cell r="D3652" t="str">
            <v>Fio de cobre nu, na bitola de 1mm2.  Fornecimento e instalação. (desonerado)</v>
          </cell>
          <cell r="E3652" t="str">
            <v>m</v>
          </cell>
          <cell r="F3652">
            <v>1.32</v>
          </cell>
        </row>
        <row r="3653">
          <cell r="C3653" t="str">
            <v>IT 24.44.0056 (/)</v>
          </cell>
          <cell r="D3653" t="str">
            <v>Fio de cobre nu, na bitola de 1,5mm2.  Fornecimento e instalação. (desonerado)</v>
          </cell>
          <cell r="E3653" t="str">
            <v>m</v>
          </cell>
          <cell r="F3653">
            <v>1.69</v>
          </cell>
        </row>
        <row r="3654">
          <cell r="C3654" t="str">
            <v>IT 24.44.0059 (/)</v>
          </cell>
          <cell r="D3654" t="str">
            <v>Fio de cobre nu, na bitola de 2,5mm2.  Fornecimento e instalação. (desonerado)</v>
          </cell>
          <cell r="E3654" t="str">
            <v>m</v>
          </cell>
          <cell r="F3654">
            <v>2.25</v>
          </cell>
        </row>
        <row r="3655">
          <cell r="C3655" t="str">
            <v>IT 24.44.0062 (/)</v>
          </cell>
          <cell r="D3655" t="str">
            <v>Fio de cobre nu, na bitola de 4mm2.  Fornecimento e instalação. (desonerado)</v>
          </cell>
          <cell r="E3655" t="str">
            <v>m</v>
          </cell>
          <cell r="F3655">
            <v>4.16</v>
          </cell>
        </row>
        <row r="3656">
          <cell r="C3656" t="str">
            <v>IT 24.44.0065 (/)</v>
          </cell>
          <cell r="D3656" t="str">
            <v>Fio de cobre nu, na bitola de 6mm2.  Fornecimento e instalação. (desonerado)</v>
          </cell>
          <cell r="E3656" t="str">
            <v>m</v>
          </cell>
          <cell r="F3656">
            <v>5.8</v>
          </cell>
        </row>
        <row r="3657">
          <cell r="C3657" t="str">
            <v>IT 24.44.0068 (/)</v>
          </cell>
          <cell r="D3657" t="str">
            <v>Fio de cobre nu, na bitola de 10mm2.  Fornecimento e instalação. (desonerado)</v>
          </cell>
          <cell r="E3657" t="str">
            <v>m</v>
          </cell>
          <cell r="F3657">
            <v>7.73</v>
          </cell>
        </row>
        <row r="3658">
          <cell r="C3658" t="str">
            <v>IT 24.44.0071 (/)</v>
          </cell>
          <cell r="D3658" t="str">
            <v>Fio de cobre nu, na bitola de 16mm2.  Fornecimento e instalação. (desonerado)</v>
          </cell>
          <cell r="E3658" t="str">
            <v>m</v>
          </cell>
          <cell r="F3658">
            <v>13.32</v>
          </cell>
        </row>
        <row r="3659">
          <cell r="C3659" t="str">
            <v>IT 24.46 Caixas de Passagem</v>
          </cell>
        </row>
        <row r="3660">
          <cell r="C3660" t="str">
            <v>IT 24.46.0050 (/)</v>
          </cell>
          <cell r="D3660" t="str">
            <v>Caixa estampada de 2"x4", inclusive buchas e arruelas.  Fornecimento e instalação. (desonerado)</v>
          </cell>
          <cell r="E3660" t="str">
            <v>un</v>
          </cell>
          <cell r="F3660">
            <v>10.130000000000001</v>
          </cell>
        </row>
        <row r="3661">
          <cell r="C3661" t="str">
            <v>IT 24.46.0053 (/)</v>
          </cell>
          <cell r="D3661" t="str">
            <v>Caixa estampada de 3"x3", inclusive buchas e arruelas.  Fornecimento e instalação. (desonerado)</v>
          </cell>
          <cell r="E3661" t="str">
            <v>un</v>
          </cell>
          <cell r="F3661">
            <v>9.75</v>
          </cell>
        </row>
        <row r="3662">
          <cell r="C3662" t="str">
            <v>IT 24.46.0056 (/)</v>
          </cell>
          <cell r="D3662" t="str">
            <v>Caixa estampada de 4"x4", inclusive buchas e arruelas.  Fornecimento e instalação. (desonerado)</v>
          </cell>
          <cell r="E3662" t="str">
            <v>un</v>
          </cell>
          <cell r="F3662">
            <v>10.7</v>
          </cell>
        </row>
        <row r="3663">
          <cell r="C3663" t="str">
            <v>IT 24.46.0100 (/)</v>
          </cell>
          <cell r="D3663" t="str">
            <v>Caixa de passagem em aço estampado, de 4"x2", exclusive abertura e fechamento do rasgo.  Fornecimento e instalação. (desonerado)</v>
          </cell>
          <cell r="E3663" t="str">
            <v>un</v>
          </cell>
          <cell r="F3663">
            <v>6.72</v>
          </cell>
        </row>
        <row r="3664">
          <cell r="C3664" t="str">
            <v>IT 24.46.0103 (/)</v>
          </cell>
          <cell r="D3664" t="str">
            <v>Caixa de passagem em aço estampado, de 4"x4", exclusive abertura e fechamento do rasgo.  Fornecimento e instalação. (desonerado)</v>
          </cell>
          <cell r="E3664" t="str">
            <v>un</v>
          </cell>
          <cell r="F3664">
            <v>9.6199999999999992</v>
          </cell>
        </row>
        <row r="3665">
          <cell r="C3665" t="str">
            <v>IT 24.46.0106 (/)</v>
          </cell>
          <cell r="D3665" t="str">
            <v>Caixa de passagem em chapa com tampa aparafusada de (20x20x10)cm.  Fornecimento e instalação. (desonerado)</v>
          </cell>
          <cell r="E3665" t="str">
            <v>un</v>
          </cell>
          <cell r="F3665">
            <v>55.43</v>
          </cell>
        </row>
        <row r="3666">
          <cell r="C3666" t="str">
            <v>IT 24.46.0109 (/)</v>
          </cell>
          <cell r="D3666" t="str">
            <v>Caixa de passagem para telefone, conforme especificação da Telebrás, nas dimensões (20x20x12)cm.  Fornecimento e instalação. (desonerado)</v>
          </cell>
          <cell r="E3666" t="str">
            <v>un</v>
          </cell>
          <cell r="F3666">
            <v>37.54</v>
          </cell>
        </row>
        <row r="3667">
          <cell r="C3667" t="str">
            <v>IT 24.46.0112 (/)</v>
          </cell>
          <cell r="D3667" t="str">
            <v>Caixa de passagem para telefone, conforme especificação da Telebrás, nas dimensões (40x40x12)cm.  Fornecimento e instalação. (desonerado)</v>
          </cell>
          <cell r="E3667" t="str">
            <v>un</v>
          </cell>
          <cell r="F3667">
            <v>111.43</v>
          </cell>
        </row>
        <row r="3668">
          <cell r="C3668" t="str">
            <v>IT 24.46.0115 (/)</v>
          </cell>
          <cell r="D3668" t="str">
            <v>Caixa de passagem para telefone, conforme especificação da Telebrás, nas dimensões (60x60x12)cm.  Fornecimento e instalação. (desonerado)</v>
          </cell>
          <cell r="E3668" t="str">
            <v>un</v>
          </cell>
          <cell r="F3668">
            <v>155.01</v>
          </cell>
        </row>
        <row r="3669">
          <cell r="C3669" t="str">
            <v>IT 24.46.0118 (/)</v>
          </cell>
          <cell r="D3669" t="str">
            <v>Caixa de passagem para telefone, conforme especificação da Telebrás, nas dimensões (80x80x12)cm.  Fornecimento e instalação. (desonerado)</v>
          </cell>
          <cell r="E3669" t="str">
            <v>un</v>
          </cell>
          <cell r="F3669">
            <v>288.10000000000002</v>
          </cell>
        </row>
        <row r="3670">
          <cell r="C3670" t="str">
            <v>IT 24.46.0121 (/)</v>
          </cell>
          <cell r="D3670" t="str">
            <v>Caixa de passagem para telefone, conforme especificação da Telebrás, nas dimensões (120x120x12)cm.  Fornecimento e instalação. (desonerado)</v>
          </cell>
          <cell r="E3670" t="str">
            <v>un</v>
          </cell>
          <cell r="F3670">
            <v>686.11</v>
          </cell>
        </row>
        <row r="3671">
          <cell r="C3671" t="str">
            <v>IT 24.46.0124 (/)</v>
          </cell>
          <cell r="D3671" t="str">
            <v>Caixa de passagem para telefone, conforme especificação da Telebrás, nas dimensões (150x150x12)cm.  Fornecimento e instalação. (desonerado)</v>
          </cell>
          <cell r="E3671" t="str">
            <v>un</v>
          </cell>
          <cell r="F3671">
            <v>707.9</v>
          </cell>
        </row>
        <row r="3672">
          <cell r="C3672" t="str">
            <v>IT 24.46.0150 (/)</v>
          </cell>
          <cell r="D3672" t="str">
            <v>Caixa de passagem em alvenaria, dimensões de (60x60x60)cm, com tampão de ferro.  Construção. (desonerado)</v>
          </cell>
          <cell r="E3672" t="str">
            <v>un</v>
          </cell>
          <cell r="F3672">
            <v>318.16000000000003</v>
          </cell>
        </row>
        <row r="3673">
          <cell r="C3673" t="str">
            <v>IT 24.46.0153 (/)</v>
          </cell>
          <cell r="D3673" t="str">
            <v>Caixa de passagem em alvenaria, dimensões de (80x80x80)cm, com tampão de ferro. Construção. (desonerado)</v>
          </cell>
          <cell r="E3673" t="str">
            <v>un</v>
          </cell>
          <cell r="F3673">
            <v>369.63</v>
          </cell>
        </row>
        <row r="3674">
          <cell r="C3674" t="str">
            <v>IT 24.46.0200 (A)</v>
          </cell>
          <cell r="D3674" t="str">
            <v>Reparo em caixa de passagem de energia elétrica de alvenaria de (60x60)cm, com troca de tampa de concreto, com espessuras de 6cm. (desonerado)</v>
          </cell>
          <cell r="E3674" t="str">
            <v>m2</v>
          </cell>
          <cell r="F3674">
            <v>79.37</v>
          </cell>
        </row>
        <row r="3675">
          <cell r="C3675" t="str">
            <v>IT 24.46.0400 (A)</v>
          </cell>
          <cell r="D3675" t="str">
            <v>Caixa de ligação de alumínio silício, tipo Condulete ou similar, no formato B com diâmetro de 1", fornecimento e instalação. (desonerado)</v>
          </cell>
          <cell r="E3675" t="str">
            <v>un</v>
          </cell>
          <cell r="F3675">
            <v>13.97</v>
          </cell>
        </row>
        <row r="3676">
          <cell r="C3676" t="str">
            <v>IT 24.46.0403 (A)</v>
          </cell>
          <cell r="D3676" t="str">
            <v>Caixa de ligação de alumínio silício, tipo Condulete ou similar, no formato C com diâmetro de 1", fornecimento e instalação. (desonerado)</v>
          </cell>
          <cell r="E3676" t="str">
            <v>un</v>
          </cell>
          <cell r="F3676">
            <v>15.04</v>
          </cell>
        </row>
        <row r="3677">
          <cell r="C3677" t="str">
            <v>IT 24.46.0406 (A)</v>
          </cell>
          <cell r="D3677" t="str">
            <v>Caixa de ligação de alumínio silício, tipo Condulete ou similar, no formato E com diâmetro de 1",fornecimento e instalação. (desonerado)</v>
          </cell>
          <cell r="E3677" t="str">
            <v>un</v>
          </cell>
          <cell r="F3677">
            <v>12.1</v>
          </cell>
        </row>
        <row r="3678">
          <cell r="C3678" t="str">
            <v>IT 24.46.0409 (A)</v>
          </cell>
          <cell r="D3678" t="str">
            <v>Caixa de ligação de alumínio silício, tipo Condulete ou similar, no formato LB com diâmetro de 1", fornecimento e instalação. (desonerado)</v>
          </cell>
          <cell r="E3678" t="str">
            <v>un</v>
          </cell>
          <cell r="F3678">
            <v>16.29</v>
          </cell>
        </row>
        <row r="3679">
          <cell r="C3679" t="str">
            <v>IT 24.46.0412 (A)</v>
          </cell>
          <cell r="D3679" t="str">
            <v>Caixa de ligação de alumínio silício, tipo Condulete ou similar, no formato LL com diâmetro de 1", fornecimento e instalação. (desonerado)</v>
          </cell>
          <cell r="E3679" t="str">
            <v>un</v>
          </cell>
          <cell r="F3679">
            <v>13.38</v>
          </cell>
        </row>
        <row r="3680">
          <cell r="C3680" t="str">
            <v>IT 24.46.0415 (A)</v>
          </cell>
          <cell r="D3680" t="str">
            <v>Caixa de ligação de alumínio silício, tipo Condulete ou similar, no formato T com diâmetro de 1", fornecimento e instalação. (desonerado)</v>
          </cell>
          <cell r="E3680" t="str">
            <v>un</v>
          </cell>
          <cell r="F3680">
            <v>15.16</v>
          </cell>
        </row>
        <row r="3681">
          <cell r="C3681" t="str">
            <v>IT 24.46.0418 (A)</v>
          </cell>
          <cell r="D3681" t="str">
            <v>Caixa de ligação de alumínio silício, tipo Condulets ou similar, no formato X com diâmetro de 1",fornecimento e instalação. (desonerado)</v>
          </cell>
          <cell r="E3681" t="str">
            <v>un</v>
          </cell>
          <cell r="F3681">
            <v>17.48</v>
          </cell>
        </row>
        <row r="3682">
          <cell r="C3682" t="str">
            <v>IT 24.48 Centros e Quadros de Distribuição</v>
          </cell>
        </row>
        <row r="3683">
          <cell r="C3683" t="str">
            <v>IT 24.48.0050 (/)</v>
          </cell>
          <cell r="D3683" t="str">
            <v>Quadro de distribuição de energia para disjuntores termo-magnéticos unipolares, de embutir, com porta e barramento neutro, para instalação de até 3 disjuntores, sem dispositivo para chave geral.  Fornecimento e instalação. (desonerado)</v>
          </cell>
          <cell r="E3683" t="str">
            <v>un</v>
          </cell>
          <cell r="F3683">
            <v>72.52</v>
          </cell>
        </row>
        <row r="3684">
          <cell r="C3684" t="str">
            <v>IT 24.48.0100 (/)</v>
          </cell>
          <cell r="D3684" t="str">
            <v>Centro de distribuição da Dutoplast ou similar, modelo externo, com previsão para instalação de 6 disjuntores.  Fornecimento e instalação. (desonerado)</v>
          </cell>
          <cell r="E3684" t="str">
            <v>un</v>
          </cell>
          <cell r="F3684">
            <v>83.26</v>
          </cell>
        </row>
        <row r="3685">
          <cell r="C3685" t="str">
            <v>IT 24.48.0106 (/)</v>
          </cell>
          <cell r="D3685" t="str">
            <v>Quadro de distribuição de energia para disjuntores termo-magnéticos unipolares, de embutir, com porta, para instalação de até 6 disjuntores, sem dispositivo para chave geral.  Fornecimento e instalação. (desonerado)</v>
          </cell>
          <cell r="E3685" t="str">
            <v>un</v>
          </cell>
          <cell r="F3685">
            <v>80.180000000000007</v>
          </cell>
        </row>
        <row r="3686">
          <cell r="C3686" t="str">
            <v>IT 24.48.0150 (/)</v>
          </cell>
          <cell r="D3686" t="str">
            <v>Quadro de distribuição de energia, para disjuntores termo-magnéticos unipolares, de embutir, com porta e barramento neutro, para instalação de até 12 disjuntores, sem dispositivo para chave geral.  Fornecimento e instalação. (desonerado)</v>
          </cell>
          <cell r="E3686" t="str">
            <v>un</v>
          </cell>
          <cell r="F3686">
            <v>178.78</v>
          </cell>
        </row>
        <row r="3687">
          <cell r="C3687" t="str">
            <v>IT 24.48.0156 (/)</v>
          </cell>
          <cell r="D3687" t="str">
            <v>Quadro de distribuição de energia, trifásico, para 12 circuitos.  Fornecimento e instalação. (desonerado)</v>
          </cell>
          <cell r="E3687" t="str">
            <v>un</v>
          </cell>
          <cell r="F3687">
            <v>428.33</v>
          </cell>
        </row>
        <row r="3688">
          <cell r="C3688" t="str">
            <v>IT 24.48.0200 (/)</v>
          </cell>
          <cell r="D3688" t="str">
            <v>Quadro de distribuição de energia, para disjuntores termo-magnéticos unipolares, de embutir, com porta e barramento neutro e trifásicos, para instalação de até 18 disjuntores, com dispositivo para chave geral.  Fornecimento e instalação. (desonerado)</v>
          </cell>
          <cell r="E3688" t="str">
            <v>un</v>
          </cell>
          <cell r="F3688">
            <v>188.61</v>
          </cell>
        </row>
        <row r="3689">
          <cell r="C3689" t="str">
            <v>IT 24.48.0250 (/)</v>
          </cell>
          <cell r="D3689" t="str">
            <v>Quadro de distribuição de energia para disjuntores termo-magnéticos unipolares, de embutir, com porta e barramento neutro e trifásico, para instalação de até 24 disjuntores, com dispositivo para chave geral.  Fornecimento e instalação. (desonerado)</v>
          </cell>
          <cell r="E3689" t="str">
            <v>un</v>
          </cell>
          <cell r="F3689">
            <v>227.05</v>
          </cell>
        </row>
        <row r="3690">
          <cell r="C3690" t="str">
            <v>IT 24.48.0300 (/)</v>
          </cell>
          <cell r="D3690" t="str">
            <v>Quadro de distribuição de energia para disjuntores termo-magnéticos unipolares, de embutir, com porta e barramento neutro e trifásico, para instalação de até 32 disjuntores, com dispositivo para chave geral.  Fornecimento e instalação. (desonerado)</v>
          </cell>
          <cell r="E3690" t="str">
            <v>un</v>
          </cell>
          <cell r="F3690">
            <v>292.35000000000002</v>
          </cell>
        </row>
        <row r="3691">
          <cell r="C3691" t="str">
            <v>IT 24.48.0350 (/)</v>
          </cell>
          <cell r="D3691" t="str">
            <v>Quadro de distribuição de energia para disjuntores termo-magnéticos unipolares, de embutir, com porta e barramento neutro e trifásico, para instalação de até 40 disjuntores, com dispositivo para chave geral.  Fornecimento e instalação. (desonerado)</v>
          </cell>
          <cell r="E3691" t="str">
            <v>un</v>
          </cell>
          <cell r="F3691">
            <v>523.91999999999996</v>
          </cell>
        </row>
        <row r="3692">
          <cell r="C3692" t="str">
            <v>IT 24.48.0400 (/)</v>
          </cell>
          <cell r="D3692" t="str">
            <v>Quadro de distribuição de energia para disjuntores termo-magnéticos unipolares, de embutir, com porta e barramento neutro e trifásico, para instalação de até 50 disjuntores, com dispositivo para chave geral.  Fornecimento e instalação. (desonerado)</v>
          </cell>
          <cell r="E3692" t="str">
            <v>un</v>
          </cell>
          <cell r="F3692">
            <v>1288.6600000000001</v>
          </cell>
        </row>
        <row r="3693">
          <cell r="C3693" t="str">
            <v>IT 24.48.0500 (/)</v>
          </cell>
          <cell r="D3693" t="str">
            <v>Base de armário Ardsal 10/14.  Fornecimento. (desonerado)</v>
          </cell>
          <cell r="E3693" t="str">
            <v>un</v>
          </cell>
          <cell r="F3693">
            <v>1529.75</v>
          </cell>
        </row>
        <row r="3694">
          <cell r="C3694" t="str">
            <v>IT 24.48.0550 (/)</v>
          </cell>
          <cell r="D3694" t="str">
            <v>Quadro monobloco em chapa de aço com 1,5mm de espessura, medindo (1200x600x300)mm, referência EE-362 ou similar.  Fornecimento e instalação. (desonerado)</v>
          </cell>
          <cell r="E3694" t="str">
            <v>un</v>
          </cell>
          <cell r="F3694">
            <v>795.44</v>
          </cell>
        </row>
        <row r="3695">
          <cell r="C3695" t="str">
            <v>IT 24.48.0600 (/)</v>
          </cell>
          <cell r="D3695" t="str">
            <v>Quadro de partida e comando para grupo gerador fixo existente com potência de 145Kva.  Fornecimento e instalação(desonerado)</v>
          </cell>
          <cell r="E3695" t="str">
            <v>un</v>
          </cell>
          <cell r="F3695">
            <v>15153.25</v>
          </cell>
        </row>
        <row r="3696">
          <cell r="C3696" t="str">
            <v>IT 24.50 Disjuntores</v>
          </cell>
        </row>
        <row r="3697">
          <cell r="C3697" t="str">
            <v>IT 24.50.0050 (/)</v>
          </cell>
          <cell r="D3697" t="str">
            <v>Disjuntor, unipolar, do tipo Quicklag de 10A a 30A.  Fornecimento e instalação. (desonerado)</v>
          </cell>
          <cell r="E3697" t="str">
            <v>un</v>
          </cell>
          <cell r="F3697">
            <v>14.34</v>
          </cell>
        </row>
        <row r="3698">
          <cell r="C3698" t="str">
            <v>IT 24.50.0053 (/)</v>
          </cell>
          <cell r="D3698" t="str">
            <v>Disjuntor, unipolar, do tipo Quicklag de 35A.  Fornecimento e instalação. (desonerado)</v>
          </cell>
          <cell r="E3698" t="str">
            <v>un</v>
          </cell>
          <cell r="F3698">
            <v>25.67</v>
          </cell>
        </row>
        <row r="3699">
          <cell r="C3699" t="str">
            <v>IT 24.50.0150 (/)</v>
          </cell>
          <cell r="D3699" t="str">
            <v>Disjuntor termomagnético em caixa moldada, unipolar de 70A.  Fornecimento e instalação. (desonerado)</v>
          </cell>
          <cell r="E3699" t="str">
            <v>un</v>
          </cell>
          <cell r="F3699">
            <v>66.06</v>
          </cell>
        </row>
        <row r="3700">
          <cell r="C3700" t="str">
            <v>IT 24.50.0200 (/)</v>
          </cell>
          <cell r="D3700" t="str">
            <v>Disjuntor, tripolar, tipo C, de 10A a 50A, Eletromar ou similar.  Fornecimento e instalação. (desonerado)</v>
          </cell>
          <cell r="E3700" t="str">
            <v>un</v>
          </cell>
          <cell r="F3700">
            <v>74.37</v>
          </cell>
        </row>
        <row r="3701">
          <cell r="C3701" t="str">
            <v>IT 24.50.0203 (/)</v>
          </cell>
          <cell r="D3701" t="str">
            <v>Disjuntor, tripolar de 40A.  Fornecimento e instalação. (desonerado)</v>
          </cell>
          <cell r="E3701" t="str">
            <v>un</v>
          </cell>
          <cell r="F3701">
            <v>75.28</v>
          </cell>
        </row>
        <row r="3702">
          <cell r="C3702" t="str">
            <v>IT 24.50.0206 (/)</v>
          </cell>
          <cell r="D3702" t="str">
            <v>Disjuntor, tripolar de 50A.  Fornecimento e instalação. (desonerado)</v>
          </cell>
          <cell r="E3702" t="str">
            <v>un</v>
          </cell>
          <cell r="F3702">
            <v>75.28</v>
          </cell>
        </row>
        <row r="3703">
          <cell r="C3703" t="str">
            <v>IT 24.50.0212 (/)</v>
          </cell>
          <cell r="D3703" t="str">
            <v>Disjuntor, tripolar, tipo C, de 60A a 100A, Eletromar ou similar.  Fornecimento e instalação. (desonerado)</v>
          </cell>
          <cell r="E3703" t="str">
            <v>un</v>
          </cell>
          <cell r="F3703">
            <v>75.28</v>
          </cell>
        </row>
        <row r="3704">
          <cell r="C3704" t="str">
            <v>IT 24.50.0220 (/)</v>
          </cell>
          <cell r="D3704" t="str">
            <v>Disjuntor, tripolar de 125A.  Fornecimento e instalação. (desonerado)</v>
          </cell>
          <cell r="E3704" t="str">
            <v>un</v>
          </cell>
          <cell r="F3704">
            <v>349.45</v>
          </cell>
        </row>
        <row r="3705">
          <cell r="C3705" t="str">
            <v>IT 24.50.0300 (/)</v>
          </cell>
          <cell r="D3705" t="str">
            <v>Disjuntor, tripolar, tipo DA, 250A a 400A, Eletromar ou similar.  Fornecimento e instalação. (desonerado)</v>
          </cell>
          <cell r="E3705" t="str">
            <v>un</v>
          </cell>
          <cell r="F3705">
            <v>2949.89</v>
          </cell>
        </row>
        <row r="3706">
          <cell r="C3706" t="str">
            <v>IT 24.50.0350 (B)</v>
          </cell>
          <cell r="D3706" t="str">
            <v>Disjuntor tripolar de média tensão a gás SF6, tipo HAD-170616, 630A/17,5Kv, 16KA, com relé antipumping, até 24Kv, TC PR511, contatos auxiliares 5NA+5NF e bloqueio Kirk simples, com terminais de conexão para versão fixa, mecanismo de operação manual, contador de operações, sinalização de mola carregada/ descarregada e disjuntor aberto/fechado. Fornecimento e instalação. (desonerado)</v>
          </cell>
          <cell r="E3706" t="str">
            <v>un</v>
          </cell>
          <cell r="F3706">
            <v>48735.519999999997</v>
          </cell>
        </row>
        <row r="3707">
          <cell r="C3707" t="str">
            <v>IT 24.50.0400 (/)</v>
          </cell>
          <cell r="D3707" t="str">
            <v>Disjuntor termomagnético, tripolar de 200A, 25KA, referência XE225NC, Terasaki ou similar.  Fornecimento e instalação. (desonerado)</v>
          </cell>
          <cell r="E3707" t="str">
            <v>un</v>
          </cell>
          <cell r="F3707">
            <v>485.35</v>
          </cell>
        </row>
        <row r="3708">
          <cell r="C3708" t="str">
            <v>IT 24.50.0450 (A)</v>
          </cell>
          <cell r="D3708" t="str">
            <v>Disjuntor termomagnético, tripolar de 100A, 35/50KA, referência XS100NS, Terasaki ou similar.  Fornecimento e instalação. (desonerado)</v>
          </cell>
          <cell r="E3708" t="str">
            <v>un</v>
          </cell>
          <cell r="F3708">
            <v>399.26</v>
          </cell>
        </row>
        <row r="3709">
          <cell r="C3709" t="str">
            <v>IT 24.50.0453 (/)</v>
          </cell>
          <cell r="D3709" t="str">
            <v>Disjuntor termomagnético, tripolar de 125A, 35/50KA, referência XS225NS, Terasaki ou similar.  Fornecimento e instalação. (desonerado)</v>
          </cell>
          <cell r="E3709" t="str">
            <v>un</v>
          </cell>
          <cell r="F3709">
            <v>625.4</v>
          </cell>
        </row>
        <row r="3710">
          <cell r="C3710" t="str">
            <v>IT 24.50.0459 (/)</v>
          </cell>
          <cell r="D3710" t="str">
            <v>Disjuntor termomagnético, tripolar de 225A, 35/50KA, referência XS225NS, Terasaki ou similar.  Fornecimento e instalação. (desonerado)</v>
          </cell>
          <cell r="E3710" t="str">
            <v>un</v>
          </cell>
          <cell r="F3710">
            <v>1313.59</v>
          </cell>
        </row>
        <row r="3711">
          <cell r="C3711" t="str">
            <v>IT 24.50.0468 (/)</v>
          </cell>
          <cell r="D3711" t="str">
            <v>Disjuntor termomagnético, tripolar de 400A, 35KA, referência XE600NS, Terasaki ou similar.  Fornecimento e instalação. (desonerado)</v>
          </cell>
          <cell r="E3711" t="str">
            <v>un</v>
          </cell>
          <cell r="F3711">
            <v>2058.98</v>
          </cell>
        </row>
        <row r="3712">
          <cell r="C3712" t="str">
            <v>IT 24.50.0550 (A)</v>
          </cell>
          <cell r="D3712" t="str">
            <v>Disjuntor de volume reduzido de óleo tripolar, classe 15Kv, corrente nominal de 800A/500MVA, com os acessórios: carregador de mola motorizado, relés de abertura e fechamento, bloqueio mecânico Kirk.  Fornecimento e instalação. (desonerado)</v>
          </cell>
          <cell r="E3712" t="str">
            <v>un</v>
          </cell>
          <cell r="F3712">
            <v>49778.21</v>
          </cell>
        </row>
        <row r="3713">
          <cell r="C3713" t="str">
            <v>IT 24.52 Chaves</v>
          </cell>
        </row>
        <row r="3714">
          <cell r="C3714" t="str">
            <v>IT 24.52.0062 (/)</v>
          </cell>
          <cell r="D3714" t="str">
            <v>Chave blindada, tripolar de 250V de 100A, Continental ou similar.  Fornecimento e instalação. (desonerado)</v>
          </cell>
          <cell r="E3714" t="str">
            <v>un</v>
          </cell>
          <cell r="F3714">
            <v>560.28</v>
          </cell>
        </row>
        <row r="3715">
          <cell r="C3715" t="str">
            <v>IT 24.52.0074 (/)</v>
          </cell>
          <cell r="D3715" t="str">
            <v>Chave blindada, tripolar de 250V de 200A, Continental ou similar.  Fornecimento e instalação. (desonerado)</v>
          </cell>
          <cell r="E3715" t="str">
            <v>un</v>
          </cell>
          <cell r="F3715">
            <v>397.35</v>
          </cell>
        </row>
        <row r="3716">
          <cell r="C3716" t="str">
            <v>IT 24.52.0086 (/)</v>
          </cell>
          <cell r="D3716" t="str">
            <v>Chave blindada, tripolar de 250V de 400A, Continental ou similar.  Fornecimento e instalação. (desonerado)</v>
          </cell>
          <cell r="E3716" t="str">
            <v>un</v>
          </cell>
          <cell r="F3716">
            <v>1092.3499999999999</v>
          </cell>
        </row>
        <row r="3717">
          <cell r="C3717" t="str">
            <v>IT 24.52.0100 (/)</v>
          </cell>
          <cell r="D3717" t="str">
            <v>Chave comutadora de 250A modelo 3Kw 1- 314, Siemens ou similar.  Fornecimento e instalação. (desonerado)</v>
          </cell>
          <cell r="E3717" t="str">
            <v>un</v>
          </cell>
          <cell r="F3717">
            <v>2505.34</v>
          </cell>
        </row>
        <row r="3718">
          <cell r="C3718" t="str">
            <v>IT 24.52.0109 (/)</v>
          </cell>
          <cell r="D3718" t="str">
            <v>Chave comutadora de 630A modelo 3Kw 1- 627, Siemens ou similar.  Fornecimento e instalação. (desonerado)</v>
          </cell>
          <cell r="E3718" t="str">
            <v>un</v>
          </cell>
          <cell r="F3718">
            <v>4812.93</v>
          </cell>
        </row>
        <row r="3719">
          <cell r="C3719" t="str">
            <v>IT 24.52.0150 (/)</v>
          </cell>
          <cell r="D3719" t="str">
            <v>Chave comutadora com botão XB2 BD21 ou similar.  Fornecimento e instalação. (desonerado)</v>
          </cell>
          <cell r="E3719" t="str">
            <v>un</v>
          </cell>
          <cell r="F3719">
            <v>99.74</v>
          </cell>
        </row>
        <row r="3720">
          <cell r="C3720" t="str">
            <v>IT 24.52.0200 (/)</v>
          </cell>
          <cell r="D3720" t="str">
            <v>Chave Pacco interruptora referência P63 1/3hs CN 63A.  Fornecimento e instalação. (desonerado)</v>
          </cell>
          <cell r="E3720" t="str">
            <v>un</v>
          </cell>
          <cell r="F3720">
            <v>254.94</v>
          </cell>
        </row>
        <row r="3721">
          <cell r="C3721" t="str">
            <v>IT 24.52.0209 (/)</v>
          </cell>
          <cell r="D3721" t="str">
            <v>Chave Pacco interruptora referência P100 1/3hs CN 100A.  Fornecimento e instalação. (desonerado)</v>
          </cell>
          <cell r="E3721" t="str">
            <v>un</v>
          </cell>
          <cell r="F3721">
            <v>423.83</v>
          </cell>
        </row>
        <row r="3722">
          <cell r="C3722" t="str">
            <v>IT 24.52.0253 (/)</v>
          </cell>
          <cell r="D3722" t="str">
            <v>Chave faca, base ardósia, 250V, com porta fusíveis, tripolar de 30A .  Fornecimento e instalação. (desonerado)</v>
          </cell>
          <cell r="E3722" t="str">
            <v>un</v>
          </cell>
          <cell r="F3722">
            <v>47.14</v>
          </cell>
        </row>
        <row r="3723">
          <cell r="C3723" t="str">
            <v>IT 24.52.0259 (/)</v>
          </cell>
          <cell r="D3723" t="str">
            <v>Chave faca blindada, completa, 80A, modelo 3NP4, da Siemens ou similar.  Fornecimento e instalação. (desonerado)</v>
          </cell>
          <cell r="E3723" t="str">
            <v>un</v>
          </cell>
          <cell r="F3723">
            <v>223.81</v>
          </cell>
        </row>
        <row r="3724">
          <cell r="C3724" t="str">
            <v>IT 24.52.0262 (/)</v>
          </cell>
          <cell r="D3724" t="str">
            <v>Chave faca, base ardósia, 250V, com porta fusíveis, tripolar de 100A.  Fornecimento e instalação. (desonerado)</v>
          </cell>
          <cell r="E3724" t="str">
            <v>un</v>
          </cell>
          <cell r="F3724">
            <v>104.6</v>
          </cell>
        </row>
        <row r="3725">
          <cell r="C3725" t="str">
            <v>IT 24.52.0274 (/)</v>
          </cell>
          <cell r="D3725" t="str">
            <v>Chave faca, base ardósia, 250V, com porta fusíveis, tripolar de 400A.  Fornecimento e instalação. (desonerado)</v>
          </cell>
          <cell r="E3725" t="str">
            <v>un</v>
          </cell>
          <cell r="F3725">
            <v>651.62</v>
          </cell>
        </row>
        <row r="3726">
          <cell r="C3726" t="str">
            <v>IT 24.52.0290 (/)</v>
          </cell>
          <cell r="D3726" t="str">
            <v>Chave blindada tripolar, SCHAK de 400A ou similar.  Fornecimento e instalação. (desonerado)</v>
          </cell>
          <cell r="E3726" t="str">
            <v>un</v>
          </cell>
          <cell r="F3726">
            <v>1095.44</v>
          </cell>
        </row>
        <row r="3727">
          <cell r="C3727" t="str">
            <v>IT 24.52.0306 (/)</v>
          </cell>
          <cell r="D3727" t="str">
            <v>Chave tipo faca aberta, reforçada de reversão, base de mármore 250V, bipolar, de 30A.  Fornecimento e instalação. (desonerado)</v>
          </cell>
          <cell r="E3727" t="str">
            <v>un</v>
          </cell>
          <cell r="F3727">
            <v>80.650000000000006</v>
          </cell>
        </row>
        <row r="3728">
          <cell r="C3728" t="str">
            <v>IT 24.52.0315 (/)</v>
          </cell>
          <cell r="D3728" t="str">
            <v>Chave tipo faca aberta, reforçada de reversão, base de mármore 250V, bipolar de 60A.  Fornecimento e instalação. (desonerado)</v>
          </cell>
          <cell r="E3728" t="str">
            <v>un</v>
          </cell>
          <cell r="F3728">
            <v>43.93</v>
          </cell>
        </row>
        <row r="3729">
          <cell r="C3729" t="str">
            <v>IT 24.52.0350 (/)</v>
          </cell>
          <cell r="D3729" t="str">
            <v>Chave tipo faca aberta, reforçada de reversão, base de mármore 250V, tripolar de 60A.  Fornecimento e instalação. (desonerado)</v>
          </cell>
          <cell r="E3729" t="str">
            <v>un</v>
          </cell>
          <cell r="F3729">
            <v>48.18</v>
          </cell>
        </row>
        <row r="3730">
          <cell r="C3730" t="str">
            <v>IT 24.52.0403 (/)</v>
          </cell>
          <cell r="D3730" t="str">
            <v>Chave guarda motor, trifásica, até 3CV, 220V, compreendendo chave magnética SA-10 com relé térmico e botoeira liga/desliga, Eletromar ou similar.  Fornecimento e instalação. (desonerado)</v>
          </cell>
          <cell r="E3730" t="str">
            <v>un</v>
          </cell>
          <cell r="F3730">
            <v>167.45</v>
          </cell>
        </row>
        <row r="3731">
          <cell r="C3731" t="str">
            <v>IT 24.52.0409 (/)</v>
          </cell>
          <cell r="D3731" t="str">
            <v>Chave guarda motor, trifásica, até 5CV, 220V, compreendendo chave magnético SA-16 com relé térmico e botoeira liga/desliga, Eletromar ou similar.  Fornecimento e instalação. (desonerado)</v>
          </cell>
          <cell r="E3731" t="str">
            <v>un</v>
          </cell>
          <cell r="F3731">
            <v>180.87</v>
          </cell>
        </row>
        <row r="3732">
          <cell r="C3732" t="str">
            <v>IT 24.52.0412 (/)</v>
          </cell>
          <cell r="D3732" t="str">
            <v>Chave guarda motor, trifásica, até 7,5/10CV, 220V, compreendendo chave magnética SA-32 com  relé térmico e botoeira liga/desliga, Eletromar ou similar.  Fornecimento e instalação. (desonerado)</v>
          </cell>
          <cell r="E3732" t="str">
            <v>un</v>
          </cell>
          <cell r="F3732">
            <v>115.64</v>
          </cell>
        </row>
        <row r="3733">
          <cell r="C3733" t="str">
            <v>IT 24.52.0600 (/)</v>
          </cell>
          <cell r="D3733" t="str">
            <v>Chave bóia, automática, de mercúrio, unipolar.  Fornecimento e instalação. (desonerado)</v>
          </cell>
          <cell r="E3733" t="str">
            <v>un</v>
          </cell>
          <cell r="F3733">
            <v>121.91</v>
          </cell>
        </row>
        <row r="3734">
          <cell r="C3734" t="str">
            <v>IT 24.54 Fusíveis</v>
          </cell>
        </row>
        <row r="3735">
          <cell r="C3735" t="str">
            <v>IT 24.54.0050 (/)</v>
          </cell>
          <cell r="D3735" t="str">
            <v>Fusível cartucho de 15A a 30A, 250V.  Fornecimento e instalação. (desonerado)</v>
          </cell>
          <cell r="E3735" t="str">
            <v>un</v>
          </cell>
          <cell r="F3735">
            <v>6.19</v>
          </cell>
        </row>
        <row r="3736">
          <cell r="C3736" t="str">
            <v>IT 24.54.0100 (/)</v>
          </cell>
          <cell r="D3736" t="str">
            <v>Fusível cartucho de 35A a 60A, 250V.  Fornecimento e instalação. (desonerado)</v>
          </cell>
          <cell r="E3736" t="str">
            <v>un</v>
          </cell>
          <cell r="F3736">
            <v>7.69</v>
          </cell>
        </row>
        <row r="3737">
          <cell r="C3737" t="str">
            <v>IT 24.54.0300 (/)</v>
          </cell>
          <cell r="D3737" t="str">
            <v>Fuzível Diazed, de 2A, com base, tampa, anel e parafuso de ajuste, Siemens ou similar.  Fornecimento e instalação. (desonerado)</v>
          </cell>
          <cell r="E3737" t="str">
            <v>un</v>
          </cell>
          <cell r="F3737">
            <v>19.38</v>
          </cell>
        </row>
        <row r="3738">
          <cell r="C3738" t="str">
            <v>IT 24.54.0350 (/)</v>
          </cell>
          <cell r="D3738" t="str">
            <v>Fuzível Diazed, de 10A, com base, tampa, anel e parafuso de ajuste, Siemens ou similar.  Fornecimento e instalação. (desonerado)</v>
          </cell>
          <cell r="E3738" t="str">
            <v>un</v>
          </cell>
          <cell r="F3738">
            <v>24.63</v>
          </cell>
        </row>
        <row r="3739">
          <cell r="C3739" t="str">
            <v>IT 24.54.0400 (/)</v>
          </cell>
          <cell r="D3739" t="str">
            <v>Fuzível Diazed, de 16A, com base, tampa, anel e parafuso de ajuste, Siemens ou similar.  Fornecimento e instalação. (desonerado)</v>
          </cell>
          <cell r="E3739" t="str">
            <v>un</v>
          </cell>
          <cell r="F3739">
            <v>19.38</v>
          </cell>
        </row>
        <row r="3740">
          <cell r="C3740" t="str">
            <v>IT 24.54.0450 (/)</v>
          </cell>
          <cell r="D3740" t="str">
            <v>Fuzível Diazed, de 30A, com base, tampa, anel e parafuso de ajuste,  Siemens ou similar.  Fornecimento e instalação. (desonerado)</v>
          </cell>
          <cell r="E3740" t="str">
            <v>un</v>
          </cell>
          <cell r="F3740">
            <v>25.73</v>
          </cell>
        </row>
        <row r="3741">
          <cell r="C3741" t="str">
            <v>IT 24.54.0500 (/)</v>
          </cell>
          <cell r="D3741" t="str">
            <v>Fuzível Diazed, de 63A, com base, tampa, anel e parafuso de ajuste, Siemens ou similar.  Fornecimento e instalação. (desonerado)</v>
          </cell>
          <cell r="E3741" t="str">
            <v>un</v>
          </cell>
          <cell r="F3741">
            <v>22.68</v>
          </cell>
        </row>
        <row r="3742">
          <cell r="C3742" t="str">
            <v>IT 24.54.0550 (/)</v>
          </cell>
          <cell r="D3742" t="str">
            <v>Fuzível Diazed, de 100A, com base, tampa, anel e parafuso de ajuste, Siemens ou similar.  Fornecimento e instalação. (desonerado)</v>
          </cell>
          <cell r="E3742" t="str">
            <v>un</v>
          </cell>
          <cell r="F3742">
            <v>43.58</v>
          </cell>
        </row>
        <row r="3743">
          <cell r="C3743" t="str">
            <v>IT 24.54.0600 (/)</v>
          </cell>
          <cell r="D3743" t="str">
            <v>Fusível NH, tamanho 00, corrente nominal de 80A.  Fornecimento e instalação. (desonerado)</v>
          </cell>
          <cell r="E3743" t="str">
            <v>un</v>
          </cell>
          <cell r="F3743">
            <v>17.46</v>
          </cell>
        </row>
        <row r="3744">
          <cell r="C3744" t="str">
            <v>IT 24.54.0650 (/)</v>
          </cell>
          <cell r="D3744" t="str">
            <v>Fusíveis NH, tamanho 1, corrente nominal de 36 à 200A , 500V.  Fornecimento e instalação. (desonerado)</v>
          </cell>
          <cell r="E3744" t="str">
            <v>un</v>
          </cell>
          <cell r="F3744">
            <v>26.9</v>
          </cell>
        </row>
        <row r="3745">
          <cell r="C3745" t="str">
            <v>IT 24.54.0700 (/)</v>
          </cell>
          <cell r="D3745" t="str">
            <v>Fusíveis NH, tamanho 1, corrente nominal de 224 à 250A , 500V.  Fornecimento e instalação. (desonerado)</v>
          </cell>
          <cell r="E3745" t="str">
            <v>un</v>
          </cell>
          <cell r="F3745">
            <v>27.91</v>
          </cell>
        </row>
        <row r="3746">
          <cell r="C3746" t="str">
            <v>IT 24.56 Capacitores</v>
          </cell>
        </row>
        <row r="3747">
          <cell r="C3747" t="str">
            <v>IT 24.56.0050 (/)</v>
          </cell>
          <cell r="D3747" t="str">
            <v>Capacitor trifásico de 10Kv, 220V, 60Hz.  Fornecimento e instalação. (desonerado)</v>
          </cell>
          <cell r="E3747" t="str">
            <v>un</v>
          </cell>
          <cell r="F3747">
            <v>1687.44</v>
          </cell>
        </row>
        <row r="3748">
          <cell r="C3748" t="str">
            <v>IT 24.56.0200 (/)</v>
          </cell>
          <cell r="D3748" t="str">
            <v>Capacitor trifásico de 15Kv, 220V, 60Hz.  Fornecimento e instalação. (desonerado)</v>
          </cell>
          <cell r="E3748" t="str">
            <v>un</v>
          </cell>
          <cell r="F3748">
            <v>1815.54</v>
          </cell>
        </row>
        <row r="3749">
          <cell r="C3749" t="str">
            <v>IT 24.58 Contactores</v>
          </cell>
        </row>
        <row r="3750">
          <cell r="C3750" t="str">
            <v>IT 24.58.0050 (/)</v>
          </cell>
          <cell r="D3750" t="str">
            <v>Contactor magnético, com bobina de 220V/60Hz, modelo 3TB-40, Siemens ou similar.  Fornecimento e instalação. (desonerado)</v>
          </cell>
          <cell r="E3750" t="str">
            <v>un</v>
          </cell>
          <cell r="F3750">
            <v>127.86</v>
          </cell>
        </row>
        <row r="3751">
          <cell r="C3751" t="str">
            <v>IT 24.58.0100 (/)</v>
          </cell>
          <cell r="D3751" t="str">
            <v>Contactor magnético, com bobina de 220V/60Hz, modelo 3TB-43, Siemens ou similar.  Fornecimento e instalação. (desonerado)</v>
          </cell>
          <cell r="E3751" t="str">
            <v>un</v>
          </cell>
          <cell r="F3751">
            <v>232.96</v>
          </cell>
        </row>
        <row r="3752">
          <cell r="C3752" t="str">
            <v>IT 24.58.0150 (/)</v>
          </cell>
          <cell r="D3752" t="str">
            <v>Contactor magnético, com bobina de 32A, 220V/60Hz, modelo 3TB-44, Siemens ou similar.  Fornecimento e instalação. (desonerado)</v>
          </cell>
          <cell r="E3752" t="str">
            <v>un</v>
          </cell>
          <cell r="F3752">
            <v>370.97</v>
          </cell>
        </row>
        <row r="3753">
          <cell r="C3753" t="str">
            <v>IT 24.58.0200 (/)</v>
          </cell>
          <cell r="D3753" t="str">
            <v>Contactor magnético, com bobina de 220V/60Hz, modelo 3TB-46, Siemens ou similar.  Fornecimento e instalação. (desonerado)</v>
          </cell>
          <cell r="E3753" t="str">
            <v>un</v>
          </cell>
          <cell r="F3753">
            <v>538.99</v>
          </cell>
        </row>
        <row r="3754">
          <cell r="C3754" t="str">
            <v>IT 24.58.0250 (/)</v>
          </cell>
          <cell r="D3754" t="str">
            <v>Contactor magnético, com bobina de 63A, 220V/60Hz, modelo 3TB-47, Siemens ou similar.  Fornecimento e instalação. (desonerado)</v>
          </cell>
          <cell r="E3754" t="str">
            <v>un</v>
          </cell>
          <cell r="F3754">
            <v>784.91</v>
          </cell>
        </row>
        <row r="3755">
          <cell r="C3755" t="str">
            <v>IT 24.58.0300 (/)</v>
          </cell>
          <cell r="D3755" t="str">
            <v>Contactor magnético, com bobina de 220V/60Hz, modelo 3TB-48, Siemens ou similar.  Fornecimento e instalação. (desonerado)</v>
          </cell>
          <cell r="E3755" t="str">
            <v>un</v>
          </cell>
          <cell r="F3755">
            <v>804.75</v>
          </cell>
        </row>
        <row r="3756">
          <cell r="C3756" t="str">
            <v>IT 24.58.0320 (/)</v>
          </cell>
          <cell r="D3756" t="str">
            <v>Contactor magnético, com bobina de 220V/60Hz, modelo 3RT10 17-1AN11, Siemens ou similar.  Fornecimento e instalação. (desonerado)</v>
          </cell>
          <cell r="E3756" t="str">
            <v>un</v>
          </cell>
          <cell r="F3756">
            <v>171.18</v>
          </cell>
        </row>
        <row r="3757">
          <cell r="C3757" t="str">
            <v>IT 24.58.0326 (/)</v>
          </cell>
          <cell r="D3757" t="str">
            <v>Contactor magnético, com bobina de 220V/60Hz, modelo 3RT10 25-1AN10, Siemens ou similar.  Fornecimento e instalação. (desonerado)</v>
          </cell>
          <cell r="E3757" t="str">
            <v>un</v>
          </cell>
          <cell r="F3757">
            <v>165.72</v>
          </cell>
        </row>
        <row r="3758">
          <cell r="C3758" t="str">
            <v>IT 24.58.0350 (/)</v>
          </cell>
          <cell r="D3758" t="str">
            <v>Contactor magnético, com bobina de 110A, 220V/60Hz, modelo 3TB-50, Siemens ou similar.  Fornecimento e instalação. (desonerado)</v>
          </cell>
          <cell r="E3758" t="str">
            <v>un</v>
          </cell>
          <cell r="F3758">
            <v>1410.63</v>
          </cell>
        </row>
        <row r="3759">
          <cell r="C3759" t="str">
            <v>IT 24.58.0400 (/)</v>
          </cell>
          <cell r="D3759" t="str">
            <v>Contactor magnético, com bobina de 220V/60Hz, modelo LC1 D-0910 ou similar.  Fornecimento e instalação. (desonerado)</v>
          </cell>
          <cell r="E3759" t="str">
            <v>un</v>
          </cell>
          <cell r="F3759">
            <v>135.34</v>
          </cell>
        </row>
        <row r="3760">
          <cell r="C3760" t="str">
            <v>IT 24.58.0450 (/)</v>
          </cell>
          <cell r="D3760" t="str">
            <v>Contactor magnético, com bobina de 220V/60Hz, modelo LC1 D-2510 ou similar.  Fornecimento e instalação. (desonerado)</v>
          </cell>
          <cell r="E3760" t="str">
            <v>un</v>
          </cell>
          <cell r="F3760">
            <v>201.71</v>
          </cell>
        </row>
        <row r="3761">
          <cell r="C3761" t="str">
            <v>IT 24.58.0500 (/)</v>
          </cell>
          <cell r="D3761" t="str">
            <v>Contactor magnético, com bobina de 220V/60Hz, modelo LC1 D-5011 ou similar.  Fornecimento e instalação. (desonerado)</v>
          </cell>
          <cell r="E3761" t="str">
            <v>un</v>
          </cell>
          <cell r="F3761">
            <v>476.07</v>
          </cell>
        </row>
        <row r="3762">
          <cell r="C3762" t="str">
            <v>IT 24.58.0550 (/)</v>
          </cell>
          <cell r="D3762" t="str">
            <v>Contactor magnético, com bobina de 220V/60Hz, modelo LC1 D-4011 ou similar.  Fornecimento e instalação. (desonerado)</v>
          </cell>
          <cell r="E3762" t="str">
            <v>un</v>
          </cell>
          <cell r="F3762">
            <v>363.74</v>
          </cell>
        </row>
        <row r="3763">
          <cell r="C3763" t="str">
            <v>IT 24.58.0600 (/)</v>
          </cell>
          <cell r="D3763" t="str">
            <v>Contactor magnético, com bobina de 220V/60Hz, modelo CA2 DN40 ou similar.  Fornecimento e instalação. (desonerado)</v>
          </cell>
          <cell r="E3763" t="str">
            <v>un</v>
          </cell>
          <cell r="F3763">
            <v>178.21</v>
          </cell>
        </row>
        <row r="3764">
          <cell r="C3764" t="str">
            <v>IT 24.58.0650 (/)</v>
          </cell>
          <cell r="D3764" t="str">
            <v>Contactor magnético, modelo E-111 Rafix, Siemens ou similar.  Fornecimento e instalação. (desonerado)</v>
          </cell>
          <cell r="E3764" t="str">
            <v>un</v>
          </cell>
          <cell r="F3764">
            <v>33.979999999999997</v>
          </cell>
        </row>
        <row r="3765">
          <cell r="C3765" t="str">
            <v>IT 24.60 Conectores e Terminais</v>
          </cell>
        </row>
        <row r="3766">
          <cell r="C3766" t="str">
            <v>IT 24.60.0250 (/)</v>
          </cell>
          <cell r="D3766" t="str">
            <v>Conector de parafusos fendido KS-17, Burndy ou similar.  Fornecimento e instalação. (desonerado)</v>
          </cell>
          <cell r="E3766" t="str">
            <v>un</v>
          </cell>
          <cell r="F3766">
            <v>7.64</v>
          </cell>
        </row>
        <row r="3767">
          <cell r="C3767" t="str">
            <v>IT 24.60.0356 (/)</v>
          </cell>
          <cell r="D3767" t="str">
            <v>Terminal mecânico de cabo de 16mm2.  Fornecimento e instalação. (desonerado)</v>
          </cell>
          <cell r="E3767" t="str">
            <v>un</v>
          </cell>
          <cell r="F3767">
            <v>1.91</v>
          </cell>
        </row>
        <row r="3768">
          <cell r="C3768" t="str">
            <v>IT 24.60.0359 (/)</v>
          </cell>
          <cell r="D3768" t="str">
            <v>Terminal mecânico de cabo de 25mm2.  Fornecimento e instalação. (desonerado)</v>
          </cell>
          <cell r="E3768" t="str">
            <v>un</v>
          </cell>
          <cell r="F3768">
            <v>2.39</v>
          </cell>
        </row>
        <row r="3769">
          <cell r="C3769" t="str">
            <v>IT 24.60.0371 (/)</v>
          </cell>
          <cell r="D3769" t="str">
            <v>Terminal mecânico de cabo de 150mm2.  Fornecimento e instalação. (desonerado)</v>
          </cell>
          <cell r="E3769" t="str">
            <v>un</v>
          </cell>
          <cell r="F3769">
            <v>12.53</v>
          </cell>
        </row>
        <row r="3770">
          <cell r="C3770" t="str">
            <v>IT 24.60.0387 (/)</v>
          </cell>
          <cell r="D3770" t="str">
            <v>Terminal mecânico de cabo de 240mm2.  Fornecimento e instalação. (desonerado)</v>
          </cell>
          <cell r="E3770" t="str">
            <v>m</v>
          </cell>
          <cell r="F3770">
            <v>17.39</v>
          </cell>
        </row>
        <row r="3771">
          <cell r="C3771" t="str">
            <v>IT 24.60.0450 (/)</v>
          </cell>
          <cell r="D3771" t="str">
            <v>Terminal mecânico de cabo de 500mm2.  Fornecimento e instalação. (desonerado)</v>
          </cell>
          <cell r="E3771" t="str">
            <v>un</v>
          </cell>
          <cell r="F3771">
            <v>46.79</v>
          </cell>
        </row>
        <row r="3772">
          <cell r="C3772" t="str">
            <v>IT 24.62 Reatores</v>
          </cell>
        </row>
        <row r="3773">
          <cell r="C3773" t="str">
            <v>IT 24.62.0050 (/)</v>
          </cell>
          <cell r="D3773" t="str">
            <v>Reator de partida convencional 220V/60Hz,  para lâmpada PLC 18W.  Fornecimento. (desonerado)</v>
          </cell>
          <cell r="E3773" t="str">
            <v>un</v>
          </cell>
          <cell r="F3773">
            <v>8.1999999999999993</v>
          </cell>
        </row>
        <row r="3774">
          <cell r="C3774" t="str">
            <v>IT 24.62.0053 (/)</v>
          </cell>
          <cell r="D3774" t="str">
            <v>Reator simples, partida convencional 220V/60Hz, baixo fator de potência,  para lâmpada fluorescente (PL) compacta de 26W.  Fornecimento. (desonerado)</v>
          </cell>
          <cell r="E3774" t="str">
            <v>un</v>
          </cell>
          <cell r="F3774">
            <v>11.62</v>
          </cell>
        </row>
        <row r="3775">
          <cell r="C3775" t="str">
            <v>IT 24.62.0062 (/)</v>
          </cell>
          <cell r="D3775" t="str">
            <v>Reator de partida convencional, fator de potência natural, para lâmpada fluorescente de 1x40W.  Fornecimento e instalação. (desonerado)</v>
          </cell>
          <cell r="E3775" t="str">
            <v>un</v>
          </cell>
          <cell r="F3775">
            <v>21.95</v>
          </cell>
        </row>
        <row r="3776">
          <cell r="C3776" t="str">
            <v>IT 24.62.0100 (/)</v>
          </cell>
          <cell r="D3776" t="str">
            <v>Reator para lâmpadas fluorescentes de 2x20W, partida rápida.  Fornecimento e instalação. (desonerado)</v>
          </cell>
          <cell r="E3776" t="str">
            <v>un</v>
          </cell>
          <cell r="F3776">
            <v>57.74</v>
          </cell>
        </row>
        <row r="3777">
          <cell r="C3777" t="str">
            <v>IT 24.62.0150 (/)</v>
          </cell>
          <cell r="D3777" t="str">
            <v>Reator para lâmpada fluorescente de 1x40W, partida rápida.  Fornecimento e instalação. (desonerado)</v>
          </cell>
          <cell r="E3777" t="str">
            <v>un</v>
          </cell>
          <cell r="F3777">
            <v>16.05</v>
          </cell>
        </row>
        <row r="3778">
          <cell r="C3778" t="str">
            <v>IT 24.62.0153 (/)</v>
          </cell>
          <cell r="D3778" t="str">
            <v>Reator para lâmpadas fluorescentes de 2x40W, partida rápida.  Fornecimento e instalação. (desonerado)</v>
          </cell>
          <cell r="E3778" t="str">
            <v>un</v>
          </cell>
          <cell r="F3778">
            <v>33.25</v>
          </cell>
        </row>
        <row r="3779">
          <cell r="C3779" t="str">
            <v>IT 24.62.0200 (A)</v>
          </cell>
          <cell r="D3779" t="str">
            <v>Reator eletrônico para 2 lâmpadas florescentes tubulares de 16w,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79" t="str">
            <v>un</v>
          </cell>
          <cell r="F3779">
            <v>31.07</v>
          </cell>
        </row>
        <row r="3780">
          <cell r="C3780" t="str">
            <v>IT 24.62.0250 (A)</v>
          </cell>
          <cell r="D3780" t="str">
            <v>Reator eletrônico para 2 lâmpadas florescentes tubulares de 32w,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80" t="str">
            <v>un</v>
          </cell>
          <cell r="F3780">
            <v>21.85</v>
          </cell>
        </row>
        <row r="3781">
          <cell r="C3781" t="str">
            <v>IT 24.62.0300 (/)</v>
          </cell>
          <cell r="D3781" t="str">
            <v>Reator eletrônico para 02 lâmpadas fluorescentes tubulares de 36W, tensão de entrada de 220V, partida instantânea, fator de potência mínimo 0,98, perdas inferiores a 8% do conjunto, distorção harmônica inferior a 15%, fator de fluxo luminoso igual ou superior a 90%, vida útil mínima de 20.000h.  Fornecimento e instalação. (desonerado)</v>
          </cell>
          <cell r="E3781" t="str">
            <v>un</v>
          </cell>
          <cell r="F3781">
            <v>21.85</v>
          </cell>
        </row>
        <row r="3782">
          <cell r="C3782" t="str">
            <v>IT 24.62.0350 (/)</v>
          </cell>
          <cell r="D3782" t="str">
            <v>Reator para lâmpada a vapor metálico de 150W, tensão 220V, fator de potência mínimo 0,88, com ignitor e capacitor incorporados, perda máxima igual a 10% do conjunto, vida útil mínima de 20.000h,  Osram RQI 150 Ig 400 ou similar.  Fornecimento e instalação. (desonerado)</v>
          </cell>
          <cell r="E3782" t="str">
            <v>un</v>
          </cell>
          <cell r="F3782">
            <v>58.61</v>
          </cell>
        </row>
        <row r="3783">
          <cell r="C3783" t="str">
            <v>IT 24.62.0400 (/)</v>
          </cell>
          <cell r="D3783" t="str">
            <v>Reator fabricado com chapa de aço protegida por uma camada anticorrosiva e acabamento em esmalte, tendo ignitor incorporado para funcionar em 60Hz e 220V em rede, para acendimento de lâmpada multi vapor metálico de 70W.  Fornecimento e instalação. (desonerado)</v>
          </cell>
          <cell r="E3783" t="str">
            <v>un</v>
          </cell>
          <cell r="F3783">
            <v>100.59</v>
          </cell>
        </row>
        <row r="3784">
          <cell r="C3784" t="str">
            <v>IT 24.64 Relés</v>
          </cell>
        </row>
        <row r="3785">
          <cell r="C3785" t="str">
            <v>IT 24.64.0050 (/)</v>
          </cell>
          <cell r="D3785" t="str">
            <v>Relé térmico de 2,5 A a 4 A, modelo 30U 5000, Siemens ou similar.  Fornecimento e instalação. (desonerado)</v>
          </cell>
          <cell r="E3785" t="str">
            <v>un</v>
          </cell>
          <cell r="F3785">
            <v>127.96</v>
          </cell>
        </row>
        <row r="3786">
          <cell r="C3786" t="str">
            <v>IT 24.64.0059 (/)</v>
          </cell>
          <cell r="D3786" t="str">
            <v>Relé bimetálico de 25 A a 36 A, modelo 3UA 54, Siemens ou similar.  Fornecimento e instalação. (desonerado)</v>
          </cell>
          <cell r="E3786" t="str">
            <v>un</v>
          </cell>
          <cell r="F3786">
            <v>175.8</v>
          </cell>
        </row>
        <row r="3787">
          <cell r="C3787" t="str">
            <v>IT 24.64.0068 (/)</v>
          </cell>
          <cell r="D3787" t="str">
            <v>Relé bimetálico de 90 A a 120 A, modelo 3UA 62, Siemens ou similar.  Fornecimento e instalação. (desonerado)</v>
          </cell>
          <cell r="E3787" t="str">
            <v>un</v>
          </cell>
          <cell r="F3787">
            <v>2756.33</v>
          </cell>
        </row>
        <row r="3788">
          <cell r="C3788" t="str">
            <v>IT 24.64.0100 (/)</v>
          </cell>
          <cell r="D3788" t="str">
            <v>Relé térmico de 4 A a 6 A, modelo LR1 D12316 ou similar.  Fornecimento e instalação. (desonerado)</v>
          </cell>
          <cell r="E3788" t="str">
            <v>un</v>
          </cell>
          <cell r="F3788">
            <v>146.47</v>
          </cell>
        </row>
        <row r="3789">
          <cell r="C3789" t="str">
            <v>IT 24.64.0103 (/)</v>
          </cell>
          <cell r="D3789" t="str">
            <v>Relé térmico de 4 A a 6 A, modelo 3UA 50 ou similar.  Fornecimento e instalação. (desonerado)</v>
          </cell>
          <cell r="E3789" t="str">
            <v>un</v>
          </cell>
          <cell r="F3789">
            <v>101.51</v>
          </cell>
        </row>
        <row r="3790">
          <cell r="C3790" t="str">
            <v>IT 24.64.0106 (/)</v>
          </cell>
          <cell r="D3790" t="str">
            <v>Relé térmico de 10 A a 15 A.  Fornecimento e instalação. (desonerado)</v>
          </cell>
          <cell r="E3790" t="str">
            <v>un</v>
          </cell>
          <cell r="F3790">
            <v>132.72999999999999</v>
          </cell>
        </row>
        <row r="3791">
          <cell r="C3791" t="str">
            <v>IT 24.64.0109 (/)</v>
          </cell>
          <cell r="D3791" t="str">
            <v>Relé térmico de 16 A a 25 A.  Fornecimento e instalação. (desonerado)</v>
          </cell>
          <cell r="E3791" t="str">
            <v>un</v>
          </cell>
          <cell r="F3791">
            <v>172.73</v>
          </cell>
        </row>
        <row r="3792">
          <cell r="C3792" t="str">
            <v>IT 24.64.0118 (/)</v>
          </cell>
          <cell r="D3792" t="str">
            <v>Relé térmico de 38 A a 50 A, modelo LR1 06 3357 ou similar.  Fornecimento e instalação. (desonerado)</v>
          </cell>
          <cell r="E3792" t="str">
            <v>un</v>
          </cell>
          <cell r="F3792">
            <v>390.74</v>
          </cell>
        </row>
        <row r="3793">
          <cell r="C3793" t="str">
            <v>IT 24.64.0150 (/)</v>
          </cell>
          <cell r="D3793" t="str">
            <v>Relé de falta de fase, 220V/60Hz.  Fornecimento e instalação. (desonerado)</v>
          </cell>
          <cell r="E3793" t="str">
            <v>un</v>
          </cell>
          <cell r="F3793">
            <v>248.31</v>
          </cell>
        </row>
        <row r="3794">
          <cell r="C3794" t="str">
            <v>IT 24.64.0200 (/)</v>
          </cell>
          <cell r="D3794" t="str">
            <v>Relé de tempo, modelo 7PU 60, Siemens ou similar.  Fornecimento e instalação. (desonerado)</v>
          </cell>
          <cell r="E3794" t="str">
            <v>un</v>
          </cell>
          <cell r="F3794">
            <v>98.67</v>
          </cell>
        </row>
        <row r="3795">
          <cell r="C3795" t="str">
            <v>IT 24.66 Subestações, Entradas de Energia e Cubículos de Medição</v>
          </cell>
        </row>
        <row r="3796">
          <cell r="C3796" t="str">
            <v>IT 24.66.0050 (/)</v>
          </cell>
          <cell r="D3796" t="str">
            <v>Fornecimento e instalação de armação secundária ou Rex, para 3 linhas, completa. (desonerado)</v>
          </cell>
          <cell r="E3796" t="str">
            <v>un</v>
          </cell>
          <cell r="F3796">
            <v>135.94</v>
          </cell>
        </row>
        <row r="3797">
          <cell r="C3797" t="str">
            <v>IT 24.66.0150 (B)</v>
          </cell>
          <cell r="D3797" t="str">
            <v>Cabine especial de energia, padrão LIGHT, com montagem e instalação de equipamentos e dispositivos elétricos de comando de manobra e aterramento, incluindo circuitos, quadro para instalação de medidor tipo M-3, caixa para transformador de corrente TR-5 e caixa terminal TR-5, base e fusíveis de 630A. (desonerado)</v>
          </cell>
          <cell r="E3797" t="str">
            <v>un</v>
          </cell>
          <cell r="F3797">
            <v>8957.4</v>
          </cell>
        </row>
        <row r="3798">
          <cell r="C3798" t="str">
            <v>IT 24.66.0153 (/)</v>
          </cell>
          <cell r="D3798" t="str">
            <v>Cubículo de medição, padrão LIGHT, para alta tensão.  Fornecimento e instalação. (desonerado)</v>
          </cell>
          <cell r="E3798" t="str">
            <v>un</v>
          </cell>
          <cell r="F3798">
            <v>3107.09</v>
          </cell>
        </row>
        <row r="3799">
          <cell r="C3799" t="str">
            <v>IT 24.66.0162 (/)</v>
          </cell>
          <cell r="D3799" t="str">
            <v>Cubículo tipo Metal-Clad, 17,5Kva, 2500A, referência versão 1 ABB-SACE.  Fornecimento e instalação. (desonerado)</v>
          </cell>
          <cell r="E3799" t="str">
            <v>un</v>
          </cell>
          <cell r="F3799">
            <v>108701.39</v>
          </cell>
        </row>
        <row r="3800">
          <cell r="C3800" t="str">
            <v>IT 24.66.0300 (B)</v>
          </cell>
          <cell r="D3800" t="str">
            <v>Entrada de serviço (PC), padrão LIGHT, para medição trifásica entre 82,5 e 98,8Kva, quadro para instalação de medidor tipo M-3, com disjuntor 3x250A, caixa para transformadores de corrente tipo TR-5 e caixa terminal T-5, com base fusível de 600A, fusíveis de 500A, obras civis, fornecimento e montagem. (desonerado)</v>
          </cell>
          <cell r="E3800" t="str">
            <v>un</v>
          </cell>
          <cell r="F3800">
            <v>10116.16</v>
          </cell>
        </row>
        <row r="3801">
          <cell r="C3801" t="str">
            <v>IT 24.66.0500 (B)</v>
          </cell>
          <cell r="D3801" t="str">
            <v>Subestação simplificada, padrão Light, com transformador trifásico de 225Kva, 13,8V/220-127V, 2 postes de concreto armado com seção circular com 11m e carga nominal de 600Kg, inclusive todos os materiais necessários, exclusive cabine de medição.  Fornecimento e montagem. (desonerado)</v>
          </cell>
          <cell r="E3801" t="str">
            <v>un</v>
          </cell>
          <cell r="F3801">
            <v>18293.080000000002</v>
          </cell>
        </row>
        <row r="3802">
          <cell r="C3802" t="str">
            <v>IT 24.68 Seccionadores</v>
          </cell>
        </row>
        <row r="3803">
          <cell r="C3803" t="str">
            <v>IT 24.68.0050 (/)</v>
          </cell>
          <cell r="D3803" t="str">
            <v>Seccionador tripolar, acionamento simultâneo, comando por punho, 15Kv-400A.  Fornecimento e instalação. (desonerado)</v>
          </cell>
          <cell r="E3803" t="str">
            <v>un</v>
          </cell>
          <cell r="F3803">
            <v>707.87</v>
          </cell>
        </row>
        <row r="3804">
          <cell r="C3804" t="str">
            <v>IT 24.68.0100 (/)</v>
          </cell>
          <cell r="D3804" t="str">
            <v>Seccionador tripolar, com fusíveis, acionamento simultâneo, comando por punho, 15Kv-400A.  Fornecimento e instalação. (desonerado)</v>
          </cell>
          <cell r="E3804" t="str">
            <v>un</v>
          </cell>
          <cell r="F3804">
            <v>1006.25</v>
          </cell>
        </row>
        <row r="3805">
          <cell r="C3805" t="str">
            <v>IT 24.68.0150 (/)</v>
          </cell>
          <cell r="D3805" t="str">
            <v>Seccionador tripolar, com fusíveis, acionamento simultâneo, comando por vara de manobra, 15Kv-400A.  Fornecimento e instalação. (desonerado)</v>
          </cell>
          <cell r="E3805" t="str">
            <v>un</v>
          </cell>
          <cell r="F3805">
            <v>1618.73</v>
          </cell>
        </row>
        <row r="3806">
          <cell r="C3806" t="str">
            <v>IT 24.68.0200 (/)</v>
          </cell>
          <cell r="D3806" t="str">
            <v>Seccionador tripolar, acionamento simultâneo, comando por vara de manobra, 15Kv-400A.  Fornecimento e instalação. (desonerado)</v>
          </cell>
          <cell r="E3806" t="str">
            <v>un</v>
          </cell>
          <cell r="F3806">
            <v>986</v>
          </cell>
        </row>
        <row r="3807">
          <cell r="C3807" t="str">
            <v>IT 24.68.0250 (/)</v>
          </cell>
          <cell r="D3807" t="str">
            <v>Chave seccionada, tripolar, abertura sem carga, comando manual em grupo, instalação abrigada, com chave de bloqueio mecânico tipo kirk, 400A/17,5Kv, referência NTL2-17,5, ABB-SACE ou similar.  Fornecimento e instalação. (desonerado)</v>
          </cell>
          <cell r="E3807" t="str">
            <v>un</v>
          </cell>
          <cell r="F3807">
            <v>1651.84</v>
          </cell>
        </row>
        <row r="3808">
          <cell r="C3808" t="str">
            <v>IT 24.68.0300 (A)</v>
          </cell>
          <cell r="D3808" t="str">
            <v>Chave seccionada, tripolar, abertura com carga, comando manual em grupo, instalação abrigada, com chave de bloqueio mecânico tipo kirk, 630A/17,5Kv e porta fusíveis HH, referência NAL-17,5, ABB-SACE ou similar.  Fornecimento e instalação. (desonerado)</v>
          </cell>
          <cell r="E3808" t="str">
            <v>un</v>
          </cell>
          <cell r="F3808">
            <v>14185.37</v>
          </cell>
        </row>
        <row r="3809">
          <cell r="C3809" t="str">
            <v>IT 24.70 Sistema de Proteção de Descargas  Atmosférica, Aterramento e Proteção</v>
          </cell>
        </row>
        <row r="3810">
          <cell r="C3810" t="str">
            <v>IT 24.70.0050 (/)</v>
          </cell>
          <cell r="D3810" t="str">
            <v>Fonte de Emergência, No Break, trifásico, potência de 50Kva, on-line, tensão de entrada e saída de 220V, banco de baterias seladas em gabinete para autonomia à plena carga de 10 a 25 minutos, modelo série 300, Liebert ou similar.  Fornecimento. (desonerado)</v>
          </cell>
          <cell r="E3810" t="str">
            <v>un</v>
          </cell>
          <cell r="F3810">
            <v>92700</v>
          </cell>
        </row>
        <row r="3811">
          <cell r="C3811" t="str">
            <v>IT 24.70.0100 (A)</v>
          </cell>
          <cell r="D3811" t="str">
            <v>Haste para aterramento, de cobre, de 5/8", com 3m de comprimento.  Fornecimento e instalação. (desonerado)</v>
          </cell>
          <cell r="E3811" t="str">
            <v>un</v>
          </cell>
          <cell r="F3811">
            <v>143.69999999999999</v>
          </cell>
        </row>
        <row r="3812">
          <cell r="C3812" t="str">
            <v>IT 24.70.0103 (A)</v>
          </cell>
          <cell r="D3812" t="str">
            <v>Haste para aterramento, tipo Copperweld, de 5/8" (16mm), com 2,40m de comprimento, referência PK-065, Paraklin ou similar.  Fornecimento e instalação. (desonerado)</v>
          </cell>
          <cell r="E3812" t="str">
            <v>un</v>
          </cell>
          <cell r="F3812">
            <v>137.62</v>
          </cell>
        </row>
        <row r="3813">
          <cell r="C3813" t="str">
            <v>IT 24.70.0150 (A)</v>
          </cell>
          <cell r="D3813" t="str">
            <v>Pára-raio de distribuição em corpo polimérico de ZNO, para 15Kv/10Ka.  Fornecimento e instalação. (desonerado)</v>
          </cell>
          <cell r="E3813" t="str">
            <v>un</v>
          </cell>
          <cell r="F3813">
            <v>235.73</v>
          </cell>
        </row>
        <row r="3814">
          <cell r="C3814" t="str">
            <v>IT 24.70.0350 (A)</v>
          </cell>
          <cell r="D3814" t="str">
            <v>Sistema de aterramento específico para sala radiológica, com 3 hastes em cobre com diâmetro de 3/4", equidistantes de 1500mm umas das outras, inclusive caixa de inspeção, gel, conectores e cabos de transmissão de 70mm2, em distância de 10 a 20m. (desonerado)</v>
          </cell>
          <cell r="E3814" t="str">
            <v>un</v>
          </cell>
          <cell r="F3814">
            <v>2944.2</v>
          </cell>
        </row>
        <row r="3815">
          <cell r="C3815" t="str">
            <v>IT 24.72 Transformadores</v>
          </cell>
        </row>
        <row r="3816">
          <cell r="C3816" t="str">
            <v>IT 24.72.0050 (/)</v>
          </cell>
          <cell r="D3816" t="str">
            <v>Transformador de corrente, classe 15Kv, para sistema de proteção, relação 100/5A.   Fornecimento e instalação. (desonerado)</v>
          </cell>
          <cell r="E3816" t="str">
            <v>un</v>
          </cell>
          <cell r="F3816">
            <v>2785</v>
          </cell>
        </row>
        <row r="3817">
          <cell r="C3817" t="str">
            <v>IT 24.72.0097 (/)</v>
          </cell>
          <cell r="D3817" t="str">
            <v>Transformador de potência a óleo mineral, uso interno, classe 15Kv, tensão primária de 13,8Kv, tensão secundária de 220/127V, potência de 300Kva, com acessórios.  Fornecimento e instalação. (desonerado)</v>
          </cell>
          <cell r="E3817" t="str">
            <v>un</v>
          </cell>
          <cell r="F3817">
            <v>20281.04</v>
          </cell>
        </row>
        <row r="3818">
          <cell r="C3818" t="str">
            <v>IT 24.72.0100 (A)</v>
          </cell>
          <cell r="D3818" t="str">
            <v>Transformador de potência a óleo mineral, uso interno, classe 15Kv, tensão primária de 13,8Kv, tensão secundária de 220/127V, potência de 500Kva, com acessórios.  Fornecimento e instalação. (desonerado)</v>
          </cell>
          <cell r="E3818" t="str">
            <v>un</v>
          </cell>
          <cell r="F3818">
            <v>37089.040000000001</v>
          </cell>
        </row>
        <row r="3819">
          <cell r="C3819" t="str">
            <v>IT 24.72.0103 (/)</v>
          </cell>
          <cell r="D3819" t="str">
            <v>Transformador de potência a óleo mineral, uso interno, classe 15Kv, tensão primária de 13,8Kv, tensão secundária de 220/127V, potência de 750Kva, com acessórios.  Fornecimento e instalação. (desonerado)</v>
          </cell>
          <cell r="E3819" t="str">
            <v>un</v>
          </cell>
          <cell r="F3819">
            <v>35189.040000000001</v>
          </cell>
        </row>
        <row r="3820">
          <cell r="C3820" t="str">
            <v>IT 24.72.0106 (/)</v>
          </cell>
          <cell r="D3820" t="str">
            <v>Transformador de potência a óleo mineral, uso interno, classe 15Kv, tensão primária de 13,8Kv, tensão secundária de 220/127V, potência de 1000Kva, com acessórios.  Fornecimento e instalação. (desonerado)</v>
          </cell>
          <cell r="E3820" t="str">
            <v>un</v>
          </cell>
          <cell r="F3820">
            <v>47348.04</v>
          </cell>
        </row>
        <row r="3821">
          <cell r="C3821" t="str">
            <v>IT 24.72.0109 (/)</v>
          </cell>
          <cell r="D3821" t="str">
            <v>Transformador de potência a óleo mineral, uso interno, classe 15Kv, tensão primária de 13,8Kv, tensão secundária de 220/127V, potência de 1500Kva, com acessórios.  Fornecimento e instalação. (desonerado)</v>
          </cell>
          <cell r="E3821" t="str">
            <v>un</v>
          </cell>
          <cell r="F3821">
            <v>65497.4</v>
          </cell>
        </row>
        <row r="3822">
          <cell r="C3822" t="str">
            <v>IT 24.72.0112 (/)</v>
          </cell>
          <cell r="D3822" t="str">
            <v>Transformador de potência a óleo mineral, uso interno, classe 15Kv, tensão primária de 13,8Kv, tensão secundária de 220/127V, potência de 2000Kva, com acessórios.  Fornecimento e instalação. (desonerado)</v>
          </cell>
          <cell r="E3822" t="str">
            <v>un</v>
          </cell>
          <cell r="F3822">
            <v>76269.039999999994</v>
          </cell>
        </row>
        <row r="3823">
          <cell r="C3823" t="str">
            <v>IT 24.72.0115 (/)</v>
          </cell>
          <cell r="D3823" t="str">
            <v>Transformador de potência a óleo mineral, uso interno, classe 15Kv, tensão primária de 13,8Kv, tensão secundária de 220/127V, potência de 2750Kva, com acessórios.  Fornecimento e instalação. (desonerado)</v>
          </cell>
          <cell r="E3823" t="str">
            <v>un</v>
          </cell>
          <cell r="F3823">
            <v>108770.04</v>
          </cell>
        </row>
        <row r="3824">
          <cell r="C3824" t="str">
            <v>IT 24.72.0150 (/)</v>
          </cell>
          <cell r="D3824" t="str">
            <v>Transformador de distribuição trifásico, de 30Kva, tensão primária de 13,2Kv, tensão secundaria de 127/220V.  Fornecimento e instalação. (desonerado)</v>
          </cell>
          <cell r="E3824" t="str">
            <v>un</v>
          </cell>
          <cell r="F3824">
            <v>4925.0200000000004</v>
          </cell>
        </row>
        <row r="3825">
          <cell r="C3825" t="str">
            <v>IT 24.72.0500 (/)</v>
          </cell>
          <cell r="D3825" t="str">
            <v>Transformador de distribuição trifásico, de 112,5Kva, 60Hz.  Fornecimento e instalação. (desonerado)</v>
          </cell>
          <cell r="E3825" t="str">
            <v>un</v>
          </cell>
          <cell r="F3825">
            <v>11217.81</v>
          </cell>
        </row>
        <row r="3826">
          <cell r="C3826" t="str">
            <v>IT 24.72.0503 (/)</v>
          </cell>
          <cell r="D3826" t="str">
            <v>Transformador de potência a seco, uso interno, classe 15Kv, tensão primária de 13,8Kv, tensão secundária de 220/127V, potência de 300Kva, com acessórios.  Fornecimento e instalação. (desonerado)</v>
          </cell>
          <cell r="E3826" t="str">
            <v>un</v>
          </cell>
          <cell r="F3826">
            <v>27583.040000000001</v>
          </cell>
        </row>
        <row r="3827">
          <cell r="C3827" t="str">
            <v>IT 24.72.0506 (/)</v>
          </cell>
          <cell r="D3827" t="str">
            <v>Transformador de potência a seco, uso interno, classe 15Kv, tensão primária de 13,8Kv, tensão secundária de 220/127V, potência de 500Kva, com acessórios.  Fornecimento e instalação. (desonerado)</v>
          </cell>
          <cell r="E3827" t="str">
            <v>un</v>
          </cell>
          <cell r="F3827">
            <v>38698.54</v>
          </cell>
        </row>
        <row r="3828">
          <cell r="C3828" t="str">
            <v>IT 24.72.0509 (/)</v>
          </cell>
          <cell r="D3828" t="str">
            <v>Transformador de potência a seco, uso interno, classe 15Kv, tensão primária de 13,8Kv, tensão secundária de 220/127V, potência de 750Kva, com acessórios.  Fornecimento e instalação. (desonerado)</v>
          </cell>
          <cell r="E3828" t="str">
            <v>un</v>
          </cell>
          <cell r="F3828">
            <v>46865.04</v>
          </cell>
        </row>
        <row r="3829">
          <cell r="C3829" t="str">
            <v>IT 24.72.0512 (/)</v>
          </cell>
          <cell r="D3829" t="str">
            <v>Transformador de potência a seco, uso interno, classe 15Kv, tensão primária de 13,8Kv, tensão secundária de 220/127V, potência de 1000Kva, com acessórios.  Fornecimento e instalação. (desonerado)</v>
          </cell>
          <cell r="E3829" t="str">
            <v>un</v>
          </cell>
          <cell r="F3829">
            <v>54104.04</v>
          </cell>
        </row>
        <row r="3830">
          <cell r="C3830" t="str">
            <v>IT 24.72.0515 (/)</v>
          </cell>
          <cell r="D3830" t="str">
            <v>Transformador de potência a seco, uso interno, classe 15Kv, tensão primária de 13,8Kv, tensão secundária de 220/127V, potência de 1500Kva, com acessórios.  Fornecimento e instalação. (desonerado)</v>
          </cell>
          <cell r="E3830" t="str">
            <v>un</v>
          </cell>
          <cell r="F3830">
            <v>64134.04</v>
          </cell>
        </row>
        <row r="3831">
          <cell r="C3831" t="str">
            <v>IT 24.74 Fixação de Tubulações</v>
          </cell>
        </row>
        <row r="3832">
          <cell r="C3832" t="str">
            <v>IT 24.74.0050 (/)</v>
          </cell>
          <cell r="D3832" t="str">
            <v>Braçadeira para fixação de eletroduto de ferro galvanizado, diâmetro de 19mm (3/4").  Fornecimento e instalação. (desonerado)</v>
          </cell>
          <cell r="E3832" t="str">
            <v>un</v>
          </cell>
          <cell r="F3832">
            <v>6.62</v>
          </cell>
        </row>
        <row r="3833">
          <cell r="C3833" t="str">
            <v>IT 24.74.0059 (A)</v>
          </cell>
          <cell r="D3833" t="str">
            <v>Braçadeira para fixação de eletroduto de ferro galvanizado, diâmetro de 25mm (1").  Fornecimento e instalação. (desonerado)</v>
          </cell>
          <cell r="E3833" t="str">
            <v>un</v>
          </cell>
          <cell r="F3833">
            <v>6.7</v>
          </cell>
        </row>
        <row r="3834">
          <cell r="C3834" t="str">
            <v>IT 24.74.0062 (A)</v>
          </cell>
          <cell r="D3834" t="str">
            <v>Braçadeira para fixação de eletroduto de ferro galvanizado, diâmetro de 40mm (1 1/2").  Fornecimento e instalação. (desonerado)</v>
          </cell>
          <cell r="E3834" t="str">
            <v>un</v>
          </cell>
          <cell r="F3834">
            <v>6.95</v>
          </cell>
        </row>
        <row r="3835">
          <cell r="C3835" t="str">
            <v>IT 24.74.0065 (A)</v>
          </cell>
          <cell r="D3835" t="str">
            <v>Braçadeira para fixação de eletroduto de ferro galvanizado, diâmetro de 50mm (2").  Fornecimento e instalação. (desonerado)</v>
          </cell>
          <cell r="E3835" t="str">
            <v>un</v>
          </cell>
          <cell r="F3835">
            <v>7.1</v>
          </cell>
        </row>
        <row r="3836">
          <cell r="C3836" t="str">
            <v>IT 24.74.0071 (A)</v>
          </cell>
          <cell r="D3836" t="str">
            <v>Braçadeira para fixação de eletroduto de ferro galvanizado, diâmetro de 75mm (3").  Fornecimento e instalação. (desonerado)</v>
          </cell>
          <cell r="E3836" t="str">
            <v>un</v>
          </cell>
          <cell r="F3836">
            <v>7.45</v>
          </cell>
        </row>
        <row r="3837">
          <cell r="C3837" t="str">
            <v>IT 24.99 Diversos</v>
          </cell>
        </row>
        <row r="3838">
          <cell r="C3838" t="str">
            <v>IT 24.99.0050 (/)</v>
          </cell>
          <cell r="D3838" t="str">
            <v>Amperímetro (96x96)mm com escala de 0A a 500A.  Fornecimento e instalação. (desonerado)</v>
          </cell>
          <cell r="E3838" t="str">
            <v>un</v>
          </cell>
          <cell r="F3838">
            <v>136.44</v>
          </cell>
        </row>
        <row r="3839">
          <cell r="C3839" t="str">
            <v>IT 24.99.0100 (/)</v>
          </cell>
          <cell r="D3839" t="str">
            <v>Base de ferro retangular, para caixa subterrânea, modelo QC-43, padrão Telerj.  Fornecimento. (desonerado)</v>
          </cell>
          <cell r="E3839" t="str">
            <v>un</v>
          </cell>
          <cell r="F3839">
            <v>40</v>
          </cell>
        </row>
        <row r="3840">
          <cell r="C3840" t="str">
            <v>IT 24.99.0103 (/)</v>
          </cell>
          <cell r="D3840" t="str">
            <v>Tampa de ferro retangular, medindo (1,07x0,52)m, para caixa subterrânea, modelo QC-43, padrão Telerj.  Fornecimento. (desonerado)</v>
          </cell>
          <cell r="E3840" t="str">
            <v>un</v>
          </cell>
          <cell r="F3840">
            <v>365</v>
          </cell>
        </row>
        <row r="3841">
          <cell r="C3841" t="str">
            <v>IT 24.99.0150 (/)</v>
          </cell>
          <cell r="D3841" t="str">
            <v>Botão de comando Rafix, modelo K3 - 01, Siemens ou similar.  Fornecimento e instalação. (desonerado)</v>
          </cell>
          <cell r="E3841" t="str">
            <v>un</v>
          </cell>
          <cell r="F3841">
            <v>80.040000000000006</v>
          </cell>
        </row>
        <row r="3842">
          <cell r="C3842" t="str">
            <v>IT 24.99.0250 (A)</v>
          </cell>
          <cell r="D3842" t="str">
            <v>Instalação de cabo em eletroduto com diâmetro de 1" até 3", exclusive fornecimento do eletroduto e cabos. (desonerado)</v>
          </cell>
          <cell r="E3842" t="str">
            <v>m</v>
          </cell>
          <cell r="F3842">
            <v>6.18</v>
          </cell>
        </row>
        <row r="3843">
          <cell r="C3843" t="str">
            <v>IT 24.99.0300 (/)</v>
          </cell>
          <cell r="D3843" t="str">
            <v>Kit emenda para cabos classe 0,6/1,0Kv.  Fornecimento e instalação. (desonerado)</v>
          </cell>
          <cell r="E3843" t="str">
            <v>un</v>
          </cell>
          <cell r="F3843">
            <v>81.73</v>
          </cell>
        </row>
        <row r="3844">
          <cell r="C3844" t="str">
            <v>IT 24.99.0301 (/)</v>
          </cell>
          <cell r="D3844" t="str">
            <v>Sinaleira para entrada/saída de veículos, completa (com lâmpadas e cigarra), lentes na cor âmbar ou vermelha. Fornecimento e instalação. (desonerado)</v>
          </cell>
          <cell r="E3844" t="str">
            <v>un</v>
          </cell>
          <cell r="F3844">
            <v>190.87</v>
          </cell>
        </row>
        <row r="3845">
          <cell r="C3845" t="str">
            <v>IT 24.99.0400 (/)</v>
          </cell>
          <cell r="D3845" t="str">
            <v>Temporizador  LA2-D22 para bomba de 30CV.  Fornecimento e instalação. (desonerado)</v>
          </cell>
          <cell r="E3845" t="str">
            <v>un</v>
          </cell>
          <cell r="F3845">
            <v>241.84</v>
          </cell>
        </row>
        <row r="3846">
          <cell r="C3846" t="str">
            <v>IT 24.99.0450 (/)</v>
          </cell>
          <cell r="D3846" t="str">
            <v>Timer Switch com acionamento liga/desliga até 7 opções de horário por 24 horas, operando em 120V ou 220V.  Fornecimento e instalação. (desonerado)</v>
          </cell>
          <cell r="E3846" t="str">
            <v>un</v>
          </cell>
          <cell r="F3846">
            <v>196.25</v>
          </cell>
        </row>
        <row r="3847">
          <cell r="C3847" t="str">
            <v>IT 24.99.0500 (/)</v>
          </cell>
          <cell r="D3847" t="str">
            <v>Voltímetro (96x96)mm com escala de 0A a 250V.  Fornecimento e instalação. (desonerado)</v>
          </cell>
          <cell r="E3847" t="str">
            <v>un</v>
          </cell>
          <cell r="F3847">
            <v>146.94</v>
          </cell>
        </row>
        <row r="3849">
          <cell r="C3849" t="str">
            <v>IT 29.05 Arandelas, Globos, Spots e Receptáculos</v>
          </cell>
        </row>
        <row r="3850">
          <cell r="C3850" t="str">
            <v>IT 29.05.0050 (/)</v>
          </cell>
          <cell r="D3850" t="str">
            <v>Arandela completa com receptáculo para lâmpada incandescente de referência 1670 da Lorenzetti ou similar.  Fornecimento e instalação. (desonerado)</v>
          </cell>
          <cell r="E3850" t="str">
            <v>un</v>
          </cell>
          <cell r="F3850">
            <v>101.24</v>
          </cell>
        </row>
        <row r="3851">
          <cell r="C3851" t="str">
            <v>IT 29.05.0100 (/)</v>
          </cell>
          <cell r="D3851" t="str">
            <v>Arandela em alumínio fundido com grade de proteção e vidro temperado para lâmpada incandescente de 100W, tipo RPI 3017 G da Raphael Paci ou similar.  Fornecimento e instalação. (desonerado)</v>
          </cell>
          <cell r="E3851" t="str">
            <v>un</v>
          </cell>
          <cell r="F3851">
            <v>104.32</v>
          </cell>
        </row>
        <row r="3852">
          <cell r="C3852" t="str">
            <v>IT 29.05.0150 (/)</v>
          </cell>
          <cell r="D3852" t="str">
            <v>Arandela de parede para lâmpada incandescente até 100W tipo A-005 da Lumini ou similar.  Fornecimento e instalação. (desonerado)</v>
          </cell>
          <cell r="E3852" t="str">
            <v>un</v>
          </cell>
          <cell r="F3852">
            <v>266.54000000000002</v>
          </cell>
        </row>
        <row r="3853">
          <cell r="C3853" t="str">
            <v>IT 29.05.0200 (A)</v>
          </cell>
          <cell r="D3853" t="str">
            <v>Arandela oval em alumínio fundido com grade de proteção e vidro temperado modelo RPI-3016/P marca Raphael Paci ou similar, para lâmpada fluorescente compacta, espiral, 15W, base E-27, 127V, cor amarela. Fornecimento e instalação. (desonerado)</v>
          </cell>
          <cell r="E3853" t="str">
            <v>un</v>
          </cell>
          <cell r="F3853">
            <v>111.14</v>
          </cell>
        </row>
        <row r="3854">
          <cell r="C3854" t="str">
            <v>IT 29.05.0203 (A)</v>
          </cell>
          <cell r="D3854" t="str">
            <v>Arandela oval em alumínio fundido com grade de proteção e vidro temperado modelo RPI-3017/P marca Raphael Paci ou similar, para lâmpada fluorescente compacta, espiral, 15W, base E-27, 127V, cor amarela. Fornecimento e instalação. (desonerado)</v>
          </cell>
          <cell r="E3854" t="str">
            <v>un</v>
          </cell>
          <cell r="F3854">
            <v>111.14</v>
          </cell>
        </row>
        <row r="3855">
          <cell r="C3855" t="str">
            <v>IT 29.05.0250 (/)</v>
          </cell>
          <cell r="D3855" t="str">
            <v>Arandela oval em alumínio fundido com grade de proteção e vidro temperado para lâmpada incandescente de 100W tipo RPI-3017/P da Raphael Paci ou similar.  Fornecimento e instalação. (desonerado)</v>
          </cell>
          <cell r="E3855" t="str">
            <v>un</v>
          </cell>
          <cell r="F3855">
            <v>104.32</v>
          </cell>
        </row>
        <row r="3856">
          <cell r="C3856" t="str">
            <v>IT 29.05.0253 (/)</v>
          </cell>
          <cell r="D3856" t="str">
            <v>Arandela oval em alumínio fundido com grade de proteção e vidro temperado para lâmpada incandescente de 100W tipo RPI-3016/G da Raphael Paci ou similar.  Fornecimento e instalação. (desonerado)</v>
          </cell>
          <cell r="E3856" t="str">
            <v>un</v>
          </cell>
          <cell r="F3856">
            <v>104.32</v>
          </cell>
        </row>
        <row r="3857">
          <cell r="C3857" t="str">
            <v>IT 29.05.0300 (A)</v>
          </cell>
          <cell r="D3857" t="str">
            <v>Globo esférico, plafonier repuxado de alumínio com difusor em base de vidro de 4"x6".  Fornecimento e instalação. (desonerado)</v>
          </cell>
          <cell r="E3857" t="str">
            <v>un</v>
          </cell>
          <cell r="F3857">
            <v>36.090000000000003</v>
          </cell>
        </row>
        <row r="3858">
          <cell r="C3858" t="str">
            <v>IT 29.05.0312 (/)</v>
          </cell>
          <cell r="D3858" t="str">
            <v>Globo de vidro fosco, plafonier tipo drops para lâmpada incandescente de 100W tipo   C-2019M da Projeto ou similar.  Fornecimento e instalação. (desonerado)</v>
          </cell>
          <cell r="E3858" t="str">
            <v>un</v>
          </cell>
          <cell r="F3858">
            <v>33.409999999999997</v>
          </cell>
        </row>
        <row r="3859">
          <cell r="C3859" t="str">
            <v>IT 29.05.0400 (/)</v>
          </cell>
          <cell r="D3859" t="str">
            <v>Luminária fabricação, completa, inclusive lâmpada incandescente de 100W, modelo UD 540/1, Unilux ou similar.  Fornecimento e instalação. (desonerado)</v>
          </cell>
          <cell r="E3859" t="str">
            <v>un</v>
          </cell>
          <cell r="F3859">
            <v>348.52</v>
          </cell>
        </row>
        <row r="3860">
          <cell r="C3860" t="str">
            <v>IT 29.05.0501 (/)</v>
          </cell>
          <cell r="D3860" t="str">
            <v>Plafonier em alumínio pintado para 1 lâmpada vapor metálico de 70W, tipo C-2208 da Projeto ou similar.  Fornecimento e instalação. (desonerado)</v>
          </cell>
          <cell r="E3860" t="str">
            <v>un</v>
          </cell>
          <cell r="F3860">
            <v>149.77000000000001</v>
          </cell>
        </row>
        <row r="3861">
          <cell r="C3861" t="str">
            <v>IT 29.05.0550 (A)</v>
          </cell>
          <cell r="D3861" t="str">
            <v>Plafonier repuxado de alumínio, com receptáculo de louça.  Fornecimento e instalação. (desonerado)</v>
          </cell>
          <cell r="E3861" t="str">
            <v>un</v>
          </cell>
          <cell r="F3861">
            <v>23.01</v>
          </cell>
        </row>
        <row r="3862">
          <cell r="C3862" t="str">
            <v>IT 29.05.0600 (/)</v>
          </cell>
          <cell r="D3862" t="str">
            <v>Receptáculo de louça para lâmpada.  Fornecimento e instalação. (desonerado)</v>
          </cell>
          <cell r="E3862" t="str">
            <v>un</v>
          </cell>
          <cell r="F3862">
            <v>4.66</v>
          </cell>
        </row>
        <row r="3863">
          <cell r="C3863" t="str">
            <v>IT 29.05.0650 (/)</v>
          </cell>
          <cell r="D3863" t="str">
            <v>Spot embutido para lâmpada de 60W.  Fornecimento. (desonerado)</v>
          </cell>
          <cell r="E3863" t="str">
            <v>un</v>
          </cell>
          <cell r="F3863">
            <v>12.15</v>
          </cell>
        </row>
        <row r="3864">
          <cell r="C3864" t="str">
            <v>IT 29.10 Luminárias de Embutir</v>
          </cell>
        </row>
        <row r="3865">
          <cell r="C3865" t="str">
            <v>IT 29.10.0050 (/)</v>
          </cell>
          <cell r="D3865" t="str">
            <v>Luminária de embutir para iluminação comercial ou residencial de interiores, para 1 lâmpada com porta-lâmpada E-27, equipada com 1 lâmpada fluorescente compacta PLE 23W em 220V com reator incorporado.  Fornecimento e instalação. (desonerado)</v>
          </cell>
          <cell r="E3865" t="str">
            <v>un</v>
          </cell>
          <cell r="F3865">
            <v>95.29</v>
          </cell>
        </row>
        <row r="3866">
          <cell r="C3866" t="str">
            <v>IT 29.10.0100 (/)</v>
          </cell>
          <cell r="D3866" t="str">
            <v>Luminária de embutir para iluminação comercial de interiores, para 2 lâmpadas fluorescentes possuindo aletas anti-ofuscantes, equipada com lâmpadas de 32W e reator eletrônico em 220V.  Fornecimento e instalação. (desonerado)</v>
          </cell>
          <cell r="E3866" t="str">
            <v>un</v>
          </cell>
          <cell r="F3866">
            <v>203.25</v>
          </cell>
        </row>
        <row r="3867">
          <cell r="C3867" t="str">
            <v>IT 29.10.0150 (/)</v>
          </cell>
          <cell r="D3867" t="str">
            <v>Luminária de embutir, modelo C-2169, fabricação Lustres Projeto ou similar, equipada com 1 lâmpada dicróica de 50W e transformador para 12V.  Fornecimento. (desonerado)</v>
          </cell>
          <cell r="E3867" t="str">
            <v>un</v>
          </cell>
          <cell r="F3867">
            <v>31.66</v>
          </cell>
        </row>
        <row r="3868">
          <cell r="C3868" t="str">
            <v>IT 29.10.0200 (/)</v>
          </cell>
          <cell r="D3868" t="str">
            <v>Luminária de embutir, equipada com 1 lâmpada incandescente de 150W/220V, modelo C-2107/G, Lustres Projeto ou similar.  Fornecimento. (desonerado)</v>
          </cell>
          <cell r="E3868" t="str">
            <v>un</v>
          </cell>
          <cell r="F3868">
            <v>44.28</v>
          </cell>
        </row>
        <row r="3869">
          <cell r="C3869" t="str">
            <v>IT 29.10.0500 (/)</v>
          </cell>
          <cell r="D3869" t="str">
            <v>Luminária de embutir para lâmpada de vapor metálico de 400W tipo E-2020/400 da Lumini ou similar.  Fornecimento e instalação. (desonerado)</v>
          </cell>
          <cell r="E3869" t="str">
            <v>un</v>
          </cell>
          <cell r="F3869">
            <v>622.34</v>
          </cell>
        </row>
        <row r="3870">
          <cell r="C3870" t="str">
            <v>IT 29.15 Luminárias de Sobrepor</v>
          </cell>
        </row>
        <row r="3871">
          <cell r="C3871" t="str">
            <v>IT 29.15.0050 (/)</v>
          </cell>
          <cell r="D3871" t="str">
            <v>Luminária de sobrepor, fixada em laje ou forro, tipo calha, chanfrada ou prismática, com lâmpadas aparentes, esmaltada, completa, equipada com starters, reatores simples de partida convencional e lâmpada fluorescente (1x20W).  Fornecimento e instalação. (desonerado)</v>
          </cell>
          <cell r="E3871" t="str">
            <v>un</v>
          </cell>
          <cell r="F3871">
            <v>55.32</v>
          </cell>
        </row>
        <row r="3872">
          <cell r="C3872" t="str">
            <v>IT 29.15.0053 (/)</v>
          </cell>
          <cell r="D3872" t="str">
            <v>Luminária de sobrepor, fixada em laje ou forro, tipo calha, chanfrada ou prismática, com lâmpadas aparentes, esmaltadas, completa, equipada com reatores de partida rápida e lâmpadas fluorescentes (2x20W).  Fornecimento e instalação. (desonerado)</v>
          </cell>
          <cell r="E3872" t="str">
            <v>un</v>
          </cell>
          <cell r="F3872">
            <v>129.38</v>
          </cell>
        </row>
        <row r="3873">
          <cell r="C3873" t="str">
            <v>IT 29.15.0056 (/)</v>
          </cell>
          <cell r="D3873" t="str">
            <v>Luminária de sobrepor, fixada em laje ou forro, tipo calha, chanfrada ou prismática, com lâmpadas aparentes, esmaltada, completa, equipada com starters, reatores simples de partida convencional e lâmpadas fluorescentes (2x20W).  Fornecimento e instalação. (desonerado)</v>
          </cell>
          <cell r="E3873" t="str">
            <v>un</v>
          </cell>
          <cell r="F3873">
            <v>87.37</v>
          </cell>
        </row>
        <row r="3874">
          <cell r="C3874" t="str">
            <v>IT 29.15.0062 (/)</v>
          </cell>
          <cell r="D3874" t="str">
            <v>Luminária de sobrepor, fixada em laje ou forro, tipo calha, chanfrada ou prismática, com lâmpadas aparentes, esmaltada, completa, equipada com starters, reatores simples de partida convencional e lâmpadas fluorescentes (4x20W).  Fornecimento e instalação. (desonerado)</v>
          </cell>
          <cell r="E3874" t="str">
            <v>un</v>
          </cell>
          <cell r="F3874">
            <v>150.80000000000001</v>
          </cell>
        </row>
        <row r="3875">
          <cell r="C3875" t="str">
            <v>IT 29.15.0100 (/)</v>
          </cell>
          <cell r="D3875" t="str">
            <v>Luminária de sobrepor para iluminação comercial ou industrial de interiores, para 2 lâmpadas fluorescentes, corpo em chapa de aço com pintura eletrostática, cabeceiras em plástico e refletor fixado na lateral do corpo com pintura eletrostática, equipada com 2 lâmpadas fluorescentes de 32W e reator eletrônico.  Fornecimento e instalação. (desonerado)</v>
          </cell>
          <cell r="E3875" t="str">
            <v>un</v>
          </cell>
          <cell r="F3875">
            <v>268.36</v>
          </cell>
        </row>
        <row r="3876">
          <cell r="C3876" t="str">
            <v>IT 29.15.0103 (/)</v>
          </cell>
          <cell r="D3876" t="str">
            <v>Luminária de sobrepor para iluminação comercial de interiores, para 2 lâmpadas fluorescentes possuindo aletas anti-ofuscantes, equipada com lâmpadas de 32W e reator eletrônico em 220V.  Fornecimento e instalação. (desonerado)</v>
          </cell>
          <cell r="E3876" t="str">
            <v>un</v>
          </cell>
          <cell r="F3876">
            <v>287.26</v>
          </cell>
        </row>
        <row r="3877">
          <cell r="C3877" t="str">
            <v>IT 29.15.0109 (/)</v>
          </cell>
          <cell r="D3877" t="str">
            <v>Luminária de alto rendimento para lâmpada fluorescente tubular, (2x32W), montagem sobreposta, corpo em chapa de aço com pintura eletrostática, alojamento para reator na cabeça da luminária, dotado de refletores em alumínio anodizado de alta pureza, rendimento mínimo de 81%, Itaim 332 2x32 ou similar.  Fornecimento e instalação. (desonerado)</v>
          </cell>
          <cell r="E3877" t="str">
            <v>un</v>
          </cell>
          <cell r="F3877">
            <v>159.55000000000001</v>
          </cell>
        </row>
        <row r="3878">
          <cell r="C3878" t="str">
            <v>IT 29.15.0200 (/)</v>
          </cell>
          <cell r="D3878" t="str">
            <v>Calha chanfrada de sobrepor, fixada em laje ou forro, em chapa de aço fosfatizada, esmaltada em estufa a 150°C, para lâmpadas fluorescente de (2x40W), exclusive reatores, starters e lâmpadas.  Fornecimento e instalação. (desonerado)</v>
          </cell>
          <cell r="E3878" t="str">
            <v>un</v>
          </cell>
          <cell r="F3878">
            <v>42.82</v>
          </cell>
        </row>
        <row r="3879">
          <cell r="C3879" t="str">
            <v>IT 29.15.0203 (/)</v>
          </cell>
          <cell r="D3879" t="str">
            <v>Luminária de sobrepor, fixada em laje ou forro, tipo calha, chanfrada ou prismática, com lâmpadas aparentes, esmaltada, completa, equipada com reatores de partida rápida e lâmpadas fluorescentes (2x40W).  Fornecimento e instalação. (desonerado)</v>
          </cell>
          <cell r="E3879" t="str">
            <v>un</v>
          </cell>
          <cell r="F3879">
            <v>116.3</v>
          </cell>
        </row>
        <row r="3880">
          <cell r="C3880" t="str">
            <v>IT 29.15.0206 (/)</v>
          </cell>
          <cell r="D3880" t="str">
            <v>Luminária de sobrepor, fixada em laje ou forro, tipo calha, chanfrada ou prismática, com lâmpadas aparentes, esmaltada, completa, equipada com starters, reatores simples de partida convencional e lâmpadas fluorescentes (2x40W).  Fornecimento e instalação. (desonerado)</v>
          </cell>
          <cell r="E3880" t="str">
            <v>un</v>
          </cell>
          <cell r="F3880">
            <v>113.23</v>
          </cell>
        </row>
        <row r="3881">
          <cell r="C3881" t="str">
            <v>IT 29.15.0209 (/)</v>
          </cell>
          <cell r="D3881" t="str">
            <v>Luminária elevada MM-100, A1/M, para circuito paralelo ou similar, com refrator prismático em borosilicato, na cor amarela, com lâmpada incandescente em 40W/220V, com filamento reforçado.  Fornecimento. (desonerado)</v>
          </cell>
          <cell r="E3881" t="str">
            <v>un</v>
          </cell>
          <cell r="F3881">
            <v>540.54999999999995</v>
          </cell>
        </row>
        <row r="3882">
          <cell r="C3882" t="str">
            <v>IT 29.15.0212 (/)</v>
          </cell>
          <cell r="D3882" t="str">
            <v>Luminária de sobrepor/embutir, equipada com 2 lâmpadas fluorescentes de 40W, modelo C-2155, Lustres Projeto ou similar.  Fornecimento. (desonerado)</v>
          </cell>
          <cell r="E3882" t="str">
            <v>un</v>
          </cell>
          <cell r="F3882">
            <v>173.11</v>
          </cell>
        </row>
        <row r="3883">
          <cell r="C3883" t="str">
            <v>IT 29.15.0250 (/)</v>
          </cell>
          <cell r="D3883" t="str">
            <v>Luminária de sobrepor, fixada em laje ou forro, tipo calha, chanfrada ou prismática, com lâmpadas aparentes, esmaltada, completa, equipada com reatores de partida rápida e lâmpadas fluorescentes (3x40W).  Fornecimento e instalação. (desonerado)</v>
          </cell>
          <cell r="E3883" t="str">
            <v>un</v>
          </cell>
          <cell r="F3883">
            <v>152.91999999999999</v>
          </cell>
        </row>
        <row r="3884">
          <cell r="C3884" t="str">
            <v>IT 29.15.0253 (/)</v>
          </cell>
          <cell r="D3884" t="str">
            <v>Luminária de sobrepor, fixada em laje ou forro, tipo calha, chanfrada ou prismática, com lâmpadas aparentes, esmaltada, completa, equipada com reatores de partida rápida e lâmpadas fluorescentes (4x40W).  Fornecimento e instalação. (desonerado)</v>
          </cell>
          <cell r="E3884" t="str">
            <v>un</v>
          </cell>
          <cell r="F3884">
            <v>186.41</v>
          </cell>
        </row>
        <row r="3885">
          <cell r="C3885" t="str">
            <v>IT 29.15.0256 (/)</v>
          </cell>
          <cell r="D3885" t="str">
            <v>Luminária de sobrepor, fixada em laje ou forro, tipo calha chanfrada ou prismática em lâmpadas aparentes, esmaltadas, completa, equipada com starters, reatores simples de partida convencional e lâmpadas fluorescentes (3x40W).  Fornecimento e instalação. (desonerado)</v>
          </cell>
          <cell r="E3885" t="str">
            <v>un</v>
          </cell>
          <cell r="F3885">
            <v>154.55000000000001</v>
          </cell>
        </row>
        <row r="3886">
          <cell r="C3886" t="str">
            <v>IT 29.15.0259 (/)</v>
          </cell>
          <cell r="D3886" t="str">
            <v>Luminária de sobrepor, fixada em laje ou forro, tipo calha chanfrada ou prismática em lâmpadas aparentes, esmaltadas, completa, equipada com starters, reatores simples de partida convencional e lâmpadas fluorescentes (4x40W).  Fornecimento e instalação. (desonerado)</v>
          </cell>
          <cell r="E3886" t="str">
            <v>un</v>
          </cell>
          <cell r="F3886">
            <v>189.73</v>
          </cell>
        </row>
        <row r="3887">
          <cell r="C3887" t="str">
            <v>IT 29.15.0300 (/)</v>
          </cell>
          <cell r="D3887" t="str">
            <v>Luminária hermética de embutir, com difusor em vidro cristal plano temperado e pintura eletrostática na cor branca, (2x40W), fixadas com tirantes já existentes na luminária.  Fornecimento e instalação. (desonerado)</v>
          </cell>
          <cell r="E3887" t="str">
            <v>un</v>
          </cell>
          <cell r="F3887">
            <v>239.01</v>
          </cell>
        </row>
        <row r="3888">
          <cell r="C3888" t="str">
            <v>IT 29.15.0303 (A)</v>
          </cell>
          <cell r="D3888" t="str">
            <v>Luminária, vedada de sobrepor, corpo e refletor em chapa de aço tratada e pintura eletrostática na cor branca, moldura basculante em fechos rápidos e vidro protetor transparente temperado com instalação direta na laje e própria para ambientes sujeitos a pó e a umidade, não inflamável, com 2 lâmpadas de 40W e reator com partida rápida, modelo LPT100 da Itaim ou similar.  Fornecimento e instalação. (desonerado)</v>
          </cell>
          <cell r="E3888" t="str">
            <v>un</v>
          </cell>
          <cell r="F3888">
            <v>453.41</v>
          </cell>
        </row>
        <row r="3889">
          <cell r="C3889" t="str">
            <v>IT 29.15.0306 (/)</v>
          </cell>
          <cell r="D3889" t="str">
            <v>Luminária hermética de embutir, com difusor em vidro cristal plano temperado e pintura eletrostática na cor branca, (4x40W), fixadas com tirantes já existentes na luminária.  Fornecimento e instalação. (desonerado)</v>
          </cell>
          <cell r="E3889" t="str">
            <v>un</v>
          </cell>
          <cell r="F3889">
            <v>323.49</v>
          </cell>
        </row>
        <row r="3890">
          <cell r="C3890" t="str">
            <v>IT 29.15.0353 (/)</v>
          </cell>
          <cell r="D3890" t="str">
            <v>Luminária fabricação Unilux ou similar, modelo ULD 50/12V, completa, inclusive lâmpada dicróica e canopla.  Fornecimento e instalação. (desonerado)</v>
          </cell>
          <cell r="E3890" t="str">
            <v>un</v>
          </cell>
          <cell r="F3890">
            <v>113.04</v>
          </cell>
        </row>
        <row r="3891">
          <cell r="C3891" t="str">
            <v>IT 29.15.0403 (/)</v>
          </cell>
          <cell r="D3891" t="str">
            <v>Luminária de sobrepor/arandela, modelo F-5011, fabricação Lustres Projeto ou similar, equipada com 1 lâmpada incandescente de 100W.  Fornecimento. (desonerado)</v>
          </cell>
          <cell r="E3891" t="str">
            <v>un</v>
          </cell>
          <cell r="F3891">
            <v>89.17</v>
          </cell>
        </row>
        <row r="3892">
          <cell r="C3892" t="str">
            <v>IT 29.15.0409 (/)</v>
          </cell>
          <cell r="D3892" t="str">
            <v>Luminária de sobrepor, modelo C-2044/M, fabricação Lustres Projeto ou similar, equipada com 1 lâmpada incandescente de 100W.  Fornecimento. (desonerado)</v>
          </cell>
          <cell r="E3892" t="str">
            <v>un</v>
          </cell>
          <cell r="F3892">
            <v>48.02</v>
          </cell>
        </row>
        <row r="3893">
          <cell r="C3893" t="str">
            <v>IT 29.15.0450 (A)</v>
          </cell>
          <cell r="D3893" t="str">
            <v>Luminária fabricação Relumi ou similar, modelo D1290, fechada, corpo e grade de proteção em liga de alumínio fundido com lâmpada incandescente de 100W.  Fornecimento e instalação. (desonerado)</v>
          </cell>
          <cell r="E3893" t="str">
            <v>un</v>
          </cell>
          <cell r="F3893">
            <v>164.31</v>
          </cell>
        </row>
        <row r="3894">
          <cell r="C3894" t="str">
            <v>IT 29.15.0500 (/)</v>
          </cell>
          <cell r="D3894" t="str">
            <v>Luminária à prova de explosão, fabricação Lumen ou similar, modelo NLPE-751/3.  Fornecimento e instalação. (desonerado)</v>
          </cell>
          <cell r="E3894" t="str">
            <v>un</v>
          </cell>
          <cell r="F3894">
            <v>168.78</v>
          </cell>
        </row>
        <row r="3895">
          <cell r="C3895" t="str">
            <v>IT 29.15.0550 (/)</v>
          </cell>
          <cell r="D3895" t="str">
            <v>Luminária para quadra de esportes, com lâmpada mista de vapor de mercúrio 250W, reator de partida rápida e alto fator de potência, com grade protetora, modelo T-39/3 completa, Peterco ou similar.  Fornecimento e instalação. (desonerado)</v>
          </cell>
          <cell r="E3895" t="str">
            <v>un</v>
          </cell>
          <cell r="F3895">
            <v>285.36</v>
          </cell>
        </row>
        <row r="3896">
          <cell r="C3896" t="str">
            <v>IT 29.15.0600 (/)</v>
          </cell>
          <cell r="D3896" t="str">
            <v>Luminária para lâmpada a vapor metálico, com alojamento para reator, ignitor e capacitor, montagem aparente sobreposta, corpo em chapa de aço carbono com pintura eletrostática, rendimento mínimo de 70%, Lumicenter RSMV 150 ou similar.  Fornecimento e instalação. (desonerado)</v>
          </cell>
          <cell r="E3896" t="str">
            <v>un</v>
          </cell>
          <cell r="F3896">
            <v>163.63999999999999</v>
          </cell>
        </row>
        <row r="3897">
          <cell r="C3897" t="str">
            <v>IT 29.20 Projetores e Refletores</v>
          </cell>
        </row>
        <row r="3898">
          <cell r="C3898" t="str">
            <v>IT 29.20.0050 (/)</v>
          </cell>
          <cell r="D3898" t="str">
            <v>Projetor para iluminação interna, de embutir, fechado para lâmpada de vapor metálico de 70W ou 150W, com corpo em chapa de aço pintada com tinta Epóxi, contendo vidro temperado resistente às temperaturas de operação.  Fornecimento e instalação. (desonerado)</v>
          </cell>
          <cell r="E3898" t="str">
            <v>un</v>
          </cell>
          <cell r="F3898">
            <v>86.27</v>
          </cell>
        </row>
        <row r="3899">
          <cell r="C3899" t="str">
            <v>IT 29.20.0100 (/)</v>
          </cell>
          <cell r="D3899" t="str">
            <v>Projetor para iluminação de quadras, pátios ou fachadas, para lâmpada Standard até 500W, ou mista até 250W, modelo LE-512, Lumen Eletrometalúrgica ou similar.  Fornecimento e instalação. (desonerado)</v>
          </cell>
          <cell r="E3899" t="str">
            <v>un</v>
          </cell>
          <cell r="F3899">
            <v>1329.17</v>
          </cell>
        </row>
        <row r="3900">
          <cell r="C3900" t="str">
            <v>IT 29.20.0300 (/)</v>
          </cell>
          <cell r="D3900" t="str">
            <v>Projetor subaquático, de 120mm de diâmetro; 110mm de altura, base GU5,3, com lâmpada halôgena dicróica de 50W e 127/220V, modelo PD-50.  Fornecimento. (desonerado)</v>
          </cell>
          <cell r="E3900" t="str">
            <v>un</v>
          </cell>
          <cell r="F3900">
            <v>438.4</v>
          </cell>
        </row>
        <row r="3901">
          <cell r="C3901" t="str">
            <v>IT 29.20.0350 (/)</v>
          </cell>
          <cell r="D3901" t="str">
            <v>Projetor subaquático, de 190mm de diâmetro; 190mm de altura, base E-27, com lâmpada incandescente de 150/200W e 127/220V, modelo PI-200.  Fornecimento. (desonerado)</v>
          </cell>
          <cell r="E3901" t="str">
            <v>un</v>
          </cell>
          <cell r="F3901">
            <v>1150</v>
          </cell>
        </row>
        <row r="3902">
          <cell r="C3902" t="str">
            <v>IT 29.20.0400 (/)</v>
          </cell>
          <cell r="D3902" t="str">
            <v>Projetor subaquático, de 220mm de diâmetro; 270mm de altura, base E-27, com lâmpada mista de 160W/220V, modelo PM-160.  Fornecimento. (desonerado)</v>
          </cell>
          <cell r="E3902" t="str">
            <v>un</v>
          </cell>
          <cell r="F3902">
            <v>1595</v>
          </cell>
        </row>
        <row r="3903">
          <cell r="C3903" t="str">
            <v>IT 29.20.0450 (/)</v>
          </cell>
          <cell r="D3903" t="str">
            <v>Projetor subaquático, de 220mm de diâmetro; 270mm de altura, base E-27, com lâmpada mista de 250W/220V, modelo PM-250.  Fornecimento. (desonerado)</v>
          </cell>
          <cell r="E3903" t="str">
            <v>un</v>
          </cell>
          <cell r="F3903">
            <v>1720</v>
          </cell>
        </row>
        <row r="3904">
          <cell r="C3904" t="str">
            <v>IT 29.20.0500 (/)</v>
          </cell>
          <cell r="D3904" t="str">
            <v>Projetor subaquático, de 260mm de diâmetro; 120mm de altura, base R7S, com lâmpada halôgena 300W e 127/220V, modelo PH-300.  Fornecimento. (desonerado)</v>
          </cell>
          <cell r="E3904" t="str">
            <v>un</v>
          </cell>
          <cell r="F3904">
            <v>1300</v>
          </cell>
        </row>
        <row r="3905">
          <cell r="C3905" t="str">
            <v>IT 29.20.0550 (/)</v>
          </cell>
          <cell r="D3905" t="str">
            <v>Projetor subaquático, de 260mm de diâmetro; 120mm de altura, base R7S, com lâmpada halôgena 500W e 127/220V, modelo PH-500.  Fornecimento. (desonerado)</v>
          </cell>
          <cell r="E3905" t="str">
            <v>un</v>
          </cell>
          <cell r="F3905">
            <v>1300</v>
          </cell>
        </row>
        <row r="3906">
          <cell r="C3906" t="str">
            <v>IT 29.20.0553 (/)</v>
          </cell>
          <cell r="D3906" t="str">
            <v>Projetor subaquático, de 290mm de diâmetro; 360mm de altura, base E-40, com lâmpada mista de 500W/220V, modelo PM-500.  Fornecimento. (desonerado)</v>
          </cell>
          <cell r="E3906" t="str">
            <v>un</v>
          </cell>
          <cell r="F3906">
            <v>2250</v>
          </cell>
        </row>
        <row r="3907">
          <cell r="C3907" t="str">
            <v>IT 29.20.0600 (/)</v>
          </cell>
          <cell r="D3907" t="str">
            <v>Refletor, incluindo lâmpada halógena de 300W, referência PT-87, Wetzel ou similar.  Fornecimento e instalação. (desonerado)</v>
          </cell>
          <cell r="E3907" t="str">
            <v>un</v>
          </cell>
          <cell r="F3907">
            <v>208.45</v>
          </cell>
        </row>
        <row r="3908">
          <cell r="C3908" t="str">
            <v>IT 29.20.0609 (/)</v>
          </cell>
          <cell r="D3908" t="str">
            <v>Refletor, incluindo lâmpada halógena de 300W, referência F-5050, Projetos ou similar.  Fornecimento e instalação. (desonerado)</v>
          </cell>
          <cell r="E3908" t="str">
            <v>un</v>
          </cell>
          <cell r="F3908">
            <v>85.28</v>
          </cell>
        </row>
        <row r="3909">
          <cell r="C3909" t="str">
            <v>IT 29.25 Lâmpadas Incandescentes</v>
          </cell>
        </row>
        <row r="3910">
          <cell r="C3910" t="str">
            <v>IT 29.25.0062 (/)</v>
          </cell>
          <cell r="D3910" t="str">
            <v>Lâmpada incandescente de 100W.  Fornecimento e instalação. (desonerado)</v>
          </cell>
          <cell r="E3910" t="str">
            <v>un</v>
          </cell>
          <cell r="F3910">
            <v>3.35</v>
          </cell>
        </row>
        <row r="3911">
          <cell r="C3911" t="str">
            <v>IT 29.25.0162 (/)</v>
          </cell>
          <cell r="D3911" t="str">
            <v>Lâmpada dicróica de 75W, 110/130V, com 38° de abertura.  Fornecimento e colcação. (desonerado)</v>
          </cell>
          <cell r="E3911" t="str">
            <v>un</v>
          </cell>
          <cell r="F3911">
            <v>35.97</v>
          </cell>
        </row>
        <row r="3912">
          <cell r="C3912" t="str">
            <v>IT 29.30 Lâmpadas Fluorescentes</v>
          </cell>
        </row>
        <row r="3913">
          <cell r="C3913" t="str">
            <v>IT 29.30.0050 (/)</v>
          </cell>
          <cell r="D3913" t="str">
            <v>Lâmpada fluorescente compacta, espiral, 15W, base E-27, 127V, cor amarela. Fornecimento e instalação. (desonerado)</v>
          </cell>
          <cell r="E3913" t="str">
            <v>un</v>
          </cell>
          <cell r="F3913">
            <v>11.69</v>
          </cell>
        </row>
        <row r="3914">
          <cell r="C3914" t="str">
            <v>IT 29.30.0053 (/)</v>
          </cell>
          <cell r="D3914" t="str">
            <v>Lâmpada fluorescente tubular de 16W, fluxo luminoso mínimo 1200 lumens, cor 840, índice de reprodução de cores 85, base G13, vida útil mínima 7500h, OSRAM Energy Saver L16/21-840 ou similar.  Fornecimento e instalação. (desonerado)</v>
          </cell>
          <cell r="E3914" t="str">
            <v>un</v>
          </cell>
          <cell r="F3914">
            <v>13.25</v>
          </cell>
        </row>
        <row r="3915">
          <cell r="C3915" t="str">
            <v>IT 29.30.0056 (/)</v>
          </cell>
          <cell r="D3915" t="str">
            <v>Lâmpada fluorescente de 20W.  Fornecimento e instalação. (desonerado)</v>
          </cell>
          <cell r="E3915" t="str">
            <v>un</v>
          </cell>
          <cell r="F3915">
            <v>7.94</v>
          </cell>
        </row>
        <row r="3916">
          <cell r="C3916" t="str">
            <v>IT 29.30.0059 (/)</v>
          </cell>
          <cell r="D3916" t="str">
            <v>Lâmpada fluorescente compacta eletrônica de 23W, com reator incorporado, fluxo luminoso mínimo 1500 lumens, cor 41, base E27, vida útil mínima 10.000h, OSRAM Dulux EL 23W/41 ou similar.  Fornecimento e instalação. (desonerado)</v>
          </cell>
          <cell r="E3916" t="str">
            <v>un</v>
          </cell>
          <cell r="F3916">
            <v>14.5</v>
          </cell>
        </row>
        <row r="3917">
          <cell r="C3917" t="str">
            <v>IT 29.30.0062 (/)</v>
          </cell>
          <cell r="D3917" t="str">
            <v>Lâmpada fluorescente tubular de 32W, fluxo luminoso mínimo 1200 lumens, cor 840, índice de reprodução de cores 85, base G13, vida útil mínima 7500h, OSRAM Energy Saver L16/21-840 ou similar.  Fornecimento e instalação. (desonerado)</v>
          </cell>
          <cell r="E3917" t="str">
            <v>un</v>
          </cell>
          <cell r="F3917">
            <v>10.210000000000001</v>
          </cell>
        </row>
        <row r="3918">
          <cell r="C3918" t="str">
            <v>IT 29.30.0065 (/)</v>
          </cell>
          <cell r="D3918" t="str">
            <v>Lâmpada fluorescente de 40W.  Fornecimento e instalação. (desonerado)</v>
          </cell>
          <cell r="E3918" t="str">
            <v>un</v>
          </cell>
          <cell r="F3918">
            <v>7.96</v>
          </cell>
        </row>
        <row r="3919">
          <cell r="C3919" t="str">
            <v>IT 29.30.0068 (/)</v>
          </cell>
          <cell r="D3919" t="str">
            <v>Lâmpada fluorescente tubular, fluxo luminoso mínimo 3350lm, cor 840, índice de reprodução de cores 85, base G13, vida útil mínima de 7500h, potência de 36W.  Fornecimento e instalação. (desonerado)</v>
          </cell>
          <cell r="E3919" t="str">
            <v>un</v>
          </cell>
          <cell r="F3919">
            <v>12.35</v>
          </cell>
        </row>
        <row r="3920">
          <cell r="C3920" t="str">
            <v>IT 29.30.0080 (/)</v>
          </cell>
          <cell r="D3920" t="str">
            <v>Lâmpada fluorescente compacta, espiral, 58W, base E-27, 220V, cor branca. Fornecimento e instalação. (desonerado)</v>
          </cell>
          <cell r="E3920" t="str">
            <v>un</v>
          </cell>
          <cell r="F3920">
            <v>47.91</v>
          </cell>
        </row>
        <row r="3921">
          <cell r="C3921" t="str">
            <v>IT 29.30.0090 (/)</v>
          </cell>
          <cell r="D3921" t="str">
            <v>Lâmpada fluorescente compacta, espiral, 85W, base E-27, 220V, cor branca. Fornecimento e instalação. (desonerado)</v>
          </cell>
          <cell r="E3921" t="str">
            <v>un</v>
          </cell>
          <cell r="F3921">
            <v>49.34</v>
          </cell>
        </row>
        <row r="3922">
          <cell r="C3922" t="str">
            <v>IT 29.35 Lâmpadas Multivapor de Mercúrio</v>
          </cell>
        </row>
        <row r="3923">
          <cell r="C3923" t="str">
            <v>IT 29.35.0056 (/)</v>
          </cell>
          <cell r="D3923" t="str">
            <v>Lâmpada multivapor metálico (MVM) de 70W, com duplo contato, bulbo externo de quartzo e um tubo de descarga de quartzo, temperatura de cor na ordem de 3000°K.  Fornecimento e instalação. (desonerado)</v>
          </cell>
          <cell r="E3923" t="str">
            <v>un</v>
          </cell>
          <cell r="F3923">
            <v>122.18</v>
          </cell>
        </row>
        <row r="3924">
          <cell r="C3924" t="str">
            <v>IT 29.35.0068 (/)</v>
          </cell>
          <cell r="D3924" t="str">
            <v>Lâmpada a vapor metálico, tubular, de 150W, fluxo luminoso mínimo 1200 lumens, temperatura de cor 3000K, índice de reprodução de cores 80, base G12, vida útil mínima 10.000h, OSRAM Powerstar HQI-T 150 WDL ou similar.  Fornecimento e instalação. (desonerado)</v>
          </cell>
          <cell r="E3924" t="str">
            <v>un</v>
          </cell>
          <cell r="F3924">
            <v>133.24</v>
          </cell>
        </row>
        <row r="3925">
          <cell r="C3925" t="str">
            <v>IT 29.40 Lâmpadas Vapor de Sódio</v>
          </cell>
        </row>
        <row r="3926">
          <cell r="C3926" t="str">
            <v>IT 29.40.0050 (/)</v>
          </cell>
          <cell r="D3926" t="str">
            <v>Lâmpada de vapor de sódio de 220Vx250W, bulbo ovóide.  Fornecimento e instalação. (desonerado)</v>
          </cell>
          <cell r="E3926" t="str">
            <v>un</v>
          </cell>
          <cell r="F3926">
            <v>62.94</v>
          </cell>
        </row>
        <row r="3927">
          <cell r="C3927" t="str">
            <v>IT 29.45 Lâmpadas Halógenas</v>
          </cell>
        </row>
        <row r="3928">
          <cell r="C3928" t="str">
            <v>IT 29.45.0300 (/)</v>
          </cell>
          <cell r="D3928" t="str">
            <v>Lâmpada halógena de 300W, tipo lapiseira ou palito.  Fornecimento e instalação. (desonerado)</v>
          </cell>
          <cell r="E3928" t="str">
            <v>un</v>
          </cell>
          <cell r="F3928">
            <v>15.99</v>
          </cell>
        </row>
        <row r="3930">
          <cell r="C3930" t="str">
            <v>IT 34.05 Luminárias para Cabeceira de Leito Hospitalar</v>
          </cell>
        </row>
        <row r="3931">
          <cell r="C3931" t="str">
            <v>IT 34.05.0050 (B)</v>
          </cell>
          <cell r="D3931" t="str">
            <v>Luminaria articulada para cabeceira de leito hospitalar, com 1 lâmpada fluorescente compacta, espiral, 15W, base E-27, 127V, cor amarela. Fornecimento e instalação. (desonerado)</v>
          </cell>
          <cell r="E3931" t="str">
            <v>un</v>
          </cell>
          <cell r="F3931">
            <v>129.80000000000001</v>
          </cell>
        </row>
        <row r="3932">
          <cell r="C3932" t="str">
            <v>IT 34.10 Painel de Cabeceira de Leito Hospitalar</v>
          </cell>
        </row>
        <row r="3933">
          <cell r="C3933" t="str">
            <v>IT 34.10.0050 (/)</v>
          </cell>
          <cell r="D3933" t="str">
            <v>Painel de cabeceira de leito hospitalar, segundo portaria 1884 da ANVISA/MS e norma ABNT NBR 12188, comprimento 1,00m e altura de 0,30m, composta de: 1 saída para oxigênio, 1 saída para ar comprimido, 1 saída para vácuo, padrões ABNT, 4 tomadas elétricas de 110V, 1 tomada elétrica de 220v, 1 chamada de enfermagem tipo pêra, luz de descanso, em perfil de alumínio, com utilização nas áreas de observação infantil, observação masculina, observação feminina e enfermaria.  Fornecimento e instalação. (desonerado)</v>
          </cell>
          <cell r="E3933" t="str">
            <v>un</v>
          </cell>
          <cell r="F3933">
            <v>2715.46</v>
          </cell>
        </row>
        <row r="3934">
          <cell r="C3934" t="str">
            <v>IT 34.10.0100 (/)</v>
          </cell>
          <cell r="D3934" t="str">
            <v>Painel de cabeceira de leito hospitalar, segundo portaria ANVISA/MS e norma ABNT NBR 12188, comprimento de 1,45m e altura de 0,30m, composta de: 2 saídas para oxigênio, 2 saídas para ar comprimido, 2 saídas para vácuo, padrões ABNT, 11 tomadas elétricas de 110V, 2 tomadas elétricas de 220V, 2 tomadas lógica, 1 chamada de enfermagem tipo pêra, luz de descanso, em perfil de alumínio, com utilização em áreas de isolamento, CTI, politrauma, semi intensiva e RPA.  Fornecimento e instalação. (desonerado)</v>
          </cell>
          <cell r="E3934" t="str">
            <v>un</v>
          </cell>
          <cell r="F3934">
            <v>3816.95</v>
          </cell>
        </row>
        <row r="3936">
          <cell r="C3936" t="str">
            <v>IT 39.05 Filtros e Acessórios</v>
          </cell>
        </row>
        <row r="3937">
          <cell r="C3937" t="str">
            <v>IT 39.05.0050 (/)</v>
          </cell>
          <cell r="D3937" t="str">
            <v>Conjunto flutuante de sucção / recalque de 1" para AAC, para instalação no interior dos reservatórios de AAC, composto de mangueira plástica flexível não dobrável e ponteira em metal. Fornecimento. (desonerado)</v>
          </cell>
          <cell r="E3937" t="str">
            <v>un</v>
          </cell>
          <cell r="F3937">
            <v>459</v>
          </cell>
        </row>
        <row r="3938">
          <cell r="C3938" t="str">
            <v>IT 39.05.0100 (/)</v>
          </cell>
          <cell r="D3938" t="str">
            <v>Conjunto flutuante de sucção / recalque de 2" para AAC, para instalação no interior dos reservatórios de AAC, composto de mangueira plástica flexível não dobrável e ponteira em metal. Fornecimento. (desonerado)</v>
          </cell>
          <cell r="E3938" t="str">
            <v>un</v>
          </cell>
          <cell r="F3938">
            <v>889</v>
          </cell>
        </row>
        <row r="3939">
          <cell r="C3939" t="str">
            <v>IT 39.05.0150 (/)</v>
          </cell>
          <cell r="D3939" t="str">
            <v>Extravasor, sifão/ladrão, de 100mm, para excesso de água, retirada de impurezas da superfície e manutenção do nível máximo determinado para os reservatórios de AAC. Bloqueia cheiros da galeria pluvial e dificulta entrada de pragas. Fornecimento. (desonerado)</v>
          </cell>
          <cell r="E3939" t="str">
            <v>un</v>
          </cell>
          <cell r="F3939">
            <v>273</v>
          </cell>
        </row>
        <row r="3940">
          <cell r="C3940" t="str">
            <v>IT 39.05.0200 (/)</v>
          </cell>
          <cell r="D3940" t="str">
            <v>Extravasor, sifão/ladrão, de 200mm, para excesso de água, retirada de impurezas da superfície e manutenção do nível máximo determinado para os reservatórios de AAC. Bloqueia cheiros da galeria pluvial e dificulta entrada de pragas. Fornecimento. (desonerado)</v>
          </cell>
          <cell r="E3940" t="str">
            <v>un</v>
          </cell>
          <cell r="F3940">
            <v>1680</v>
          </cell>
        </row>
        <row r="3941">
          <cell r="C3941" t="str">
            <v>IT 39.05.0250 (/)</v>
          </cell>
          <cell r="D3941" t="str">
            <v>Extravasor, sifão/ladrão, de 400mm, para excesso de água, retirada de impurezas da superfície e manutenção do nível máximo determinado para os reservatórios de AAC. Bloqueia cheiros da galeria pluvial e dificulta entrada de pragas. Fornecimento. (desonerado)</v>
          </cell>
          <cell r="E3941" t="str">
            <v>un</v>
          </cell>
          <cell r="F3941">
            <v>3113.25</v>
          </cell>
        </row>
        <row r="3942">
          <cell r="C3942" t="str">
            <v>IT 39.05.0500 (/)</v>
          </cell>
          <cell r="D3942" t="str">
            <v>Filtro para aproveitamento de água de chuva (AAC) auto-limpante para áreas até 200m², composto por caixa fabricada em polietileno e o elemento filtrante de inox. Retenção e descarga de sólidos superiores a 0,26mm. Duas entradas de AP de 100mm, saídas de descarte e água filtrada de 100mm. Vazão máxima do Filtro modelo VF-1 (09 L/S). Fornecimento. (desonerado)</v>
          </cell>
          <cell r="E3942" t="str">
            <v>un</v>
          </cell>
          <cell r="F3942">
            <v>1480</v>
          </cell>
        </row>
        <row r="3943">
          <cell r="C3943" t="str">
            <v>IT 39.05.0550 (/)</v>
          </cell>
          <cell r="D3943" t="str">
            <v>Filtro para aproveitamento de água de chuva (AAC) auto-limpante para áreas até 1.500 m². Elemento filtrante de inox. Retenção e descarga de sólidos superiores a 0,55mm. Duas entradas de AP de 250mm, saídas de água filtrada de 200mm, dimensionamento do descarte estabelecido em projeto. Instalado em caixa conectora em alvenaria, bloco de concreto ou fibra de vidro. Vazão máxima do Filtro modelo VF-6 (70 L/S). Fornecimento. (desonerado)</v>
          </cell>
          <cell r="E3943" t="str">
            <v>un</v>
          </cell>
          <cell r="F3943">
            <v>10290</v>
          </cell>
        </row>
        <row r="3944">
          <cell r="C3944" t="str">
            <v>IT 39.05.1000 (/)</v>
          </cell>
          <cell r="D3944" t="str">
            <v>Freio hidráulico de 100mm para enchimento dos reservatórios de AAC, através de fluxo ascendente. Fornecimento. (desonerado)</v>
          </cell>
          <cell r="E3944" t="str">
            <v>un</v>
          </cell>
          <cell r="F3944">
            <v>123.9</v>
          </cell>
        </row>
        <row r="3945">
          <cell r="C3945" t="str">
            <v>IT 39.05.1050 (/)</v>
          </cell>
          <cell r="D3945" t="str">
            <v>Freio hidráulico de 200mm para enchimento dos reservatórios de AAC, através de fluxo ascendente. Fornecimento. (desonerado)</v>
          </cell>
          <cell r="E3945" t="str">
            <v>un</v>
          </cell>
          <cell r="F3945">
            <v>1239</v>
          </cell>
        </row>
        <row r="3946">
          <cell r="C3946" t="str">
            <v>IT 39.05.1100 (/)</v>
          </cell>
          <cell r="D3946" t="str">
            <v>Freio hidráulico de 400mm para enchimento dos reservatórios de AAC, através de fluxo ascendente. Fornecimento. (desonerado)</v>
          </cell>
          <cell r="E3946" t="str">
            <v>un</v>
          </cell>
          <cell r="F3946">
            <v>1848</v>
          </cell>
        </row>
        <row r="3948">
          <cell r="C3948" t="str">
            <v>IT 49.05 Aerador Mecânico Superficial, de Fluxo Descendente, Alta Rotação</v>
          </cell>
        </row>
        <row r="3949">
          <cell r="C3949" t="str">
            <v>IT 49.05.0050 (/)</v>
          </cell>
          <cell r="D3949" t="str">
            <v>Aerador mecânico superficial de 3,0 CV, de fluxo descendente, alta rotação, fornecimento e instalação. (desonerado)</v>
          </cell>
          <cell r="E3949" t="str">
            <v>un</v>
          </cell>
          <cell r="F3949">
            <v>9891.51</v>
          </cell>
        </row>
        <row r="3950">
          <cell r="C3950" t="str">
            <v>IT 49.05.0100 (/)</v>
          </cell>
          <cell r="D3950" t="str">
            <v>Aerador mecânico superficial de 15,0 CV, de fluxo descendente, alta rotação, fornecimento e instalação. (desonerado)</v>
          </cell>
          <cell r="E3950" t="str">
            <v>un</v>
          </cell>
          <cell r="F3950">
            <v>15955</v>
          </cell>
        </row>
        <row r="3951">
          <cell r="C3951" t="str">
            <v>IT 49.05.0150 (/)</v>
          </cell>
          <cell r="D3951" t="str">
            <v>Aerador mecânico superficial de 25,0 CV, de fluxo descendente, alta rotação, fornecimento e instalação. (desonerado)</v>
          </cell>
          <cell r="E3951" t="str">
            <v>un</v>
          </cell>
          <cell r="F3951">
            <v>19706.5</v>
          </cell>
        </row>
        <row r="3952">
          <cell r="C3952" t="str">
            <v>IT 49.05.0200 (/)</v>
          </cell>
          <cell r="D3952" t="str">
            <v>Aerador mecânico superficial de 30,0 CV, de fluxo descendente, alta rotação, fornecimento e instalação. (desonerado)</v>
          </cell>
          <cell r="E3952" t="str">
            <v>un</v>
          </cell>
          <cell r="F3952">
            <v>22664.49</v>
          </cell>
        </row>
        <row r="3955">
          <cell r="C3955" t="str">
            <v>MP 14.05 Mão de Obra</v>
          </cell>
        </row>
        <row r="3956">
          <cell r="C3956" t="str">
            <v>MP 14.05.0050 (/)</v>
          </cell>
          <cell r="D3956" t="str">
            <v>Ajudante de instalação e manutenção de equipamentos (Ar Condicionado central Self / Exp. direta, Caldeira, Gerador, Subestação e Elevador), inclusive encargos sociais e insalubridade. (desonerado)</v>
          </cell>
          <cell r="E3956" t="str">
            <v>h</v>
          </cell>
          <cell r="F3956">
            <v>12.51</v>
          </cell>
        </row>
        <row r="3957">
          <cell r="C3957" t="str">
            <v>MP 14.05.0150 (/)</v>
          </cell>
          <cell r="D3957" t="str">
            <v>Eletricista de instalação e manutenção de equipamentos (Ar Condicionado central Self / Exp. direta, Caldeira, Gerador, Subestação e Elevador), inclusive encargos sociais e periculosidade. (desonerado)</v>
          </cell>
          <cell r="E3957" t="str">
            <v>h</v>
          </cell>
          <cell r="F3957">
            <v>20.85</v>
          </cell>
        </row>
        <row r="3958">
          <cell r="C3958" t="str">
            <v>MP 14.05.0200 (/)</v>
          </cell>
          <cell r="D3958" t="str">
            <v>Encarregado de instalação e manutenção de equipamentos (Ar Condicionado central Self / Exp. direta, Caldeira, Gerador, Subestação e Elevador), inclusive encargos sociais e insalubridade. (desonerado)</v>
          </cell>
          <cell r="E3958" t="str">
            <v>h</v>
          </cell>
          <cell r="F3958">
            <v>22.91</v>
          </cell>
        </row>
        <row r="3959">
          <cell r="C3959" t="str">
            <v>MP 14.05.0250 (/)</v>
          </cell>
          <cell r="D3959" t="str">
            <v>Engenheiro mecânico ou eletricista de instalação e manutenção de equipamentos (Ar Condicionado central Self / Exp. direta, Caldeira, Gerador, Subestação e Elevador), inclusive encargos sociais e insalubridade. (desonerado)</v>
          </cell>
          <cell r="E3959" t="str">
            <v>h</v>
          </cell>
          <cell r="F3959">
            <v>94.27</v>
          </cell>
        </row>
        <row r="3960">
          <cell r="C3960" t="str">
            <v>MP 14.05.0300 (/)</v>
          </cell>
          <cell r="D3960" t="str">
            <v>Mecânico de instalação e manutenção de equipamentos (Ar Condicionado central Self / Exp. direta, Caldeira, Gerador, Subestação e Elevador), inclusive encargos sociais e periculosidade. (desonerado)</v>
          </cell>
          <cell r="E3960" t="str">
            <v>h</v>
          </cell>
          <cell r="F3960">
            <v>20.85</v>
          </cell>
        </row>
        <row r="3961">
          <cell r="C3961" t="str">
            <v>MP 14.05.0400 (/)</v>
          </cell>
          <cell r="D3961" t="str">
            <v>Meio oficial de instalação e manutenção de equipamentos (Ar Condicionado central Self / Exp. direta, Caldeira, Gerador, Subestação e Elevador), inclusive encargos sociais e insalubridade. (desonerado)</v>
          </cell>
          <cell r="E3961" t="str">
            <v>h</v>
          </cell>
          <cell r="F3961">
            <v>13.39</v>
          </cell>
        </row>
        <row r="3962">
          <cell r="C3962" t="str">
            <v>MP 14.05.0600 (/)</v>
          </cell>
          <cell r="D3962" t="str">
            <v>Operador de equipamentos (Ar Condicionado central Self / Exp. direta, Caldeira, Gerador, Subestação e Elevador), inclusive encargos sociais e insalubridade. (desonerado)</v>
          </cell>
          <cell r="E3962" t="str">
            <v>h</v>
          </cell>
          <cell r="F3962">
            <v>17.600000000000001</v>
          </cell>
        </row>
        <row r="3963">
          <cell r="C3963" t="str">
            <v>MP 14.10 Serviço</v>
          </cell>
        </row>
        <row r="3964">
          <cell r="C3964" t="str">
            <v>MP 14.10.0050 (/)</v>
          </cell>
          <cell r="D3964" t="str">
            <v>Serviços de manutenção preventiva de sistema de refrigeração, constando de fornecimento de todos os materiais necessários para sua execução, incluindo substituição e/ou recuperação dos elementos que compõe o sistema.  Executando substituição e/ou recuperação de: serpentinas, trocador shell and tube, compressor, válvulas 3 vias, válvulas de expansão, conjunto de ventilação e placas eletrônicas, para equipamentos com capacidade superior a 7,5TR. (desonerado)</v>
          </cell>
          <cell r="E3964" t="str">
            <v>un.mês</v>
          </cell>
          <cell r="F3964">
            <v>165.75</v>
          </cell>
        </row>
        <row r="3965">
          <cell r="C3965" t="str">
            <v>MP 14.10.0100 (/)</v>
          </cell>
          <cell r="D3965" t="str">
            <v>Tratamento químico da água dos sistemas de ar condicionado central, inclusive coleta e relatório de amostra para controle (incluindo bacias das torres e tanques de expansão). (desonerado)</v>
          </cell>
          <cell r="E3965" t="str">
            <v>cj.mês</v>
          </cell>
          <cell r="F3965">
            <v>1307.08</v>
          </cell>
        </row>
        <row r="3966">
          <cell r="C3966" t="str">
            <v>MP 14.10.0200 (A)</v>
          </cell>
          <cell r="D3966" t="str">
            <v>Execução de limpeza, higienização e descontaminação de rede de dutos dos sistemas de ar condicionado, conforme Portaria 3523 do Ministério da Saúde e Norma Técnica RE-09, bem como posteriores, incluindo relatório técnico. (desonerado)</v>
          </cell>
          <cell r="E3966" t="str">
            <v>m</v>
          </cell>
          <cell r="F3966">
            <v>27.43</v>
          </cell>
        </row>
        <row r="3967">
          <cell r="C3967" t="str">
            <v>MP 14.10.0300 (/)</v>
          </cell>
          <cell r="D3967" t="str">
            <v>Análise microbiológica do ar interior de ambiente climatizado em unidade hospitalar, inclusive coleta de amostra e laudo físico-químico e microbiológico, conforme Resolução RE nº 09 de 16/01/2003 da ANVISA. (desonerado)</v>
          </cell>
          <cell r="E3967" t="str">
            <v>un</v>
          </cell>
          <cell r="F3967">
            <v>123.42</v>
          </cell>
        </row>
        <row r="3969">
          <cell r="C3969" t="str">
            <v>MP 19.05 Equipe de Serviços</v>
          </cell>
        </row>
        <row r="3970">
          <cell r="C3970" t="str">
            <v>MP 19.05.0050 (/)</v>
          </cell>
          <cell r="D3970" t="str">
            <v>Equipe de serviços atuando corretivamente em chafarizes para retirada, desobstrução e recolocação de bicos, exclusive transporte. (desonerado)</v>
          </cell>
          <cell r="E3970" t="str">
            <v>h</v>
          </cell>
          <cell r="F3970">
            <v>51.92</v>
          </cell>
        </row>
        <row r="3971">
          <cell r="C3971" t="str">
            <v>MP 19.05.0100 (A)</v>
          </cell>
          <cell r="D3971" t="str">
            <v>Equipe de serviços atuando corretivamente em chafarizes para retirada de peças hidráulicas e/ou elétricas, exclusive transporte. (desonerado)</v>
          </cell>
          <cell r="E3971" t="str">
            <v>h</v>
          </cell>
          <cell r="F3971">
            <v>101.74</v>
          </cell>
        </row>
        <row r="3972">
          <cell r="C3972" t="str">
            <v>MP 19.05.0150 (A)</v>
          </cell>
          <cell r="D3972" t="str">
            <v>Equipe de serviços atuando na manutenção preventiva de sistema de chafarizes, realizando testes e verificações periódicas com reparos dos defeitos encontrados, exclusive fornecimento de peças e transporte. (desonerado)</v>
          </cell>
          <cell r="E3972" t="str">
            <v>h</v>
          </cell>
          <cell r="F3972">
            <v>101.74</v>
          </cell>
        </row>
        <row r="3974">
          <cell r="C3974" t="str">
            <v>MP 49.20 Serviço de Manutenção</v>
          </cell>
        </row>
        <row r="3975">
          <cell r="C3975" t="str">
            <v>MP 49.20.0300 (/)</v>
          </cell>
          <cell r="D3975" t="str">
            <v>Serviço de calibragem de dispositivos de controle (balanças, termômetros, tacômetros, pressostatos, etc.) de Usinas de Asfalto, exclusive peças. (desonerado)</v>
          </cell>
          <cell r="E3975" t="str">
            <v>un</v>
          </cell>
          <cell r="F3975">
            <v>200.17</v>
          </cell>
        </row>
        <row r="3976">
          <cell r="C3976" t="str">
            <v>MP 49.20.0350 (/)</v>
          </cell>
          <cell r="D3976" t="str">
            <v>Serviço de manutenção e regulagem de queimadores a gás de secadores e geradores de calor de Usinas de Asfálto, exclusive peças. (desonerado)</v>
          </cell>
          <cell r="E3976" t="str">
            <v>un</v>
          </cell>
          <cell r="F3976">
            <v>1287.95</v>
          </cell>
        </row>
        <row r="3977">
          <cell r="C3977" t="str">
            <v>MP 49.20.0400 (/)</v>
          </cell>
          <cell r="D3977" t="str">
            <v>Serviço  de usinagem de peças para Usinas de Asfalto, exclusive materiais. (desonerado)</v>
          </cell>
          <cell r="E3977" t="str">
            <v>un</v>
          </cell>
          <cell r="F3977">
            <v>314.51</v>
          </cell>
        </row>
        <row r="3981">
          <cell r="C3981" t="str">
            <v>MT 04.05 Escavação Manual de Vala - Material de 1ª Categoria</v>
          </cell>
        </row>
        <row r="3982">
          <cell r="C3982" t="str">
            <v>MT 04.05.0050 (/)</v>
          </cell>
          <cell r="D3982" t="str">
            <v>Escavação manual de vala em material de 1ª categoria (areia, argila ou piçarra), até 1,50m,  exclusive escoramento e esgotamento. (desonerado)</v>
          </cell>
          <cell r="E3982" t="str">
            <v>m3</v>
          </cell>
          <cell r="F3982">
            <v>25.94</v>
          </cell>
        </row>
        <row r="3983">
          <cell r="C3983" t="str">
            <v>MT 04.05.0100 (/)</v>
          </cell>
          <cell r="D3983" t="str">
            <v>Escavação manual de vala em material de 1ª categoria (areia, argila ou piçarra), acima de 1,50m até 3m de profundidade, exclusive escoramento e esgotamento. (desonerado)</v>
          </cell>
          <cell r="E3983" t="str">
            <v>m3</v>
          </cell>
          <cell r="F3983">
            <v>58.36</v>
          </cell>
        </row>
        <row r="3984">
          <cell r="C3984" t="str">
            <v>MT 04.05.0150 (/)</v>
          </cell>
          <cell r="D3984" t="str">
            <v>Escavação manual de vala em material de 1ª categoria (areia, argila ou piçarra), acima de 3m até 4,50m de profundidade, exclusive escoramento e esgotamento. (desonerado)</v>
          </cell>
          <cell r="E3984" t="str">
            <v>m3</v>
          </cell>
          <cell r="F3984">
            <v>77.81</v>
          </cell>
        </row>
        <row r="3985">
          <cell r="C3985" t="str">
            <v>MT 04.05.0200 (/)</v>
          </cell>
          <cell r="D3985" t="str">
            <v>Escavação manual de vala em material de 1ª categoria (areia, argila ou piçarra), acima de  4,50m até 6m de profundidade, exclusive escoramento e esgotamento. (desonerado)</v>
          </cell>
          <cell r="E3985" t="str">
            <v>m3</v>
          </cell>
          <cell r="F3985">
            <v>103.74</v>
          </cell>
        </row>
        <row r="3986">
          <cell r="C3986" t="str">
            <v>MT 04.10 Escavação Manual de Vala - Material de 2ª Categoria</v>
          </cell>
        </row>
        <row r="3987">
          <cell r="C3987" t="str">
            <v>MT 04.10.0050 (/)</v>
          </cell>
          <cell r="D3987" t="str">
            <v>Desmonte manual em material de 2ª categoria (moledo ou rocha decomposta). (desonerado)</v>
          </cell>
          <cell r="E3987" t="str">
            <v>m3</v>
          </cell>
          <cell r="F3987">
            <v>65.760000000000005</v>
          </cell>
        </row>
        <row r="3988">
          <cell r="C3988" t="str">
            <v>MT 04.10.0100 (/)</v>
          </cell>
          <cell r="D3988" t="str">
            <v>Escavação manual de vala a frio em material de 2ª categoria (moledo ou rocha decomposta) até 1,50m de profundidade, exclusive escoramento e esgotamento. (desonerado)</v>
          </cell>
          <cell r="E3988" t="str">
            <v>m3</v>
          </cell>
          <cell r="F3988">
            <v>65.08</v>
          </cell>
        </row>
        <row r="3989">
          <cell r="C3989" t="str">
            <v>MT 04.10.0150 (/)</v>
          </cell>
          <cell r="D3989" t="str">
            <v>Escavação manual de vala a frio em material de 2ª categoria (moledo ou rocha decomposta) de 1,50m e 3m de profundidade, exclusive escoramento e esgotamento. (desonerado)</v>
          </cell>
          <cell r="E3989" t="str">
            <v>m3</v>
          </cell>
          <cell r="F3989">
            <v>69.58</v>
          </cell>
        </row>
        <row r="3990">
          <cell r="C3990" t="str">
            <v>MT 04.10.0200 (/)</v>
          </cell>
          <cell r="D3990" t="str">
            <v>Marroamento de material de 2ª categoria (rocha decomposta), com volume máximo de 0,064m3, para redução a pedra-de-mão, referindo-se o preço ao material solto, depois de marroado. (desonerado)</v>
          </cell>
          <cell r="E3990" t="str">
            <v>m3</v>
          </cell>
          <cell r="F3990">
            <v>27.79</v>
          </cell>
        </row>
        <row r="3991">
          <cell r="C3991" t="str">
            <v>MT 04.15 Escavação Manual de Vala em Lodo</v>
          </cell>
        </row>
        <row r="3992">
          <cell r="C3992" t="str">
            <v>MT 04.15.0015 (/)</v>
          </cell>
          <cell r="D3992" t="str">
            <v>Escavação manual de cova em área de manguezal, com 1,00m de profundidade e 0,15 de diâmetro. (desonerado)</v>
          </cell>
          <cell r="E3992" t="str">
            <v>un</v>
          </cell>
          <cell r="F3992">
            <v>4.71</v>
          </cell>
        </row>
        <row r="3993">
          <cell r="C3993" t="str">
            <v>MT 04.15.0050 (/)</v>
          </cell>
          <cell r="D3993" t="str">
            <v>Escavação manual de vala em lodo, até 1,50m de profundidade, exclusive escoramento e esgotamento. (desonerado)</v>
          </cell>
          <cell r="E3993" t="str">
            <v>m3</v>
          </cell>
          <cell r="F3993">
            <v>71.33</v>
          </cell>
        </row>
        <row r="3994">
          <cell r="C3994" t="str">
            <v>MT 04.20 Escavação Manual de Valas e Reaterro para Ligações Prediais</v>
          </cell>
        </row>
        <row r="3995">
          <cell r="C3995" t="str">
            <v>MT 04.20.0050 (/)</v>
          </cell>
          <cell r="D3995" t="str">
            <v>Escavação e reaterro de vala, em material de 1ª categoria, para ligação de água potavél. (desonerado)</v>
          </cell>
          <cell r="E3995" t="str">
            <v>m</v>
          </cell>
          <cell r="F3995">
            <v>6.49</v>
          </cell>
        </row>
        <row r="3996">
          <cell r="C3996" t="str">
            <v>MT 04.20.0100 (/)</v>
          </cell>
          <cell r="D3996" t="str">
            <v>Escavação e reaterro de vala, em material de 1ª categoria, para ligação predial de esgoto sanitário. (desonerado)</v>
          </cell>
          <cell r="E3996" t="str">
            <v>m</v>
          </cell>
          <cell r="F3996">
            <v>31.9</v>
          </cell>
        </row>
        <row r="3997">
          <cell r="C3997" t="str">
            <v>MT 04.25 Desmonte Manual - Material 3ª Categoria</v>
          </cell>
        </row>
        <row r="3998">
          <cell r="C3998" t="str">
            <v>MT 04.25.0050 (/)</v>
          </cell>
          <cell r="D3998" t="str">
            <v>Desmonte manual de bloco de material de 3ª categoria (rocha viva), inclusive redução a pedra-de-mão. (desonerado)</v>
          </cell>
          <cell r="E3998" t="str">
            <v>m3</v>
          </cell>
          <cell r="F3998">
            <v>73.069999999999993</v>
          </cell>
        </row>
        <row r="3999">
          <cell r="C3999" t="str">
            <v>MT 04.30 Escavação a Céu Aberto - Material de 1ª Categoria</v>
          </cell>
        </row>
        <row r="4000">
          <cell r="C4000" t="str">
            <v>MT 04.30.0050 (/)</v>
          </cell>
          <cell r="D4000" t="str">
            <v>Escavação manual em material de 1ª categoria, a céu aberto, até 0,50m de profundidade com remoção até 1 dam. (desonerado)</v>
          </cell>
          <cell r="E4000" t="str">
            <v>m3</v>
          </cell>
          <cell r="F4000">
            <v>31.13</v>
          </cell>
        </row>
        <row r="4001">
          <cell r="C4001" t="str">
            <v>MT 04.30.0100 (/)</v>
          </cell>
          <cell r="D4001" t="str">
            <v>Escavação manual em material de 1ª categoria, a céu aberto, para profundidades maiores que 0,50m, com remoção até 10m (1dam). (desonerado)</v>
          </cell>
          <cell r="E4001" t="str">
            <v>m3</v>
          </cell>
          <cell r="F4001">
            <v>36.31</v>
          </cell>
        </row>
        <row r="4002">
          <cell r="C4002" t="str">
            <v>MT 04.35 Escoramento de Vala Pouca Profundidade</v>
          </cell>
        </row>
        <row r="4003">
          <cell r="C4003" t="str">
            <v>MT 04.35.0050 (B)</v>
          </cell>
          <cell r="D4003" t="str">
            <v>Escoramento simples, aberto, de vala de pouca profundidade, inclusive fornecimento dos materiais (peças de madeira serrada - 1" x 12" e 3" x 6"). (desonerado)</v>
          </cell>
          <cell r="E4003" t="str">
            <v>m2</v>
          </cell>
          <cell r="F4003">
            <v>28.95</v>
          </cell>
        </row>
        <row r="4004">
          <cell r="C4004" t="str">
            <v>MT 04.35.0100 (B)</v>
          </cell>
          <cell r="D4004" t="str">
            <v>Escoramento simples, fechado, de vala de pouca profundidade, inclusive fornecimento dos materiais (peças de madeira serrada - 1 x 12" e 3" x 6"). (desonerado)</v>
          </cell>
          <cell r="E4004" t="str">
            <v>m2</v>
          </cell>
          <cell r="F4004">
            <v>59.69</v>
          </cell>
        </row>
        <row r="4005">
          <cell r="C4005" t="str">
            <v>MT 04.40 Proteção de Valas</v>
          </cell>
        </row>
        <row r="4006">
          <cell r="C4006" t="str">
            <v>MT 04.40.0050 (/)</v>
          </cell>
          <cell r="D4006" t="str">
            <v>Cerca protetora de borda de vala, construída com montantes de (7,5 x 7,5)cm de madeira serrada, com 1,50m de comprimento, ficando 0,50m enterrado, com intervalo de 2m e 2 tábuas de madeira serrada de (2,5 x 30)cm e (2,5 x 20)cm, horizontais, com 0,40m de separação, com reaproveitamento da madeira por 3 vezes. (desonerado)</v>
          </cell>
          <cell r="E4006" t="str">
            <v>m</v>
          </cell>
          <cell r="F4006">
            <v>11.16</v>
          </cell>
        </row>
        <row r="4007">
          <cell r="C4007" t="str">
            <v>MT 04.40.0100 (/)</v>
          </cell>
          <cell r="D4007" t="str">
            <v>Cerca protetora de borda de vala, construída com montantes de madeira serrada de (7,5 x 7,5)cm, com 1,50m de comprimento, ficando 0,50m enterrado, com intervalo de 5m e 3 linhas de fita plástica zebrada, horizontais, com 0,30m de separação, com reaproveitamento da madeira por 3 vezes. (desonerado)</v>
          </cell>
          <cell r="E4007" t="str">
            <v>m</v>
          </cell>
          <cell r="F4007">
            <v>4.16</v>
          </cell>
        </row>
        <row r="4008">
          <cell r="C4008" t="str">
            <v>MT 04.40.0150 (/)</v>
          </cell>
          <cell r="D4008" t="str">
            <v>Cerca protetora de borda de vala, construída com montantes de madeira serrada de (7,5 x 7,5)cm, com 1,50m de comprimento, ficando 0,50m enterrado, com intervalo de 6m e 1 linha de fita plástica zebrada, horizontal, com aproveitamento de 3 vezes da madeira. (desonerado)</v>
          </cell>
          <cell r="E4008" t="str">
            <v>m</v>
          </cell>
          <cell r="F4008">
            <v>2.79</v>
          </cell>
        </row>
        <row r="4009">
          <cell r="C4009" t="str">
            <v>MT 04.40.0200 (/)</v>
          </cell>
          <cell r="D4009" t="str">
            <v>Retirada e recolocação de cerca protetora de borda de vala, construída com montantes de (3"x3") de Pinho de 3ª, com 1,50m de comprimento, com intervalo de 2m e 2 tábuas de (1"x12") e (1"x9"), horizontais, com 0,40m de separação, exceto materiais. (desonerado)</v>
          </cell>
          <cell r="E4009" t="str">
            <v>m</v>
          </cell>
          <cell r="F4009">
            <v>9.9600000000000009</v>
          </cell>
        </row>
        <row r="4010">
          <cell r="C4010" t="str">
            <v>MT 04.40.0250 (/)</v>
          </cell>
          <cell r="D4010" t="str">
            <v>Retirada e recolocação de cerca protetora de vala, construída com montantes de (3"x3") de Pinho de 3ª, com 1,50m de comprimento, com intervalo de 6m e 1 linha de fita plástica zebrada, horizontal, exceto materiais. (desonerado)</v>
          </cell>
          <cell r="E4010" t="str">
            <v>m</v>
          </cell>
          <cell r="F4010">
            <v>3.59</v>
          </cell>
        </row>
        <row r="4011">
          <cell r="C4011" t="str">
            <v>MT 04.45 Escavação e Desmonte a Fogo</v>
          </cell>
        </row>
        <row r="4012">
          <cell r="C4012" t="str">
            <v>MT 04.45.0050 (/)</v>
          </cell>
          <cell r="D4012" t="str">
            <v>Desmonte a fogo de bloco de material de 3ª categoria (rocha viva), com volume de 1m3 a 50m3, sendo a ar comprimido tanto a perfuração como a redução a pedra-de-mão, e a explosão pelo sistema de iniciação não elétrico. (desonerado)</v>
          </cell>
          <cell r="E4012" t="str">
            <v>m3</v>
          </cell>
          <cell r="F4012">
            <v>142.16</v>
          </cell>
        </row>
        <row r="4013">
          <cell r="C4013" t="str">
            <v>MT 04.45.0100 (/)</v>
          </cell>
          <cell r="D4013" t="str">
            <v>Desmonte a fogo de bloco de material de 2ª categoria (moledo ou rocha em decomposição), com volume de 1m3 a 50m3, sendo a ar comprimido tanto a perfuração como a redução a pedra-de-mão, e a explosão pelo sistema de iniciação não elétrico, e a redução a rompedor. (desonerado)</v>
          </cell>
          <cell r="E4013" t="str">
            <v>m3</v>
          </cell>
          <cell r="F4013">
            <v>143.66999999999999</v>
          </cell>
        </row>
        <row r="4014">
          <cell r="C4014" t="str">
            <v>MT 04.45.0150 (A)</v>
          </cell>
          <cell r="D4014" t="str">
            <v>Escavação de rocha ou material de 3ª categoria, com utilização de fogo cuidadoso (Smootuing blasting), a céu aberto, em área urbana. (desonerado)</v>
          </cell>
          <cell r="E4014" t="str">
            <v>m3</v>
          </cell>
          <cell r="F4014">
            <v>112.11</v>
          </cell>
        </row>
        <row r="4016">
          <cell r="C4016" t="str">
            <v>MT 09.05 Escavação Mecânica com Retro - Escavadeira</v>
          </cell>
        </row>
        <row r="4017">
          <cell r="C4017" t="str">
            <v>MT 09.05.0050 (/)</v>
          </cell>
          <cell r="D4017" t="str">
            <v>Escavação mecânica, em material de 1ª categoria (areia, argila ou piçarra),  utilizando Retro-Escavadeira. (desonerado)</v>
          </cell>
          <cell r="E4017" t="str">
            <v>m3</v>
          </cell>
          <cell r="F4017">
            <v>5.99</v>
          </cell>
        </row>
        <row r="4019">
          <cell r="C4019" t="str">
            <v>MT 09.10 Escavação Mecânica com Escavadeira Hidráulica</v>
          </cell>
        </row>
        <row r="4020">
          <cell r="C4020" t="str">
            <v>MT 09.10.0050 (/)</v>
          </cell>
          <cell r="D4020" t="str">
            <v>Escavação mecânica, em material de 1ª categoria (areia, argila ou piçarra), utilizando Escavadeira Hidráulica de 0,78m3. (desonerado)</v>
          </cell>
          <cell r="E4020" t="str">
            <v>m3</v>
          </cell>
          <cell r="F4020">
            <v>2.39</v>
          </cell>
        </row>
        <row r="4021">
          <cell r="C4021" t="str">
            <v>MT 09.10.0100 (/)</v>
          </cell>
          <cell r="D4021" t="str">
            <v>Escavação mecânica em material mole, com escavadeira sobre esteiras tipo clam-shell, dentro da calha do rio, com alto grau de depreciação e desgaste mecânico, com presença de lamina d'água, sobre estrado de madeira apoiada no fundo do rio, onde o acesso pelas margens é inexistente, inclusive movimentação do estrado de madeira com a própria escavadeira. (desonerado)</v>
          </cell>
          <cell r="E4021" t="str">
            <v>m3</v>
          </cell>
          <cell r="F4021">
            <v>16.79</v>
          </cell>
        </row>
        <row r="4022">
          <cell r="C4022" t="str">
            <v>MT 09.15 Escavação e Remoção Mecânica a Céu Aberto com Trator</v>
          </cell>
        </row>
        <row r="4023">
          <cell r="C4023" t="str">
            <v>MT 09.15.0050 (/)</v>
          </cell>
          <cell r="D4023" t="str">
            <v>Escavação mecânica com trator tipo D-6R, em material de 1ª categoria, com transporte a 20m. (desonerado)</v>
          </cell>
          <cell r="E4023" t="str">
            <v>m3</v>
          </cell>
          <cell r="F4023">
            <v>0.74</v>
          </cell>
        </row>
        <row r="4024">
          <cell r="C4024" t="str">
            <v>MT 09.20 Dragagem</v>
          </cell>
        </row>
        <row r="4025">
          <cell r="C4025" t="str">
            <v>MT 09.20.0100 (/)</v>
          </cell>
          <cell r="D4025" t="str">
            <v>Dragagem de leito de rio ou canal, em material mole, utilizando escavadeira sobre esteiras, versão Drag-Line, com capacidade de 0,78m3. (desonerado)</v>
          </cell>
          <cell r="E4025" t="str">
            <v>m3</v>
          </cell>
          <cell r="F4025">
            <v>4.1500000000000004</v>
          </cell>
        </row>
        <row r="4026">
          <cell r="C4026" t="str">
            <v>MT 09.20.0150 (/)</v>
          </cell>
          <cell r="D4026" t="str">
            <v>Dragagem de leito de rio ou canal, em material mole, utilizando escavadeira sobre esteiras, versão Clam-Shell, com capacidade de 0,78m3. (desonerado)</v>
          </cell>
          <cell r="E4026" t="str">
            <v>m3</v>
          </cell>
          <cell r="F4026">
            <v>5</v>
          </cell>
        </row>
        <row r="4027">
          <cell r="C4027" t="str">
            <v>MT 09.25 Escavação com Equipamento de Ar Comprimido</v>
          </cell>
        </row>
        <row r="4028">
          <cell r="C4028" t="str">
            <v>MT 09.25.0050 (/)</v>
          </cell>
          <cell r="D4028" t="str">
            <v>Desmonte de bloco de material de 2ª categoria, sem utilização de explosivos, com rompedor a ar comprimido. (desonerado)</v>
          </cell>
          <cell r="E4028" t="str">
            <v>m3</v>
          </cell>
          <cell r="F4028">
            <v>304.60000000000002</v>
          </cell>
        </row>
        <row r="4029">
          <cell r="C4029" t="str">
            <v>MT 09.25.0100 (/)</v>
          </cell>
          <cell r="D4029" t="str">
            <v>Desmonte de bloco de material de 3ª categoria (rocha viva), com equipamento de ar comprimido, sem a utilização de explosivos, com volume até 1m3, inclusive redução a pedra-de-mão com o mesmo equipamento. (desonerado)</v>
          </cell>
          <cell r="E4029" t="str">
            <v>m3</v>
          </cell>
          <cell r="F4029">
            <v>135.83000000000001</v>
          </cell>
        </row>
        <row r="4030">
          <cell r="C4030" t="str">
            <v>MT 09.25.0150 (/)</v>
          </cell>
          <cell r="D4030" t="str">
            <v>Escavação em material de 2ª categoria (moledo ou rocha muito decomposta), com equipamento de ar comprimido, sem utilização de explosivos, em taludes ou valas com largura mínima de 3m até 1,50m profundidade, exclusive escoramento e limpeza. (desonerado)</v>
          </cell>
          <cell r="E4030" t="str">
            <v>m3</v>
          </cell>
          <cell r="F4030">
            <v>124.72</v>
          </cell>
        </row>
        <row r="4031">
          <cell r="C4031" t="str">
            <v>MT 09.25.0200 (/)</v>
          </cell>
          <cell r="D4031" t="str">
            <v>Escavação em material de 2ª categoria (rocha decomposta), sem uso de explosivos, utilizando equipamento de ar comprimido.  O preço se refere a taludes ou valas com largura mínima de 3m até 1,50m de profundidade, exclusive escoramento e limpeza. (desonerado)</v>
          </cell>
          <cell r="E4031" t="str">
            <v>m3</v>
          </cell>
          <cell r="F4031">
            <v>361.58</v>
          </cell>
        </row>
        <row r="4033">
          <cell r="C4033" t="str">
            <v>MT 09.25.0250 (/)</v>
          </cell>
          <cell r="D4033" t="str">
            <v>Escavação em material de 3ª categoria (rocha viva), sem uso de explosivos, utilizando equipamento de ar comprimido e serração com brocas, seguida de encunhamento.  O preço se refere a taludes com largura mínima de 1,50m até 3m, inclusive limpeza com trator carregadeira e retro escavadeira, com motor diesel de 79CV e capacidade da caçamba de 0,76m3, com operador. (desonerado)</v>
          </cell>
          <cell r="E4033" t="str">
            <v>m3</v>
          </cell>
          <cell r="F4033">
            <v>1052.5899999999999</v>
          </cell>
        </row>
        <row r="4034">
          <cell r="C4034" t="str">
            <v>MT 09.25.0300 (/)</v>
          </cell>
          <cell r="D4034" t="str">
            <v>Escavação em material de 3ª categoria (rocha viva), sem uso de explosivos, utilizando equipamento de ar comprimido e serração com brocas, seguida de encunhamento.  O preço se refere a taludes com largura mínima de 3m, inclusive limpeza manual. (desonerado)</v>
          </cell>
          <cell r="E4034" t="str">
            <v>m3</v>
          </cell>
          <cell r="F4034">
            <v>875.01</v>
          </cell>
        </row>
        <row r="4035">
          <cell r="C4035" t="str">
            <v>MT 09.25.0350 (/)</v>
          </cell>
          <cell r="D4035" t="str">
            <v>Escavação em material de 3ª categoria (rocha sã fraturada), sem uso de explosivos, utilizando equipamento de ar comprimido e encunhamento generalizado.  O preço se refere a taludes ou valas com largura mínima de 3m até 1,50m de profundidade, exclusive escoramento e limpeza. (desonerado)</v>
          </cell>
          <cell r="E4035" t="str">
            <v>m3</v>
          </cell>
          <cell r="F4035">
            <v>375.58</v>
          </cell>
        </row>
        <row r="4037">
          <cell r="C4037" t="str">
            <v>MT 14.05 Aterro e Compactação Manual</v>
          </cell>
        </row>
        <row r="4038">
          <cell r="C4038" t="str">
            <v>MT 14.05.0050 (/)</v>
          </cell>
          <cell r="D4038" t="str">
            <v>Aterro com material de 1ª categoria, compactado manualmente em camadas de 20cm, incluindo 2 tiros de pá, inclusive espalhamento e rega, exclusive material e transporte. (desonerado)</v>
          </cell>
          <cell r="E4038" t="str">
            <v>m3</v>
          </cell>
          <cell r="F4038">
            <v>58.36</v>
          </cell>
        </row>
        <row r="4039">
          <cell r="C4039" t="str">
            <v>MT 14.05.0100 (/)</v>
          </cell>
          <cell r="D4039" t="str">
            <v>Compactação de aterro em camadas de 15cm, com maço. (desonerado)</v>
          </cell>
          <cell r="E4039" t="str">
            <v>m3</v>
          </cell>
          <cell r="F4039">
            <v>36.31</v>
          </cell>
        </row>
        <row r="4040">
          <cell r="C4040" t="str">
            <v>MT 14.05.0150 (/)</v>
          </cell>
          <cell r="D4040" t="str">
            <v>Compactação de aterro em camadas de 20cm, com maço. (desonerado)</v>
          </cell>
          <cell r="E4040" t="str">
            <v>m3</v>
          </cell>
          <cell r="F4040">
            <v>32.42</v>
          </cell>
        </row>
        <row r="4041">
          <cell r="C4041" t="str">
            <v>MT 14.05.0200 (/)</v>
          </cell>
          <cell r="D4041" t="str">
            <v>Compactação de material de 1ª categoria, inclusive descarga de Caminhão Basculante, movimentação a 1 tiro de pá, espalhamento e compactação manual em camadas de 30cm de material apiloado, exclusive material. (desonerado)</v>
          </cell>
          <cell r="E4041" t="str">
            <v>m3</v>
          </cell>
          <cell r="F4041">
            <v>33.659999999999997</v>
          </cell>
        </row>
        <row r="4042">
          <cell r="C4042" t="str">
            <v>MT 14.05.0250 (/)</v>
          </cell>
          <cell r="D4042" t="str">
            <v>Reaterro de vala, compactado a maço, em camadas de 30cm de espessura máxima, com material de boa qualidade. (desonerado)</v>
          </cell>
          <cell r="E4042" t="str">
            <v>m3</v>
          </cell>
          <cell r="F4042">
            <v>27.23</v>
          </cell>
        </row>
        <row r="4043">
          <cell r="C4043" t="str">
            <v>MT 14.05.0300 (/)</v>
          </cell>
          <cell r="D4043" t="str">
            <v>Reaterro de vala, com pó-de-pedra, compactado manualmente, inclusive fornecimento do material. (desonerado)</v>
          </cell>
          <cell r="E4043" t="str">
            <v>m3</v>
          </cell>
          <cell r="F4043">
            <v>100.96</v>
          </cell>
        </row>
        <row r="4044">
          <cell r="C4044" t="str">
            <v>MT 14.10 Aterro e Compactação Mecânica</v>
          </cell>
        </row>
        <row r="4045">
          <cell r="C4045" t="str">
            <v>MT 14.10.0050 (/)</v>
          </cell>
          <cell r="D4045" t="str">
            <v>Aterro com material de 1ª categoria, espalhado com motoniveladora,  em camadas de 20cm de material adensado, regado por Caminhão Tanque e compactado a 95% com Rolo Pé de Carneiro, auto propelido,  intervindo 2 serventes, exclusive o fornecimento do material. (desonerado)</v>
          </cell>
          <cell r="E4045" t="str">
            <v>m3</v>
          </cell>
          <cell r="F4045">
            <v>1.03</v>
          </cell>
        </row>
        <row r="4046">
          <cell r="C4046" t="str">
            <v>MT 14.10.0075 (/)</v>
          </cell>
          <cell r="D4046" t="str">
            <v>Aterro com material de 1ª categoria, espalhado com retro-escavadeira, em camadas de 20cm, utilizando rolo compactador, com intervenção de 2 serventes, inclusive rega, exclusive fornecimento do material. (desonerado)</v>
          </cell>
          <cell r="E4046" t="str">
            <v>m3</v>
          </cell>
          <cell r="F4046">
            <v>2.85</v>
          </cell>
        </row>
        <row r="4047">
          <cell r="C4047" t="str">
            <v>MT 14.10.0100 (/)</v>
          </cell>
          <cell r="D4047" t="str">
            <v>Aterro de vala com trator carregadeira e retro-escavadeira, com material de boa qualidade, em camadas de 20cm, utilizando  Vibro Compactador Portátil e operador, com intervenção de 2 serventes,  exclusive o fornecimento do material. (desonerado)</v>
          </cell>
          <cell r="E4047" t="str">
            <v>m3</v>
          </cell>
          <cell r="F4047">
            <v>3.39</v>
          </cell>
        </row>
        <row r="4048">
          <cell r="C4048" t="str">
            <v>MT 14.15 Preparo do Solo</v>
          </cell>
        </row>
        <row r="4049">
          <cell r="C4049" t="str">
            <v>MT 14.15.0050 (A)</v>
          </cell>
          <cell r="D4049" t="str">
            <v>Preparo de solo até 30cm de profundidade, compreedendo escavação e acerto manuais e compactação mecânica com remoção até 20m. (desonerado)</v>
          </cell>
          <cell r="E4049" t="str">
            <v>m2</v>
          </cell>
          <cell r="F4049">
            <v>9.99</v>
          </cell>
        </row>
        <row r="4051">
          <cell r="C4051" t="str">
            <v>MT 19.05 Espalhamento de Solo Mecânico</v>
          </cell>
        </row>
        <row r="4052">
          <cell r="C4052" t="str">
            <v>MT 19.05.0050 (/)</v>
          </cell>
          <cell r="D4052" t="str">
            <v>Espalhamento de material de 1ª categoria com motoniveladora, exclusive o fornecimento do material. (desonerado)</v>
          </cell>
          <cell r="E4052" t="str">
            <v>m3</v>
          </cell>
          <cell r="F4052">
            <v>0.54</v>
          </cell>
        </row>
        <row r="4056">
          <cell r="C4056" t="str">
            <v>PJ 04.05 Fornecimento de Plantas de Cobertura</v>
          </cell>
        </row>
        <row r="4057">
          <cell r="C4057" t="str">
            <v>PJ 04.05.0410 (/)</v>
          </cell>
          <cell r="D4057" t="str">
            <v>Espécies vegetais com altura de (0,40 a 1,50)m, tipo Gardenia Jasminóides (Jasmim do Cabo), Alpínia Purpurata (Gengibre Vermelho), Cordyline Terminalis (Dracena Vermelha), Dieffenbachia Amoema (Comigo Ninguém Pode) ou similar e considerando 4 mudas por m2.  Fornecimento. (desonerado)</v>
          </cell>
          <cell r="E4057" t="str">
            <v>m2</v>
          </cell>
          <cell r="F4057">
            <v>64</v>
          </cell>
        </row>
        <row r="4058">
          <cell r="C4058" t="str">
            <v>PJ 04.05.0420 (/)</v>
          </cell>
          <cell r="D4058" t="str">
            <v>Espécies vegetais com altura de (0,60 a 1,50)m, tipo Calliandra Tweedii (Esponjinha Vermelha), Hibiscus Rosa-Sinensis (Hibisco Argentino), Malvaviscus Arboreus (Hibisco Colibri) ou similar e considerando 4 mudas por m2.  Fornecimento. (desonerado)</v>
          </cell>
          <cell r="E4058" t="str">
            <v>m2</v>
          </cell>
          <cell r="F4058">
            <v>32</v>
          </cell>
        </row>
        <row r="4059">
          <cell r="C4059" t="str">
            <v>PJ 04.05.0520 (/)</v>
          </cell>
          <cell r="D4059" t="str">
            <v>Espécies vegetais com altura de (0,25 a 1,00)m, tipo Sanchezia Nobilis (Sanquésia), Allamanda SP (Alamanda), Anthurium Andraeanum (Antúrio de Flor), Alocasia Cucullata (Inhame Chines), Crinum Asiaticum (Crino Branco), Panbanus Veitchi (Pandano Veitchi), Spathoglottis Plicata (Orquidea Violeta) ou similar e considerando 8 mudas por m2.  Fornecimento. (desonerado)</v>
          </cell>
          <cell r="E4059" t="str">
            <v>m2</v>
          </cell>
          <cell r="F4059">
            <v>64</v>
          </cell>
        </row>
        <row r="4060">
          <cell r="C4060" t="str">
            <v>PJ 04.05.0530 (/)</v>
          </cell>
          <cell r="D4060" t="str">
            <v>Espécies vegetais com altura de (0,40 a 1,50)m, tipo Arundina Bambusifolia (Orquidea Bambu), Jatropha Podagrica (Batata do Inferno), Strelitzia Reginae (Flor Ave do Paraiso), Heliconia Angusta (Falsa Ave do Paraiso) ou similar e considerando 8 mudas por m2.  Fornecimento. (desonerado)</v>
          </cell>
          <cell r="E4060" t="str">
            <v>m2</v>
          </cell>
          <cell r="F4060">
            <v>104</v>
          </cell>
        </row>
        <row r="4061">
          <cell r="C4061" t="str">
            <v>PJ 04.05.0610 (/)</v>
          </cell>
          <cell r="D4061" t="str">
            <v>Espécies vegetais com altura de (0,10 a 0,40)m, tipo Jasminum Nitidum (Jasmim Estrela), Barleria Cristata (Caetizinho), Canna Denudata (Cana da India), Canna x Generallis (Cana-Indica, Biri), Curculigo Capitulata (Curculigo), Dichorisandra Thyrsiflora (Gengibre Azul), Ixora SP (Ixora Anã), Kalanchoe Gastonis-Bonnieri (Planta da Vida), Maranta Arundinacea (Araruta), Tradescantia Spathacea (Rhoeo), Zantedeschia Aethiopica (Copo de Leite) ou similar e considerando 12 mudas por m2.  Fornecimento. (desonerado)</v>
          </cell>
          <cell r="E4061" t="str">
            <v>m2</v>
          </cell>
          <cell r="F4061">
            <v>120</v>
          </cell>
        </row>
        <row r="4062">
          <cell r="C4062" t="str">
            <v>PJ 04.05.0630 (/)</v>
          </cell>
          <cell r="D4062" t="str">
            <v>Espécies vegetais com altura de (0,20 a 0,80)m, tipo Helicônia Psittacorum (Helicônia Papagaio), Xanthosoma Lindeni (Xantia), Calathea Zebrina (Calatea Zebra), Jasminum Sambac (Bogari) ou similar e considerando 12 mudas por m2.  Fornecimento. (desonerado)</v>
          </cell>
          <cell r="E4062" t="str">
            <v>m2</v>
          </cell>
          <cell r="F4062">
            <v>96</v>
          </cell>
        </row>
        <row r="4063">
          <cell r="C4063" t="str">
            <v>PJ 04.05.0710 (/)</v>
          </cell>
          <cell r="D4063" t="str">
            <v>Espécies vegetais com altura de (0,15 a 0,40)m, tipo Pachystachys Lutea (Camarão Amarelo), Asparagus Densiflorus "Sprengeri" (Aspasgo/Bambuzinho), Justiça Brandegeana / Beloperone Guttata (Camarão Vermelho), Penta Laceolata (Penta), Strobilanthes Dyerianus (Escudo Persa), Nephrolepis Exaltata (Samambaia Crespa) ou similar e considerando 16 mudas por m2.  Fornecimento. (desonerado)</v>
          </cell>
          <cell r="E4063" t="str">
            <v>m2</v>
          </cell>
          <cell r="F4063">
            <v>48</v>
          </cell>
        </row>
        <row r="4064">
          <cell r="C4064" t="str">
            <v>PJ 04.05.0720 (/)</v>
          </cell>
          <cell r="D4064" t="str">
            <v>Espécies vegetais com altura de (0,20 a 0,40)m, tipo Ctenanthe Setosa (Maranta Cinza), Calathea Makoyana (Maranta Pavão), Belamcanda Chinensis (Flor Leopardo), Miscanthus Sinensis (Capim Zebra), Nephrolepis Pectinata (Samambaia Paulista), Sansevieira Trifasciata "Laurentii" (Espada de São Jorge) ou similar e considerando 16 mudas por m2.  Fornecimento. (desonerado)</v>
          </cell>
          <cell r="E4064" t="str">
            <v>m2</v>
          </cell>
          <cell r="F4064">
            <v>46.4</v>
          </cell>
        </row>
        <row r="4065">
          <cell r="C4065" t="str">
            <v>PJ 04.05.0800 (/)</v>
          </cell>
          <cell r="D4065" t="str">
            <v>Espécies vegetais com altura de (0,10 a 0,20)m, tipo Cuphea Gracilis (Érica), Acalypha Reptans (Rabo de Gato / Mini Acalifa), Arachis Repens (Grama Amendoim), Asystasia Gangetica ou Coromandedeliana (Asistásia), Bulbeline Frutescens ou Caulescens (Bulbine), Chlorophytum Comosum Variegatum (Clorofito), Duranta Repens (Pingo de Ouro / Violeteira), Evolvulus Glomeratus (Evolvolo), Hemigrafhis Colorata (Hera-Roxa), Ophiopogon Japonicus (Pele-de-Urso), Peristrophe Augustifolia (Periquito Amarelo), Pilea Cadierei (Piléia / Planta Alumínio), Pilea Microphylla (Brilhantina), Ruellia Squarrosa (Ruélia-Roxa), Schizocentron Elegans (Quaresminha), Scindapsus Aureus (Jibóia), Setcreasea Purpurea ou Trandescantia Pallida (Setcresea), Spilanthes Repens (Margaridinha Rasteira), Syngonium Podophyllum (Maracanã Rajado), Tradescantia Zebrina ou Zebrina Pendula (Trapoeraba Roxa), Tradescantia Zebrina Purpusii ou Zebrina Purpusii (Trapoeraba Roxa), Wedelia Paludosa ou Spangineticola Trilobata (Margaridão) ou similar e considerando 25 mudas por m2.  Fornecimento. (desonerado)</v>
          </cell>
          <cell r="E4065" t="str">
            <v>m2</v>
          </cell>
          <cell r="F4065">
            <v>12.5</v>
          </cell>
        </row>
        <row r="4066">
          <cell r="C4066" t="str">
            <v>PJ 04.05.0820 (/)</v>
          </cell>
          <cell r="D4066" t="str">
            <v>Espécies vegetais com altura de (0,10 a 0,30)m, tipo Lantana Camara (Cambará), Ajuga Reptans (Ajuga), barleria Repens (Barléria-Vermelha), Catharanthuns Roseus (Vinca), Coreopsis Lanceolata (Margaridinha Amarela), Euphorbia Millii (Coroa-de-Cristo Pequena), Iresine Herbstii (Orelha-de-Macaco), Lantana Sellowiana (Lantana), Lantana Undulata (Lantana Branca), Plectranthus Nummlarius (Dólar), Portulaca Grandiflora (Onze-Horas), Salvia Splendens (Sálvia), Selaginella Umbrosa (Selaginela), Senecio Douglasii (Cinerária), Solanum Violaefolium (Solano- Rasteiro), Tulbaghia Violacea (Junquilho-Alho-Social), Unxia Kubitzkii (Botão-de-Ouro) ou similar e considerando 25 mudas por m2.  Fornecimento. (desonerado)</v>
          </cell>
          <cell r="E4066" t="str">
            <v>m2</v>
          </cell>
          <cell r="F4066">
            <v>12.5</v>
          </cell>
        </row>
        <row r="4067">
          <cell r="C4067" t="str">
            <v>PJ 04.05.0830 (/)</v>
          </cell>
          <cell r="D4067" t="str">
            <v>Espécies vegetais com altura de (0,10 a 0,20)m, tipo Hemerocallis Flava (Hemerocacalis, Lirio), Begonia Cucullata ou Semperflorens (Azedinha do Brejo), Coreopsis Grandiflora (Camomila), Episcia Cupreata (Violeta Vermelha), Fittonia Verschaffeltii (Planta Mosaico), Impatiens Waleriana (Maria-Sem-Vergonha), Maranta Leuconeura (Barriga de Sapo), Petúnia Hybrida (Petúnia), Tagetes Patula (Cravo-Francês), Verbena Hibrida (Verbena / Camaradinha) ou similar e considerando 25 mudas por m2.  Fornecimento. (desonerado)</v>
          </cell>
          <cell r="E4067" t="str">
            <v>m2</v>
          </cell>
          <cell r="F4067">
            <v>30.75</v>
          </cell>
        </row>
        <row r="4068">
          <cell r="C4068" t="str">
            <v>PJ 04.05.0860 (/)</v>
          </cell>
          <cell r="D4068" t="str">
            <v>Espécies vegetais com altura de (0,15 a 0,30)m, tipo Ophiopogon jaburan (Barba - de - Serpente), Kalanchoe Blossfeldiana (Calancoê), Maranta Bicolor (Caetê) ou similar e considerando 25 mudas por m2.  Fornecimento. (desonerado)</v>
          </cell>
          <cell r="E4068" t="str">
            <v>m2</v>
          </cell>
          <cell r="F4068">
            <v>50</v>
          </cell>
        </row>
        <row r="4069">
          <cell r="C4069" t="str">
            <v>PJ 04.10 Plantio de Gramas e Leguminosas</v>
          </cell>
        </row>
        <row r="4070">
          <cell r="C4070" t="str">
            <v>PJ 04.10.0050 (A)</v>
          </cell>
          <cell r="D4070" t="str">
            <v>Plantio de plantas de cobertura, conforme Projeto FPJ. (desonerado)</v>
          </cell>
          <cell r="E4070" t="str">
            <v>un</v>
          </cell>
          <cell r="F4070">
            <v>0.38</v>
          </cell>
        </row>
        <row r="4071">
          <cell r="C4071" t="str">
            <v>PJ 04.10.0052 (/)</v>
          </cell>
          <cell r="D4071" t="str">
            <v>Plantio de cobertura vegetal, considerando 4 mudas por m2. (desonerado)</v>
          </cell>
          <cell r="E4071" t="str">
            <v>m2</v>
          </cell>
          <cell r="F4071">
            <v>1.52</v>
          </cell>
        </row>
        <row r="4072">
          <cell r="C4072" t="str">
            <v>PJ 04.10.0053 (/)</v>
          </cell>
          <cell r="D4072" t="str">
            <v>Plantio de cobertura vegetal, considerando 8 mudas por m2. (desonerado)</v>
          </cell>
          <cell r="E4072" t="str">
            <v>m2</v>
          </cell>
          <cell r="F4072">
            <v>3.04</v>
          </cell>
        </row>
        <row r="4073">
          <cell r="C4073" t="str">
            <v>PJ 04.10.0056 (/)</v>
          </cell>
          <cell r="D4073" t="str">
            <v>Plantio de cobertura vegetal, considerando 12 mudas por m2. (desonerado)</v>
          </cell>
          <cell r="E4073" t="str">
            <v>m2</v>
          </cell>
          <cell r="F4073">
            <v>4.5599999999999996</v>
          </cell>
        </row>
        <row r="4074">
          <cell r="C4074" t="str">
            <v>PJ 04.10.0059 (/)</v>
          </cell>
          <cell r="D4074" t="str">
            <v>Plantio de cobertura vegetal, considerando 16 mudas por m2. (desonerado)</v>
          </cell>
          <cell r="E4074" t="str">
            <v>m2</v>
          </cell>
          <cell r="F4074">
            <v>6.08</v>
          </cell>
        </row>
        <row r="4075">
          <cell r="C4075" t="str">
            <v>PJ 04.10.0065 (/)</v>
          </cell>
          <cell r="D4075" t="str">
            <v>Plantio de cobertura vegetal, considerando 25 mudas por m2. (desonerado)</v>
          </cell>
          <cell r="E4075" t="str">
            <v>m2</v>
          </cell>
          <cell r="F4075">
            <v>9.5</v>
          </cell>
        </row>
        <row r="4076">
          <cell r="C4076" t="str">
            <v>PJ 04.10.0100 (A)</v>
          </cell>
          <cell r="D4076" t="str">
            <v>Plantio de grama em placas, tipo São Carlos, Batatais ou Larga, inclusive o fornecimento da grama, terra preta, preparo de terreno e calagem. (desonerado)</v>
          </cell>
          <cell r="E4076" t="str">
            <v>m2</v>
          </cell>
          <cell r="F4076">
            <v>18.2</v>
          </cell>
        </row>
        <row r="4077">
          <cell r="C4077" t="str">
            <v>PJ 04.10.0106 (/)</v>
          </cell>
          <cell r="D4077" t="str">
            <v>Plantio de grama, incluindo preparo do terreno com 10cm de saibro e 5cm de terra estrumada, exclusive fornecimento da grama. (desonerado)</v>
          </cell>
          <cell r="E4077" t="str">
            <v>m2</v>
          </cell>
          <cell r="F4077">
            <v>20.89</v>
          </cell>
        </row>
        <row r="4078">
          <cell r="C4078" t="str">
            <v>PJ 04.10.0109 (/)</v>
          </cell>
          <cell r="D4078" t="str">
            <v>Plantio de grama, tipo Stenotaphrum Secundatum Variação Variegatum, inclusive transporte e fornecimento. (desonerado)</v>
          </cell>
          <cell r="E4078" t="str">
            <v>m2</v>
          </cell>
          <cell r="F4078">
            <v>20.87</v>
          </cell>
        </row>
        <row r="4079">
          <cell r="C4079" t="str">
            <v>PJ 04.10.0112 (/)</v>
          </cell>
          <cell r="D4079" t="str">
            <v>Plantio de grama, tipo Zoizia Japonica, inclusive fornecimento. (desonerado)</v>
          </cell>
          <cell r="E4079" t="str">
            <v>m2</v>
          </cell>
          <cell r="F4079">
            <v>15.73</v>
          </cell>
        </row>
        <row r="4080">
          <cell r="C4080" t="str">
            <v>PJ 04.10.0150 (/)</v>
          </cell>
          <cell r="D4080" t="str">
            <v>Plantio de grama em placas, tipo São Carlos, Batatais ou Larga, inclusive compra e arrancamento no local de origem, carga, transporte, descarga e preparo do terreno, para recomposição de áreas gramadas eventualmente danificadas. (desonerado)</v>
          </cell>
          <cell r="E4080" t="str">
            <v>m2</v>
          </cell>
          <cell r="F4080">
            <v>14.92</v>
          </cell>
        </row>
        <row r="4081">
          <cell r="C4081" t="str">
            <v>PJ 04.10.0500 (/)</v>
          </cell>
          <cell r="D4081" t="str">
            <v>Biomanta vegetal para quantidades de até 500,00m2, incluindo coveamento, plantio de sementes de espécies nativas da região, insumos para adubação e irrigação.  Fornecimento e colocação. (desonerado)</v>
          </cell>
          <cell r="E4081" t="str">
            <v>m2</v>
          </cell>
          <cell r="F4081">
            <v>51.61</v>
          </cell>
        </row>
        <row r="4082">
          <cell r="C4082" t="str">
            <v>PJ 04.10.0550 (/)</v>
          </cell>
          <cell r="D4082" t="str">
            <v>Biomanta vegetal para quantidades de 501,00m2 a 1.000,00m2, incluindo coveamento, plantio de sementes de espécies nativas da região, insumos para adubação e irrigação.  Fornecimento e colocação. (desonerado)</v>
          </cell>
          <cell r="E4082" t="str">
            <v>m2</v>
          </cell>
          <cell r="F4082">
            <v>48.34</v>
          </cell>
        </row>
        <row r="4083">
          <cell r="C4083" t="str">
            <v>PJ 04.10.0600 (/)</v>
          </cell>
          <cell r="D4083" t="str">
            <v>Biomanta vegetal para quantidades superiores a 1.000,00m2, incluindo coveamento, plantio de sementes de espécies nativas da região, insumos para adubação e irrigação.  Fornecimento e colocação. (desonerado)</v>
          </cell>
          <cell r="E4083" t="str">
            <v>m2</v>
          </cell>
          <cell r="F4083">
            <v>45.08</v>
          </cell>
        </row>
        <row r="4084">
          <cell r="C4084" t="str">
            <v>PJ 04.20 Gramas Sintéticas</v>
          </cell>
        </row>
        <row r="4085">
          <cell r="C4085" t="str">
            <v>PJ 04.20.0050 (/)</v>
          </cell>
          <cell r="D4085" t="str">
            <v>Grama sintética Européia, em rolos, com fios de 28mm de comprimento, Flexigrass FLP PP 28mm ou similar, na cor verde, inclusive mão-de-obra especializada para execução de serviços, fornecimento e instalação de faixas de grama sintética branca para as demarcações do campo, regularização com areia adequada e transporte do material até o local dos serviços.  Fornecimento e colocação. (desonerado)</v>
          </cell>
          <cell r="E4085" t="str">
            <v>m2</v>
          </cell>
          <cell r="F4085">
            <v>108.61</v>
          </cell>
        </row>
        <row r="4086">
          <cell r="C4086" t="str">
            <v>PJ 04.20.0055 (/)</v>
          </cell>
          <cell r="D4086"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exclusive base asfáltica, mureta perimetral para contenção da base, canaleta perimetral para coleta e escoamento da água e preparo de terreno.  Fornecimento e colocação. (desonerado)</v>
          </cell>
          <cell r="E4086" t="str">
            <v>m2</v>
          </cell>
          <cell r="F4086">
            <v>99</v>
          </cell>
        </row>
        <row r="4087">
          <cell r="C4087" t="str">
            <v>PJ 04.20.0100 (/)</v>
          </cell>
          <cell r="D4087" t="str">
            <v>Grama sintética européia auto-drenante em rolos para campo de futebol e afins, composto de base primária em ráfia de PP (polipropileno) adicionada de reforço dimensional tipo "cabelo de anjo" revestidos por baixo com camada de latex preto de alta resistência e microporos para drenagem de águas pluviais, tufada com fios de 30mm de altura em fibra de PP (polipropileno) fibrilado 8800 DTEX, na cor verde, com densidade de 16.400 pontos por metro quadrado, rolos unidos com fita especial em tecido de poliester e adesivo de poliuretano bicomponente a prova d'água e demarcação com linhas de grama branca do mesmo material e preenchida com lastro de 30Kg/m2 de areia quartsoza tipo AB40/50.  Colocação. (desonerado)</v>
          </cell>
          <cell r="E4087" t="str">
            <v>m2</v>
          </cell>
          <cell r="F4087">
            <v>11.67</v>
          </cell>
        </row>
        <row r="4088">
          <cell r="C4088" t="str">
            <v>PJ 04.20.0105 (/)</v>
          </cell>
          <cell r="D4088"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base asfáltica drenante composta de camadas niveladas de brita Nº 2 e pedrisco, imprimadas com emulsão asfáltica e compactadas na espessura de 10cm, mureta perimetral em blocos de concreto de (15 x 20 x 40)cm para contenção da base; exclusive canaleta perimetral para coleta e escoamento da água e preparo de terreno.  Fornecimento e colocação. (desonerado)</v>
          </cell>
          <cell r="E4088" t="str">
            <v>m2</v>
          </cell>
          <cell r="F4088">
            <v>136.18</v>
          </cell>
        </row>
        <row r="4089">
          <cell r="C4089" t="str">
            <v>PJ 04.20.0500 (/)</v>
          </cell>
          <cell r="D4089" t="str">
            <v>Remoção de grama sintética, inclusive carga, descarga e transporte a 30 Km. (desonerado)</v>
          </cell>
          <cell r="E4089" t="str">
            <v>m2</v>
          </cell>
          <cell r="F4089">
            <v>4.67</v>
          </cell>
        </row>
        <row r="4091">
          <cell r="C4091" t="str">
            <v>PJ 09.05 Plantio de Árvores e Arbustos</v>
          </cell>
        </row>
        <row r="4092">
          <cell r="C4092" t="str">
            <v>PJ 09.05.0050 (/)</v>
          </cell>
          <cell r="D4092" t="str">
            <v>Amarrio de mudas de árvore ao tutor, com fitilho plástico, exclusive este. (desonerado)</v>
          </cell>
          <cell r="E4092" t="str">
            <v>un</v>
          </cell>
          <cell r="F4092">
            <v>0.65</v>
          </cell>
        </row>
        <row r="4093">
          <cell r="C4093" t="str">
            <v>PJ 09.05.0100 (A)</v>
          </cell>
          <cell r="D4093" t="str">
            <v>Plantio de arbusto para jardim, conforme Projeto FPJ. (desonerado)</v>
          </cell>
          <cell r="E4093" t="str">
            <v>un</v>
          </cell>
          <cell r="F4093">
            <v>1.1000000000000001</v>
          </cell>
        </row>
        <row r="4094">
          <cell r="C4094" t="str">
            <v>PJ 09.05.0150 (/)</v>
          </cell>
          <cell r="D4094" t="str">
            <v>Mudas com 50cm a 70cm de altura, plantio em encosta, exclusive tutor, inclusive abertura da cova. (desonerado)</v>
          </cell>
          <cell r="E4094" t="str">
            <v>un</v>
          </cell>
          <cell r="F4094">
            <v>2.0699999999999998</v>
          </cell>
        </row>
        <row r="4095">
          <cell r="C4095" t="str">
            <v>PJ 09.05.0201 (/)</v>
          </cell>
          <cell r="D4095" t="str">
            <v>Plantio de árvore de 2,50m de altura, de qualquer espécie, em logradouro público, inclusive transporte, abertura de cova de (80 x 80 x 80)cm, terra estrumada, estaca de madeira (tutor), amarrio com fitilho e retirada do material excedente, exclusive o fornecimento da árvore, tento, demolição e recomposição de passeio. (desonerado)</v>
          </cell>
          <cell r="E4095" t="str">
            <v>un</v>
          </cell>
          <cell r="F4095">
            <v>158.38999999999999</v>
          </cell>
        </row>
        <row r="4096">
          <cell r="C4096" t="str">
            <v>PJ 09.05.0205 (/)</v>
          </cell>
          <cell r="D4096" t="str">
            <v>Plantio de arvore de 2,50m de altura, de qualquer especie, em logradouro publico, inclusive transporte, abertura de cova de (0,60 x 1,50 x 1,00)m, terra estrumada, estaca de madeira (tutor), amarrio com fitilho e retirada do material excedente, exclusive o fornecimento da arvore, plantio de cobertura, tento, demolicao e recomposicao de passeio. (desonerado)</v>
          </cell>
          <cell r="E4096" t="str">
            <v>un</v>
          </cell>
          <cell r="F4096">
            <v>187.43</v>
          </cell>
        </row>
        <row r="4097">
          <cell r="C4097" t="str">
            <v>PJ 09.05.0210 (/)</v>
          </cell>
          <cell r="D4097" t="str">
            <v>Plantio de árvore de 2,50m de altura, de qualquer especie, em logradouro publico, inclusive transporte, abertura de cova de (0,70 x 1,50 x 1,00)m, terra estrumada, estaca de madeira (tutor), amarrio com fitilho e retirada do material excedente, exclusive o fornecimento da arvore, plantio de cobertura, tento, demolicao e recomposicao de passeio. (desonerado)</v>
          </cell>
          <cell r="E4097" t="str">
            <v>un</v>
          </cell>
          <cell r="F4097">
            <v>211.95</v>
          </cell>
        </row>
        <row r="4098">
          <cell r="C4098" t="str">
            <v>PJ 09.05.0215 (/)</v>
          </cell>
          <cell r="D4098" t="str">
            <v>Plantio de arvore de 2,50m de altura, de qualquer especie, em logradouro publico, inclusive transporte, abertura de cova de (0,80 x 1,50 x 1,00)m, terra estrumada, estaca de madeira (tutor), amarrio com fitilho e retirada do material excedente, exclusive o fornecimento da arvore, plantio de cobertura, tento, demolicao e recomposicao de passeio. (desonerado)</v>
          </cell>
          <cell r="E4098" t="str">
            <v>un</v>
          </cell>
          <cell r="F4098">
            <v>236.46</v>
          </cell>
        </row>
        <row r="4099">
          <cell r="C4099" t="str">
            <v>PJ 09.05.0220 (/)</v>
          </cell>
          <cell r="D4099" t="str">
            <v>Plantio de arvore de 2,50m de altura, de qualquer especie, em logradouro publico, inclusive transporte, abertura de cova de (0,90 x 1,50 x 1,00)m, terra estrumada, estaca de madeira (tutor), amarrio com fitilho e retirada do material excedente, exclusive o fornecimento da arvore, plantio de cobertura, tento, demolicao e recomposicao de passeio. (desonerado)</v>
          </cell>
          <cell r="E4099" t="str">
            <v>un</v>
          </cell>
          <cell r="F4099">
            <v>260.98</v>
          </cell>
        </row>
        <row r="4100">
          <cell r="C4100" t="str">
            <v>PJ 09.05.0225 (/)</v>
          </cell>
          <cell r="D4100" t="str">
            <v>Plantio de arvore de 2,50m de altura, de qualquer especie, em logradouro publico, inclusive transporte, abertura de cova de (1,00 x 1,50 x 1,00)m, terra estrumada, estaca de madeira (tutor), amarrio com fitilho e retirada do material excedente, exclusive o fornecimento da arvore, plantio de cobertura, tento, demolicao e recomposicao de passeio. (desonerado)</v>
          </cell>
          <cell r="E4100" t="str">
            <v>un</v>
          </cell>
          <cell r="F4100">
            <v>285.49</v>
          </cell>
        </row>
        <row r="4101">
          <cell r="C4101" t="str">
            <v>PJ 09.05.0230 (/)</v>
          </cell>
          <cell r="D4101" t="str">
            <v>Plantio de arvore de 2,50m de altura, de qualquer especie, em logradouro publico, inclusive transporte, abertura de cova de (1,10 x 1,50 x 1,00)m, terra estrumada, estaca de madeira (tutor), amarrio com fitilho e retirada do material excedente, exclusive o fornecimento da arvore, plantio de cobertura, tento, demolicao e recomposicao de passeio. (desonerado)</v>
          </cell>
          <cell r="E4101" t="str">
            <v>un</v>
          </cell>
          <cell r="F4101">
            <v>310</v>
          </cell>
        </row>
        <row r="4102">
          <cell r="C4102" t="str">
            <v>PJ 09.05.0235 (/)</v>
          </cell>
          <cell r="D4102" t="str">
            <v>Plantio de arvore de 2,50m de altura, de qualquer especie, em logradouro publico, inclusive transporte, abertura de cova de (1,20 x 1,50 x 1,00)m, terra estrumada, estaca de madeira (tutor), amarrio com fitilho e retirada do material excedente, exclusive o fornecimento da arvore, plantio de cobertura, tento, demolicao e recomposicao de passeio. (desonerado)</v>
          </cell>
          <cell r="E4102" t="str">
            <v>un</v>
          </cell>
          <cell r="F4102">
            <v>334.51</v>
          </cell>
        </row>
        <row r="4103">
          <cell r="C4103" t="str">
            <v>PJ 09.05.0240 (/)</v>
          </cell>
          <cell r="D4103" t="str">
            <v>Plantio de arvore de 2,50m de altura, de qualquer especie, em logradouro publico, inclusive transporte, abertura de cova de (1,30 x 1,50 x 1,00)m, terra estrumada, estaca de madeira (tutor), amarrio com fitilho e retirada do material excedente, exclusive o fornecimento da arvore, plantio de cobertura, tento, demolicao e recomposicao de passeio. (desonerado)</v>
          </cell>
          <cell r="E4103" t="str">
            <v>un</v>
          </cell>
          <cell r="F4103">
            <v>359.02</v>
          </cell>
        </row>
        <row r="4104">
          <cell r="C4104" t="str">
            <v>PJ 09.05.0245 (/)</v>
          </cell>
          <cell r="D4104" t="str">
            <v>Plantio de arvore de 2,50m de altura, de qualquer especie, em logradouro publico, inclusive transporte, abertura de cova de (1,40 x 1,50 x 1,00)m, terra estrumada, estaca de madeira (tutor), amarrio com fitilho e retirada do material excedente, exclusive o fornecimento da arvore, plantio de cobertura, tento, demolicao e recomposicao de passeio. (desonerado)</v>
          </cell>
          <cell r="E4104" t="str">
            <v>un</v>
          </cell>
          <cell r="F4104">
            <v>383.54</v>
          </cell>
        </row>
        <row r="4105">
          <cell r="C4105" t="str">
            <v>PJ 09.05.0255 (/)</v>
          </cell>
          <cell r="D4105" t="str">
            <v>Plantio de arvore de 2,50m de altura, de qualquer especie, em logradouro publico, inclusive transporte, abertura de cova de (1,50 x 1,50 x 1,00)m, terra estrumada, estaca de madeira (tutor), amarrio com fitilho e retirada do material excedente, exclusive o fornecimento da arvore, plantio de cobertura, tento, demolicao e recomposicao de passeio. (desonerado)</v>
          </cell>
          <cell r="E4105" t="str">
            <v>un</v>
          </cell>
          <cell r="F4105">
            <v>408.06</v>
          </cell>
        </row>
        <row r="4106">
          <cell r="C4106" t="str">
            <v>PJ 09.30 Espécies Vegetais - Fornecimento</v>
          </cell>
        </row>
        <row r="4107">
          <cell r="C4107" t="str">
            <v>PJ 09.30.0100 (/)</v>
          </cell>
          <cell r="D4107" t="str">
            <v>Espécies vegetais com altura de (0,30 a 2,00)m, tipo Arbusto  Dracaena Marginata (Dracena de Madagascar), Agave Attenuata (Agave Dragão), Agave Angustifolia (Piteira do Caribe), Arbusto Clusia Rosea (Clusia), CortadoriaSelloana (Pluma, Capim dos Pampas), Dracaena Arborea (Dracena), Eugenia Sprengelii (Murta), Euphorbia Cotinifolia (Caracasana), Philodendron Gloriosum (Filodendro Glorioso), Philodendron Undulatum (Guaimbê da Folha Ondulada), Tibouchina Grandifolia (Orelha de Onça), Yucca Elephantipes (iúca Elefante) ou similar.  Fornecimento. (desonerado)</v>
          </cell>
          <cell r="E4107" t="str">
            <v>un</v>
          </cell>
          <cell r="F4107">
            <v>25</v>
          </cell>
        </row>
        <row r="4108">
          <cell r="C4108" t="str">
            <v>PJ 09.30.0300 (/)</v>
          </cell>
          <cell r="D4108" t="str">
            <v>Espécies vegetais com altura de (0,40 a 2,00)m, tipo Arbusto Philodendron Bipinnatifidum (Banana de Macaco), Agave Americana (Pita Azul), Agave Americana Marginata (Agave), Codiaeum variegatum (Cróton), Colocasia Esculenta (Inhame Branco), Cordia Lutea (Cordia Amarela), Dracaena Fragans (Coqueiro de Vênus, Pau D'Água), Ligustrum Sinensi (Ligustro Chines), Musa Coccinea (Bananeira Florida, Bananeira Vermelha), Myrthus Communs (Murta), Nerium Oleander (Espirradeira), Philodendron Selloum (Guaimbê), Philodendron Speciosum (Filodendro Imperial), Philodendron Wilsonii (Filodendro), Polyscias Fruticosa (Árvore da Felicidade), Rhododendron x Simsii (Azaléia Belga), Senna Alata (Maria Preta), Stenolobium Stans/Tecoma Stans (Ipê de Jardim) ou similar.  Fornecimento. (desonerado)</v>
          </cell>
          <cell r="E4108" t="str">
            <v>un</v>
          </cell>
          <cell r="F4108">
            <v>18</v>
          </cell>
        </row>
        <row r="4109">
          <cell r="C4109" t="str">
            <v>PJ 09.50 Árvores</v>
          </cell>
        </row>
        <row r="4110">
          <cell r="C4110" t="str">
            <v>PJ 09.50.0500 (/)</v>
          </cell>
          <cell r="D4110" t="str">
            <v>Espécies vegetais nativas com CAP (Circunferência na Altura do Peito) variando entre 0,10m e 0,15m e altura entre 2,50m e 3,00m.  Fornecimento. (desonerado)</v>
          </cell>
          <cell r="E4110" t="str">
            <v>un</v>
          </cell>
          <cell r="F4110">
            <v>80</v>
          </cell>
        </row>
        <row r="4111">
          <cell r="C4111" t="str">
            <v>PJ 09.50.0550 (/)</v>
          </cell>
          <cell r="D4111" t="str">
            <v>Espécies vegetais nativas com CAP (Circunferência na Altura do Peito) variando entre 0,15m e 0,20m e altura entre 3,00m e 3,50m.  Fornecimento. (desonerado)</v>
          </cell>
          <cell r="E4111" t="str">
            <v>un</v>
          </cell>
          <cell r="F4111">
            <v>150</v>
          </cell>
        </row>
        <row r="4112">
          <cell r="C4112" t="str">
            <v>PJ 09.50.0600 (/)</v>
          </cell>
          <cell r="D4112" t="str">
            <v>Espécies vegetais nativas com CAP (Circunferência na Altura do Peito) variando entre 0,20m e 0,25m e altura entre 3,50m e 4,00m.  Fornecimento. (desonerado)</v>
          </cell>
          <cell r="E4112" t="str">
            <v>un</v>
          </cell>
          <cell r="F4112">
            <v>250</v>
          </cell>
        </row>
        <row r="4113">
          <cell r="C4113" t="str">
            <v>PJ 09.60 Palmeiras</v>
          </cell>
        </row>
        <row r="4114">
          <cell r="C4114" t="str">
            <v>PJ 09.60.0100 (/)</v>
          </cell>
          <cell r="D4114" t="str">
            <v>Espécies vegetais com altura de (0,60 a 1,00)m, tipo Palmeira Phoenix Roebelenii (Tamareira Anã), Coccothrinax SP (Leque-Prateada), Elaeis Guineensis (Dendezeiro), Gaussia Maya (Palmeira Maia) ou similar.  Fornecimento. (desonerado)</v>
          </cell>
          <cell r="E4114" t="str">
            <v>un</v>
          </cell>
          <cell r="F4114">
            <v>70</v>
          </cell>
        </row>
        <row r="4115">
          <cell r="C4115" t="str">
            <v>PJ 09.60.0151 (/)</v>
          </cell>
          <cell r="D4115" t="str">
            <v>Espécies vegetais com altura de (2,50 a 3,50)m, tipo Palmeira Syagrus Romanzoffiana (Baba-de-Boi / Gerivá), Aiphanes Caryotifolia (Palmeira "Spine"), Livistonia Chinensis (Leque da China / Falsa Latânia), Rhapis Excelsa (Palmeira Ráfia), Roystonea Oleracea (Palmeira Real) ou similar.  Fornecimento. (desonerado)</v>
          </cell>
          <cell r="E4115" t="str">
            <v>un</v>
          </cell>
          <cell r="F4115">
            <v>60</v>
          </cell>
        </row>
        <row r="4116">
          <cell r="C4116" t="str">
            <v>PJ 09.60.0152 (/)</v>
          </cell>
          <cell r="D4116" t="str">
            <v>Espécies vegetais com altura de (6,00 a 7,00)m Tipo Palmeira Syagrus Romanzoffiana (Baba-de-Boi / Gerivá); Aiphanes Caryotifolia (Palmeira "Spine"); Livistonia Chinensis (Leque da China / Falsa Latânia); Roystonea Oleracea (Palmeira Real) ou similar.  Fornecimento. (desonerado)</v>
          </cell>
          <cell r="E4116" t="str">
            <v>un</v>
          </cell>
          <cell r="F4116">
            <v>228</v>
          </cell>
        </row>
        <row r="4118">
          <cell r="C4118" t="str">
            <v>PJ 14.05 Cercas e Protetores</v>
          </cell>
        </row>
        <row r="4119">
          <cell r="C4119" t="str">
            <v>PJ 14.05.0040 (A)</v>
          </cell>
          <cell r="D4119" t="str">
            <v>Cerca protetora de jardim, formando arcos com 46cm de diâmetro em aço redondo liso de 1/2", superpostos de 10cm, soldados em barra de (1 1/2"x3/8"), com montantes do mesmo material, distanciados de 75cm, chumbados em blocos de concreto, inclusive escavação, reaterro, carga, descarga e transporte.  Fornecimento e colocação. (desonerado)</v>
          </cell>
          <cell r="E4119" t="str">
            <v>m</v>
          </cell>
          <cell r="F4119">
            <v>79.97</v>
          </cell>
        </row>
        <row r="4120">
          <cell r="C4120" t="str">
            <v>PJ 14.05.0044 (A)</v>
          </cell>
          <cell r="D4120" t="str">
            <v>Cerca protetora de jardim com 18cm de altura, em barra chata de aço ASTM 588 de (3" x 1/4"), com montantes do mesmo material, distanciados de 1,00m, chumbados em bloco de concreto, inclusive escavação, reaterro, carga, descarga e transporte. (desonerado)</v>
          </cell>
          <cell r="E4120" t="str">
            <v>m</v>
          </cell>
          <cell r="F4120">
            <v>73.23</v>
          </cell>
        </row>
        <row r="4121">
          <cell r="C4121" t="str">
            <v>PJ 14.05.0050 (B)</v>
          </cell>
          <cell r="D4121" t="str">
            <v>Cerca protetora de jardim, tipo capelinha, em módulos de 1,20m.  Fornecimento e colocação. (desonerado)</v>
          </cell>
          <cell r="E4121" t="str">
            <v>un</v>
          </cell>
          <cell r="F4121">
            <v>105.26</v>
          </cell>
        </row>
        <row r="4122">
          <cell r="C4122" t="str">
            <v>PJ 14.05.0053 (A)</v>
          </cell>
          <cell r="D4122" t="str">
            <v>Cerca protetora para jardim, em tela em chapa de metal expandido, malha de (8"x3"), chapa de 3/16", inclusive pintura.  Fornecimento e colocação. (desonerado)</v>
          </cell>
          <cell r="E4122" t="str">
            <v>m2</v>
          </cell>
          <cell r="F4122">
            <v>206.79</v>
          </cell>
        </row>
        <row r="4123">
          <cell r="C4123" t="str">
            <v>PJ 14.05.0059 (A)</v>
          </cell>
          <cell r="D4123" t="str">
            <v>Cerca protetora de jardim com 30cm de altura, em tela em chapa de metal expandido, malha de (8"x3"), chapa de 3/16", soldada em tubo de aço galvanizado com diâmetro interno de 2", chumbados em blocos de concreto a cada 80cm, inclusive escavação, reaterro, carga, descarga, transporte e pintura.  Fornecimento e colocação. (desonerado)</v>
          </cell>
          <cell r="E4123" t="str">
            <v>m</v>
          </cell>
          <cell r="F4123">
            <v>128.99</v>
          </cell>
        </row>
        <row r="4124">
          <cell r="C4124" t="str">
            <v>PJ 14.05.0100 (/)</v>
          </cell>
          <cell r="D4124" t="str">
            <v>Guarda-corpo em toras de madeira de reflorestamento e entrelaçado com corda sizal.  Fornecimento e colocação. (desonerado)</v>
          </cell>
          <cell r="E4124" t="str">
            <v>un</v>
          </cell>
          <cell r="F4124">
            <v>34.07</v>
          </cell>
        </row>
        <row r="4125">
          <cell r="C4125" t="str">
            <v>PJ 14.05.0110 (/)</v>
          </cell>
          <cell r="D4125" t="str">
            <v>Limitador de grama em PVC reciclado - Linha Borda.  Fornecimento e colocação. (desonerado)</v>
          </cell>
          <cell r="E4125" t="str">
            <v>m</v>
          </cell>
          <cell r="F4125">
            <v>4.97</v>
          </cell>
        </row>
        <row r="4126">
          <cell r="C4126" t="str">
            <v>PJ 14.05.0113 (/)</v>
          </cell>
          <cell r="D4126" t="str">
            <v>Limitador de grama em PVC reciclado - Linha Plana.  Fornecimento e colocação. (desonerado)</v>
          </cell>
          <cell r="E4126" t="str">
            <v>m</v>
          </cell>
          <cell r="F4126">
            <v>4.97</v>
          </cell>
        </row>
        <row r="4127">
          <cell r="C4127" t="str">
            <v>PJ 14.05.0125 (/)</v>
          </cell>
          <cell r="D4127" t="str">
            <v>Moirão em madeira de reflorestamento, para sustentação de retentores em área de manguezal, com seção de diâmetro de 15cm, altura livre média de 2,00m, enterrado a 1,00m de profundidade, incluindo escavação manual de cova.  Fornecimento e colocação. (desonerado)</v>
          </cell>
          <cell r="E4127" t="str">
            <v>un</v>
          </cell>
          <cell r="F4127">
            <v>58.47</v>
          </cell>
        </row>
        <row r="4128">
          <cell r="C4128" t="str">
            <v>PJ 14.05.0150 (A)</v>
          </cell>
          <cell r="D4128" t="str">
            <v>Protetor de arvore em ferro de 3/8", circular com diâmetro de 30cm, altura de 2m, base em concreto, engastado no solo de 50cm, inclusive pintura a óleo.  Fornecimento e colocação. (desonerado)</v>
          </cell>
          <cell r="E4128" t="str">
            <v>un</v>
          </cell>
          <cell r="F4128">
            <v>69.59</v>
          </cell>
        </row>
        <row r="4129">
          <cell r="C4129" t="str">
            <v>PJ 14.05.0153 (A)</v>
          </cell>
          <cell r="D4129" t="str">
            <v>Protetor de arvore em ferro de 3/8", circular com diâmetro de 40cm, altura de 2m, base em concreto, engastado no solo de 50cm, inclusive pintura a óleo.  Fornecimento e colocação. (desonerado)</v>
          </cell>
          <cell r="E4129" t="str">
            <v>un</v>
          </cell>
          <cell r="F4129">
            <v>90.59</v>
          </cell>
        </row>
        <row r="4130">
          <cell r="C4130" t="str">
            <v>PJ 14.05.0160 (/)</v>
          </cell>
          <cell r="D4130" t="str">
            <v>Protetor (gola) de árvore em ferro fundido nodular, nas dimensões de (1,00x1,00x0,60)m.  Fornecimento. (desonerado)</v>
          </cell>
          <cell r="E4130" t="str">
            <v>un</v>
          </cell>
          <cell r="F4130">
            <v>542.9</v>
          </cell>
        </row>
        <row r="4131">
          <cell r="C4131" t="str">
            <v>PJ 14.05.0166 (/)</v>
          </cell>
          <cell r="D4131" t="str">
            <v>Protetor (gola) de árvore em ferro fundido nodular, nas dimensões de (1,28x1,28x0,90)m.  Fornecimento. (desonerado)</v>
          </cell>
          <cell r="E4131" t="str">
            <v>un</v>
          </cell>
          <cell r="F4131">
            <v>860.83</v>
          </cell>
        </row>
        <row r="4132">
          <cell r="C4132" t="str">
            <v>PJ 14.05.0200 (B)</v>
          </cell>
          <cell r="D4132" t="str">
            <v>Protetor de canteiro em tubos de aço galvanizado (externa e internamente), com (1,20x0,30)m, formado por 2 tubos de 3" e espessura de parede de 1/8" na vertical e 1 tubo de 1 1/2" na horizontal, fixados por encaixe, com tratamento anticorrosivo e pintura.  Fornecimento e colocação. (desonerado)</v>
          </cell>
          <cell r="E4132" t="str">
            <v>mod</v>
          </cell>
          <cell r="F4132">
            <v>443</v>
          </cell>
        </row>
        <row r="4133">
          <cell r="C4133" t="str">
            <v>PJ 14.05.0700 (/)</v>
          </cell>
          <cell r="D4133" t="str">
            <v>Retentor flutuante para proteção de manguezal. Confecção e instalação. (desonerado)</v>
          </cell>
          <cell r="E4133" t="str">
            <v>m</v>
          </cell>
          <cell r="F4133">
            <v>53.31</v>
          </cell>
        </row>
        <row r="4134">
          <cell r="C4134" t="str">
            <v>PJ 14.10 Telas</v>
          </cell>
        </row>
        <row r="4135">
          <cell r="C4135" t="str">
            <v>PJ 14.10.0030 (/)</v>
          </cell>
          <cell r="D4135" t="str">
            <v>Tela de arame galvanizado nº 14, com malha losangular de 1/2".  Fornecimento. (desonerado)</v>
          </cell>
          <cell r="E4135" t="str">
            <v>m2</v>
          </cell>
          <cell r="F4135">
            <v>89.91</v>
          </cell>
        </row>
        <row r="4136">
          <cell r="C4136" t="str">
            <v>PJ 14.10.0050 (/)</v>
          </cell>
          <cell r="D4136" t="str">
            <v>Tela de arame galvanizado nº 12, com malha losangular de 1".  Fornecimento. (desonerado)</v>
          </cell>
          <cell r="E4136" t="str">
            <v>m2</v>
          </cell>
          <cell r="F4136">
            <v>37</v>
          </cell>
        </row>
        <row r="4137">
          <cell r="C4137" t="str">
            <v>PJ 14.10.0100 (/)</v>
          </cell>
          <cell r="D4137" t="str">
            <v>Tela de arame galvanizado nº 08, com malha losangular de 1 1/2".  Fornecimento. (desonerado)</v>
          </cell>
          <cell r="E4137" t="str">
            <v>m2</v>
          </cell>
          <cell r="F4137">
            <v>52.21</v>
          </cell>
        </row>
        <row r="4138">
          <cell r="C4138" t="str">
            <v>PJ 14.10.0103 (/)</v>
          </cell>
          <cell r="D4138" t="str">
            <v>Tela de arame galvanizado nº 08, com malha losangular de 1 1/2", soldada em quadro de ferro.  Colocação. (desonerado)</v>
          </cell>
          <cell r="E4138" t="str">
            <v>m2</v>
          </cell>
          <cell r="F4138">
            <v>25.82</v>
          </cell>
        </row>
        <row r="4139">
          <cell r="C4139" t="str">
            <v>PJ 14.10.0150 (/)</v>
          </cell>
          <cell r="D4139" t="str">
            <v>Tela de arame galvanizado nº 08, com malha quadrada (fios ondulados) de (2 x 2)cm.  Fornecimento. (desonerado)</v>
          </cell>
          <cell r="E4139" t="str">
            <v>m2</v>
          </cell>
          <cell r="F4139">
            <v>117.89</v>
          </cell>
        </row>
        <row r="4140">
          <cell r="C4140" t="str">
            <v>PJ 14.10.0200 (/)</v>
          </cell>
          <cell r="D4140" t="str">
            <v>Tela de arame galvanizado nº 12, com malha losangular de 5cm.  Fornecimento. (desonerado)</v>
          </cell>
          <cell r="E4140" t="str">
            <v>m2</v>
          </cell>
          <cell r="F4140">
            <v>20.04</v>
          </cell>
        </row>
        <row r="4141">
          <cell r="C4141" t="str">
            <v>PJ 14.10.0203 (A)</v>
          </cell>
          <cell r="D4141" t="str">
            <v>Tela de arame galvanizado nº 12, com malha losangular de 5cm, fixada com arame galvanizado nº 12, à armação tubular de ferro galvanizado (exclusive esta).  Fornecimento e colocação. (desonerado)</v>
          </cell>
          <cell r="E4141" t="str">
            <v>m2</v>
          </cell>
          <cell r="F4141">
            <v>45.74</v>
          </cell>
        </row>
        <row r="4142">
          <cell r="C4142" t="str">
            <v>PJ 14.10.0500 (/)</v>
          </cell>
          <cell r="D4142" t="str">
            <v>Tela de arame galvanizado n° 12, revestido de PVC, com malha losangular de 5cm, fixada com arame galvanizado nº 12, à armação tubular de ferro galvanizado (exclusive esta). Fornecimento e colocação. (desonerado)</v>
          </cell>
          <cell r="E4142" t="str">
            <v>m2</v>
          </cell>
          <cell r="F4142">
            <v>58.46</v>
          </cell>
        </row>
        <row r="4143">
          <cell r="C4143" t="str">
            <v>PJ 14.10.0900 (/)</v>
          </cell>
          <cell r="D4143" t="str">
            <v>Tela em polietileno de alta densidade, 100% virgem, com malha de (5x5)cm, com resistência a tração de 500Kgf.  Fornecimento e colocação. (desonerado)</v>
          </cell>
          <cell r="E4143" t="str">
            <v>m2</v>
          </cell>
          <cell r="F4143">
            <v>18.670000000000002</v>
          </cell>
        </row>
        <row r="4144">
          <cell r="C4144" t="str">
            <v>PJ 14.15 Alambrados</v>
          </cell>
        </row>
        <row r="4145">
          <cell r="C4145" t="str">
            <v>PJ 14.15.0050 (/)</v>
          </cell>
          <cell r="D4145" t="str">
            <v>Alambrado com até 2m de altura, com tela de arame galvanizado nº 12, malha quadrada de 1", formando quadros contornados de cantoneira de (3/4"x3/4"x1/8"), fixados em montantes de tubos galvanizados (externa e internamente) de 2" e espessura de parede de 1/8" com carapuças de fechamento superior, espaçados a cada 2,50m e chumbados no solo, exclusive a base de fixação.  Fornecimento e colocação. (desonerado)</v>
          </cell>
          <cell r="E4145" t="str">
            <v>m2</v>
          </cell>
          <cell r="F4145">
            <v>123.6</v>
          </cell>
        </row>
        <row r="4146">
          <cell r="C4146" t="str">
            <v>PJ 14.15.0100 (C)</v>
          </cell>
          <cell r="D4146" t="str">
            <v>Alambrado com 3,0m de altura, em tela de arame galvanizado nº 12, malha losango de 5cm, fixada em tubos de ferro galvanizado (externa e internamente) de diâmetro interno de 2" e espessura de parede de 1/8", em modulos de (3,00x1,50)m, chumbados em blocos de concreto, inclusive escavação, reaterro, carga, descarga, transporte e pintura dos tubos, com 2 demãos de acabamento.  Fornecimento e colocação. (desonerado)</v>
          </cell>
          <cell r="E4146" t="str">
            <v>m2</v>
          </cell>
          <cell r="F4146">
            <v>159.16</v>
          </cell>
        </row>
        <row r="4147">
          <cell r="C4147" t="str">
            <v>PJ 14.15.0101 (A)</v>
          </cell>
          <cell r="D4147" t="str">
            <v>Alambrado com 3,0m de altura, em tela de arame galvanizado nº 12, malha losango de 5cm, fixada em tubos de ferro galvanizado (externa e internamente) com diâmetro interno de 2 1/2" e espessura de parede de 1/8", em modulos de (3,00x1,50)m, chumbados em blocos de concreto, inclusive escavação, reaterro, carga, descarga, transporte e pintura dos tubos, com 2 demãos de acabamento.  Fornecimento e colocação. (desonerado)</v>
          </cell>
          <cell r="E4147" t="str">
            <v>m2</v>
          </cell>
          <cell r="F4147">
            <v>181.73</v>
          </cell>
        </row>
        <row r="4148">
          <cell r="C4148" t="str">
            <v>PJ 14.15.0102 (/)</v>
          </cell>
          <cell r="D4148" t="str">
            <v>Alambrado com 3,0m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48" t="str">
            <v>m2</v>
          </cell>
          <cell r="F4148">
            <v>197.37</v>
          </cell>
        </row>
        <row r="4149">
          <cell r="C4149" t="str">
            <v>PJ 14.15.0103 (C)</v>
          </cell>
          <cell r="D4149" t="str">
            <v>Alambrado com 4,5m de altura, em tela de arame galvanizado nº 12, malha losango de 5cm, fixada em tubos de ferro galvanizado (externa e internamente) com diâmetro interno de 2" e espessura de parede de 1/8", em modulos de (3,00x1,50)m, chumbados em blocos de concreto, inclusive escavação, reaterro, carga, descarga, transporte e pintura dos tubos, com 2 demãos de acabamento.  Fornecimento e colocação. (desonerado)</v>
          </cell>
          <cell r="E4149" t="str">
            <v>m2</v>
          </cell>
          <cell r="F4149">
            <v>183.28</v>
          </cell>
        </row>
        <row r="4150">
          <cell r="C4150" t="str">
            <v>PJ 14.15.0104 (/)</v>
          </cell>
          <cell r="D4150" t="str">
            <v>Alambrado com 4,5m de altura, em tela de arame galvanizado nº 12, malha losango de 5cm, fixada em tubos de ferro galvanizado (externa e internamente) com diâmetro interno de 2 1/2" e espessura de parede de 1/8", sem costura, em modulos de (3,00x1,50)m, chumbados em blocos de concreto, inclusive escavação, reaterro, carga, descarga, transporte e pintura dos tubos, com 2 demãos de acabamento.  Fornecimento e colocação. (desonerado)</v>
          </cell>
          <cell r="E4150" t="str">
            <v>m2</v>
          </cell>
          <cell r="F4150">
            <v>204.75</v>
          </cell>
        </row>
        <row r="4151">
          <cell r="C4151" t="str">
            <v>PJ 14.15.0105 (/)</v>
          </cell>
          <cell r="D4151" t="str">
            <v>Alambrado com 4,5m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51" t="str">
            <v>m2</v>
          </cell>
          <cell r="F4151">
            <v>220.49</v>
          </cell>
        </row>
        <row r="4152">
          <cell r="C4152" t="str">
            <v>PJ 14.15.0106 (C)</v>
          </cell>
          <cell r="D4152" t="str">
            <v>Alambrado em tela de arame galvanizado nº 12, malha losango de 5cm, fixada em tubos de ferro galvanizado (externa e internamente) de 2" e espessura de parede de 1/8", chumbados em blocos de concreto, inclusive escavação, reaterro, transporte, carga, descarga e pintura dos tubos, com 2 demãos de acabamento.  Fornecimento e colocação. (desonerado)</v>
          </cell>
          <cell r="E4152" t="str">
            <v>m2</v>
          </cell>
          <cell r="F4152">
            <v>123.62</v>
          </cell>
        </row>
        <row r="4153">
          <cell r="C4153" t="str">
            <v>PJ 14.15.0109 (B)</v>
          </cell>
          <cell r="D4153" t="str">
            <v>Alambrado com 6m de altura, em tela galvanizada nº12, malha losango de 5cm, fixada em tubos de ferro galvanizado (externa e internamente) com diâmetro interno de 2" e espessura de parede de 1/8", em módulos de (3x1,50)m, chumbados em blocos de concreto, inclusive escavação, reaterro, carga, descarga, transporte e pintura dos tubos, com 2 demãos de acabamento.  Fornecimento e colocação. (desonerado)</v>
          </cell>
          <cell r="E4153" t="str">
            <v>m2</v>
          </cell>
          <cell r="F4153">
            <v>189.15</v>
          </cell>
        </row>
        <row r="4154">
          <cell r="C4154" t="str">
            <v>PJ 14.15.0110 (/)</v>
          </cell>
          <cell r="D4154" t="str">
            <v>Alambrado com 6m de altura, em tela galvanizada nº 12, malha losango de 5cm, fixada em tubos de ferro galvanizado (externa e internamente) com diâmetro interno de 2 1/2" e espessura de parede de 1/8", sem costura, em módulos de (3x1,50)m, chumbados em blocos de concreto, inclusive escavação, reaterro, carga, descarga, transporte e pintura dos tubos, com 2 demãos de acabamento.  Fornecimento e colocação. (desonerado)</v>
          </cell>
          <cell r="E4154" t="str">
            <v>m2</v>
          </cell>
          <cell r="F4154">
            <v>208.52</v>
          </cell>
        </row>
        <row r="4155">
          <cell r="C4155" t="str">
            <v>PJ 14.15.0112 (A)</v>
          </cell>
          <cell r="D4155" t="str">
            <v>Alambrado com 6m de altura, em tela galvanizada nº12, malha losango de 5cm, fixada em tubos de ferro galvanizado (externa e internamente) com diâmetro interno de 2" e espessura de parede de 1/8", com costura, em módulos de (3x1,50)m, chumbados em blocos de concreto, inclusive escavação, reaterro, carga, descarga, transporte e pintura dos tubos, com 2 demãos de acabamento.  Fornecimento e colocação. (desonerado)</v>
          </cell>
          <cell r="E4155" t="str">
            <v>m2</v>
          </cell>
          <cell r="F4155">
            <v>189.15</v>
          </cell>
        </row>
        <row r="4156">
          <cell r="C4156" t="str">
            <v>PJ 14.15.0113 (/)</v>
          </cell>
          <cell r="D4156" t="str">
            <v>Alambrado com 6m de altura, em tela galvanizada nº 12, malha losango de 5cm, fixada em tubos de ferro galvanizado (externa e internamente) com diâmetro interno de 3" e espessura de parede de 1/8", sem costura, em módulos de (3x1,50)m, chumbados em blocos de concreto, inclusive escavação, reaterro, carga, descarga, transporte e pintura dos tubos, com 2 demãos de acabamento.  Fornecimento e colocação. (desonerado)</v>
          </cell>
          <cell r="E4156" t="str">
            <v>m2</v>
          </cell>
          <cell r="F4156">
            <v>223.7</v>
          </cell>
        </row>
        <row r="4157">
          <cell r="C4157" t="str">
            <v>PJ 14.15.0115 (B)</v>
          </cell>
          <cell r="D4157" t="str">
            <v>Alambrado com 7,5m de altura, em tela galvanizada nº12, malha losango de 5cm, fixada em tubos de ferro galvanizado (externa e internamente) com diâmetro interno de 2" e espessura de parede de 1/8", em módulos de (2x1,50)m, chumbados em blocos de concreto, inclusive escavação, reaterro, carga, descarga, transporte e pintura dos tubos, com 2 demãos de acabamento.  Fornecimento e colocação. (desonerado)</v>
          </cell>
          <cell r="E4157" t="str">
            <v>m2</v>
          </cell>
          <cell r="F4157">
            <v>211.63</v>
          </cell>
        </row>
        <row r="4158">
          <cell r="C4158" t="str">
            <v>PJ 14.15.0116 (/)</v>
          </cell>
          <cell r="D4158" t="str">
            <v>Alambrado com 7,5m de altura, em tela galvanizada nº 12, malha losango de 5cm, fixada em tubos de ferro galvanizado (externa e internamente) sem com diâmetro interno de 2 1/2" e espessura de parede de 1/8", sem costura, em módulos de (2x1,50)m, chumbados em blocos de concreto, inclusive escavação, reaterro, carga, descarga, transporte e pintura dos tubos, com 2 demãos de acabamento.  Fornecimento e colocação. (desonerado)</v>
          </cell>
          <cell r="E4158" t="str">
            <v>m2</v>
          </cell>
          <cell r="F4158">
            <v>234.16</v>
          </cell>
        </row>
        <row r="4159">
          <cell r="C4159" t="str">
            <v>PJ 14.15.0117 (A)</v>
          </cell>
          <cell r="D4159" t="str">
            <v>Alambrado com 7,5m de altura, em tela galvanizada nº 12, malha losango de 5cm, fixada em tubos de ferro galvanizado (externa e internamente) com diâmetro interno de 3" e espessura de parede de 1/8", em módulos de (2x1,50)m, chumbados em blocos de concreto, inclusive escavação, reaterro, carga, descarga, transporte e pintura dos tubos, com 2 demãos de acabamento.  Fornecimento e colocação. (desonerado)</v>
          </cell>
          <cell r="E4159" t="str">
            <v>m2</v>
          </cell>
          <cell r="F4159">
            <v>254.14</v>
          </cell>
        </row>
        <row r="4160">
          <cell r="C4160" t="str">
            <v>PJ 14.15.0118 (/)</v>
          </cell>
          <cell r="D4160" t="str">
            <v>Alambrado tela de arame galvanizado nº 14, malha losango de 6cm de lado, presa à armação de tubos galvanizados (externa e internamente), com elementos horizontais e verticais, sendo estes fixados em bloco de concreto de (0,30x0,30x0,60)m, fck=15MPa, espaçados de 3m com altura total de 2,50m acima do terreno.  Os tubos horizontais serão 2, ambos com 1 1/2" de diâmetro e espessura de parede de 1/8", assim como os verticais, as emendas serão soldadas.  Fornecimento e colocação. (desonerado)</v>
          </cell>
          <cell r="E4160" t="str">
            <v>m2</v>
          </cell>
          <cell r="F4160">
            <v>105.35</v>
          </cell>
        </row>
        <row r="4161">
          <cell r="C4161" t="str">
            <v>PJ 14.15.0150 (B)</v>
          </cell>
          <cell r="D4161" t="str">
            <v>Alambrado em tela de arame plastificado nº 12, malha losango de 5cm, fixada em tubos de ferro galvanizado (externa e internamente) de 2" e espessura de parede de 1/8", espaçados de 2m, chumbados em blocos de concreto com fck=15Mpa, medindo (0,30x0,30x1,00)m, tela presa em arame nº 12 plastificada, inclusive escavação, reaterro, transporte, carga, descarga e pintura dos tubos, com 2 demãos de acabamento.  Fornecimento e colocação. (desonerado)</v>
          </cell>
          <cell r="E4161" t="str">
            <v>m2</v>
          </cell>
          <cell r="F4161">
            <v>138.26</v>
          </cell>
        </row>
        <row r="4162">
          <cell r="C4162" t="str">
            <v>PJ 14.15.0200 (/)</v>
          </cell>
          <cell r="D4162" t="str">
            <v>Alambrado campo de esporte, vôlei ou basquete, com 1m de altura, em tubo galvanizado (externa e internamente) de 2" e espessura de parede de 1/8" horizontal e montantes do mesmo material espaçados a cada 2m e chumbados no solo,  exclusive a base de fundação.  Fornecimento e colocação. (desonerado)</v>
          </cell>
          <cell r="E4162" t="str">
            <v>m2</v>
          </cell>
          <cell r="F4162">
            <v>96.21</v>
          </cell>
        </row>
        <row r="4163">
          <cell r="C4163" t="str">
            <v>PJ 14.15.0203 (A)</v>
          </cell>
          <cell r="D4163" t="str">
            <v>Alambrado para campo de esporte, constando de poste de tubo de ferro galvanizado (externa e internamente), espaçados de 2m, com diâmetro de 2" e espessura de parede de 1/8", e altura de 3m livres sobre o solo, fixados em prisma de concreto com Fck=15MPa, medindo (0,30x0,30x1,00)m, sobre estes postes fixada tela de arame nº 12 plastificada, malha de 5,0cm, presa em 2 arames nº 12 plastificados, colocados transversalmente e atravessando os tubos superior e inferiormente, com um T e uma cruzeta de 2", respectivamente.  Fornecimento e colocação. (desonerado)</v>
          </cell>
          <cell r="E4163" t="str">
            <v>m2</v>
          </cell>
          <cell r="F4163">
            <v>227.62</v>
          </cell>
        </row>
        <row r="4164">
          <cell r="C4164" t="str">
            <v>PJ 14.15.0206 (/)</v>
          </cell>
          <cell r="D4164" t="str">
            <v>Alambrado para campo de esporte, constando de postes de tubo de ferro galvanizado (externa e internamente), espaçados de 2m, com diâmetro de 2" e espessura de parede de 1/8", e altura de 3m livres sobre o solo, fixados em prismas de concreto com fck=18MPa, medindo (0,30x0,30x1,00)m, e sobre estes postes fixada tela de arame nº 12 plastificado, malha de 7,5cm, presa em 2 arames nº 12 plastificados, colocados transversalmente e atravessando os tubos superior e inferiormente, com um T e uma cruzeta de 2", respectivamente.  Fornecimento e colocação. (desonerado)</v>
          </cell>
          <cell r="E4164" t="str">
            <v>m2</v>
          </cell>
          <cell r="F4164">
            <v>211.54</v>
          </cell>
        </row>
        <row r="4165">
          <cell r="C4165" t="str">
            <v>PJ 14.15.0250 (/)</v>
          </cell>
          <cell r="D4165" t="str">
            <v>Alambrado para cabeceira de campo de esporte, executado com postes de tubo de ferro galvanizado (externa e internamente) de 2" e espessura de parede de 1/8", com altura livre de 5,30m, ficando 0,70m enterrados em prismas de concreto de 18MPa, medindo (0,30x0,30x0,75)m, estando os postes espaçados de 2m, com 3 tubos horizontais e 1 de contraventagem, também, a cada 2m, todos de 2", e sobre estes fixada tela de arame nº 12 plastificado, malha de 7,5cm, inclusive 3 cruzetas, curvas, fundações.  Fornecimento e colocação. (desonerado)</v>
          </cell>
          <cell r="E4165" t="str">
            <v>m2</v>
          </cell>
          <cell r="F4165">
            <v>212.15</v>
          </cell>
        </row>
        <row r="4166">
          <cell r="C4166" t="str">
            <v>PJ 14.15.0300 (A)</v>
          </cell>
          <cell r="D4166" t="str">
            <v>Contraventamento de alambrado com tubos de ferro galvanizado (externa e internamente), com diâmetro interno de 2" e espessura de parede de 1/8".  Fornecimento e colocação. (desonerado)</v>
          </cell>
          <cell r="E4166" t="str">
            <v>m</v>
          </cell>
          <cell r="F4166">
            <v>90.74</v>
          </cell>
        </row>
        <row r="4167">
          <cell r="C4167" t="str">
            <v>PJ 14.15.0303 (/)</v>
          </cell>
          <cell r="D4167" t="str">
            <v>Contraventamento de alambrado com tubos de ferro galvanizado (externa e internamente), com diâmetro interno de 2" e espessura de parede de 1/8", com costura.  Fornecimento e colocação. (desonerado)</v>
          </cell>
          <cell r="E4167" t="str">
            <v>m</v>
          </cell>
          <cell r="F4167">
            <v>90.74</v>
          </cell>
        </row>
        <row r="4168">
          <cell r="C4168" t="str">
            <v>PJ 14.15.0400 (/)</v>
          </cell>
          <cell r="D4168" t="str">
            <v>Contraventamento de alambrado com tubos de ferro galvanizado (externa e internamente), com diâmetro interno de 2 1/2" e espessura de parede de 1/8", sem costura.  Fornecimento e colocação. (desonerado)</v>
          </cell>
          <cell r="E4168" t="str">
            <v>m</v>
          </cell>
          <cell r="F4168">
            <v>105.18</v>
          </cell>
        </row>
        <row r="4169">
          <cell r="C4169" t="str">
            <v>PJ 14.15.0500 (/)</v>
          </cell>
          <cell r="D4169" t="str">
            <v>Contraventamento de alambrado com tubos de ferro galvanizado (externa e internamente), com diâmetro interno de 3" e espessura de parede de 1/8", sem costura.  Fornecimento e colocação. (desonerado)</v>
          </cell>
          <cell r="E4169" t="str">
            <v>m</v>
          </cell>
          <cell r="F4169">
            <v>115.85</v>
          </cell>
        </row>
        <row r="4170">
          <cell r="C4170" t="str">
            <v>PJ 14.15.1500 (/)</v>
          </cell>
          <cell r="D4170" t="str">
            <v>Reuperação do apoio de alambrado em quadra polivalente com pavimento rígido, considerando-se a substituição de 30 cm de tubo de ferro galvanizado de 2" na base, pintura, demolição e recomposição de pavimento rígido. (desonerado)</v>
          </cell>
          <cell r="E4170" t="str">
            <v>un</v>
          </cell>
          <cell r="F4170">
            <v>81.14</v>
          </cell>
        </row>
        <row r="4171">
          <cell r="C4171" t="str">
            <v>PJ 14.15.1600 (/)</v>
          </cell>
          <cell r="D4171" t="str">
            <v>Reuperação do apoio de alambrado em campo de saibro, considerando-se a substituição de 50 cm de tubo de ferro galvanizado de 2" na base, pintura, escavação, demolição e confecção de bloco de concreto. (desonerado)</v>
          </cell>
          <cell r="E4171" t="str">
            <v>un</v>
          </cell>
          <cell r="F4171">
            <v>93.08</v>
          </cell>
        </row>
        <row r="4174">
          <cell r="C4174" t="str">
            <v>PJ 19.05 Tratamento, Conservação e Limpeza</v>
          </cell>
        </row>
        <row r="4175">
          <cell r="C4175" t="str">
            <v>PJ 19.05.0050 (/)</v>
          </cell>
          <cell r="D4175" t="str">
            <v>Adubo orgânico (esterco de gado).  Fornecimento. (desonerado)</v>
          </cell>
          <cell r="E4175" t="str">
            <v>m3</v>
          </cell>
          <cell r="F4175">
            <v>150</v>
          </cell>
        </row>
        <row r="4176">
          <cell r="C4176" t="str">
            <v>PJ 19.05.0053 (/)</v>
          </cell>
          <cell r="D4176" t="str">
            <v>Adubação química com fórmula completa (NPK-04-14-08), em gramados (1 vez por ano). (desonerado)</v>
          </cell>
          <cell r="E4176" t="str">
            <v>ha</v>
          </cell>
          <cell r="F4176">
            <v>1274.33</v>
          </cell>
        </row>
        <row r="4177">
          <cell r="C4177" t="str">
            <v>PJ 19.05.0060 (/)</v>
          </cell>
          <cell r="D4177" t="str">
            <v>Terra estrumada, inclusive carga, transporte e descarga.  Fornecimento. (desonerado)</v>
          </cell>
          <cell r="E4177" t="str">
            <v>m3</v>
          </cell>
          <cell r="F4177">
            <v>130</v>
          </cell>
        </row>
        <row r="4178">
          <cell r="C4178" t="str">
            <v>PJ 19.05.0070 (/)</v>
          </cell>
          <cell r="D4178" t="str">
            <v>Terra tipo capa de morro, inclusive carga, descarga e transporte.  Fornecimento. (desonerado)</v>
          </cell>
          <cell r="E4178" t="str">
            <v>m3</v>
          </cell>
          <cell r="F4178">
            <v>95</v>
          </cell>
        </row>
        <row r="4179">
          <cell r="C4179" t="str">
            <v>PJ 19.05.0100 (A)</v>
          </cell>
          <cell r="D4179" t="str">
            <v>Aparo manual, com enxadão ou tesoura, de beiral de gramado. (desonerado)</v>
          </cell>
          <cell r="E4179" t="str">
            <v>m</v>
          </cell>
          <cell r="F4179">
            <v>0.26</v>
          </cell>
        </row>
        <row r="4180">
          <cell r="C4180" t="str">
            <v>PJ 19.05.0103 (A)</v>
          </cell>
          <cell r="D4180" t="str">
            <v>Aparo manual de capim, com tesoura, ao redor de mudas vegetais. (desonerado)</v>
          </cell>
          <cell r="E4180" t="str">
            <v>m2</v>
          </cell>
          <cell r="F4180">
            <v>1.3</v>
          </cell>
        </row>
        <row r="4181">
          <cell r="C4181" t="str">
            <v>PJ 19.05.0150 (A)</v>
          </cell>
          <cell r="D4181" t="str">
            <v>Arrancamento de ervas daninhas pela raiz, em área gramada. (desonerado)</v>
          </cell>
          <cell r="E4181" t="str">
            <v>m2</v>
          </cell>
          <cell r="F4181">
            <v>1.04</v>
          </cell>
        </row>
        <row r="4182">
          <cell r="C4182" t="str">
            <v>PJ 19.05.0200 (/)</v>
          </cell>
          <cell r="D4182" t="str">
            <v>Aterro com terra preta simples, para execução de gramados. (desonerado)</v>
          </cell>
          <cell r="E4182" t="str">
            <v>m3</v>
          </cell>
          <cell r="F4182">
            <v>183.86</v>
          </cell>
        </row>
        <row r="4183">
          <cell r="C4183" t="str">
            <v>PJ 19.05.0250 (A)</v>
          </cell>
          <cell r="D4183" t="str">
            <v>Calagem de gramados (1 vez por ano). (desonerado)</v>
          </cell>
          <cell r="E4183" t="str">
            <v>ha</v>
          </cell>
          <cell r="F4183">
            <v>867.79</v>
          </cell>
        </row>
        <row r="4184">
          <cell r="C4184" t="str">
            <v>PJ 19.05.0300 (A)</v>
          </cell>
          <cell r="D4184" t="str">
            <v>Capina de ervas, gramíneas, etc, em área de brita. (desonerado)</v>
          </cell>
          <cell r="E4184" t="str">
            <v>m2</v>
          </cell>
          <cell r="F4184">
            <v>3.24</v>
          </cell>
        </row>
        <row r="4185">
          <cell r="C4185" t="str">
            <v>PJ 19.05.0303 (A)</v>
          </cell>
          <cell r="D4185" t="str">
            <v>Capina de ervas, gramíneas e etc., em superfície ensaibrada. (desonerado)</v>
          </cell>
          <cell r="E4185" t="str">
            <v>m2</v>
          </cell>
          <cell r="F4185">
            <v>0.15</v>
          </cell>
        </row>
        <row r="4186">
          <cell r="C4186" t="str">
            <v>PJ 19.05.0306 (A)</v>
          </cell>
          <cell r="D4186" t="str">
            <v>Capina de conservação em superfície ensaibrada, gramada, etc. (desonerado)</v>
          </cell>
          <cell r="E4186" t="str">
            <v>m2</v>
          </cell>
          <cell r="F4186">
            <v>1.3</v>
          </cell>
        </row>
        <row r="4187">
          <cell r="C4187" t="str">
            <v>PJ 19.05.0309 (A)</v>
          </cell>
          <cell r="D4187" t="str">
            <v>Capina para construção de trilhas e aceiros, sobre material de 1ª categoria, a céu aberto, até a profundidade de 0,10m. (desonerado)</v>
          </cell>
          <cell r="E4187" t="str">
            <v>m2</v>
          </cell>
          <cell r="F4187">
            <v>2.6</v>
          </cell>
        </row>
        <row r="4188">
          <cell r="C4188" t="str">
            <v>PJ 19.05.0350 (A)</v>
          </cell>
          <cell r="D4188" t="str">
            <v>Capina manual, remoção e seleção de mudas de essências florestais, custo válido para cada 100 unidades, com altura de 14cm, largura de 10cm. (desonerado)</v>
          </cell>
          <cell r="E4188" t="str">
            <v>un</v>
          </cell>
          <cell r="F4188">
            <v>1.04</v>
          </cell>
        </row>
        <row r="4189">
          <cell r="C4189" t="str">
            <v>PJ 19.05.0353 (A)</v>
          </cell>
          <cell r="D4189" t="str">
            <v>Capina manual, remoção e seleção de mudas de essências florestais, custo válido para cada 100 unidades, com altura de 20cm e largura de 13cm. (desonerado)</v>
          </cell>
          <cell r="E4189" t="str">
            <v>un</v>
          </cell>
          <cell r="F4189">
            <v>1.69</v>
          </cell>
        </row>
        <row r="4190">
          <cell r="C4190" t="str">
            <v>PJ 19.05.0356 (A)</v>
          </cell>
          <cell r="D4190" t="str">
            <v>Capina manual, remoção e seleção de mudas de essências florestais, custo válido para cada 100 unidades, com altura de 30cm e largura de 15cm. (desonerado)</v>
          </cell>
          <cell r="E4190" t="str">
            <v>un</v>
          </cell>
          <cell r="F4190">
            <v>2.2000000000000002</v>
          </cell>
        </row>
        <row r="4191">
          <cell r="C4191" t="str">
            <v>PJ 19.05.0359 (A)</v>
          </cell>
          <cell r="D4191" t="str">
            <v>Capina manual, remoção e seleção de mudas de essências florestais, custo válido para cada 100 unidades, com altura de 35cm e largura de 25cm. (desonerado)</v>
          </cell>
          <cell r="E4191" t="str">
            <v>un</v>
          </cell>
          <cell r="F4191">
            <v>6.49</v>
          </cell>
        </row>
        <row r="4192">
          <cell r="C4192" t="str">
            <v>PJ 19.05.0375 (/)</v>
          </cell>
          <cell r="D4192" t="str">
            <v>Cesto de tela para retirada de lixo, confeccionado em aço e sombrit, modelo COMLURB.  Fornecimento. (desonerado)</v>
          </cell>
          <cell r="E4192" t="str">
            <v>un</v>
          </cell>
          <cell r="F4192">
            <v>40.76</v>
          </cell>
        </row>
        <row r="4193">
          <cell r="C4193" t="str">
            <v>PJ 19.05.0380 (A)</v>
          </cell>
          <cell r="D4193" t="str">
            <v>Corte de grama com máquinas motorizadas, inclusive varredura e recolhimento de resíduos. (desonerado)</v>
          </cell>
          <cell r="E4193" t="str">
            <v>ha</v>
          </cell>
          <cell r="F4193">
            <v>1361.35</v>
          </cell>
        </row>
        <row r="4194">
          <cell r="C4194" t="str">
            <v>PJ 19.05.0390 (/)</v>
          </cell>
          <cell r="D4194" t="str">
            <v>Combate de formigas, com aplicação de formicida, em encosta. (desonerado)</v>
          </cell>
          <cell r="E4194" t="str">
            <v>ha</v>
          </cell>
          <cell r="F4194">
            <v>258.74</v>
          </cell>
        </row>
        <row r="4195">
          <cell r="C4195" t="str">
            <v>PJ 19.05.0400 (A)</v>
          </cell>
          <cell r="D4195" t="str">
            <v>Catação manual de papéis em superfície gramada. (desonerado)</v>
          </cell>
          <cell r="E4195" t="str">
            <v>ha</v>
          </cell>
          <cell r="F4195">
            <v>20.74</v>
          </cell>
        </row>
        <row r="4196">
          <cell r="C4196" t="str">
            <v>PJ 19.05.0450 (A)</v>
          </cell>
          <cell r="D4196" t="str">
            <v>Irrigação de gramado e/ou canteiro com Caminhão Pipa, exclusive o fornecimento da água. (desonerado)</v>
          </cell>
          <cell r="E4196" t="str">
            <v>m2</v>
          </cell>
          <cell r="F4196">
            <v>0.08</v>
          </cell>
        </row>
        <row r="4197">
          <cell r="C4197" t="str">
            <v>PJ 19.05.0451 (A)</v>
          </cell>
          <cell r="D4197" t="str">
            <v>Irrigação de gramado e/ou canteiros com Caminhão Pipa, inclusive fornecimento da água. (desonerado)</v>
          </cell>
          <cell r="E4197" t="str">
            <v>m2</v>
          </cell>
          <cell r="F4197">
            <v>0.2</v>
          </cell>
        </row>
        <row r="4198">
          <cell r="C4198" t="str">
            <v>PJ 19.05.0453 (A)</v>
          </cell>
          <cell r="D4198" t="str">
            <v>Irrigação de árvore e/ou palmeira com Caminhão Pipa, exclusive o fornecimento da água. (desonerado)</v>
          </cell>
          <cell r="E4198" t="str">
            <v>un</v>
          </cell>
          <cell r="F4198">
            <v>0.62</v>
          </cell>
        </row>
        <row r="4199">
          <cell r="C4199" t="str">
            <v>PJ 19.05.0454 (A)</v>
          </cell>
          <cell r="D4199" t="str">
            <v>Irrigação de árvore e/ou palmeira com Caminhão Pipa, inclusive fornecimento da água. (desonerado)</v>
          </cell>
          <cell r="E4199" t="str">
            <v>un</v>
          </cell>
          <cell r="F4199">
            <v>0.74</v>
          </cell>
        </row>
        <row r="4200">
          <cell r="C4200" t="str">
            <v>PJ 19.05.0497 (A)</v>
          </cell>
          <cell r="D4200" t="str">
            <v>Limpeza de superfície e fundo de lagos e bacias de chafarizes e entornos, sem esvaziamento, exclusive transporte. (desonerado)</v>
          </cell>
          <cell r="E4200" t="str">
            <v>h</v>
          </cell>
          <cell r="F4200">
            <v>52.18</v>
          </cell>
        </row>
        <row r="4201">
          <cell r="C4201" t="str">
            <v>PJ 19.05.0500 (A)</v>
          </cell>
          <cell r="D4201" t="str">
            <v>Limpeza, após esvaziamento, de fundo de lago e/ou canal. (desonerado)</v>
          </cell>
          <cell r="E4201" t="str">
            <v>m2</v>
          </cell>
          <cell r="F4201">
            <v>1.95</v>
          </cell>
        </row>
        <row r="4202">
          <cell r="C4202" t="str">
            <v>PJ 19.05.0503 (A)</v>
          </cell>
          <cell r="D4202" t="str">
            <v>Limpeza de caixa de ralo em praça e/ou parque. (desonerado)</v>
          </cell>
          <cell r="E4202" t="str">
            <v>un</v>
          </cell>
          <cell r="F4202">
            <v>11.67</v>
          </cell>
        </row>
        <row r="4203">
          <cell r="C4203" t="str">
            <v>PJ 19.05.0506 (A)</v>
          </cell>
          <cell r="D4203" t="str">
            <v>Limpeza de folhas e papéis flutuando em lago e/ou canal. (desonerado)</v>
          </cell>
          <cell r="E4203" t="str">
            <v>ha</v>
          </cell>
          <cell r="F4203">
            <v>129.68</v>
          </cell>
        </row>
        <row r="4204">
          <cell r="C4204" t="str">
            <v>PJ 19.05.0550 (A)</v>
          </cell>
          <cell r="D4204" t="str">
            <v>Manutenção e recomposição de áreas ajardinadas, corte de folhas e ramos secos, retirada de parasitas, limpeza e replantio de arbustos. (desonerado)</v>
          </cell>
          <cell r="E4204" t="str">
            <v>m2</v>
          </cell>
          <cell r="F4204">
            <v>1.1000000000000001</v>
          </cell>
        </row>
        <row r="4205">
          <cell r="C4205" t="str">
            <v>PJ 19.05.0600 (/)</v>
          </cell>
          <cell r="D4205" t="str">
            <v>Nivelamento e compactação de áreas ensaibradas. (desonerado)</v>
          </cell>
          <cell r="E4205" t="str">
            <v>ha</v>
          </cell>
          <cell r="F4205">
            <v>2463.8200000000002</v>
          </cell>
        </row>
        <row r="4206">
          <cell r="C4206" t="str">
            <v>PJ 19.05.0650 (/)</v>
          </cell>
          <cell r="D4206" t="str">
            <v>Rega de jardim ou gramado, com esguicho, usando água local canalizada. (desonerado)</v>
          </cell>
          <cell r="E4206" t="str">
            <v>dam2</v>
          </cell>
          <cell r="F4206">
            <v>2.6</v>
          </cell>
        </row>
        <row r="4207">
          <cell r="C4207" t="str">
            <v>PJ 19.05.0700 (A)</v>
          </cell>
          <cell r="D4207" t="str">
            <v>Retirada de gramineas em piso de pedra portuguesa, utilizando roçadeira costal. (desonerado)</v>
          </cell>
          <cell r="E4207" t="str">
            <v>m2</v>
          </cell>
          <cell r="F4207">
            <v>1.71</v>
          </cell>
        </row>
        <row r="4208">
          <cell r="C4208" t="str">
            <v>PJ 19.05.0703 (A)</v>
          </cell>
          <cell r="D4208" t="str">
            <v>Retirada de cobertura vegetal de piso de junta seca. (desonerado)</v>
          </cell>
          <cell r="E4208" t="str">
            <v>m</v>
          </cell>
          <cell r="F4208">
            <v>19.46</v>
          </cell>
        </row>
        <row r="4209">
          <cell r="C4209" t="str">
            <v>PJ 19.05.0750 (/)</v>
          </cell>
          <cell r="D4209" t="str">
            <v>Retirada de material proveniente de poda de varredura ou de limpeza diversas, a ser feita em caminhão com no mínimo 4m3 de capacidade, compreendendo carga, descarga e transporte até 30Km de distância. (desonerado)</v>
          </cell>
          <cell r="E4209" t="str">
            <v>m3</v>
          </cell>
          <cell r="F4209">
            <v>23.02</v>
          </cell>
        </row>
        <row r="4210">
          <cell r="C4210" t="str">
            <v>PJ 19.05.0780 (A)</v>
          </cell>
          <cell r="D4210" t="str">
            <v>Retirada de peixes de lagos e bacias de chafarizes, exclusive transporte. (desonerado)</v>
          </cell>
          <cell r="E4210" t="str">
            <v>h</v>
          </cell>
          <cell r="F4210">
            <v>104.54</v>
          </cell>
        </row>
        <row r="4211">
          <cell r="C4211" t="str">
            <v>PJ 19.05.0800 (/)</v>
          </cell>
          <cell r="D4211" t="str">
            <v>Retirada de protetor de árvore, inclusive carga, descarga e transporte. (desonerado)</v>
          </cell>
          <cell r="E4211" t="str">
            <v>un</v>
          </cell>
          <cell r="F4211">
            <v>10.71</v>
          </cell>
        </row>
        <row r="4212">
          <cell r="C4212" t="str">
            <v>PJ 19.05.0850 (A)</v>
          </cell>
          <cell r="D4212" t="str">
            <v>Retirada de galhos secos e de parasitas em árvores. (desonerado)</v>
          </cell>
          <cell r="E4212" t="str">
            <v>un</v>
          </cell>
          <cell r="F4212">
            <v>64.84</v>
          </cell>
        </row>
        <row r="4213">
          <cell r="C4213" t="str">
            <v>PJ 19.05.0870 (/)</v>
          </cell>
          <cell r="D4213" t="str">
            <v>Revolvimento de solo até 20cm de profundidade. (desonerado)</v>
          </cell>
          <cell r="E4213" t="str">
            <v>m2</v>
          </cell>
          <cell r="F4213">
            <v>1.95</v>
          </cell>
        </row>
        <row r="4214">
          <cell r="C4214" t="str">
            <v>PJ 19.05.0900 (A)</v>
          </cell>
          <cell r="D4214" t="str">
            <v>Varredura de folhas, papéis, etc, em área de brita. (desonerado)</v>
          </cell>
          <cell r="E4214" t="str">
            <v>m2</v>
          </cell>
          <cell r="F4214">
            <v>0.43</v>
          </cell>
        </row>
        <row r="4215">
          <cell r="C4215" t="str">
            <v>PJ 19.05.0903 (A)</v>
          </cell>
          <cell r="D4215" t="str">
            <v>Varredura de folhas, papéis e etc., em área ensaibrada. (desonerado)</v>
          </cell>
          <cell r="E4215" t="str">
            <v>ha</v>
          </cell>
          <cell r="F4215">
            <v>285.29000000000002</v>
          </cell>
        </row>
        <row r="4216">
          <cell r="C4216" t="str">
            <v>PJ 19.05.0906 (A)</v>
          </cell>
          <cell r="D4216" t="str">
            <v>Varredura de folhas, papéis e etc., em área gramada. (desonerado)</v>
          </cell>
          <cell r="E4216" t="str">
            <v>ha</v>
          </cell>
          <cell r="F4216">
            <v>324.19</v>
          </cell>
        </row>
        <row r="4217">
          <cell r="C4217" t="str">
            <v>PJ 19.05.0909 (A)</v>
          </cell>
          <cell r="D4217" t="str">
            <v>Varredura de folhas, papéis e etc., em área pavimentada. (desonerado)</v>
          </cell>
          <cell r="E4217" t="str">
            <v>ha</v>
          </cell>
          <cell r="F4217">
            <v>259.35000000000002</v>
          </cell>
        </row>
        <row r="4218">
          <cell r="C4218" t="str">
            <v>PJ 19.10 Poda e Destocamento de Árvores</v>
          </cell>
        </row>
        <row r="4219">
          <cell r="C4219" t="str">
            <v>PJ 19.10.0050 (/)</v>
          </cell>
          <cell r="D4219" t="str">
            <v>Arrancamento e replantio de árvore adulta, entre 3m e 5m de altura e até 20cm de diâmetro, inclusive escavação e rega durante 15 dias, exclusive transporte. (desonerado)</v>
          </cell>
          <cell r="E4219" t="str">
            <v>un</v>
          </cell>
          <cell r="F4219">
            <v>136.16999999999999</v>
          </cell>
        </row>
        <row r="4220">
          <cell r="C4220" t="str">
            <v>PJ 19.10.0100 (/)</v>
          </cell>
          <cell r="D4220" t="str">
            <v>Destocamento de árvores de médio porte até 60cm DAP e raízes profundas, com auxílio mecânico, inclusive carga, descarga e transporte do material resultante até 30Km. (desonerado)</v>
          </cell>
          <cell r="E4220" t="str">
            <v>un</v>
          </cell>
          <cell r="F4220">
            <v>664.59</v>
          </cell>
        </row>
        <row r="4221">
          <cell r="C4221" t="str">
            <v>PJ 19.10.0103 (/)</v>
          </cell>
          <cell r="D4221" t="str">
            <v>Destocamento de árvores de grande porte acima de 61cm DAP e raízes profundas, com auxílio mecânico, inclusive carga, descarga e transporte do material resultante até 30Km. (desonerado)</v>
          </cell>
          <cell r="E4221" t="str">
            <v>un</v>
          </cell>
          <cell r="F4221">
            <v>1021.67</v>
          </cell>
        </row>
        <row r="4222">
          <cell r="C4222" t="str">
            <v>PJ 19.10.0150 (A)</v>
          </cell>
          <cell r="D4222" t="str">
            <v>Poda leve em árvores de pequeno e médio porte, compreendendo o emprego de Caminhão Carroceria Fixa de 7,5t, moto serra, escada, cordas, serrotes, machadinhas, incluindo carga, descarga e transporte de material resultante até 30Km (volume em torno de 1m3) e equipe mínima composta de 2 serventes, 2 arboricultores, 1 operador de moto-serra e 1 encarregado. (desonerado)</v>
          </cell>
          <cell r="E4222" t="str">
            <v>un</v>
          </cell>
          <cell r="F4222">
            <v>102.33</v>
          </cell>
        </row>
        <row r="4223">
          <cell r="C4223" t="str">
            <v>PJ 19.10.0153 (A)</v>
          </cell>
          <cell r="D4223" t="str">
            <v>Poda leve em árvores de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2m3) e equipe mínima composta de 2 serventes, 2 arboricultores, 1 operador de moto-serra e 1 encarregado. (desonerado)</v>
          </cell>
          <cell r="E4223" t="str">
            <v>un</v>
          </cell>
          <cell r="F4223">
            <v>226.73</v>
          </cell>
        </row>
        <row r="4224">
          <cell r="C4224" t="str">
            <v>PJ 19.10.0156 (A)</v>
          </cell>
          <cell r="D4224" t="str">
            <v>Poda de condução de muda de árvore até 3m de altura, inclusive carga, descarga e transporte do material resultante. (desonerado)</v>
          </cell>
          <cell r="E4224" t="str">
            <v>un</v>
          </cell>
          <cell r="F4224">
            <v>3.64</v>
          </cell>
        </row>
        <row r="4225">
          <cell r="C4225" t="str">
            <v>PJ 19.10.0200 (A)</v>
          </cell>
          <cell r="D4225"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4m3) e equipe mínima composta de 3 serventes, 3 arboricultores, 1 operador de moto-serra e 1 encarregado. (desonerado)</v>
          </cell>
          <cell r="E4225" t="str">
            <v>un</v>
          </cell>
          <cell r="F4225">
            <v>598.38</v>
          </cell>
        </row>
        <row r="4226">
          <cell r="C4226" t="str">
            <v>PJ 19.10.0203 (A)</v>
          </cell>
          <cell r="D4226"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6m3) e equipe mínima composta de 3 serventes, 3 arboricultores, 1 operador de moto-serra e 1 encarregado. (desonerado)</v>
          </cell>
          <cell r="E4226" t="str">
            <v>un</v>
          </cell>
          <cell r="F4226">
            <v>897.53</v>
          </cell>
        </row>
        <row r="4227">
          <cell r="C4227" t="str">
            <v>PJ 19.10.0250 (A)</v>
          </cell>
          <cell r="D4227" t="str">
            <v>Poda de árvore de médio porte para remoçào de árvores, compreendendo o emprego de Caminhão Carroceria Fixa de 7,5t, elevador equipado com caçamba atingindo altura média de 15m, moto serra, escada, corda, serrote, machados, equipamento de segurança, compreendendo somatório de volume até 4m3. (desonerado)</v>
          </cell>
          <cell r="E4227" t="str">
            <v>un</v>
          </cell>
          <cell r="F4227">
            <v>591.15</v>
          </cell>
        </row>
        <row r="4228">
          <cell r="C4228" t="str">
            <v>PJ 19.10.0253 (A)</v>
          </cell>
          <cell r="D4228" t="str">
            <v>Poda de árvore de grande porte para remoção de árvores, compreendendo o emprego de Caminhão Carroceria Fixa de 7,5t, elevador equipado com caçamba atingindo altura média de 15m, moto serra, escada, corda, serrote, machados, equipamento de segurança, compreendendo somatório de volume até 8m3. (desonerado)</v>
          </cell>
          <cell r="E4228" t="str">
            <v>un</v>
          </cell>
          <cell r="F4228">
            <v>1182.27</v>
          </cell>
        </row>
        <row r="4229">
          <cell r="C4229" t="str">
            <v>PJ 19.10.0300 (A)</v>
          </cell>
          <cell r="D4229" t="str">
            <v>Remoção de árvore de médio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4m3 e destocamento até 60cm DAP e raízes profundas, com auxílio mecânico, inclusive carga, descarga e transporte do material resultante até 30Km. (desonerado)</v>
          </cell>
          <cell r="E4229" t="str">
            <v>un</v>
          </cell>
          <cell r="F4229">
            <v>1255.74</v>
          </cell>
        </row>
        <row r="4230">
          <cell r="C4230" t="str">
            <v>PJ 19.10.0306 (A)</v>
          </cell>
          <cell r="D4230" t="str">
            <v>Remoção de árvore de grande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8m3 e destocamento acima de 61cm dap e raízes profundas, com auxílio mecânico, inclusive carga, descarga e transporte do material resultante até 30Km. (desonerado)</v>
          </cell>
          <cell r="E4230" t="str">
            <v>un</v>
          </cell>
          <cell r="F4230">
            <v>2203.94</v>
          </cell>
        </row>
        <row r="4231">
          <cell r="C4231" t="str">
            <v>PJ 19.10.0500 (/)</v>
          </cell>
          <cell r="D4231" t="str">
            <v>Remoção manual de raízes de árvores, incluindo abertura de cava com 30 cm de profundidade média, reaterro, sinalização de desvio de tráfego de veículos, pedestres, equipamento de segurança, carga, descarga e transporte do material resultante até 30 Km. (desonerado)</v>
          </cell>
          <cell r="E4231" t="str">
            <v>m3</v>
          </cell>
          <cell r="F4231">
            <v>75.42</v>
          </cell>
        </row>
        <row r="4233">
          <cell r="C4233" t="str">
            <v>PJ 24.05 Bancos e Mesas de Jardim</v>
          </cell>
        </row>
        <row r="4234">
          <cell r="C4234" t="str">
            <v>PJ 24.05.0050 (/)</v>
          </cell>
          <cell r="D4234" t="str">
            <v>Banco em concreto armado, sem encosto, medindo (225x50x50)cm, modelo B7 da Neorex ou similar.  Fornecimento. (desonerado)</v>
          </cell>
          <cell r="E4234" t="str">
            <v>un</v>
          </cell>
          <cell r="F4234">
            <v>921.24</v>
          </cell>
        </row>
        <row r="4235">
          <cell r="C4235" t="str">
            <v>PJ 24.05.0053 (A)</v>
          </cell>
          <cell r="D4235" t="str">
            <v>Banco de concreto aparente, com 45cm de largura e 10cm de espessura, sobre 2 apoios do mesmo material, com secção de (10x30)cm. (desonerado)</v>
          </cell>
          <cell r="E4235" t="str">
            <v>m</v>
          </cell>
          <cell r="F4235">
            <v>149.13</v>
          </cell>
        </row>
        <row r="4236">
          <cell r="C4236" t="str">
            <v>PJ 24.05.0054 (/)</v>
          </cell>
          <cell r="D4236" t="str">
            <v>Banco contínuo em concreto armado, aparente, assento com 50cm de largura e 15cm de espessura, sobre apoios do mesmo material, com seção de (15 x 30)cm, inclusive lixamento, pintura com verniz acrílico, escavação e reaterro. (desonerado)</v>
          </cell>
          <cell r="E4236" t="str">
            <v>m</v>
          </cell>
          <cell r="F4236">
            <v>287.62</v>
          </cell>
        </row>
        <row r="4237">
          <cell r="C4237" t="str">
            <v>PJ 24.05.0056 (A)</v>
          </cell>
          <cell r="D4237" t="str">
            <v>Banco de concreto aparente, medindo 2x0,40x0,20m, fixados sobre apoio do mesmo material, seção de 10x30cm, inclusive carga, descarga e transporte, conforme projeto FPJ.  Fornecimento e colocação. (desonerado)</v>
          </cell>
          <cell r="E4237" t="str">
            <v>un</v>
          </cell>
          <cell r="F4237">
            <v>550.33000000000004</v>
          </cell>
        </row>
        <row r="4238">
          <cell r="C4238" t="str">
            <v>PJ 24.05.0103 (/)</v>
          </cell>
          <cell r="D4238" t="str">
            <v>Bancos para jardim com 14 réguas de madeira aparelhada, secção de (5,5 x 3,75)cm e comprimento de 2m, presas com parafusos de porca nos pés de ferro fundido, estes com 14Kg, barra de ferro ao centro do assentamento, inclusive espigão de fixação, 4 bases de concreto de (15x15x30)cm, e pintura na cor a ser indicada. (desonerado)</v>
          </cell>
          <cell r="E4238" t="str">
            <v>un</v>
          </cell>
          <cell r="F4238">
            <v>1074.57</v>
          </cell>
        </row>
        <row r="4239">
          <cell r="C4239" t="str">
            <v>PJ 24.05.0106 (/)</v>
          </cell>
          <cell r="D4239" t="str">
            <v>Banco rústico, referência M-25, conforme o modelo Pactaplayground ou similar.  Fornecimento e colocação. (desonerado)</v>
          </cell>
          <cell r="E4239" t="str">
            <v>un</v>
          </cell>
          <cell r="F4239">
            <v>713.25</v>
          </cell>
        </row>
        <row r="4240">
          <cell r="C4240" t="str">
            <v>PJ 24.05.0110 (/)</v>
          </cell>
          <cell r="D4240" t="str">
            <v>Banco com 14 réguas de madeira aparelhada secção de (5,5 x 3,75) cm e comprimento de 1,00 m, presas com parafusos e porcas em tubo de aço galvanizado de 4" de diâmetro, nas dimensões de 1 m de largura, 70 cm de altura e angulo de 62º com a horizontal, padrão RIO CIDADE VILA ISABEL, base de concreto de (90 x 65 x 25) cm, e pintura na cor a ser indicada. Fornecimento e instalação. (desonerado)</v>
          </cell>
          <cell r="E4240" t="str">
            <v>un</v>
          </cell>
          <cell r="F4240">
            <v>900.96</v>
          </cell>
        </row>
        <row r="4241">
          <cell r="C4241" t="str">
            <v>PJ 24.05.0120 (/)</v>
          </cell>
          <cell r="D4241" t="str">
            <v>Banco padrão "Rio Cidade Leblon" com assento em ripas de maçaranduba envernizadas, presas por cabo de aço. Suporte em barras de aço galvanizada dobradas, na cor prata. Fornecimento e instalação. (desonerado)</v>
          </cell>
          <cell r="E4241" t="str">
            <v>un</v>
          </cell>
          <cell r="F4241">
            <v>695.96</v>
          </cell>
        </row>
        <row r="4242">
          <cell r="C4242" t="str">
            <v>PJ 24.05.0153 (B)</v>
          </cell>
          <cell r="D4242" t="str">
            <v>Mesa de jogos com 4 bancos, tampo de mesa em marmorite armado, na cor natural, tendo no centro tabuleiro de xadrez em marmorite nas cores branca e preta, pés (mesa e bancos) de concreto armado, conforme projeto FPJ.  Fornecimento e colocação. (desonerado)</v>
          </cell>
          <cell r="E4242" t="str">
            <v>un</v>
          </cell>
          <cell r="F4242">
            <v>1100.99</v>
          </cell>
        </row>
        <row r="4243">
          <cell r="C4243" t="str">
            <v>PJ 24.05.0200 (/)</v>
          </cell>
          <cell r="D4243" t="str">
            <v>Prancha em madeira aparelhada para bancos de jardins, com seção de (15x4,5)cm e comprimento de 2,20m, presa com parafusos e porcas nos pés de ferro e pintura na cor a ser indicada.  Fornecimento e colocação. (desonerado)</v>
          </cell>
          <cell r="E4243" t="str">
            <v>un</v>
          </cell>
          <cell r="F4243">
            <v>119.07</v>
          </cell>
        </row>
        <row r="4244">
          <cell r="C4244" t="str">
            <v>PJ 24.05.0250 (/)</v>
          </cell>
          <cell r="D4244" t="str">
            <v>Régua madeira aparelhada para bancos de jardins, com secção de (5,5 x 3,75)cm e comprimento de 2m, presas com parafusos de porcas nos pés de ferro fundido e pintura na cor a ser indicada.  Fornecimento e colocação. (desonerado)</v>
          </cell>
          <cell r="E4244" t="str">
            <v>un</v>
          </cell>
          <cell r="F4244">
            <v>56.48</v>
          </cell>
        </row>
        <row r="4245">
          <cell r="C4245" t="str">
            <v>PJ 24.05.0253 (/)</v>
          </cell>
          <cell r="D4245" t="str">
            <v>Régua de madeira aparelhada para bancos de jardins, com secção de (3x1,5)cm e comprimento de 1m, presas com parafusos de porcas nos pés de ferro e envernizada na cor a ser indicada.  Fornecimento e colocação. (desonerado)</v>
          </cell>
          <cell r="E4245" t="str">
            <v>un</v>
          </cell>
          <cell r="F4245">
            <v>70.989999999999995</v>
          </cell>
        </row>
        <row r="4246">
          <cell r="C4246" t="str">
            <v>PJ 24.10 Equipamentos para Praças e Jardins</v>
          </cell>
        </row>
        <row r="4247">
          <cell r="C4247" t="str">
            <v>PJ 24.10.0050 (A)</v>
          </cell>
          <cell r="D4247" t="str">
            <v>Amarelinha em blocos de concreto pré-moldadas com aplicação de letras e números coloridos em baixo relevo.  Fornecimento e aplicação. (desonerado)</v>
          </cell>
          <cell r="E4247" t="str">
            <v>un</v>
          </cell>
          <cell r="F4247">
            <v>538.08000000000004</v>
          </cell>
        </row>
        <row r="4248">
          <cell r="C4248" t="str">
            <v>PJ 24.10.0060 (C)</v>
          </cell>
          <cell r="D4248" t="str">
            <v>Arco simples em tubos de ferro galvanizado (externa e internamente) de 1" e 2" e espessura de parede de 1/8", chumbados em blocos de concreto, com pintura de base Galvite ou similar e 2 demãos de acabamento, conforme projeto FPJ.  Fornecimento e colocação. (desonerado)</v>
          </cell>
          <cell r="E4248" t="str">
            <v>un</v>
          </cell>
          <cell r="F4248">
            <v>1331.22</v>
          </cell>
        </row>
        <row r="4249">
          <cell r="C4249" t="str">
            <v>PJ 24.10.0100 (C)</v>
          </cell>
          <cell r="D4249" t="str">
            <v>Barra simples para ginástica, em tubos de ferro galvanizado (externa e internamente) de 1 1/2" e 4" e espessura de parede de 1/8", chumbados em blocos de concreto com pintura de base Galvite ou similar e 2 demãos de acabamento, conforme projeto FPJ.  Fornecimento e colocação. (desonerado)</v>
          </cell>
          <cell r="E4249" t="str">
            <v>un</v>
          </cell>
          <cell r="F4249">
            <v>1079.0899999999999</v>
          </cell>
        </row>
        <row r="4250">
          <cell r="C4250" t="str">
            <v>PJ 24.10.0103 (C)</v>
          </cell>
          <cell r="D4250" t="str">
            <v>Barra dupla para ginástica em tubo de ferro galvanizado (externa e internamente) de 1" e espessura de parede de 1/8" horizontais e montantes de 4", chumbados em blocos de concreto, com pintura de base Galvite ou similar e 2 demãos de acabamento, conforme projeto FPJ.  Fornecimento e colocação. (desonerado)</v>
          </cell>
          <cell r="E4250" t="str">
            <v>un</v>
          </cell>
          <cell r="F4250">
            <v>1253.44</v>
          </cell>
        </row>
        <row r="4251">
          <cell r="C4251" t="str">
            <v>PJ 24.10.0109 (C)</v>
          </cell>
          <cell r="D4251" t="str">
            <v>Barra paralelas para ginástica, em tubos de ferro galvanizado (externa e internamente) de 2" e espessura de parede de 1/8", chumbados em blocos de concreto com pintura de base Galvite ou similar e 2 demãos de acabamento, conforme projeto FPJ.  Fornecimento e colocação. (desonerado)</v>
          </cell>
          <cell r="E4251" t="str">
            <v>un</v>
          </cell>
          <cell r="F4251">
            <v>825.27</v>
          </cell>
        </row>
        <row r="4252">
          <cell r="C4252" t="str">
            <v>PJ 24.10.0125 (/)</v>
          </cell>
          <cell r="D4252" t="str">
            <v>Balanço multiuso em estrutura de ferro galvanizado (externa e internamente) de 2 1/2", 2" e 1" e espessura de parede de 1/8", composto de 2 balanços simples com assento de madeira aparelhada, 1 escada dupla, 1 barra simples e 1 balanço para cadeira de rodas com rampa de acesso pivotante, trava para cadeira e para balanço, piso em madeira intertravada reforçada com capacidade de carga de 200 Kg, pintura com uma demão de galvite e duas demãos de tinta esmalte sintético, conforme projeto FPJ.  Fornecimento e colocação. (desonerado)</v>
          </cell>
          <cell r="E4252" t="str">
            <v>un</v>
          </cell>
          <cell r="F4252">
            <v>8370.86</v>
          </cell>
        </row>
        <row r="4253">
          <cell r="C4253" t="str">
            <v>PJ 24.10.0147 (A)</v>
          </cell>
          <cell r="D4253" t="str">
            <v>Balanço de 0/4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3" t="str">
            <v>un</v>
          </cell>
          <cell r="F4253">
            <v>1681.6</v>
          </cell>
        </row>
        <row r="4254">
          <cell r="C4254" t="str">
            <v>PJ 24.10.0152 (D)</v>
          </cell>
          <cell r="D4254" t="str">
            <v>Balanço de 5/10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4" t="str">
            <v>un</v>
          </cell>
          <cell r="F4254">
            <v>1834.11</v>
          </cell>
        </row>
        <row r="4255">
          <cell r="C4255" t="str">
            <v>PJ 24.10.0156 (A)</v>
          </cell>
          <cell r="D4255" t="str">
            <v>Cadeira de balanço completa, com correntes, braçadeiras, rolamentos, parafusos, barras, etc., inclusive desmontagem da danificada, pintura e transporte, conforme projeto FPJ.  Fornecimento e colocação. (desonerado)</v>
          </cell>
          <cell r="E4255" t="str">
            <v>un</v>
          </cell>
          <cell r="F4255">
            <v>693.69</v>
          </cell>
        </row>
        <row r="4256">
          <cell r="C4256" t="str">
            <v>PJ 24.10.0225 (/)</v>
          </cell>
          <cell r="D4256" t="str">
            <v>Bola ao aro em tubo de ferro galvanizado (externa e internamente) de 3", 2" e 3/4" e espessura de parede de 1/8", pintura com uma demão de galvite e duas demãos de esmalte sintético, conforme projeto FPJ.  Fornecimento e colocação. (desonerado)</v>
          </cell>
          <cell r="E4256" t="str">
            <v>un</v>
          </cell>
          <cell r="F4256">
            <v>825.49</v>
          </cell>
        </row>
        <row r="4257">
          <cell r="C4257" t="str">
            <v>PJ 24.10.0506 (/)</v>
          </cell>
          <cell r="D4257" t="str">
            <v>Escada em árvore, referência M-07, conforme o modelo Pactaplayground ou similar.  Fornecimento e colocação. (desonerado)</v>
          </cell>
          <cell r="E4257" t="str">
            <v>un</v>
          </cell>
          <cell r="F4257">
            <v>963.17</v>
          </cell>
        </row>
        <row r="4258">
          <cell r="C4258" t="str">
            <v>PJ 24.10.0540 (A)</v>
          </cell>
          <cell r="D4258" t="str">
            <v>Escorrega de 0/4 anos com altura de 1,17m em madeira aparelhada e tubos de ferro galvanizado (externa e internamente) de 3/4" e 2" e espessura de parede de 1/8", conforme projeto FPJ, com pintura de base Galvite ou similar, 2 demãos de acabamento.  Fornecimento e colocação. (desonerado)</v>
          </cell>
          <cell r="E4258" t="str">
            <v>un</v>
          </cell>
          <cell r="F4258">
            <v>1730.51</v>
          </cell>
        </row>
        <row r="4259">
          <cell r="C4259" t="str">
            <v>PJ 24.10.0547 (C)</v>
          </cell>
          <cell r="D4259" t="str">
            <v>Escorrega de 5/10 anos com altura de 1,57m em madeira aparelhada e tubos de ferro galvanizado (externa e internamente) de 3/4" e 2" e espessura de parede de 1/8", conforme projeto FPJ, com pintura de base galvite ou similar, 2 demãos de acabamento.  Fornecimento e colocação. (desonerado)</v>
          </cell>
          <cell r="E4259" t="str">
            <v>un</v>
          </cell>
          <cell r="F4259">
            <v>2103.88</v>
          </cell>
        </row>
        <row r="4260">
          <cell r="C4260" t="str">
            <v>PJ 24.10.0553 (B)</v>
          </cell>
          <cell r="D4260" t="str">
            <v>Escada de escorrega completa, inclusive patamar, conforme projeto FPJ, com pintura, transporte e desmontagem da danificada.  Fornecimento e colocação. (desonerado)</v>
          </cell>
          <cell r="E4260" t="str">
            <v>un</v>
          </cell>
          <cell r="F4260">
            <v>646.74</v>
          </cell>
        </row>
        <row r="4261">
          <cell r="C4261" t="str">
            <v>PJ 24.10.0654 (A)</v>
          </cell>
          <cell r="D4261" t="str">
            <v>Gangorra de 0/4 anos com 2 pranchas de madeira aparelhada, estas fixadas em tubo de ferro galvanizado (externa e internamente) de 2" e espessura de parede de 1/8", com pintura de base Galvite ou similar e 2 demãos de acabamento, conforme modelo FPJ.  Fornecimento e colocação. (desonerado)</v>
          </cell>
          <cell r="E4261" t="str">
            <v>un</v>
          </cell>
          <cell r="F4261">
            <v>1423.29</v>
          </cell>
        </row>
        <row r="4262">
          <cell r="C4262" t="str">
            <v>PJ 24.10.0655 (D)</v>
          </cell>
          <cell r="D4262" t="str">
            <v>Gangorra de 5/10 anos com 2 pranchas de madeira aparelhada, estas fixadas em tubo de ferro galvanizado (externa e internamente) de 2" e 2 1/2" e espessura de parede de 1/8", com pintura de base Galvite ou similar e 2 demãos de acabamento, conforme modelo FPJ.  Fornecimento e colocação. (desonerado)</v>
          </cell>
          <cell r="E4262" t="str">
            <v>un</v>
          </cell>
          <cell r="F4262">
            <v>1654.53</v>
          </cell>
        </row>
        <row r="4263">
          <cell r="C4263" t="str">
            <v>PJ 24.10.0700 (C)</v>
          </cell>
          <cell r="D4263" t="str">
            <v>Gaiola gínica (trepa-trepa) em tubos de ferro galvanizado (externa e internamente) de 1" horizontais e verticais de 1 1/2" e espessura de parede de 1/8", chumbados em blocos de concreto e com pintura de base Galvite ou similar e 2 demãos de acabamento, conforme projeto FPJ.  Fornecimento e colocação. (desonerado)</v>
          </cell>
          <cell r="E4263" t="str">
            <v>un</v>
          </cell>
          <cell r="F4263">
            <v>4571.47</v>
          </cell>
        </row>
        <row r="4264">
          <cell r="C4264" t="str">
            <v>PJ 24.10.0750 (C)</v>
          </cell>
          <cell r="D4264"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exclusive conexões, conforme projeto FPJ.  Fornecimento e colocação. (desonerado)</v>
          </cell>
          <cell r="E4264" t="str">
            <v>un</v>
          </cell>
          <cell r="F4264">
            <v>415.81</v>
          </cell>
        </row>
        <row r="4265">
          <cell r="C4265" t="str">
            <v>PJ 24.10.0753 (A)</v>
          </cell>
          <cell r="D4265"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conexões, conforme projeto FPJ.  Fornecimento e colocação. (desonerado)</v>
          </cell>
          <cell r="E4265" t="str">
            <v>un</v>
          </cell>
          <cell r="F4265">
            <v>487.19</v>
          </cell>
        </row>
        <row r="4266">
          <cell r="C4266" t="str">
            <v>PJ 24.10.0850 (A)</v>
          </cell>
          <cell r="D4266" t="str">
            <v>Prancha de gangorra completa, inclusive patamar, conforme projeto FPJ, com pintura, transporte e desmontagem da danificada.  Fornecimento e colocação. (desonerado)</v>
          </cell>
          <cell r="E4266" t="str">
            <v>un</v>
          </cell>
          <cell r="F4266">
            <v>917.99</v>
          </cell>
        </row>
        <row r="4267">
          <cell r="C4267" t="str">
            <v>PJ 24.10.0900 (A)</v>
          </cell>
          <cell r="D4267" t="str">
            <v>Prancha rema-rema de madeira aparelhada, conforme projeto FPJ, completa com ferragens, braçadeiras, rolamentos, etc., pintura e transporte com desmontagem da danificada.  Fornecimento e colocação. (desonerado)</v>
          </cell>
          <cell r="E4267" t="str">
            <v>un</v>
          </cell>
          <cell r="F4267">
            <v>1091.98</v>
          </cell>
        </row>
        <row r="4268">
          <cell r="C4268" t="str">
            <v>PJ 24.10.1000 (B)</v>
          </cell>
          <cell r="D4268" t="str">
            <v>Prancha para abdominal, em madeira aparelhada e estrutura tubular (externa e internamente) de 2" e espessura de parede de 1/8", fixada em blocos de concreto, com pintura de base Galvite ou similar, 2 demãos de acabamento, conforme projeto FPJ.  Fornecimento e colocação. (desonerado)</v>
          </cell>
          <cell r="E4268" t="str">
            <v>un</v>
          </cell>
          <cell r="F4268">
            <v>695.75</v>
          </cell>
        </row>
        <row r="4269">
          <cell r="C4269" t="str">
            <v>PJ 24.13 Equipamentos para Ginastica da 3ª Idade</v>
          </cell>
        </row>
        <row r="4270">
          <cell r="C4270" t="str">
            <v>PJ 24.13.0300 (/)</v>
          </cell>
          <cell r="D4270" t="str">
            <v>Alongador com três alturas conjugado, em tubo de aço carbono, pintura no processo eletrostático - Academia da Terceira Idade. Fornecimento e instalação. (desonerado)</v>
          </cell>
          <cell r="E4270" t="str">
            <v>un</v>
          </cell>
          <cell r="F4270">
            <v>2281.6799999999998</v>
          </cell>
        </row>
        <row r="4271">
          <cell r="C4271" t="str">
            <v>PJ 24.13.0400 (/)</v>
          </cell>
          <cell r="D4271" t="str">
            <v>Esqui triplo conjugado, em tubo de aço arbono, pintura no processo eletrostático - Academia da Terceira Idade. Fornecimento e instalação. (desonerado)</v>
          </cell>
          <cell r="E4271" t="str">
            <v>un</v>
          </cell>
          <cell r="F4271">
            <v>5696.2</v>
          </cell>
        </row>
        <row r="4272">
          <cell r="C4272" t="str">
            <v>PJ 24.13.0500 (/)</v>
          </cell>
          <cell r="D4272" t="str">
            <v>Multi-exercitador conjugado com seis funções distintas, em tubo de aço arbono, pintura no processo eletrostático - Academia da Terceira Idade. Fornecimento e instalação. (desonerado)</v>
          </cell>
          <cell r="E4272" t="str">
            <v>un</v>
          </cell>
          <cell r="F4272">
            <v>4974.2</v>
          </cell>
        </row>
        <row r="4273">
          <cell r="C4273" t="str">
            <v>PJ 24.13.0600 (/)</v>
          </cell>
          <cell r="D4273" t="str">
            <v>Remada sentada, em tubo de aço arbono, pintura no processo eletrostático - Academia da Terceira Idade. Fornecimento e instalação. (desonerado)</v>
          </cell>
          <cell r="E4273" t="str">
            <v>un</v>
          </cell>
          <cell r="F4273">
            <v>2372.73</v>
          </cell>
        </row>
        <row r="4274">
          <cell r="C4274" t="str">
            <v>PJ 24.13.0700 (/)</v>
          </cell>
          <cell r="D4274" t="str">
            <v>Rotação diagonal dupla, aparelho triplo conjugado, em tubo de aço arbono, pintura no processo eletrostático - Academia da Terceira Idade. Fornecimento e instalação. (desonerado)</v>
          </cell>
          <cell r="E4274" t="str">
            <v>un</v>
          </cell>
          <cell r="F4274">
            <v>3679.18</v>
          </cell>
        </row>
        <row r="4275">
          <cell r="C4275" t="str">
            <v>PJ 24.13.0800 (/)</v>
          </cell>
          <cell r="D4275" t="str">
            <v>Rotação vertical, aparelho triplo conjugado, em tubo de aço arbono, pintura no processo eletrostático - Academia da Terceira Idade. Fornecimento e instalação. (desonerado)</v>
          </cell>
          <cell r="E4275" t="str">
            <v>un</v>
          </cell>
          <cell r="F4275">
            <v>3076.06</v>
          </cell>
        </row>
        <row r="4276">
          <cell r="C4276" t="str">
            <v>PJ 24.13.0900 (/)</v>
          </cell>
          <cell r="D4276" t="str">
            <v>Placa orientativa, em tubo de aço arbono, pintura no processo eletrostático - Academia da Terceira Idade. Fornecimento e instalação. (desonerado)</v>
          </cell>
          <cell r="E4276" t="str">
            <v>un</v>
          </cell>
          <cell r="F4276">
            <v>2065.46</v>
          </cell>
        </row>
        <row r="4277">
          <cell r="C4277" t="str">
            <v>PJ 24.13.1000 (/)</v>
          </cell>
          <cell r="D4277" t="str">
            <v>Pressão de pernas triplo conjugado,  em tubo de aço arbono, pintura no processo eletrostático - Academia da Terceira Idade. Fornecimento e instalação. (desonerado)</v>
          </cell>
          <cell r="E4277" t="str">
            <v>un</v>
          </cell>
          <cell r="F4277">
            <v>3222.93</v>
          </cell>
        </row>
        <row r="4278">
          <cell r="C4278" t="str">
            <v>PJ 24.13.1100 (/)</v>
          </cell>
          <cell r="D4278" t="str">
            <v>Simulador de caminhada, triplo conjugado,  em tubo de aço arbono, pintura no processo eletrostático - Academia da Terceira Idade. Fornecimento e instalação. (desonerado)</v>
          </cell>
          <cell r="E4278" t="str">
            <v>un</v>
          </cell>
          <cell r="F4278">
            <v>4732.6099999999997</v>
          </cell>
        </row>
        <row r="4279">
          <cell r="C4279" t="str">
            <v>PJ 24.13.1200 (/)</v>
          </cell>
          <cell r="D4279" t="str">
            <v>Surf duplo conjugado,  em tubo de aço arbono, pintura no processo eletrostático - Academia da Terceira Idade. Fornecimento e instalação. (desonerado)</v>
          </cell>
          <cell r="E4279" t="str">
            <v>un</v>
          </cell>
          <cell r="F4279">
            <v>2597.9299999999998</v>
          </cell>
        </row>
        <row r="4280">
          <cell r="C4280" t="str">
            <v>PJ 24.15 Material Esportivo</v>
          </cell>
        </row>
        <row r="4281">
          <cell r="C4281" t="str">
            <v>PJ 24.15.0050 (C)</v>
          </cell>
          <cell r="D4281" t="str">
            <v>Baliza de futebol, tamanho oficial, em tubos de ferro galvanizado (externa e internamente) de 4" e espessura de parede de 1/8", com pintura de base Galvite ou similar e 2 demãos de acabamento.  Fornecimento e colocação. (desonerado)</v>
          </cell>
          <cell r="E4281" t="str">
            <v>un</v>
          </cell>
          <cell r="F4281">
            <v>1763.57</v>
          </cell>
        </row>
        <row r="4282">
          <cell r="C4282" t="str">
            <v>PJ 24.15.0053 (B)</v>
          </cell>
          <cell r="D4282" t="str">
            <v>Baliza de futebol de salão em tubo de ferro galvanizado (externa e internamente) de 4" e espessura de parede de 1/8", pintura de base Galvite ou similar e 2 demãos de acabamento, conforme projeto FPJ.  Fornecimento e colocação. (desonerado)</v>
          </cell>
          <cell r="E4282" t="str">
            <v>un</v>
          </cell>
          <cell r="F4282">
            <v>1168.46</v>
          </cell>
        </row>
        <row r="4283">
          <cell r="C4283" t="str">
            <v>PJ 24.15.0150 (A)</v>
          </cell>
          <cell r="D4283" t="str">
            <v>Estrutura para basquete, metálica, fixa, com avanço livre de 1,30m, com tabelas de compensado naval, aros e redes.  Fornecimento e colocação, exclusive furação do piso. (desonerado)</v>
          </cell>
          <cell r="E4283" t="str">
            <v>par</v>
          </cell>
          <cell r="F4283">
            <v>1696.39</v>
          </cell>
        </row>
        <row r="4284">
          <cell r="C4284" t="str">
            <v>PJ 24.15.0200 (/)</v>
          </cell>
          <cell r="D4284" t="str">
            <v>Rede de nylon para futebol de salão.  Fornecimento. (desonerado)</v>
          </cell>
          <cell r="E4284" t="str">
            <v>par</v>
          </cell>
          <cell r="F4284">
            <v>55.95</v>
          </cell>
        </row>
        <row r="4285">
          <cell r="C4285" t="str">
            <v>PJ 24.15.0204 (A)</v>
          </cell>
          <cell r="D4285" t="str">
            <v>Baliza de vôlei em tubos de ferro galvanizado (externa e internamente) de 3" e espessura de parede de 1/8", com pintura de base Galvite ou similar e 2 demãos de acabamento.  Fornecimento e colocação. (desonerado)</v>
          </cell>
          <cell r="E4285" t="str">
            <v>par</v>
          </cell>
          <cell r="F4285">
            <v>833.81</v>
          </cell>
        </row>
        <row r="4286">
          <cell r="C4286" t="str">
            <v>PJ 24.15.0206 (/)</v>
          </cell>
          <cell r="D4286" t="str">
            <v>Rede de vôlei oficial com cabo de aço.  Fornecimento. (desonerado)</v>
          </cell>
          <cell r="E4286" t="str">
            <v>un</v>
          </cell>
          <cell r="F4286">
            <v>129.94999999999999</v>
          </cell>
        </row>
        <row r="4287">
          <cell r="C4287" t="str">
            <v>PJ 24.15.0250 (/)</v>
          </cell>
          <cell r="D4287" t="str">
            <v>Tabela de basquete em compensado naval, tamanho oficial com aro e rede.  Fornecimento e colocação. (desonerado)</v>
          </cell>
          <cell r="E4287" t="str">
            <v>par</v>
          </cell>
          <cell r="F4287">
            <v>1106.8399999999999</v>
          </cell>
        </row>
        <row r="4288">
          <cell r="C4288" t="str">
            <v>PJ 24.15.0300 (/)</v>
          </cell>
          <cell r="D4288" t="str">
            <v>Trave desmontável para futebol de salão em tubo de ferro galvanizado (externa e internamente) e espessura de parede de 1/8" e buchas.  Fornecimento. (desonerado)</v>
          </cell>
          <cell r="E4288" t="str">
            <v>par</v>
          </cell>
          <cell r="F4288">
            <v>1705.68</v>
          </cell>
        </row>
        <row r="4289">
          <cell r="C4289" t="str">
            <v>PJ 24.20 Bicicletários</v>
          </cell>
        </row>
        <row r="4290">
          <cell r="C4290" t="str">
            <v>PJ 24.20.0040 (/)</v>
          </cell>
          <cell r="D4290" t="str">
            <v>Bicicletário em tudo de ferro galvanizado (externa e internamente) com diâmetro e 1 1/2", espessura da parede de 3,35mm, dobrado a frio em 2 ângulos de 90º, chumbado em dois blocos de concreto fck=13,5MPa com dimensões de (0,30x0,30x0,25)m, inclusive demolição e recomposição de calçada, retirada do material excedente e limpeza desengordurante, inclusive com pintura de base alquídica e 2 demãos de acabamento com esmalte, conforme Anexo I da Resolução SMAC nº498 de 21 de setembro de 2011.  Fornecimento e colocação. (desonerado)</v>
          </cell>
          <cell r="E4290" t="str">
            <v>un</v>
          </cell>
          <cell r="F4290">
            <v>316.52</v>
          </cell>
        </row>
        <row r="4291">
          <cell r="C4291" t="str">
            <v>PJ 24.20.0059 (C)</v>
          </cell>
          <cell r="D4291" t="str">
            <v>Bicicletário em tubo de ferro galvanizado (externa e internamente) com diâmetro de 1 1/4" e espessura de parede de 1/8", espessura da parede de 2,65mm, dobrado a frio em dois ângulos de 90º e um ângulo de 180º, chumbado em bloco de concreto FCK=13,5Mpa com dimensões de (0,30x0,30x0,50)m, com gola de proteção na junção tubo/concreto, inclusive demolição e recomposição de calçada, retirada do material excedente e limpeza desengordurante, exclusive pintura, conforme projeto SMAC.  Fornecimento e colocação. (desonerado)</v>
          </cell>
          <cell r="E4291" t="str">
            <v>un</v>
          </cell>
          <cell r="F4291">
            <v>362.25</v>
          </cell>
        </row>
        <row r="4292">
          <cell r="C4292" t="str">
            <v>PJ 24.20.0061 (A)</v>
          </cell>
          <cell r="D4292" t="str">
            <v>Bicicletário em tubo de ferro galvanizado (externa e internamente) com diâmetro de 1 1/2" e espessura de parede de 1/8", espessura da parede de 2,65mm, dobrado a frio em dois ângulos de 90º e um ângulo de 180º, chumbado em bloco de concreto FCK=13,5Mpa com dimensões de (0,30x0,30x0,250)m, com gola de proteção na junção tubo/concreto, inclusive demolição e recomposição de calçada, retirada do material excedente e limpeza desengordurante, exclusive pintura, conforme projeto SMAC.  Fornecimento e colocação. (desonerado)</v>
          </cell>
          <cell r="E4292" t="str">
            <v>un</v>
          </cell>
          <cell r="F4292">
            <v>397.07</v>
          </cell>
        </row>
        <row r="4293">
          <cell r="C4293" t="str">
            <v>PJ 24.20.0070 (/)</v>
          </cell>
          <cell r="D4293" t="str">
            <v>Bicicletário em tudo de ferro galvanizado (externa e internamente) com diâmetro e 1 1/2", espessura da parede de 3,35mm, dobrado a frio em um ângulos de 180º, chumbado em dois bloco de concreto FCK=13,5Mpa com dimensões de (0,75x0,30x0,25)m, com gola de proteção, inclusive demolição e recomposição de calçada, retirada do material excedente e limpeza desengordurante, inclusive com pintura de base alquídica e 2 demãos de acabamento com esmalte, conforme Anexo II da Resolução SMAC nº498 de 21 de setembro de 2011.  Fornecimento e colocação. (desonerado)</v>
          </cell>
          <cell r="E4293" t="str">
            <v>un</v>
          </cell>
          <cell r="F4293">
            <v>363.01</v>
          </cell>
        </row>
        <row r="4294">
          <cell r="C4294" t="str">
            <v>PJ 24.20.0600 (A)</v>
          </cell>
          <cell r="D4294" t="str">
            <v>Bicicletário em chapa galvanizada nº 14 e tubos galvanizados (externa e internamente) de 1 1/2" e espessura de parede de 1/8", com 6 vagas, conforme projeto SMAC.  Fornecimento e colocação. (desonerado)</v>
          </cell>
          <cell r="E4294" t="str">
            <v>mod</v>
          </cell>
          <cell r="F4294">
            <v>1969.06</v>
          </cell>
        </row>
        <row r="4295">
          <cell r="C4295" t="str">
            <v>PJ 24.25 Frades</v>
          </cell>
        </row>
        <row r="4296">
          <cell r="C4296" t="str">
            <v>PJ 24.25.0050 (B)</v>
          </cell>
          <cell r="D4296" t="str">
            <v>Balizador modelo Copacabana, cilíndrico, liso, pré-fabricado em concreto FCK=18MPa, com reforço interno de malha de vergalhão curvado de 1/2", embutido no piso, com 40cm de diâmetro e altura de 46,50cm.  Fornecimento e colocação. (desonerado)</v>
          </cell>
          <cell r="E4296" t="str">
            <v>un</v>
          </cell>
          <cell r="F4296">
            <v>357.75</v>
          </cell>
        </row>
        <row r="4297">
          <cell r="C4297" t="str">
            <v>PJ 24.25.0060 (/)</v>
          </cell>
          <cell r="D4297" t="str">
            <v>Balizador tipo 'Rio Cidade Olegário Maciel' com 830 mm de altura em tubo galvanizado com diâmetro de 3", com 3 a 3,2 mm de espessura com peso mínimo de 12 kg. Tampa torneada fixada com pino prisioneiro. Acabamento em pintura eletrostática em toda a peça e tampa vermelha. Fixação com vergalhão de construção estriado de 1/2" soldado na parte inferior do tubo. Fornecimento e instalação. (desonerado)</v>
          </cell>
          <cell r="E4297" t="str">
            <v>un</v>
          </cell>
          <cell r="F4297">
            <v>628.28</v>
          </cell>
        </row>
        <row r="4298">
          <cell r="C4298" t="str">
            <v>PJ 24.25.0100 (A)</v>
          </cell>
          <cell r="D4298" t="str">
            <v>Frade de concreto com fck=11 MPa, para proteção de calçada, apicoado e pintado a verniz, inclusive escavação e reaterro, exclusive transporte.  Fornecimento e colocação. (desonerado)</v>
          </cell>
          <cell r="E4298" t="str">
            <v>un</v>
          </cell>
          <cell r="F4298">
            <v>132.44999999999999</v>
          </cell>
        </row>
        <row r="4299">
          <cell r="C4299" t="str">
            <v>PJ 24.25.0103 (A)</v>
          </cell>
          <cell r="D4299" t="str">
            <v>Frade de concreto com Fck=11 MPa, para proteção de calçada, liso. inclusive escavação e reaterro, exclusive transporte.  Fornecimento e colocação. (desonerado)</v>
          </cell>
          <cell r="E4299" t="str">
            <v>un</v>
          </cell>
          <cell r="F4299">
            <v>82.34</v>
          </cell>
        </row>
        <row r="4300">
          <cell r="C4300" t="str">
            <v>PJ 24.25.0104 (/)</v>
          </cell>
          <cell r="D4300" t="str">
            <v>Frade esfera em concreto, 30cm de diâmetro, com Fck=25 MPa, para proteção de calçadas, inclusive furação, exclusive transporte.  Fornecimento e colocação. (desonerado)</v>
          </cell>
          <cell r="E4300" t="str">
            <v>un</v>
          </cell>
          <cell r="F4300">
            <v>158.41999999999999</v>
          </cell>
        </row>
        <row r="4301">
          <cell r="C4301" t="str">
            <v>PJ 24.25.0106 (A)</v>
          </cell>
          <cell r="D4301" t="str">
            <v>Frade metálico, em ferro fundido, modelo ciclovia, inclusive escavação, chumbamento com concreto FCK = 15 Mpa, pintura em esmalte sintético e retirada do material excedente, exclusive demolição e recomposição de passeio.  Fornecimento e colocação. (desonerado)</v>
          </cell>
          <cell r="E4301" t="str">
            <v>un</v>
          </cell>
          <cell r="F4301">
            <v>215.13</v>
          </cell>
        </row>
        <row r="4302">
          <cell r="C4302" t="str">
            <v>PJ 24.30 Recuperação de Equipamentos</v>
          </cell>
        </row>
        <row r="4303">
          <cell r="C4303" t="str">
            <v>PJ 24.30.0050 (A)</v>
          </cell>
          <cell r="D4303" t="str">
            <v>Apoio e corrimão tubulares em brinquedos de eucalipto, substituição das peças considerando retirada e colocação de peças novas pintadas. (desonerado)</v>
          </cell>
          <cell r="E4303" t="str">
            <v>m2</v>
          </cell>
          <cell r="F4303">
            <v>96.88</v>
          </cell>
        </row>
        <row r="4304">
          <cell r="C4304" t="str">
            <v>PJ 24.30.0100 (/)</v>
          </cell>
          <cell r="D4304" t="str">
            <v>Balanço (com um lugar): troca do travessão de sustentação, com retirada da viga danificada e remontagem do brinquedo de madeira de reflorestamento. (desonerado)</v>
          </cell>
          <cell r="E4304" t="str">
            <v>cj</v>
          </cell>
          <cell r="F4304">
            <v>148.01</v>
          </cell>
        </row>
        <row r="4305">
          <cell r="C4305" t="str">
            <v>PJ 24.30.0103 (/)</v>
          </cell>
          <cell r="D4305" t="str">
            <v>Balanço com assento de pneu suspenso por cordas de nylon n.º 12: com troca de pneu e vazamento do mesmo para escoamento, troca das cordas e retirada do acessório danificado, incluindo remontagem do brinquedo de eucalipto. (desonerado)</v>
          </cell>
          <cell r="E4305" t="str">
            <v>cj</v>
          </cell>
          <cell r="F4305">
            <v>94.13</v>
          </cell>
        </row>
        <row r="4306">
          <cell r="C4306" t="str">
            <v>PJ 24.30.0106 (/)</v>
          </cell>
          <cell r="D4306" t="str">
            <v>Balanço com assento em madeira suspenso por correntes: troca de assento, das correntes e retirada do acessório danificado, com remontagem do brinquedo de madeira de reflorestamento. (desonerado)</v>
          </cell>
          <cell r="E4306" t="str">
            <v>cj</v>
          </cell>
          <cell r="F4306">
            <v>215.23</v>
          </cell>
        </row>
        <row r="4307">
          <cell r="C4307" t="str">
            <v>PJ 24.30.0150 (/)</v>
          </cell>
          <cell r="D4307" t="str">
            <v>Casinhas: substituição de telhado, compreendendo retirada do telhado danificado em meio tronco e colocação de novo telhado completo, com a remontagem do brinquedo de madeira de reflorestamento. (desonerado)</v>
          </cell>
          <cell r="E4307" t="str">
            <v>cj</v>
          </cell>
          <cell r="F4307">
            <v>1460.82</v>
          </cell>
        </row>
        <row r="4308">
          <cell r="C4308" t="str">
            <v>PJ 24.30.0153 (/)</v>
          </cell>
          <cell r="D4308" t="str">
            <v>Casinhas: substituição total do assoalho em troncos de madeira de reflorestamento, meia cana ou roliços, por outro completo em meia cana, considerando-se retirada e remontagem do brinquedo de madeira de reflorestamento. (desonerado)</v>
          </cell>
          <cell r="E4308" t="str">
            <v>cj</v>
          </cell>
          <cell r="F4308">
            <v>1118.8900000000001</v>
          </cell>
        </row>
        <row r="4309">
          <cell r="C4309" t="str">
            <v>PJ 24.30.0156 (/)</v>
          </cell>
          <cell r="D4309" t="str">
            <v>Casinhas: substituição de 1(uma) peça de assoalho danificado, compreendendo retirado do meio tronco e colocação de um novo, com a remontagem do brinquedo de madeira de reflorestamento. (desonerado)</v>
          </cell>
          <cell r="E4309" t="str">
            <v>un</v>
          </cell>
          <cell r="F4309">
            <v>111.88</v>
          </cell>
        </row>
        <row r="4310">
          <cell r="C4310" t="str">
            <v>PJ 24.30.0159 (A)</v>
          </cell>
          <cell r="D4310" t="str">
            <v>Casinhas: substituição das vigas de sustentação de assoalhos em toras de madeira de reflorestamenteo, considerando-se retirada das vigas e colocação de novas, com a remontagem do brinquedo. (desonerado)</v>
          </cell>
          <cell r="E4310" t="str">
            <v>cj</v>
          </cell>
          <cell r="F4310">
            <v>1040.99</v>
          </cell>
        </row>
        <row r="4311">
          <cell r="C4311" t="str">
            <v>PJ 24.30.0162 (A)</v>
          </cell>
          <cell r="D4311" t="str">
            <v>Casinhas: substituição de 1 (uma) viga de sustentação de assoalho em toras de madeira de reflorestamento, considerando-se a retirada da viga e colocação de nova, com a remontagem do brinquedo. (desonerado)</v>
          </cell>
          <cell r="E4311" t="str">
            <v>un</v>
          </cell>
          <cell r="F4311">
            <v>149.25</v>
          </cell>
        </row>
        <row r="4312">
          <cell r="C4312" t="str">
            <v>PJ 24.30.0200 (/)</v>
          </cell>
          <cell r="D4312" t="str">
            <v>Cercas de madeira de reflorestamento em laterais de casinhas e/ou patamares dos brinquedos de madeira de reflorestamento: substituição de troncos de madeira de reflorestamento auto clavada com diâmetro de 6 a 8cm, considerando-se a retirada do danificado e instalação de novos troncos (quatro por lateral com 2m de comprimento). (desonerado)</v>
          </cell>
          <cell r="E4312" t="str">
            <v>cj</v>
          </cell>
          <cell r="F4312">
            <v>602.75</v>
          </cell>
        </row>
        <row r="4313">
          <cell r="C4313" t="str">
            <v>PJ 24.30.0250 (/)</v>
          </cell>
          <cell r="D4313" t="str">
            <v>Cordas dos brinquedos de eucalipto: substituição de corda dos brinquedos onde estas estiverem danificadas, compreendendo a retirada do danificado e colocação de cordas novas. (desonerado)</v>
          </cell>
          <cell r="E4313" t="str">
            <v>m</v>
          </cell>
          <cell r="F4313">
            <v>56.36</v>
          </cell>
        </row>
        <row r="4314">
          <cell r="C4314" t="str">
            <v>PJ 24.30.0300 (A)</v>
          </cell>
          <cell r="D4314" t="str">
            <v>Escada horizontal: substituição da parte superior do brinquedo de madeira de reflorestamento por outra completa. (desonerado)</v>
          </cell>
          <cell r="E4314" t="str">
            <v>cj</v>
          </cell>
          <cell r="F4314">
            <v>736.76</v>
          </cell>
        </row>
        <row r="4315">
          <cell r="C4315" t="str">
            <v>PJ 24.30.0303 (A)</v>
          </cell>
          <cell r="D4315" t="str">
            <v>Escada horizontal: substituição de uma coluna de sustentação do brinquedo de madeira de reflorestamento por nova, considerando-se retirada e remontagem. (desonerado)</v>
          </cell>
          <cell r="E4315" t="str">
            <v>un</v>
          </cell>
          <cell r="F4315">
            <v>100.7</v>
          </cell>
        </row>
        <row r="4316">
          <cell r="C4316" t="str">
            <v>PJ 24.30.0306 (A)</v>
          </cell>
          <cell r="D4316" t="str">
            <v>Escada de acesso ao escarregador: troca de corrimão, retirada do danificado e remontagem com pintura do brinquedo de eucalipto. (desonerado)</v>
          </cell>
          <cell r="E4316" t="str">
            <v>cj</v>
          </cell>
          <cell r="F4316">
            <v>178.1</v>
          </cell>
        </row>
        <row r="4317">
          <cell r="C4317" t="str">
            <v>PJ 24.30.0309 (A)</v>
          </cell>
          <cell r="D4317" t="str">
            <v>Escada de acesso ao escorregador: troca da escada, corrimão e retirada da peça danificada e remontagem do brinquedo de madeira de reflorestamento. (desonerado)</v>
          </cell>
          <cell r="E4317" t="str">
            <v>cj</v>
          </cell>
          <cell r="F4317">
            <v>746.96</v>
          </cell>
        </row>
        <row r="4318">
          <cell r="C4318" t="str">
            <v>PJ 24.30.0312 (A)</v>
          </cell>
          <cell r="D4318" t="str">
            <v>Escadas de acesso aos patamares ou casinhas de eucalipto: substituição de cordas e peças danificadas nos brinquedos de eucalipto por novas. (desonerado)</v>
          </cell>
          <cell r="E4318" t="str">
            <v>cj</v>
          </cell>
          <cell r="F4318">
            <v>465.8</v>
          </cell>
        </row>
        <row r="4319">
          <cell r="C4319" t="str">
            <v>PJ 24.30.0315 (A)</v>
          </cell>
          <cell r="D4319" t="str">
            <v>Escadas de acesso aos patamares ou casinhas de eucalipto: substituição de tubos e peças danificadas nos brinquedos de eucalipto por novos. (desonerado)</v>
          </cell>
          <cell r="E4319" t="str">
            <v>cj</v>
          </cell>
          <cell r="F4319">
            <v>575.47</v>
          </cell>
        </row>
        <row r="4320">
          <cell r="C4320" t="str">
            <v>PJ 24.30.0350 (/)</v>
          </cell>
          <cell r="D4320" t="str">
            <v>Estrutura em troncos de madeira de reflorestamento: substituição de tronco, retirada e remontagem. (desonerado)</v>
          </cell>
          <cell r="E4320" t="str">
            <v>m</v>
          </cell>
          <cell r="F4320">
            <v>149.97999999999999</v>
          </cell>
        </row>
        <row r="4321">
          <cell r="C4321" t="str">
            <v>PJ 24.30.0400 (A)</v>
          </cell>
          <cell r="D4321" t="str">
            <v>Gangorra simples: retirada e remontagem do eixo principal de sustentação do brinquedo de eucalipto. (desonerado)</v>
          </cell>
          <cell r="E4321" t="str">
            <v>un</v>
          </cell>
          <cell r="F4321">
            <v>71.84</v>
          </cell>
        </row>
        <row r="4322">
          <cell r="C4322" t="str">
            <v>PJ 24.30.0403 (A)</v>
          </cell>
          <cell r="D4322" t="str">
            <v>Gangorra simples: retirada e reinstalação dos apoios de mão do brinquedo de eucalipto. (desonerado)</v>
          </cell>
          <cell r="E4322" t="str">
            <v>cj</v>
          </cell>
          <cell r="F4322">
            <v>94.75</v>
          </cell>
        </row>
        <row r="4323">
          <cell r="C4323" t="str">
            <v>PJ 24.30.0406 (A)</v>
          </cell>
          <cell r="D4323" t="str">
            <v>Gangorra simples: retirada e remontagem do tronco principal de madeira de reflorestamento, do eixo principal e dos apoios de mão. (desonerado)</v>
          </cell>
          <cell r="E4323" t="str">
            <v>cj</v>
          </cell>
          <cell r="F4323">
            <v>285.58</v>
          </cell>
        </row>
        <row r="4324">
          <cell r="C4324" t="str">
            <v>PJ 24.30.0450 (/)</v>
          </cell>
          <cell r="D4324" t="str">
            <v>Jangadas: Substituição de pneus em equipamentos onde estes estejam fixados ao mesmo por parafusos, considerando retirada do pneu e remontagem do brinquedo de eucalipto. (desonerado)</v>
          </cell>
          <cell r="E4324" t="str">
            <v>un</v>
          </cell>
          <cell r="F4324">
            <v>185.57</v>
          </cell>
        </row>
        <row r="4325">
          <cell r="C4325" t="str">
            <v>PJ 24.30.0500 (A)</v>
          </cell>
          <cell r="D4325" t="str">
            <v>Peça em tubo de ferro galvanizado de 3/4": retirada da peça danificada e instalação de peça nova com ou sem curvatura, inclusive pintura. (desonerado)</v>
          </cell>
          <cell r="E4325" t="str">
            <v>m</v>
          </cell>
          <cell r="F4325">
            <v>90.6</v>
          </cell>
        </row>
        <row r="4326">
          <cell r="C4326" t="str">
            <v>PJ 24.30.0550 (/)</v>
          </cell>
          <cell r="D4326" t="str">
            <v>Ponte pensil: troca de cabo de aço das pontes dos brinquedos de eucalipto, considerando-se retirada e reposição de cabo de aço. (desonerado)</v>
          </cell>
          <cell r="E4326" t="str">
            <v>un</v>
          </cell>
          <cell r="F4326">
            <v>156.66999999999999</v>
          </cell>
        </row>
        <row r="4327">
          <cell r="C4327" t="str">
            <v>PJ 24.30.0553 (/)</v>
          </cell>
          <cell r="D4327" t="str">
            <v>Ponte pensil: troca das correntes de troncos das pontes dos brinquedos de eucalipto, considerando-se a retirada das correntes danificadas e colocação de novas correntes. (desonerado)</v>
          </cell>
          <cell r="E4327" t="str">
            <v>cj</v>
          </cell>
          <cell r="F4327">
            <v>170.11</v>
          </cell>
        </row>
        <row r="4328">
          <cell r="C4328" t="str">
            <v>PJ 24.30.0556 (/)</v>
          </cell>
          <cell r="D4328" t="str">
            <v>Ponte pensil: substituição do guarda corpo de tronco da ponte de madeira de reflorestamento, compreendendo a retirada do danificado e colocação de guarda corpo novo. (desonerado)</v>
          </cell>
          <cell r="E4328" t="str">
            <v>m</v>
          </cell>
          <cell r="F4328">
            <v>52.95</v>
          </cell>
        </row>
        <row r="4329">
          <cell r="C4329" t="str">
            <v>PJ 24.30.0559 (/)</v>
          </cell>
          <cell r="D4329" t="str">
            <v>Ponte pensil: substituição do guarda corpo de corda do brinquedo de eucalipto, compreendo a retirada do danificado e colocação de cordas novas. (desonerado)</v>
          </cell>
          <cell r="E4329" t="str">
            <v>m</v>
          </cell>
          <cell r="F4329">
            <v>23.53</v>
          </cell>
        </row>
        <row r="4330">
          <cell r="C4330" t="str">
            <v>PJ 24.30.0562 (/)</v>
          </cell>
          <cell r="D4330" t="str">
            <v>Ponte pensil: substituição do guarda corpo de correntes do brinquedo de eucalipto, compreendendo a retirada do danificado e colocação de correntes novas. (desonerado)</v>
          </cell>
          <cell r="E4330" t="str">
            <v>un</v>
          </cell>
          <cell r="F4330">
            <v>50.78</v>
          </cell>
        </row>
        <row r="4331">
          <cell r="C4331" t="str">
            <v>PJ 24.30.0565 (/)</v>
          </cell>
          <cell r="D4331" t="str">
            <v>Ponte pensil: substituição de tronco de madeira de reflorestamento que compõe o piso da ponte do brinquedo de madeira de reflorestamento, compreendendo a retirada do danificado e colocação de novo tronco. (desonerado)</v>
          </cell>
          <cell r="E4331" t="str">
            <v>m</v>
          </cell>
          <cell r="F4331">
            <v>75.06</v>
          </cell>
        </row>
        <row r="4332">
          <cell r="C4332" t="str">
            <v>PJ 24.30.0606 (/)</v>
          </cell>
          <cell r="D4332" t="str">
            <v>Prancha do escorregador: troca do esqueleto de sustentação do leito do escorregador com retirada do danificado e remontagem do brinquedo de eucalipto. (desonerado)</v>
          </cell>
          <cell r="E4332" t="str">
            <v>un</v>
          </cell>
          <cell r="F4332">
            <v>384.17</v>
          </cell>
        </row>
        <row r="4333">
          <cell r="C4333" t="str">
            <v>PJ 24.30.0650 (/)</v>
          </cell>
          <cell r="D4333" t="str">
            <v>Travessão de sustentação em madeira de reflorestamento dos balanços (com três lugares): troca da peça, retirada e remontagem do brinquedo de madeira de reflorestamento. (desonerado)</v>
          </cell>
          <cell r="E4333" t="str">
            <v>un</v>
          </cell>
          <cell r="F4333">
            <v>440.16</v>
          </cell>
        </row>
        <row r="4334">
          <cell r="C4334" t="str">
            <v>PJ 24.30.0653 (/)</v>
          </cell>
          <cell r="D4334" t="str">
            <v>Travessão de sustentação em madeira de reflorestamento dos balanços (com dois lugares): troca da peça, retirada e remontagem do brinquedo de madeira de reflorestamento. (desonerado)</v>
          </cell>
          <cell r="E4334" t="str">
            <v>un</v>
          </cell>
          <cell r="F4334">
            <v>305.18</v>
          </cell>
        </row>
        <row r="4335">
          <cell r="C4335" t="str">
            <v>PJ 24.30.0700 (A)</v>
          </cell>
          <cell r="D4335" t="str">
            <v>Tubo de ferro galvanizado de 1", tipo cano bombeiro, para servir de escorregador nos brinquedos de eucalipto, compreendendo retirada do danificado, substituição por novo considerando a pintura. (desonerado)</v>
          </cell>
          <cell r="E4335" t="str">
            <v>cj</v>
          </cell>
          <cell r="F4335">
            <v>321.85000000000002</v>
          </cell>
        </row>
        <row r="4337">
          <cell r="C4337" t="str">
            <v>PJ 29.05 Manutenção</v>
          </cell>
        </row>
        <row r="4338">
          <cell r="C4338" t="str">
            <v>PJ 29.05.0050 (/)</v>
          </cell>
          <cell r="D4338" t="str">
            <v>Encanteiramento de sacos plásticos para produção de mudas de essências florestais.  Cada 100 unidades. (desonerado)</v>
          </cell>
          <cell r="E4338" t="str">
            <v>un</v>
          </cell>
          <cell r="F4338">
            <v>11.36</v>
          </cell>
        </row>
        <row r="4339">
          <cell r="C4339" t="str">
            <v>PJ 29.05.0053 (/)</v>
          </cell>
          <cell r="D4339" t="str">
            <v>Encanteiramento dos sacos plásticos para produção de mudas de essências florestais, com altura de 14cm, largura de 10cm.  Custo válido para cada 100 unidades. (desonerado)</v>
          </cell>
          <cell r="E4339" t="str">
            <v>un</v>
          </cell>
          <cell r="F4339">
            <v>2.91</v>
          </cell>
        </row>
        <row r="4340">
          <cell r="C4340" t="str">
            <v>PJ 29.05.0075 (/)</v>
          </cell>
          <cell r="D4340" t="str">
            <v>Encanteiramento de vaso plástico flexível de 85 litros com muda arbórea. (desonerado)</v>
          </cell>
          <cell r="E4340" t="str">
            <v>un</v>
          </cell>
          <cell r="F4340">
            <v>1.83</v>
          </cell>
        </row>
        <row r="4341">
          <cell r="C4341" t="str">
            <v>PJ 29.05.0100 (/)</v>
          </cell>
          <cell r="D4341" t="str">
            <v>Enchimento de sacos plásticos para mudas de essências florestais.  Para 100 unidades. (desonerado)</v>
          </cell>
          <cell r="E4341" t="str">
            <v>un</v>
          </cell>
          <cell r="F4341">
            <v>22.26</v>
          </cell>
        </row>
        <row r="4342">
          <cell r="C4342" t="str">
            <v>PJ 29.05.0103 (/)</v>
          </cell>
          <cell r="D4342" t="str">
            <v>Enchimento de sacos plásticos para produção de mudas de essências florestais, com costura e perfurados, inclusive fornecimento, custo válido para cada 100 unidades, com dimensões de (10x15)cmx0,10mm. (desonerado)</v>
          </cell>
          <cell r="E4342" t="str">
            <v>un</v>
          </cell>
          <cell r="F4342">
            <v>8.23</v>
          </cell>
        </row>
        <row r="4343">
          <cell r="C4343" t="str">
            <v>PJ 29.05.0106 (/)</v>
          </cell>
          <cell r="D4343" t="str">
            <v>Enchimento de sacos plásticos para produção de mudas de essências florestais, com costura e perfurados, na cor preta, inclusive fornecimento, custo válido para cada 100 unidades, com dimensões de (13x14)cmx0,15mm. (desonerado)</v>
          </cell>
          <cell r="E4343" t="str">
            <v>un</v>
          </cell>
          <cell r="F4343">
            <v>11.8</v>
          </cell>
        </row>
        <row r="4344">
          <cell r="C4344" t="str">
            <v>PJ 29.05.0109 (/)</v>
          </cell>
          <cell r="D4344" t="str">
            <v>Enchimento de sacos plásticos para produção de mudas de essências florestais, com costura e perfurados, na cor preta, inclusive fornecimento, custo válido para cada 100 unidades, com dimensões de (14x18)cmx0,15mm. (desonerado)</v>
          </cell>
          <cell r="E4344" t="str">
            <v>un</v>
          </cell>
          <cell r="F4344">
            <v>23.17</v>
          </cell>
        </row>
        <row r="4345">
          <cell r="C4345" t="str">
            <v>PJ 29.05.0112 (/)</v>
          </cell>
          <cell r="D4345" t="str">
            <v>Enchimento de sacos plásticos para produção de mudas de essências florestais, com costura e perfurados, inclusive fornecimento, custo válido para cada 100 unidades, com dimensões de (14x20)cmx0,15mm. (desonerado)</v>
          </cell>
          <cell r="E4345" t="str">
            <v>un</v>
          </cell>
          <cell r="F4345">
            <v>19.03</v>
          </cell>
        </row>
        <row r="4346">
          <cell r="C4346" t="str">
            <v>PJ 29.05.0115 (/)</v>
          </cell>
          <cell r="D4346" t="str">
            <v>Enchimento de sacos plásticos para produção de mudas de essências florestais, com costura e perfurados, inclusive fornecimento, custo válido para cada 100 unidades, com dimensões de (17x30)cmx0,15mm. (desonerado)</v>
          </cell>
          <cell r="E4346" t="str">
            <v>un</v>
          </cell>
          <cell r="F4346">
            <v>35.79</v>
          </cell>
        </row>
        <row r="4347">
          <cell r="C4347" t="str">
            <v>PJ 29.05.0118 (/)</v>
          </cell>
          <cell r="D4347" t="str">
            <v>Enchimento de sacos plásticos para produção de mudas de essências florestais, com costura e perfurados, na cor preta, inclusive fornecimento, custo válido para cada 100 unidades, com dimensões de (22x27)cmx0,15mm. (desonerado)</v>
          </cell>
          <cell r="E4347" t="str">
            <v>un</v>
          </cell>
          <cell r="F4347">
            <v>45.11</v>
          </cell>
        </row>
        <row r="4348">
          <cell r="C4348" t="str">
            <v>PJ 29.05.0121 (/)</v>
          </cell>
          <cell r="D4348" t="str">
            <v>Enchimento de sacos plásticos para produção de mudas de essências florestais, com costura e perfurados, inclusive fornecimento, custo válido para cada 100 unidades, com dimensões de (25x35)cmx0,22mm. (desonerado)</v>
          </cell>
          <cell r="E4348" t="str">
            <v>un</v>
          </cell>
          <cell r="F4348">
            <v>108.31</v>
          </cell>
        </row>
        <row r="4349">
          <cell r="C4349" t="str">
            <v>PJ 29.05.0150 (/)</v>
          </cell>
          <cell r="D4349" t="str">
            <v>Encanteiramento dos sacos plásticos para produção de mudas de essências florestais, custo válido para cada 100 unidades, com altura de 20 cm, largura de 13cm. (desonerado)</v>
          </cell>
          <cell r="E4349" t="str">
            <v>un</v>
          </cell>
          <cell r="F4349">
            <v>5.86</v>
          </cell>
        </row>
        <row r="4350">
          <cell r="C4350" t="str">
            <v>PJ 29.05.0153 (/)</v>
          </cell>
          <cell r="D4350" t="str">
            <v>Encanteiramento dos sacos plásticos para produção de mudas de essências florestais, custo válido para cada 100 unidades, com altura de 30 cm, largura de 15cm. (desonerado)</v>
          </cell>
          <cell r="E4350" t="str">
            <v>un</v>
          </cell>
          <cell r="F4350">
            <v>9.06</v>
          </cell>
        </row>
        <row r="4351">
          <cell r="C4351" t="str">
            <v>PJ 29.05.0156 (/)</v>
          </cell>
          <cell r="D4351" t="str">
            <v>Encanteiramento dos sacos plásticos para produção de mudas de essências florestais, custo válido para cada 100 unidades, medindo 35cm de altura e 25cm de largura. (desonerado)</v>
          </cell>
          <cell r="E4351" t="str">
            <v>un</v>
          </cell>
          <cell r="F4351">
            <v>29.23</v>
          </cell>
        </row>
        <row r="4352">
          <cell r="C4352" t="str">
            <v>PJ 29.05.0200 (/)</v>
          </cell>
          <cell r="D4352" t="str">
            <v>Preparo de substrato para serviços executados em horto. (desonerado)</v>
          </cell>
          <cell r="E4352" t="str">
            <v>m3</v>
          </cell>
          <cell r="F4352">
            <v>10.7</v>
          </cell>
        </row>
        <row r="4353">
          <cell r="C4353" t="str">
            <v>PJ 29.05.0250 (/)</v>
          </cell>
          <cell r="D4353" t="str">
            <v>Preparo de estacas para produção de mudas de essências florestais, custo válido para cada 100 unidades. (desonerado)</v>
          </cell>
          <cell r="E4353" t="str">
            <v>un</v>
          </cell>
          <cell r="F4353">
            <v>7.74</v>
          </cell>
        </row>
        <row r="4354">
          <cell r="C4354" t="str">
            <v>PJ 29.05.0275 (/)</v>
          </cell>
          <cell r="D4354" t="str">
            <v>Reenvasamento de muda arbórea em vaso plástico flexível de 85 litros. (desonerado)</v>
          </cell>
          <cell r="E4354" t="str">
            <v>un</v>
          </cell>
          <cell r="F4354">
            <v>4.57</v>
          </cell>
        </row>
        <row r="4355">
          <cell r="C4355" t="str">
            <v>PJ 29.05.0300 (/)</v>
          </cell>
          <cell r="D4355" t="str">
            <v>Repicagem e desbaste de mudas de essências florestais.  Cada 100 unidades. (desonerado)</v>
          </cell>
          <cell r="E4355" t="str">
            <v>un</v>
          </cell>
          <cell r="F4355">
            <v>7.61</v>
          </cell>
        </row>
        <row r="4356">
          <cell r="C4356" t="str">
            <v>PJ 29.05.0350 (/)</v>
          </cell>
          <cell r="D4356" t="str">
            <v>Saco plástico para produção de mudas na medida de (15x25)cmx0,15mm.  Fornecimento. (desonerado)</v>
          </cell>
          <cell r="E4356" t="str">
            <v>Kg</v>
          </cell>
          <cell r="F4356">
            <v>11.13</v>
          </cell>
        </row>
        <row r="4357">
          <cell r="C4357" t="str">
            <v>PJ 29.05.0353 (/)</v>
          </cell>
          <cell r="D4357" t="str">
            <v>Saco plástico para produção de mudas na medida de (20x30)cmx0,20mm.  Fornecimento. (desonerado)</v>
          </cell>
          <cell r="E4357" t="str">
            <v>Kg</v>
          </cell>
          <cell r="F4357">
            <v>13.9</v>
          </cell>
        </row>
        <row r="4358">
          <cell r="C4358" t="str">
            <v>PJ 29.05.0356 (/)</v>
          </cell>
          <cell r="D4358" t="str">
            <v>Saco plástico para produção de mudas na medida de (28x35)cmx0,22mm.  Fornecimento. (desonerado)</v>
          </cell>
          <cell r="E4358" t="str">
            <v>Kg</v>
          </cell>
          <cell r="F4358">
            <v>13.9</v>
          </cell>
        </row>
        <row r="4359">
          <cell r="C4359" t="str">
            <v>PJ 29.05.1000 (/)</v>
          </cell>
          <cell r="D4359" t="str">
            <v>Vaso plástico tronco cônico flexível de 85 litros para produção de mudas arbóreas com altura de 48,00 cm, diâmetro superior de 54,00 cm e diâmetro inferior de 43,50 cm.  Fornecimento. (desonerado)</v>
          </cell>
          <cell r="E4359" t="str">
            <v>un</v>
          </cell>
          <cell r="F4359">
            <v>73.349999999999994</v>
          </cell>
        </row>
        <row r="4361">
          <cell r="C4361" t="str">
            <v>PJ 34.05 Reflorestamento</v>
          </cell>
        </row>
        <row r="4362">
          <cell r="C4362" t="str">
            <v>PJ 34.05.0050 (/)</v>
          </cell>
          <cell r="D4362" t="str">
            <v>Abertura de cova (30x30x30)cm, em banqueta, em encosta, inclusive marcação. (desonerado)</v>
          </cell>
          <cell r="E4362" t="str">
            <v>un</v>
          </cell>
          <cell r="F4362">
            <v>1.53</v>
          </cell>
        </row>
        <row r="4363">
          <cell r="C4363" t="str">
            <v>PJ 34.05.0056 (/)</v>
          </cell>
          <cell r="D4363" t="str">
            <v>Abertura de cova (15x15x15)cm, incluindo incorporação de esterco curtido, para plantio de vegetação reptante em área de restinga plana. (desonerado)</v>
          </cell>
          <cell r="E4363" t="str">
            <v>un</v>
          </cell>
          <cell r="F4363">
            <v>0.47</v>
          </cell>
        </row>
        <row r="4364">
          <cell r="C4364" t="str">
            <v>PJ 34.05.0059 (/)</v>
          </cell>
          <cell r="D4364" t="str">
            <v>Abertura de cova (20x20x20)cm, incluindo incorporação de esterco curtido, para plantio de vegetação cactáceas em área de restinga plana. (desonerado)</v>
          </cell>
          <cell r="E4364" t="str">
            <v>un</v>
          </cell>
          <cell r="F4364">
            <v>1.18</v>
          </cell>
        </row>
        <row r="4365">
          <cell r="C4365" t="str">
            <v>PJ 34.05.0062 (/)</v>
          </cell>
          <cell r="D4365" t="str">
            <v>Abertura de cova (30x30x30)cm, incluindo incorporação de esterco curtido, para plantio de vegetação arbustiva em área de restinga plana. (desonerado)</v>
          </cell>
          <cell r="E4365" t="str">
            <v>un</v>
          </cell>
          <cell r="F4365">
            <v>0.68</v>
          </cell>
        </row>
        <row r="4366">
          <cell r="C4366" t="str">
            <v>PJ 34.05.0100 (/)</v>
          </cell>
          <cell r="D4366" t="str">
            <v>Adubação e calagem, usando adubo orgânico/mineral, em mudas plantadas em encostas. (desonerado)</v>
          </cell>
          <cell r="E4366" t="str">
            <v>un</v>
          </cell>
          <cell r="F4366">
            <v>1.46</v>
          </cell>
        </row>
        <row r="4367">
          <cell r="C4367" t="str">
            <v>PJ 34.05.0120 (/)</v>
          </cell>
          <cell r="D4367" t="str">
            <v>Gel para plantio (polímero hidrorretentor) de mudas de espécies florestais arbóreas para reflorestamento, inclusive aplicação na cova, exclusive transporte do material, e medido por cova.</v>
          </cell>
          <cell r="E4367" t="str">
            <v>un</v>
          </cell>
          <cell r="F4367">
            <v>0.8</v>
          </cell>
        </row>
        <row r="4368">
          <cell r="C4368" t="str">
            <v>PJ 34.05.0150 (/)</v>
          </cell>
          <cell r="D4368" t="str">
            <v>Capina de aceiro em encosta em área previamente roçada, em fase de implantação. (desonerado)</v>
          </cell>
          <cell r="E4368" t="str">
            <v>m2</v>
          </cell>
          <cell r="F4368">
            <v>0.7</v>
          </cell>
        </row>
        <row r="4369">
          <cell r="C4369" t="str">
            <v>PJ 34.05.0153 (/)</v>
          </cell>
          <cell r="D4369" t="str">
            <v>Capina de aceiro em encosta em área previamente roçada, em fase de manutenção. (desonerado)</v>
          </cell>
          <cell r="E4369" t="str">
            <v>m2</v>
          </cell>
          <cell r="F4369">
            <v>0.49</v>
          </cell>
        </row>
        <row r="4370">
          <cell r="C4370" t="str">
            <v>PJ 34.05.0200 (/)</v>
          </cell>
          <cell r="D4370" t="str">
            <v>Capina de vegetação gramínea em área de encosta em curva de nível, inclusive marcação de faixas em curva de nível, em fase de implantação. (desonerado)</v>
          </cell>
          <cell r="E4370" t="str">
            <v>m2</v>
          </cell>
          <cell r="F4370">
            <v>0.51</v>
          </cell>
        </row>
        <row r="4371">
          <cell r="C4371" t="str">
            <v>PJ 34.05.0203 (/)</v>
          </cell>
          <cell r="D4371" t="str">
            <v>Capina de vegetação gramínea em área de encosta em curva de nível, em fase de manutenção. (desonerado)</v>
          </cell>
          <cell r="E4371" t="str">
            <v>m2</v>
          </cell>
          <cell r="F4371">
            <v>0.43</v>
          </cell>
        </row>
        <row r="4372">
          <cell r="C4372" t="str">
            <v>PJ 34.05.0245 (/)</v>
          </cell>
          <cell r="D4372" t="str">
            <v>Limpeza manual de materiais diversos em área de manguezal (lixo). (desonerado)</v>
          </cell>
          <cell r="E4372" t="str">
            <v>m2</v>
          </cell>
          <cell r="F4372">
            <v>0.27</v>
          </cell>
        </row>
        <row r="4373">
          <cell r="C4373" t="str">
            <v>PJ 34.05.0300 (/)</v>
          </cell>
          <cell r="D4373" t="str">
            <v>Plantio de grama em placas, em encosta, tipo São Carlos, Batatais ou Larga, inclusive compra e arrancamento no local de origem, carga, transporte manual encosta acima, descarga e preparo do terreno. (desonerado)</v>
          </cell>
          <cell r="E4373" t="str">
            <v>m2</v>
          </cell>
          <cell r="F4373">
            <v>13.5</v>
          </cell>
        </row>
        <row r="4374">
          <cell r="C4374" t="str">
            <v>PJ 34.05.0400 (/)</v>
          </cell>
          <cell r="D4374" t="str">
            <v>Plantio de mudas de vegetação arbustiva, exclusive o fornecimento de muda, em área de restinga plana. (desonerado)</v>
          </cell>
          <cell r="E4374" t="str">
            <v>un</v>
          </cell>
          <cell r="F4374">
            <v>1.49</v>
          </cell>
        </row>
        <row r="4375">
          <cell r="C4375" t="str">
            <v>PJ 34.05.0403 (/)</v>
          </cell>
          <cell r="D4375" t="str">
            <v>Plantio de mudas de vegetação cactáceas, exclusive o fornecimento de muda, em área de restinga plana. (desonerado)</v>
          </cell>
          <cell r="E4375" t="str">
            <v>un</v>
          </cell>
          <cell r="F4375">
            <v>0.6</v>
          </cell>
        </row>
        <row r="4376">
          <cell r="C4376" t="str">
            <v>PJ 34.05.0406 (/)</v>
          </cell>
          <cell r="D4376" t="str">
            <v>Plantio de mudas de vegetação reptante, exclusive o fornecimento de muda, em área de restinga plana. (desonerado)</v>
          </cell>
          <cell r="E4376" t="str">
            <v>un</v>
          </cell>
          <cell r="F4376">
            <v>0.15</v>
          </cell>
        </row>
        <row r="4377">
          <cell r="C4377" t="str">
            <v>PJ 34.05.0500 (/)</v>
          </cell>
          <cell r="D4377" t="str">
            <v>Plantio de muda de espécie de manguezal, de 50 a 70 cm de altura, e abertura de cova de (10x10x20)cm.  Exclusive o fornecimento da muda. (desonerado)</v>
          </cell>
          <cell r="E4377" t="str">
            <v>un</v>
          </cell>
          <cell r="F4377">
            <v>2.02</v>
          </cell>
        </row>
        <row r="4378">
          <cell r="C4378" t="str">
            <v>PJ 34.05.0503 (/)</v>
          </cell>
          <cell r="D4378" t="str">
            <v>Plantio de muda de espécies de manguezal, de 50 a 70 cm de altura, e abertura de cova de (10x10x20)cm.  Inclusive o fornecimento da muda. (desonerado)</v>
          </cell>
          <cell r="E4378" t="str">
            <v>un</v>
          </cell>
          <cell r="F4378">
            <v>9.32</v>
          </cell>
        </row>
        <row r="4379">
          <cell r="C4379" t="str">
            <v>PJ 34.05.0600 (/)</v>
          </cell>
          <cell r="D4379" t="str">
            <v>Plantio de mudas de 50 cm a 70 cm de altura em encosta, exclusive tutor, exclusive abertura de cova. (desonerado)</v>
          </cell>
          <cell r="E4379" t="str">
            <v>un</v>
          </cell>
          <cell r="F4379">
            <v>0.78</v>
          </cell>
        </row>
        <row r="4380">
          <cell r="C4380" t="str">
            <v>PJ 34.05.0700 (/)</v>
          </cell>
          <cell r="D4380" t="str">
            <v>Mudas de espécies florestais nativas com altura entre 0,50m e 0,70m. Fornecimento.</v>
          </cell>
          <cell r="E4380" t="str">
            <v>un</v>
          </cell>
          <cell r="F4380">
            <v>3.7</v>
          </cell>
        </row>
        <row r="4381">
          <cell r="C4381" t="str">
            <v>PJ 34.05.0750 (/)</v>
          </cell>
          <cell r="D4381" t="str">
            <v>Mudas de espécies florestais nativas com altura entre 0,70m e 1,00m. Fornecimento.</v>
          </cell>
          <cell r="E4381" t="str">
            <v>un</v>
          </cell>
          <cell r="F4381">
            <v>4</v>
          </cell>
        </row>
        <row r="4382">
          <cell r="C4382" t="str">
            <v>PJ 34.05.0800 (/)</v>
          </cell>
          <cell r="D4382" t="str">
            <v>Mudas de espécies florestais nativas com altura entre 1,00m e 1,30m. Fornecimento.</v>
          </cell>
          <cell r="E4382" t="str">
            <v>un</v>
          </cell>
          <cell r="F4382">
            <v>12</v>
          </cell>
        </row>
        <row r="4383">
          <cell r="C4383" t="str">
            <v>PJ 34.05.0850 (/)</v>
          </cell>
          <cell r="D4383" t="str">
            <v>Mudas de espécies florestais nativas com altura entre 1,30m e 1,60m. Fornecimento.</v>
          </cell>
          <cell r="E4383" t="str">
            <v>un</v>
          </cell>
          <cell r="F4383">
            <v>17</v>
          </cell>
        </row>
        <row r="4385">
          <cell r="C4385" t="str">
            <v>PJ 39.05 Remoção, Transplante e Poda de Vegetais</v>
          </cell>
        </row>
        <row r="4386">
          <cell r="C4386" t="str">
            <v>PJ 39.05.0050 (/)</v>
          </cell>
          <cell r="D4386" t="str">
            <v>Arrancamento e replantio de arbusto com até 2m de altura. (desonerado)</v>
          </cell>
          <cell r="E4386" t="str">
            <v>un</v>
          </cell>
          <cell r="F4386">
            <v>12.97</v>
          </cell>
        </row>
        <row r="4387">
          <cell r="C4387" t="str">
            <v>PJ 39.05.0100 (/)</v>
          </cell>
          <cell r="D4387" t="str">
            <v>Poda de espécies vegetais de baixo nível de dificuldade, exclusive transporte do material resultante. (desonerado)</v>
          </cell>
          <cell r="E4387" t="str">
            <v>un</v>
          </cell>
          <cell r="F4387">
            <v>84.83</v>
          </cell>
        </row>
        <row r="4388">
          <cell r="C4388" t="str">
            <v>PJ 39.05.0103 (/)</v>
          </cell>
          <cell r="D4388" t="str">
            <v>Poda de espécies vegetais de médio nível de dificuldade, exclusive transporte do material resultante. (desonerado)</v>
          </cell>
          <cell r="E4388" t="str">
            <v>un</v>
          </cell>
          <cell r="F4388">
            <v>172.43</v>
          </cell>
        </row>
        <row r="4389">
          <cell r="C4389" t="str">
            <v>PJ 39.05.0106 (/)</v>
          </cell>
          <cell r="D4389" t="str">
            <v>Poda de espécies vegetais de alto nível de dificuldade, exclusive transporte do material resultante. (desonerado)</v>
          </cell>
          <cell r="E4389" t="str">
            <v>un</v>
          </cell>
          <cell r="F4389">
            <v>314.82</v>
          </cell>
        </row>
        <row r="4390">
          <cell r="C4390" t="str">
            <v>PJ 39.05.0150 (/)</v>
          </cell>
          <cell r="D4390" t="str">
            <v>Remoção de espécies vegetais, porte muda (até 2m de altura), inclusive carga, descarga e transporte do material até 30Km. (desonerado)</v>
          </cell>
          <cell r="E4390" t="str">
            <v>un</v>
          </cell>
          <cell r="F4390">
            <v>23.53</v>
          </cell>
        </row>
        <row r="4391">
          <cell r="C4391" t="str">
            <v>PJ 39.05.0153 (/)</v>
          </cell>
          <cell r="D4391" t="str">
            <v>Remoção de espécies vegetais, porte pequeno (entre 2m e 4m de altura), inclusive carga, descarga e transporte do material até 30Km. (desonerado)</v>
          </cell>
          <cell r="E4391" t="str">
            <v>un</v>
          </cell>
          <cell r="F4391">
            <v>90.44</v>
          </cell>
        </row>
        <row r="4392">
          <cell r="C4392" t="str">
            <v>PJ 39.05.0156 (/)</v>
          </cell>
          <cell r="D4392" t="str">
            <v>Remoção de espécies vegetais, porte médio (entre 4m e 6m de altura), inclusive carga, descarga e transporte do material até 30Km. (desonerado)</v>
          </cell>
          <cell r="E4392" t="str">
            <v>un</v>
          </cell>
          <cell r="F4392">
            <v>225.84</v>
          </cell>
        </row>
        <row r="4393">
          <cell r="C4393" t="str">
            <v>PJ 39.05.0159 (/)</v>
          </cell>
          <cell r="D4393" t="str">
            <v>Remoção de espécies vegetais, porte grande (acima de 6m de altura), inclusive carga, descarga e transporte do material até 30Km. (desonerado)</v>
          </cell>
          <cell r="E4393" t="str">
            <v>un</v>
          </cell>
          <cell r="F4393">
            <v>452.9</v>
          </cell>
        </row>
        <row r="4394">
          <cell r="C4394" t="str">
            <v>PJ 39.05.0200 (/)</v>
          </cell>
          <cell r="D4394" t="str">
            <v>Transplante de vegetais de  porte pequeno (entre 2m e 4m de altura), inclusive carga, descarga e transporte do material até 30Km. (desonerado)</v>
          </cell>
          <cell r="E4394" t="str">
            <v>un</v>
          </cell>
          <cell r="F4394">
            <v>181.45</v>
          </cell>
        </row>
        <row r="4395">
          <cell r="C4395" t="str">
            <v>PJ 39.05.0205 (/)</v>
          </cell>
          <cell r="D4395" t="str">
            <v>Transplante de árvores/palmeiras com DAP entre 3cm a 5cm e altura entre 2,50m a 3,50m, incluindo arrancamento, replantio considerando abertura de cova de (80 x 80 x 80)cm, terra estrumada, escoramento com estaca de madeira e retirada do material excedente, irrigação 1 vez/dia durante 30 dias, exclusive transporte da espécie, tento, demolição e recomposição de passeio (desonerado).</v>
          </cell>
          <cell r="E4395" t="str">
            <v>un</v>
          </cell>
          <cell r="F4395">
            <v>506.12</v>
          </cell>
        </row>
        <row r="4396">
          <cell r="C4396" t="str">
            <v>PJ 39.05.0210 (/)</v>
          </cell>
          <cell r="D4396" t="str">
            <v>Transplante de árvores/palmeiras com DAP entre 5cm a 10cm e altura entre 3,00m a 5,00m, incluindo arrancamento, replantio considerando abertura de cova de (100 x 100 x 80)cm, terra estrumada, escoramento com estaca de madeira e retirada do material excedente, irrigação 1 vez/dia durante 30 dias, exclusive transporte da espécie, tento, demolição e recomposição de passeio (desonerado).</v>
          </cell>
          <cell r="E4396" t="str">
            <v>un</v>
          </cell>
          <cell r="F4396">
            <v>645.21</v>
          </cell>
        </row>
        <row r="4397">
          <cell r="C4397" t="str">
            <v>PJ 39.05.0215 (/)</v>
          </cell>
          <cell r="D4397" t="str">
            <v>Transplante de árvores/palmeiras com DAP entre 10cm a 20cm e altura entre 4,00m a 8,00m, incluindo arrancamento, replantio considerando abertura de cova de (140 x 140 x 80)cm, terra estrumada, escoramento com estaca de madeira e retirada do material excedente, irrigação 1 vez/dia durante 30 dias, exclusive transporte da espécie, tento, demolição e recomposição de passeio (desonerado).</v>
          </cell>
          <cell r="E4397" t="str">
            <v>un</v>
          </cell>
          <cell r="F4397">
            <v>924.38</v>
          </cell>
        </row>
        <row r="4398">
          <cell r="C4398" t="str">
            <v>PJ 39.05.0220 (/)</v>
          </cell>
          <cell r="D4398" t="str">
            <v>Transplante de árvores/palmeiras com DAP entre 20cm a 35cm e altura entre 6,00m a 15,00m, incluindo arrancamento, replantio considerando abertura de cova de (180 x 180 x 80)cm, terra estrumada, escoramento com estaca de madeira e retirada do material excedente, irrigação 1 vez/dia durante 30 dias, exclusive transporte da espécie, tento, demolição e recomposição de passeio (desonerado).</v>
          </cell>
          <cell r="E4398" t="str">
            <v>un</v>
          </cell>
          <cell r="F4398">
            <v>1458.87</v>
          </cell>
        </row>
        <row r="4399">
          <cell r="C4399" t="str">
            <v>PJ 39.05.0225 (/)</v>
          </cell>
          <cell r="D4399" t="str">
            <v>Transplante de árvores/palmeiras com DAP acima de 35cm e altura acima de 10,00m, incluindo arrancamento, replantio considerando abertura de cova de (250 x 250 x 100)cm, terra estrumada, escoramento com estaca de madeira e retirada do material excedente, irrigação 1 vez/dia durante 30 dias, exclusive transporte da espécie, tento, demolição e recomposição de passeio (desonerado).</v>
          </cell>
          <cell r="E4399" t="str">
            <v>un</v>
          </cell>
          <cell r="F4399">
            <v>2473.6799999999998</v>
          </cell>
        </row>
        <row r="4400">
          <cell r="C4400" t="str">
            <v>PJ 39.10 Tratamento Fitossanitário</v>
          </cell>
        </row>
        <row r="4401">
          <cell r="C4401" t="str">
            <v>PJ 39.10.0050 (/)</v>
          </cell>
          <cell r="D4401" t="str">
            <v>Adubação diferenciada em espécies vegetais de qualquer natureza. (desonerado)</v>
          </cell>
          <cell r="E4401" t="str">
            <v>un</v>
          </cell>
          <cell r="F4401">
            <v>72.61</v>
          </cell>
        </row>
        <row r="4402">
          <cell r="C4402" t="str">
            <v>PJ 39.10.0053 (/)</v>
          </cell>
          <cell r="D4402" t="str">
            <v>Adubação química com fórmula completa (NPK-10-10-10) em golas de árvore, inclusive limpeza e revolvimento de solo. (desonerado)</v>
          </cell>
          <cell r="E4402" t="str">
            <v>un</v>
          </cell>
          <cell r="F4402">
            <v>2.0299999999999998</v>
          </cell>
        </row>
        <row r="4403">
          <cell r="C4403" t="str">
            <v>PJ 39.10.0100 (/)</v>
          </cell>
          <cell r="D4403" t="str">
            <v>Combate a colônia de cupins em árvores através do método por iscagem (custo válido para um mínimo de 30 árvores). (desonerado)</v>
          </cell>
          <cell r="E4403" t="str">
            <v>mês</v>
          </cell>
          <cell r="F4403">
            <v>21.71</v>
          </cell>
        </row>
        <row r="4404">
          <cell r="C4404" t="str">
            <v>PJ 39.10.0150 (/)</v>
          </cell>
          <cell r="D4404" t="str">
            <v>Controle químico de espécies vegetais de qualquer natureza. (desonerado)</v>
          </cell>
          <cell r="E4404" t="str">
            <v>un</v>
          </cell>
          <cell r="F4404">
            <v>244.43</v>
          </cell>
        </row>
        <row r="4405">
          <cell r="C4405" t="str">
            <v>PJ 39.10.0200 (/)</v>
          </cell>
          <cell r="D4405" t="str">
            <v>Dendrocirurgia em espécies vegetais de qualquer natureza. (desonerado)</v>
          </cell>
          <cell r="E4405" t="str">
            <v>un</v>
          </cell>
          <cell r="F4405">
            <v>727.53</v>
          </cell>
        </row>
        <row r="4406">
          <cell r="C4406" t="str">
            <v>PJ 39.10.0250 (/)</v>
          </cell>
          <cell r="D4406" t="str">
            <v>Pincelamento em lesão de espécies vegetais de qualquer natureza. (desonerado)</v>
          </cell>
          <cell r="E4406" t="str">
            <v>un</v>
          </cell>
          <cell r="F4406">
            <v>35.799999999999997</v>
          </cell>
        </row>
        <row r="4407">
          <cell r="C4407" t="str">
            <v>PJ 39.10.0300 (/)</v>
          </cell>
          <cell r="D4407" t="str">
            <v>Retutoramento de espécies vegetais de qualquer natureza. (desonerado)</v>
          </cell>
          <cell r="E4407" t="str">
            <v>un</v>
          </cell>
          <cell r="F4407">
            <v>24.38</v>
          </cell>
        </row>
        <row r="4408">
          <cell r="C4408" t="str">
            <v>PJ 39.10.0350 (/)</v>
          </cell>
          <cell r="D4408" t="str">
            <v>Tratamento de árvores com lesões acima de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8" t="str">
            <v>un</v>
          </cell>
          <cell r="F4408">
            <v>154.82</v>
          </cell>
        </row>
        <row r="4409">
          <cell r="C4409" t="str">
            <v>PJ 39.10.0353 (/)</v>
          </cell>
          <cell r="D4409" t="str">
            <v>Tratamento de árvores com lesões até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9" t="str">
            <v>un</v>
          </cell>
          <cell r="F4409">
            <v>115.03</v>
          </cell>
        </row>
        <row r="4410">
          <cell r="C4410" t="str">
            <v>PJ 39.10.0356 (/)</v>
          </cell>
          <cell r="D4410" t="str">
            <v>Tratamento fitossanitário em árvores, compreendendo: execução de pequenas podas (galhos e ramos comprometidos); raspagem de material necrosado; aplicação de fungicidas, inseticidas, hormônios, impermeabilizantes e fertilizantes; alargamento de golas; revolvimento de solo, remoção e transporte de material; recomposição e plantio de cobertura nas golas. (desonerado)</v>
          </cell>
          <cell r="E4410" t="str">
            <v>un</v>
          </cell>
          <cell r="F4410">
            <v>1835.93</v>
          </cell>
        </row>
        <row r="4411">
          <cell r="C4411" t="str">
            <v>PJ 39.10.0359 (/)</v>
          </cell>
          <cell r="D4411" t="str">
            <v>Tratamento fitossanitário para o combate a seca de árvores, compreendendo: aplicação de fungicida e repelente e incorporação de materias para enriquecimento do solo, exclusive mão-de-obra. (desonerado)</v>
          </cell>
          <cell r="E4411" t="str">
            <v>un</v>
          </cell>
          <cell r="F4411">
            <v>48.2</v>
          </cell>
        </row>
        <row r="4413">
          <cell r="C4413" t="str">
            <v>PJ 98.99 Diversos</v>
          </cell>
        </row>
        <row r="4414">
          <cell r="C4414" t="str">
            <v>PJ 98.99.0050 (/)</v>
          </cell>
          <cell r="D4414" t="str">
            <v>Contentor plástico para coleta de lixo domiciliar em polietileno (DIN) de 360l.  Fornecimento. (desonerado)</v>
          </cell>
          <cell r="E4414" t="str">
            <v>un</v>
          </cell>
          <cell r="F4414">
            <v>1637.34</v>
          </cell>
        </row>
        <row r="4415">
          <cell r="C4415" t="str">
            <v>PJ 98.99.0053 (/)</v>
          </cell>
          <cell r="D4415" t="str">
            <v>Contentor plástico em polietileno, com duas rodas maciças de borracha, capacidade para 240 litros.  Fornecimento. (desonerado)</v>
          </cell>
          <cell r="E4415" t="str">
            <v>un</v>
          </cell>
          <cell r="F4415">
            <v>399</v>
          </cell>
        </row>
        <row r="4416">
          <cell r="C4416" t="str">
            <v>PJ 98.99.0070 (/)</v>
          </cell>
          <cell r="D4416" t="str">
            <v>Escultura para mosaicultura, compreendendo: estrutura em barras de aço, tela de aço, com malha de (10 x 10)cm, inclusive pintura, recoberta por tela de Nylon, Sombrit ou similar e amarrações com abraçadeiras de Nylon, enchimento com adubo orgânico, exclusive espécies vegetais.  Fornecimento e confecção. (desonerado)</v>
          </cell>
          <cell r="E4416" t="str">
            <v>m2</v>
          </cell>
          <cell r="F4416">
            <v>640.03</v>
          </cell>
        </row>
        <row r="4417">
          <cell r="C4417" t="str">
            <v>PJ 98.99.0100 (/)</v>
          </cell>
          <cell r="D4417" t="str">
            <v>Fitilho de nylon brancoredondo.  Fornecimento. (desonerado)</v>
          </cell>
          <cell r="E4417" t="str">
            <v>Kg</v>
          </cell>
          <cell r="F4417">
            <v>17.7</v>
          </cell>
        </row>
        <row r="4418">
          <cell r="C4418" t="str">
            <v>PJ 98.99.0150 (B)</v>
          </cell>
          <cell r="D4418" t="str">
            <v>Grampo de apoio em tubos de aço galvanizado (externa e internamente), com (1,20x1,36)m, formado por 2 tubos de 4" na vertical e 1 tubo de 2" e espessura de parede de 1/8" na horizontal, fixados por encaixe, com tratamento anticorrosivo e pintura.  Fornecimento e colocação. (desonerado)</v>
          </cell>
          <cell r="E4418" t="str">
            <v>mod</v>
          </cell>
          <cell r="F4418">
            <v>651.85</v>
          </cell>
        </row>
        <row r="4419">
          <cell r="C4419" t="str">
            <v>PJ 98.99.0160 (/)</v>
          </cell>
          <cell r="D4419" t="str">
            <v>Jardineira tipo vaso "big pot", em concreto armado, com 2m de diâmetro e 1m de altura, inclusive pintura, presilhas com cabo de aço para tutoramento, carga, descarga e transporte.  Fornecimento. (desonerado)</v>
          </cell>
          <cell r="E4419" t="str">
            <v>un</v>
          </cell>
          <cell r="F4419">
            <v>3836.03</v>
          </cell>
        </row>
        <row r="4420">
          <cell r="C4420" t="str">
            <v>PJ 98.99.0200 (/)</v>
          </cell>
          <cell r="D4420" t="str">
            <v>Papeleira plástica para vias e praças públicas em polietileno (DIN), capacidade para 50l, medindo (75,50x34,50x43,50)cm.  Fornecimento e colocação. (desonerado)</v>
          </cell>
          <cell r="E4420" t="str">
            <v>un</v>
          </cell>
          <cell r="F4420">
            <v>148.19999999999999</v>
          </cell>
        </row>
        <row r="4421">
          <cell r="C4421" t="str">
            <v>PJ 98.99.0300 (/)</v>
          </cell>
          <cell r="D4421" t="str">
            <v>Vaso plástico redondo, na cor terracota, cerâmica ou cinza, com diâmetro entre 30cm e 40cm e altura entre 30cm e 35cm, inclusive prato.  Fornecimento. (desonerado)</v>
          </cell>
          <cell r="E4421" t="str">
            <v>un</v>
          </cell>
          <cell r="F4421">
            <v>14.82</v>
          </cell>
        </row>
        <row r="4422">
          <cell r="C4422" t="str">
            <v>PJ 98.99.0303 (/)</v>
          </cell>
          <cell r="D4422" t="str">
            <v>Vaso plástico quadrado, na cor terracota, cerâmica ou cinza, com lados entre 34cm e 40cm e altura entre 28cm e 34cm, inclusive prato.  Fornecimento. (desonerado)</v>
          </cell>
          <cell r="E4422" t="str">
            <v>un</v>
          </cell>
          <cell r="F4422">
            <v>20.18</v>
          </cell>
        </row>
        <row r="4423">
          <cell r="C4423" t="str">
            <v>PJ 98.99.0306 (/)</v>
          </cell>
          <cell r="D4423" t="str">
            <v>Vaso plástico redondo, na cor terracota, cerâmica ou cinza, com diâmetro entre 41cm e 50cm e altura entre 36cm e 40cm, inclusive prato.  Fornecimento. (desonerado)</v>
          </cell>
          <cell r="E4423" t="str">
            <v>un</v>
          </cell>
          <cell r="F4423">
            <v>39.1</v>
          </cell>
        </row>
        <row r="4427">
          <cell r="C4427" t="str">
            <v>PT 04.05 Remoção de Pinturas</v>
          </cell>
        </row>
        <row r="4428">
          <cell r="C4428" t="str">
            <v>PT 04.05.0050 (/)</v>
          </cell>
          <cell r="D4428" t="str">
            <v>Remoção de caiação existente ou pintura a gesso e cola. (desonerado)</v>
          </cell>
          <cell r="E4428" t="str">
            <v>m2</v>
          </cell>
          <cell r="F4428">
            <v>4.32</v>
          </cell>
        </row>
        <row r="4429">
          <cell r="C4429" t="str">
            <v>PT 04.05.0100 (/)</v>
          </cell>
          <cell r="D4429" t="str">
            <v>Remoção de pintura plástica, PVA e semelhantes. (desonerado)</v>
          </cell>
          <cell r="E4429" t="str">
            <v>m2</v>
          </cell>
          <cell r="F4429">
            <v>5.62</v>
          </cell>
        </row>
        <row r="4430">
          <cell r="C4430" t="str">
            <v>PT 04.05.0150 (/)</v>
          </cell>
          <cell r="D4430" t="str">
            <v>Remoção de pintura a óleo, pintura alquídica e vernizes. (desonerado)</v>
          </cell>
          <cell r="E4430" t="str">
            <v>m2</v>
          </cell>
          <cell r="F4430">
            <v>5.58</v>
          </cell>
        </row>
        <row r="4431">
          <cell r="C4431" t="str">
            <v>PT 04.10 Pinturas Minerais sobre Paredes e Tetos</v>
          </cell>
        </row>
        <row r="4432">
          <cell r="C4432" t="str">
            <v>PT 04.10.0050 (A)</v>
          </cell>
          <cell r="D4432" t="str">
            <v>Caiação interna ou externa sobre revestimento liso, com adição de fixador, com 1 demão. (desonerado)</v>
          </cell>
          <cell r="E4432" t="str">
            <v>m2</v>
          </cell>
          <cell r="F4432">
            <v>4.7699999999999996</v>
          </cell>
        </row>
        <row r="4433">
          <cell r="C4433" t="str">
            <v>PT 04.10.0100 (/)</v>
          </cell>
          <cell r="D4433" t="str">
            <v>Caiação interna ou externa sobre revestimento liso, com adoção de fixador, com 2 demãos. (desonerado)</v>
          </cell>
          <cell r="E4433" t="str">
            <v>m2</v>
          </cell>
          <cell r="F4433">
            <v>6.87</v>
          </cell>
        </row>
        <row r="4434">
          <cell r="C4434" t="str">
            <v>PT 04.10.0103 (/)</v>
          </cell>
          <cell r="D4434" t="str">
            <v>Caiação interna ou externa sobre revestimento liso, com adoção de fixador, com 3 demãos. (desonerado)</v>
          </cell>
          <cell r="E4434" t="str">
            <v>m2</v>
          </cell>
          <cell r="F4434">
            <v>9.1300000000000008</v>
          </cell>
        </row>
        <row r="4435">
          <cell r="C4435" t="str">
            <v>PT 04.10.0150 (/)</v>
          </cell>
          <cell r="D4435" t="str">
            <v>Pintura com nata de cimento, 1 demão, após limpeza da área. (desonerado)</v>
          </cell>
          <cell r="E4435" t="str">
            <v>m2</v>
          </cell>
          <cell r="F4435">
            <v>2.93</v>
          </cell>
        </row>
        <row r="4436">
          <cell r="C4436" t="str">
            <v>PT 04.15 Pinturas a Base de PVA, PVC e Acrílico sobre Paredes e Tetos</v>
          </cell>
        </row>
        <row r="4437">
          <cell r="C4437" t="str">
            <v>PT 04.15.0050 (B)</v>
          </cell>
          <cell r="D4437" t="str">
            <v>Preparo de superfícies novas, com revestimento liso, inclusive raspagem, limpeza, demão de impermeabilizante, de massa corrida plástica e lixamento. (desonerado)</v>
          </cell>
          <cell r="E4437" t="str">
            <v>m2</v>
          </cell>
          <cell r="F4437">
            <v>18.43</v>
          </cell>
        </row>
        <row r="4438">
          <cell r="C4438" t="str">
            <v>PT 04.15.0056 (/)</v>
          </cell>
          <cell r="D4438" t="str">
            <v>Preparo de superfície interna ou externa de revestimento liso, inclusive demão de impermeabilizante selador, com 2 demãos de massa acrílica e lixamentos necessários. (desonerado)</v>
          </cell>
          <cell r="E4438" t="str">
            <v>m2</v>
          </cell>
          <cell r="F4438">
            <v>34.81</v>
          </cell>
        </row>
        <row r="4439">
          <cell r="C4439" t="str">
            <v>PT 04.15.0100 (/)</v>
          </cell>
          <cell r="D4439" t="str">
            <v>Pintura com tinta plástica fosco aveludada à base de PVA, para interior, equivalente à Suvinil Latex ou similar, acabamento padrão, inclusive 2 demãos sobre a superfície preparada conforme o item PT 05.15.0050, exclusive este preparo. (desonerado)</v>
          </cell>
          <cell r="E4439" t="str">
            <v>m2</v>
          </cell>
          <cell r="F4439">
            <v>6.94</v>
          </cell>
        </row>
        <row r="4440">
          <cell r="C4440" t="str">
            <v>PT 04.15.0103 (/)</v>
          </cell>
          <cell r="D4440" t="str">
            <v>Pintura com tinta plástica fosco aveludada à base de PVA, para interior, equivalente à Suvinil Latex ou similar, acabamento de alta classe sobre a superfície preparada conforme o item PT 05.15.0050, exclusive este preparo, inclusive 3 lixamentos, 2 demãos de massa corrida e 3 demãos de acabamento. (desonerado)</v>
          </cell>
          <cell r="E4440" t="str">
            <v>m2</v>
          </cell>
          <cell r="F4440">
            <v>26.85</v>
          </cell>
        </row>
        <row r="4441">
          <cell r="C4441" t="str">
            <v>PT 04.15.0106 (A)</v>
          </cell>
          <cell r="D4441" t="str">
            <v>Pintura com tinta plástica fosco aveludada à base de PVA, para interior, equivalente à Suvinil Latex ou similar, inclusive demão de massa, lixamento e 2 demãos de acabamento. (desonerado)</v>
          </cell>
          <cell r="E4441" t="str">
            <v>m2</v>
          </cell>
          <cell r="F4441">
            <v>12.02</v>
          </cell>
        </row>
        <row r="4442">
          <cell r="C4442" t="str">
            <v>PT 04.15.0109 (A)</v>
          </cell>
          <cell r="D4442" t="str">
            <v>Pintura com tinta plástica acetinada à base de PVA, para exterior, equivalente à Super Concretina ou similar, inclusive raspagem, demão de impermeabilização e 2 demãos de acabamento. (desonerado)</v>
          </cell>
          <cell r="E4442" t="str">
            <v>m2</v>
          </cell>
          <cell r="F4442">
            <v>19.86</v>
          </cell>
        </row>
        <row r="4443">
          <cell r="C4443" t="str">
            <v>PT 04.15.0112 (A)</v>
          </cell>
          <cell r="D4443" t="str">
            <v>Pintura com tinta plástica acetinada à base de PVA, para exterior, equivalente à Coralmur ou similar, inclusive raspagem, demão de impermeabilizante e 2 demãos de acabamento. (desonerado)</v>
          </cell>
          <cell r="E4443" t="str">
            <v>m2</v>
          </cell>
          <cell r="F4443">
            <v>19.64</v>
          </cell>
        </row>
        <row r="4444">
          <cell r="C4444" t="str">
            <v>PT 04.15.0150 (/)</v>
          </cell>
          <cell r="D4444" t="str">
            <v>Pintura com tinta plástica à base de acrílico, semi-brilhante, para interior e exterior, incolor ou colorida, equivalente à Metalatex ou similar, sobre tijolo, concreto liso, cimento amianto, revestimento, madeira e ferro, inclusive lixamento, 1 demão de selador acrílico Metalatex ou similar e 2 demãos de acabamento. (desonerado)</v>
          </cell>
          <cell r="E4444" t="str">
            <v>m2</v>
          </cell>
          <cell r="F4444">
            <v>21.59</v>
          </cell>
        </row>
        <row r="4445">
          <cell r="C4445" t="str">
            <v>PT 04.15.0153 (A)</v>
          </cell>
          <cell r="D4445" t="str">
            <v>Pintura com tinta plástica à base de acrílico, semi-brilhante, para interior e exterior, incolor ou colorida, equivalente à Metalatex ou similar, inclusive lixamento, 1 demão de selador acrílico Metalatex ou similar, 2 demãos de massa corrida acrílica Metalatex ou similar lixadas e 2 demãos de acabamento. (desonerado)</v>
          </cell>
          <cell r="E4445" t="str">
            <v>m2</v>
          </cell>
          <cell r="F4445">
            <v>36.96</v>
          </cell>
        </row>
        <row r="4446">
          <cell r="C4446" t="str">
            <v>PT 04.15.0159 (/)</v>
          </cell>
          <cell r="D4446" t="str">
            <v>Pintura com tinta Supercril ou similar, para interior e exterior, incolor ou colorida, em 2 demãos.  Fornecimento e colocação. (desonerado)</v>
          </cell>
          <cell r="E4446" t="str">
            <v>m2</v>
          </cell>
          <cell r="F4446">
            <v>31.89</v>
          </cell>
        </row>
        <row r="4447">
          <cell r="C4447" t="str">
            <v>PT 04.15.0162 (/)</v>
          </cell>
          <cell r="D4447" t="str">
            <v>Pintura com tinta acrílica base solvente na cor concreto para exterior sobre concreto com 1 demão de selador acrílico base água e 2 demãos de acabamento, inclusive lixamento. (desonerado)</v>
          </cell>
          <cell r="E4447" t="str">
            <v>m2</v>
          </cell>
          <cell r="F4447">
            <v>24.28</v>
          </cell>
        </row>
        <row r="4448">
          <cell r="C4448" t="str">
            <v>PT 04.15.0200 (/)</v>
          </cell>
          <cell r="D4448" t="str">
            <v>Uma demão adicional de acabamento nos serviços dos itens PT 05.15.0100, PT 05.15.0103 e PT 05.15.0106. (desonerado)</v>
          </cell>
          <cell r="E4448" t="str">
            <v>m2</v>
          </cell>
          <cell r="F4448">
            <v>2.61</v>
          </cell>
        </row>
        <row r="4449">
          <cell r="C4449" t="str">
            <v>PT 04.15.0203 (/)</v>
          </cell>
          <cell r="D4449" t="str">
            <v>Uma demão adicional de acabamento nos serviços do item PT 05.15.0109. (desonerado)</v>
          </cell>
          <cell r="E4449" t="str">
            <v>m2</v>
          </cell>
          <cell r="F4449">
            <v>2.92</v>
          </cell>
        </row>
        <row r="4450">
          <cell r="C4450" t="str">
            <v>PT 04.15.0206 (/)</v>
          </cell>
          <cell r="D4450" t="str">
            <v>Uma demão adicional de acabamento no serviço do item PT 05.15.0112. (desonerado)</v>
          </cell>
          <cell r="E4450" t="str">
            <v>m2</v>
          </cell>
          <cell r="F4450">
            <v>2.92</v>
          </cell>
        </row>
        <row r="4451">
          <cell r="C4451" t="str">
            <v>PT 04.15.0209 (/)</v>
          </cell>
          <cell r="D4451" t="str">
            <v>Uma demão adicional de acabamento no serviço do item PT 05.15.0150. (desonerado)</v>
          </cell>
          <cell r="E4451" t="str">
            <v>m2</v>
          </cell>
          <cell r="F4451">
            <v>3.25</v>
          </cell>
        </row>
        <row r="4452">
          <cell r="C4452" t="str">
            <v>PT 04.15.0250 (/)</v>
          </cell>
          <cell r="D4452" t="str">
            <v>Pintura com Liquibrilho ou similar, em 3 demãos, adicionado ou sobre PVA. (desonerado)</v>
          </cell>
          <cell r="E4452" t="str">
            <v>m2</v>
          </cell>
          <cell r="F4452">
            <v>14.37</v>
          </cell>
        </row>
        <row r="4453">
          <cell r="C4453" t="str">
            <v>PT 04.15.0500 (/)</v>
          </cell>
          <cell r="D4453" t="str">
            <v>Repintura com tinta plástica à base de PVA, equivalente a Suvinil Latex, para interior sobre superfície em bom estado e na cor existente, inclusive limpeza, leve lixamento com lixa fina e 1 demão de acabamento. (desonerado)</v>
          </cell>
          <cell r="E4453" t="str">
            <v>m2</v>
          </cell>
          <cell r="F4453">
            <v>7.31</v>
          </cell>
        </row>
        <row r="4454">
          <cell r="C4454" t="str">
            <v>PT 04.15.0550 (/)</v>
          </cell>
          <cell r="D4454" t="str">
            <v>Repintura com tinta plástica acetinada à base de PVA, equivalente a Super Concretina, para exterior sobre superfície em bom estado e na cor existente, inclusive limpeza, leve lixamento com lixa fina e 1 demão de acabamento. (desonerado)</v>
          </cell>
          <cell r="E4454" t="str">
            <v>m2</v>
          </cell>
          <cell r="F4454">
            <v>7.31</v>
          </cell>
        </row>
        <row r="4455">
          <cell r="C4455" t="str">
            <v>PT 04.20 Pinturas a Óleo e Alquídicos sobre Paredes, Tetos e Telhas</v>
          </cell>
        </row>
        <row r="4456">
          <cell r="C4456" t="str">
            <v>PT 04.20.0050 (A)</v>
          </cell>
          <cell r="D4456" t="str">
            <v>Preparo de superfícies novas, com revestimento liso, inclusive lixamento, limpeza, demão de impermeabilizante, demão de massa corrida a óleo e novo lixamento. (desonerado)</v>
          </cell>
          <cell r="E4456" t="str">
            <v>m2</v>
          </cell>
          <cell r="F4456">
            <v>23.05</v>
          </cell>
        </row>
        <row r="4457">
          <cell r="C4457" t="str">
            <v>PT 04.20.0100 (/)</v>
          </cell>
          <cell r="D4457" t="str">
            <v>Pintura interna com esmalte sintético equivalente a Duralack ou similar, acabamento de alta classe, sobre a superfície preparada conforme o item PT 05.20.0050, exclusive 2 lixamentos, 2 demãos de massa corrida, e 3 demãos de acabamento. (desonerado)</v>
          </cell>
          <cell r="E4457" t="str">
            <v>m2</v>
          </cell>
          <cell r="F4457">
            <v>31.76</v>
          </cell>
        </row>
        <row r="4458">
          <cell r="C4458" t="str">
            <v>PT 04.20.0103 (/)</v>
          </cell>
          <cell r="D4458" t="str">
            <v>Pintura com tinta alquídica esmaltada,  para interior, equivalente a Condo ou similar, acabamento alta classe, sobre a superfície preparada conforme o item PT 05.20.0050, exclusive este preparo, inclusive 3 lixamentos, 2 demãos de massa corrida e 3 de acabamento. (desonerado)</v>
          </cell>
          <cell r="E4458" t="str">
            <v>m2</v>
          </cell>
          <cell r="F4458">
            <v>31.58</v>
          </cell>
        </row>
        <row r="4459">
          <cell r="C4459" t="str">
            <v>PT 04.20.0106 (/)</v>
          </cell>
          <cell r="D4459" t="str">
            <v>Pintura com tinta de base alquídica,  para interior, semi-brilho, equivalente a Coralsint ou similar, ou fosca acetinada, equivalente a Coralite ou similar, acabamento padrão, inclusive 2 demãos sobre a superfície preparada conforme o item PT 05.20.0050, exclusive este preparo. (desonerado)</v>
          </cell>
          <cell r="E4459" t="str">
            <v>m2</v>
          </cell>
          <cell r="F4459">
            <v>8.1199999999999992</v>
          </cell>
        </row>
        <row r="4460">
          <cell r="C4460" t="str">
            <v>PT 04.20.0200 (A)</v>
          </cell>
          <cell r="D4460" t="str">
            <v>Pintura interna em superfície com revestimento liso, a óleo brilhante, equivalente a Marveline ou Coral Óleo ou similar, inclusive lixamento, demão de impermeabilizante, demão de meia massa, lixa e 2 demãos de acabamento. (desonerado)</v>
          </cell>
          <cell r="E4460" t="str">
            <v>m2</v>
          </cell>
          <cell r="F4460">
            <v>20.13</v>
          </cell>
        </row>
        <row r="4461">
          <cell r="C4461" t="str">
            <v>PT 04.20.0500 (/)</v>
          </cell>
          <cell r="D4461" t="str">
            <v>Repintura interna ou externa, na cor existente, sobre revestimento liso em bom estado, com tinta a óleo brilhante Marveline ou Coral Óleo ou similar, inclusive lixamento e 2 demãos de acabamento. (desonerado)</v>
          </cell>
          <cell r="E4461" t="str">
            <v>m2</v>
          </cell>
          <cell r="F4461">
            <v>11.18</v>
          </cell>
        </row>
        <row r="4462">
          <cell r="C4462" t="str">
            <v>PT 04.25 Pinturas a Óleo e Alquídicos sobre Madeira</v>
          </cell>
        </row>
        <row r="4463">
          <cell r="C4463" t="str">
            <v>PT 04.25.0050 (A)</v>
          </cell>
          <cell r="D4463" t="str">
            <v>Preparo de madeira nova, inclusive lixamento, limpeza, demão de impermeabilizante tipo verniz Knotting ou similar, 2 demãos de massa corrida, novo lixamento, demão de tinta primária tipo Nivelite ou Surfacer. (desonerado)</v>
          </cell>
          <cell r="E4463" t="str">
            <v>m2</v>
          </cell>
          <cell r="F4463">
            <v>30.42</v>
          </cell>
        </row>
        <row r="4464">
          <cell r="C4464" t="str">
            <v>PT 04.25.0100 (/)</v>
          </cell>
          <cell r="D4464" t="str">
            <v>Pintura interna sobre madeira, com esmalte sintético equivalente à Duralack ou similar, sobre superfície preparada conforme item PT 05.25.0050, exclusive este preparo, inclusive demão de tinta de base. (desonerado)</v>
          </cell>
          <cell r="E4464" t="str">
            <v>m2</v>
          </cell>
          <cell r="F4464">
            <v>17.93</v>
          </cell>
        </row>
        <row r="4465">
          <cell r="C4465" t="str">
            <v>PT 04.25.0103 (/)</v>
          </cell>
          <cell r="D4465" t="str">
            <v>Pintura interna ou externa sobre madeira com tinta esmaltada tipo Lagoline ou similar, sobre superfície preparada conforme item PT 05.25.0050, exclusive este, inclusive lixamento, demão de tinta primária tipo Surfacer e 2 demãos de acabamento de alta classe. (desonerado)</v>
          </cell>
          <cell r="E4465" t="str">
            <v>m2</v>
          </cell>
          <cell r="F4465">
            <v>28.49</v>
          </cell>
        </row>
        <row r="4466">
          <cell r="C4466" t="str">
            <v>PT 04.25.0106 (/)</v>
          </cell>
          <cell r="D4466" t="str">
            <v>Pintura interna sobre madeira, com tinta de base alquídica esmaltada equivalente à Condor ou similar, acabamento de alta classe, sobre a superfície preparada conforme item PT 05.25.0050, exclusive este preparo, inclusive demão de tinta de base, de massa corrida e 2 demãos de acabamento. (desonerado)</v>
          </cell>
          <cell r="E4466" t="str">
            <v>m2</v>
          </cell>
          <cell r="F4466">
            <v>19.399999999999999</v>
          </cell>
        </row>
        <row r="4467">
          <cell r="C4467" t="str">
            <v>PT 04.25.0109 (/)</v>
          </cell>
          <cell r="D4467" t="str">
            <v>Pintura interna ou externa sobre madeira, com esmalte sintético equivalente à Duralack ou similar, inclusive lixamento, demão de verniz isolante, de tinta de fundo e 2 demãos de acabamento. (desonerado)</v>
          </cell>
          <cell r="E4467" t="str">
            <v>m2</v>
          </cell>
          <cell r="F4467">
            <v>29.18</v>
          </cell>
        </row>
        <row r="4468">
          <cell r="C4468" t="str">
            <v>PT 04.25.0112 (/)</v>
          </cell>
          <cell r="D4468" t="str">
            <v>Pintura em madeira, com tinta Colorgin luminoso ou similar, em faixas. (desonerado)</v>
          </cell>
          <cell r="E4468" t="str">
            <v>m2</v>
          </cell>
          <cell r="F4468">
            <v>22.2</v>
          </cell>
        </row>
        <row r="4469">
          <cell r="C4469" t="str">
            <v>PT 04.25.0115 (/)</v>
          </cell>
          <cell r="D4469" t="str">
            <v>Pintura de rodapé com tinta a óleo brilhante equivalente a Marveline ou Coral óleo ou similar, inclusive 2 lixamentos, tinta isolante, massa e 2 demãos de acabamento. (desonerado)</v>
          </cell>
          <cell r="E4469" t="str">
            <v>m</v>
          </cell>
          <cell r="F4469">
            <v>8.6999999999999993</v>
          </cell>
        </row>
        <row r="4470">
          <cell r="C4470" t="str">
            <v>PT 04.25.0150 (/)</v>
          </cell>
          <cell r="D4470" t="str">
            <v>Pintura interna ou externa sobre madeira, com tinta de base alquídica semi-brilho equivalente a Coralsint ou similar, ou fosca acetinada, equivalente a Coralite ou similar, acabamento padrão, sobre superfície preparada conforme o item PT 05.25.0050, exclusive este preparo, inclusive 2 demãos de acabamento. (desonerado)</v>
          </cell>
          <cell r="E4470" t="str">
            <v>m2</v>
          </cell>
          <cell r="F4470">
            <v>8.08</v>
          </cell>
        </row>
        <row r="4471">
          <cell r="C4471" t="str">
            <v>PT 04.25.0200 (/)</v>
          </cell>
          <cell r="D4471" t="str">
            <v>Pintura interna ou externa sobre madeira, com tinta a óleo brilhante equivalente a Marveline ou Coral Óleo ou similar, inclusive lixa, demão de tinta isolante, de meia massa e 2 demãos de acabamento. (desonerado)</v>
          </cell>
          <cell r="E4471" t="str">
            <v>m2</v>
          </cell>
          <cell r="F4471">
            <v>30.16</v>
          </cell>
        </row>
        <row r="4472">
          <cell r="C4472" t="str">
            <v>PT 04.25.0203 (/)</v>
          </cell>
          <cell r="D4472" t="str">
            <v>Pintura interna ou externa sobre madeira, com tinta a óleo brilhante equivalente a Marveline ou Coral Óleo ou similar, inclusive 2 demãos de acabamento sobre superfície preparada conforme o item PT 05.25.0050, exclusive este preparo. (desonerado)</v>
          </cell>
          <cell r="E4472" t="str">
            <v>m2</v>
          </cell>
          <cell r="F4472">
            <v>7.57</v>
          </cell>
        </row>
        <row r="4473">
          <cell r="C4473" t="str">
            <v>PT 04.25.0206 (/)</v>
          </cell>
          <cell r="D4473" t="str">
            <v>Pintura interna ou externa sobre madeira, com tinta a óleo brilhante auto seladora, fundo sintético fosco, inclusive lixamento e 2 demãos de acabamento. (desonerado)</v>
          </cell>
          <cell r="E4473" t="str">
            <v>m2</v>
          </cell>
          <cell r="F4473">
            <v>11.02</v>
          </cell>
        </row>
        <row r="4474">
          <cell r="C4474" t="str">
            <v>PT 04.25.0500 (/)</v>
          </cell>
          <cell r="D4474" t="str">
            <v>Repintura interna ou externa sobre madeira em bom estado na cor existente com tinta de base alquídica, semi-brilho, equivalente a Coralsint ou Super Lagomix ou fosco acetinado equivalente a Coralite ou similar, inclusive lixamento, limpeza e 2 demãos de acabamento. (desonerado)</v>
          </cell>
          <cell r="E4474" t="str">
            <v>m2</v>
          </cell>
          <cell r="F4474">
            <v>11.85</v>
          </cell>
        </row>
        <row r="4475">
          <cell r="C4475" t="str">
            <v>PT 04.25.0503 (/)</v>
          </cell>
          <cell r="D4475" t="str">
            <v>Repintura interna ou externa na cor existente sobre madeira em bom estado, com tinta esmaltada tipo Condor ou Lagoline ou similar, inclusive lixamento, limpeza e 2 demãos de acabamento. (desonerado)</v>
          </cell>
          <cell r="E4475" t="str">
            <v>m2</v>
          </cell>
          <cell r="F4475">
            <v>13.36</v>
          </cell>
        </row>
        <row r="4476">
          <cell r="C4476" t="str">
            <v>PT 04.25.0506 (/)</v>
          </cell>
          <cell r="D4476" t="str">
            <v>Repintura interna ou externa na cor existente sobre madeira em bom estado, com esmalte sintético Duralack ou similar, inclusive lixamento, limpeza e 2 demãos de acabamento. (desonerado)</v>
          </cell>
          <cell r="E4476" t="str">
            <v>m2</v>
          </cell>
          <cell r="F4476">
            <v>13.3</v>
          </cell>
        </row>
        <row r="4477">
          <cell r="C4477" t="str">
            <v>PT 04.25.0509 (/)</v>
          </cell>
          <cell r="D4477" t="str">
            <v>Repintura a base de Primer e esmalte sintético. (desonerado)</v>
          </cell>
          <cell r="E4477" t="str">
            <v>m2</v>
          </cell>
          <cell r="F4477">
            <v>18.28</v>
          </cell>
        </row>
        <row r="4478">
          <cell r="C4478" t="str">
            <v>PT 04.30 Envernizamento e Enceramento</v>
          </cell>
        </row>
        <row r="4479">
          <cell r="C4479" t="str">
            <v>PT 04.30.0050 (A)</v>
          </cell>
          <cell r="D4479" t="str">
            <v>Enceramento de madeira, inclusive lixamento, demão de verniz isolante e 3 demãos de cera, cada qual seguida de abertura de brilho, a escova e flanela. (desonerado)</v>
          </cell>
          <cell r="E4479" t="str">
            <v>m2</v>
          </cell>
          <cell r="F4479">
            <v>55.73</v>
          </cell>
        </row>
        <row r="4480">
          <cell r="C4480" t="str">
            <v>PT 04.30.0100 (/)</v>
          </cell>
          <cell r="D4480" t="str">
            <v>Envernizamento de madeira com verniz Copal ou similar, para interior, inclusive lixamento, demão de verniz isolante, de anilina, e 1 demão de acabamento. (desonerado)</v>
          </cell>
          <cell r="E4480" t="str">
            <v>m2</v>
          </cell>
          <cell r="F4480">
            <v>14.36</v>
          </cell>
        </row>
        <row r="4481">
          <cell r="C4481" t="str">
            <v>PT 04.30.0103 (/)</v>
          </cell>
          <cell r="D4481" t="str">
            <v>Envernizamento de madeira com verniz Sparlack Cetol (cores) ou similar, para interior e exterior, inclusive lixamento, demão de verniz seladora, e 2 demãos de acabamento. (desonerado)</v>
          </cell>
          <cell r="E4481" t="str">
            <v>m2</v>
          </cell>
          <cell r="F4481">
            <v>23.63</v>
          </cell>
        </row>
        <row r="4482">
          <cell r="C4482" t="str">
            <v>PT 04.30.0106 (A)</v>
          </cell>
          <cell r="D4482" t="str">
            <v>Envernizamento de madeira com verniz a boneca, de Goma Laca ou similar, importada, dissolvida em álcool, inclusive lixamento e aplicação de sucessivas demãos de acabamento até a obtenção do brilho. (desonerado)</v>
          </cell>
          <cell r="E4482" t="str">
            <v>m2</v>
          </cell>
          <cell r="F4482">
            <v>58.88</v>
          </cell>
        </row>
        <row r="4483">
          <cell r="C4483" t="str">
            <v>PT 04.30.0150 (/)</v>
          </cell>
          <cell r="D4483" t="str">
            <v>Envernizamento de rodapés com verniz Copal ou similar, inclusive lixamento, 1 demão de verniz isolante de anilina, e 2 demãos de acabamento. (desonerado)</v>
          </cell>
          <cell r="E4483" t="str">
            <v>m</v>
          </cell>
          <cell r="F4483">
            <v>8.35</v>
          </cell>
        </row>
        <row r="4484">
          <cell r="C4484" t="str">
            <v>PT 04.30.0200 (/)</v>
          </cell>
          <cell r="D4484" t="str">
            <v>Envernizamento de tijolos ou concreto, para interior, com verniz Carriage ou similar, inclusive lixamento e 2 demãos de acabamento. (desonerado)</v>
          </cell>
          <cell r="E4484" t="str">
            <v>m2</v>
          </cell>
          <cell r="F4484">
            <v>11.6</v>
          </cell>
        </row>
        <row r="4485">
          <cell r="C4485" t="str">
            <v>PT 04.30.0250 (/)</v>
          </cell>
          <cell r="D4485" t="str">
            <v>Pintura sobre concreto com uma demão de Primer e acabamento com 2 demãos de verniz acrílico pigmentado na cor concreto. (desonerado)</v>
          </cell>
          <cell r="E4485" t="str">
            <v>m2</v>
          </cell>
          <cell r="F4485">
            <v>23.02</v>
          </cell>
        </row>
        <row r="4486">
          <cell r="C4486" t="str">
            <v>PT 04.30.0300 (/)</v>
          </cell>
          <cell r="D4486" t="str">
            <v>Verniz acrílico incolor, em 3 demãos, aplicado sobre superfície lisa de concreto ou tijolo aparente, para interior. (desonerado)</v>
          </cell>
          <cell r="E4486" t="str">
            <v>m2</v>
          </cell>
          <cell r="F4486">
            <v>13.84</v>
          </cell>
        </row>
        <row r="4487">
          <cell r="C4487" t="str">
            <v>PT 04.35 Imunizantes</v>
          </cell>
        </row>
        <row r="4488">
          <cell r="C4488" t="str">
            <v>PT 04.35.0050 (/)</v>
          </cell>
          <cell r="D4488" t="str">
            <v>Pintura com emulsão oleosa Separol ou similar, para desmoldagem de formas. (desonerado)</v>
          </cell>
          <cell r="E4488" t="str">
            <v>m2</v>
          </cell>
          <cell r="F4488">
            <v>2</v>
          </cell>
        </row>
        <row r="4489">
          <cell r="C4489" t="str">
            <v>PT 04.35.0100 (/)</v>
          </cell>
          <cell r="D4489" t="str">
            <v>Pintura imunizante sobre madeira com 1 demão Pentox ou similar. (desonerado)</v>
          </cell>
          <cell r="E4489" t="str">
            <v>m2</v>
          </cell>
          <cell r="F4489">
            <v>4.21</v>
          </cell>
        </row>
        <row r="4490">
          <cell r="C4490" t="str">
            <v>PT 04.40 Pintura a Óleo e Alquídico sobre Ferro</v>
          </cell>
        </row>
        <row r="4491">
          <cell r="C4491" t="str">
            <v>PT 04.40.0050 (/)</v>
          </cell>
          <cell r="D4491" t="str">
            <v>Primer convertedor de ferrugem em fundo de proteção, (P.C.F) ou similar.  Fornecimento e aplicação com 2 demãos. (desonerado)</v>
          </cell>
          <cell r="E4491" t="str">
            <v>m2</v>
          </cell>
          <cell r="F4491">
            <v>13.72</v>
          </cell>
        </row>
        <row r="4492">
          <cell r="C4492" t="str">
            <v>PT 04.40.0100 (/)</v>
          </cell>
          <cell r="D4492" t="str">
            <v>Pintura interna ou externa sobre ferro, com tinta a óleo brilhante Marveline ou Coral Óleo ou similar, inclusive lixamento, limpeza e demão de tinta anti óxido Ferrolóide ou similar e 2 demãos de acabamento. (desonerado)</v>
          </cell>
          <cell r="E4492" t="str">
            <v>m2</v>
          </cell>
          <cell r="F4492">
            <v>17.87</v>
          </cell>
        </row>
        <row r="4493">
          <cell r="C4493" t="str">
            <v>PT 04.40.0103 (/)</v>
          </cell>
          <cell r="D4493" t="str">
            <v>Pintura interna ou externa sobre ferro, com tinta de base alquídica esmaltada brilhante, equivalente a Lagoline ou similar, inclusive lixamento, limpeza, desengorduramento, aplicação de zarcão de secagem rápida, cor laranja e 2 demãos de acabamento. (desonerado)</v>
          </cell>
          <cell r="E4493" t="str">
            <v>m2</v>
          </cell>
          <cell r="F4493">
            <v>20.66</v>
          </cell>
        </row>
        <row r="4494">
          <cell r="C4494" t="str">
            <v>PT 04.40.0106 (/)</v>
          </cell>
          <cell r="D4494" t="str">
            <v>Pintura interna ou externa sobre ferro, com esmalte sintético Duralack ou Lagomix ou similar, inclusive lixamento, limpeza, demão de zarcão de secagem rápida, cor laranja e 2 demãos de acabamento. (desonerado)</v>
          </cell>
          <cell r="E4494" t="str">
            <v>m2</v>
          </cell>
          <cell r="F4494">
            <v>18.03</v>
          </cell>
        </row>
        <row r="4495">
          <cell r="C4495" t="str">
            <v>PT 04.40.0150 (/)</v>
          </cell>
          <cell r="D4495" t="str">
            <v>Pintura interna ou externa sobre ferro, com tinta alquídica esmaltada Condor ou similar, inclusive lixamento, limpeza, demão de tinta anti óxido Ferrolack ou similar e 2 demãos de acabamento. (desonerado)</v>
          </cell>
          <cell r="E4495" t="str">
            <v>m2</v>
          </cell>
          <cell r="F4495">
            <v>18.48</v>
          </cell>
        </row>
        <row r="4496">
          <cell r="C4496" t="str">
            <v>PT 04.40.0200 (/)</v>
          </cell>
          <cell r="D4496" t="str">
            <v>Pintura interna ou externa sobre galvanizado com esmalte sintético, inclusive limpeza, desengorduramento, secagem, aplicação de 1 demão de Wash Primer ou similar e 2 demãos de acabamento. (desonerado)</v>
          </cell>
          <cell r="E4496" t="str">
            <v>m2</v>
          </cell>
          <cell r="F4496">
            <v>21.1</v>
          </cell>
        </row>
        <row r="4497">
          <cell r="C4497" t="str">
            <v>PT 04.40.0250 (/)</v>
          </cell>
          <cell r="D4497" t="str">
            <v>Repintura interna ou externa sobre ferro, com tinta a óleo brilhante Marveline ou Coral Óleo ou similar, inclusive lixamento, limpeza, demão de tinta anti óxido e 1 de acabamento. (desonerado)</v>
          </cell>
          <cell r="E4497" t="str">
            <v>m2</v>
          </cell>
          <cell r="F4497">
            <v>13.79</v>
          </cell>
        </row>
        <row r="4498">
          <cell r="C4498" t="str">
            <v>PT 04.40.0300 (/)</v>
          </cell>
          <cell r="D4498" t="str">
            <v>Repintura interna ou externa na cor existente, sobre ferro com superfície em bom estado, nas condições do item PT 05.40.0103. (desonerado)</v>
          </cell>
          <cell r="E4498" t="str">
            <v>m2</v>
          </cell>
          <cell r="F4498">
            <v>16.96</v>
          </cell>
        </row>
        <row r="4499">
          <cell r="C4499" t="str">
            <v>PT 04.40.0350 (/)</v>
          </cell>
          <cell r="D4499" t="str">
            <v>Repintura interna ou externa sobre ferro, inclusive lixamento, limpeza, demão de zarcão secagem rápida, cor laranja e outra de esmalte sintético Duralack ou similar. (desonerado)</v>
          </cell>
          <cell r="E4499" t="str">
            <v>m2</v>
          </cell>
          <cell r="F4499">
            <v>12.44</v>
          </cell>
        </row>
        <row r="4500">
          <cell r="C4500" t="str">
            <v>PT 04.40.0400 (/)</v>
          </cell>
          <cell r="D4500" t="str">
            <v>Repintura interna ou externa sobre ferro, inclusive lixamento, limpeza, demão de tinta anti óxido Ferrolóide ou similar e outra de tinta alquídica esmaltada Condor ou similar. (desonerado)</v>
          </cell>
          <cell r="E4500" t="str">
            <v>m2</v>
          </cell>
          <cell r="F4500">
            <v>13.79</v>
          </cell>
        </row>
        <row r="4501">
          <cell r="C4501" t="str">
            <v>PT 04.45 Marcação e Pintura de Quadra de Esporte</v>
          </cell>
        </row>
        <row r="4502">
          <cell r="C4502" t="str">
            <v>PT 04.45.0040 (/)</v>
          </cell>
          <cell r="D4502" t="str">
            <v>Marcação de quadra de esporte com tinta látex à base de resina acrílica e pigmentos minerais, Viwacril Acrílico Piso ou similar, considerando a limpeza da superfície e 2 demãos de acabamento, medida pela área efetiva de pintura. (desonerado)</v>
          </cell>
          <cell r="E4502" t="str">
            <v>m2</v>
          </cell>
          <cell r="F4502">
            <v>32.68</v>
          </cell>
        </row>
        <row r="4503">
          <cell r="C4503" t="str">
            <v>PT 04.45.0050 (/)</v>
          </cell>
          <cell r="D4503" t="str">
            <v>Marcação de quadra de esporte, com tintura Supercril ou similar, em 2 demãos.  Medida pela área efetiva de pintura. (desonerado)</v>
          </cell>
          <cell r="E4503" t="str">
            <v>m2</v>
          </cell>
          <cell r="F4503">
            <v>40.159999999999997</v>
          </cell>
        </row>
        <row r="4504">
          <cell r="C4504" t="str">
            <v>PT 04.45.0100 (/)</v>
          </cell>
          <cell r="D4504" t="str">
            <v>Pintura de quadra de esporte em piso cimentado, com tinta 100% acrílica equivalente a Suvinil piso, Nova Cor ou Coral Piso ou similar, considerando-se a limpeza da superfície e 2 demãos de acabamento. (desonerado)</v>
          </cell>
          <cell r="E4504" t="str">
            <v>m2</v>
          </cell>
          <cell r="F4504">
            <v>34.92</v>
          </cell>
        </row>
        <row r="4505">
          <cell r="C4505" t="str">
            <v>PT 04.50 Pinturas a Base de PVC e Acrílico sobre Concreto ou Asfalto</v>
          </cell>
        </row>
        <row r="4506">
          <cell r="C4506" t="str">
            <v>PT 04.50.0050 (/)</v>
          </cell>
          <cell r="D4506" t="str">
            <v>Pintura com tinta acrílica tipo rugoso com adição de quartzo equivalente a Viwacril-Sambódromo ou similar, sobre concreto ou asfalto, constando de 2 demãos. (desonerado)</v>
          </cell>
          <cell r="E4506" t="str">
            <v>m2</v>
          </cell>
          <cell r="F4506">
            <v>19.309999999999999</v>
          </cell>
        </row>
        <row r="4507">
          <cell r="C4507" t="str">
            <v>PT 04.55 Pinturas em Epóxi</v>
          </cell>
        </row>
        <row r="4508">
          <cell r="C4508" t="str">
            <v>PT 04.55.0050 (/)</v>
          </cell>
          <cell r="D4508" t="str">
            <v>Pintura Epóxi, com preparo em massa Epóxi. (desonerado)</v>
          </cell>
          <cell r="E4508" t="str">
            <v>m2</v>
          </cell>
          <cell r="F4508">
            <v>150.37</v>
          </cell>
        </row>
        <row r="4509">
          <cell r="C4509" t="str">
            <v>PT 04.55.0101 (/)</v>
          </cell>
          <cell r="D4509" t="str">
            <v>Pintura de superfície de concreto ou aço com tinta epóxi tolerante à superfície molhada para isolamento elétrico, inclusive preparo desta, compreendendo desengraxamento com a utilização de detergente biodegradável e lavagem com água doce, remoção da camada de óxido de zinco e outras impurezas através de limpeza com escova manual e posterior trapeamento, aplicação de tinta de aderência epóxi-isocianato com espessura mínima de 20 µm e posterior aplicação de duas demãos da tinta epóxi isolante com espessura mínima de 300 µm. (desonerado).</v>
          </cell>
          <cell r="E4509" t="str">
            <v>m2</v>
          </cell>
          <cell r="F4509">
            <v>85.35</v>
          </cell>
        </row>
        <row r="4510">
          <cell r="C4510" t="str">
            <v>PT 04.60 Pintura de Poste</v>
          </cell>
        </row>
        <row r="4511">
          <cell r="C4511" t="str">
            <v>PT 04.60.0100 (/)</v>
          </cell>
          <cell r="D4511" t="str">
            <v>Pintura de poste de aço reto, de 3,50m, com 1 demão de tinta Primer ou similar e 2 demãos de tinta Alumilack ou similar. (desonerado)</v>
          </cell>
          <cell r="E4511" t="str">
            <v>un</v>
          </cell>
          <cell r="F4511">
            <v>60.14</v>
          </cell>
        </row>
        <row r="4512">
          <cell r="C4512" t="str">
            <v>PT 04.60.0150 (/)</v>
          </cell>
          <cell r="D4512" t="str">
            <v>Pintura de poste de aço reto, de 4,5m até 6,0m, com 1 demão de tinta Primer ou similar e 2 demãos de tinta Alumilack ou similar. (desonerado)</v>
          </cell>
          <cell r="E4512" t="str">
            <v>un</v>
          </cell>
          <cell r="F4512">
            <v>76.59</v>
          </cell>
        </row>
        <row r="4513">
          <cell r="C4513" t="str">
            <v>PT 04.60.0200 (/)</v>
          </cell>
          <cell r="D4513" t="str">
            <v>Pintura de poste de aço reto, de 7m até 9m, com 1 demão de tinta Primer ou similar e 2 demãos de tinta Alumilack ou similar. (desonerado)</v>
          </cell>
          <cell r="E4513" t="str">
            <v>un</v>
          </cell>
          <cell r="F4513">
            <v>134.05000000000001</v>
          </cell>
        </row>
        <row r="4514">
          <cell r="C4514" t="str">
            <v>PT 04.60.0250 (/)</v>
          </cell>
          <cell r="D4514" t="str">
            <v>Pintura de poste de aço reto, de 10m até 15m, com 1 demão de tinta Primer ou similar e 2 demãos de tinta Alumilack ou similar. (desonerado)</v>
          </cell>
          <cell r="E4514" t="str">
            <v>un</v>
          </cell>
          <cell r="F4514">
            <v>237.81</v>
          </cell>
        </row>
        <row r="4515">
          <cell r="C4515" t="str">
            <v>PT 04.60.0300 (/)</v>
          </cell>
          <cell r="D4515" t="str">
            <v>Pintura de poste de aço reto, de 16m até 20m, com 1 demão de tinta Primer ou similar e 2 demãos de tinta Alumilack ou similar. (desonerado)</v>
          </cell>
          <cell r="E4515" t="str">
            <v>un</v>
          </cell>
          <cell r="F4515">
            <v>295.02999999999997</v>
          </cell>
        </row>
        <row r="4516">
          <cell r="C4516" t="str">
            <v>PT 04.65 Pinturas Antipichação</v>
          </cell>
        </row>
        <row r="4517">
          <cell r="C4517" t="str">
            <v>PT 04.65.0100 (/)</v>
          </cell>
          <cell r="D4517" t="str">
            <v>Pintura externa antipichação sobre concreto ou aço em superfície preparada.  Exclusive o preparo. (desonerado)</v>
          </cell>
          <cell r="E4517" t="str">
            <v>m2</v>
          </cell>
          <cell r="F4517">
            <v>57.93</v>
          </cell>
        </row>
        <row r="4519">
          <cell r="C4519" t="str">
            <v>PT 09.05 Texturas Acrílicas</v>
          </cell>
        </row>
        <row r="4520">
          <cell r="C4520" t="str">
            <v>PT 09.05.0100 (/)</v>
          </cell>
          <cell r="D4520" t="str">
            <v>Textura acrílica cor branca, acabamento riscado, inclusive preparo da superfície.  Fornecimento e aplicação. (desonerado)</v>
          </cell>
          <cell r="E4520" t="str">
            <v>m2</v>
          </cell>
          <cell r="F4520">
            <v>27.16</v>
          </cell>
        </row>
        <row r="4525">
          <cell r="C4525" t="str">
            <v>RV 04.05 Pastas</v>
          </cell>
        </row>
        <row r="4526">
          <cell r="C4526" t="str">
            <v>RV 04.05.0050 (/)</v>
          </cell>
          <cell r="D4526" t="str">
            <v>Pasta de cimento branco. (desonerado)</v>
          </cell>
          <cell r="E4526" t="str">
            <v>m3</v>
          </cell>
          <cell r="F4526">
            <v>1991.71</v>
          </cell>
        </row>
        <row r="4527">
          <cell r="C4527" t="str">
            <v>RV 04.05.0100 (A)</v>
          </cell>
          <cell r="D4527" t="str">
            <v>Pasta de cimento branco e cal, no traço 1:1. (desonerado)</v>
          </cell>
          <cell r="E4527" t="str">
            <v>m3</v>
          </cell>
          <cell r="F4527">
            <v>1278.6500000000001</v>
          </cell>
        </row>
        <row r="4528">
          <cell r="C4528" t="str">
            <v>RV 04.05.0150 (A)</v>
          </cell>
          <cell r="D4528" t="str">
            <v>Pasta de cal. (desonerado)</v>
          </cell>
          <cell r="E4528" t="str">
            <v>m3</v>
          </cell>
          <cell r="F4528">
            <v>471.82</v>
          </cell>
        </row>
        <row r="4529">
          <cell r="C4529" t="str">
            <v>RV 04.05.0200 (/)</v>
          </cell>
          <cell r="D4529" t="str">
            <v>Pasta de cimento comum. (desonerado)</v>
          </cell>
          <cell r="E4529" t="str">
            <v>m3</v>
          </cell>
          <cell r="F4529">
            <v>529.21</v>
          </cell>
        </row>
        <row r="4530">
          <cell r="C4530" t="str">
            <v>RV 04.05.0250 (A)</v>
          </cell>
          <cell r="D4530" t="str">
            <v>Pasta de Gesso. (desonerado)</v>
          </cell>
          <cell r="E4530" t="str">
            <v>m3</v>
          </cell>
          <cell r="F4530">
            <v>2145.31</v>
          </cell>
        </row>
        <row r="4531">
          <cell r="C4531" t="str">
            <v>RV 04.10 Argamassas</v>
          </cell>
        </row>
        <row r="4532">
          <cell r="C4532" t="str">
            <v>RV 04.10.0050 (A)</v>
          </cell>
          <cell r="D4532" t="str">
            <v>Argamassa de cimento e areia, no traço 1:1. (desonerado)</v>
          </cell>
          <cell r="E4532" t="str">
            <v>m3</v>
          </cell>
          <cell r="F4532">
            <v>515.79</v>
          </cell>
        </row>
        <row r="4533">
          <cell r="C4533" t="str">
            <v>RV 04.10.0053 (A)</v>
          </cell>
          <cell r="D4533" t="str">
            <v>Argamassa de cimento e areia, no traço 1:1,5. (desonerado)</v>
          </cell>
          <cell r="E4533" t="str">
            <v>m3</v>
          </cell>
          <cell r="F4533">
            <v>457.27</v>
          </cell>
        </row>
        <row r="4534">
          <cell r="C4534" t="str">
            <v>RV 04.10.0056 (A)</v>
          </cell>
          <cell r="D4534" t="str">
            <v>Argamassa de cimento e areia, no traço 1:2. (desonerado)</v>
          </cell>
          <cell r="E4534" t="str">
            <v>m3</v>
          </cell>
          <cell r="F4534">
            <v>425.51</v>
          </cell>
        </row>
        <row r="4535">
          <cell r="C4535" t="str">
            <v>RV 04.10.0059 (A)</v>
          </cell>
          <cell r="D4535" t="str">
            <v>Argamassa de cimento e areia, no traço 1:3. (desonerado)</v>
          </cell>
          <cell r="E4535" t="str">
            <v>m3</v>
          </cell>
          <cell r="F4535">
            <v>366.51</v>
          </cell>
        </row>
        <row r="4536">
          <cell r="C4536" t="str">
            <v>RV 04.10.0062 (A)</v>
          </cell>
          <cell r="D4536" t="str">
            <v>Argamassa de cimento e areia, no traço 1:4. (desonerado)</v>
          </cell>
          <cell r="E4536" t="str">
            <v>m3</v>
          </cell>
          <cell r="F4536">
            <v>328.11</v>
          </cell>
        </row>
        <row r="4537">
          <cell r="C4537" t="str">
            <v>RV 04.10.0065 (A)</v>
          </cell>
          <cell r="D4537" t="str">
            <v>Argamassa de cimento e areia, no traço 1:5. (desonerado)</v>
          </cell>
          <cell r="E4537" t="str">
            <v>m3</v>
          </cell>
          <cell r="F4537">
            <v>304.24</v>
          </cell>
        </row>
        <row r="4538">
          <cell r="C4538" t="str">
            <v>RV 04.10.0068 (A)</v>
          </cell>
          <cell r="D4538" t="str">
            <v>Argamassa de cimento e areia, no traço 1:6. (desonerado)</v>
          </cell>
          <cell r="E4538" t="str">
            <v>m3</v>
          </cell>
          <cell r="F4538">
            <v>288.36</v>
          </cell>
        </row>
        <row r="4539">
          <cell r="C4539" t="str">
            <v>RV 04.10.0071 (A)</v>
          </cell>
          <cell r="D4539" t="str">
            <v>Argamassa de cimento e areia, no traço 1:8. (desonerado)</v>
          </cell>
          <cell r="E4539" t="str">
            <v>m3</v>
          </cell>
          <cell r="F4539">
            <v>266.94</v>
          </cell>
        </row>
        <row r="4540">
          <cell r="C4540" t="str">
            <v>RV 04.10.0074 (/)</v>
          </cell>
          <cell r="D4540" t="str">
            <v>Argamassa de cimento e areia no traço 1:3 para recomposição do capeamento de concreto pequenos espessuras em serviços de recuperação estrutural, aditivada com resina acrílica na proporção de 50ml/m3 de argamassa e sílica ativa na proporção de 5% a 10% de cimento. (desonerado)</v>
          </cell>
          <cell r="E4540" t="str">
            <v>m3</v>
          </cell>
          <cell r="F4540">
            <v>1123.74</v>
          </cell>
        </row>
        <row r="4541">
          <cell r="C4541" t="str">
            <v>RV 04.10.0100 (A)</v>
          </cell>
          <cell r="D4541" t="str">
            <v>Argamassa de cimento e areia no traço 1:3 e Sika Fix ou similar. (desonerado)</v>
          </cell>
          <cell r="E4541" t="str">
            <v>m3</v>
          </cell>
          <cell r="F4541">
            <v>498.41</v>
          </cell>
        </row>
        <row r="4542">
          <cell r="C4542" t="str">
            <v>RV 04.10.0150 (A)</v>
          </cell>
          <cell r="D4542" t="str">
            <v>Argamassa de cimento branco, cal e pó-de-mármore, no traço 1:1:3. (desonerado)</v>
          </cell>
          <cell r="E4542" t="str">
            <v>m3</v>
          </cell>
          <cell r="F4542">
            <v>697.36</v>
          </cell>
        </row>
        <row r="4543">
          <cell r="C4543" t="str">
            <v>RV 04.10.0200 (A)</v>
          </cell>
          <cell r="D4543" t="str">
            <v>Argamassa de cimento, cal e areia fina, no traço 1:3:5. (desonerado)</v>
          </cell>
          <cell r="E4543" t="str">
            <v>m3</v>
          </cell>
          <cell r="F4543">
            <v>386.42</v>
          </cell>
        </row>
        <row r="4544">
          <cell r="C4544" t="str">
            <v>RV 04.10.0203 (A)</v>
          </cell>
          <cell r="D4544" t="str">
            <v>Argamassa de cimento, cal e areia fina, no traço 1:3:8. (desonerado)</v>
          </cell>
          <cell r="E4544" t="str">
            <v>m3</v>
          </cell>
          <cell r="F4544">
            <v>362.13</v>
          </cell>
        </row>
        <row r="4545">
          <cell r="C4545" t="str">
            <v>RV 04.10.0250 (A)</v>
          </cell>
          <cell r="D4545" t="str">
            <v>Argamassa de cimento, cal, saibro e areia, no traço 1:2:4:4. (desonerado)</v>
          </cell>
          <cell r="E4545" t="str">
            <v>m3</v>
          </cell>
          <cell r="F4545">
            <v>328.15</v>
          </cell>
        </row>
        <row r="4546">
          <cell r="C4546" t="str">
            <v>RV 04.10.0306 (A)</v>
          </cell>
          <cell r="D4546" t="str">
            <v>Argamassa de cimento e terra preta de emboço, no traço 1:6. (desonerado)</v>
          </cell>
          <cell r="E4546" t="str">
            <v>m3</v>
          </cell>
          <cell r="F4546">
            <v>298.08999999999997</v>
          </cell>
        </row>
        <row r="4547">
          <cell r="C4547" t="str">
            <v>RV 04.10.0350 (A)</v>
          </cell>
          <cell r="D4547" t="str">
            <v>Argamassa de cimento e pó-de-pedra, no traço 1:3. (desonerado)</v>
          </cell>
          <cell r="E4547" t="str">
            <v>m3</v>
          </cell>
          <cell r="F4547">
            <v>359.78</v>
          </cell>
        </row>
        <row r="4548">
          <cell r="C4548" t="str">
            <v>RV 04.10.0353 (A)</v>
          </cell>
          <cell r="D4548" t="str">
            <v>Argamassa de cimento e pó-de-pedra, no traço 1:4. (desonerado)</v>
          </cell>
          <cell r="E4548" t="str">
            <v>m3</v>
          </cell>
          <cell r="F4548">
            <v>337.8</v>
          </cell>
        </row>
        <row r="4549">
          <cell r="C4549" t="str">
            <v>RV 04.10.0400 (A)</v>
          </cell>
          <cell r="D4549" t="str">
            <v>Argamassa de cimento e saibro, no traço 1:2. (desonerado)</v>
          </cell>
          <cell r="E4549" t="str">
            <v>m3</v>
          </cell>
          <cell r="F4549">
            <v>385.04</v>
          </cell>
        </row>
        <row r="4550">
          <cell r="C4550" t="str">
            <v>RV 04.10.0403 (A)</v>
          </cell>
          <cell r="D4550" t="str">
            <v>Argamassa de cimento e saibro, no traço 1:4. (desonerado)</v>
          </cell>
          <cell r="E4550" t="str">
            <v>m3</v>
          </cell>
          <cell r="F4550">
            <v>315.81</v>
          </cell>
        </row>
        <row r="4551">
          <cell r="C4551" t="str">
            <v>RV 04.10.0406 (A)</v>
          </cell>
          <cell r="D4551" t="str">
            <v>Argamassa de cimento e saibro, no traço 1:6. (desonerado)</v>
          </cell>
          <cell r="E4551" t="str">
            <v>m3</v>
          </cell>
          <cell r="F4551">
            <v>284.07</v>
          </cell>
        </row>
        <row r="4552">
          <cell r="C4552" t="str">
            <v>RV 04.10.0409 (A)</v>
          </cell>
          <cell r="D4552" t="str">
            <v>Argamassa de cimento e saibro, no traço 1:8. (desonerado)</v>
          </cell>
          <cell r="E4552" t="str">
            <v>m3</v>
          </cell>
          <cell r="F4552">
            <v>266.74</v>
          </cell>
        </row>
        <row r="4553">
          <cell r="C4553" t="str">
            <v>RV 04.10.0450 (A)</v>
          </cell>
          <cell r="D4553" t="str">
            <v>Argamassa de cimento, saibro e areia, no traço 1:2:2. (desonerado)</v>
          </cell>
          <cell r="E4553" t="str">
            <v>m3</v>
          </cell>
          <cell r="F4553">
            <v>354.61</v>
          </cell>
        </row>
        <row r="4554">
          <cell r="C4554" t="str">
            <v>RV 04.10.0453 (A)</v>
          </cell>
          <cell r="D4554" t="str">
            <v>Argamassa de cimento, saibro e areia, no traço 1:2:3. (desonerado)</v>
          </cell>
          <cell r="E4554" t="str">
            <v>m3</v>
          </cell>
          <cell r="F4554">
            <v>340.81</v>
          </cell>
        </row>
        <row r="4555">
          <cell r="C4555" t="str">
            <v>RV 04.10.0456 (A)</v>
          </cell>
          <cell r="D4555" t="str">
            <v>Argamassa de cimento, saibro e areia, no traço 1:3:3. (desonerado)</v>
          </cell>
          <cell r="E4555" t="str">
            <v>m3</v>
          </cell>
          <cell r="F4555">
            <v>324.55</v>
          </cell>
        </row>
        <row r="4556">
          <cell r="C4556" t="str">
            <v>RV 04.10.0459 (A)</v>
          </cell>
          <cell r="D4556" t="str">
            <v>Argamassa de cimento, saibro e areia, no traço 1:3:5. (desonerado)</v>
          </cell>
          <cell r="E4556" t="str">
            <v>m3</v>
          </cell>
          <cell r="F4556">
            <v>313.27999999999997</v>
          </cell>
        </row>
        <row r="4557">
          <cell r="C4557" t="str">
            <v>RV 04.15 Consolidações</v>
          </cell>
        </row>
        <row r="4558">
          <cell r="C4558" t="str">
            <v>RV 04.15.0050 (/)</v>
          </cell>
          <cell r="D4558" t="str">
            <v>Consolidação de cimalhas em argamassa das fachadas das edificações. (desonerado)</v>
          </cell>
          <cell r="E4558" t="str">
            <v>m2</v>
          </cell>
          <cell r="F4558">
            <v>139.16999999999999</v>
          </cell>
        </row>
        <row r="4559">
          <cell r="C4559" t="str">
            <v>RV 04.15.0500 (/)</v>
          </cell>
          <cell r="D4559" t="str">
            <v>Recomposição e consolidação de elementos decorativos das fachadas - sobre-vergas. (desonerado)</v>
          </cell>
          <cell r="E4559" t="str">
            <v>un</v>
          </cell>
          <cell r="F4559">
            <v>278.33999999999997</v>
          </cell>
        </row>
        <row r="4561">
          <cell r="C4561" t="str">
            <v>RV 09.05 Revestimento com Argamassa em Paredes e Tetos</v>
          </cell>
        </row>
        <row r="4562">
          <cell r="C4562" t="str">
            <v>RV 09.05.0050 (/)</v>
          </cell>
          <cell r="D4562" t="str">
            <v>Chapisco de superfície de concreto ou alvenaria, com argamassa de cimento e areia no traço 1:3. (desonerado)</v>
          </cell>
          <cell r="E4562" t="str">
            <v>m2</v>
          </cell>
          <cell r="F4562">
            <v>8.14</v>
          </cell>
        </row>
        <row r="4563">
          <cell r="C4563" t="str">
            <v>RV 09.05.0053 (/)</v>
          </cell>
          <cell r="D4563" t="str">
            <v>Chapiscado (Revestimento) de cimento e areia no traço 1:3 peneirado, espessura de 9mm, aplicado sobre emboço existente. (desonerado)</v>
          </cell>
          <cell r="E4563" t="str">
            <v>m2</v>
          </cell>
          <cell r="F4563">
            <v>9.75</v>
          </cell>
        </row>
        <row r="4564">
          <cell r="C4564" t="str">
            <v>RV 09.05.0056 (/)</v>
          </cell>
          <cell r="D4564" t="str">
            <v>Chapisco em argamassa de cimento e areia no traço 1:3 em volume, aditivado com resina acrílica da Reax ou similar. (desonerado)</v>
          </cell>
          <cell r="E4564" t="str">
            <v>m2</v>
          </cell>
          <cell r="F4564">
            <v>8.32</v>
          </cell>
        </row>
        <row r="4565">
          <cell r="C4565" t="str">
            <v>RV 09.05.0059 (A)</v>
          </cell>
          <cell r="D4565" t="str">
            <v>Chapisco de superfície de concreto ou alvenaria, usando máquina manual, com argamassa de cimento e areia no traço 1:6. (desonerado)</v>
          </cell>
          <cell r="E4565" t="str">
            <v>m2</v>
          </cell>
          <cell r="F4565">
            <v>4.3099999999999996</v>
          </cell>
        </row>
        <row r="4566">
          <cell r="C4566" t="str">
            <v>RV 09.05.0100 (A)</v>
          </cell>
          <cell r="D4566" t="str">
            <v>Emboço com argamassa de cimento e areia, no traço 1:1,5, com 1,50cm  de espessura, inclusive chapisco. (desonerado)</v>
          </cell>
          <cell r="E4566" t="str">
            <v>m2</v>
          </cell>
          <cell r="F4566">
            <v>28.24</v>
          </cell>
        </row>
        <row r="4567">
          <cell r="C4567" t="str">
            <v>RV 09.05.0106 (A)</v>
          </cell>
          <cell r="D4567" t="str">
            <v>Emboço com argamassa de cimento e areia, no traço 1:3, com 1,50cm de espessura, inclusive chapisco. (desonerado)</v>
          </cell>
          <cell r="E4567" t="str">
            <v>m2</v>
          </cell>
          <cell r="F4567">
            <v>26.81</v>
          </cell>
        </row>
        <row r="4568">
          <cell r="C4568" t="str">
            <v>RV 09.05.0112 (A)</v>
          </cell>
          <cell r="D4568" t="str">
            <v>Emboço com argamassa de cimento e areia, no traço 1:3 com Sikafix ou similar, na espessura de 2,50cm, inclusive chapisco. (desonerado)</v>
          </cell>
          <cell r="E4568" t="str">
            <v>m2</v>
          </cell>
          <cell r="F4568">
            <v>45.79</v>
          </cell>
        </row>
        <row r="4569">
          <cell r="C4569" t="str">
            <v>RV 09.05.0115 (A)</v>
          </cell>
          <cell r="D4569" t="str">
            <v>Emboço com argamassa de cimento e areia, no traço 1:4, com 1,50cm de espessura, inclusive chapisco. (desonerado)</v>
          </cell>
          <cell r="E4569" t="str">
            <v>m2</v>
          </cell>
          <cell r="F4569">
            <v>26.21</v>
          </cell>
        </row>
        <row r="4570">
          <cell r="C4570" t="str">
            <v>RV 09.05.0150 (/)</v>
          </cell>
          <cell r="D4570" t="str">
            <v>Revestimento interno, de 1 vez, emboço paulista, com argamassa de cimento, cal, saibro e areia fina no traço 1:4:4:4, com acabamento a camurça ou saco, com 2,50cm de espessura. (desonerado)</v>
          </cell>
          <cell r="E4570" t="str">
            <v>m2</v>
          </cell>
          <cell r="F4570">
            <v>22.39</v>
          </cell>
        </row>
        <row r="4571">
          <cell r="C4571" t="str">
            <v>RV 09.05.0153 (A)</v>
          </cell>
          <cell r="D4571" t="str">
            <v>Revestimento interno, de 1 vez, com argamassa de cimento e saibro no traço 1:6, com 2,50cm de espessura. (desonerado)</v>
          </cell>
          <cell r="E4571" t="str">
            <v>m2</v>
          </cell>
          <cell r="F4571">
            <v>20.36</v>
          </cell>
        </row>
        <row r="4572">
          <cell r="C4572" t="str">
            <v>RV 09.05.0156 (A)</v>
          </cell>
          <cell r="D4572" t="str">
            <v>Revestimento interno, de 1 vez, com argamassa de cimento e saibro no traço 1:8, com 2,50cm de espessura. (desonerado)</v>
          </cell>
          <cell r="E4572" t="str">
            <v>m2</v>
          </cell>
          <cell r="F4572">
            <v>19.899999999999999</v>
          </cell>
        </row>
        <row r="4573">
          <cell r="C4573" t="str">
            <v>RV 09.05.0159 (/)</v>
          </cell>
          <cell r="D4573" t="str">
            <v>Revestimento interno em massa única com argamassa de cimento e areia termotratada (Qualimassa ou similar) na espessura de 2cm sobre chapisco, exclusive este. (desonerado)</v>
          </cell>
          <cell r="E4573" t="str">
            <v>m2</v>
          </cell>
          <cell r="F4573">
            <v>20.22</v>
          </cell>
        </row>
        <row r="4574">
          <cell r="C4574" t="str">
            <v>RV 09.05.0162 (A)</v>
          </cell>
          <cell r="D4574" t="str">
            <v>Revestimento interno, em 2 massas, sendo o emboço com argamassa de cimento e saibro no traço 1:4 com espessura de 2,5cm e o reboco com massa especial branca ou similar, na espessura de 2mm. (desonerado)</v>
          </cell>
          <cell r="E4574" t="str">
            <v>m2</v>
          </cell>
          <cell r="F4574">
            <v>37.909999999999997</v>
          </cell>
        </row>
        <row r="4575">
          <cell r="C4575" t="str">
            <v>RV 09.05.0203 (/)</v>
          </cell>
          <cell r="D4575" t="str">
            <v>Revestimento externo, de 1 vez, com argamassa de cimento e terra preta de emboço no traço 1:4, com 3cm de espessura, inclusive chapisco. (desonerado)</v>
          </cell>
          <cell r="E4575" t="str">
            <v>m2</v>
          </cell>
          <cell r="F4575">
            <v>28.66</v>
          </cell>
        </row>
        <row r="4576">
          <cell r="C4576" t="str">
            <v>RV 09.05.0206 (/)</v>
          </cell>
          <cell r="D4576" t="str">
            <v>Revestimento externo, de 1 vez, com argamassa de cimento e terra preta de emboço no traço 1:6, com 3cm de espessura, inclusive chapisco. (desonerado)</v>
          </cell>
          <cell r="E4576" t="str">
            <v>m2</v>
          </cell>
          <cell r="F4576">
            <v>27.56</v>
          </cell>
        </row>
        <row r="4577">
          <cell r="C4577" t="str">
            <v>RV 09.05.0209 (A)</v>
          </cell>
          <cell r="D4577" t="str">
            <v>Revestimento externo, de 1 vez, com argamassa de cimento, saibro macio e areia fina no traço 1:2:2, com 3cm de espessura, inclusive chapisco. (desonerado)</v>
          </cell>
          <cell r="E4577" t="str">
            <v>m2</v>
          </cell>
          <cell r="F4577">
            <v>32.21</v>
          </cell>
        </row>
        <row r="4578">
          <cell r="C4578" t="str">
            <v>RV 09.05.0212 (A)</v>
          </cell>
          <cell r="D4578" t="str">
            <v>Revestimento externo (emboço), de 1 vez, com argamassa de cimento, saibro macio e areia peneirada no traço 1:3:3 com 3cm de espessura, inclusive chapisco. (desonerado)</v>
          </cell>
          <cell r="E4578" t="str">
            <v>m2</v>
          </cell>
          <cell r="F4578">
            <v>30.78</v>
          </cell>
        </row>
        <row r="4579">
          <cell r="C4579" t="str">
            <v>RV 09.05.0215 (/)</v>
          </cell>
          <cell r="D4579" t="str">
            <v>Revestimento externo, de 1 vez, com argamassa de cimento, saibro macio e areia fina no traço 1:5:2, com 3cm de espessura, inclusive chapisco. (desonerado)</v>
          </cell>
          <cell r="E4579" t="str">
            <v>m2</v>
          </cell>
          <cell r="F4579">
            <v>39.75</v>
          </cell>
        </row>
        <row r="4580">
          <cell r="C4580" t="str">
            <v>RV 09.05.0250 (/)</v>
          </cell>
          <cell r="D4580" t="str">
            <v>Revestimento externo em massa única com argamassa de cimento e areia termotratada (Qualimassa ou similar) na espessura de 3cm sobre chapisco, exclusive este. (desonerado)</v>
          </cell>
          <cell r="E4580" t="str">
            <v>m2</v>
          </cell>
          <cell r="F4580">
            <v>30.18</v>
          </cell>
        </row>
        <row r="4581">
          <cell r="C4581" t="str">
            <v>RV 09.05.0256 (/)</v>
          </cell>
          <cell r="D4581" t="str">
            <v>Revestimento externo com reboco tipo Rebotex com silicone ou similar, cor clara, na espessura de 3mm, sobre emboço existente. (desonerado)</v>
          </cell>
          <cell r="E4581" t="str">
            <v>m2</v>
          </cell>
          <cell r="F4581">
            <v>24.9</v>
          </cell>
        </row>
        <row r="4582">
          <cell r="C4582" t="str">
            <v>RV 09.05.0262 (/)</v>
          </cell>
          <cell r="D4582" t="str">
            <v>Revestimento externo com reboco tipo Massa Especial Externa Branca ou similar, cor clara, na espessura de 3mm, sobre emboço existente. (desonerado)</v>
          </cell>
          <cell r="E4582" t="str">
            <v>m2</v>
          </cell>
          <cell r="F4582">
            <v>18.420000000000002</v>
          </cell>
        </row>
        <row r="4583">
          <cell r="C4583" t="str">
            <v>RV 09.05.0300 (B)</v>
          </cell>
          <cell r="D4583" t="str">
            <v>Revestimento externo, em 2 massas, sobre superfície chapiscada, sendo o emboço com argamassa de cimento, saibro e areia no traço 1:3:3, e o reboco com cimento, cal hidratada em pó e areia fina no traço 1:3:5, com 3cm de espessura. (desonerado)</v>
          </cell>
          <cell r="E4583" t="str">
            <v>m2</v>
          </cell>
          <cell r="F4583">
            <v>39.57</v>
          </cell>
        </row>
        <row r="4584">
          <cell r="C4584" t="str">
            <v>RV 09.05.0350 (A)</v>
          </cell>
          <cell r="D4584" t="str">
            <v>Revestimento interno ou externo, de 1 vez, com argamassa de cimento, saibro macio e areia fina no traço 1:2:2, com 3cm de espessura. (desonerado)</v>
          </cell>
          <cell r="E4584" t="str">
            <v>m2</v>
          </cell>
          <cell r="F4584">
            <v>24.07</v>
          </cell>
        </row>
        <row r="4585">
          <cell r="C4585" t="str">
            <v>RV 09.05.0353 (A)</v>
          </cell>
          <cell r="D4585" t="str">
            <v>Revestimento interno ou externo, de 1 vez, com argamassa de cimento, saibro macio e areia fina no traço 1:3:3, com 3cm de espessura. (desonerado)</v>
          </cell>
          <cell r="E4585" t="str">
            <v>m2</v>
          </cell>
          <cell r="F4585">
            <v>23.12</v>
          </cell>
        </row>
        <row r="4586">
          <cell r="C4586" t="str">
            <v>RV 09.05.0400 (A)</v>
          </cell>
          <cell r="D4586" t="str">
            <v>Revestimento externo, em 2 massas, sobre superfície chapiscada, sendo o emboço com argamassa de cimento, saibro e areia no traço 1:2:2, e o reboco com argamassa Rebotex com silicone ou similar, com 3cm de espessura. (desonerado)</v>
          </cell>
          <cell r="E4586" t="str">
            <v>m2</v>
          </cell>
          <cell r="F4586">
            <v>46.81</v>
          </cell>
        </row>
        <row r="4587">
          <cell r="C4587" t="str">
            <v>RV 09.05.0500 (/)</v>
          </cell>
          <cell r="D4587" t="str">
            <v>Revestimento com nata de cimento e adesivo aplicado uniformemente sobre superfície de azulejo, pastilha ou cerâmica, alisada a colher e lixada. (desonerado)</v>
          </cell>
          <cell r="E4587" t="str">
            <v>m2</v>
          </cell>
          <cell r="F4587">
            <v>14.51</v>
          </cell>
        </row>
        <row r="4588">
          <cell r="C4588" t="str">
            <v>RV 09.05.0550 (A)</v>
          </cell>
          <cell r="D4588" t="str">
            <v>Reboco interno com massa especial interna branca ou similar na espessura de 2mm. (desonerado)</v>
          </cell>
          <cell r="E4588" t="str">
            <v>m2</v>
          </cell>
          <cell r="F4588">
            <v>14.97</v>
          </cell>
        </row>
        <row r="4589">
          <cell r="C4589" t="str">
            <v>RV 09.05.0600 (A)</v>
          </cell>
          <cell r="D4589" t="str">
            <v>Regularização com argamassa de cimento e areia, com 2cm de espessura no traço 1:3. (desonerado)</v>
          </cell>
          <cell r="E4589" t="str">
            <v>m2</v>
          </cell>
          <cell r="F4589">
            <v>25.43</v>
          </cell>
        </row>
        <row r="4590">
          <cell r="C4590" t="str">
            <v>RV 09.05.0650 (B)</v>
          </cell>
          <cell r="D4590" t="str">
            <v>Moldura externa executada no perímetro das esquadrias com argamassa de ciemnto, saibro macio e areia fina no traço 1:3:3, com largura de 10cm e espessura de 1,5cm. (desonerado)</v>
          </cell>
          <cell r="E4590" t="str">
            <v>m</v>
          </cell>
          <cell r="F4590">
            <v>5.36</v>
          </cell>
        </row>
        <row r="4591">
          <cell r="C4591" t="str">
            <v>RV 09.10 Revestimento com Azulejos</v>
          </cell>
        </row>
        <row r="4592">
          <cell r="C4592" t="str">
            <v>RV 09.10.0050 (/)</v>
          </cell>
          <cell r="D4592" t="str">
            <v>Revestimentos de azulejos brancos, (15x15)cm, qualidade extra, inclusive a superfície chapiscada, emboçada com argamassa de cimento e saibro no traço 1:8, juntas corridas, com 2mm, assentes com nata de cimento comum e rejuntadas com pasta de cimento branco. (desonerado)</v>
          </cell>
          <cell r="E4592" t="str">
            <v>m2</v>
          </cell>
          <cell r="F4592">
            <v>96.85</v>
          </cell>
        </row>
        <row r="4593">
          <cell r="C4593" t="str">
            <v>RV 09.10.0053 (/)</v>
          </cell>
          <cell r="D4593" t="str">
            <v>Revestimentos de azulejos brancos, (15x15)cm, 1ª qualidade, inclusive a superfície chapiscada, emboçada com argamassa de cimento e saibro no traço 1:8, juntas corridas ou alternadas, assentes com nata de cimento comum e rejuntadas com pasta de cimento branco. (desonerado)</v>
          </cell>
          <cell r="E4593" t="str">
            <v>m2</v>
          </cell>
          <cell r="F4593">
            <v>87.64</v>
          </cell>
        </row>
        <row r="4594">
          <cell r="C4594" t="str">
            <v>RV 09.10.0103 (/)</v>
          </cell>
          <cell r="D4594" t="str">
            <v>Revestimentos de azulejos de cor, (15x15)cm, qualidade extra, inclusive a superfície chapiscada, emboçada com argamassa de cimento e saibro no traço 1:8, juntas corridas, com 2mm, assentes com nata de cimento comum e rejuntadas com pasta de cimento branco. (desonerado)</v>
          </cell>
          <cell r="E4594" t="str">
            <v>m2</v>
          </cell>
          <cell r="F4594">
            <v>98.53</v>
          </cell>
        </row>
        <row r="4595">
          <cell r="C4595" t="str">
            <v>RV 09.10.0106 (/)</v>
          </cell>
          <cell r="D4595" t="str">
            <v>Revestimentos de azulejos de cor, (15x15)cm, 1ª qualidade, inclusive a superfície chapiscada, emboçada com argamassa de cimento e saibro no traço 1:8, juntas corridas ou alternadas, assentes com nata de cimento comum e rejuntadas com pasta de cimento branco. (desonerado)</v>
          </cell>
          <cell r="E4595" t="str">
            <v>m2</v>
          </cell>
          <cell r="F4595">
            <v>87.64</v>
          </cell>
        </row>
        <row r="4596">
          <cell r="C4596" t="str">
            <v>RV 09.15 Revestimentos Cerâmicos</v>
          </cell>
        </row>
        <row r="4597">
          <cell r="C4597" t="str">
            <v>RV 09.15.0050 (/)</v>
          </cell>
          <cell r="D4597" t="str">
            <v>Painel decorativo em mosaico de cerâmica, assente com argamassa Ciment-Cola sobre base devidamente nivelada e rejuntado com rejunte da Quartzolit ou similar, inclusive elaboração do projeto artístico. (desonerado)</v>
          </cell>
          <cell r="E4597" t="str">
            <v>m2</v>
          </cell>
          <cell r="F4597">
            <v>254.47</v>
          </cell>
        </row>
        <row r="4598">
          <cell r="C4598" t="str">
            <v>RV 09.15.0100 (B)</v>
          </cell>
          <cell r="D4598" t="str">
            <v>Revestimento de paredes com tijolo cerâmico tipo 4 faces, dando 4 placas cada unidade, por fendilhamento, inclusive a superfície chapiscada, emboçada com argamassa de cimento, saibro e areia no traço 1:2:2, juntas reentrantes, de 1cm de largura, tomadas com argamassa de cimento e areia fina no traço 1:3 e lavagem geral com água acidulada. (desonerado)</v>
          </cell>
          <cell r="E4598" t="str">
            <v>m2</v>
          </cell>
          <cell r="F4598">
            <v>99.62</v>
          </cell>
        </row>
        <row r="4599">
          <cell r="C4599" t="str">
            <v>RV 09.15.0150 (/)</v>
          </cell>
          <cell r="D4599" t="str">
            <v>Revestimento de paredes com cerâmica Cecrisa ou similar, linha mosaico na cor branca, de (10x10)cm, inclusive superfície chapiscada e assentes com argamassa de cimento, saibro e areia no traço1:3:3, rejuntadas com cimento branco e corante. (desonerado)</v>
          </cell>
          <cell r="E4599" t="str">
            <v>m2</v>
          </cell>
          <cell r="F4599">
            <v>110.32</v>
          </cell>
        </row>
        <row r="4600">
          <cell r="C4600" t="str">
            <v>RV 09.15.0153 (/)</v>
          </cell>
          <cell r="D4600" t="str">
            <v>Revestimento de paredes com cerâmica Cecrisa ou similar, de (10x10)cm, inclusive superfície chapiscada e assentes com argamassa de cimento, saibro e areia no traço 1:3:3, rejuntadas com cimento branco e corante. (desonerado)</v>
          </cell>
          <cell r="E4600" t="str">
            <v>m2</v>
          </cell>
          <cell r="F4600">
            <v>98.99</v>
          </cell>
        </row>
        <row r="4601">
          <cell r="C4601" t="str">
            <v>RV 09.15.0200 (A)</v>
          </cell>
          <cell r="D4601" t="str">
            <v>Revestimento de paredes com cerâmica Gail, coleção natural ou similar, de (11,60x11,60x0,09)cm, assentes com argamassa de cimento, cal e areia no traço 1:3:5, juntas reentrantes de 1cm de largura. (desonerado)</v>
          </cell>
          <cell r="E4601" t="str">
            <v>m2</v>
          </cell>
          <cell r="F4601">
            <v>131.76</v>
          </cell>
        </row>
        <row r="4602">
          <cell r="C4602" t="str">
            <v>RV 09.15.0203 (A)</v>
          </cell>
          <cell r="D4602" t="str">
            <v>Revestimento de paredes com cerâmica Gail, coleção natural ou similar, de (24x11,60x0,09)cm, assentes com argamassa de cimento, cal e areia no traço 1:3:5, juntas reentrantes de 1cm de largura. (desonerado)</v>
          </cell>
          <cell r="E4602" t="str">
            <v>m2</v>
          </cell>
          <cell r="F4602">
            <v>128.54</v>
          </cell>
        </row>
        <row r="4603">
          <cell r="C4603" t="str">
            <v>RV 09.15.0250 (A)</v>
          </cell>
          <cell r="D4603" t="str">
            <v>Revestimento de paredes com cerâmica Portobello ou similar, linha Vitreaux, de (7,5x7,5)cm, inclusive assentamento e rejunte com cimento branco e corante. (desonerado)</v>
          </cell>
          <cell r="E4603" t="str">
            <v>m2</v>
          </cell>
          <cell r="F4603">
            <v>78.28</v>
          </cell>
        </row>
        <row r="4604">
          <cell r="C4604" t="str">
            <v>RV 09.15.0253 (A)</v>
          </cell>
          <cell r="D4604" t="str">
            <v>Revestimento de parede com cerâmica Portobello ou similar, linha Prisma, de (7,5x7,5)cm, inclusive a superfície chapiscada e emboçada com argamassa de cimento, saibro e areia no traço 1:3:3, assentadas e reajuntadas com pasta de cimento branco e corante. (desonerado)</v>
          </cell>
          <cell r="E4604" t="str">
            <v>m2</v>
          </cell>
          <cell r="F4604">
            <v>111.71</v>
          </cell>
        </row>
        <row r="4605">
          <cell r="C4605" t="str">
            <v>RV 09.15.0257 (/)</v>
          </cell>
          <cell r="D4605" t="str">
            <v>Revestimento de parede com cerâmica linha Arquiteto Design nas cores golden ocre, azul celeste e verde claro, da Portobello ou similar, de (9,5x9,5)cm, inclusive a superfície chapiscada e emboçada com argamassa de cimento, saibro e areia no traço 1:3:3, inclusive assentamento e rejunte com E-Flex da Portobello ou similar.  Fornecimento e colocação. (desonerado)</v>
          </cell>
          <cell r="E4605" t="str">
            <v>m2</v>
          </cell>
          <cell r="F4605">
            <v>95.79</v>
          </cell>
        </row>
        <row r="4606">
          <cell r="C4606" t="str">
            <v>RV 09.15.0260 (/)</v>
          </cell>
          <cell r="D4606" t="str">
            <v>Revestimento de parede com cerâmica linha Arquiteto Design cor neve da Portobello ou similar, de (9,5x9,5)cm, inclusive a superfície chapiscada e emboçada com argamassa de cimento, saibro e areia no traço 1:3:3, inclusive assentamento e rejunte com E-Flex da Portobello ou similar.  Fornecimento e colocação. (desonerado)</v>
          </cell>
          <cell r="E4606" t="str">
            <v>m2</v>
          </cell>
          <cell r="F4606">
            <v>84.34</v>
          </cell>
        </row>
        <row r="4607">
          <cell r="C4607" t="str">
            <v>RV 09.15.0300 (A)</v>
          </cell>
          <cell r="D4607" t="str">
            <v>Revestimento com pastilha de porcelana de (4x4)cm, Jatobá de 1ª qualidade referência JR-3204 ou similar, inclusive chapisco, emboço com argamassa de cimento, areia e saibro no traço 1:2:2, assentes e rejuntadas com nata de cimento branco.  Fornecimento e assentamento. (desonerado)</v>
          </cell>
          <cell r="E4607" t="str">
            <v>m2</v>
          </cell>
          <cell r="F4607">
            <v>77.349999999999994</v>
          </cell>
        </row>
        <row r="4608">
          <cell r="C4608" t="str">
            <v>RV 09.15.0320 (/)</v>
          </cell>
          <cell r="D4608" t="str">
            <v>Revestimento de parede com cerâmica linha colors Girassol da Portobello ou similar, de (4,50 x 4,50)cm, inclusive a superfície chapiscada e emboçada com argamassa de cimento, saibro e areia no traço 1:3:3, inclusive assentamento e rejunte com E-Flex da Portobello ou similar.  Fornecimento e colocação. (desonerado)</v>
          </cell>
          <cell r="E4608" t="str">
            <v>m2</v>
          </cell>
          <cell r="F4608">
            <v>225.37</v>
          </cell>
        </row>
        <row r="4609">
          <cell r="C4609" t="str">
            <v>RV 09.15.0330 (/)</v>
          </cell>
          <cell r="D4609" t="str">
            <v>Revestimento de parede com cerâmica linha plural fog, da Portobello ou similar, de (4,50 x 4,50)cm, inclusive a superfície chapiscada e emboçada com argamassa de cimento, saibro e areia no traço 1:3:3, inclusive assentamento e rejunte com E-Flex da Portobello ou similar.  Fornecimento e colocação. (desonerado)</v>
          </cell>
          <cell r="E4609" t="str">
            <v>m2</v>
          </cell>
          <cell r="F4609">
            <v>128.65</v>
          </cell>
        </row>
        <row r="4610">
          <cell r="C4610" t="str">
            <v>RV 09.15.0350 (A)</v>
          </cell>
          <cell r="D4610" t="str">
            <v>Revestimento com pastilha cerâmica (5x5)cm, NGK ou similar, nas cores branco nevada V-R/503, verde samambaia V-R/512, verde xapuri V-R/533, inclusive a superfície chapiscada, emboçada com argamassa de cimento areia e saibro no traço 1:4, assentes e rejuntadas com natas de cimento branco. (desonerado)</v>
          </cell>
          <cell r="E4610" t="str">
            <v>m2</v>
          </cell>
          <cell r="F4610">
            <v>127.28</v>
          </cell>
        </row>
        <row r="4611">
          <cell r="C4611" t="str">
            <v>RV 09.15.0400 (A)</v>
          </cell>
          <cell r="D4611" t="str">
            <v>Revestimento com pastilha de vidro Murvi, referência E-42, (2x2)cm, inclusive a superfície chapiscada, emboçada com argamassa de cimento e saibro no traço 1:4, assentadas e rejuntadas com pasta de cimento branco.  Fornecimento e assentamento. (desonerado)</v>
          </cell>
          <cell r="E4611" t="str">
            <v>m2</v>
          </cell>
          <cell r="F4611">
            <v>141.18</v>
          </cell>
        </row>
        <row r="4612">
          <cell r="C4612" t="str">
            <v>RV 09.15.0420 (/)</v>
          </cell>
          <cell r="D4612" t="str">
            <v>Revestimento com pastilha de vidro VitroColori ou similar, nas cores azul, verde marrom, rosado, caramelo, bege, cinza, preto, pérola, lilás e branco, (2x2)cm, inclusive a superfície chapiscada, emboçada com argamassa de cimento e saibro no traço 1:4, assentadas e rejuntadas com pasta de cimento branco.  Fornecimento e assentamento. (desonerado)</v>
          </cell>
          <cell r="E4612" t="str">
            <v>m2</v>
          </cell>
          <cell r="F4612">
            <v>72.62</v>
          </cell>
        </row>
        <row r="4613">
          <cell r="C4613" t="str">
            <v>RV 09.15.0423 (/)</v>
          </cell>
          <cell r="D4613" t="str">
            <v>Revestimento com pastilha de vidro VitroColori ou similar, nas cores vermelha, laranja e amarela, (2x2)cm, inclusive a superfície chapiscada, emboçada com argamassa de cimento e saibro no traço 1:4, assentadas e rejuntadas com pasta de cimento branco.  Fornecimento e assentamento. (desonerado)</v>
          </cell>
          <cell r="E4613" t="str">
            <v>m2</v>
          </cell>
          <cell r="F4613">
            <v>148.61000000000001</v>
          </cell>
        </row>
        <row r="4614">
          <cell r="C4614" t="str">
            <v>RV 09.15.0430 (/)</v>
          </cell>
          <cell r="D4614" t="str">
            <v>Revestimento com pastilha de vidro VitroColori ou similar, nas cores azul, verde preto e branco, (3x3)cm, inclusive a superfície chapiscada, emboçada com argamassa de cimento e saibro no traço 1:4, assentadas e rejuntadas com pasta de cimento branco.  Fornecimento e assentamento. (desonerado)</v>
          </cell>
          <cell r="E4614" t="str">
            <v>m2</v>
          </cell>
          <cell r="F4614">
            <v>72.62</v>
          </cell>
        </row>
        <row r="4615">
          <cell r="C4615" t="str">
            <v>RV 09.15.0433 (/)</v>
          </cell>
          <cell r="D4615" t="str">
            <v>Revestimento com pastilha de vidro VitroColori ou similar, nas cores azul e branco, (5x5)cm, inclusive a superfície chapiscada, emboçada com argamassa de cimento e saibro no traço 1:4, assentadas e rejuntadas com pasta de cimento branco.  Fornecimento e assentamento. (desonerado)</v>
          </cell>
          <cell r="E4615" t="str">
            <v>m2</v>
          </cell>
          <cell r="F4615">
            <v>63.08</v>
          </cell>
        </row>
        <row r="4616">
          <cell r="C4616" t="str">
            <v>RV 09.15.0450 (A)</v>
          </cell>
          <cell r="D4616" t="str">
            <v>Revestimento com pastilhas cerâmicas foscas, (2,5x2,5)cm, inclusive a superfície chapiscada, emboçada com argamassa de cimento e saibro no traço 1:4, assentadas e rejuntadas com pasta de cimento branco. (desonerado)</v>
          </cell>
          <cell r="E4616" t="str">
            <v>m2</v>
          </cell>
          <cell r="F4616">
            <v>143.99</v>
          </cell>
        </row>
        <row r="4617">
          <cell r="C4617" t="str">
            <v>RV 09.15.0500 (A)</v>
          </cell>
          <cell r="D4617" t="str">
            <v>Revestimento com pastilha de porcelana de (4x4)cm, Jatobá de 1 qualidade referência JC 1810 ou similar, inclusive chapisco, emboço com argamassa de cimento , areia e saibro no traço 1:2:2, assentes e rejuntadas com nata de cimento branco.  Fornecimento e assentamento. (desonerado)</v>
          </cell>
          <cell r="E4617" t="str">
            <v>m2</v>
          </cell>
          <cell r="F4617">
            <v>81.760000000000005</v>
          </cell>
        </row>
        <row r="4618">
          <cell r="C4618" t="str">
            <v>RV 09.20 Revestimentos de Madeira</v>
          </cell>
        </row>
        <row r="4619">
          <cell r="C4619" t="str">
            <v>RV 09.20.0050 (/)</v>
          </cell>
          <cell r="D4619" t="str">
            <v>Chapa de Celotex ou similar, nas dimensões de (1,22 x 2,44)m - 2,98m², espessura de 12mm.  Fornecimento. (desonerado)</v>
          </cell>
          <cell r="E4619" t="str">
            <v>m2</v>
          </cell>
          <cell r="F4619">
            <v>26.06</v>
          </cell>
        </row>
        <row r="4620">
          <cell r="C4620" t="str">
            <v>RV 09.20.0100 (/)</v>
          </cell>
          <cell r="D4620" t="str">
            <v>Chapa de Duratex ou similar, nas dimensões de (1,22 x 2,75)m - 3,36m², lisa, espessura de 3,2mm.  Fornecimento. (desonerado)</v>
          </cell>
          <cell r="E4620" t="str">
            <v>un</v>
          </cell>
          <cell r="F4620">
            <v>33.6</v>
          </cell>
        </row>
        <row r="4621">
          <cell r="C4621" t="str">
            <v>RV 09.20.0103 (/)</v>
          </cell>
          <cell r="D4621" t="str">
            <v>Chapa de Duratex ou similar, nas dimensões de (1,22 x 2,75)m - 3,36m², espessura de 3mm, perfurado. Fornecimento. (desonerado)</v>
          </cell>
          <cell r="E4621" t="str">
            <v>un</v>
          </cell>
          <cell r="F4621">
            <v>40.71</v>
          </cell>
        </row>
        <row r="4622">
          <cell r="C4622" t="str">
            <v>RV 09.20.0200 (A)</v>
          </cell>
          <cell r="D4622" t="str">
            <v>Lambri em madeira maciça com folheado de madeira, nas dimensões de 3m de comprimento, 0,10m de largura e espessura de 0,01m, encaixe macho e fêmea, com acabamento em verniz fosco semelhante ao encerado, exclusive transporte.  Fornecimento e montagem. (desonerado)</v>
          </cell>
          <cell r="E4622" t="str">
            <v>m2</v>
          </cell>
          <cell r="F4622">
            <v>116.02</v>
          </cell>
        </row>
        <row r="4623">
          <cell r="C4623" t="str">
            <v>RV 09.25 Revestimentos com Mármores e Granitos</v>
          </cell>
        </row>
        <row r="4624">
          <cell r="C4624" t="str">
            <v>RV 09.25.0051 (/)</v>
          </cell>
          <cell r="D4624" t="str">
            <v>Chapim ou espelho de mármore branco com (3x12 a 18)cm, com 2 polimentos, assentes com argamassa de cimento, saibro e areia no traço 1:2:2 e nata de cimento. (desonerado)</v>
          </cell>
          <cell r="E4624" t="str">
            <v>m</v>
          </cell>
          <cell r="F4624">
            <v>81.400000000000006</v>
          </cell>
        </row>
        <row r="4625">
          <cell r="C4625" t="str">
            <v>RV 09.25.0100 (/)</v>
          </cell>
          <cell r="D4625" t="str">
            <v>Peitoril de Mármore Branco Nacional, de (2x18)cm, com 2 polimentos, assentes com argamassa de cimento, saibro e areia no traço 1:2:2 e nata de cimento. (desonerado)</v>
          </cell>
          <cell r="E4625" t="str">
            <v>m</v>
          </cell>
          <cell r="F4625">
            <v>72.53</v>
          </cell>
        </row>
        <row r="4626">
          <cell r="C4626" t="str">
            <v>RV 09.30 Forros</v>
          </cell>
        </row>
        <row r="4627">
          <cell r="C4627" t="str">
            <v>RV 09.30.0060 (/)</v>
          </cell>
          <cell r="D4627" t="str">
            <v>Chapa em MDF, na cor branca, uma face, madindo 2750 x 1840 x 6mm. Fornecimento e colocação(desonerado)</v>
          </cell>
          <cell r="E4627" t="str">
            <v>un</v>
          </cell>
          <cell r="F4627">
            <v>151.78</v>
          </cell>
        </row>
        <row r="4628">
          <cell r="C4628" t="str">
            <v>RV 09.30.0100 (A)</v>
          </cell>
          <cell r="D4628" t="str">
            <v>Forro de gesso estafe, em placas fundidas na obra, presas com 6 esbirros de sisal embebidos em nata de gesso, inclusive rejunte das placas e exclusive o emprego de andaimes. Fornecimento e colocação. (desonerado)</v>
          </cell>
          <cell r="E4628" t="str">
            <v>m2</v>
          </cell>
          <cell r="F4628">
            <v>50.07</v>
          </cell>
        </row>
        <row r="4629">
          <cell r="C4629" t="str">
            <v>RV 09.30.0103 (/)</v>
          </cell>
          <cell r="D4629" t="str">
            <v>Forro falso de gesso, com placas pré-moldadas, de (60x60)cm, de encaixe, presas com 4 tirantes de arame e rejuntadas, exclusive o emprego de andaimes.  Fornecimento e colocação. (desonerado)</v>
          </cell>
          <cell r="E4629" t="str">
            <v>m2</v>
          </cell>
          <cell r="F4629">
            <v>47.63</v>
          </cell>
        </row>
        <row r="4630">
          <cell r="C4630" t="str">
            <v>RV 09.30.0200 (/)</v>
          </cell>
          <cell r="D4630" t="str">
            <v>Forro de placas Fibraroc ou similar, de fabricação Eucatex ou similar, sobre perfis de ferro branco, suspensos por tirante.  Fornecimento e colocação. (desonerado)</v>
          </cell>
          <cell r="E4630" t="str">
            <v>m2</v>
          </cell>
          <cell r="F4630">
            <v>59</v>
          </cell>
        </row>
        <row r="4631">
          <cell r="C4631" t="str">
            <v>RV 09.30.0250 (A)</v>
          </cell>
          <cell r="D4631" t="str">
            <v>Forro em réguas de madeira aparelhada, macho / fêmea, com (1x10)cm, pregados em sarrafos de madeira aparelhada, de (2x10)cm, espaçados de 50cm.  Fornecimento e colocação. (desonerado)</v>
          </cell>
          <cell r="E4631" t="str">
            <v>m2</v>
          </cell>
          <cell r="F4631">
            <v>75.7</v>
          </cell>
        </row>
        <row r="4632">
          <cell r="C4632" t="str">
            <v>RV 09.30.0256 (A)</v>
          </cell>
          <cell r="D4632" t="str">
            <v>Forro em madeira tipo colméia, pregado em sarrafos de madeira aparelhada, de (2x10)cm, espaçadas de 50cm.  Fornecimento e colocação, inclusive envernizamento. (desonerado)</v>
          </cell>
          <cell r="E4632" t="str">
            <v>m2</v>
          </cell>
          <cell r="F4632">
            <v>163.04</v>
          </cell>
        </row>
        <row r="4633">
          <cell r="C4633" t="str">
            <v>RV 09.30.0300 (A)</v>
          </cell>
          <cell r="D4633" t="str">
            <v>Forro em placa de PVC, na cor branca ou gelo, apoiado em perfis metálicos, presos ao teto por tirantes de arame.  Fornecimento e colocação. (desonerado)</v>
          </cell>
          <cell r="E4633" t="str">
            <v>m2</v>
          </cell>
          <cell r="F4633">
            <v>48.9</v>
          </cell>
        </row>
        <row r="4634">
          <cell r="C4634" t="str">
            <v>RV 09.35 Venezianas Verticais de Fachada em Fibro-Cimento (Brise Soleil)</v>
          </cell>
        </row>
        <row r="4635">
          <cell r="C4635" t="str">
            <v>RV 09.35.0100 (/)</v>
          </cell>
          <cell r="D4635" t="str">
            <v>Veneziana vertical (brise soleil) de chapa de fibro-cimento de 20mm de espessura, com 400mm de largura, fixado em cantoneiras de aço, aparafusadas e medida pela área colocada. Fornecimento e colocação. (desonerado)</v>
          </cell>
          <cell r="E4635" t="str">
            <v>m2</v>
          </cell>
          <cell r="F4635">
            <v>146.05000000000001</v>
          </cell>
        </row>
        <row r="4636">
          <cell r="C4636" t="str">
            <v>RV 09.40 Venezianas Verticais de Fachada em Alumínio (Brise Soleil)</v>
          </cell>
        </row>
        <row r="4637">
          <cell r="C4637" t="str">
            <v>RV 09.40.0050 (/)</v>
          </cell>
          <cell r="D4637" t="str">
            <v>Veneziana vertical (brise soleil) de chapa de alumínio, com 1,2mm de espessura, aparafusadas e medida pela área colocada. Fornecimento e colocação. (desonerado)</v>
          </cell>
          <cell r="E4637" t="str">
            <v>m2</v>
          </cell>
          <cell r="F4637">
            <v>407.19</v>
          </cell>
        </row>
        <row r="4638">
          <cell r="C4638" t="str">
            <v>RV 09.45 Revestimento de Fórmica e Melamínico</v>
          </cell>
        </row>
        <row r="4639">
          <cell r="C4639" t="str">
            <v>RV 09.45.0050 (A)</v>
          </cell>
          <cell r="D4639" t="str">
            <v>Revestimento de fórmica brilhante, de 1mm de espessura, sobre peças de madeira amplas, como portas, mesas, armários e prateleiras fundas. (desonerado)</v>
          </cell>
          <cell r="E4639" t="str">
            <v>m2</v>
          </cell>
          <cell r="F4639">
            <v>66.97</v>
          </cell>
        </row>
        <row r="4640">
          <cell r="C4640" t="str">
            <v>RV 09.45.0100 (/)</v>
          </cell>
          <cell r="D4640" t="str">
            <v>Revestimento de fórmica texturizada, de 1,3mm de espessura, em paredes, sobre revestimento lixado e escovado. (desonerado)</v>
          </cell>
          <cell r="E4640" t="str">
            <v>m2</v>
          </cell>
          <cell r="F4640">
            <v>93.53</v>
          </cell>
        </row>
        <row r="4641">
          <cell r="C4641" t="str">
            <v>RV 09.45.0150 (A)</v>
          </cell>
          <cell r="D4641" t="str">
            <v>Revestimento em painéis MRX-SMEL, melamínicos autoportantes, para uso sobre lâminas de chumbo, em salas radiológicas com sistema de estanqueidade dos Raios X e Gama. (desonerado)</v>
          </cell>
          <cell r="E4641" t="str">
            <v>m2</v>
          </cell>
          <cell r="F4641">
            <v>566.72</v>
          </cell>
        </row>
        <row r="4642">
          <cell r="C4642" t="str">
            <v>RV 09.50 Revestimentos Especiais</v>
          </cell>
        </row>
        <row r="4643">
          <cell r="C4643" t="str">
            <v>RV 09.50.0015 (/)</v>
          </cell>
          <cell r="D4643" t="str">
            <v>Recomposição de revestimento externo de pó-de-pedra, cimento portland e cal hidratada com adição de Rhopopás para consolidação. (desonerado)</v>
          </cell>
          <cell r="E4643" t="str">
            <v>m2</v>
          </cell>
          <cell r="F4643">
            <v>15.83</v>
          </cell>
        </row>
        <row r="4644">
          <cell r="C4644" t="str">
            <v>RV 09.50.0050 (/)</v>
          </cell>
          <cell r="D4644" t="str">
            <v>Revestimento com barita fina e grossa, inclusive emboço na parede e exclusive chapisco. (desonerado)</v>
          </cell>
          <cell r="E4644" t="str">
            <v>m2</v>
          </cell>
          <cell r="F4644">
            <v>121.92</v>
          </cell>
        </row>
        <row r="4645">
          <cell r="C4645" t="str">
            <v>RV 09.50.0100 (/)</v>
          </cell>
          <cell r="D4645" t="str">
            <v>Revestimento em paredes, em chapas de Duraplac ou Eucatex ou similar, de 3 mm de espessura, sobre base existente.  Fornecimento e colocação. (desonerado)</v>
          </cell>
          <cell r="E4645" t="str">
            <v>m2</v>
          </cell>
          <cell r="F4645">
            <v>55.24</v>
          </cell>
        </row>
        <row r="4646">
          <cell r="C4646" t="str">
            <v>RV 09.50.0150 (A)</v>
          </cell>
          <cell r="D4646" t="str">
            <v>Revestimento de filme vinílico com 0,5mm de espessura, conforme projeto.  Fornecimento. (desonerado)</v>
          </cell>
          <cell r="E4646" t="str">
            <v>m2</v>
          </cell>
          <cell r="F4646">
            <v>15.43</v>
          </cell>
        </row>
        <row r="4647">
          <cell r="C4647" t="str">
            <v>RV 09.50.0203 (A)</v>
          </cell>
          <cell r="D4647" t="str">
            <v>Revestimento de paredes com lençol de chumbo, 1mm de espessura, inclusive adesivos, solventes, parafusos, bucha e obturações de perfurações.  Fornecimento e instalação. (desonerado)</v>
          </cell>
          <cell r="E4647" t="str">
            <v>m2</v>
          </cell>
          <cell r="F4647">
            <v>442.39</v>
          </cell>
        </row>
        <row r="4648">
          <cell r="C4648" t="str">
            <v>RV 09.50.0209 (A)</v>
          </cell>
          <cell r="D4648" t="str">
            <v>Revestimento de paredes com lençol de chumbo, 2mm de espessura, inclusive adesivos, solventes, parafusos, bucha e obturações de perfurações.  Fornecimento e instalação. (desonerado)</v>
          </cell>
          <cell r="E4648" t="str">
            <v>m2</v>
          </cell>
          <cell r="F4648">
            <v>682.39</v>
          </cell>
        </row>
        <row r="4649">
          <cell r="C4649" t="str">
            <v>RV 09.50.0212 (A)</v>
          </cell>
          <cell r="D4649" t="str">
            <v>Revestimento de paredes com lençol de chumbo, 3mm de espessura, inclusive adesivos, solventes, parafusos, bucha e obturações de perfurações.  Fornecimento e instalação. (desonerado)</v>
          </cell>
          <cell r="E4649" t="str">
            <v>m2</v>
          </cell>
          <cell r="F4649">
            <v>1042.3900000000001</v>
          </cell>
        </row>
        <row r="4650">
          <cell r="C4650" t="str">
            <v>RV 09.50.0250 (/)</v>
          </cell>
          <cell r="D4650" t="str">
            <v>Revestimento texturizado fosco para uso externo sobre superfície camurçada ou concreto liso, com 2mm de espessura, executado com pó crepe ATB da Plasticôte ou similar, na cor indicada, sobre aditivo com 2 demãos de acabamento. (desonerado)</v>
          </cell>
          <cell r="E4650" t="str">
            <v>m2</v>
          </cell>
          <cell r="F4650">
            <v>37.5</v>
          </cell>
        </row>
        <row r="4652">
          <cell r="C4652" t="str">
            <v>RV 14.05 Pavimentações - Pisos e Contrapisos Cimentados</v>
          </cell>
        </row>
        <row r="4653">
          <cell r="C4653" t="str">
            <v>RV 14.05.0050 (/)</v>
          </cell>
          <cell r="D4653" t="str">
            <v>Base suporte, contrapiso ou camada regularizadora executada com argamassa de cimento e areia no traço 1:5, espessura de 1,5cm. (desonerado)</v>
          </cell>
          <cell r="E4653" t="str">
            <v>m2</v>
          </cell>
          <cell r="F4653">
            <v>17.46</v>
          </cell>
        </row>
        <row r="4654">
          <cell r="C4654" t="str">
            <v>RV 14.05.0053 (/)</v>
          </cell>
          <cell r="D4654" t="str">
            <v>Base suporte, contrapiso ou camada regularizadora executada com argamassa de cimento e areia no traço 1:5, espessura de 2cm. (desonerado)</v>
          </cell>
          <cell r="E4654" t="str">
            <v>m2</v>
          </cell>
          <cell r="F4654">
            <v>20.59</v>
          </cell>
        </row>
        <row r="4655">
          <cell r="C4655" t="str">
            <v>RV 14.05.0056 (/)</v>
          </cell>
          <cell r="D4655" t="str">
            <v>Base suporte, contrapiso ou camada regularizadora executada com argamassa de cimento e areia no traço 1:5, espessura de 2,5cm. (desonerado)</v>
          </cell>
          <cell r="E4655" t="str">
            <v>m2</v>
          </cell>
          <cell r="F4655">
            <v>23.74</v>
          </cell>
        </row>
        <row r="4656">
          <cell r="C4656" t="str">
            <v>RV 14.05.0059 (/)</v>
          </cell>
          <cell r="D4656" t="str">
            <v>Base suporte, contrapiso ou camada regularizadora executada com argamassa de cimento e areia no traço 1:5, espessura de 3cm. (desonerado)</v>
          </cell>
          <cell r="E4656" t="str">
            <v>m2</v>
          </cell>
          <cell r="F4656">
            <v>26.86</v>
          </cell>
        </row>
        <row r="4657">
          <cell r="C4657" t="str">
            <v>RV 14.05.0062 (/)</v>
          </cell>
          <cell r="D4657" t="str">
            <v>Base suporte, contrapiso ou camada regularizadora executada com argamassa de cimento e areia no traço 1:5, espessura de 3,5cm. (desonerado)</v>
          </cell>
          <cell r="E4657" t="str">
            <v>m2</v>
          </cell>
          <cell r="F4657">
            <v>29.99</v>
          </cell>
        </row>
        <row r="4658">
          <cell r="C4658" t="str">
            <v>RV 14.05.0100 (/)</v>
          </cell>
          <cell r="D4658" t="str">
            <v>Base suporte ou contrapiso, executado com concreto magro, na espessura de 5cm, no traço 1:3:3, em volume, com juntas formando quadros de (1x1)m, com sarrafos de madeira serrada, incorporados, inclusive preparo do terreno, compactação do solo à maço. (desonerado)</v>
          </cell>
          <cell r="E4658" t="str">
            <v>m2</v>
          </cell>
          <cell r="F4658">
            <v>32.4</v>
          </cell>
        </row>
        <row r="4659">
          <cell r="C4659" t="str">
            <v>RV 14.05.0150 (/)</v>
          </cell>
          <cell r="D4659" t="str">
            <v>Camada de brita 1, com espessura estimada em 3cm, espalhada manualmente. (desonerado)</v>
          </cell>
          <cell r="E4659" t="str">
            <v>m2</v>
          </cell>
          <cell r="F4659">
            <v>8.6</v>
          </cell>
        </row>
        <row r="4660">
          <cell r="C4660" t="str">
            <v>RV 14.05.0201 (A)</v>
          </cell>
          <cell r="D4660" t="str">
            <v>Piso cimentado, acabamento áspero ou liso, com 1,5cm de espessura, com argamassa de cimento e areia no traço 1:3, sobre base existente. (desonerado)</v>
          </cell>
          <cell r="E4660" t="str">
            <v>m2</v>
          </cell>
          <cell r="F4660">
            <v>25.68</v>
          </cell>
        </row>
        <row r="4661">
          <cell r="C4661" t="str">
            <v>RV 14.05.0250 (A)</v>
          </cell>
          <cell r="D4661" t="str">
            <v>Piso cimentado com corante, acabamento áspero ou liso, com 1,5cm de espessura, com argamassa de cimento e areia no traço 1:3, sobre base existente. (desonerado)</v>
          </cell>
          <cell r="E4661" t="str">
            <v>m2</v>
          </cell>
          <cell r="F4661">
            <v>37.6</v>
          </cell>
        </row>
        <row r="4662">
          <cell r="C4662" t="str">
            <v>RV 14.05.0300 (/)</v>
          </cell>
          <cell r="D4662" t="str">
            <v>Piso cimentado, acabamento áspero ou liso, com juntas batidas formando quadros, com 1,5cm de espessura, com argamassa de cimento e areia no traço 1:3, alisado à colher, sobre base existente. (desonerado)</v>
          </cell>
          <cell r="E4662" t="str">
            <v>m2</v>
          </cell>
          <cell r="F4662">
            <v>40.96</v>
          </cell>
        </row>
        <row r="4663">
          <cell r="C4663" t="str">
            <v>RV 14.05.0351 (/)</v>
          </cell>
          <cell r="D4663" t="str">
            <v>Piso cimentado impermeável, com 1,5cm de espessura, com argamassa de cimento e areia no traço 1:3 e impermeabilizante tipo Sika 1 ou similar, alisado à colher, sobre base existente. (desonerado)</v>
          </cell>
          <cell r="E4663" t="str">
            <v>m2</v>
          </cell>
          <cell r="F4663">
            <v>27.09</v>
          </cell>
        </row>
        <row r="4664">
          <cell r="C4664" t="str">
            <v>RV 14.05.0400 (/)</v>
          </cell>
          <cell r="D4664" t="str">
            <v>Rodapé de cimento sobre alvenaria em osso, com (7x2)cm. (desonerado)</v>
          </cell>
          <cell r="E4664" t="str">
            <v>m</v>
          </cell>
          <cell r="F4664">
            <v>11.46</v>
          </cell>
        </row>
        <row r="4665">
          <cell r="C4665" t="str">
            <v>RV 14.10 Recomposição de Piso Cimentado</v>
          </cell>
        </row>
        <row r="4666">
          <cell r="C4666" t="str">
            <v>RV 14.10.0050 (A)</v>
          </cell>
          <cell r="D4666" t="str">
            <v>Recomposição de piso cimentado, com argamassa de cimento e areia no traço 1:3, com 2cm de espessura, inclusive apicoamento do piso existente. (desonerado)</v>
          </cell>
          <cell r="E4666" t="str">
            <v>m2</v>
          </cell>
          <cell r="F4666">
            <v>36.43</v>
          </cell>
        </row>
        <row r="4667">
          <cell r="C4667" t="str">
            <v>RV 14.10.0100 (B)</v>
          </cell>
          <cell r="D4667" t="str">
            <v>Recomposição de piso de concreto simples com resistência de 11MPa, com 8cm de espessura, inclusive demolição com equipamento de ar comprimido do piso existente. (desonerado)</v>
          </cell>
          <cell r="E4667" t="str">
            <v>m2</v>
          </cell>
          <cell r="F4667">
            <v>40.15</v>
          </cell>
        </row>
        <row r="4668">
          <cell r="C4668" t="str">
            <v>RV 14.15 Pisos Cerâmicos</v>
          </cell>
        </row>
        <row r="4669">
          <cell r="C4669" t="str">
            <v>RV 14.15.0040 (A)</v>
          </cell>
          <cell r="D4669" t="str">
            <v>Piso de ladrilho cerâmico aparente antiderrapante, Brastec ou similar, (11x22)cm, com 15mm de espessura, nas cores vermelho escuro, vermelho mescla, vermelho claro ou palha, assentes sobre superfície em osso, com argamassa de cimento, saibro e areia no traço 1:2:3, rejuntados com cimento branco e corante. (desonerado)</v>
          </cell>
          <cell r="E4669" t="str">
            <v>m2</v>
          </cell>
          <cell r="F4669">
            <v>71.2</v>
          </cell>
        </row>
        <row r="4670">
          <cell r="C4670" t="str">
            <v>RV 14.15.0050 (A)</v>
          </cell>
          <cell r="D4670" t="str">
            <v>Piso de ladrilhos cerâmicos anti-derrapante, Gail ou similar, (11,5x24)cm, com 14mm de espessura, nas cores pêssego, vermelho, chocolate ou castor, assentes sobre superfície em osso, com argamassa de cimento, saibro e areia no traço 1:2:3, rejuntados com cimento branco e corante. (desonerado)</v>
          </cell>
          <cell r="E4670" t="str">
            <v>m2</v>
          </cell>
          <cell r="F4670">
            <v>137.51</v>
          </cell>
        </row>
        <row r="4671">
          <cell r="C4671" t="str">
            <v>RV 14.15.0075 (/)</v>
          </cell>
          <cell r="D4671" t="str">
            <v>Revestimento de piso com cerâmica linha Laser anti-derrapante, cor gelo, da Portobello ou similar, de (30x30)cm, assente sobre superfície em osso com argamassa de cimento, saibro e areia no traço 1:2:3, e rejuntado com rejunte com E-Flex da Portobello ou similar.  Fornecimento e colocação. (desonerado)</v>
          </cell>
          <cell r="E4671" t="str">
            <v>m2</v>
          </cell>
          <cell r="F4671">
            <v>76.010000000000005</v>
          </cell>
        </row>
        <row r="4672">
          <cell r="C4672" t="str">
            <v>RV 14.15.0081 (A)</v>
          </cell>
          <cell r="D4672" t="str">
            <v>Revestimento de piso com porcelanato antiderrapante (50x50)cm, linha Arqtec Panna ou Platina No-Slip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2" t="str">
            <v>m2</v>
          </cell>
          <cell r="F4672">
            <v>135.15</v>
          </cell>
        </row>
        <row r="4673">
          <cell r="C4673" t="str">
            <v>RV 14.15.0100 (/)</v>
          </cell>
          <cell r="D4673" t="str">
            <v>Piso em mosaico de azulejos de várias origens, com argamassa de cimento e areia, no traço 1:3, sobre base já existente. (desonerado)</v>
          </cell>
          <cell r="E4673" t="str">
            <v>m2</v>
          </cell>
          <cell r="F4673">
            <v>49.31</v>
          </cell>
        </row>
        <row r="4674">
          <cell r="C4674" t="str">
            <v>RV 14.15.0150 (A)</v>
          </cell>
          <cell r="D4674" t="str">
            <v>Revestimento de piso, com cerâmica (20x20)cm, Cecrisa linha Stadium Jenel WH ou similar, assentes sobre superfícies osso com argamassa de cimento, saibro e areia no traço 1:2:3, rejuntados com cimento branco e corante. (desonerado)</v>
          </cell>
          <cell r="E4674" t="str">
            <v>m2</v>
          </cell>
          <cell r="F4674">
            <v>75.5</v>
          </cell>
        </row>
        <row r="4675">
          <cell r="C4675" t="str">
            <v>RV 14.15.0200 (B)</v>
          </cell>
          <cell r="D4675" t="str">
            <v>Revestimento de piso com cerâmica (45x45)cm, linha cargo plus na cor white, gray ou bone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5" t="str">
            <v>m2</v>
          </cell>
          <cell r="F4675">
            <v>73.2</v>
          </cell>
        </row>
        <row r="4676">
          <cell r="C4676" t="str">
            <v>RV 14.15.0210 (A)</v>
          </cell>
          <cell r="D4676" t="str">
            <v>Revestimento de piso com porcelanato (50x50)cm, linha Panna plus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6" t="str">
            <v>m2</v>
          </cell>
          <cell r="F4676">
            <v>116.25</v>
          </cell>
        </row>
        <row r="4677">
          <cell r="C4677" t="str">
            <v>RV 14.17 Revestimentos de Porcelanatos</v>
          </cell>
        </row>
        <row r="4678">
          <cell r="C4678" t="str">
            <v>RV 14.17.0500 (/)</v>
          </cell>
          <cell r="D4678" t="str">
            <v>Revestimento de piso, porcelanato linha Progetto Dolman Nat, Portobello ou similar, de (45 x 45)cm assente sobre superfície em osso com argamassa de cimento, saibro e areia no traço 1:2:3, e rejuntado com rejunte E-flex de Portobello ou similar. Fornecimento e colocação. (desonerado)</v>
          </cell>
          <cell r="E4678" t="str">
            <v>m2</v>
          </cell>
          <cell r="F4678">
            <v>141.96</v>
          </cell>
        </row>
        <row r="4679">
          <cell r="C4679" t="str">
            <v>RV 14.17.0800 (/)</v>
          </cell>
          <cell r="D4679" t="str">
            <v>Revestimento de piso, porcelanato linha Essencial Granilite Cinza STR Boldt, Portobello ou similar, de (45 x 45)cm assente sobre superfície em osso com argamassa de cimento, saibro e areia no traço 1:2:3, e rejuntado com rejunte E-flex de Portobello ou similar. Fornecimento e colocação. (desonerado)</v>
          </cell>
          <cell r="E4679" t="str">
            <v>m2</v>
          </cell>
          <cell r="F4679">
            <v>101.39</v>
          </cell>
        </row>
        <row r="4680">
          <cell r="C4680" t="str">
            <v>RV 14.20 Pisos de Granito e Mármore</v>
          </cell>
        </row>
        <row r="4681">
          <cell r="C4681" t="str">
            <v>RV 14.20.0100 (A)</v>
          </cell>
          <cell r="D4681" t="str">
            <v>Assentamento de lajões ou placas de granito em calçadas de logradouros ou superfícies niveladas, com rejuntamento de argamassa de cimento e areia, no traço 1:3, exclusive o fornecimento das pedras. (desonerado)</v>
          </cell>
          <cell r="E4681" t="str">
            <v>m2</v>
          </cell>
          <cell r="F4681">
            <v>49.98</v>
          </cell>
        </row>
        <row r="4682">
          <cell r="C4682" t="str">
            <v>RV 14.20.0150 (A)</v>
          </cell>
          <cell r="D4682" t="str">
            <v>Capa degrau de Mármore Branco Nacional de (3x28)cm, com 1 polimento, assentes com recobrimento de nata de cimento sobre argamassa de cimento, saibro e areia no traço 1:2:2. (desonerado)</v>
          </cell>
          <cell r="E4682" t="str">
            <v>m</v>
          </cell>
          <cell r="F4682">
            <v>148.54</v>
          </cell>
        </row>
        <row r="4683">
          <cell r="C4683" t="str">
            <v>RV 14.20.0200 (/)</v>
          </cell>
          <cell r="D4683" t="str">
            <v>Granito rústico em placas de (50x50)cm, espessura de 3 a 4cm, com corte manual. Fornecimento. (desonerado)</v>
          </cell>
          <cell r="E4683" t="str">
            <v>un</v>
          </cell>
          <cell r="F4683">
            <v>12.9</v>
          </cell>
        </row>
        <row r="4684">
          <cell r="C4684" t="str">
            <v>RV 14.20.0250 (/)</v>
          </cell>
          <cell r="D4684" t="str">
            <v>Placa de granito Cinza Andorinha, sem acabamento, com espessura de 2cm, para forração de piso.  Fornecimento. (desonerado)</v>
          </cell>
          <cell r="E4684" t="str">
            <v>m2</v>
          </cell>
          <cell r="F4684">
            <v>150</v>
          </cell>
        </row>
        <row r="4685">
          <cell r="C4685" t="str">
            <v>RV 14.20.0300 (A)</v>
          </cell>
          <cell r="D4685" t="str">
            <v>Piso de  placas de Mármore Branco Nacional, com 2 polimentos, assentes com recobrimento de nata de cimento, saibro e areia no traço 1:2:2. (desonerado)</v>
          </cell>
          <cell r="E4685" t="str">
            <v>m2</v>
          </cell>
          <cell r="F4685">
            <v>370.76</v>
          </cell>
        </row>
        <row r="4686">
          <cell r="C4686" t="str">
            <v>RV 14.20.0350 (A)</v>
          </cell>
          <cell r="D4686" t="str">
            <v>Revestimento com granito Capão Bonito, em placa de 2cm de espessura, acabamento polido, assentado sobre terreno nivelado, argamassa de cimento e areia no traço 1:3.  Fornecimento e colocação. (desonerado)</v>
          </cell>
          <cell r="E4686" t="str">
            <v>m2</v>
          </cell>
          <cell r="F4686">
            <v>228.67</v>
          </cell>
        </row>
        <row r="4687">
          <cell r="C4687" t="str">
            <v>RV 14.20.0353 (A)</v>
          </cell>
          <cell r="D4687" t="str">
            <v>Revestimento com granito Capão Bonito, em placa de 2cm de espessura, acabamento apicoado, assentado sobre terreno nivelado, argamassa de cimento e areia no traço 1:3.  Fornecimento e colocação. (desonerado)</v>
          </cell>
          <cell r="E4687" t="str">
            <v>m2</v>
          </cell>
          <cell r="F4687">
            <v>417.67</v>
          </cell>
        </row>
        <row r="4688">
          <cell r="C4688" t="str">
            <v>RV 14.20.0400 (/)</v>
          </cell>
          <cell r="D4688" t="str">
            <v>Revestimento de granito Cinza Andorinha, com acabamento serrado, para piso, em placas de (150x60x3)cm.  Fornecimento. (desonerado)</v>
          </cell>
          <cell r="E4688" t="str">
            <v>m2</v>
          </cell>
          <cell r="F4688">
            <v>210</v>
          </cell>
        </row>
        <row r="4689">
          <cell r="C4689" t="str">
            <v>RV 14.20.0403 (/)</v>
          </cell>
          <cell r="D4689" t="str">
            <v>Revestimento de granito Cinza Andorinha, com acabamento serrado, para rodapé, com 7cm de altura e 2cm de espessura.  Fornecimento. (desonerado)</v>
          </cell>
          <cell r="E4689" t="str">
            <v>m</v>
          </cell>
          <cell r="F4689">
            <v>18</v>
          </cell>
        </row>
        <row r="4690">
          <cell r="C4690" t="str">
            <v>RV 14.20.0406 (A)</v>
          </cell>
          <cell r="D4690" t="str">
            <v>Revestimento com granito Cinza levigado, em placa de (40x40)cm, com 3cm de espessura, assentado sobre base existente, com argamassa de cimento e areia no traço de 1:3.  Fornecimento e colocação. (desonerado)</v>
          </cell>
          <cell r="E4690" t="str">
            <v>m2</v>
          </cell>
          <cell r="F4690">
            <v>321.62</v>
          </cell>
        </row>
        <row r="4691">
          <cell r="C4691" t="str">
            <v>RV 14.20.0409 (A)</v>
          </cell>
          <cell r="D4691" t="str">
            <v>Revestimento com granito Cinza flameado, em placa de (40x40)cm, com 3cm de espessura, assentado sobre base existente, com argamassa de cimento e areia no traço de 1:3.  Fornecimento e colocação. (desonerado)</v>
          </cell>
          <cell r="E4691" t="str">
            <v>m2</v>
          </cell>
          <cell r="F4691">
            <v>187.41</v>
          </cell>
        </row>
        <row r="4692">
          <cell r="C4692" t="str">
            <v>RV 14.20.0412 (A)</v>
          </cell>
          <cell r="D4692" t="str">
            <v>Revestimento com granito Cinza serrado e face natural, em placa de (40x40)cm classificado, com 3cm de espessura, assentado sobre base existente, com argamassa de cimento e areia no traço de 1:3.  Fornecimento e colocação. (desonerado)</v>
          </cell>
          <cell r="E4692" t="str">
            <v>m2</v>
          </cell>
          <cell r="F4692">
            <v>100</v>
          </cell>
        </row>
        <row r="4693">
          <cell r="C4693" t="str">
            <v>RV 14.20.0450 (A)</v>
          </cell>
          <cell r="D4693" t="str">
            <v>Revestimento com granito Juparaná, em placa de (40x40)cm com 2cm de espessura, acabamento polido, para piso, assentes sobre argamassa de cimento, saibro e areia no traço 1:2:2.  Fornecimento e colocação. (desonerado)</v>
          </cell>
          <cell r="E4693" t="str">
            <v>m2</v>
          </cell>
          <cell r="F4693">
            <v>413.79</v>
          </cell>
        </row>
        <row r="4694">
          <cell r="C4694" t="str">
            <v>RV 14.20.0500 (A)</v>
          </cell>
          <cell r="D4694" t="str">
            <v>Revestimento com granito Rosa flameado, em placa de (40x40)cm, com 3cm de espessura, assentado sobre base existente, com argamassa de cimento e areia no traço de 1:3.  Fornecimento e colocação. (desonerado)</v>
          </cell>
          <cell r="E4694" t="str">
            <v>m2</v>
          </cell>
          <cell r="F4694">
            <v>170.61</v>
          </cell>
        </row>
        <row r="4695">
          <cell r="C4695" t="str">
            <v>RV 14.20.0503 (A)</v>
          </cell>
          <cell r="D4695" t="str">
            <v>Revestimento com granito Rosa levigado, em placa de (40x40)cm, com 3cm de espessura, assentado sobre base existente, com argamassa de cimento e areia no traço de 1:3.  Fornecimento e colocação. (desonerado)</v>
          </cell>
          <cell r="E4695" t="str">
            <v>m2</v>
          </cell>
          <cell r="F4695">
            <v>170.61</v>
          </cell>
        </row>
        <row r="4696">
          <cell r="C4696" t="str">
            <v>RV 14.20.0506 (A)</v>
          </cell>
          <cell r="D4696" t="str">
            <v>Revestimento com granito Rosa serrado e face natural, em placa de (40x40)cm classificado, com 3cm de espessura, assentado sobre base existente, com argamassa de cimento e areia no traço de 1:3.  Fornecimento e colocação. (desonerado)</v>
          </cell>
          <cell r="E4696" t="str">
            <v>m2</v>
          </cell>
          <cell r="F4696">
            <v>118.03</v>
          </cell>
        </row>
        <row r="4697">
          <cell r="C4697" t="str">
            <v>RV 14.20.0550 (/)</v>
          </cell>
          <cell r="D4697" t="str">
            <v>Rodapé de granito, boleado, com (10x2)cm.  Fornecimento e colocação. (desonerado)</v>
          </cell>
          <cell r="E4697" t="str">
            <v>m</v>
          </cell>
          <cell r="F4697">
            <v>34.43</v>
          </cell>
        </row>
        <row r="4698">
          <cell r="C4698" t="str">
            <v>RV 14.20.0600 (/)</v>
          </cell>
          <cell r="D4698" t="str">
            <v>Soleira de granito com (15x3)cm, assente com recobrimento de nata de cimento sobre argamassa de cimento e areia, no traço 1:2. (desonerado)</v>
          </cell>
          <cell r="E4698" t="str">
            <v>m</v>
          </cell>
          <cell r="F4698">
            <v>69.91</v>
          </cell>
        </row>
        <row r="4699">
          <cell r="C4699" t="str">
            <v>RV 14.20.0650 (A)</v>
          </cell>
          <cell r="D4699" t="str">
            <v>Soleira de Mármore Branco Nacional de (3x25)cm, com 2 polimentos, assentes com recobrimento de nata de cimento sobre argamassa de cimento, saibro e areia no traço 1:2:2. (desonerado)</v>
          </cell>
          <cell r="E4699" t="str">
            <v>m</v>
          </cell>
          <cell r="F4699">
            <v>97.91</v>
          </cell>
        </row>
        <row r="4700">
          <cell r="C4700" t="str">
            <v>RV 14.20.0653 (A)</v>
          </cell>
          <cell r="D4700" t="str">
            <v>Soleira de  Mármore Branco Nacional de (3x13)cm, com 2 polimentos, assentes com recobrimento de nata de cimento sobre argamassa de cimento, saibro e areia no traço 1:2:2. (desonerado)</v>
          </cell>
          <cell r="E4700" t="str">
            <v>m</v>
          </cell>
          <cell r="F4700">
            <v>54.93</v>
          </cell>
        </row>
        <row r="4701">
          <cell r="C4701" t="str">
            <v>RV 14.20.0700 (A)</v>
          </cell>
          <cell r="D4701" t="str">
            <v>Piso de granito apicoado Cinza Andorinha, sobre terreno nivelado, com argamassa de cimento e areia, no traço 1:3, sendo a peça de (40x40x3)cm. (desonerado)</v>
          </cell>
          <cell r="E4701" t="str">
            <v>m2</v>
          </cell>
          <cell r="F4701">
            <v>326.63</v>
          </cell>
        </row>
        <row r="4702">
          <cell r="C4702" t="str">
            <v>RV 14.25 Pisos de Concreto e Plaqueamento</v>
          </cell>
        </row>
        <row r="4703">
          <cell r="C4703" t="str">
            <v>RV 14.25.0050 (/)</v>
          </cell>
          <cell r="D4703" t="str">
            <v>Camada impermeabilizadora de piso, de concreto simples, com 8cm de espessura no traço de 1:3:4, em volume, com impermeabilizante Sika 1 ou similar. (desonerado)</v>
          </cell>
          <cell r="E4703" t="str">
            <v>m2</v>
          </cell>
          <cell r="F4703">
            <v>24.44</v>
          </cell>
        </row>
        <row r="4704">
          <cell r="C4704" t="str">
            <v>RV 14.25.0100 (C)</v>
          </cell>
          <cell r="D4704" t="str">
            <v>Piso de concreto simples com resistencia de 15 MPa (traço em volume: 1:2 1/2:4), preparado em betoneira com 8cm de espessura, inclusive preparo manual do terreno. (desonerado)</v>
          </cell>
          <cell r="E4704" t="str">
            <v>m2</v>
          </cell>
          <cell r="F4704">
            <v>35.97</v>
          </cell>
        </row>
        <row r="4705">
          <cell r="C4705" t="str">
            <v>RV 14.25.0103 (A)</v>
          </cell>
          <cell r="D4705" t="str">
            <v>Piso de concreto simples, 8cm de espessura, com resistência característica à compressão de 18Mpa, formando quadrados de (1,50x1,50)m de junta serrada, exclusive preparo de terreno. (desonerado)</v>
          </cell>
          <cell r="E4705" t="str">
            <v>m2</v>
          </cell>
          <cell r="F4705">
            <v>42.33</v>
          </cell>
        </row>
        <row r="4706">
          <cell r="C4706" t="str">
            <v>RV 14.25.0150 (/)</v>
          </cell>
          <cell r="D4706" t="str">
            <v>Pátio de concreto, 8cm de espessura,no traço 1:3:3, em volume, formando quadros de (1,00x1,00)m, com sarrafos de madeira serrada, incorporados, exclusive preparo terreno. (desonerado)</v>
          </cell>
          <cell r="E4706" t="str">
            <v>m2</v>
          </cell>
          <cell r="F4706">
            <v>47.72</v>
          </cell>
        </row>
        <row r="4707">
          <cell r="C4707" t="str">
            <v>RV 14.25.0153 (/)</v>
          </cell>
          <cell r="D4707" t="str">
            <v>Pátio de concreto, 10cm de espessura no traço 1:2:3, em volume, formando quadros de (1,50x1,50)m, com sarrafos de madeira serrada, incorporados, exclusive preparo terreno. (desonerado)</v>
          </cell>
          <cell r="E4707" t="str">
            <v>m2</v>
          </cell>
          <cell r="F4707">
            <v>43.64</v>
          </cell>
        </row>
        <row r="4708">
          <cell r="C4708" t="str">
            <v>RV 14.25.0156 (/)</v>
          </cell>
          <cell r="D4708" t="str">
            <v>Pátio de concreto, 12cm de espessura no traço 1:2:2,5, em volume, formando quadros de (1,50x1,50)m, com sarrafos de madeira serrada, incorporados, exclusive preparo terreno. (desonerado)</v>
          </cell>
          <cell r="E4708" t="str">
            <v>m2</v>
          </cell>
          <cell r="F4708">
            <v>49.91</v>
          </cell>
        </row>
        <row r="4709">
          <cell r="C4709" t="str">
            <v>RV 14.25.0200 (B)</v>
          </cell>
          <cell r="D4709" t="str">
            <v>Pavimentação em placas de (40x80x10)cm, de concreto (fck=11MPa) com armação de tela Telcon Q-61 ou similar, junta 2cm, inclusive preparo do terreno. (desonerado)</v>
          </cell>
          <cell r="E4709" t="str">
            <v>m2</v>
          </cell>
          <cell r="F4709">
            <v>63.52</v>
          </cell>
        </row>
        <row r="4710">
          <cell r="C4710" t="str">
            <v>RV 14.25.0203 (B)</v>
          </cell>
          <cell r="D4710" t="str">
            <v>Pavimentação em placas de concreto Fck=15Mpa, medindo (40x80x10)cm, com armação de tela Telcon Q-61 ou similar, junta de 2cm, inclusive acabamento da placa no próprio concreto com desempenadora de aço e preparo do terreno. (desonerado)</v>
          </cell>
          <cell r="E4710" t="str">
            <v>m2</v>
          </cell>
          <cell r="F4710">
            <v>63.38</v>
          </cell>
        </row>
        <row r="4711">
          <cell r="C4711" t="str">
            <v>RV 14.25.0206 (B)</v>
          </cell>
          <cell r="D4711" t="str">
            <v>Pavimentação em placas de concreto Fck=18Mpa, medindo (40x80x10)cm, com armação de tela Telcon Q-61 ou similar, junta de 2cm, inclusive acabamento da placa no próprio concreto com desempenadora de aço e preparo do terreno. (desonerado)</v>
          </cell>
          <cell r="E4711" t="str">
            <v>m2</v>
          </cell>
          <cell r="F4711">
            <v>63.98</v>
          </cell>
        </row>
        <row r="4712">
          <cell r="C4712" t="str">
            <v>RV 14.25.0250 (A)</v>
          </cell>
          <cell r="D4712" t="str">
            <v>Revestimento com argamassa de cimento e areia no traço 1:4, Sikafix ou similar, com 2cm de espessura, inclusive chapisco. (desonerado)</v>
          </cell>
          <cell r="E4712" t="str">
            <v>m2</v>
          </cell>
          <cell r="F4712">
            <v>25.66</v>
          </cell>
        </row>
        <row r="4713">
          <cell r="C4713" t="str">
            <v>RV 14.30 Pisos de Marmorite e Outros</v>
          </cell>
        </row>
        <row r="4714">
          <cell r="C4714" t="str">
            <v>RV 14.30.0050 (A)</v>
          </cell>
          <cell r="D4714" t="str">
            <v>Escada de marmorite, composta de capa e espelho pré-moldados em oficina e assentados na obra, feito o marmorite com grana nº 1 de Mármore Branco Nacional, e cimento Portland, em camada de 6mm.  Esta especificação se refere a escadas com largura total das 2 peças de 0,45m e compreendendo 1m linear do conjunto de capa e espelho. (desonerado)</v>
          </cell>
          <cell r="E4714" t="str">
            <v>m</v>
          </cell>
          <cell r="F4714">
            <v>49.84</v>
          </cell>
        </row>
        <row r="4715">
          <cell r="C4715" t="str">
            <v>RV 14.30.0053 (A)</v>
          </cell>
          <cell r="D4715" t="str">
            <v>Escada de marmorite, composta de capa e espelho pré-moldados em oficina e assentados na obra, feito o marmorite com grana nº 1 de mármore na cor preta nacional, e cimento Portland, em camada de 6mm.  Esta especificação se refere a escadas com largura total das 2 peças de 0,45m e compreendendo 1m linear do conjunto de capa e espelho. (desonerado)</v>
          </cell>
          <cell r="E4715" t="str">
            <v>m</v>
          </cell>
          <cell r="F4715">
            <v>50.97</v>
          </cell>
        </row>
        <row r="4716">
          <cell r="C4716" t="str">
            <v>RV 14.30.0100 (/)</v>
          </cell>
          <cell r="D4716" t="str">
            <v>Piso de marmorite, compreendendo: a) lastro, com 4cm de espessura média, de argamassa de cimento e areia grossa no traço 1:4; b) camada de marmorite, com 1cm de espessura, feita com grana nº 1 de Mármore Branco Nacional e cimento Portland, superfície estucada após a fundição, com 3 polimentos mecânicos. (desonerado)</v>
          </cell>
          <cell r="E4716" t="str">
            <v>m2</v>
          </cell>
          <cell r="F4716">
            <v>109.29</v>
          </cell>
        </row>
        <row r="4717">
          <cell r="C4717" t="str">
            <v>RV 14.30.0103 (/)</v>
          </cell>
          <cell r="D4717" t="str">
            <v>Piso de marmorite, compreendendo: a) lastro, com 4cm de espessura média, de argamassa de cimento e areia grossa no traço 1:4; b) camada de marmorite, com 1cm de espessura, feita com grana nº 1 de mármore na cor preta nacional e cimento Portland, superfície estucada após a fundição, com 3 polimentos mecânicos. (desonerado)</v>
          </cell>
          <cell r="E4717" t="str">
            <v>m2</v>
          </cell>
          <cell r="F4717">
            <v>122.23</v>
          </cell>
        </row>
        <row r="4718">
          <cell r="C4718" t="str">
            <v>RV 14.30.0150 (/)</v>
          </cell>
          <cell r="D4718" t="str">
            <v>Piso de granitina compreendendo: a) lastro com 4cm de espessura média, de argamassa de cimento e areia grossa no traço 1:4; b) camada de granitina com 3cm de espessura, feita com grana nº 1 de granito preto nacional e cimento Portland, superfície estucada após fundição, sem polimento. (desonerado)</v>
          </cell>
          <cell r="E4718" t="str">
            <v>m2</v>
          </cell>
          <cell r="F4718">
            <v>110.41</v>
          </cell>
        </row>
        <row r="4719">
          <cell r="C4719" t="str">
            <v>RV 14.30.0153 (/)</v>
          </cell>
          <cell r="D4719" t="str">
            <v>Piso de granitina compreendendo: a) lastro com 4cm de espessura média, de argamassa de cimento e areia grossa no traço 1:4; b) camada de granitina com 3cm de espessura, feita com grana nº 1 de granito vermelho nacional e cimento Portland, superfície estucada após fundição, sem polimento. (desonerado)</v>
          </cell>
          <cell r="E4719" t="str">
            <v>m2</v>
          </cell>
          <cell r="F4719">
            <v>116.01</v>
          </cell>
        </row>
        <row r="4720">
          <cell r="C4720" t="str">
            <v>RV 14.30.0200 (/)</v>
          </cell>
          <cell r="D4720" t="str">
            <v>Rodapé de marmorite, fundido no local, com 10cm de altura, 1cm de espessura, terminando em canto reto junto ao piso, feito com cimento Portland e grana nº 1 de mármore na cor branca nacional, com polimento manual.  O marmorite é executado sobre emboço prévio não incluído nesta. (desonerado)</v>
          </cell>
          <cell r="E4720" t="str">
            <v>m</v>
          </cell>
          <cell r="F4720">
            <v>36.68</v>
          </cell>
        </row>
        <row r="4721">
          <cell r="C4721" t="str">
            <v>RV 14.30.0203 (/)</v>
          </cell>
          <cell r="D4721" t="str">
            <v>Rodapé de marmorite, fundido no local, com 10cm de altura, 1cm de espessura, terminando em canto reto junto ao piso, feito com cimento Portland e grana nº 1 de mármore na cor preta nacional, com polimento manual.  O marmorite é executado sobre emboço prévio não incluído nesta. (desonerado)</v>
          </cell>
          <cell r="E4721" t="str">
            <v>m</v>
          </cell>
          <cell r="F4721">
            <v>38.86</v>
          </cell>
        </row>
        <row r="4722">
          <cell r="C4722" t="str">
            <v>RV 14.35 Juntas para Piso</v>
          </cell>
        </row>
        <row r="4723">
          <cell r="C4723" t="str">
            <v>RV 14.35.0100 (/)</v>
          </cell>
          <cell r="D4723" t="str">
            <v>Junta plástica (17x3)mm, para pisos contínuos.  Fornecimento e colocação. (desonerado)</v>
          </cell>
          <cell r="E4723" t="str">
            <v>m</v>
          </cell>
          <cell r="F4723">
            <v>6.41</v>
          </cell>
        </row>
        <row r="4724">
          <cell r="C4724" t="str">
            <v>RV 14.38 Pisos de Alta Resistência</v>
          </cell>
        </row>
        <row r="4725">
          <cell r="C4725" t="str">
            <v>RV 14.38.0050 (/)</v>
          </cell>
          <cell r="D4725" t="str">
            <v>Degrau de escada de argamassa granítica Korodur, na cor granítica, inclusive 3 polimentos. (desonerado)</v>
          </cell>
          <cell r="E4725" t="str">
            <v>m</v>
          </cell>
          <cell r="F4725">
            <v>132.82</v>
          </cell>
        </row>
        <row r="4726">
          <cell r="C4726" t="str">
            <v>RV 14.38.0053 (A)</v>
          </cell>
          <cell r="D4726" t="str">
            <v>Degrau de escada de argamassa granítica Korodur, na cor preta, inclusive 3 polimentos. (desonerado)</v>
          </cell>
          <cell r="E4726" t="str">
            <v>m</v>
          </cell>
          <cell r="F4726">
            <v>148.11000000000001</v>
          </cell>
        </row>
        <row r="4727">
          <cell r="C4727" t="str">
            <v>RV 14.38.0100 (/)</v>
          </cell>
          <cell r="D4727" t="str">
            <v>Piso de argamassa granítica Korodur-PL ou similar, com espessura de 0,8cm, na cor natural do cimento, inclusive base suporte em argamassa de cimento e areia no traço 1:3, espessura de 2,2cm, e 3 polimentos mecânicos. (desonerado)</v>
          </cell>
          <cell r="E4727" t="str">
            <v>m2</v>
          </cell>
          <cell r="F4727">
            <v>109.98</v>
          </cell>
        </row>
        <row r="4728">
          <cell r="C4728" t="str">
            <v>RV 14.38.0103 (/)</v>
          </cell>
          <cell r="D4728" t="str">
            <v>Piso de argamassa granítica Korodur-PL ou similar, com espessura de 0,8cm, na cor preta, inclusive base suporte em argamassa de cimento e areia no traço 1:3, espessura de 2,2cm, e polimentos mecânicos. (desonerado)</v>
          </cell>
          <cell r="E4728" t="str">
            <v>m2</v>
          </cell>
          <cell r="F4728">
            <v>90.7</v>
          </cell>
        </row>
        <row r="4729">
          <cell r="C4729" t="str">
            <v>RV 14.38.0150 (/)</v>
          </cell>
          <cell r="D4729" t="str">
            <v>Piso de argamassa granítica com agregados metálicos de alta dureza, Korodur-WH ou similar, com espessura de 0,8cm, na cor natural do cimento, inclusive contrapiso de cimento e areia no traço 1:3, espessura de 3,2cm, e acabamento anti-derrapante. (desonerado)</v>
          </cell>
          <cell r="E4729" t="str">
            <v>m2</v>
          </cell>
          <cell r="F4729">
            <v>99.08</v>
          </cell>
        </row>
        <row r="4730">
          <cell r="C4730" t="str">
            <v>RV 14.38.0153 (/)</v>
          </cell>
          <cell r="D4730" t="str">
            <v>Piso de argamassa granítica Korodur-PL ou similar, com espessura de 0,8cm, na cor vermelha, inclusive base suporte em argamassa de cimento e areia no traço 1:3, espessura de 2,2cm, junta plástica e polimentos mecânicos. (desonerado)</v>
          </cell>
          <cell r="E4730" t="str">
            <v>m2</v>
          </cell>
          <cell r="F4730">
            <v>90.7</v>
          </cell>
        </row>
        <row r="4731">
          <cell r="C4731" t="str">
            <v>RV 14.38.0200 (A)</v>
          </cell>
          <cell r="D4731" t="str">
            <v>Revestimento de placas Pré-moldadas, vibro prensadas, constituídas de agregados minerais moídos de alta resistência e cimento estrutural, nas dimensões de (40x40x03)cm, assentado sobre base existente.  Fornecimento e colocação. (desonerado)</v>
          </cell>
          <cell r="E4731" t="str">
            <v>m2</v>
          </cell>
          <cell r="F4731">
            <v>130.22999999999999</v>
          </cell>
        </row>
        <row r="4732">
          <cell r="C4732" t="str">
            <v>RV 14.38.0250 (/)</v>
          </cell>
          <cell r="D4732" t="str">
            <v>Rodapé de argamassa Korodur ou similar, com 10cm de altura, na cor natural do cimento, inclusive 3 polimentos. (desonerado)</v>
          </cell>
          <cell r="E4732" t="str">
            <v>m</v>
          </cell>
          <cell r="F4732">
            <v>36.549999999999997</v>
          </cell>
        </row>
        <row r="4733">
          <cell r="C4733" t="str">
            <v>RV 14.38.0253 (A)</v>
          </cell>
          <cell r="D4733" t="str">
            <v>Rodapé de argamassa Korodur ou similar, com 10cm de altura, na cor preta, inclusive 3 polimentos. (desonerado)</v>
          </cell>
          <cell r="E4733" t="str">
            <v>m</v>
          </cell>
          <cell r="F4733">
            <v>44.04</v>
          </cell>
        </row>
        <row r="4734">
          <cell r="C4734" t="str">
            <v>RV 14.38.0256 (/)</v>
          </cell>
          <cell r="D4734" t="str">
            <v>Rodapé de argamassa Korodur-WH ou similar, com 10cm de altura, na cor natural do cimento, acabamento desempenado. (desonerado)</v>
          </cell>
          <cell r="E4734" t="str">
            <v>m</v>
          </cell>
          <cell r="F4734">
            <v>36.549999999999997</v>
          </cell>
        </row>
        <row r="4735">
          <cell r="C4735" t="str">
            <v>RV 14.40 Pisos Vinílicos</v>
          </cell>
        </row>
        <row r="4736">
          <cell r="C4736" t="str">
            <v>RV 14.40.0051 (/)</v>
          </cell>
          <cell r="D4736" t="str">
            <v>Piso vinílico nacional homogêneo, padrão com "flash" ou com "discretos veios", nas dimensões de (30x30)cm, espessura de 2,0mm, inclusive adesivo e tratamento com cera de Uretano fortificado, tipo Paviflex - linha Classic ou Intensity ou similar. Fornecimento e instalação. (desonerado)</v>
          </cell>
          <cell r="E4736" t="str">
            <v>m2</v>
          </cell>
          <cell r="F4736">
            <v>59.39</v>
          </cell>
        </row>
        <row r="4737">
          <cell r="C4737" t="str">
            <v>RV 14.40.0054 (/)</v>
          </cell>
          <cell r="D4737" t="str">
            <v>Piso vinílico nacional, homogêneo, padrão "mesclado" ou "mesclado com veios passantes" nas dimensões de (30x30)cm, espessura de 2,0mm, inclusive adesivo e tratamento do piso com cera de uretano fortificado, tipo Paviflex - linha Dinamic ou similar. Fornecimento e colocação. (desonerado)</v>
          </cell>
          <cell r="E4737" t="str">
            <v>m2</v>
          </cell>
          <cell r="F4737">
            <v>78.83</v>
          </cell>
        </row>
        <row r="4738">
          <cell r="C4738" t="str">
            <v>RV 14.40.0103 (A)</v>
          </cell>
          <cell r="D4738" t="str">
            <v>Piso vinílico nacional homogêneo, padrão "liso", nas dimensões de (30x30)cm, espessura de 2,0mm, inclusive adesivo e tratamento com cera de Uretano fortificado, tipo Paviflex - linha Chroma ou similar.  Fornecimento e colocação. (desonerado)</v>
          </cell>
          <cell r="E4738" t="str">
            <v>m2</v>
          </cell>
          <cell r="F4738">
            <v>67.5</v>
          </cell>
        </row>
        <row r="4739">
          <cell r="C4739" t="str">
            <v>RV 14.40.0110 (/)</v>
          </cell>
          <cell r="D4739" t="str">
            <v>Piso vinílico homogêneo, linha Sixty Thru, padrão mesclado, com veios passantes em toda espessura, 07 cores, em placas semiflexíveis de (60x60)cm, espessura de 2,0mm, isento de borracha, impermeabilidade a água &lt;4%, Classe de Uso 33, uso pesado, Norma EN685, com impermeabilização com cera a base de uretano fortificado, tipo Becker ou similar. (desonerado)</v>
          </cell>
          <cell r="E4739" t="str">
            <v>m2</v>
          </cell>
          <cell r="F4739">
            <v>97.53</v>
          </cell>
        </row>
        <row r="4740">
          <cell r="C4740" t="str">
            <v>RV 14.40.0151 (/)</v>
          </cell>
          <cell r="D4740" t="str">
            <v>Piso vinílico nacional homogêneo, padrão com "flash" ou "discretos veios", nas dimensões (30x30)cm, espessura: 3,2mm, inclusive adesivo e tratamento com cera de uretano fortificado, tipo Paviflex - linha intensity ou similar. Fornecimento e colocação. (desonerado)</v>
          </cell>
          <cell r="E4740" t="str">
            <v>m2</v>
          </cell>
          <cell r="F4740">
            <v>105.34</v>
          </cell>
        </row>
        <row r="4741">
          <cell r="C4741" t="str">
            <v>RV 14.40.0200 (A)</v>
          </cell>
          <cell r="D4741" t="str">
            <v>Suporte curvo e perfil de arremate para piso vinílico.  Fornecimento e colocação. (desonerado)</v>
          </cell>
          <cell r="E4741" t="str">
            <v>m</v>
          </cell>
          <cell r="F4741">
            <v>32.06</v>
          </cell>
        </row>
        <row r="4742">
          <cell r="C4742" t="str">
            <v>RV 14.40.0201 (/)</v>
          </cell>
          <cell r="D4742" t="str">
            <v>Piso vinílico nacional homogêneo, padrão "liso", nas dimensões de (30x30)cm, espessura de 3,2mm, inclusive adesivo e tratamento com cera de uretano fortificado, tipo Paviflex - Linha Chroma ou similar. Fornecimento e colocação. (desonerado)</v>
          </cell>
          <cell r="E4742" t="str">
            <v>m2</v>
          </cell>
          <cell r="F4742">
            <v>105.34</v>
          </cell>
        </row>
        <row r="4743">
          <cell r="C4743" t="str">
            <v>RV 14.40.0300 (/)</v>
          </cell>
          <cell r="D4743" t="str">
            <v>Piso vinílico nacional heterogêneo, padrão "mesclado" ou "pontilhado", nas dimensões (2,00x20,00)m espessura de 2,0mm, inclusive adesivo, tratamento com cera de uretano fortificado e juntas soldadas a quente, tipo Absolute - linha Lino ou Cosmic ou similar. Fornecimento e colocação. (desonerado)</v>
          </cell>
          <cell r="E4743" t="str">
            <v>m2</v>
          </cell>
          <cell r="F4743">
            <v>102.3</v>
          </cell>
        </row>
        <row r="4744">
          <cell r="C4744" t="str">
            <v>RV 14.40.0350 (/)</v>
          </cell>
          <cell r="D4744" t="str">
            <v>Piso vinílico nacional heterogêneo, padrão "pigmentado", nas dimensões (2,00x20,00)m, espessura de 2,0mm, inclusive adesivo, tratamento com cera de uretano fortificado e juntas soldadas a quente, tipo Absolute - Linha Totalsafe ou similar. Fornecimento e colocação. (desonerado)</v>
          </cell>
          <cell r="E4744" t="str">
            <v>m2</v>
          </cell>
          <cell r="F4744">
            <v>156.91999999999999</v>
          </cell>
        </row>
        <row r="4745">
          <cell r="C4745" t="str">
            <v>RV 14.40.0400 (/)</v>
          </cell>
          <cell r="D4745" t="str">
            <v>Piso vinílico nacional heterogêneo, padrão "liso" ou "mesclado" ou "pontilhado", nas dimensões (2,00x20,00)m, espessura de 3,0mm, inclusive adesivo, tratamento com cera de uretano fortificado e juntas soldadas a quente, tipo Absolute - linha Acoustic Uni ou similar. Fornecimento e colocação. (desonerado)</v>
          </cell>
          <cell r="E4745" t="str">
            <v>m2</v>
          </cell>
          <cell r="F4745">
            <v>127.23</v>
          </cell>
        </row>
        <row r="4746">
          <cell r="C4746" t="str">
            <v>RV 14.40.0425 (/)</v>
          </cell>
          <cell r="D4746" t="str">
            <v>Piso vinílico homogêneo linha Micra Premium - fabricação TARKETT FADEMAC ou similar com 2,0mm de espessura disponível em mantas de 2,00m de largura x 23,00m de comprimento.  Composto de resina de PVC, plastificantes, pigmentos, cargas minerais e com fungicida incorporado em sua massa, tornando-o resistentes aos fungos e bactérias.  Acabamento superficial com tratamento em PUR Reforçado (Poliuretano Reforçado).  Atendendo as normas: EN 685 - Para classificação de uso como 34 e 43, EN ISO 13501 - 1 - Para resistência ao fogo como Bl s1 Categoria 1 Classe B.  Fornecimento e colocação. (desonerado)</v>
          </cell>
          <cell r="E4746" t="str">
            <v>m2</v>
          </cell>
          <cell r="F4746">
            <v>245.88</v>
          </cell>
        </row>
        <row r="4747">
          <cell r="C4747" t="str">
            <v>RV 14.40.0500 (/)</v>
          </cell>
          <cell r="D4747" t="str">
            <v>Piso vinílico nacional homogêneo anti-estático, dissipador de energia, padrão "mesclado", nas dimensões de (61x61)cm, espessura de 2,0mm, resistência de 5x(10) 8 - 1x(10) 9 ohms, composto de fibras condutivas de carbono tipo Pavifloor - linha Elite ou similar.       (desonerado)</v>
          </cell>
          <cell r="E4747" t="str">
            <v>m2</v>
          </cell>
          <cell r="F4747">
            <v>158.03</v>
          </cell>
        </row>
        <row r="4748">
          <cell r="C4748" t="str">
            <v>RV 14.40.0550 (/)</v>
          </cell>
          <cell r="D4748" t="str">
            <v>Piso vinílico nacional homogêneo condutivo, padrão "liso", nas dimensões de (61x61)cm, espessura de 2,0mm, resistência de 2,5x(10)4 - 1x(10)6 ohms, composto de fibras condutivas de carbono, tipo Traffic ELS ou similar. Fornecimento e colocação. (desonerado)</v>
          </cell>
          <cell r="E4748" t="str">
            <v>m2</v>
          </cell>
          <cell r="F4748">
            <v>201.04</v>
          </cell>
        </row>
        <row r="4749">
          <cell r="C4749" t="str">
            <v>RV 14.40.0600 (/)</v>
          </cell>
          <cell r="D4749" t="str">
            <v>Cordão de solda para fusão a quente em juntas de pisos vinílicos flexíveis, tipo Absolute ou similar. Fornecimento e colocação. (desonerado)</v>
          </cell>
          <cell r="E4749" t="str">
            <v>m</v>
          </cell>
          <cell r="F4749">
            <v>8.14</v>
          </cell>
        </row>
        <row r="4750">
          <cell r="C4750" t="str">
            <v>RV 14.40.0700 (/)</v>
          </cell>
          <cell r="D4750" t="str">
            <v>Testeira de resina de PVC nas dimensões de (50x43)mm, espessura: 3,2mm, tipo Paviflex ou similar. Fornecimento e colocação. (desonerado)</v>
          </cell>
          <cell r="E4750" t="str">
            <v>m</v>
          </cell>
          <cell r="F4750">
            <v>32.32</v>
          </cell>
        </row>
        <row r="4751">
          <cell r="C4751" t="str">
            <v>RV 14.45 Carpetes</v>
          </cell>
        </row>
        <row r="4752">
          <cell r="C4752" t="str">
            <v>RV 14.45.0025 (/)</v>
          </cell>
          <cell r="D4752" t="str">
            <v>Carpete de polipropileno, com filamento contínuo, construção Tufting, espessura total de 5mm, textura Bouclê Mescla, modelo Austin, na cor Sand 250, Tabacow ou similar.  Fornecimento. (desonerado)</v>
          </cell>
          <cell r="E4752" t="str">
            <v>m2</v>
          </cell>
          <cell r="F4752">
            <v>48.84</v>
          </cell>
        </row>
        <row r="4753">
          <cell r="C4753" t="str">
            <v>RV 14.45.0030 (/)</v>
          </cell>
          <cell r="D4753" t="str">
            <v>Carpete de polipropileno, com superfície em nylon Rhodianyl, construção Tufting, espessura total de 8mm, textura aveludada, modelo Grand Nylon Plus, na cor bege rosado 243, Tabacow ou similar.  Fornecimento. (desonerado)</v>
          </cell>
          <cell r="E4753" t="str">
            <v>m2</v>
          </cell>
          <cell r="F4753">
            <v>115</v>
          </cell>
        </row>
        <row r="4754">
          <cell r="C4754" t="str">
            <v>RV 14.45.0050 (/)</v>
          </cell>
          <cell r="D4754" t="str">
            <v>Forração de piso com carpete Carpete de fibra artificial sintética, com espessura de 4,5mm, Durafelti, São Carlos ou similar. (desonerado)</v>
          </cell>
          <cell r="E4754" t="str">
            <v>m2</v>
          </cell>
          <cell r="F4754">
            <v>66.78</v>
          </cell>
        </row>
        <row r="4755">
          <cell r="C4755" t="str">
            <v>RV 14.45.0100 (/)</v>
          </cell>
          <cell r="D4755" t="str">
            <v>Forração de piso com carpete de nylon, com 6mm de espessura, sobre base existente. (desonerado)</v>
          </cell>
          <cell r="E4755" t="str">
            <v>m2</v>
          </cell>
          <cell r="F4755">
            <v>55.44</v>
          </cell>
        </row>
        <row r="4756">
          <cell r="C4756" t="str">
            <v>RV 14.45.0150 (/)</v>
          </cell>
          <cell r="D4756" t="str">
            <v>Forração de piso com carpete de fibras de polipropileno e resinas sintéticas, agulhado vertical com relevo tipo Loop, 06 cores lisas, espessura de 5mm, peso 700g, em rolos de 2m de largura x 30m de comprimento. (desonerado)</v>
          </cell>
          <cell r="E4756" t="str">
            <v>m2</v>
          </cell>
          <cell r="F4756">
            <v>54.5</v>
          </cell>
        </row>
        <row r="4757">
          <cell r="C4757" t="str">
            <v>RV 14.50 Tapetes</v>
          </cell>
        </row>
        <row r="4758">
          <cell r="C4758" t="str">
            <v>RV 14.50.0050 (A)</v>
          </cell>
          <cell r="D4758" t="str">
            <v>Carpete de polipropileno, com filamento contínuo, construção Tufting, espessura total de 5mm, textura Bouclê Mescla, modelo Austin, na cor Sand 250, Tabacow ou similar.  Fornecimento. (desonerado)</v>
          </cell>
          <cell r="E4758" t="str">
            <v>m2</v>
          </cell>
          <cell r="F4758">
            <v>51.28</v>
          </cell>
        </row>
        <row r="4759">
          <cell r="C4759" t="str">
            <v>RV 14.50.0100 (A)</v>
          </cell>
          <cell r="D4759" t="str">
            <v>Carpete de polipropileno, com superfície em nylon Rhodianyl, construção Tufting, espessura total de 8mm, textura aveludada, modelo Grand Nylon Plus, na cor bege rosado 243, Tabacow ou similar.  Fornecimento. (desonerado)</v>
          </cell>
          <cell r="E4759" t="str">
            <v>m2</v>
          </cell>
          <cell r="F4759">
            <v>120.75</v>
          </cell>
        </row>
        <row r="4760">
          <cell r="C4760" t="str">
            <v>RV 14.50.0150 (A)</v>
          </cell>
          <cell r="D4760" t="str">
            <v>Tapete em rolo, anti-alérgico e anti-estático, com espessura de 6mm, Avanti ou similar, modelo Carpett PP3000, na cor castor 8502.  Fornecimento e colocação. (desonerado)</v>
          </cell>
          <cell r="E4760" t="str">
            <v>m2</v>
          </cell>
          <cell r="F4760">
            <v>116.49</v>
          </cell>
        </row>
        <row r="4761">
          <cell r="C4761" t="str">
            <v>RV 14.55 Pisos de Madeira</v>
          </cell>
        </row>
        <row r="4762">
          <cell r="C4762" t="str">
            <v>RV 14.55.0020 (/)</v>
          </cell>
          <cell r="D4762" t="str">
            <v>Chapim em madeira aparelhada com largura de 0,40m.  Fornecimento. (desonerado)</v>
          </cell>
          <cell r="E4762" t="str">
            <v>m</v>
          </cell>
          <cell r="F4762">
            <v>52</v>
          </cell>
        </row>
        <row r="4763">
          <cell r="C4763" t="str">
            <v>RV 14.55.0040 (A)</v>
          </cell>
          <cell r="D4763" t="str">
            <v>Peças em madeira aparelhada de (120 x 35 x 3)cm, para forração de degraus.  Fornecimento. (desonerado)</v>
          </cell>
          <cell r="E4763" t="str">
            <v>un</v>
          </cell>
          <cell r="F4763">
            <v>319.02999999999997</v>
          </cell>
        </row>
        <row r="4764">
          <cell r="C4764" t="str">
            <v>RV 14.55.0050 (C)</v>
          </cell>
          <cell r="D4764" t="str">
            <v>Piso em réguas de madeira aparelhada (tábua corrida), com 10cm de largura, 2cm de espessura, pregado sobre réguas do mesmo material, embutidas em contrapiso, inclusive este. (desonerado)</v>
          </cell>
          <cell r="E4764" t="str">
            <v>m2</v>
          </cell>
          <cell r="F4764">
            <v>255.85</v>
          </cell>
        </row>
        <row r="4765">
          <cell r="C4765" t="str">
            <v>RV 14.55.0053 (A)</v>
          </cell>
          <cell r="D4765" t="str">
            <v>Piso de tacos de madeira aparelhada, de (7 x 21)cm, pixados e incrustados com pedriscos, assentados em argamassa de cimento e saibro, traço 1:6, exclusive serviços de calafate. (desonerado)</v>
          </cell>
          <cell r="E4765" t="str">
            <v>m2</v>
          </cell>
          <cell r="F4765">
            <v>70.97</v>
          </cell>
        </row>
        <row r="4766">
          <cell r="C4766" t="str">
            <v>RV 14.57 Piso em Ladrilho Hidráulico</v>
          </cell>
        </row>
        <row r="4767">
          <cell r="C4767" t="str">
            <v>RV 14.57.0100 (/)</v>
          </cell>
          <cell r="D4767" t="str">
            <v>Piso em ladrilho hidráulico tratado 25 dados (20x20)cm, na cor cinza.  Fornecimento, assentamento e tratamento. (desonerado)</v>
          </cell>
          <cell r="E4767" t="str">
            <v>m2</v>
          </cell>
          <cell r="F4767">
            <v>87.6</v>
          </cell>
        </row>
        <row r="4768">
          <cell r="C4768" t="str">
            <v>RV 14.60 Pisos de Pedra Portuguesa</v>
          </cell>
        </row>
        <row r="4769">
          <cell r="C4769" t="str">
            <v>RV 14.60.0050 (/)</v>
          </cell>
          <cell r="D4769" t="str">
            <v>Pedra Portuguesa.  Fornecimento. (desonerado)</v>
          </cell>
          <cell r="E4769" t="str">
            <v>m2</v>
          </cell>
          <cell r="F4769">
            <v>48.75</v>
          </cell>
        </row>
        <row r="4770">
          <cell r="C4770" t="str">
            <v>RV 14.60.0100 (A)</v>
          </cell>
          <cell r="D4770" t="str">
            <v>Piso de pedra portuguesa, conforme item RV 15.60.0150, incluindo base de concreto magro de 3cm de espessura. (desonerado)</v>
          </cell>
          <cell r="E4770" t="str">
            <v>m2</v>
          </cell>
          <cell r="F4770">
            <v>100.85</v>
          </cell>
        </row>
        <row r="4771">
          <cell r="C4771" t="str">
            <v>RV 14.60.0150 (/)</v>
          </cell>
          <cell r="D4771" t="str">
            <v>Piso de pedra portuguesa, assentado sobre mistura de cimento e saibro no traço 1:5, inclusive acerto do terreno.  Fornecimento e colocação. (desonerado)</v>
          </cell>
          <cell r="E4771" t="str">
            <v>m2</v>
          </cell>
          <cell r="F4771">
            <v>89.48</v>
          </cell>
        </row>
        <row r="4772">
          <cell r="C4772" t="str">
            <v>RV 14.60.0200 (A)</v>
          </cell>
          <cell r="D4772" t="str">
            <v>Piso de pedra portuguesa, em desenho simples, com aproximadamente 25% de pedra preta, 25% de pedra vermelha e 50% de pedra branca, assentado sobre mistura de cimento e saibro no traço 1:5, inclusive acerto do terreno.  Fornecimento e colocação. (desonerado)</v>
          </cell>
          <cell r="E4772" t="str">
            <v>m2</v>
          </cell>
          <cell r="F4772">
            <v>108.14</v>
          </cell>
        </row>
        <row r="4773">
          <cell r="C4773" t="str">
            <v>RV 14.60.0203 (/)</v>
          </cell>
          <cell r="D4773" t="str">
            <v>Piso de pedra portuguesa, em desenho simples, com aproximadamente 40% de pedra preta e 60% de pedra branca, assentado sobre mistura de cimento e saibro no traço 1:5, inclusive acerto do terreno.  Fornecimento e colocação. (desonerado)</v>
          </cell>
          <cell r="E4773" t="str">
            <v>m2</v>
          </cell>
          <cell r="F4773">
            <v>100.44</v>
          </cell>
        </row>
        <row r="4774">
          <cell r="C4774" t="str">
            <v>RV 14.60.0250 (/)</v>
          </cell>
          <cell r="D4774" t="str">
            <v>Piso de pedra portuguesa branca e preta, em faixa assentada sobre mistura de cimento e saibro no traço 1:5, inclusive acerto do terreno.  Fornecimento e colocação. (desonerado)</v>
          </cell>
          <cell r="E4774" t="str">
            <v>m2</v>
          </cell>
          <cell r="F4774">
            <v>105.06</v>
          </cell>
        </row>
        <row r="4775">
          <cell r="C4775" t="str">
            <v>RV 14.60.0253 (/)</v>
          </cell>
          <cell r="D4775" t="str">
            <v>Piso de pedra portuguesa vermelha, em faixa assentada sobre mistura de cimento e saibro no traço 1:5, inclusive acerto de terreno.  Fornecimento e colocação. (desonerado)</v>
          </cell>
          <cell r="E4775" t="str">
            <v>m2</v>
          </cell>
          <cell r="F4775">
            <v>89.48</v>
          </cell>
        </row>
        <row r="4776">
          <cell r="C4776" t="str">
            <v>RV 14.65 Recomposição de Pedra Portuguesa</v>
          </cell>
        </row>
        <row r="4777">
          <cell r="C4777" t="str">
            <v>RV 14.65.0050 (/)</v>
          </cell>
          <cell r="D4777" t="str">
            <v>Recomposição de pavimentação de pedra portuguesa, assentada com farofa de cimento e saibro no traço 1:5, inclusive fornecimento do material para rejuntamento e exclusive a pedra. (desonerado)</v>
          </cell>
          <cell r="E4777" t="str">
            <v>m2</v>
          </cell>
          <cell r="F4777">
            <v>71.66</v>
          </cell>
        </row>
        <row r="4778">
          <cell r="C4778" t="str">
            <v>RV 14.70 Pisos de Borracha</v>
          </cell>
        </row>
        <row r="4779">
          <cell r="C4779" t="str">
            <v>RV 14.70.0050 (A)</v>
          </cell>
          <cell r="D4779" t="str">
            <v>Piso de borracha, em rolo de 1,40m de largura, superfície Grão de Arroz, espessura de 3,0mm, na cor preta, Mercur ou similar.  Fornecimento e colocação. (desonerado)</v>
          </cell>
          <cell r="E4779" t="str">
            <v>m2</v>
          </cell>
          <cell r="F4779">
            <v>118.98</v>
          </cell>
        </row>
        <row r="4780">
          <cell r="C4780" t="str">
            <v>RV 14.70.0150 (A)</v>
          </cell>
          <cell r="D4780" t="str">
            <v>Piso de Plurigoma ou similar, pastilhado, de 3mm de espessura, placas de (50x50)cm, sobre base existente, com colocação. (desonerado)</v>
          </cell>
          <cell r="E4780" t="str">
            <v>m2</v>
          </cell>
          <cell r="F4780">
            <v>49.23</v>
          </cell>
        </row>
        <row r="4781">
          <cell r="C4781" t="str">
            <v>RV 14.75 Pisos de Ardósia</v>
          </cell>
        </row>
        <row r="4782">
          <cell r="C4782" t="str">
            <v>RV 14.75.0050 (A)</v>
          </cell>
          <cell r="D4782" t="str">
            <v>Piso de ardósia ferrugem, em placas de (25x25)cm, inclusive argamassa de assentamento com espessura de 3cm.  Fornecimento e colocação. (desonerado)</v>
          </cell>
          <cell r="E4782" t="str">
            <v>m2</v>
          </cell>
          <cell r="F4782">
            <v>68.78</v>
          </cell>
        </row>
        <row r="4783">
          <cell r="C4783" t="str">
            <v>RV 14.75.0100 (A)</v>
          </cell>
          <cell r="D4783" t="str">
            <v>Piso de ardósia polida cinza, em placas de (40x40)cm, inclusive argamassa de assentamento com espessura de 3cm. Fornecimento e colocação. (desonerado)</v>
          </cell>
          <cell r="E4783" t="str">
            <v>m2</v>
          </cell>
          <cell r="F4783">
            <v>54.97</v>
          </cell>
        </row>
        <row r="4784">
          <cell r="C4784" t="str">
            <v>RV 14.80 Piso Elevado</v>
          </cell>
        </row>
        <row r="4785">
          <cell r="C4785" t="str">
            <v>RV 14.80.0050 (/)</v>
          </cell>
          <cell r="D4785" t="str">
            <v>Piso elevado Dimopiso ou similar, em placas de (60x60)cm com espessura de 40mm, estruturado por suportes telescópicos com altura de 20cm, revestido com Paviflex ou similar.  Fornecimento e colocação. (desonerado)</v>
          </cell>
          <cell r="E4785" t="str">
            <v>m2</v>
          </cell>
          <cell r="F4785">
            <v>368.2</v>
          </cell>
        </row>
        <row r="4786">
          <cell r="C4786" t="str">
            <v>RV 14.85 Piso de  pedra São Thomé</v>
          </cell>
        </row>
        <row r="4787">
          <cell r="C4787" t="str">
            <v>RV 14.85.0050 (A)</v>
          </cell>
          <cell r="D4787" t="str">
            <v>Piso de pedra São Thomé, em placas de (30x30)cm, (38x38)cm, (48x48)cm e (58x58)cm com espessura de 2cm, inclusive argamassa de assentamento com espessura de 3,0cm.  Fornecimento e colocação. (desonerado)</v>
          </cell>
          <cell r="E4787" t="str">
            <v>m2</v>
          </cell>
          <cell r="F4787">
            <v>157.47</v>
          </cell>
        </row>
        <row r="4788">
          <cell r="C4788" t="str">
            <v>RV 14.90 Pisos Sintéticos</v>
          </cell>
        </row>
        <row r="4789">
          <cell r="C4789" t="str">
            <v>RV 14.90.0040 (/)</v>
          </cell>
          <cell r="D4789" t="str">
            <v>Camada amortecedora drenante para gramado sintético, de partículas de borracha SBR reciclada e peneirada, misturadas mecânicamente e aglutinadas com adesivo binder de poliuretano monocomponente, moldada no local com rolo temo-compactador e com espessura de 10mm.  Fornecimento e colocação. (desonerado)</v>
          </cell>
          <cell r="E4789" t="str">
            <v>m2</v>
          </cell>
          <cell r="F4789">
            <v>63.7</v>
          </cell>
        </row>
        <row r="4790">
          <cell r="C4790" t="str">
            <v>RV 14.90.0100 (/)</v>
          </cell>
          <cell r="D4790" t="str">
            <v>Revestimento em mantas pré-fabricadas, de partículas de borracha aglutinadas com poliuretano especial MDI, submetidas a 40t de compressão e laminados com espessura constante e densidade controlada de 760g/m3, fixada ao contrapiso com adesivo de poliuretano bicomponente e adicionado a 02 (duas) camadas superiores de líquido autonivelante de resina de poliuretano bicomponente na cor vermelha com grânulos finos de EPDM (0,5 a 1,5mm de diâmetro) aplicados em spray na proporção de 600g/m2 com superfície final sem emenda.  Fornecimento. (desonerado)</v>
          </cell>
          <cell r="E4790" t="str">
            <v>m2</v>
          </cell>
          <cell r="F4790">
            <v>506</v>
          </cell>
        </row>
        <row r="4791">
          <cell r="C4791" t="str">
            <v>RV 14.90.0103 (A)</v>
          </cell>
          <cell r="D4791" t="str">
            <v>Revestimento em mantas pré-fabricadas, de partículas de borracha aglutinadas com poliuretano especial MDI, submetidas a 40t de compressão e laminados com espessura constante e densidade controlada de 760g/m3, fixada com adesivo de poliuretano bicomponente e adicionado 02 (duas) camadas superiores de líquido autonivelante de resina de poliuretano bicomponente na cor vermelha com grânulos finos de EPDM (0,5 a 1,5mm de diâmetro) aplicados em Spray na proporção de 600g/m2 com superfície final sem emenda.  Fornecimento e colocação. (desonerado)</v>
          </cell>
          <cell r="E4791" t="str">
            <v>m2</v>
          </cell>
          <cell r="F4791">
            <v>602.72</v>
          </cell>
        </row>
        <row r="4792">
          <cell r="C4792" t="str">
            <v>RV 14.90.0106 (A)</v>
          </cell>
          <cell r="D4792" t="str">
            <v>Revestimento em mantas pré-fabricadas, de partículas de borracha aglutinadas com poliuretano especial MDI, submetidas a 40t de compressão e laminados com espessura constante e densidade controlada de 760g/m3, fixada com adesivo de poliuretano bicomponente e adicionado uma camada superior moldada no local de resina de poliuretano também bicomponente autonivelante especial na cor vermelha, recoberta com camada de grânulos de borracha especial EPDM de alta resistência ao uso (acima de 1,5 a 3,5mm de diâmetro).  Fornecimento e colocação. (desonerado)</v>
          </cell>
          <cell r="E4792" t="str">
            <v>m2</v>
          </cell>
          <cell r="F4792">
            <v>751.72</v>
          </cell>
        </row>
        <row r="4793">
          <cell r="C4793" t="str">
            <v>RV 14.90.0109 (A)</v>
          </cell>
          <cell r="D4793" t="str">
            <v>Revestimento em manta pré-fabricadas de alto impacto para piso de alta resistência, especial para academias e afins, composta de partículas de borracha especial SBR e grânulos coloridos de borracha EPDM, aglutinadas com poliuretano MDI, submetidas a 40t de compressão e laminadas com espessura constante de 6mm, dureza shore a 50 e densidade de 1000Kg/m3, colado com adesivo de poliuretano bi-componente a prova d'água.  Fornecimento e colocação. (desonerado)</v>
          </cell>
          <cell r="E4793" t="str">
            <v>m2</v>
          </cell>
          <cell r="F4793">
            <v>269.24</v>
          </cell>
        </row>
        <row r="4794">
          <cell r="C4794" t="str">
            <v>RV 14.90.0112 (A)</v>
          </cell>
          <cell r="D4794" t="str">
            <v>Revestimento em manta pré-fabricada composta de partículas selecionadas de borracha SBR e grânulos de espuma de poliuretano, aglutinadas com poliuretano MDI, submetida a 40t de compressão e laminadas com espessura constante de 8mm e densidade controlada.  Fornecimento e colocação. (desonerado)</v>
          </cell>
          <cell r="E4794" t="str">
            <v>m2</v>
          </cell>
          <cell r="F4794">
            <v>363.14</v>
          </cell>
        </row>
        <row r="4795">
          <cell r="C4795" t="str">
            <v>RV 14.95 Pisos de Alerta</v>
          </cell>
        </row>
        <row r="4796">
          <cell r="C4796" t="str">
            <v>RV 14.95.0050 (A)</v>
          </cell>
          <cell r="D4796" t="str">
            <v>Piso de alerta em placas marmorizadas vibro-prensadas, Tecnogran ou similar, com acabamento rústico, na cor cinza, inclusive contrapiso com espessura de 3cm.  Fornecimento e colocação. (desonerado)</v>
          </cell>
          <cell r="E4796" t="str">
            <v>m2</v>
          </cell>
          <cell r="F4796">
            <v>128.55000000000001</v>
          </cell>
        </row>
        <row r="4797">
          <cell r="C4797" t="str">
            <v>RV 14.95.0053 (A)</v>
          </cell>
          <cell r="D4797" t="str">
            <v>Piso de alerta em placas marmorizadas vibro-prensadas, Tecnogran ou similar, com acabamento rústico, na cor vermelha, inclusive contrapiso com espessura de 3cm.  Fornecimento e colocação. (desonerado)</v>
          </cell>
          <cell r="E4797" t="str">
            <v>m2</v>
          </cell>
          <cell r="F4797">
            <v>134.15</v>
          </cell>
        </row>
        <row r="4798">
          <cell r="C4798" t="str">
            <v>RV 14.95.0100 (/)</v>
          </cell>
          <cell r="D4798" t="str">
            <v>Piso de sinalização porcelanato linha ARQTEC Go ou Stop, Eliane ou similar, na cor Amarela, com peças de 25 x 25cm.  Fornecimento e assentamento. (desonerado)</v>
          </cell>
          <cell r="E4798" t="str">
            <v>m2</v>
          </cell>
          <cell r="F4798">
            <v>501.08</v>
          </cell>
        </row>
        <row r="4799">
          <cell r="C4799" t="str">
            <v>RV 14.95.0150 (/)</v>
          </cell>
          <cell r="D4799" t="str">
            <v>Piso de sinalização porcelanato linha ARQTEC Go ou Stop, Eliane ou similar, na cor Azul, com peças de 25 x 25cm.  Fornecimento e assentamento. (desonerado)</v>
          </cell>
          <cell r="E4799" t="str">
            <v>m2</v>
          </cell>
          <cell r="F4799">
            <v>495.97</v>
          </cell>
        </row>
        <row r="4801">
          <cell r="C4801" t="str">
            <v>RV 19.05 Acabamento em Superfície de Concreto</v>
          </cell>
        </row>
        <row r="4802">
          <cell r="C4802" t="str">
            <v>RV 19.05.0050 (/)</v>
          </cell>
          <cell r="D4802" t="str">
            <v>Acabamento de pedreiro em superfície de concreto projetado. (desonerado)</v>
          </cell>
          <cell r="E4802" t="str">
            <v>m2</v>
          </cell>
          <cell r="F4802">
            <v>30.35</v>
          </cell>
        </row>
        <row r="4803">
          <cell r="C4803" t="str">
            <v>RV 19.05.0150 (A)</v>
          </cell>
          <cell r="D4803" t="str">
            <v>Estucamento de concreto aparente sendo a argamassa de cimento, cal e areia fina no traço 1:3:5, com espessura de 2mm, sobre superfície limpa. (desonerado)</v>
          </cell>
          <cell r="E4803" t="str">
            <v>m2</v>
          </cell>
          <cell r="F4803">
            <v>8.5</v>
          </cell>
        </row>
        <row r="4804">
          <cell r="C4804" t="str">
            <v>RV 19.05.0250 (/)</v>
          </cell>
          <cell r="D4804" t="str">
            <v>Recomposição de camada de capeamento de concreto de pequenas espessuras em serviços de recuperação estrutural, exclusive o material. (desonerado)</v>
          </cell>
          <cell r="E4804" t="str">
            <v>m2</v>
          </cell>
          <cell r="F4804">
            <v>25.76</v>
          </cell>
        </row>
        <row r="4806">
          <cell r="C4806" t="str">
            <v>RV 24.05 Isolamento Térmico</v>
          </cell>
        </row>
        <row r="4807">
          <cell r="C4807" t="str">
            <v>RV 24.05.0050 (A)</v>
          </cell>
          <cell r="D4807" t="str">
            <v>Placa de isopor com 30mm de espessura.  Fornecimento. (desonerado)</v>
          </cell>
          <cell r="E4807" t="str">
            <v>m2</v>
          </cell>
          <cell r="F4807">
            <v>7.33</v>
          </cell>
        </row>
        <row r="4808">
          <cell r="C4808" t="str">
            <v>RV 24.10 Isolamento Acústico</v>
          </cell>
        </row>
        <row r="4809">
          <cell r="C4809" t="str">
            <v>RV 24.10.0050 (A)</v>
          </cell>
          <cell r="D4809" t="str">
            <v>Forro acústico Armstrong ou similar, tipo Cirrus RH 70, de (625x625)mm, perfil Javelin, para áreas superiores a 100m2, exclusive despesas com andaimes, fretes e estruturas auxiliares.  Fornecimento e colocação. (desonerado)</v>
          </cell>
          <cell r="E4809" t="str">
            <v>m2</v>
          </cell>
          <cell r="F4809">
            <v>273.22000000000003</v>
          </cell>
        </row>
        <row r="4810">
          <cell r="C4810" t="str">
            <v>RV 24.10.0053 (A)</v>
          </cell>
          <cell r="D4810" t="str">
            <v>Forro acústico Armstrong ou similar, tipo Fine Fissured RH 90 Tegular, de (625x625)mm, perfil Javelin, para áreas superiores a 100m2, exclusives despesas com andaimes, fretes e estruturas auxiliares.  Fornecimento e colocação. (desonerado)</v>
          </cell>
          <cell r="E4810" t="str">
            <v>m2</v>
          </cell>
          <cell r="F4810">
            <v>138.69</v>
          </cell>
        </row>
        <row r="4811">
          <cell r="C4811" t="str">
            <v>RV 24.10.0100 (A)</v>
          </cell>
          <cell r="D4811" t="str">
            <v>Forro acústico, em gesso cartonado, exclusive materiais de acabamento, despesas com andaimes e transporte.  Fornecimento e colocação. (desonerado)</v>
          </cell>
          <cell r="E4811" t="str">
            <v>m2</v>
          </cell>
          <cell r="F4811">
            <v>65.48</v>
          </cell>
        </row>
        <row r="4812">
          <cell r="C4812" t="str">
            <v>RV 24.10.0150 (A)</v>
          </cell>
          <cell r="D4812" t="str">
            <v>Lã de vidro com  espessura de 1".  Fornecimento. (desonerado)</v>
          </cell>
          <cell r="E4812" t="str">
            <v>m2</v>
          </cell>
          <cell r="F4812">
            <v>7.82</v>
          </cell>
        </row>
        <row r="4813">
          <cell r="C4813" t="str">
            <v>RV 24.10.0200 (/)</v>
          </cell>
          <cell r="D4813" t="str">
            <v>Painel Wall (Fibrowall) ou similar, para uso em alvenaria, em lã de vidro, na espessura de 40mm, com chapa nas dimensões de (1,20x2,10)m, na cor natural e elevação FW1 (painel cego).  Fornecimento. (desonerado)</v>
          </cell>
          <cell r="E4813" t="str">
            <v>un</v>
          </cell>
          <cell r="F4813">
            <v>233.22</v>
          </cell>
        </row>
        <row r="4814">
          <cell r="C4814" t="str">
            <v>RV 24.10.0203 (/)</v>
          </cell>
          <cell r="D4814" t="str">
            <v>Painel Wall (Fibrowall) ou similar, para uso em piso, em lã de vidro, maciço, na espessura de 40mm, com chapa nas dimensões de (1,20x2,50)m, na cor natural e elevação FW1 (painel cego).  Fornecimento. (desonerado)</v>
          </cell>
          <cell r="E4814" t="str">
            <v>un</v>
          </cell>
          <cell r="F4814">
            <v>301.89999999999998</v>
          </cell>
        </row>
        <row r="4815">
          <cell r="C4815" t="str">
            <v>RV 24.10.0250 (A)</v>
          </cell>
          <cell r="D4815" t="str">
            <v>Revestimento de paredes, 25mm de espessura, da Climatex ou similar.  Fornecimento e colocação. (desonerado)</v>
          </cell>
          <cell r="E4815" t="str">
            <v>m2</v>
          </cell>
          <cell r="F4815">
            <v>158.69999999999999</v>
          </cell>
        </row>
        <row r="4816">
          <cell r="C4816" t="str">
            <v>RV 24.10.0500 (/)</v>
          </cell>
          <cell r="D4816" t="str">
            <v>Revestimento acustíco em espuma de polioretano 35mm de espessura, Sonex ou similar, na cor grafite. Fornecimento e colocação. (desonerado)</v>
          </cell>
          <cell r="E4816" t="str">
            <v>m2</v>
          </cell>
          <cell r="F4816">
            <v>115.27</v>
          </cell>
        </row>
        <row r="4818">
          <cell r="C4818" t="str">
            <v>RV 29.05 Rodapés</v>
          </cell>
        </row>
        <row r="4819">
          <cell r="C4819" t="str">
            <v>RV 29.05.0025 (A)</v>
          </cell>
          <cell r="D4819" t="str">
            <v>Rodapé de ardósia cinza polida, com 7 cm de altura, assente em pasta de cimento.  Fornecimento e colocação. (desonerado)</v>
          </cell>
          <cell r="E4819" t="str">
            <v>m</v>
          </cell>
          <cell r="F4819">
            <v>12.56</v>
          </cell>
        </row>
        <row r="4820">
          <cell r="C4820" t="str">
            <v>RV 29.05.0050 (B)</v>
          </cell>
          <cell r="D4820" t="str">
            <v>Rodapé cerâmico linha cargo plus na cor white, gray ou bone da Eliane ou similar, com 15cm de altura, assentado com argamassa colante tipo AC III Ligamax Performance da Eliane ou similar e rejuntado com produto em pó monocomponente tipo II junta Plus superaditivado da Eliane ou similar. Fornecimento e colocacao. (desonerado)</v>
          </cell>
          <cell r="E4820" t="str">
            <v>m</v>
          </cell>
          <cell r="F4820">
            <v>17.100000000000001</v>
          </cell>
        </row>
        <row r="4821">
          <cell r="C4821" t="str">
            <v>RV 29.05.0100 (A)</v>
          </cell>
          <cell r="D4821" t="str">
            <v>Rodapé cerâmico com 10 cm de altura, assente em pasta de cimento.  Fornecimento e colocação. (desonerado)</v>
          </cell>
          <cell r="E4821" t="str">
            <v>m</v>
          </cell>
          <cell r="F4821">
            <v>14.78</v>
          </cell>
        </row>
        <row r="4822">
          <cell r="C4822" t="str">
            <v>RV 29.05.0200 (/)</v>
          </cell>
          <cell r="D4822" t="str">
            <v>Rodapé de madeira aparelhada, com seção de (5 x 2)cm, pregado em tacos embutidos na alvenaria. (desonerado)</v>
          </cell>
          <cell r="E4822" t="str">
            <v>m</v>
          </cell>
          <cell r="F4822">
            <v>15.2</v>
          </cell>
        </row>
        <row r="4823">
          <cell r="C4823" t="str">
            <v>RV 29.05.0250 (/)</v>
          </cell>
          <cell r="D4823" t="str">
            <v>Rodapé de madeira aparelhada, com seção de (7 x 2)cm, pregado em tacos embutidos na alvenaria. (desonerado)</v>
          </cell>
          <cell r="E4823" t="str">
            <v>m</v>
          </cell>
          <cell r="F4823">
            <v>17.43</v>
          </cell>
        </row>
        <row r="4824">
          <cell r="C4824" t="str">
            <v>RV 29.05.0500 (/)</v>
          </cell>
          <cell r="D4824" t="str">
            <v>Rodapé de PVC tipo "plano" ou "curvo", h = 7,5cm, para pisos vinílicos, tipo Paviflex ou similar. Fornecimento e colocação. (desonerado)</v>
          </cell>
          <cell r="E4824" t="str">
            <v>m</v>
          </cell>
          <cell r="F4824">
            <v>15.32</v>
          </cell>
        </row>
        <row r="4825">
          <cell r="C4825" t="str">
            <v>RV 29.05.0550 (/)</v>
          </cell>
          <cell r="D4825" t="str">
            <v>Rodapé de PVC tipo hospitalar, "plano" e "curvo", h = 7,5cm, para pisos vinílicos, tipo Paviflex ou similar. Fornecimento e colocação. (desonerado)</v>
          </cell>
          <cell r="E4825" t="str">
            <v>m</v>
          </cell>
          <cell r="F4825">
            <v>19.39</v>
          </cell>
        </row>
        <row r="4826">
          <cell r="C4826" t="str">
            <v>RV 29.05.1011 (/)</v>
          </cell>
          <cell r="D4826" t="str">
            <v>Rodapé em  porcelanato, com 8cm de altura, linha Essencial Granilite Cinza STR Boldt, Portobello ou similar, assente sobre superfície em osso com argamassa de cimento, saibro e areia no traço 1:2:3, e rejuntado com rejunte E-flex de Portobello ou similar. Fornecimento e colocação. (desonerado)</v>
          </cell>
          <cell r="E4826" t="str">
            <v>m</v>
          </cell>
          <cell r="F4826">
            <v>30.44</v>
          </cell>
        </row>
        <row r="4830">
          <cell r="C4830" t="str">
            <v>SC 04.05 Demolição, Remoção e Arrancamento - Serviços Manuais</v>
          </cell>
        </row>
        <row r="4831">
          <cell r="C4831" t="str">
            <v>SC 04.05.0050 (/)</v>
          </cell>
          <cell r="D4831" t="str">
            <v>Arrancamento de aparelhos de iluminação, inclusive lâmpadas. (desonerado)</v>
          </cell>
          <cell r="E4831" t="str">
            <v>un</v>
          </cell>
          <cell r="F4831">
            <v>4.4800000000000004</v>
          </cell>
        </row>
        <row r="4832">
          <cell r="C4832" t="str">
            <v>SC 04.05.0100 (/)</v>
          </cell>
          <cell r="D4832" t="str">
            <v>Arrancamento de aparelhos sanitários. (desonerado)</v>
          </cell>
          <cell r="E4832" t="str">
            <v>un</v>
          </cell>
          <cell r="F4832">
            <v>15.44</v>
          </cell>
        </row>
        <row r="4833">
          <cell r="C4833" t="str">
            <v>SC 04.05.0150 (/)</v>
          </cell>
          <cell r="D4833" t="str">
            <v>Arrancamento de bancada de pia ou banca seca de até 1m de altura por até 0,80m de largura. (desonerado)</v>
          </cell>
          <cell r="E4833" t="str">
            <v>m</v>
          </cell>
          <cell r="F4833">
            <v>32.24</v>
          </cell>
        </row>
        <row r="4834">
          <cell r="C4834" t="str">
            <v>SC 04.05.0200 (/)</v>
          </cell>
          <cell r="D4834" t="str">
            <v>Arrancamento de grades, gradis, alambrados, cercas e portões. (desonerado)</v>
          </cell>
          <cell r="E4834" t="str">
            <v>m2</v>
          </cell>
          <cell r="F4834">
            <v>12.97</v>
          </cell>
        </row>
        <row r="4835">
          <cell r="C4835" t="str">
            <v>SC 04.05.0250 (/)</v>
          </cell>
          <cell r="D4835" t="str">
            <v>Arrancamento de meios-fios, de granito ou concreto retos ou curvos, inclusive afastamento lateral dentro do canteiro de serviço. (desonerado)</v>
          </cell>
          <cell r="E4835" t="str">
            <v>m</v>
          </cell>
          <cell r="F4835">
            <v>14.27</v>
          </cell>
        </row>
        <row r="4836">
          <cell r="C4836" t="str">
            <v>SC 04.05.0300 (/)</v>
          </cell>
          <cell r="D4836" t="str">
            <v>Arrancamento de paralelepípedos, inclusive afastamento lateral dentro do canteiro de serviço. (desonerado)</v>
          </cell>
          <cell r="E4836" t="str">
            <v>m2</v>
          </cell>
          <cell r="F4836">
            <v>6.49</v>
          </cell>
        </row>
        <row r="4837">
          <cell r="C4837" t="str">
            <v>SC 04.05.0350 (/)</v>
          </cell>
          <cell r="D4837" t="str">
            <v>Arrancamento de portas, janelas e caixilhos de ar condicionado ou outros. (desonerado)</v>
          </cell>
          <cell r="E4837" t="str">
            <v>un</v>
          </cell>
          <cell r="F4837">
            <v>18.75</v>
          </cell>
        </row>
        <row r="4838">
          <cell r="C4838" t="str">
            <v>SC 04.05.0400 (/)</v>
          </cell>
          <cell r="D4838" t="str">
            <v>Arrancamento de tentos ou travessões, de granito ou concreto, inclusive afastamento lateral dentro do canteiro de serviço. (desonerado)</v>
          </cell>
          <cell r="E4838" t="str">
            <v>m</v>
          </cell>
          <cell r="F4838">
            <v>16.86</v>
          </cell>
        </row>
        <row r="4839">
          <cell r="C4839" t="str">
            <v>SC 04.05.0450 (/)</v>
          </cell>
          <cell r="D4839" t="str">
            <v>Arrancamento de tubos de concreto e manilhas cerâmicas com diâmetro de 0,10m a 0,30m, inclusive empilhamento lateral dentro do canteiro de serviço. (desonerado)</v>
          </cell>
          <cell r="E4839" t="str">
            <v>m</v>
          </cell>
          <cell r="F4839">
            <v>8.43</v>
          </cell>
        </row>
        <row r="4840">
          <cell r="C4840" t="str">
            <v>SC 04.05.0500 (/)</v>
          </cell>
          <cell r="D4840" t="str">
            <v>Arrancamento de tubos de concreto e manilhas cerâmicas com diâmetro de 0,40m a 0,60m, inclusive empilhamento lateral dentro do canteiro de serviço. (desonerado)</v>
          </cell>
          <cell r="E4840" t="str">
            <v>m</v>
          </cell>
          <cell r="F4840">
            <v>11.67</v>
          </cell>
        </row>
        <row r="4841">
          <cell r="C4841" t="str">
            <v>SC 04.05.0550 (/)</v>
          </cell>
          <cell r="D4841" t="str">
            <v>Arrancamento de tubulação de ferro galvanizado, sem escavação ou rasgo em alvenaria. (desonerado)</v>
          </cell>
          <cell r="E4841" t="str">
            <v>m</v>
          </cell>
          <cell r="F4841">
            <v>4.4800000000000004</v>
          </cell>
        </row>
        <row r="4842">
          <cell r="C4842" t="str">
            <v>SC 04.05.0601 (/)</v>
          </cell>
          <cell r="D4842" t="str">
            <v>Demolição manual de alvenaria de pedra argamassada, inclusive empilhamento lateral dentro do canteiro de serviço. (desonerado)</v>
          </cell>
          <cell r="E4842" t="str">
            <v>m3</v>
          </cell>
          <cell r="F4842">
            <v>89.37</v>
          </cell>
        </row>
        <row r="4843">
          <cell r="C4843" t="str">
            <v>SC 04.05.0650 (/)</v>
          </cell>
          <cell r="D4843" t="str">
            <v>Demolição manual de alvenaria de pedra seca, inclusive empilhamento dentro do canteiro de serviço. (desonerado)</v>
          </cell>
          <cell r="E4843" t="str">
            <v>m3</v>
          </cell>
          <cell r="F4843">
            <v>59.58</v>
          </cell>
        </row>
        <row r="4844">
          <cell r="C4844" t="str">
            <v>SC 04.05.0700 (A)</v>
          </cell>
          <cell r="D4844" t="str">
            <v>Demolição manual de alvenaria de tijolos furados, inclusive empilhamento dentro do canteiro de serviço. (desonerado)</v>
          </cell>
          <cell r="E4844" t="str">
            <v>m3</v>
          </cell>
          <cell r="F4844">
            <v>67.03</v>
          </cell>
        </row>
        <row r="4845">
          <cell r="C4845" t="str">
            <v>SC 04.05.0750 (A)</v>
          </cell>
          <cell r="D4845" t="str">
            <v>Demolição manual de alvenaria de tijolos maciços inclusive empilhamento dentro do canteiro de serviço. (desonerado)</v>
          </cell>
          <cell r="E4845" t="str">
            <v>m3</v>
          </cell>
          <cell r="F4845">
            <v>81.93</v>
          </cell>
        </row>
        <row r="4846">
          <cell r="C4846" t="str">
            <v>SC 04.05.0800 (A)</v>
          </cell>
          <cell r="D4846" t="str">
            <v>Demolição manual de base suporte, contrapiso, camada regularizadora ou de assentamento de tacos, cerâmicas e azulejos, exclusive estes revestimentos. (desonerado)</v>
          </cell>
          <cell r="E4846" t="str">
            <v>m2</v>
          </cell>
          <cell r="F4846">
            <v>9.07</v>
          </cell>
        </row>
        <row r="4847">
          <cell r="C4847" t="str">
            <v>SC 04.05.0850 (/)</v>
          </cell>
          <cell r="D4847" t="str">
            <v>Demolição manual de concreto simples com empilhamento lateral dentro do canteiro do serviço. (desonerado)</v>
          </cell>
          <cell r="E4847" t="str">
            <v>m3</v>
          </cell>
          <cell r="F4847">
            <v>178.74</v>
          </cell>
        </row>
        <row r="4848">
          <cell r="C4848" t="str">
            <v>SC 04.05.0900 (/)</v>
          </cell>
          <cell r="D4848" t="str">
            <v>Demolição manual de concreto armado estando as peças em posição espacial sobre o terreno ou plano horizontal de trabalho, inclusive o empilhamento lateral dentro do canteiro. (desonerado)</v>
          </cell>
          <cell r="E4848" t="str">
            <v>m3</v>
          </cell>
          <cell r="F4848">
            <v>253.16</v>
          </cell>
        </row>
        <row r="4849">
          <cell r="C4849" t="str">
            <v>SC 04.05.0950 (/)</v>
          </cell>
          <cell r="D4849" t="str">
            <v>Demolição manual de concreto armado compreendendo pilares, vigas e lajes, em estrutura apresentando posição espacial, inclusive empilhamento lateral dentro do canteiro. (desonerado)</v>
          </cell>
          <cell r="E4849" t="str">
            <v>m3</v>
          </cell>
          <cell r="F4849">
            <v>253.22</v>
          </cell>
        </row>
        <row r="4850">
          <cell r="C4850" t="str">
            <v>SC 04.05.1000 (/)</v>
          </cell>
          <cell r="D4850" t="str">
            <v>Demolição de divisórias de placas de marmorite. (desonerado)</v>
          </cell>
          <cell r="E4850" t="str">
            <v>m2</v>
          </cell>
          <cell r="F4850">
            <v>10.37</v>
          </cell>
        </row>
        <row r="4851">
          <cell r="C4851" t="str">
            <v>SC 04.05.1050 (/)</v>
          </cell>
          <cell r="D4851" t="str">
            <v>Demolição de filme (película) de impermeabilização e respectiva tela de poliéster tipo Denver ou similar, Hey'di Cryl ou similar. (desonerado)</v>
          </cell>
          <cell r="E4851" t="str">
            <v>m2</v>
          </cell>
          <cell r="F4851">
            <v>12.3</v>
          </cell>
        </row>
        <row r="4852">
          <cell r="C4852" t="str">
            <v>SC 04.05.1100 (/)</v>
          </cell>
          <cell r="D4852" t="str">
            <v>Demolição manual de pavimentação de concreto asfaltico de 5cm de espessura. (desonerado)</v>
          </cell>
          <cell r="E4852" t="str">
            <v>m3</v>
          </cell>
          <cell r="F4852">
            <v>161.19999999999999</v>
          </cell>
        </row>
        <row r="4853">
          <cell r="C4853" t="str">
            <v>SC 04.05.1150 (/)</v>
          </cell>
          <cell r="D4853" t="str">
            <v>Demolição manual de pavimentação de macadame betuminoso, inclusive afastamento lateral dentro do canteiro de serviço. (desonerado)</v>
          </cell>
          <cell r="E4853" t="str">
            <v>m3</v>
          </cell>
          <cell r="F4853">
            <v>47.98</v>
          </cell>
        </row>
        <row r="4854">
          <cell r="C4854" t="str">
            <v>SC 04.05.1200 (/)</v>
          </cell>
          <cell r="D4854" t="str">
            <v>Demolição manual de piso de alta resistência tipo Marmorite, Oxicret, Korodur ou similar. (desonerado)</v>
          </cell>
          <cell r="E4854" t="str">
            <v>m2</v>
          </cell>
          <cell r="F4854">
            <v>19.46</v>
          </cell>
        </row>
        <row r="4855">
          <cell r="C4855" t="str">
            <v>SC 04.05.1250 (/)</v>
          </cell>
          <cell r="D4855" t="str">
            <v>Demolição manual de piso cimentado, exclusive a base de concreto, inclusive empilhamento lateral dentro do canteiro de serviço. (desonerado)</v>
          </cell>
          <cell r="E4855" t="str">
            <v>m2</v>
          </cell>
          <cell r="F4855">
            <v>9.07</v>
          </cell>
        </row>
        <row r="4856">
          <cell r="C4856" t="str">
            <v>SC 04.05.1300 (/)</v>
          </cell>
          <cell r="D4856" t="str">
            <v>Demolição manual de piso cimentado e da respectiva base de concreto, ou passeio de concreto, inclusive afastamento lateral dentro do canteiro de serviço. (desonerado)</v>
          </cell>
          <cell r="E4856" t="str">
            <v>m2</v>
          </cell>
          <cell r="F4856">
            <v>17.63</v>
          </cell>
        </row>
        <row r="4857">
          <cell r="C4857" t="str">
            <v>SC 04.05.1350 (/)</v>
          </cell>
          <cell r="D4857" t="str">
            <v>Demolição de piso de ladrilho cerâmico, inclusive argamassa do contrapiso com até 5cm de espessura. (desonerado)</v>
          </cell>
          <cell r="E4857" t="str">
            <v>m2</v>
          </cell>
          <cell r="F4857">
            <v>12.93</v>
          </cell>
        </row>
        <row r="4858">
          <cell r="C4858" t="str">
            <v>SC 04.05.1400 (/)</v>
          </cell>
          <cell r="D4858" t="str">
            <v>Demolição de revestimento em argamassa de cal e areia ou cimento e saibro. (desonerado)</v>
          </cell>
          <cell r="E4858" t="str">
            <v>m2</v>
          </cell>
          <cell r="F4858">
            <v>6.49</v>
          </cell>
        </row>
        <row r="4859">
          <cell r="C4859" t="str">
            <v>SC 04.05.1450 (/)</v>
          </cell>
          <cell r="D4859" t="str">
            <v>Demolição de revestimento em azulejos, cerâmicas, mármores ou lambris. (desonerado)</v>
          </cell>
          <cell r="E4859" t="str">
            <v>m2</v>
          </cell>
          <cell r="F4859">
            <v>15.56</v>
          </cell>
        </row>
        <row r="4860">
          <cell r="C4860" t="str">
            <v>SC 04.05.1500 (/)</v>
          </cell>
          <cell r="D4860" t="str">
            <v>Demolição de revestimento em argamassa de cimento e areia em parede. (desonerado)</v>
          </cell>
          <cell r="E4860" t="str">
            <v>m2</v>
          </cell>
          <cell r="F4860">
            <v>19.46</v>
          </cell>
        </row>
        <row r="4861">
          <cell r="C4861" t="str">
            <v>SC 04.05.1550 (/)</v>
          </cell>
          <cell r="D4861" t="str">
            <v>Demolição de revestimento de argamassa de cimento e areia em reservatórios ou em superfícies de concreto, inclusive limpeza com escovão de aço, exclusive jato de água ou ar. (desonerado)</v>
          </cell>
          <cell r="E4861" t="str">
            <v>m2</v>
          </cell>
          <cell r="F4861">
            <v>35.01</v>
          </cell>
        </row>
        <row r="4862">
          <cell r="C4862" t="str">
            <v>SC 04.05.1600 (/)</v>
          </cell>
          <cell r="D4862" t="str">
            <v>Demolição de revestimento de soleiras, peitoris ou escadas. (desonerado)</v>
          </cell>
          <cell r="E4862" t="str">
            <v>m2</v>
          </cell>
          <cell r="F4862">
            <v>8.0299999999999994</v>
          </cell>
        </row>
        <row r="4863">
          <cell r="C4863" t="str">
            <v>SC 04.05.1650 (/)</v>
          </cell>
          <cell r="D4863" t="str">
            <v>Demolição de rodapé de alta resistência, tipo Marmorite, Oxicret ou Korodur ou similar. (desonerado)</v>
          </cell>
          <cell r="E4863" t="str">
            <v>m</v>
          </cell>
          <cell r="F4863">
            <v>5.71</v>
          </cell>
        </row>
        <row r="4864">
          <cell r="C4864" t="str">
            <v>SC 04.05.1700 (/)</v>
          </cell>
          <cell r="D4864" t="str">
            <v>Recolocação de tacos soltos usando pixe, pedrisco e argamassa de cimento e saibro no traço 1:6 com remoção de base existente. (desonerado)</v>
          </cell>
          <cell r="E4864" t="str">
            <v>m2</v>
          </cell>
          <cell r="F4864">
            <v>83.81</v>
          </cell>
        </row>
        <row r="4865">
          <cell r="C4865" t="str">
            <v>SC 04.05.1750 (/)</v>
          </cell>
          <cell r="D4865" t="str">
            <v>Remoção de armários, balcões construídos com compensado de madeira. (desonerado)</v>
          </cell>
          <cell r="E4865" t="str">
            <v>m2</v>
          </cell>
          <cell r="F4865">
            <v>11.29</v>
          </cell>
        </row>
        <row r="4866">
          <cell r="C4866" t="str">
            <v>SC 04.05.1800 (/)</v>
          </cell>
          <cell r="D4866" t="str">
            <v>Remoção de calhas e condutores. (desonerado)</v>
          </cell>
          <cell r="E4866" t="str">
            <v>m</v>
          </cell>
          <cell r="F4866">
            <v>2.6</v>
          </cell>
        </row>
        <row r="4867">
          <cell r="C4867" t="str">
            <v>SC 04.05.1850 (/)</v>
          </cell>
          <cell r="D4867" t="str">
            <v>Remoção cuidadosa da camada de capeamento de concreto armado visando a exposição da armadura, usando cinzel e ponteiro. (desonerado)</v>
          </cell>
          <cell r="E4867" t="str">
            <v>m3</v>
          </cell>
          <cell r="F4867">
            <v>2278.41</v>
          </cell>
        </row>
        <row r="4868">
          <cell r="C4868" t="str">
            <v>SC 04.05.1900 (/)</v>
          </cell>
          <cell r="D4868" t="str">
            <v>Remoção de cobertura de chapas onduladas de alumínio, medida em projeção horizontal, exclusive madeiramento. (desonerado)</v>
          </cell>
          <cell r="E4868" t="str">
            <v>m2</v>
          </cell>
          <cell r="F4868">
            <v>6.45</v>
          </cell>
        </row>
        <row r="4869">
          <cell r="C4869" t="str">
            <v>SC 04.05.1950 (/)</v>
          </cell>
          <cell r="D4869" t="str">
            <v>Remoção de cobertura de telhas de alumínio, exclusive suporte, estrutura ou madeiramento, medida pela projeção horizontal. (desonerado)</v>
          </cell>
          <cell r="E4869" t="str">
            <v>m2</v>
          </cell>
          <cell r="F4869">
            <v>6.18</v>
          </cell>
        </row>
        <row r="4870">
          <cell r="C4870" t="str">
            <v>SC 04.05.2000 (/)</v>
          </cell>
          <cell r="D4870" t="str">
            <v>Remoção de cobertura de telha colonial, medida em projeção horizontal, exclusive madeiramento. (desonerado)</v>
          </cell>
          <cell r="E4870" t="str">
            <v>m2</v>
          </cell>
          <cell r="F4870">
            <v>14.02</v>
          </cell>
        </row>
        <row r="4871">
          <cell r="C4871" t="str">
            <v>SC 04.05.2050 (/)</v>
          </cell>
          <cell r="D4871" t="str">
            <v>Remoção de cobertura de telha colonial, inclusive madeiramento, medido o conjunto em projeção horizontal. (desonerado)</v>
          </cell>
          <cell r="E4871" t="str">
            <v>m2</v>
          </cell>
          <cell r="F4871">
            <v>26.31</v>
          </cell>
        </row>
        <row r="4872">
          <cell r="C4872" t="str">
            <v>SC 04.05.2100 (/)</v>
          </cell>
          <cell r="D4872" t="str">
            <v>Remoção de cobertura de telha francesa, medida em projeção horizontal, exclusive madeiramento. (desonerado)</v>
          </cell>
          <cell r="E4872" t="str">
            <v>m2</v>
          </cell>
          <cell r="F4872">
            <v>10.85</v>
          </cell>
        </row>
        <row r="4873">
          <cell r="C4873" t="str">
            <v>SC 04.05.2150 (/)</v>
          </cell>
          <cell r="D4873" t="str">
            <v>Remoção de cobertura de telha francesa, inclusive madeiramento, medido o conjunto em projeção horizontal. (desonerado)</v>
          </cell>
          <cell r="E4873" t="str">
            <v>m2</v>
          </cell>
          <cell r="F4873">
            <v>24.11</v>
          </cell>
        </row>
        <row r="4874">
          <cell r="C4874" t="str">
            <v>SC 04.05.2200 (/)</v>
          </cell>
          <cell r="D4874" t="str">
            <v>Remoção de cobertura de telha de fibro-cimento convencional ondulada, medida em projeção horizontal, exclusive madeiramento. (desonerado)</v>
          </cell>
          <cell r="E4874" t="str">
            <v>m2</v>
          </cell>
          <cell r="F4874">
            <v>8.25</v>
          </cell>
        </row>
        <row r="4875">
          <cell r="C4875" t="str">
            <v>SC 04.05.2250 (/)</v>
          </cell>
          <cell r="D4875" t="str">
            <v>Remoção de cobertura de telha fibro-cimento, tipo calha 43 ou 49 ou similar, medida em projeção horizontal, exclusive o madeiramento. (desonerado)</v>
          </cell>
          <cell r="E4875" t="str">
            <v>m2</v>
          </cell>
          <cell r="F4875">
            <v>8.82</v>
          </cell>
        </row>
        <row r="4876">
          <cell r="C4876" t="str">
            <v>SC 04.05.2300 (/)</v>
          </cell>
          <cell r="D4876" t="str">
            <v>Remoção de cobertura de telha de fibro-cimento, tipo calha 43 ou 49 ou similar, medido o conjunto em projeção horizontal, inclusive madeiramento. (desonerado)</v>
          </cell>
          <cell r="E4876" t="str">
            <v>m2</v>
          </cell>
          <cell r="F4876">
            <v>12.58</v>
          </cell>
        </row>
        <row r="4877">
          <cell r="C4877" t="str">
            <v>SC 04.05.2350 (/)</v>
          </cell>
          <cell r="D4877" t="str">
            <v>Remoção de cobertura de telha fibro-cimento, tipo calha 90 ou metálica tipo Tekno ou similar, medida em projeção horizontal, exclusive madeiramento. (desonerado)</v>
          </cell>
          <cell r="E4877" t="str">
            <v>m2</v>
          </cell>
          <cell r="F4877">
            <v>6.78</v>
          </cell>
        </row>
        <row r="4878">
          <cell r="C4878" t="str">
            <v>SC 04.05.2400 (/)</v>
          </cell>
          <cell r="D4878" t="str">
            <v>Remoção de cobertura de telha de fibro-cimento, tipo calha 90, ou metálica tipo Tekno ou similar, medido o conjunto em projeção horizontal, inclusive madeiramento. (desonerado)</v>
          </cell>
          <cell r="E4878" t="str">
            <v>m2</v>
          </cell>
          <cell r="F4878">
            <v>9.68</v>
          </cell>
        </row>
        <row r="4879">
          <cell r="C4879" t="str">
            <v>SC 04.05.2450 (/)</v>
          </cell>
          <cell r="D4879" t="str">
            <v>Remoção de cobertura de telha de fibro-cimento convencional, ondulada, inclusive madeiramento medindo o conjunto em projeção horizontal. (desonerado)</v>
          </cell>
          <cell r="E4879" t="str">
            <v>m2</v>
          </cell>
          <cell r="F4879">
            <v>11.27</v>
          </cell>
        </row>
        <row r="4880">
          <cell r="C4880" t="str">
            <v>SC 04.05.2500 (/)</v>
          </cell>
          <cell r="D4880" t="str">
            <v>Remoção de divisórias de madeira, Eucatex, Duratex ou similar. (desonerado)</v>
          </cell>
          <cell r="E4880" t="str">
            <v>m2</v>
          </cell>
          <cell r="F4880">
            <v>6.49</v>
          </cell>
        </row>
        <row r="4881">
          <cell r="C4881" t="str">
            <v>SC 04.05.2550 (/)</v>
          </cell>
          <cell r="D4881" t="str">
            <v>Remoção cuidadosa de camada de proteção de impermeabilização. (desonerado)</v>
          </cell>
          <cell r="E4881" t="str">
            <v>m2</v>
          </cell>
          <cell r="F4881">
            <v>16.21</v>
          </cell>
        </row>
        <row r="4882">
          <cell r="C4882" t="str">
            <v>SC 04.05.2600 (/)</v>
          </cell>
          <cell r="D4882" t="str">
            <v>Retirada de impermeabilização flexível (asfalto, Igol, etc.), inclusive afastamento lateral, dentro do canteiro de serviço; exclusive camada de proteção. (desonerado)</v>
          </cell>
          <cell r="E4882" t="str">
            <v>m2</v>
          </cell>
          <cell r="F4882">
            <v>5.29</v>
          </cell>
        </row>
        <row r="4883">
          <cell r="C4883" t="str">
            <v>SC 04.05.2650 (/)</v>
          </cell>
          <cell r="D4883" t="str">
            <v>Remoção de forro de estuque. (desonerado)</v>
          </cell>
          <cell r="E4883" t="str">
            <v>m2</v>
          </cell>
          <cell r="F4883">
            <v>9.07</v>
          </cell>
        </row>
        <row r="4884">
          <cell r="C4884" t="str">
            <v>SC 04.05.2700 (/)</v>
          </cell>
          <cell r="D4884" t="str">
            <v>Remoção de forro de frisos de madeira, Eucatex ou similar ou tábuas, exclusive o engradamento. (desonerado)</v>
          </cell>
          <cell r="E4884" t="str">
            <v>m2</v>
          </cell>
          <cell r="F4884">
            <v>9.26</v>
          </cell>
        </row>
        <row r="4885">
          <cell r="C4885" t="str">
            <v>SC 04.05.2750 (/)</v>
          </cell>
          <cell r="D4885" t="str">
            <v>Remoção de frisos de assoalho. (desonerado)</v>
          </cell>
          <cell r="E4885" t="str">
            <v>m2</v>
          </cell>
          <cell r="F4885">
            <v>11.58</v>
          </cell>
        </row>
        <row r="4886">
          <cell r="C4886" t="str">
            <v>SC 04.05.2800 (/)</v>
          </cell>
          <cell r="D4886" t="str">
            <v>Remoção de leito filtrante. (desonerado)</v>
          </cell>
          <cell r="E4886" t="str">
            <v>m3</v>
          </cell>
          <cell r="F4886">
            <v>16.34</v>
          </cell>
        </row>
        <row r="4887">
          <cell r="C4887" t="str">
            <v>SC 04.05.2850 (/)</v>
          </cell>
          <cell r="D4887" t="str">
            <v>Remoção de madeiramento de cobertura de telhas francesas. (desonerado)</v>
          </cell>
          <cell r="E4887" t="str">
            <v>m2</v>
          </cell>
          <cell r="F4887">
            <v>13.6</v>
          </cell>
        </row>
        <row r="4888">
          <cell r="C4888" t="str">
            <v>SC 04.05.2900 (/)</v>
          </cell>
          <cell r="D4888" t="str">
            <v>Remoção manual de passeio de pedra portuguesa, inclusive farofa ou colchão de assentamento com até 5cm de espessura. (desonerado)</v>
          </cell>
          <cell r="E4888" t="str">
            <v>m2</v>
          </cell>
          <cell r="F4888">
            <v>7.13</v>
          </cell>
        </row>
        <row r="4889">
          <cell r="C4889" t="str">
            <v>SC 04.05.2950 (/)</v>
          </cell>
          <cell r="D4889" t="str">
            <v>Remoção manual de pavimentação de lajões de granito em passeio, inclusive farofa ou colchão de assentamento com até 5cm de espessura. (desonerado)</v>
          </cell>
          <cell r="E4889" t="str">
            <v>m2</v>
          </cell>
          <cell r="F4889">
            <v>15.56</v>
          </cell>
        </row>
        <row r="4890">
          <cell r="C4890" t="str">
            <v>SC 04.05.3000 (/)</v>
          </cell>
          <cell r="D4890" t="str">
            <v>Remoção manual de pavimentação tipo Blokret ou similar, inclusive farofa ou colchão de assentamento com até 5cm de espessura. (desonerado)</v>
          </cell>
          <cell r="E4890" t="str">
            <v>m2</v>
          </cell>
          <cell r="F4890">
            <v>4.54</v>
          </cell>
        </row>
        <row r="4891">
          <cell r="C4891" t="str">
            <v>SC 04.05.3050 (/)</v>
          </cell>
          <cell r="D4891" t="str">
            <v>Remoção de peitoris. (desonerado)</v>
          </cell>
          <cell r="E4891" t="str">
            <v>m</v>
          </cell>
          <cell r="F4891">
            <v>48.18</v>
          </cell>
        </row>
        <row r="4892">
          <cell r="C4892" t="str">
            <v>SC 04.05.3100 (A)</v>
          </cell>
          <cell r="D4892" t="str">
            <v>Remoção de piso de tacos, inclusive argamassa do contrapiso até 5cm de espessura. (desonerado)</v>
          </cell>
          <cell r="E4892" t="str">
            <v>m2</v>
          </cell>
          <cell r="F4892">
            <v>12.93</v>
          </cell>
        </row>
        <row r="4893">
          <cell r="C4893" t="str">
            <v>SC 04.05.3150 (/)</v>
          </cell>
          <cell r="D4893" t="str">
            <v>Remoção de placas de revestimento Paviflex ou similar, inclusive a remoção do resíduo de cola com escovão de aço, espátula e/ou palha de aço. (desonerado)</v>
          </cell>
          <cell r="E4893" t="str">
            <v>m2</v>
          </cell>
          <cell r="F4893">
            <v>4.54</v>
          </cell>
        </row>
        <row r="4894">
          <cell r="C4894" t="str">
            <v>SC 04.05.3200 (/)</v>
          </cell>
          <cell r="D4894" t="str">
            <v>Remoção de tapete de nylon ou carpete colado no piso e retirada do resíduo de cola com espátula ou palha de aço. (desonerado)</v>
          </cell>
          <cell r="E4894" t="str">
            <v>m2</v>
          </cell>
          <cell r="F4894">
            <v>10.37</v>
          </cell>
        </row>
        <row r="4895">
          <cell r="C4895" t="str">
            <v>SC 04.05.3250 (/)</v>
          </cell>
          <cell r="D4895" t="str">
            <v>Remoção de tubulação de ferro fundido com diâmetro nominal de 50mm a 300mm, exclusive escavação e reaterro. (desonerado)</v>
          </cell>
          <cell r="E4895" t="str">
            <v>m</v>
          </cell>
          <cell r="F4895">
            <v>33.03</v>
          </cell>
        </row>
        <row r="4896">
          <cell r="C4896" t="str">
            <v>SC 04.05.3300 (/)</v>
          </cell>
          <cell r="D4896" t="str">
            <v>Remoção de tubulação de ferro fundido com diâmetro nominal de 400mm a 600mm, exclusive escavação e reaterro. (desonerado)</v>
          </cell>
          <cell r="E4896" t="str">
            <v>m</v>
          </cell>
          <cell r="F4896">
            <v>66.37</v>
          </cell>
        </row>
        <row r="4897">
          <cell r="C4897" t="str">
            <v>SC 04.05.3350 (/)</v>
          </cell>
          <cell r="D4897" t="str">
            <v>Remoção de tubulação de ferro fundido com diâmetro nominal de 700mm a 1200mm, exclusive escavação e reaterro. (desonerado)</v>
          </cell>
          <cell r="E4897" t="str">
            <v>m</v>
          </cell>
          <cell r="F4897">
            <v>162.07</v>
          </cell>
        </row>
        <row r="4898">
          <cell r="C4898" t="str">
            <v>SC 04.05.3400 (/)</v>
          </cell>
          <cell r="D4898" t="str">
            <v>Remoção de tubo de concreto com diâmetro nominal acima de 1500mm. (desonerado)</v>
          </cell>
          <cell r="E4898" t="str">
            <v>m</v>
          </cell>
          <cell r="F4898">
            <v>284.51</v>
          </cell>
        </row>
        <row r="4899">
          <cell r="C4899" t="str">
            <v>SC 04.10 Demolição e Arrancamento - Serviço com Equipamento</v>
          </cell>
        </row>
        <row r="4900">
          <cell r="C4900" t="str">
            <v>SC 04.10.0050 (/)</v>
          </cell>
          <cell r="D4900" t="str">
            <v>Arrancamento de tampão de ferro fundido (tampa e colar). (desonerado)</v>
          </cell>
          <cell r="E4900" t="str">
            <v>un</v>
          </cell>
          <cell r="F4900">
            <v>41.89</v>
          </cell>
        </row>
        <row r="4901">
          <cell r="C4901" t="str">
            <v>SC 04.10.0100 (/)</v>
          </cell>
          <cell r="D4901" t="str">
            <v>Demolição, com equipamento de ar comprimido, de passeio cimentado com espessura até 10cm, inclusive afastamento lateral dentro do canteiro de serviços. (desonerado)</v>
          </cell>
          <cell r="E4901" t="str">
            <v>m2</v>
          </cell>
          <cell r="F4901">
            <v>8.5</v>
          </cell>
        </row>
        <row r="4902">
          <cell r="C4902" t="str">
            <v>SC 04.10.0150 (/)</v>
          </cell>
          <cell r="D4902" t="str">
            <v>Demolição, com equipamento de ar comprimido, de pisos ou pavimento de concreto simples, inclusive afastamento lateral dentro de canteiro de serviços. (desonerado)</v>
          </cell>
          <cell r="E4902" t="str">
            <v>m3</v>
          </cell>
          <cell r="F4902">
            <v>114.8</v>
          </cell>
        </row>
        <row r="4903">
          <cell r="C4903" t="str">
            <v>SC 04.10.0200 (/)</v>
          </cell>
          <cell r="D4903" t="str">
            <v>Demolição, com equipamento de ar comprimido, de pavimentação de concreto simples, com 15cm de espessura, inclusive afastamento lateral dentro do canteiro de serviços. (desonerado)</v>
          </cell>
          <cell r="E4903" t="str">
            <v>m2</v>
          </cell>
          <cell r="F4903">
            <v>17.89</v>
          </cell>
        </row>
        <row r="4904">
          <cell r="C4904" t="str">
            <v>SC 04.10.0250 (/)</v>
          </cell>
          <cell r="D4904" t="str">
            <v>Demolição, com equipamento de ar comprimido, de pavimentação de concreto simples, com 20cm de espessura, inclusive afastamento lateral dentro do canteiro de serviços. (desonerado)</v>
          </cell>
          <cell r="E4904" t="str">
            <v>m2</v>
          </cell>
          <cell r="F4904">
            <v>22.39</v>
          </cell>
        </row>
        <row r="4905">
          <cell r="C4905" t="str">
            <v>SC 04.10.0300 (/)</v>
          </cell>
          <cell r="D4905" t="str">
            <v>Demolição, com equipamento de ar comprimido, de pisos ou pavimento de concreto armado, inclusive afastamento lateral dentro de canteiro de serviços. (desonerado)</v>
          </cell>
          <cell r="E4905" t="str">
            <v>m3</v>
          </cell>
          <cell r="F4905">
            <v>195.16</v>
          </cell>
        </row>
        <row r="4906">
          <cell r="C4906" t="str">
            <v>SC 04.10.0350 (/)</v>
          </cell>
          <cell r="D4906" t="str">
            <v>Demolição, com equipamento de ar comprimido, de pavimentação de concreto asfáltico, com 5cm de espessura, inclusive afastamento lateral dentro do canteiro de serviços. (desonerado)</v>
          </cell>
          <cell r="E4906" t="str">
            <v>m2</v>
          </cell>
          <cell r="F4906">
            <v>13.43</v>
          </cell>
        </row>
        <row r="4907">
          <cell r="C4907" t="str">
            <v>SC 04.10.0400 (/)</v>
          </cell>
          <cell r="D4907" t="str">
            <v>Demolição, com equipamento de ar comprimido, de pavimentação de concreto asfáltico, com 10cm de espessura, inclusive afastamento lateral dentro do canteiro de serviços. (desonerado)</v>
          </cell>
          <cell r="E4907" t="str">
            <v>m2</v>
          </cell>
          <cell r="F4907">
            <v>20.13</v>
          </cell>
        </row>
        <row r="4908">
          <cell r="C4908" t="str">
            <v>SC 04.10.0450 (/)</v>
          </cell>
          <cell r="D4908" t="str">
            <v>Demolição, com equipamento de ar comprimido, de pavimentação de concreto asfáltico, com 5cm de espessura, em faixas de até 1,20m de largura, inclusive afastamento lateral dentro do canteiro de serviços. (desonerado)</v>
          </cell>
          <cell r="E4908" t="str">
            <v>m2</v>
          </cell>
          <cell r="F4908">
            <v>15.78</v>
          </cell>
        </row>
        <row r="4909">
          <cell r="C4909" t="str">
            <v>SC 04.10.0500 (/)</v>
          </cell>
          <cell r="D4909" t="str">
            <v>Demolição, com equipamento de ar comprimido, de pavimentação de concreto asfáltico, com 10cm de espessura, em faixas de até 1,20m de largura, inclusive afastamento lateral dentro do canteiro de serviços. (desonerado)</v>
          </cell>
          <cell r="E4909" t="str">
            <v>m2</v>
          </cell>
          <cell r="F4909">
            <v>23.65</v>
          </cell>
        </row>
        <row r="4910">
          <cell r="C4910" t="str">
            <v>SC 04.10.0550 (/)</v>
          </cell>
          <cell r="D4910" t="str">
            <v>Demolição, com equipamento de ar comprimido, de massas de concreto simples, exceto pisos ou pavimentos, inclusive afastamento lateral dentro do canteiro de serviços. (desonerado)</v>
          </cell>
          <cell r="E4910" t="str">
            <v>m3</v>
          </cell>
          <cell r="F4910">
            <v>89.54</v>
          </cell>
        </row>
        <row r="4911">
          <cell r="C4911" t="str">
            <v>SC 04.10.0600 (/)</v>
          </cell>
          <cell r="D4911" t="str">
            <v>Demolição, com equipamento de ar comprimido, de massas de concreto armado, exceto pisos ou pavimentos, inclusive afastamento lateral dentro do canteiro de serviços. (desonerado)</v>
          </cell>
          <cell r="E4911" t="str">
            <v>m3</v>
          </cell>
          <cell r="F4911">
            <v>152.22</v>
          </cell>
        </row>
        <row r="4912">
          <cell r="C4912" t="str">
            <v>SC 04.10.0650 (/)</v>
          </cell>
          <cell r="D4912" t="str">
            <v>Demolição cuidadosa, com equipamento de ar comprimido, de concreto armado, visando à exposição ou retirada de armadura. (desonerado)</v>
          </cell>
          <cell r="E4912" t="str">
            <v>m3</v>
          </cell>
          <cell r="F4912">
            <v>1507.74</v>
          </cell>
        </row>
        <row r="4913">
          <cell r="C4913" t="str">
            <v>SC 04.15 Retirada de Escombros</v>
          </cell>
        </row>
        <row r="4914">
          <cell r="C4914" t="str">
            <v>SC 04.15.0050 (A)</v>
          </cell>
          <cell r="D4914" t="str">
            <v>Calha fechada, de tábuas de madeira serrada, com seção de (0,45 x 0,45)m, para descida de escombros, com aproveitamento da madeira 2 vezes, com colocação. (desonerado)</v>
          </cell>
          <cell r="E4914" t="str">
            <v>m</v>
          </cell>
          <cell r="F4914">
            <v>74.63</v>
          </cell>
        </row>
        <row r="4915">
          <cell r="C4915" t="str">
            <v>SC 04.15.0100 (A)</v>
          </cell>
          <cell r="D4915" t="str">
            <v>Descida de escombros por calhas fechadas, de tábuas de Pinho de 3ª ou similar. (desonerado)</v>
          </cell>
          <cell r="E4915" t="str">
            <v>m3</v>
          </cell>
          <cell r="F4915">
            <v>19.46</v>
          </cell>
        </row>
        <row r="4916">
          <cell r="C4916" t="str">
            <v>SC 04.15.0150 (A)</v>
          </cell>
          <cell r="D4916" t="str">
            <v>Ensacamento e transporte de escombros em sacos plásticos, desde um pavimento elevado até o térreo, utilizando elevador. (desonerado)</v>
          </cell>
          <cell r="E4916" t="str">
            <v>m3</v>
          </cell>
          <cell r="F4916">
            <v>25.94</v>
          </cell>
        </row>
        <row r="4917">
          <cell r="C4917" t="str">
            <v>SC 04.15.0200 (A)</v>
          </cell>
          <cell r="D4917" t="str">
            <v>Ensacamento e transporte de escombros em sacos plásticos, desde um pavimento elevado até o térreo, utilizando a escada do prédio. (desonerado)</v>
          </cell>
          <cell r="E4917" t="str">
            <v>m3</v>
          </cell>
          <cell r="F4917">
            <v>38.9</v>
          </cell>
        </row>
        <row r="4918">
          <cell r="C4918" t="str">
            <v>SC 04.20 Apicoamento e Furação de Concreto</v>
          </cell>
        </row>
        <row r="4919">
          <cell r="C4919" t="str">
            <v>SC 04.20.0051 (/)</v>
          </cell>
          <cell r="D4919" t="str">
            <v>Apicoamento manual de concreto, em superfícies horizontais (pisos), inclusive correção de falhas. (desonerado)</v>
          </cell>
          <cell r="E4919" t="str">
            <v>m2</v>
          </cell>
          <cell r="F4919">
            <v>3.24</v>
          </cell>
        </row>
        <row r="4920">
          <cell r="C4920" t="str">
            <v>SC 04.20.0101 (/)</v>
          </cell>
          <cell r="D4920" t="str">
            <v>Apicoamento manual de concreto, em superfícies horizontais (tetos), inclusive correção de falhas. (desonerado)</v>
          </cell>
          <cell r="E4920" t="str">
            <v>m2</v>
          </cell>
          <cell r="F4920">
            <v>9.7200000000000006</v>
          </cell>
        </row>
        <row r="4921">
          <cell r="C4921" t="str">
            <v>SC 04.20.0151 (/)</v>
          </cell>
          <cell r="D4921" t="str">
            <v>Apicoamento manual de concreto, em superfícies verticais, inclusive correção de falhas. (desonerado)</v>
          </cell>
          <cell r="E4921" t="str">
            <v>m2</v>
          </cell>
          <cell r="F4921">
            <v>5.19</v>
          </cell>
        </row>
        <row r="4922">
          <cell r="C4922" t="str">
            <v>SC 04.20.0200 (/)</v>
          </cell>
          <cell r="D4922" t="str">
            <v>Furação de concreto, a ponteiro, tendo o furo de (5x5x7)cm. (desonerado)</v>
          </cell>
          <cell r="E4922" t="str">
            <v>un</v>
          </cell>
          <cell r="F4922">
            <v>25.94</v>
          </cell>
        </row>
        <row r="4923">
          <cell r="C4923" t="str">
            <v>SC 04.20.0250 (/)</v>
          </cell>
          <cell r="D4923" t="str">
            <v>Furação de concreto, a ponteiro, tendo o furo (10x10x15)cm. (desonerado)</v>
          </cell>
          <cell r="E4923" t="str">
            <v>un</v>
          </cell>
          <cell r="F4923">
            <v>58.36</v>
          </cell>
        </row>
        <row r="4924">
          <cell r="C4924" t="str">
            <v>SC 04.20.0300 (/)</v>
          </cell>
          <cell r="D4924" t="str">
            <v>Perfuração de concreto com perfuratriz pneumática. (desonerado)</v>
          </cell>
          <cell r="E4924" t="str">
            <v>m</v>
          </cell>
          <cell r="F4924">
            <v>74.28</v>
          </cell>
        </row>
        <row r="4926">
          <cell r="C4926" t="str">
            <v>SC 09.05 Mão-de-Obra</v>
          </cell>
        </row>
        <row r="4927">
          <cell r="C4927" t="str">
            <v>SC 09.05.0050 (/)</v>
          </cell>
          <cell r="D4927" t="str">
            <v>Ajudante de montador eletromecânico (inclusive encargos sociais). (desonerado)</v>
          </cell>
          <cell r="E4927" t="str">
            <v>h</v>
          </cell>
          <cell r="F4927">
            <v>11.07</v>
          </cell>
        </row>
        <row r="4928">
          <cell r="C4928" t="str">
            <v>SC 09.05.0150 (/)</v>
          </cell>
          <cell r="D4928" t="str">
            <v>Arboricultor (inclusive encargos sociais). (desonerado)</v>
          </cell>
          <cell r="E4928" t="str">
            <v>h</v>
          </cell>
          <cell r="F4928">
            <v>18.28</v>
          </cell>
        </row>
        <row r="4929">
          <cell r="C4929" t="str">
            <v>SC 09.05.0200 (/)</v>
          </cell>
          <cell r="D4929" t="str">
            <v>Armador de construção civil (inclusive encargos sociais). (desonerado)</v>
          </cell>
          <cell r="E4929" t="str">
            <v>h</v>
          </cell>
          <cell r="F4929">
            <v>17.899999999999999</v>
          </cell>
        </row>
        <row r="4930">
          <cell r="C4930" t="str">
            <v>SC 09.05.0250 (/)</v>
          </cell>
          <cell r="D4930" t="str">
            <v>Bombeiro hidráulico (inclusive encargos sociais). (desonerado)</v>
          </cell>
          <cell r="E4930" t="str">
            <v>h</v>
          </cell>
          <cell r="F4930">
            <v>17.899999999999999</v>
          </cell>
        </row>
        <row r="4931">
          <cell r="C4931" t="str">
            <v>SC 09.05.0300 (/)</v>
          </cell>
          <cell r="D4931" t="str">
            <v>Calceteiro (inclusive encargos sociais). (desonerado)</v>
          </cell>
          <cell r="E4931" t="str">
            <v>h</v>
          </cell>
          <cell r="F4931">
            <v>17.899999999999999</v>
          </cell>
        </row>
        <row r="4932">
          <cell r="C4932" t="str">
            <v>SC 09.05.0350 (/)</v>
          </cell>
          <cell r="D4932" t="str">
            <v>Carpinteiro de forma (inclusive encargos sociais). (desonerado)</v>
          </cell>
          <cell r="E4932" t="str">
            <v>h</v>
          </cell>
          <cell r="F4932">
            <v>17.899999999999999</v>
          </cell>
        </row>
        <row r="4933">
          <cell r="C4933" t="str">
            <v>SC 09.05.0400 (/)</v>
          </cell>
          <cell r="D4933" t="str">
            <v>Carpinteiro de esquadrias (inclusive encargos sociais). (desonerado)</v>
          </cell>
          <cell r="E4933" t="str">
            <v>h</v>
          </cell>
          <cell r="F4933">
            <v>19.27</v>
          </cell>
        </row>
        <row r="4934">
          <cell r="C4934" t="str">
            <v>SC 09.05.0450 (/)</v>
          </cell>
          <cell r="D4934" t="str">
            <v>Eletricista (inclusive encargos sociais). (desonerado)</v>
          </cell>
          <cell r="E4934" t="str">
            <v>h</v>
          </cell>
          <cell r="F4934">
            <v>17.899999999999999</v>
          </cell>
        </row>
        <row r="4935">
          <cell r="C4935" t="str">
            <v>SC 09.05.0550 (/)</v>
          </cell>
          <cell r="D4935" t="str">
            <v>Estucador (inclusive encargos sociais). (desonerado)</v>
          </cell>
          <cell r="E4935" t="str">
            <v>h</v>
          </cell>
          <cell r="F4935">
            <v>19.27</v>
          </cell>
        </row>
        <row r="4936">
          <cell r="C4936" t="str">
            <v>SC 09.05.0600 (/)</v>
          </cell>
          <cell r="D4936" t="str">
            <v>Gesseiro (inclusive encargos sociais). (desonerado)</v>
          </cell>
          <cell r="E4936" t="str">
            <v>h</v>
          </cell>
          <cell r="F4936">
            <v>17.899999999999999</v>
          </cell>
        </row>
        <row r="4937">
          <cell r="C4937" t="str">
            <v>SC 09.05.0650 (/)</v>
          </cell>
          <cell r="D4937" t="str">
            <v>Hortelão (inclusive encargos sociais). (desonerado)</v>
          </cell>
          <cell r="E4937" t="str">
            <v>h</v>
          </cell>
          <cell r="F4937">
            <v>18.28</v>
          </cell>
        </row>
        <row r="4938">
          <cell r="C4938" t="str">
            <v>SC 09.05.0700 (/)</v>
          </cell>
          <cell r="D4938" t="str">
            <v>Jardineiro (inclusive encargos sociais). (desonerado)</v>
          </cell>
          <cell r="E4938" t="str">
            <v>h</v>
          </cell>
          <cell r="F4938">
            <v>18.28</v>
          </cell>
        </row>
        <row r="4939">
          <cell r="C4939" t="str">
            <v>SC 09.05.0750 (/)</v>
          </cell>
          <cell r="D4939" t="str">
            <v>Ladrilheiro (inclusive encargos sociais). (desonerado)</v>
          </cell>
          <cell r="E4939" t="str">
            <v>h</v>
          </cell>
          <cell r="F4939">
            <v>19.27</v>
          </cell>
        </row>
        <row r="4940">
          <cell r="C4940" t="str">
            <v>SC 09.05.0800 (/)</v>
          </cell>
          <cell r="D4940" t="str">
            <v>Marceneiro (inclusive encargos sociais). (desonerado)</v>
          </cell>
          <cell r="E4940" t="str">
            <v>h</v>
          </cell>
          <cell r="F4940">
            <v>19.27</v>
          </cell>
        </row>
        <row r="4941">
          <cell r="C4941" t="str">
            <v>SC 09.05.0850 (/)</v>
          </cell>
          <cell r="D4941" t="str">
            <v>Marroeiro (inclusive encargos sociais). (desonerado)</v>
          </cell>
          <cell r="E4941" t="str">
            <v>h</v>
          </cell>
          <cell r="F4941">
            <v>12.66</v>
          </cell>
        </row>
        <row r="4942">
          <cell r="C4942" t="str">
            <v>SC 09.05.0900 (/)</v>
          </cell>
          <cell r="D4942" t="str">
            <v>Marteleteiro (inclusive encargos sociais). (desonerado)</v>
          </cell>
          <cell r="E4942" t="str">
            <v>h</v>
          </cell>
          <cell r="F4942">
            <v>17.899999999999999</v>
          </cell>
        </row>
        <row r="4943">
          <cell r="C4943" t="str">
            <v>SC 09.05.0950 (/)</v>
          </cell>
          <cell r="D4943" t="str">
            <v>Mecânico de hidráulica (inclusive encargos sociais). (desonerado)</v>
          </cell>
          <cell r="E4943" t="str">
            <v>h</v>
          </cell>
          <cell r="F4943">
            <v>10.08</v>
          </cell>
        </row>
        <row r="4944">
          <cell r="C4944" t="str">
            <v>SC 09.05.1000 (/)</v>
          </cell>
          <cell r="D4944" t="str">
            <v>Mecânico de refrigeração (inclusive encargos sociais). (desonerado)</v>
          </cell>
          <cell r="E4944" t="str">
            <v>h</v>
          </cell>
          <cell r="F4944">
            <v>10.08</v>
          </cell>
        </row>
        <row r="4945">
          <cell r="C4945" t="str">
            <v>SC 09.05.1050 (/)</v>
          </cell>
          <cell r="D4945" t="str">
            <v>Museólogo restaurador (inclusive encargos sociais). (desonerado)</v>
          </cell>
          <cell r="E4945" t="str">
            <v>h</v>
          </cell>
          <cell r="F4945">
            <v>50.85</v>
          </cell>
        </row>
        <row r="4946">
          <cell r="C4946" t="str">
            <v>SC 09.05.1100 (/)</v>
          </cell>
          <cell r="D4946" t="str">
            <v>Operador de máquinas em construção civil (inclusive encargos sociais). (desonerado)</v>
          </cell>
          <cell r="E4946" t="str">
            <v>h</v>
          </cell>
          <cell r="F4946">
            <v>20.12</v>
          </cell>
        </row>
        <row r="4947">
          <cell r="C4947" t="str">
            <v>SC 09.05.1200 (/)</v>
          </cell>
          <cell r="D4947" t="str">
            <v>Pedreiro (inclusive encargos sociais). (desonerado)</v>
          </cell>
          <cell r="E4947" t="str">
            <v>h</v>
          </cell>
          <cell r="F4947">
            <v>19.27</v>
          </cell>
        </row>
        <row r="4948">
          <cell r="C4948" t="str">
            <v>SC 09.05.1250 (/)</v>
          </cell>
          <cell r="D4948" t="str">
            <v>Pintor (inclusive encargos sociais). (desonerado)</v>
          </cell>
          <cell r="E4948" t="str">
            <v>h</v>
          </cell>
          <cell r="F4948">
            <v>17.899999999999999</v>
          </cell>
        </row>
        <row r="4949">
          <cell r="C4949" t="str">
            <v>SC 09.05.1300 (/)</v>
          </cell>
          <cell r="D4949" t="str">
            <v>Pintor de letras (inclusive encargos sociais). (desonerado)</v>
          </cell>
          <cell r="E4949" t="str">
            <v>h</v>
          </cell>
          <cell r="F4949">
            <v>17.899999999999999</v>
          </cell>
        </row>
        <row r="4950">
          <cell r="C4950" t="str">
            <v>SC 09.05.1350 (/)</v>
          </cell>
          <cell r="D4950" t="str">
            <v>Rastilheiro (inclusive encargos sociais). (desonerado)</v>
          </cell>
          <cell r="E4950" t="str">
            <v>h</v>
          </cell>
          <cell r="F4950">
            <v>18.649999999999999</v>
          </cell>
        </row>
        <row r="4951">
          <cell r="C4951" t="str">
            <v>SC 09.05.1400 (/)</v>
          </cell>
          <cell r="D4951" t="str">
            <v>Serralheiro (inclusive encargos sociais). (desonerado)</v>
          </cell>
          <cell r="E4951" t="str">
            <v>h</v>
          </cell>
          <cell r="F4951">
            <v>17.899999999999999</v>
          </cell>
        </row>
        <row r="4952">
          <cell r="C4952" t="str">
            <v>SC 09.05.1450 (/)</v>
          </cell>
          <cell r="D4952" t="str">
            <v>Servente (inclusive encargos sociais). (desonerado)</v>
          </cell>
          <cell r="E4952" t="str">
            <v>h</v>
          </cell>
          <cell r="F4952">
            <v>12.97</v>
          </cell>
        </row>
        <row r="4953">
          <cell r="C4953" t="str">
            <v>SC 09.05.1500 (/)</v>
          </cell>
          <cell r="D4953" t="str">
            <v>Soldador em construção civil (inclusive encargos sociais). (desonerado)</v>
          </cell>
          <cell r="E4953" t="str">
            <v>h</v>
          </cell>
          <cell r="F4953">
            <v>17.899999999999999</v>
          </cell>
        </row>
        <row r="4954">
          <cell r="C4954" t="str">
            <v>SC 09.10 Serviços de Operação de Tráfego</v>
          </cell>
        </row>
        <row r="4955">
          <cell r="C4955" t="str">
            <v>SC 09.10.0050 (/)</v>
          </cell>
          <cell r="D4955" t="str">
            <v>Operador de tráfego, nível ajudante, com todo o seu EPI, colete, capa, boné, apito, (inclusive encargos sociais). (desonerado)</v>
          </cell>
          <cell r="E4955" t="str">
            <v>h</v>
          </cell>
          <cell r="F4955">
            <v>13.81</v>
          </cell>
        </row>
        <row r="4956">
          <cell r="C4956" t="str">
            <v>SC 09.10.0100 (/)</v>
          </cell>
          <cell r="D4956" t="str">
            <v>Operador de tráfego, nível júnior, com todo o seu EPI, colete, capa, boné, apito, (inclusive encargos sociais). (desonerado)</v>
          </cell>
          <cell r="E4956" t="str">
            <v>h</v>
          </cell>
          <cell r="F4956">
            <v>13.81</v>
          </cell>
        </row>
        <row r="4957">
          <cell r="C4957" t="str">
            <v>SC 09.10.0150 (/)</v>
          </cell>
          <cell r="D4957" t="str">
            <v>Operador de tráfego, nível sênior, com todo o seu EPI, colete, capa, boné, apito, (inclusive encargos sociais). (desonerado)</v>
          </cell>
          <cell r="E4957" t="str">
            <v>h</v>
          </cell>
          <cell r="F4957">
            <v>16.8</v>
          </cell>
        </row>
        <row r="4958">
          <cell r="C4958" t="str">
            <v>SC 09.10.0200 (/)</v>
          </cell>
          <cell r="D4958" t="str">
            <v>Auxiliar de Inspetor de Tráfego com experiência em serviço de operação de tráfego em rodovias, vias de trânsito rápido e arterial, por no mínimo, 01 (um) ano comprovável. EPIs e encargos sociais inclusos. (desonerado)</v>
          </cell>
          <cell r="E4958" t="str">
            <v>h</v>
          </cell>
          <cell r="F4958">
            <v>23.61</v>
          </cell>
        </row>
        <row r="4959">
          <cell r="C4959" t="str">
            <v>SC 09.10.0250 (/)</v>
          </cell>
          <cell r="D4959" t="str">
            <v>Inspetor de Tráfego com experiência em serviço de operação de tráfego em rodovias, vias de trânsito rápido e arterial, por no mínimo, 02 (dois) anos comprováveis. EPIs e encargos sociais inclusos. (desonerado)</v>
          </cell>
          <cell r="E4959" t="str">
            <v>h</v>
          </cell>
          <cell r="F4959">
            <v>23.17</v>
          </cell>
        </row>
        <row r="4960">
          <cell r="C4960" t="str">
            <v>SC 09.10.0300 (/)</v>
          </cell>
          <cell r="D4960" t="str">
            <v>Inspetor Geral de Tráfego com experiência em serviço de operação de tráfego em rodovias, vias de trânsito rápido e arterial por, no mínimo, 03 (três) anos comprováveis. EPIs e encargos sociais inclusos. (desonerado)</v>
          </cell>
          <cell r="E4960" t="str">
            <v>h</v>
          </cell>
          <cell r="F4960">
            <v>35.49</v>
          </cell>
        </row>
        <row r="4961">
          <cell r="C4961" t="str">
            <v>SC 09.10.0350 (/)</v>
          </cell>
          <cell r="D4961" t="str">
            <v>Controlador de Tráfego. EPIs e encargos sociais inclusos. (desonerado)</v>
          </cell>
          <cell r="E4961" t="str">
            <v>h</v>
          </cell>
          <cell r="F4961">
            <v>13.15</v>
          </cell>
        </row>
        <row r="4962">
          <cell r="C4962" t="str">
            <v>SC 09.10.0400 (/)</v>
          </cell>
          <cell r="D4962" t="str">
            <v>Controlador de Tráfego Motociclista. EPIs e encargos sociais inclusos. (desonerado)</v>
          </cell>
          <cell r="E4962" t="str">
            <v>h</v>
          </cell>
          <cell r="F4962">
            <v>13.15</v>
          </cell>
        </row>
        <row r="4964">
          <cell r="C4964" t="str">
            <v>SC 14.05 Fornecimentos</v>
          </cell>
        </row>
        <row r="4965">
          <cell r="C4965" t="str">
            <v>SC 14.05.0050 (/)</v>
          </cell>
          <cell r="D4965" t="str">
            <v>Água comercial.  Fornecimento, exclusive transporte. (desonerado)</v>
          </cell>
          <cell r="E4965" t="str">
            <v>m3</v>
          </cell>
          <cell r="F4965">
            <v>12.06</v>
          </cell>
        </row>
        <row r="4966">
          <cell r="C4966" t="str">
            <v>SC 14.05.0100 (/)</v>
          </cell>
          <cell r="D4966" t="str">
            <v>Aditivo de reciclagem para mistura asfáltica à quente AR-5. (desonerado)</v>
          </cell>
          <cell r="E4966" t="str">
            <v>t</v>
          </cell>
          <cell r="F4966">
            <v>4867</v>
          </cell>
        </row>
        <row r="4967">
          <cell r="C4967" t="str">
            <v>SC 14.05.0150 (/)</v>
          </cell>
          <cell r="D4967" t="str">
            <v>Areia grossa lavada, inclusive transporte ate 20Km. Fornecimento. (desonerado)</v>
          </cell>
          <cell r="E4967" t="str">
            <v>m3</v>
          </cell>
          <cell r="F4967">
            <v>64.2</v>
          </cell>
        </row>
        <row r="4968">
          <cell r="C4968" t="str">
            <v>SC 14.05.0200 (/)</v>
          </cell>
          <cell r="D4968" t="str">
            <v>Asfalto diluído tipo cura rápida CR-250. (desonerado)</v>
          </cell>
          <cell r="E4968" t="str">
            <v>t</v>
          </cell>
          <cell r="F4968">
            <v>7880.95</v>
          </cell>
        </row>
        <row r="4969">
          <cell r="C4969" t="str">
            <v>SC 14.05.0225 (/)</v>
          </cell>
          <cell r="D4969" t="str">
            <v>Barra chata de aço, de 1"x1/4".  Fornecimento. (desonerado)</v>
          </cell>
          <cell r="E4969" t="str">
            <v>Kg</v>
          </cell>
          <cell r="F4969">
            <v>3.83</v>
          </cell>
        </row>
        <row r="4970">
          <cell r="C4970" t="str">
            <v>SC 14.05.0250 (/)</v>
          </cell>
          <cell r="D4970" t="str">
            <v>Cimento Portland, tipo 320, saco de 50Kg.  Fornecimento. (desonerado)</v>
          </cell>
          <cell r="E4970" t="str">
            <v>Kg</v>
          </cell>
          <cell r="F4970">
            <v>0.33</v>
          </cell>
        </row>
        <row r="4971">
          <cell r="C4971" t="str">
            <v>SC 14.05.0300 (/)</v>
          </cell>
          <cell r="D4971" t="str">
            <v>Emulsão asfáltica catiônica, tipo ruptura média - RM-1C. (desonerado)</v>
          </cell>
          <cell r="E4971" t="str">
            <v>t</v>
          </cell>
          <cell r="F4971">
            <v>3190</v>
          </cell>
        </row>
        <row r="4972">
          <cell r="C4972" t="str">
            <v>SC 14.05.0325 (/)</v>
          </cell>
          <cell r="D4972" t="str">
            <v>Gel para plantio de espécies vegetais (polímero hidrorretentor). Fornecimento. (desonerado)</v>
          </cell>
          <cell r="E4972" t="str">
            <v>Kg</v>
          </cell>
          <cell r="F4972">
            <v>21.26</v>
          </cell>
        </row>
        <row r="4973">
          <cell r="C4973" t="str">
            <v>SC 14.05.0350 (/)</v>
          </cell>
          <cell r="D4973" t="str">
            <v>Óleo combustível B1.  Fornecimento. (desonerado)</v>
          </cell>
          <cell r="E4973" t="str">
            <v>Kg</v>
          </cell>
          <cell r="F4973">
            <v>3.1</v>
          </cell>
        </row>
        <row r="4974">
          <cell r="C4974" t="str">
            <v>SC 14.05.0400 (/)</v>
          </cell>
          <cell r="D4974" t="str">
            <v>Pó-de-pedra, inclusive transporte até 20km.  Fornecimento. (desonerado)</v>
          </cell>
          <cell r="E4974" t="str">
            <v>m3</v>
          </cell>
          <cell r="F4974">
            <v>57.6</v>
          </cell>
        </row>
        <row r="4975">
          <cell r="C4975" t="str">
            <v>SC 14.05.0425 (/)</v>
          </cell>
          <cell r="D4975" t="str">
            <v>Brita nº 0, inclusive transporte ate 20Km. Fornecimento. (desonerado)</v>
          </cell>
          <cell r="E4975" t="str">
            <v>m3</v>
          </cell>
          <cell r="F4975">
            <v>94.75</v>
          </cell>
        </row>
        <row r="4976">
          <cell r="C4976" t="str">
            <v>SC 14.05.0450 (/)</v>
          </cell>
          <cell r="D4976" t="str">
            <v>Brita nº 1 ou 2, inclusive transporte ate 20Km. Fornecimento. (desonerado)</v>
          </cell>
          <cell r="E4976" t="str">
            <v>m3</v>
          </cell>
          <cell r="F4976">
            <v>90.88</v>
          </cell>
        </row>
        <row r="4977">
          <cell r="C4977" t="str">
            <v>SC 14.05.0500 (/)</v>
          </cell>
          <cell r="D4977" t="str">
            <v>Brita nº 3, inclusive transporte até 20Km.  Fornecimento. (desonerado)</v>
          </cell>
          <cell r="E4977" t="str">
            <v>m3</v>
          </cell>
          <cell r="F4977">
            <v>82.22</v>
          </cell>
        </row>
        <row r="4978">
          <cell r="C4978" t="str">
            <v>SC 14.05.0525 (/)</v>
          </cell>
          <cell r="D4978" t="str">
            <v>Perfil "I" de aço carbono, padrão americano, de 8"x4".  Fornecimento. (desonerado)</v>
          </cell>
          <cell r="E4978" t="str">
            <v>Kg</v>
          </cell>
          <cell r="F4978">
            <v>5.16</v>
          </cell>
        </row>
        <row r="4979">
          <cell r="C4979" t="str">
            <v>SC 14.05.0550 (/)</v>
          </cell>
          <cell r="D4979" t="str">
            <v>Saibro, inclusive transporte até 20Km.  Fornecimento. (desonerado)</v>
          </cell>
          <cell r="E4979" t="str">
            <v>m3</v>
          </cell>
          <cell r="F4979">
            <v>55.43</v>
          </cell>
        </row>
        <row r="4980">
          <cell r="C4980" t="str">
            <v>SC 14.10 Chapa de Aço para Passagem de Veículos</v>
          </cell>
        </row>
        <row r="4981">
          <cell r="C4981" t="str">
            <v>SC 14.10.0050 (A)</v>
          </cell>
          <cell r="D4981" t="str">
            <v>Chapa de aço de 3/4", para passagem de veículos sobre valas, compreendendo colocação, uso e retirada, medida pela área da chapa em cada aplicação, inclusive mobilização, transporte, carga e descarga e o travamento com grampos. (desonerado)</v>
          </cell>
          <cell r="E4981" t="str">
            <v>m2</v>
          </cell>
          <cell r="F4981">
            <v>714.24</v>
          </cell>
        </row>
        <row r="4982">
          <cell r="C4982" t="str">
            <v>SC 14.15 Materiais para Solda Elétrica</v>
          </cell>
        </row>
        <row r="4983">
          <cell r="C4983" t="str">
            <v>SC 14.15.0050 (/)</v>
          </cell>
          <cell r="D4983" t="str">
            <v>Eletrodo OK 46, diâmetro de 2,5mm.  Fornecimento. (desonerado)</v>
          </cell>
          <cell r="E4983" t="str">
            <v>Kg</v>
          </cell>
          <cell r="F4983">
            <v>25.57</v>
          </cell>
        </row>
        <row r="4985">
          <cell r="C4985" t="str">
            <v>SC 19.05 Solda de Topo em Chapas de Aço</v>
          </cell>
        </row>
        <row r="4986">
          <cell r="C4986" t="str">
            <v>SC 19.05.0050 (/)</v>
          </cell>
          <cell r="D4986" t="str">
            <v>Solda de topo, descendente, em chapa de aço chanfrada de 1/4" de espessura, para serviço de assentamento de tubulação ou peça de aço utilizando conversor elétrico. (desonerado)</v>
          </cell>
          <cell r="E4986" t="str">
            <v>m</v>
          </cell>
          <cell r="F4986">
            <v>81.680000000000007</v>
          </cell>
        </row>
        <row r="4987">
          <cell r="C4987" t="str">
            <v>SC 19.05.0100 (/)</v>
          </cell>
          <cell r="D4987" t="str">
            <v>Solda de topo, descendente, em chapa de aço chanfrada de 5/16" de espessura, para serviço de assentamento de tubulação ou peça de aço utilizando conversor elétrico. (desonerado)</v>
          </cell>
          <cell r="E4987" t="str">
            <v>m</v>
          </cell>
          <cell r="F4987">
            <v>110.75</v>
          </cell>
        </row>
        <row r="4988">
          <cell r="C4988" t="str">
            <v>SC 19.05.0150 (/)</v>
          </cell>
          <cell r="D4988" t="str">
            <v>Solda de topo, descendente, em chapa de aço chanfrada de 3/8" de espessura, para serviço de assentamento de tubulação ou peça de aço utilizando conversor elétrico. (desonerado)</v>
          </cell>
          <cell r="E4988" t="str">
            <v>m</v>
          </cell>
          <cell r="F4988">
            <v>160.88999999999999</v>
          </cell>
        </row>
        <row r="4989">
          <cell r="C4989" t="str">
            <v>SC 19.05.0200 (/)</v>
          </cell>
          <cell r="D4989" t="str">
            <v>Solda de topo, descendente, em chapa de aço chanfrada a 30°, de 1/4" de espessura, utilizando conversor eletromotorizado, e admitindo um tempo produtivo de 75%.  Utilizando-se Máquina de Solda a óleo diesel, multiplicar o custo do item por 1,15. (desonerado)</v>
          </cell>
          <cell r="E4989" t="str">
            <v>m</v>
          </cell>
          <cell r="F4989">
            <v>39.99</v>
          </cell>
        </row>
        <row r="4990">
          <cell r="C4990" t="str">
            <v>SC 19.05.0250 (/)</v>
          </cell>
          <cell r="D4990" t="str">
            <v>Solda de topo, descendente, em chapa de aço chanfrada a 30°, de 3/8" de espessura, utilizando conversor eletromotorizado, e admitindo um tempo produtivo de 75%.  Utilizando-se Máquina de Solda a óleo diesel, multiplicar o custo do item por 1,15. (desonerado)</v>
          </cell>
          <cell r="E4990" t="str">
            <v>m</v>
          </cell>
          <cell r="F4990">
            <v>82.05</v>
          </cell>
        </row>
        <row r="4991">
          <cell r="C4991" t="str">
            <v>SC 19.05.0300 (/)</v>
          </cell>
          <cell r="D4991" t="str">
            <v>Solda de topo, descendente, em chapa de  aço chanfrada a 30°, de 1/2" de espessura, utilizando conversor eletromotorizado, e admitindo um tempo produtivo de 75%.  Utilizando-se Máquina de Solda a óleo diesel, multiplicar o custo do item por 1,15. (desonerado)</v>
          </cell>
          <cell r="E4991" t="str">
            <v>m</v>
          </cell>
          <cell r="F4991">
            <v>146.97999999999999</v>
          </cell>
        </row>
        <row r="4992">
          <cell r="C4992" t="str">
            <v>SC 19.05.0350 (/)</v>
          </cell>
          <cell r="D4992" t="str">
            <v>Solda de topo, em tubos de aço galvanizado no diâmetro de 1/2", utilizando conversor elétrico, inclusive corte e/ou chanfro das extremidades. (desonerado)</v>
          </cell>
          <cell r="E4992" t="str">
            <v>un</v>
          </cell>
          <cell r="F4992">
            <v>5.39</v>
          </cell>
        </row>
        <row r="4993">
          <cell r="C4993" t="str">
            <v>SC 19.05.0400 (/)</v>
          </cell>
          <cell r="D4993" t="str">
            <v>Solda de topo, em tubos de aço galvanizado no diâmetro de 3/4", utilizando conversor elétrico, inclusive corte e/ou chanfro das extremidades. (desonerado)</v>
          </cell>
          <cell r="E4993" t="str">
            <v>un</v>
          </cell>
          <cell r="F4993">
            <v>6.86</v>
          </cell>
        </row>
        <row r="4994">
          <cell r="C4994" t="str">
            <v>SC 19.05.0450 (/)</v>
          </cell>
          <cell r="D4994" t="str">
            <v>Solda de topo, em tubos de aço galvanizado no diâmetro de 1", utilizando conversor elétrico, inclusive corte e/ou chanfro das extremidades. (desonerado)</v>
          </cell>
          <cell r="E4994" t="str">
            <v>un</v>
          </cell>
          <cell r="F4994">
            <v>10.61</v>
          </cell>
        </row>
        <row r="4995">
          <cell r="C4995" t="str">
            <v>SC 19.05.0500 (/)</v>
          </cell>
          <cell r="D4995" t="str">
            <v>Solda de topo, em tubos de aço galvanizado no diâmetro de 1 1/4", utilizando conversor elétrico, inclusive corte e/ou chanfro das extremidades. (desonerado)</v>
          </cell>
          <cell r="E4995" t="str">
            <v>un</v>
          </cell>
          <cell r="F4995">
            <v>14.56</v>
          </cell>
        </row>
        <row r="4996">
          <cell r="C4996" t="str">
            <v>SC 19.05.0550 (/)</v>
          </cell>
          <cell r="D4996" t="str">
            <v>Solda de topo, em tubos de aço galvanizado no diâmetro de 1 1/2", utilizando conversor elétrico, inclusive corte e/ou chanfro das extremidades. (desonerado)</v>
          </cell>
          <cell r="E4996" t="str">
            <v>un</v>
          </cell>
          <cell r="F4996">
            <v>17.11</v>
          </cell>
        </row>
        <row r="4997">
          <cell r="C4997" t="str">
            <v>SC 19.05.0600 (/)</v>
          </cell>
          <cell r="D4997" t="str">
            <v>Solda de topo, em tubos de aço galvanizado no diâmetro de 2", utilizando conversor elétrico, inclusive corte e/ou chanfro das extremidades. (desonerado)</v>
          </cell>
          <cell r="E4997" t="str">
            <v>un</v>
          </cell>
          <cell r="F4997">
            <v>22.8</v>
          </cell>
        </row>
        <row r="4998">
          <cell r="C4998" t="str">
            <v>SC 19.10 Solda e Corte de Topo em Tubos e Vergalhões de Aço</v>
          </cell>
        </row>
        <row r="4999">
          <cell r="C4999" t="str">
            <v>SC 19.10.0050 (/)</v>
          </cell>
          <cell r="D4999" t="str">
            <v>Solda de topo em vergalhões de aço, com diâmetro de 1/2". (desonerado)</v>
          </cell>
          <cell r="E4999" t="str">
            <v>un</v>
          </cell>
          <cell r="F4999">
            <v>4.5199999999999996</v>
          </cell>
        </row>
        <row r="5000">
          <cell r="C5000" t="str">
            <v>SC 19.15 Corte com Maçarico manual de Oxiacetileno</v>
          </cell>
        </row>
        <row r="5001">
          <cell r="C5001" t="str">
            <v>SC 19.15.0050 (/)</v>
          </cell>
          <cell r="D5001" t="str">
            <v>Corte com maçarico manual de oxiacetileno em chapa de aço de 3/16" de espessura. (desonerado)</v>
          </cell>
          <cell r="E5001" t="str">
            <v>m</v>
          </cell>
          <cell r="F5001">
            <v>2.77</v>
          </cell>
        </row>
        <row r="5002">
          <cell r="C5002" t="str">
            <v>SC 19.15.0100 (/)</v>
          </cell>
          <cell r="D5002" t="str">
            <v>Corte com maçarico manual de oxiacetileno em chapa de aço de 1/4" de espessura. (desonerado)</v>
          </cell>
          <cell r="E5002" t="str">
            <v>m</v>
          </cell>
          <cell r="F5002">
            <v>3.39</v>
          </cell>
        </row>
        <row r="5003">
          <cell r="C5003" t="str">
            <v>SC 19.15.0150 (/)</v>
          </cell>
          <cell r="D5003" t="str">
            <v>Corte com maçarico manual de oxiacetileno em chapa de aço de 5/16" de espessura. (desonerado)</v>
          </cell>
          <cell r="E5003" t="str">
            <v>m</v>
          </cell>
          <cell r="F5003">
            <v>4.16</v>
          </cell>
        </row>
        <row r="5004">
          <cell r="C5004" t="str">
            <v>SC 19.15.0200 (/)</v>
          </cell>
          <cell r="D5004" t="str">
            <v>Corte com maçarico manual de oxiacetileno em chapa de aço de 3/8" de espessura. (desonerado)</v>
          </cell>
          <cell r="E5004" t="str">
            <v>m</v>
          </cell>
          <cell r="F5004">
            <v>5.43</v>
          </cell>
        </row>
        <row r="5005">
          <cell r="C5005" t="str">
            <v>SC 19.15.0250 (/)</v>
          </cell>
          <cell r="D5005" t="str">
            <v>Corte com maçarico manual de oxiacetileno em chapa de aço de 1/2" de espessura. (desonerado)</v>
          </cell>
          <cell r="E5005" t="str">
            <v>m</v>
          </cell>
          <cell r="F5005">
            <v>6.86</v>
          </cell>
        </row>
        <row r="5007">
          <cell r="C5007" t="str">
            <v>SC 29.05 Raspagem, Calafetação, Sinteco e Enceramento de Pisos</v>
          </cell>
        </row>
        <row r="5008">
          <cell r="C5008" t="str">
            <v>SC 29.05.0050 (/)</v>
          </cell>
          <cell r="D5008" t="str">
            <v>Enceramento de piso de qualquer natureza, 1 demão. (desonerado)</v>
          </cell>
          <cell r="E5008" t="str">
            <v>m2</v>
          </cell>
          <cell r="F5008">
            <v>7.21</v>
          </cell>
        </row>
        <row r="5009">
          <cell r="C5009" t="str">
            <v>SC 29.05.0100 (/)</v>
          </cell>
          <cell r="D5009" t="str">
            <v>Raspagem, calafetação e aplicação de 3 demãos de Synteko ou similar em tacos ou assoalho de madeira. (desonerado)</v>
          </cell>
          <cell r="E5009" t="str">
            <v>m2</v>
          </cell>
          <cell r="F5009">
            <v>30</v>
          </cell>
        </row>
        <row r="5010">
          <cell r="C5010" t="str">
            <v>SC 29.10 Polimento</v>
          </cell>
        </row>
        <row r="5011">
          <cell r="C5011" t="str">
            <v>SC 29.10.0050 (/)</v>
          </cell>
          <cell r="D5011" t="str">
            <v>Lixamento de concreto aparente com lixadeira elétrica. (desonerado)</v>
          </cell>
          <cell r="E5011" t="str">
            <v>m2</v>
          </cell>
          <cell r="F5011">
            <v>6.29</v>
          </cell>
        </row>
        <row r="5012">
          <cell r="C5012" t="str">
            <v>SC 29.10.0100 (A)</v>
          </cell>
          <cell r="D5012" t="str">
            <v>Polimento de piso de alta resistência, feito mecanicamente. (desonerado)</v>
          </cell>
          <cell r="E5012" t="str">
            <v>m2</v>
          </cell>
          <cell r="F5012">
            <v>29.49</v>
          </cell>
        </row>
        <row r="5013">
          <cell r="C5013" t="str">
            <v>SC 29.10.0150 (A)</v>
          </cell>
          <cell r="D5013" t="str">
            <v>Polimento de piso de marmorite feito mecanicamente. (desonerado)</v>
          </cell>
          <cell r="E5013" t="str">
            <v>m2</v>
          </cell>
          <cell r="F5013">
            <v>27.69</v>
          </cell>
        </row>
        <row r="5014">
          <cell r="C5014" t="str">
            <v>SC 29.10.0200 (A)</v>
          </cell>
          <cell r="D5014" t="str">
            <v>Polimento manual de rodapé de marmorite. (desonerado)</v>
          </cell>
          <cell r="E5014" t="str">
            <v>m</v>
          </cell>
          <cell r="F5014">
            <v>44.9</v>
          </cell>
        </row>
        <row r="5015">
          <cell r="C5015" t="str">
            <v>SC 29.10.0250 (A)</v>
          </cell>
          <cell r="D5015" t="str">
            <v>Polimento manual de rodapé em material de alta resistência. (desonerado)</v>
          </cell>
          <cell r="E5015" t="str">
            <v>m</v>
          </cell>
          <cell r="F5015">
            <v>55.11</v>
          </cell>
        </row>
        <row r="5016">
          <cell r="C5016" t="str">
            <v>SC 29.15 Limpeza de Superfícies e Aparelhos Novos</v>
          </cell>
        </row>
        <row r="5017">
          <cell r="C5017" t="str">
            <v>SC 29.15.0050 (/)</v>
          </cell>
          <cell r="D5017" t="str">
            <v>Limpeza de aparelhos sanitários, inclusive metais correspondentes. (desonerado)</v>
          </cell>
          <cell r="E5017" t="str">
            <v>un</v>
          </cell>
          <cell r="F5017">
            <v>7</v>
          </cell>
        </row>
        <row r="5018">
          <cell r="C5018" t="str">
            <v>SC 29.15.0100 (/)</v>
          </cell>
          <cell r="D5018" t="str">
            <v>Limpeza de parede revestida com chapas laminadas, inclusive o uso de escada, exclusive andaimes. (desonerado)</v>
          </cell>
          <cell r="E5018" t="str">
            <v>m2</v>
          </cell>
          <cell r="F5018">
            <v>3.75</v>
          </cell>
        </row>
        <row r="5019">
          <cell r="C5019" t="str">
            <v>SC 29.15.0150 (/)</v>
          </cell>
          <cell r="D5019" t="str">
            <v>Limpeza em parede revestida com mármore, granito ou pedras decorativas (madeira, lajinha ou similar), com a lavagem da mesma utilizando ácido diluida em água, inclusive uso de escada até 2 pavimento. (desonerado)</v>
          </cell>
          <cell r="E5019" t="str">
            <v>m2</v>
          </cell>
          <cell r="F5019">
            <v>4.4000000000000004</v>
          </cell>
        </row>
        <row r="5020">
          <cell r="C5020" t="str">
            <v>SC 29.15.0200 (/)</v>
          </cell>
          <cell r="D5020" t="str">
            <v>Limpeza de parede revestida com pastilhas, cerâmica ou azulejo, com a lavagem da mesma utilizando solução ácida diluída em água, inclusive uso de escada até 2 pavimentos. (desonerado)</v>
          </cell>
          <cell r="E5020" t="str">
            <v>m2</v>
          </cell>
          <cell r="F5020">
            <v>4.1399999999999997</v>
          </cell>
        </row>
        <row r="5021">
          <cell r="C5021" t="str">
            <v>SC 29.15.0250 (/)</v>
          </cell>
          <cell r="D5021" t="str">
            <v>Limpeza de peitoris. (desonerado)</v>
          </cell>
          <cell r="E5021" t="str">
            <v>m</v>
          </cell>
          <cell r="F5021">
            <v>3.29</v>
          </cell>
        </row>
        <row r="5022">
          <cell r="C5022" t="str">
            <v>SC 29.15.0300 (/)</v>
          </cell>
          <cell r="D5022" t="str">
            <v>Limpeza de pisos cerâmicos, pisos de pedras ou similares. (desonerado)</v>
          </cell>
          <cell r="E5022" t="str">
            <v>m2</v>
          </cell>
          <cell r="F5022">
            <v>4.1399999999999997</v>
          </cell>
        </row>
        <row r="5023">
          <cell r="C5023" t="str">
            <v>SC 29.15.0350 (/)</v>
          </cell>
          <cell r="D5023" t="str">
            <v>Limpeza de pisos cimentados. (desonerado)</v>
          </cell>
          <cell r="E5023" t="str">
            <v>m2</v>
          </cell>
          <cell r="F5023">
            <v>4.1399999999999997</v>
          </cell>
        </row>
        <row r="5024">
          <cell r="C5024" t="str">
            <v>SC 29.15.0400 (/)</v>
          </cell>
          <cell r="D5024" t="str">
            <v>Limpeza de pisos vinílicos. (desonerado)</v>
          </cell>
          <cell r="E5024" t="str">
            <v>m2</v>
          </cell>
          <cell r="F5024">
            <v>3.75</v>
          </cell>
        </row>
        <row r="5025">
          <cell r="C5025" t="str">
            <v>SC 29.15.0450 (/)</v>
          </cell>
          <cell r="D5025" t="str">
            <v>Limpeza mecânica de tapete ou carpete executada no local da instalação, considerando área mínima de 30m2, (áreas maiores que 250m2 considerar a área real reduzida em 25%). (desonerado)</v>
          </cell>
          <cell r="E5025" t="str">
            <v>m2</v>
          </cell>
          <cell r="F5025">
            <v>5.95</v>
          </cell>
        </row>
        <row r="5026">
          <cell r="C5026" t="str">
            <v>SC 29.15.0500 (/)</v>
          </cell>
          <cell r="D5026" t="str">
            <v>Limpeza de vidros, por área de superfície (1 lado). (desonerado)</v>
          </cell>
          <cell r="E5026" t="str">
            <v>m2</v>
          </cell>
          <cell r="F5026">
            <v>3.49</v>
          </cell>
        </row>
        <row r="5028">
          <cell r="C5028" t="str">
            <v>SC 34.05 Nivelamento de Tampão de Ferro Fundido</v>
          </cell>
        </row>
        <row r="5029">
          <cell r="C5029" t="str">
            <v>SC 34.05.0040 (A)</v>
          </cell>
          <cell r="D5029" t="str">
            <v>Levantamento ou rebaixamento de grelha de caixa de ralo sobre faixa de rolamento, considerando demolição de camada de asfalto e concreto, movimentação e concretagem, inclusive transporte de material e bota fora do material excedente. (desonerado)</v>
          </cell>
          <cell r="E5029" t="str">
            <v>un</v>
          </cell>
          <cell r="F5029">
            <v>145.91999999999999</v>
          </cell>
        </row>
        <row r="5030">
          <cell r="C5030" t="str">
            <v>SC 34.05.0050 (B)</v>
          </cell>
          <cell r="D5030" t="str">
            <v>Levantamento ou rebaixamento de tampão sobre faixa de rolamento, considerando demolição de camada de asfalto e concreto, movimentação e concretagem, inclusive transporte de material e bota fora do material excedente. (desonerado)</v>
          </cell>
          <cell r="E5030" t="str">
            <v>un</v>
          </cell>
          <cell r="F5030">
            <v>199.03</v>
          </cell>
        </row>
        <row r="5031">
          <cell r="C5031" t="str">
            <v>SC 34.05.0060 (/)</v>
          </cell>
          <cell r="D5031" t="str">
            <v>Levantamento ou rebaixamento de tampão sobre faixa de rolamento de tráfego pesado, considerando demolição de camada de asfalto e concreto, movimentação e concretagem com concreto de 30 MPa, inclusive transporte de material e bota fora do material excedente. (desonerado)</v>
          </cell>
          <cell r="E5031" t="str">
            <v>un</v>
          </cell>
          <cell r="F5031">
            <v>210.49</v>
          </cell>
        </row>
        <row r="5032">
          <cell r="C5032" t="str">
            <v>SC 34.05.0100 (A)</v>
          </cell>
          <cell r="D5032" t="str">
            <v>Levantamento ou rebaixamento de tampão sobre calçada, considerando demolição de camada de concreto, movimentação e concretagem, inclusive cerca protetora, transporte de material e bota fora do material excedente. (desonerado)</v>
          </cell>
          <cell r="E5032" t="str">
            <v>un</v>
          </cell>
          <cell r="F5032">
            <v>180.18</v>
          </cell>
        </row>
        <row r="5033">
          <cell r="C5033" t="str">
            <v>SC 34.10 Limpeza de Poços de Visita, Caixas de Areia, Galerias e Reservatórios</v>
          </cell>
        </row>
        <row r="5034">
          <cell r="C5034" t="str">
            <v>SC 34.10.0050 (/)</v>
          </cell>
          <cell r="D5034" t="str">
            <v>Limpeza de caixa de areia, em encosta, até 1,50m de profundidade. (desonerado)</v>
          </cell>
          <cell r="E5034" t="str">
            <v>m3</v>
          </cell>
          <cell r="F5034">
            <v>51.87</v>
          </cell>
        </row>
        <row r="5035">
          <cell r="C5035" t="str">
            <v>SC 34.10.0100 (/)</v>
          </cell>
          <cell r="D5035" t="str">
            <v>Limpeza mecânica de caixa de contenção, exclusive o transporte do transporte do material retirado. (desonerado)</v>
          </cell>
          <cell r="E5035" t="str">
            <v>m3</v>
          </cell>
          <cell r="F5035">
            <v>1.35</v>
          </cell>
        </row>
        <row r="5036">
          <cell r="C5036" t="str">
            <v>SC 34.10.0150 (/)</v>
          </cell>
          <cell r="D5036" t="str">
            <v>Limpeza de caixa de ralo, exclusive transporte do material retirado. (desonerado)</v>
          </cell>
          <cell r="E5036" t="str">
            <v>un</v>
          </cell>
          <cell r="F5036">
            <v>9.07</v>
          </cell>
        </row>
        <row r="5037">
          <cell r="C5037" t="str">
            <v>SC 34.10.0200 (/)</v>
          </cell>
          <cell r="D5037" t="str">
            <v>Limpeza manual de galeria retangular, exclusive transporte do material retirado. (desonerado)</v>
          </cell>
          <cell r="E5037" t="str">
            <v>m3</v>
          </cell>
          <cell r="F5037">
            <v>99.47</v>
          </cell>
        </row>
        <row r="5038">
          <cell r="C5038" t="str">
            <v>SC 34.10.0250 (/)</v>
          </cell>
          <cell r="D5038" t="str">
            <v>Limpeza manual de poço de visita de até 3m de profundidade, exclusive transporte do material retirado. (desonerado)</v>
          </cell>
          <cell r="E5038" t="str">
            <v>m3</v>
          </cell>
          <cell r="F5038">
            <v>19.46</v>
          </cell>
        </row>
        <row r="5039">
          <cell r="C5039" t="str">
            <v>SC 34.10.0300 (/)</v>
          </cell>
          <cell r="D5039" t="str">
            <v>Limpeza manual de ramal de ralo, exclusive o transporte do material retirado. (desonerado)</v>
          </cell>
          <cell r="E5039" t="str">
            <v>m</v>
          </cell>
          <cell r="F5039">
            <v>3.89</v>
          </cell>
        </row>
        <row r="5040">
          <cell r="C5040" t="str">
            <v>SC 34.10.0350 (/)</v>
          </cell>
          <cell r="D5040" t="str">
            <v>Limpeza manual de reservatórios d'água (cisterna e caixas d'água elevadas). (desonerado)</v>
          </cell>
          <cell r="E5040" t="str">
            <v>m2</v>
          </cell>
          <cell r="F5040">
            <v>7.9</v>
          </cell>
        </row>
        <row r="5041">
          <cell r="C5041" t="str">
            <v>SC 34.10.0500 (/)</v>
          </cell>
          <cell r="D5041" t="str">
            <v>Limpeza e desobstrução mecânica de galerias de águas pluviais com diâmetro de 0,30 a 0,50m, utilizando equipamento Buket-Machine, exclusive retirada do material. (desonerado)</v>
          </cell>
          <cell r="E5041" t="str">
            <v>m3</v>
          </cell>
          <cell r="F5041">
            <v>322.85000000000002</v>
          </cell>
        </row>
        <row r="5042">
          <cell r="C5042" t="str">
            <v>SC 34.10.0509 (/)</v>
          </cell>
          <cell r="D5042" t="str">
            <v>Limpeza e desobstrução mecânica de galerias de águas pluviais com diâmetro de 0,60 a 1,00m, utilizando equipamento Buket-Machine, exclusive retirada do material. (desonerado)</v>
          </cell>
          <cell r="E5042" t="str">
            <v>m3</v>
          </cell>
          <cell r="F5042">
            <v>193.82</v>
          </cell>
        </row>
        <row r="5043">
          <cell r="C5043" t="str">
            <v>SC 34.10.0600 (/)</v>
          </cell>
          <cell r="D5043" t="str">
            <v>Limpeza e desobstrução mecânica de galerias de águas pluviais com seção retangular, utilizando equipamento Buket-Machine, exclusive retirada do material. (desonerado)</v>
          </cell>
          <cell r="E5043" t="str">
            <v>m3</v>
          </cell>
          <cell r="F5043">
            <v>161.72</v>
          </cell>
        </row>
        <row r="5044">
          <cell r="C5044" t="str">
            <v>SC 34.15 Limpeza de Superfícies Metálicas, Concreto e Túneis</v>
          </cell>
        </row>
        <row r="5045">
          <cell r="C5045" t="str">
            <v>SC 34.15.0020 (/)</v>
          </cell>
          <cell r="D5045" t="str">
            <v>Decapagem cuidadosa de esculturas, peças em argamassa e/ou ferro, com remoção de sucessivas camadas de tintas, exclusive retirada e transporte. (desonerado)</v>
          </cell>
          <cell r="E5045" t="str">
            <v>m2</v>
          </cell>
          <cell r="F5045">
            <v>1322.27</v>
          </cell>
        </row>
        <row r="5046">
          <cell r="C5046" t="str">
            <v>SC 34.15.0100 (/)</v>
          </cell>
          <cell r="D5046" t="str">
            <v>Limpeza ou preparo de superfície de concreto com jato d'água quente com pressão mínima de 2400lb, solvente e escova de piaçava. (desonerado)</v>
          </cell>
          <cell r="E5046" t="str">
            <v>m2</v>
          </cell>
          <cell r="F5046">
            <v>11.61</v>
          </cell>
        </row>
        <row r="5047">
          <cell r="C5047" t="str">
            <v>SC 34.15.0150 (/)</v>
          </cell>
          <cell r="D5047" t="str">
            <v>Limpeza ou preparo de superfície de concreto com jato de água pressurizada ou ar, em condições que permitam um rendimento médio de 5m2/h. (desonerado)</v>
          </cell>
          <cell r="E5047" t="str">
            <v>m2</v>
          </cell>
          <cell r="F5047">
            <v>23.43</v>
          </cell>
        </row>
        <row r="5048">
          <cell r="C5048" t="str">
            <v>SC 34.15.0200 (/)</v>
          </cell>
          <cell r="D5048" t="str">
            <v>Limpeza ou preparo de superfície de concreto com jato de água pressurizada ou ar, em condições que permitam um rendimento médio de 15m2/h. (desonerado)</v>
          </cell>
          <cell r="E5048" t="str">
            <v>m2</v>
          </cell>
          <cell r="F5048">
            <v>7.47</v>
          </cell>
        </row>
        <row r="5049">
          <cell r="C5049" t="str">
            <v>SC 34.15.0325 (/)</v>
          </cell>
          <cell r="D5049" t="str">
            <v>Limpeza de superfície de monumentos históricos de argamassa, ferro, bronze, mármore, granito, resina, etc, exclusive retirada e transporte. (desonerado)</v>
          </cell>
          <cell r="E5049" t="str">
            <v>m2</v>
          </cell>
          <cell r="F5049">
            <v>302.49</v>
          </cell>
        </row>
        <row r="5050">
          <cell r="C5050" t="str">
            <v>SC 34.15.0350 (/)</v>
          </cell>
          <cell r="D5050" t="str">
            <v>Paraloid TB 148S para proteção de superfície de monumentos históricos.  Fornecimento e aplicação. (desonerado)</v>
          </cell>
          <cell r="E5050" t="str">
            <v>m2</v>
          </cell>
          <cell r="F5050">
            <v>16.149999999999999</v>
          </cell>
        </row>
        <row r="5051">
          <cell r="C5051" t="str">
            <v>SC 34.15.0400 (/)</v>
          </cell>
          <cell r="D5051" t="str">
            <v>Limpeza de túneis com jato d'água, solvente e escova de piaçava. (desonerado)</v>
          </cell>
          <cell r="E5051" t="str">
            <v>m2</v>
          </cell>
          <cell r="F5051">
            <v>13.51</v>
          </cell>
        </row>
        <row r="5052">
          <cell r="C5052" t="str">
            <v>SC 34.15.0450 (A)</v>
          </cell>
          <cell r="D5052" t="str">
            <v>Lixamento manual para limpeza ou preparação de estruturas metálicas, utilizando escova de aço de 30cm de cabo, considerando a área efetivamente lixada. (desonerado)</v>
          </cell>
          <cell r="E5052" t="str">
            <v>m2</v>
          </cell>
          <cell r="F5052">
            <v>3.53</v>
          </cell>
        </row>
        <row r="5053">
          <cell r="C5053" t="str">
            <v>SC 34.15.0500 (A)</v>
          </cell>
          <cell r="D5053" t="str">
            <v>Lixamento mecânico para limpeza ou preparação de estruturas metálicas, utilizando lixadeira elétrica, considerando a área efetivamente lixada. (desonerado)</v>
          </cell>
          <cell r="E5053" t="str">
            <v>m2</v>
          </cell>
          <cell r="F5053">
            <v>2.7</v>
          </cell>
        </row>
        <row r="5054">
          <cell r="C5054" t="str">
            <v>SC 34.15.0850 (/)</v>
          </cell>
          <cell r="D5054" t="str">
            <v>Retirada ou colocação de esculturas, exclusive transporte. (desonerado)</v>
          </cell>
          <cell r="E5054" t="str">
            <v>un</v>
          </cell>
          <cell r="F5054">
            <v>4857.1400000000003</v>
          </cell>
        </row>
        <row r="5055">
          <cell r="C5055" t="str">
            <v>SC 34.15.1000 (/)</v>
          </cell>
          <cell r="D5055" t="str">
            <v>Remoção de pichação de monumentos históricos de argamassa, ferro, bronze, mármore, granito, aço cortém, pintura automotiva, resina, etc, exclusive retirada e transporte. (desonerado)</v>
          </cell>
          <cell r="E5055" t="str">
            <v>m2</v>
          </cell>
          <cell r="F5055">
            <v>318.22000000000003</v>
          </cell>
        </row>
        <row r="5056">
          <cell r="C5056" t="str">
            <v>SC 34.20 Serviços de Conservação e Manutenção de Vias Urbanas</v>
          </cell>
        </row>
        <row r="5057">
          <cell r="C5057" t="str">
            <v>SC 34.20.0300 (/)</v>
          </cell>
          <cell r="D5057" t="str">
            <v>Limpeza, pequenos reparos e apoio logístico às frentes de trabalho em serviços de conservação e manutenção de vias urbanas, medidos por frente de trabalho. (desonerado)</v>
          </cell>
          <cell r="E5057" t="str">
            <v>cj.mês</v>
          </cell>
          <cell r="F5057">
            <v>61693.59</v>
          </cell>
        </row>
        <row r="5059">
          <cell r="C5059" t="str">
            <v>SC 39.05 Cerca de Vedação</v>
          </cell>
        </row>
        <row r="5060">
          <cell r="C5060" t="str">
            <v>SC 39.05.0050 (/)</v>
          </cell>
          <cell r="D5060" t="str">
            <v>Arame galvanizado nº 12, fornecimento e colocação em cercas com moirão de madeira, inclusive retirada do arame existente. (desonerado)</v>
          </cell>
          <cell r="E5060" t="str">
            <v>m</v>
          </cell>
          <cell r="F5060">
            <v>1.58</v>
          </cell>
        </row>
        <row r="5061">
          <cell r="C5061" t="str">
            <v>SC 39.05.0100 (/)</v>
          </cell>
          <cell r="D5061" t="str">
            <v>Cabo de aço galvanizado, diâmetro de 3/16", fornecimento e colocação em cercas, com moirão de madeira, inclusive retirada do existente. (desonerado)</v>
          </cell>
          <cell r="E5061" t="str">
            <v>m</v>
          </cell>
          <cell r="F5061">
            <v>3.24</v>
          </cell>
        </row>
        <row r="5062">
          <cell r="C5062" t="str">
            <v>SC 39.05.0200 (/)</v>
          </cell>
          <cell r="D5062" t="str">
            <v>Cerca de moirão reto de concreto armado (0,10x2,50)m, espaçados de 3m, cravada a 50cm do solo, com 6 fios corridos de arame galvanizado nº 12.   Fornecimento e colocação. (desonerado)</v>
          </cell>
          <cell r="E5062" t="str">
            <v>m</v>
          </cell>
          <cell r="F5062">
            <v>29.97</v>
          </cell>
        </row>
        <row r="5063">
          <cell r="C5063" t="str">
            <v>SC 39.05.0250 (A)</v>
          </cell>
          <cell r="D5063" t="str">
            <v>Moirão em madeira de reflorestamento, para cercas, com seção de diâmetro de 15cm, altura livre média de 1,30m, enterrado a 1m de profundidade, incluindo escavação e espalhamento do material excedente, conforme projeto FPJ.  Fornecimento e colocação. (desonerado)</v>
          </cell>
          <cell r="E5063" t="str">
            <v>un</v>
          </cell>
          <cell r="F5063">
            <v>89.47</v>
          </cell>
        </row>
        <row r="5064">
          <cell r="C5064" t="str">
            <v>SC 39.05.0300 (A)</v>
          </cell>
          <cell r="D5064" t="str">
            <v>Moirão em madeira de reflorestamento, para cercas, com seção de diâmetro de 15cm, altura livre média de 1,60m, enterrado a 1m de profundidade, incluindo escavação e espalhamento do material excedente, conforme projeto FPJ.  Fornecimento e colocação. (desonerado)</v>
          </cell>
          <cell r="E5064" t="str">
            <v>un</v>
          </cell>
          <cell r="F5064">
            <v>94.08</v>
          </cell>
        </row>
        <row r="5066">
          <cell r="C5066" t="str">
            <v>SC 44.05 Placas e Painéis de Identificação</v>
          </cell>
        </row>
        <row r="5067">
          <cell r="C5067" t="str">
            <v>SC 44.05.0050 (/)</v>
          </cell>
          <cell r="D5067" t="str">
            <v>Placa de acrílico desenhada, indicando sanitário masculino ou feminino, de (39x19)cm.  Fornecimento e colocação. (desonerado)</v>
          </cell>
          <cell r="E5067" t="str">
            <v>un</v>
          </cell>
          <cell r="F5067">
            <v>27.25</v>
          </cell>
        </row>
        <row r="5068">
          <cell r="C5068" t="str">
            <v>SC 44.05.0053 (/)</v>
          </cell>
          <cell r="D5068" t="str">
            <v>Placa de inauguração em aço inox escovado, medindo (30 x 20)cm, AISI 304, bitola nº 22, gravação em fotocorrosão, texto preto, com logomarca modelo PCRJ.  Fornecimento e colocação. (desonerado)</v>
          </cell>
          <cell r="E5068" t="str">
            <v>un</v>
          </cell>
          <cell r="F5068">
            <v>232.35</v>
          </cell>
        </row>
        <row r="5069">
          <cell r="C5069" t="str">
            <v>SC 44.05.0056 (/)</v>
          </cell>
          <cell r="D5069" t="str">
            <v>Placa de inauguração em aço inox escovado, medindo (40 x 30)cm, AISI 304, bitola nº 22, gravação em fotocorrosão, texto preto, com logomarca modelo PCRJ.  Fornecimento e colocação. (desonerado)</v>
          </cell>
          <cell r="E5069" t="str">
            <v>un</v>
          </cell>
          <cell r="F5069">
            <v>432.35</v>
          </cell>
        </row>
        <row r="5070">
          <cell r="C5070" t="str">
            <v>SC 44.05.0075 (/)</v>
          </cell>
          <cell r="D5070" t="str">
            <v>Placa de sinalização escolar, em PS (poliestireno) com 1mm de espessura, cor cinza claro, textos impressos positivos e negativos em silk-screen na cor laranja, nas dimensões de (25x25)cm.  Fornecimento e colocação. (desonerado)</v>
          </cell>
          <cell r="E5070" t="str">
            <v>un</v>
          </cell>
          <cell r="F5070">
            <v>40.29</v>
          </cell>
        </row>
        <row r="5071">
          <cell r="C5071" t="str">
            <v>SC 44.05.0081 (/)</v>
          </cell>
          <cell r="D5071" t="str">
            <v>Placa de sinalização escolar, em PS (poliestireno) com 1mm de espessura, cor cinza claro, textos impressos positivos e negativos em silk-screen na cor laranja, nas dimensões de (100x30)cm.  Fornecimento e colocação. (desonerado)</v>
          </cell>
          <cell r="E5071" t="str">
            <v>un</v>
          </cell>
          <cell r="F5071">
            <v>57.42</v>
          </cell>
        </row>
        <row r="5072">
          <cell r="C5072" t="str">
            <v>SC 44.05.0150 (/)</v>
          </cell>
          <cell r="D5072" t="str">
            <v>Totem informativo nas dimensões de (0,50x1,50)m, produzido em resina de poliéster reforçado com fibra de vidro e coremat, com impressão serigráfica ou policromática em dupla face agregada ao material com U,V, pré-acelerado, catalizado e pigmentado.  Estrutura de amarração em perfil de aço carbono laminado n° 14 e sustentação tubular vertical com 1,80m em tubo de aço de bitola de 3,5" e espessura n° 14, conforme projeto FPJ.  Fornecimento e colocação. (desonerado)</v>
          </cell>
          <cell r="E5072" t="str">
            <v>un</v>
          </cell>
          <cell r="F5072">
            <v>1837.5</v>
          </cell>
        </row>
        <row r="5073">
          <cell r="C5073" t="str">
            <v>SC 44.05.0200 (/)</v>
          </cell>
          <cell r="D5073" t="str">
            <v>Tótem de um prisma reto de seção hexagonal (tótem lápis), encimado por um cone e pequeno cilindro. Fabricado em aço SAC 41, com espessura 3/16", com ancoragem na base. Acabamentos e comunicação visual com pintura na cor azul, letreiro luminoso composto de uma bandeira estendida dupla face e iluminação do tipo Backlight. Caixa confeccionada em aço, estrutura tipo "Metalon", de 5cm x 3cm x 3mm de espessura e cantoneiras de aço, tratada com primer anticorrosivo, fixada através de sapatas de chapa de aço galvanizado com seção de 10cm x 20cm x 0,04cm. Letreiros iluminados por 06 lâmpadas fluorescentes de 40w, equipado com fotocélula crepuscular. Lona de poliéster, impressão e confecção de backlights, na cor branca com acabamento fosco liso, com variação de temperatura, raios UV e com tratamento antifungos. Fornecimento e instalação. (desonerado)</v>
          </cell>
          <cell r="E5073" t="str">
            <v>un</v>
          </cell>
          <cell r="F5073">
            <v>18235.55</v>
          </cell>
        </row>
        <row r="5074">
          <cell r="C5074" t="str">
            <v>SC 44.10 Placas de Inauguração e Identificação de Sala</v>
          </cell>
        </row>
        <row r="5075">
          <cell r="C5075" t="str">
            <v>SC 44.10.0050 (/)</v>
          </cell>
          <cell r="D5075" t="str">
            <v>Placa de acrílico para identificação de salas, medindo (8x25)cm, polida nas bordas.  Fornecimento e colocação. (desonerado)</v>
          </cell>
          <cell r="E5075" t="str">
            <v>un</v>
          </cell>
          <cell r="F5075">
            <v>36.119999999999997</v>
          </cell>
        </row>
        <row r="5076">
          <cell r="C5076" t="str">
            <v>SC 44.10.0100 (/)</v>
          </cell>
          <cell r="D5076" t="str">
            <v>Placa de ferro esmaltado de (12x18)cm com numeração para identificação de imóvel em logradouro, padrão CEHAB.  Fornecimento e colocação. (desonerado)</v>
          </cell>
          <cell r="E5076" t="str">
            <v>un</v>
          </cell>
          <cell r="F5076">
            <v>48.82</v>
          </cell>
        </row>
        <row r="5077">
          <cell r="C5077" t="str">
            <v>SC 44.10.0150 (/)</v>
          </cell>
          <cell r="D5077" t="str">
            <v>Placa de inauguração em alumínio com as dimensões de (40x60)cm.  Fornecimento e colocação. (desonerado)</v>
          </cell>
          <cell r="E5077" t="str">
            <v>un</v>
          </cell>
          <cell r="F5077">
            <v>72.72</v>
          </cell>
        </row>
        <row r="5078">
          <cell r="C5078" t="str">
            <v>SC 44.10.0200 (/)</v>
          </cell>
          <cell r="D5078" t="str">
            <v>Placa de inauguração em bronze, com as dimensões de (35x50)cm.  Fornecimento e colocação. (desonerado)</v>
          </cell>
          <cell r="E5078" t="str">
            <v>un</v>
          </cell>
          <cell r="F5078">
            <v>3512.72</v>
          </cell>
        </row>
        <row r="5079">
          <cell r="C5079" t="str">
            <v>SC 44.10.0250 (/)</v>
          </cell>
          <cell r="D5079" t="str">
            <v>Placa de inauguração em latão, com gravação através de fotocorrosão, espessura de 3mm, com as dimensões de (60 x 40)cm. Fornecimento e colocação. (Desonerado)</v>
          </cell>
          <cell r="E5079" t="str">
            <v>un</v>
          </cell>
          <cell r="F5079">
            <v>1522.92</v>
          </cell>
        </row>
        <row r="5080">
          <cell r="C5080" t="str">
            <v>SC 44.15 Placas de Identificação de Monumentos</v>
          </cell>
        </row>
        <row r="5081">
          <cell r="C5081" t="str">
            <v>SC 44.15.0050 (/)</v>
          </cell>
          <cell r="D5081" t="str">
            <v>Placas de identificação de monumentos históricos em bronze com as dimensões de (35x50)cm.  Fornecimento e colocação, exclusive pedestal de concreto. (desonerado)</v>
          </cell>
          <cell r="E5081" t="str">
            <v>un</v>
          </cell>
          <cell r="F5081">
            <v>3512.72</v>
          </cell>
        </row>
        <row r="5082">
          <cell r="C5082" t="str">
            <v>SC 44.15.0100 (A)</v>
          </cell>
          <cell r="D5082" t="str">
            <v>Placas de identificação de monumentos históricos em bronze com as dimensões de (35x50)cm.  Fornecimento e colocação, inclusive pedestal de concreto. (desonerado)</v>
          </cell>
          <cell r="E5082" t="str">
            <v>un</v>
          </cell>
          <cell r="F5082">
            <v>3747.3</v>
          </cell>
        </row>
        <row r="5083">
          <cell r="C5083" t="str">
            <v>SC 44.15.0150 (A)</v>
          </cell>
          <cell r="D5083" t="str">
            <v>Placa de identificação de monumentos e/ou árvores notáveis medindo (15,50x15)cm, em aço escovado com impressão em corrosão a ácido em baixo relevo, cor dos textos em preto 100% e marcas em cores, tipologia Ottawa ou similar, fixação sobre tubo de ferro galvanizado de 1 1/2" e altura de 100cm, pintado de preto fosco, com bandeja inclinada a 30º com a mesma medida da placa, conforme projeto FPJ.  Fornecimento e colocação. (desonerado)</v>
          </cell>
          <cell r="E5083" t="str">
            <v>un</v>
          </cell>
          <cell r="F5083">
            <v>484.08</v>
          </cell>
        </row>
        <row r="5084">
          <cell r="C5084" t="str">
            <v>SC 44.20 Letras Metálicas</v>
          </cell>
        </row>
        <row r="5085">
          <cell r="C5085" t="str">
            <v>SC 44.20.0050 (/)</v>
          </cell>
          <cell r="D5085" t="str">
            <v>Letra de aço inoxidável n° 22 com 20cm de altura.  Fornecimento e colocação. (desonerado)</v>
          </cell>
          <cell r="E5085" t="str">
            <v>un</v>
          </cell>
          <cell r="F5085">
            <v>96.13</v>
          </cell>
        </row>
        <row r="5086">
          <cell r="C5086" t="str">
            <v>SC 44.20.0100 (/)</v>
          </cell>
          <cell r="D5086" t="str">
            <v>Letra fundida em alumínio, polida e oxidada nas laterais, tipo helvética, com altura de 10cm e espessura de 5mm, com pinos para fixação.  Fornecimento e colocação. (desonerado)</v>
          </cell>
          <cell r="E5086" t="str">
            <v>un</v>
          </cell>
          <cell r="F5086">
            <v>101.29</v>
          </cell>
        </row>
        <row r="5087">
          <cell r="C5087" t="str">
            <v>SC 44.20.0150 (/)</v>
          </cell>
          <cell r="D5087" t="str">
            <v>Letra fundida em bronze, polida e oxidada nas laterais, tipo helvética, com altura de 10cm e espessura de 5mm, com pinos para fixação.  Fornecimento e colocação. (desonerado)</v>
          </cell>
          <cell r="E5087" t="str">
            <v>un</v>
          </cell>
          <cell r="F5087">
            <v>101.29</v>
          </cell>
        </row>
        <row r="5088">
          <cell r="C5088" t="str">
            <v>SC 44.25 Sinalizadores Autoluminescentes</v>
          </cell>
        </row>
        <row r="5089">
          <cell r="C5089" t="str">
            <v>SC 44.25.0100 (/)</v>
          </cell>
          <cell r="D5089" t="str">
            <v>Placa indicativa de rota de fuga autoluminosa, com duração de emissão de luz por período não inferior a 20 (vinte) anos, em fundo verde com a seta indicadora e palavra saída na cor branca, modelo SLX-60, com as dimensões (359x213x29)mm.  Fornecimento. (desonerado)</v>
          </cell>
          <cell r="E5089" t="str">
            <v>un</v>
          </cell>
          <cell r="F5089">
            <v>600</v>
          </cell>
        </row>
        <row r="5091">
          <cell r="C5091" t="str">
            <v>SC 49.05 Defensas Metálicas</v>
          </cell>
        </row>
        <row r="5092">
          <cell r="C5092" t="str">
            <v>SC 49.05.0050 (/)</v>
          </cell>
          <cell r="D5092" t="str">
            <v>Defensa semi-maleável simples, compreendendo lâmina, poste, espaçador, calço, plaqueta e material de fixação.  Fornecimento e instalação. (desonerado)</v>
          </cell>
          <cell r="E5092" t="str">
            <v>m</v>
          </cell>
          <cell r="F5092">
            <v>191.99</v>
          </cell>
        </row>
        <row r="5093">
          <cell r="C5093" t="str">
            <v>SC 49.05.0053 (/)</v>
          </cell>
          <cell r="D5093" t="str">
            <v>Defensa semi-maleável dupla, compreendendo lâmina, poste, espaçador, calço, plaqueta e material de fixação.  Fornecimento e instalação. (desonerado)</v>
          </cell>
          <cell r="E5093" t="str">
            <v>m</v>
          </cell>
          <cell r="F5093">
            <v>319.35000000000002</v>
          </cell>
        </row>
        <row r="5095">
          <cell r="C5095" t="str">
            <v>SC 98.99 Diversos</v>
          </cell>
        </row>
        <row r="5096">
          <cell r="C5096" t="str">
            <v>SC 98.99.0025 (/)</v>
          </cell>
          <cell r="D5096" t="str">
            <v>Guarita em Fiber-Glass ou similar, medidas (1,00x1,00x2,20)m, modelo Kini, fabricação Glaspac ou similar.  Fornecimento e colocação. (desonerado)</v>
          </cell>
          <cell r="E5096" t="str">
            <v>un</v>
          </cell>
          <cell r="F5096">
            <v>2265</v>
          </cell>
        </row>
        <row r="5097">
          <cell r="C5097" t="str">
            <v>SC 98.99.0030 (/)</v>
          </cell>
          <cell r="D5097" t="str">
            <v>Guarita em Fiber-Glass ou similar, medidas (1,20x1,20x2,30)m, modelo Kini, fabricação Glaspac ou similar.  Fornecimento e colocação. (desonerado)</v>
          </cell>
          <cell r="E5097" t="str">
            <v>un</v>
          </cell>
          <cell r="F5097">
            <v>2690</v>
          </cell>
        </row>
        <row r="5098">
          <cell r="C5098" t="str">
            <v>SC 98.99.0040 (/)</v>
          </cell>
          <cell r="D5098" t="str">
            <v>Quiosque em Fiber-Glass ou similar, medindo (2,80x2,16x2,32)m, fabricação Difibra ou similar.  Fornecimento e colocação. (desonerado)</v>
          </cell>
          <cell r="E5098" t="str">
            <v>un</v>
          </cell>
          <cell r="F5098">
            <v>13392.78</v>
          </cell>
        </row>
        <row r="5102">
          <cell r="C5102" t="str">
            <v>SE 04.05 Perfurações Manuais a Trado</v>
          </cell>
        </row>
        <row r="5103">
          <cell r="C5103" t="str">
            <v>SE 04.05.0050 (/)</v>
          </cell>
          <cell r="D5103" t="str">
            <v>Perfuração manual de solo, a trado, com diâmetro de 10cm. (desonerado)</v>
          </cell>
          <cell r="E5103" t="str">
            <v>m</v>
          </cell>
          <cell r="F5103">
            <v>9.7200000000000006</v>
          </cell>
        </row>
        <row r="5104">
          <cell r="C5104" t="str">
            <v>SE 04.05.0100 (/)</v>
          </cell>
          <cell r="D5104" t="str">
            <v>Perfuração manual de solo, a trado, com diâmetro de 20cm. (desonerado)</v>
          </cell>
          <cell r="E5104" t="str">
            <v>m</v>
          </cell>
          <cell r="F5104">
            <v>24.32</v>
          </cell>
        </row>
        <row r="5106">
          <cell r="C5106" t="str">
            <v>SE 09.05 Perfurações Mecânicas Rotativas com Coroa de Wídia</v>
          </cell>
        </row>
        <row r="5107">
          <cell r="C5107" t="str">
            <v>SE 09.05.0050 (A)</v>
          </cell>
          <cell r="D5107" t="str">
            <v>Perfuração rotativa vertical, em solo, com coroa de Wídia ou similar, diâmetro N (75mm), inclusive deslocamento e posicionamento em cada furo. (desonerado)</v>
          </cell>
          <cell r="E5107" t="str">
            <v>m</v>
          </cell>
          <cell r="F5107">
            <v>81.33</v>
          </cell>
        </row>
        <row r="5108">
          <cell r="C5108" t="str">
            <v>SE 09.05.0100 (A)</v>
          </cell>
          <cell r="D5108" t="str">
            <v>Perfuração rotativa inclinada, em solo, com coroa de Wídia ou similar, diâmetro N (75mm), inclusive deslocamento e posicionamento em cada furo. (desonerado)</v>
          </cell>
          <cell r="E5108" t="str">
            <v>m</v>
          </cell>
          <cell r="F5108">
            <v>111.7</v>
          </cell>
        </row>
        <row r="5109">
          <cell r="C5109" t="str">
            <v>SE 09.05.0150 (/)</v>
          </cell>
          <cell r="D5109" t="str">
            <v>Perfuração rotativa vertical, em solo,  com Coroa de Wídia ou similar, diâmetro H (99mm),  inclusive deslocamento e posicionamneto em cada furo. (desonerado)</v>
          </cell>
          <cell r="E5109" t="str">
            <v>m</v>
          </cell>
          <cell r="F5109">
            <v>83.84</v>
          </cell>
        </row>
        <row r="5110">
          <cell r="C5110" t="str">
            <v>SE 09.10 Perfurações Mecânicas em Terreno Comum e em Granito</v>
          </cell>
        </row>
        <row r="5111">
          <cell r="C5111" t="str">
            <v>SE 09.10.0050 (A)</v>
          </cell>
          <cell r="D5111" t="str">
            <v>Perfuração com martelete ou perfuratriz manual, diâmetro até 1 1/4", em granito ou gnaisse, inclusive ar comprimido utilizando apenas uma perfuratriz e um compressor, exclusive mangueira, considerando uma produção média bruta de 1,00m/h. (desonerado)</v>
          </cell>
          <cell r="E5111" t="str">
            <v>m</v>
          </cell>
          <cell r="F5111">
            <v>64.08</v>
          </cell>
        </row>
        <row r="5112">
          <cell r="C5112" t="str">
            <v>SE 09.10.0100 (/)</v>
          </cell>
          <cell r="D5112" t="str">
            <v>Perfuração com martelete ou perfuratriz manual, diâmetro até 1 1/4", em granito ou gnaisse, inclusive ar comprimido utilizando apenas uma perfuratriz e um compressor, exclusive mangueira, considerando uma produção média bruta de 2,00m/h. (desonerado)</v>
          </cell>
          <cell r="E5112" t="str">
            <v>m</v>
          </cell>
          <cell r="F5112">
            <v>32.049999999999997</v>
          </cell>
        </row>
        <row r="5113">
          <cell r="C5113" t="str">
            <v>SE 09.10.0150 (/)</v>
          </cell>
          <cell r="D5113" t="str">
            <v>Perfuração com Wagon Drill pesado, diâmetro até 4 1/2", em granito ou gnaisse, inclusive ar comprimido. (desonerado)</v>
          </cell>
          <cell r="E5113" t="str">
            <v>m</v>
          </cell>
          <cell r="F5113">
            <v>89.03</v>
          </cell>
        </row>
        <row r="5114">
          <cell r="C5114" t="str">
            <v>SE 09.15 Perfurações Mecânicas Rotativas com Coroa de Diamante</v>
          </cell>
        </row>
        <row r="5115">
          <cell r="C5115" t="str">
            <v>SE 09.15.0050 (/)</v>
          </cell>
          <cell r="D5115" t="str">
            <v>Perfuração rotativa com Coroa de diamante, em rocha, diâmetro PW, horizontal, inclusive deslocamentos e instalações. (desonerado)</v>
          </cell>
          <cell r="E5115" t="str">
            <v>m</v>
          </cell>
          <cell r="F5115">
            <v>244.89</v>
          </cell>
        </row>
        <row r="5116">
          <cell r="C5116" t="str">
            <v>SE 09.15.0100 (A)</v>
          </cell>
          <cell r="D5116" t="str">
            <v>Perfuração rotativa inclinada, em rocha sã, com coroa de diamante, diâmetro B (60mm), inclusive deslocamento e posicionamento em cada furo. (desonerado)</v>
          </cell>
          <cell r="E5116" t="str">
            <v>m</v>
          </cell>
          <cell r="F5116">
            <v>616.24</v>
          </cell>
        </row>
        <row r="5117">
          <cell r="C5117" t="str">
            <v>SE 09.15.0150 (/)</v>
          </cell>
          <cell r="D5117" t="str">
            <v>Perfuração rotativa inclinada, em rocha alterada, com coroa de diamante, diâmetro B (60mm), inclusive deslocamento e posicionamento em cada furo. (desonerado)</v>
          </cell>
          <cell r="E5117" t="str">
            <v>m</v>
          </cell>
          <cell r="F5117">
            <v>456.12</v>
          </cell>
        </row>
        <row r="5118">
          <cell r="C5118" t="str">
            <v>SE 09.15.0200 (/)</v>
          </cell>
          <cell r="D5118" t="str">
            <v>Perfuração rotativa inclinada, em rocha alterada, com coroa de diamante, diâmetro N (75mm), inclusive deslocamento e posicionamento em cada furo. (desonerado)</v>
          </cell>
          <cell r="E5118" t="str">
            <v>m</v>
          </cell>
          <cell r="F5118">
            <v>547.32000000000005</v>
          </cell>
        </row>
        <row r="5119">
          <cell r="C5119" t="str">
            <v>SE 09.15.0250 (/)</v>
          </cell>
          <cell r="D5119" t="str">
            <v>Perfuração rotativa inclinada, em rocha sã, com coroa de diamante, diâmetro N (75mm), inclusive deslocamento e posicionamento em cada furo. (desonerado)</v>
          </cell>
          <cell r="E5119" t="str">
            <v>m</v>
          </cell>
          <cell r="F5119">
            <v>601.71</v>
          </cell>
        </row>
        <row r="5120">
          <cell r="C5120" t="str">
            <v>SE 09.15.0300 (A)</v>
          </cell>
          <cell r="D5120" t="str">
            <v>Perfuração rotativa vertical, em rocha sã, com coroa de diamante, diâmetro B (60mm), inclusive deslocamento e posicionamento em cada furo. (desonerado)</v>
          </cell>
          <cell r="E5120" t="str">
            <v>m</v>
          </cell>
          <cell r="F5120">
            <v>445.04</v>
          </cell>
        </row>
        <row r="5121">
          <cell r="C5121" t="str">
            <v>SE 09.15.0350 (/)</v>
          </cell>
          <cell r="D5121" t="str">
            <v>Perfuração rotativa vertical, em rocha alterada, com coroa de diamante, diâmetro H(99mm), inclusive deslocamento e posicionamento em cada furo. (desonerado)</v>
          </cell>
          <cell r="E5121" t="str">
            <v>m</v>
          </cell>
          <cell r="F5121">
            <v>555.79</v>
          </cell>
        </row>
        <row r="5122">
          <cell r="C5122" t="str">
            <v>SE 09.15.0400 (/)</v>
          </cell>
          <cell r="D5122" t="str">
            <v>Perfuração rotativa vertical, em rocha sã, com coroa de diamante, diâmetro H (99mm), inclusive deslocamento e posicionamento em cada furo. (desonerado)</v>
          </cell>
          <cell r="E5122" t="str">
            <v>m</v>
          </cell>
          <cell r="F5122">
            <v>636.84</v>
          </cell>
        </row>
        <row r="5124">
          <cell r="C5124" t="str">
            <v>SE 14.05 Método Elétrico</v>
          </cell>
        </row>
        <row r="5125">
          <cell r="C5125" t="str">
            <v>SE 14.05.0050 (/)</v>
          </cell>
          <cell r="D5125" t="str">
            <v>Execução de sondagem elétrica vertical (SEV), inclusive o processamento e interpretação dos perfis, bem como a apresentação dos resultados em papel e em meio digital. (desonerado)</v>
          </cell>
          <cell r="E5125" t="str">
            <v>un</v>
          </cell>
          <cell r="F5125">
            <v>1233.81</v>
          </cell>
        </row>
        <row r="5126">
          <cell r="C5126" t="str">
            <v>SE 14.05.0100 (/)</v>
          </cell>
          <cell r="D5126" t="str">
            <v>Execução de linha de prospecção geofísica pelo método de caminhamento elétrico, inclusive o processamento e interpretação das seções, bem como a apresentação do resultados (seções originais e interpretadas), em papel e em meio digital. (desonerado)</v>
          </cell>
          <cell r="E5126" t="str">
            <v>m</v>
          </cell>
          <cell r="F5126">
            <v>8.17</v>
          </cell>
        </row>
        <row r="5127">
          <cell r="C5127" t="str">
            <v>SE 14.10 Método Eletromagnético</v>
          </cell>
        </row>
        <row r="5128">
          <cell r="C5128" t="str">
            <v>SE 14.10.0050 (/)</v>
          </cell>
          <cell r="D5128" t="str">
            <v>Execução de linha de prospecção sísmica pelo método de reflexão, utilizando martelo ou explosivo como fonte geradora do pulso sísmico, incluindo a apresentação do relatório com os dados, em papel e em meio digital, excluindo o processamento e interpretação dos dados. (desonerado)</v>
          </cell>
          <cell r="E5128" t="str">
            <v>m</v>
          </cell>
          <cell r="F5128">
            <v>5.67</v>
          </cell>
        </row>
        <row r="5129">
          <cell r="C5129" t="str">
            <v>SE 14.10.0100 (/)</v>
          </cell>
          <cell r="D5129" t="str">
            <v>Execução de linha de prospecção sísmica pelo método de refração, utilizando martelo ou explosivo como fonte geradora do pulso sísmico, incluindo a apresentação do relatório com os dados, em papel e em meio digital, excluindo o processamento e interpretação dos dados. (desonerado)</v>
          </cell>
          <cell r="E5129" t="str">
            <v>m</v>
          </cell>
          <cell r="F5129">
            <v>5.0199999999999996</v>
          </cell>
        </row>
        <row r="5130">
          <cell r="C5130" t="str">
            <v>SE 14.10.0150 (/)</v>
          </cell>
          <cell r="D5130" t="str">
            <v>Execução de linha de prospecção por radar de penetração no solo (GPR), incluindo a apresentação do relatório com as seções processadas, em papel e em meio digital, excluindo o processamento e interpretação dos dados. (desonerado)</v>
          </cell>
          <cell r="E5130" t="str">
            <v>m</v>
          </cell>
          <cell r="F5130">
            <v>1.78</v>
          </cell>
        </row>
        <row r="5131">
          <cell r="C5131" t="str">
            <v>SE 14.10.0200 (/)</v>
          </cell>
          <cell r="D5131" t="str">
            <v>Interpretação de dados de radar de penetração no solo (GPR), incluindo a análise de seções migradas e não migradas e apresentação do relatório com as seções interpretadas, em papel e em meio digital. (desonerado)</v>
          </cell>
          <cell r="E5131" t="str">
            <v>m</v>
          </cell>
          <cell r="F5131">
            <v>8.36</v>
          </cell>
        </row>
        <row r="5132">
          <cell r="C5132" t="str">
            <v>SE 14.10.0250 (/)</v>
          </cell>
          <cell r="D5132" t="str">
            <v>Processamento de dados de radar de penetração no solo (GPR), incluindo correção topográfica, filtros, ganhos e migração, através de softwares para esse fim, Gradix ou similar, incluindo a apresentação do relatório com as seções processadas, em papel e em meio digital. (desonerado)</v>
          </cell>
          <cell r="E5132" t="str">
            <v>m</v>
          </cell>
          <cell r="F5132">
            <v>6.16</v>
          </cell>
        </row>
        <row r="5133">
          <cell r="C5133" t="str">
            <v>SE 14.15 Método Sísmico</v>
          </cell>
        </row>
        <row r="5134">
          <cell r="C5134" t="str">
            <v>SE 14.15.0050 (/)</v>
          </cell>
          <cell r="D5134" t="str">
            <v>Interpretação de linha sísmica de reflexão, incluindo a análise de seções migradas e não migradas e a apresentação do relatório com as seções interpretadas, em papel e em meio digital. (desonerado)</v>
          </cell>
          <cell r="E5134" t="str">
            <v>m</v>
          </cell>
          <cell r="F5134">
            <v>7.53</v>
          </cell>
        </row>
        <row r="5135">
          <cell r="C5135" t="str">
            <v>SE 14.15.0100 (/)</v>
          </cell>
          <cell r="D5135" t="str">
            <v>Processamento de linha sísmica de refração, incluindo correção topográfica, filtros, ganhos, análises de velocidade e migração, através de softwares específicos para este fim (tipo Seistrix ou similar), incluindo a apresentação do relatório com as seções processadas em papel e em meio digital. (desonerado)</v>
          </cell>
          <cell r="E5135" t="str">
            <v>m</v>
          </cell>
          <cell r="F5135">
            <v>6.03</v>
          </cell>
        </row>
        <row r="5136">
          <cell r="C5136" t="str">
            <v>SE 14.15.0150 (/)</v>
          </cell>
          <cell r="D5136" t="str">
            <v>Processamento e interpretação de linha sísmica de refração, incluindo a apresentação de relatório com as seções processadas e interpretadas, em papel e em meio digital. (desonerado)</v>
          </cell>
          <cell r="E5136" t="str">
            <v>m</v>
          </cell>
          <cell r="F5136">
            <v>8.9</v>
          </cell>
        </row>
        <row r="5138">
          <cell r="C5138" t="str">
            <v>SE 19.05 Destocamento e Roçado</v>
          </cell>
        </row>
        <row r="5139">
          <cell r="C5139" t="str">
            <v>SE 19.05.0050 (/)</v>
          </cell>
          <cell r="D5139" t="str">
            <v>Abertura de picada, em encosta, em terreno de vegetação média. (desonerado)</v>
          </cell>
          <cell r="E5139" t="str">
            <v>m</v>
          </cell>
          <cell r="F5139">
            <v>1.95</v>
          </cell>
        </row>
        <row r="5140">
          <cell r="C5140" t="str">
            <v>SE 19.05.0100 (/)</v>
          </cell>
          <cell r="D5140" t="str">
            <v>Destocamento de árvores de porte médio e raízes profundas, sem remoção e auxílio mecânico. (desonerado)</v>
          </cell>
          <cell r="E5140" t="str">
            <v>un</v>
          </cell>
          <cell r="F5140">
            <v>160.80000000000001</v>
          </cell>
        </row>
        <row r="5141">
          <cell r="C5141" t="str">
            <v>SE 19.05.0150 (/)</v>
          </cell>
          <cell r="D5141" t="str">
            <v>Destocamento de árvores de porte médio e raízes profundas, sem auxílio mecânico, inclusive carga e transporte. (desonerado)</v>
          </cell>
          <cell r="E5141" t="str">
            <v>un</v>
          </cell>
          <cell r="F5141">
            <v>161.75</v>
          </cell>
        </row>
        <row r="5142">
          <cell r="C5142" t="str">
            <v>SE 19.05.0200 (/)</v>
          </cell>
          <cell r="D5142" t="str">
            <v>Preparo manual de terreno, compreendendo acerto, raspagem eventualmente até 0,25m de profundidade e afastamento lateral do material excedente. (desonerado)</v>
          </cell>
          <cell r="E5142" t="str">
            <v>m2</v>
          </cell>
          <cell r="F5142">
            <v>7.78</v>
          </cell>
        </row>
        <row r="5143">
          <cell r="C5143" t="str">
            <v>SE 19.05.0250 (/)</v>
          </cell>
          <cell r="D5143" t="str">
            <v>Roçado manual em vegetação rala, empilhamento e queima de resíduos. (desonerado)</v>
          </cell>
          <cell r="E5143" t="str">
            <v>m2</v>
          </cell>
          <cell r="F5143">
            <v>0.22</v>
          </cell>
        </row>
        <row r="5144">
          <cell r="C5144" t="str">
            <v>SE 19.05.0300 (/)</v>
          </cell>
          <cell r="D5144" t="str">
            <v>Roçado em vegetação espessa com empilhamento lateral e queima dos resíduos. (desonerado)</v>
          </cell>
          <cell r="E5144" t="str">
            <v>m2</v>
          </cell>
          <cell r="F5144">
            <v>0.78</v>
          </cell>
        </row>
        <row r="5145">
          <cell r="C5145" t="str">
            <v>SE 19.05.0350 (/)</v>
          </cell>
          <cell r="D5145" t="str">
            <v>Roçado a foice e machado em mata de pequeno porte e queima dos resíduos sem destocamento ou remoção. (desonerado)</v>
          </cell>
          <cell r="E5145" t="str">
            <v>m2</v>
          </cell>
          <cell r="F5145">
            <v>1.56</v>
          </cell>
        </row>
        <row r="5146">
          <cell r="C5146" t="str">
            <v>SE 19.05.0400 (/)</v>
          </cell>
          <cell r="D5146" t="str">
            <v>Roçado de vegetação gramínea, em área de encosta, a altura de 10cm, em fase de implantação. (desonerado)</v>
          </cell>
          <cell r="E5146" t="str">
            <v>m2</v>
          </cell>
          <cell r="F5146">
            <v>0.26</v>
          </cell>
        </row>
        <row r="5147">
          <cell r="C5147" t="str">
            <v>SE 19.05.0450 (/)</v>
          </cell>
          <cell r="D5147" t="str">
            <v>Roçado de vegetação gramínea, em área de encosta, a altura de 10cm, em fase de manutenção. (desonerado)</v>
          </cell>
          <cell r="E5147" t="str">
            <v>m2</v>
          </cell>
          <cell r="F5147">
            <v>0.23</v>
          </cell>
        </row>
        <row r="5148">
          <cell r="C5148" t="str">
            <v>SE 19.05.0500 (A)</v>
          </cell>
          <cell r="D5148" t="str">
            <v>Roçado mecânico, empregando roçadeira costal e ajuntamento do material resultante. (desonerado)</v>
          </cell>
          <cell r="E5148" t="str">
            <v>ha</v>
          </cell>
          <cell r="F5148">
            <v>2710.34</v>
          </cell>
        </row>
        <row r="5149">
          <cell r="C5149" t="str">
            <v>SE 19.05.0550 (A)</v>
          </cell>
          <cell r="D5149" t="str">
            <v>Roçado mecânico, em áreas de reflorestamento empregando roçadeira costal e ajuntamento do material resultante. (desonerado)</v>
          </cell>
          <cell r="E5149" t="str">
            <v>ha</v>
          </cell>
          <cell r="F5149">
            <v>3867.7</v>
          </cell>
        </row>
        <row r="5150">
          <cell r="C5150" t="str">
            <v>SE 19.05.0600 (/)</v>
          </cell>
          <cell r="D5150" t="str">
            <v>Suavização e reconformação manual de taludes, com pequeno desmatamento e altura média de 0,50m. (desonerado)</v>
          </cell>
          <cell r="E5150" t="str">
            <v>m3</v>
          </cell>
          <cell r="F5150">
            <v>33.06</v>
          </cell>
        </row>
        <row r="5151">
          <cell r="C5151" t="str">
            <v>SE 19.05.0650 (/)</v>
          </cell>
          <cell r="D5151" t="str">
            <v>Suavização e reconformação manual de taludes, com pequeno desmatamento e altura média de 1m. (desonerado)</v>
          </cell>
          <cell r="E5151" t="str">
            <v>m3</v>
          </cell>
          <cell r="F5151">
            <v>47.98</v>
          </cell>
        </row>
        <row r="5152">
          <cell r="C5152" t="str">
            <v>SE 19.05.0700 (/)</v>
          </cell>
          <cell r="D5152" t="str">
            <v>Suavização e reconformação manual de taludes, com pequeno desmatamento e altura média de 1,50m. (desonerado)</v>
          </cell>
          <cell r="E5152" t="str">
            <v>m3</v>
          </cell>
          <cell r="F5152">
            <v>64.84</v>
          </cell>
        </row>
        <row r="5153">
          <cell r="C5153" t="str">
            <v>SE 19.10 Topografia</v>
          </cell>
        </row>
        <row r="5154">
          <cell r="C5154" t="str">
            <v>SE 19.10.0050 (A)</v>
          </cell>
          <cell r="D5154" t="str">
            <v>Lançamento de linha poligonal básica com precisão de fechamento relativa a 1ª ordem, usando distanciômetro eletrônico, em terreno de orografia não acidentada, vegetação rala. (desonerado)</v>
          </cell>
          <cell r="E5154" t="str">
            <v>Km</v>
          </cell>
          <cell r="F5154">
            <v>450.76</v>
          </cell>
        </row>
        <row r="5155">
          <cell r="C5155" t="str">
            <v>SE 19.10.0100 (A)</v>
          </cell>
          <cell r="D5155" t="str">
            <v>Lançamento de linha poligonal  com precisão de fechamento relativa a 3ª ordem,  em terreno de orografia não acidentada, vegetação rala. (desonerado)</v>
          </cell>
          <cell r="E5155" t="str">
            <v>Km</v>
          </cell>
          <cell r="F5155">
            <v>361.2</v>
          </cell>
        </row>
        <row r="5156">
          <cell r="C5156" t="str">
            <v>SE 19.10.0150 (/)</v>
          </cell>
          <cell r="D5156" t="str">
            <v>Levantamento topográfico, planialtimétrico e cadastral, executado de acordo com as especificações da Prefeitura da Cidade do Rio de Janeiro, em terreno de orografia acidentada, vegetação rala e edificação leve, com área de até 4 ha (escala 1:500). (desonerado)</v>
          </cell>
          <cell r="E5156" t="str">
            <v>ha</v>
          </cell>
          <cell r="F5156">
            <v>4386.7700000000004</v>
          </cell>
        </row>
        <row r="5157">
          <cell r="C5157" t="str">
            <v>SE 19.10.0153 (/)</v>
          </cell>
          <cell r="D5157" t="str">
            <v>Levantamento topográfico, planialtimétrico e cadastral, executado de acordo com as especificações da Prefeitura da Cidade do Rio de Janeiro, em terreno de orografia acidentada, vegetação rala e edificação leve, com área de 4 a 10 ha (escala 1:500). (desonerado)</v>
          </cell>
          <cell r="E5157" t="str">
            <v>ha</v>
          </cell>
          <cell r="F5157">
            <v>4139.72</v>
          </cell>
        </row>
        <row r="5158">
          <cell r="C5158" t="str">
            <v>SE 19.10.0156 (A)</v>
          </cell>
          <cell r="D5158" t="str">
            <v>Levantamento topográfico, planialtimétrico e cadastral, incluindo seus dados dendrométricos, executado de acordo com as especificações da Prefeitura da Cidade do Rio de Janeiro, em terreno de orografia acidentada, vegetação rala e edificação leve, com área acima de 10 ha (escala 1:250 ou 1:500), incluindo-se a apresentação em papel vegetal e em meio digital (preferência por Autocad R 14). (desonerado)</v>
          </cell>
          <cell r="E5158" t="str">
            <v>ha</v>
          </cell>
          <cell r="F5158">
            <v>7069.04</v>
          </cell>
        </row>
        <row r="5159">
          <cell r="C5159" t="str">
            <v>SE 19.10.0200 (/)</v>
          </cell>
          <cell r="D5159" t="str">
            <v>Levantamento topográfico, planialtimétrico e cadastral, executado de acordo com as especificações da Prefeitura da Cidade do Rio de Janeiro, em terreno de orografia  acidentada, vegetação rala e edificação média, com área de até 4 ha (escala 1:500). (desonerado)</v>
          </cell>
          <cell r="E5159" t="str">
            <v>ha</v>
          </cell>
          <cell r="F5159">
            <v>5153.6899999999996</v>
          </cell>
        </row>
        <row r="5160">
          <cell r="C5160" t="str">
            <v>SE 19.10.0250 (/)</v>
          </cell>
          <cell r="D5160" t="str">
            <v>Levantamento topográfico, planialtimétrico e cadastral, executado de acordo com as especificações da Prefeitura da Cidade do Rio de Janeiro, em terreno de orografia acidentada, vegetação rala e edificação densa, com área de até 4 ha (escala 1:500). (desonerado)</v>
          </cell>
          <cell r="E5160" t="str">
            <v>ha</v>
          </cell>
          <cell r="F5160">
            <v>6748.87</v>
          </cell>
        </row>
        <row r="5161">
          <cell r="C5161" t="str">
            <v>SE 19.10.0253 (/)</v>
          </cell>
          <cell r="D5161" t="str">
            <v>Levantamento topográfico, planialtimétrico e cadastral, executado de acordo com as especificações da Prefeitura da Cidade do Rio de Janeiro, em terreno de orografia acidentada, vegetação rala e edificação densa, com área de 4 a 10 ha (escala 1:500). (desonerado)</v>
          </cell>
          <cell r="E5161" t="str">
            <v>ha</v>
          </cell>
          <cell r="F5161">
            <v>6368.8</v>
          </cell>
        </row>
        <row r="5162">
          <cell r="C5162" t="str">
            <v>SE 19.10.0256 (A)</v>
          </cell>
          <cell r="D5162" t="str">
            <v>Levantamento topográfico, planialtimétrico e cadastral, incluindo seus dados dendrométricos, executado de acordo com as especificações da Prefeitura da Cidade do Rio de Janeiro, em terreno de orografia acidentada, vegetação rala e edificação densa, com área acima de 10 ha (escala 1:250 ou 1:500), incluindo-se a apresentação em papel vegetal e em meio digital (preferência por Autocad R 14). (desonerado)</v>
          </cell>
          <cell r="E5162" t="str">
            <v>ha</v>
          </cell>
          <cell r="F5162">
            <v>10068.969999999999</v>
          </cell>
        </row>
        <row r="5163">
          <cell r="C5163" t="str">
            <v>SE 19.10.0300 (/)</v>
          </cell>
          <cell r="D5163" t="str">
            <v>Levantamento topográfico, planialtimétrico e cadastral, executado de acordo com as especificações da Prefeitura da Cidade do Rio de Janeiro, em terreno de orografia  acidentada, vegetação densa e edificação leve, com área de até 4 ha (escala 1:500). (desonerado)</v>
          </cell>
          <cell r="E5163" t="str">
            <v>ha</v>
          </cell>
          <cell r="F5163">
            <v>7301.05</v>
          </cell>
        </row>
        <row r="5164">
          <cell r="C5164" t="str">
            <v>SE 19.10.0303 (/)</v>
          </cell>
          <cell r="D5164" t="str">
            <v>Levantamento topográfico, planialtimétrico e cadastral, executado de acordo com as especificações da Prefeitura da Cidade do Rio de Janeiro, em terreno de orografia acidentada, vegetação densa e edificação leve, com área de 4 a 10 ha (escala 1:500). (desonerado)</v>
          </cell>
          <cell r="E5164" t="str">
            <v>ha</v>
          </cell>
          <cell r="F5164">
            <v>6889.89</v>
          </cell>
        </row>
        <row r="5165">
          <cell r="C5165" t="str">
            <v>SE 19.10.0306 (A)</v>
          </cell>
          <cell r="D5165" t="str">
            <v>Levantamento topográfico, planialtimétrico e cadastral, executado de acordo com as especificações da Prefeitura da Cidade do Rio de Janeiro, em terreno de orografia acidentada, vegetação densa (incluindo seus dados dendrométricos) e edificação leve, com área acima de 10 ha (escala 1:250 ou 1:500), incluindo-se a apresentação em papel vegetal e em meio digital (preferência por Autocad R 14). (desonerado)</v>
          </cell>
          <cell r="E5165" t="str">
            <v>ha</v>
          </cell>
          <cell r="F5165">
            <v>9737.66</v>
          </cell>
        </row>
        <row r="5166">
          <cell r="C5166" t="str">
            <v>SE 19.10.0350 (/)</v>
          </cell>
          <cell r="D5166" t="str">
            <v>Levantamento topográfico, planialtimétrico e cadastral, executado de acordo com as especificações da Prefeitura da Cidade do Rio de Janeiro, em terreno de orografia acidentada, vegetação densa e edificação média, com área de até 4 ha (escala 1:500). (desonerado)</v>
          </cell>
          <cell r="E5166" t="str">
            <v>ha</v>
          </cell>
          <cell r="F5166">
            <v>8589.48</v>
          </cell>
        </row>
        <row r="5167">
          <cell r="C5167" t="str">
            <v>SE 19.10.0406 (A)</v>
          </cell>
          <cell r="D5167" t="str">
            <v>Levantamento topográfico, planialtimétrico e cadastral, incluindo seus dados dendrométricos, executado de acordo com as especificações da Prefeitura da Cidade do Rio de Janeiro, em terreno de orografia não acidentada, vegetação rala e edificação leve, com área acima de 10 ha (escala 1:250 ou 1:500), incluindo-se a apresentação em papel vegetal e em meio digital (preferência por Autocad R 14). (desonerado)</v>
          </cell>
          <cell r="E5167" t="str">
            <v>ha</v>
          </cell>
          <cell r="F5167">
            <v>4926.1499999999996</v>
          </cell>
        </row>
        <row r="5168">
          <cell r="C5168" t="str">
            <v>SE 19.10.0450 (/)</v>
          </cell>
          <cell r="D5168" t="str">
            <v>Levantamento topográfico, planialtimétrico e cadastral, executado de acordo com as especificações da Prefeitura da Cidade do Rio de Janeiro, em terreno de orografia não acidentada, vegetação rala e edificação média, com área de até 4 ha (escala 1:500). (desonerado)</v>
          </cell>
          <cell r="E5168" t="str">
            <v>ha</v>
          </cell>
          <cell r="F5168">
            <v>3619.85</v>
          </cell>
        </row>
        <row r="5169">
          <cell r="C5169" t="str">
            <v>SE 19.10.0453 (/)</v>
          </cell>
          <cell r="D5169" t="str">
            <v>Levantamento topográfico, planialtimétrico e cadastral, executado de acordo com as especificações da Prefeitura da Cidade do Rio de Janeiro, em terreno de orografia não acidentada, vegetação rala e edificação média, com área de 4 a 10 ha (escala 1:500). (desonerado)</v>
          </cell>
          <cell r="E5169" t="str">
            <v>ha</v>
          </cell>
          <cell r="F5169">
            <v>3415.99</v>
          </cell>
        </row>
        <row r="5170">
          <cell r="C5170" t="str">
            <v>SE 19.10.0456 (A)</v>
          </cell>
          <cell r="D5170" t="str">
            <v>Levantamento topográfico, planialtimétrico e cadastral, incluindo seus dados dendrométricos, executado de acordo com as especificações da Prefeitura da Cidade do Rio de Janeiro, em terreno de orografia não acidentada, vegetação rala e edificação média, com área acima de 10 ha (escala 1:250 ou 1:500), incluindo-se a apresentação em papel vegetal e em meio digital (preferência por Autocad R 14). (desonerado)</v>
          </cell>
          <cell r="E5170" t="str">
            <v>ha</v>
          </cell>
          <cell r="F5170">
            <v>6103.5</v>
          </cell>
        </row>
        <row r="5171">
          <cell r="C5171" t="str">
            <v>SE 19.10.0500 (/)</v>
          </cell>
          <cell r="D5171" t="str">
            <v>Levantamento topográfico, planialtimétrico e cadastral, executado de acordo com as especificações da Prefeitura da Cidade do Rio de Janeiro, em terreno de orografia não acidentada, vegetação rala e edificação densa, com área até 4 ha (escala 1:500). (desonerado)</v>
          </cell>
          <cell r="E5171" t="str">
            <v>ha</v>
          </cell>
          <cell r="F5171">
            <v>4724.21</v>
          </cell>
        </row>
        <row r="5172">
          <cell r="C5172" t="str">
            <v>SE 19.10.0503 (/)</v>
          </cell>
          <cell r="D5172" t="str">
            <v>Levantamento topográfico, planialtimétrico e cadastral, executado de acordo com as especificações da Prefeitura da Cidade do Rio de Janeiro, em terreno de orografia não acidentada, vegetação rala e edificação densa, com área de 4 a 10 ha (escala 1:500). (desonerado)</v>
          </cell>
          <cell r="E5172" t="str">
            <v>ha</v>
          </cell>
          <cell r="F5172">
            <v>4458.16</v>
          </cell>
        </row>
        <row r="5173">
          <cell r="C5173" t="str">
            <v>SE 19.10.0506 (A)</v>
          </cell>
          <cell r="D5173" t="str">
            <v>Levantamento topográfico, planialtimétrico e cadastral, incluindo seus dados dendrométricos, executado de acordo com as especificações da Prefeitura da Cidade do Rio de Janeiro, em terreno de orografia não acidentada, vegetação rala e edificação densa, com área acima de 10 ha (escala 1:250 ou 1:500), incluindo-se a apresentação em papel vegetal e em meio digital (preferência por Autocad R 14). (desonerado)</v>
          </cell>
          <cell r="E5173" t="str">
            <v>ha</v>
          </cell>
          <cell r="F5173">
            <v>7069.04</v>
          </cell>
        </row>
        <row r="5174">
          <cell r="C5174" t="str">
            <v>SE 19.10.0550 (/)</v>
          </cell>
          <cell r="D5174" t="str">
            <v>Levantamento topográfico, planialtimétrico e cadastral, executado de acordo com as especificações da Prefeitura da Cidade do Rio de Janeiro, em terreno de orografia não acidentada, vegetação densa e edificação leve, com área até 4 ha (escala 1:500). (desonerado)</v>
          </cell>
          <cell r="E5174" t="str">
            <v>ha</v>
          </cell>
          <cell r="F5174">
            <v>5123.01</v>
          </cell>
        </row>
        <row r="5175">
          <cell r="C5175" t="str">
            <v>SE 19.10.0553 (/)</v>
          </cell>
          <cell r="D5175" t="str">
            <v>Levantamento topográfico, planialtimétrico e cadastral, executado de acordo com as especificações da Prefeitura da Cidade do Rio de Janeiro, em terreno de orografia não acidentada, vegetação densa e edificação leve, com área de 4 a 10 ha (escala 1:500). (desonerado)</v>
          </cell>
          <cell r="E5175" t="str">
            <v>ha</v>
          </cell>
          <cell r="F5175">
            <v>4834.5</v>
          </cell>
        </row>
        <row r="5176">
          <cell r="C5176" t="str">
            <v>SE 19.10.0556 (A)</v>
          </cell>
          <cell r="D5176" t="str">
            <v>Levantamento topográfico, planialtimétrico e cadastral, incluindo seus dados dendrométricos, executado de acordo com as especificações da Prefeitura da Cidade do Rio de Janeiro, em terreno de orografia não acidentada, vegetação densa e edificação leve, com área acima de 10 ha (escala 1:250 ou 1:500), incluindo-se a apresentação em papel vegetal e em meio digital (preferência por Autocad R 14). (desonerado)</v>
          </cell>
          <cell r="E5176" t="str">
            <v>ha</v>
          </cell>
          <cell r="F5176">
            <v>8073.48</v>
          </cell>
        </row>
        <row r="5177">
          <cell r="C5177" t="str">
            <v>SE 19.10.0600 (/)</v>
          </cell>
          <cell r="D5177" t="str">
            <v>Levantamento topográfico, planialtimétrico e cadastral, executado de acordo com as especificações da Prefeitura da Cidade do Rio de Janeiro, em terreno de orografia não acidentada, vegetação densa e edificação média, com área de até 4 ha (escala 1:500). (desonerado)</v>
          </cell>
          <cell r="E5177" t="str">
            <v>ha</v>
          </cell>
          <cell r="F5177">
            <v>6012.63</v>
          </cell>
        </row>
        <row r="5178">
          <cell r="C5178" t="str">
            <v>SE 19.10.0603 (/)</v>
          </cell>
          <cell r="D5178" t="str">
            <v>Levantamento topográfico, planialtimétrico e cadastral, executado de acordo com as especificações da Prefeitura da Cidade do Rio de Janeiro, em terreno de orografia não acidentada, vegetação densa e edificação média, com área de 4 a 10 ha (escala 1:500). (desonerado)</v>
          </cell>
          <cell r="E5178" t="str">
            <v>ha</v>
          </cell>
          <cell r="F5178">
            <v>5674.02</v>
          </cell>
        </row>
        <row r="5179">
          <cell r="C5179" t="str">
            <v>SE 19.10.0606 (A)</v>
          </cell>
          <cell r="D5179" t="str">
            <v>Levantamento topográfico, planialtimétrico e cadastral, incluindo seus dados dendrométricos, executado de acordo com as especificações da Prefeitura da Cidade do Rio de Janeiro, em terreno de orografia não acidentada, vegetação densa e edificação média, com área acima de 10 ha (escala 1:250 ou 1:500), incluindo-se a apresentação em papel vegetal e em meio digital (preferência por Autocad R 14). (desonerado)</v>
          </cell>
          <cell r="E5179" t="str">
            <v>ha</v>
          </cell>
          <cell r="F5179">
            <v>8731.3700000000008</v>
          </cell>
        </row>
        <row r="5180">
          <cell r="C5180" t="str">
            <v>SE 19.10.0650 (A)</v>
          </cell>
          <cell r="D5180" t="str">
            <v>Levantamento planialtimétrico, executado de acordo com as especificações da Prefeitura da Cidade do Rio de Janeiro, em terreno de orografia acidentada, vegetação densa (incluindo seus dados dendrométricos) e edificação leve, com área de até 5 ha (escala 1:250), entregue em papel cansom e disquete. (desonerado)</v>
          </cell>
          <cell r="E5180" t="str">
            <v>ha</v>
          </cell>
          <cell r="F5180">
            <v>12413.11</v>
          </cell>
        </row>
        <row r="5181">
          <cell r="C5181" t="str">
            <v>SE 19.10.0700 (A)</v>
          </cell>
          <cell r="D5181" t="str">
            <v>Levantamento topográfico, planialtimétrico e cadastral, executado de acordo com as especificações da Prefeitura da Cidade do Rio de Janeiro, em terreno de orografia não acidentada, vegetação rala e edificação leve, com área acima de 4 até 10 ha (escala 1:500), incluindo-se a apresentação em papel e meio digital (Autocad). (desonerado)</v>
          </cell>
          <cell r="E5181" t="str">
            <v>ha</v>
          </cell>
          <cell r="F5181">
            <v>2894.91</v>
          </cell>
        </row>
        <row r="5182">
          <cell r="C5182" t="str">
            <v>SE 19.10.0750 (A)</v>
          </cell>
          <cell r="D5182" t="str">
            <v>Levantamento topográfico, planialtimétrico e cadastral, executado de acordo com as especificações da Prefeitura da Cidade do Rio de Janeiro, em terreno de orografia não acidentada, vegetação rala e edificação leve, com área de até 4 ha (escala 1:500), incluindo-se a apresentação em papel e meio digital (Autocad). (desonerado)</v>
          </cell>
          <cell r="E5182" t="str">
            <v>ha</v>
          </cell>
          <cell r="F5182">
            <v>3067.67</v>
          </cell>
        </row>
        <row r="5183">
          <cell r="C5183" t="str">
            <v>SE 19.10.0850 (/)</v>
          </cell>
          <cell r="D5183" t="str">
            <v>Levantamento topográfico, planialtimétrico e cadastral, executado de acordo com as especificações da Prefeitura da Cidade do Rio de Janeiro, em terreno de orografia acidentada, vegetação rala e edificação média, com área de 4 a 10 ha (escala 1:500). (desonerado)</v>
          </cell>
          <cell r="E5183" t="str">
            <v>ha</v>
          </cell>
          <cell r="F5183">
            <v>4863.45</v>
          </cell>
        </row>
        <row r="5184">
          <cell r="C5184" t="str">
            <v>SE 19.10.1000 (/)</v>
          </cell>
          <cell r="D5184" t="str">
            <v>Levantamento topográfico, planialtimétrico e cadastral, executado de acordo com as especificações da Prefeitura da Cidade do Rio de Janeiro,em terreno de orografia acidentada, vegetação densa e edificação média, com área de 4 a 10 ha (escala 1:500). (desonerado)</v>
          </cell>
          <cell r="E5184" t="str">
            <v>ha</v>
          </cell>
          <cell r="F5184">
            <v>8105.75</v>
          </cell>
        </row>
        <row r="5185">
          <cell r="C5185" t="str">
            <v>SE 19.10.1050 (A)</v>
          </cell>
          <cell r="D5185" t="str">
            <v>Levantamento de seção transversal em terreno de orografia acidentada e vegetação rala, considerando-se o nível como equipamento.  Medido por metro linear de seção, incluindo-se o desenho em papel milimetrado vegetal na escala 1:200. (desonerado)</v>
          </cell>
          <cell r="E5185" t="str">
            <v>m</v>
          </cell>
          <cell r="F5185">
            <v>1.36</v>
          </cell>
        </row>
        <row r="5186">
          <cell r="C5186" t="str">
            <v>SE 19.10.1101 (/)</v>
          </cell>
          <cell r="D5186" t="str">
            <v>Levantamento topográfico, planialtimétrico e cadastral, executado de acordo com as especificações da Prefeitura da Cidade do Rio de Janeiro em áreas que apresentem uma maior densidade de detalhes cadastrais, com até 0,6 ha, elaborado na escala 1:250, incluindo-se  a apresentação em papel e meio digital (Autocad) nas coordenadas UTM com a utilização de GPS e estação total. (desonerado)</v>
          </cell>
          <cell r="E5186" t="str">
            <v>un</v>
          </cell>
          <cell r="F5186">
            <v>4507.51</v>
          </cell>
        </row>
        <row r="5187">
          <cell r="C5187" t="str">
            <v>SE 19.10.1151 (/)</v>
          </cell>
          <cell r="D5187" t="str">
            <v>Levantamento topográfico, planialtimétrico e cadastral, executado de acordo com as especificações da Prefeitura da Cidade do Rio de Janeiro, em áreas acima de 0,6 e até 4 ha, que apresentem uma grande densidade de detalhes cadastrais, elaborado na escala 1:250, incluindo-se a apresentação em papel e meio digital (Autocad) nas coordenadas UTM, com a utilização de GPS e Estação Total. (desonerado)</v>
          </cell>
          <cell r="E5187" t="str">
            <v>ha</v>
          </cell>
          <cell r="F5187">
            <v>6348.79</v>
          </cell>
        </row>
        <row r="5188">
          <cell r="C5188" t="str">
            <v>SE 19.10.1350 (A)</v>
          </cell>
          <cell r="D5188" t="str">
            <v>Levantamento topográfico, planialtimétrico e cadastral, executado de acordo com as especificações da Prefeitura da Cidade do Rio de Janeiro em áreas que apresente uma maior densidade de detalhes cadastrais, com até 10 ha, elaborado na escala 1:250, incluindo-se a apresentação em papel e meio digital (Autocad). (desonerado)</v>
          </cell>
          <cell r="E5188" t="str">
            <v>ha</v>
          </cell>
          <cell r="F5188">
            <v>5282.69</v>
          </cell>
        </row>
        <row r="5189">
          <cell r="C5189" t="str">
            <v>SE 19.10.1375 (A)</v>
          </cell>
          <cell r="D5189" t="str">
            <v>Levantamento topográfico, planialtimétrico e cadastral, executado de acordo com as especificações da Prefeitura da Cidade do Rio de Janeiro, em áreas com mais de 10ha, que apresentem uma grande densidade de detalhes cadastrais, elaborado na escala 1:250, incluindo-se a apresentação em papel e meio digital (Autocad). (desonerado)</v>
          </cell>
          <cell r="E5189" t="str">
            <v>ha</v>
          </cell>
          <cell r="F5189">
            <v>4560.2299999999996</v>
          </cell>
        </row>
        <row r="5190">
          <cell r="C5190" t="str">
            <v>SE 19.10.1400 (A)</v>
          </cell>
          <cell r="D5190" t="str">
            <v>Levantamento topográfico, planialtimétrico e cadastral, executado de acordo com as especificações da Prefeitura da Cidade do Rio de Janeiro, em áreas de orografia acidentada e ocupação densa e desordenada, com dificuldade de acesso e transporte, com até 10 ha, elaborado na escala 1:500. (desonerado)</v>
          </cell>
          <cell r="E5190" t="str">
            <v>ha</v>
          </cell>
          <cell r="F5190">
            <v>7064.09</v>
          </cell>
        </row>
        <row r="5191">
          <cell r="C5191" t="str">
            <v>SE 19.10.1450 (A)</v>
          </cell>
          <cell r="D5191" t="str">
            <v>Levantamento topográfico, planialtimétrico e cadastral, executado de acordo com as especificações da Prefeitura da Cidade do Rio de Janeiro, em áreas de orografia não acidentada e ocupação densa e desordenada, com dificuldade de acesso e transporte, com até 10 ha, elaborado na escala 1:500. (desonerado)</v>
          </cell>
          <cell r="E5191" t="str">
            <v>ha</v>
          </cell>
          <cell r="F5191">
            <v>4961.5</v>
          </cell>
        </row>
        <row r="5192">
          <cell r="C5192" t="str">
            <v>SE 19.10.1500 (A)</v>
          </cell>
          <cell r="D5192" t="str">
            <v>Levantamento topográfico, planialtimétrico e cadastral, executado de acordo com as especificações da Prefeitura da Cidade do Rio de Janeiro, em áreas de alagadiço, com até 10 ha, elaborado na escala 1:500. (desonerado)</v>
          </cell>
          <cell r="E5192" t="str">
            <v>ha</v>
          </cell>
          <cell r="F5192">
            <v>4861.8599999999997</v>
          </cell>
        </row>
        <row r="5193">
          <cell r="C5193" t="str">
            <v>SE 19.10.1550 (/)</v>
          </cell>
          <cell r="D5193" t="str">
            <v>Levantamento cadastral das profundidades dos tubos e galerias que concorrem em um poço de visita, profundidades estas, medidas de régua e referenciadas a cota da tampa do poço-poço encontrado em condições de limpeza que permitam a leitura imediata. (desonerado)</v>
          </cell>
          <cell r="E5193" t="str">
            <v>un</v>
          </cell>
          <cell r="F5193">
            <v>5.67</v>
          </cell>
        </row>
        <row r="5194">
          <cell r="C5194" t="str">
            <v>SE 19.10.1600 (/)</v>
          </cell>
          <cell r="D5194" t="str">
            <v>Levantamento cadastral das profundidades dos tubos e galerias que concorrem em um poço de visita, profundidades estas, medidas a régua e referenciadas a cota da tampa do poço-poço encontrado inundado tendo que ser esgotado antes que se possa fazer a leitura. (desonerado)</v>
          </cell>
          <cell r="E5194" t="str">
            <v>un</v>
          </cell>
          <cell r="F5194">
            <v>56.03</v>
          </cell>
        </row>
        <row r="5195">
          <cell r="C5195" t="str">
            <v>SE 19.10.1650 (/)</v>
          </cell>
          <cell r="D5195" t="str">
            <v>Levantamento cadastral das profundidades dos tubos e galerias que concorrem em um poço de visita, profundidades estas, medidas a reguá e referenciadas a cota da tampa do poço-poço encontrado assoreado tendo que ser limpo antes que se possa fazer a leitura. (desonerado)</v>
          </cell>
          <cell r="E5195" t="str">
            <v>un</v>
          </cell>
          <cell r="F5195">
            <v>45.11</v>
          </cell>
        </row>
        <row r="5196">
          <cell r="C5196" t="str">
            <v>SE 19.10.1700 (/)</v>
          </cell>
          <cell r="D5196" t="str">
            <v>Levantamento cadastral das profundidades dos tubos e galerias que concorrem em um poço de visita, profundidades estas, medidas a régua e referenciadas a cota da tampa do poço-poço em meio a uma via pública com tráfego, encontrado em condições de limpeza que permitam a leitura imediata. (desonerado)</v>
          </cell>
          <cell r="E5196" t="str">
            <v>un</v>
          </cell>
          <cell r="F5196">
            <v>85.59</v>
          </cell>
        </row>
        <row r="5197">
          <cell r="C5197" t="str">
            <v>SE 19.10.1750 (/)</v>
          </cell>
          <cell r="D5197" t="str">
            <v>Levantamento cadastral das profundidades dos tubos e galerias que concorrem em um poço de visita, profundidades estas, medidas a régua e referenciadas a cota da tampa do poço-poço em meio a uma via pública com tráfego, encontrado inundado tendo que ser esgotado antes que se possa fazer a leitura. (desonerado)</v>
          </cell>
          <cell r="E5197" t="str">
            <v>un</v>
          </cell>
          <cell r="F5197">
            <v>135.94999999999999</v>
          </cell>
        </row>
        <row r="5198">
          <cell r="C5198" t="str">
            <v>SE 19.10.1800 (/)</v>
          </cell>
          <cell r="D5198" t="str">
            <v>Levantamento cadastral das profundidades dos tubos e galerias que concorrem em um poço de visita, profundidades estas, medidas a régua e referenciadas a cota da tampa do poço-poço localizado em meio a via pública com tráfego, encontrado assoreado tendo que ser limpo antes que se possa fazer a leitura. (desonerado)</v>
          </cell>
          <cell r="E5198" t="str">
            <v>un</v>
          </cell>
          <cell r="F5198">
            <v>135.94999999999999</v>
          </cell>
        </row>
        <row r="5199">
          <cell r="C5199" t="str">
            <v>SE 19.10.1850 (/)</v>
          </cell>
          <cell r="D5199" t="str">
            <v>Levantamento cadastral das profundidades dos tubos e galerias que concorrem em um poço de visita, profundidades estas, medidas a régua e referenciadas a cota da tampa do poço-poço em meio a uma via pública com tráfego, coberto por camada asfáltica, encontrado em condições de limpeza que permitam a leitura imediata. (desonerado)</v>
          </cell>
          <cell r="E5199" t="str">
            <v>un</v>
          </cell>
          <cell r="F5199">
            <v>96.88</v>
          </cell>
        </row>
        <row r="5200">
          <cell r="C5200" t="str">
            <v>SE 19.10.1900 (/)</v>
          </cell>
          <cell r="D5200" t="str">
            <v>Levantamento cadastral das profundidades dos tubos e galerias que concorrem em um poço de visita, profundidades estas, medidas a régua e referenciadas a cota da tampa do poço-poço em meio a uma via pública com tráfego, coberto por camada asfáltica, encontrado inundado tendo que ser esgotado antes que se possa fazer a leitura. (desonerado)</v>
          </cell>
          <cell r="E5200" t="str">
            <v>un</v>
          </cell>
          <cell r="F5200">
            <v>147.24</v>
          </cell>
        </row>
        <row r="5201">
          <cell r="C5201" t="str">
            <v>SE 19.10.1950 (/)</v>
          </cell>
          <cell r="D5201" t="str">
            <v>Levantamento cadastral das profundidades dos tubos e galerias que concorrem em um poço de visita, profundidades estas, medidas a régua e referenciadas a cota da tampa do poço-poço em meio a uma via pública com tráfego, coberto por camada asfáltica, encontrado assoreado tendo que ser limpo antes que se possa fazer a leitura. (desonerado)</v>
          </cell>
          <cell r="E5201" t="str">
            <v>un</v>
          </cell>
          <cell r="F5201">
            <v>147.24</v>
          </cell>
        </row>
        <row r="5202">
          <cell r="C5202" t="str">
            <v>SE 19.10.2000 (B)</v>
          </cell>
          <cell r="D5202" t="str">
            <v>Levantamento topográfico por batimetria, incluindo seções de levantamento equidistantes de até 20 metros, inclusive transporte do pessoal com caminhoneta 9 passageiros, executado de acordo com as especificações da Prefeitura da Cidade do Rio de Janeiro, com área de até 10 ha (escala 1:500). (desonerado)</v>
          </cell>
          <cell r="E5202" t="str">
            <v>ha</v>
          </cell>
          <cell r="F5202">
            <v>3640.38</v>
          </cell>
        </row>
        <row r="5203">
          <cell r="C5203" t="str">
            <v>SE 19.10.2050 (A)</v>
          </cell>
          <cell r="D5203" t="str">
            <v>Levantamento topográfico, planialtimétrico e cadastral, executado de acordo com as especificações da Prefeitura da Cidade do Rio de Janeiro, em favelas, considerando cotas de soleira e sanitários, medição de lotes, posteamento e demais elementos naturais existentes, com até 10ha, elaborado na escala 1:500. (desonerado)</v>
          </cell>
          <cell r="E5203" t="str">
            <v>m2</v>
          </cell>
          <cell r="F5203">
            <v>1.83</v>
          </cell>
        </row>
        <row r="5204">
          <cell r="C5204" t="str">
            <v>SE 19.10.2100 (A)</v>
          </cell>
          <cell r="D5204" t="str">
            <v>Levantamento topográfico por GPS em áreas de difícil acesso, relevo acidentado e muito pouco habitadas.  O levantamento visa posterior reflorestamento das áreas, possuindo baixa precisão. (desonerado)</v>
          </cell>
          <cell r="E5204" t="str">
            <v>ha</v>
          </cell>
          <cell r="F5204">
            <v>130.57</v>
          </cell>
        </row>
        <row r="5205">
          <cell r="C5205" t="str">
            <v>SE 19.10.2150 (A)</v>
          </cell>
          <cell r="D5205" t="str">
            <v>Levantamento de seção transversal em terreno de orografia acidentada e vegetação rala, considerando-se teodolito ou estação total e distanciômetro eletrônico, na escala 1:100, incluindo-se a apresentação em papel e em meio digital (preferência por Autocad). (desonerado)</v>
          </cell>
          <cell r="E5205" t="str">
            <v>m</v>
          </cell>
          <cell r="F5205">
            <v>2.69</v>
          </cell>
        </row>
        <row r="5206">
          <cell r="C5206" t="str">
            <v>SE 19.10.2200 (A)</v>
          </cell>
          <cell r="D5206" t="str">
            <v>Levantamento de seção transversal em terreno de orografia acidentada e vegetação rala, considerando-se o teodolito e usando a estadimetria.  Medido por metro linear de seção, incluindo-se o desenho em papel milimetrado vegetal na escala 1:200. (desonerado)</v>
          </cell>
          <cell r="E5206" t="str">
            <v>m</v>
          </cell>
          <cell r="F5206">
            <v>1.74</v>
          </cell>
        </row>
        <row r="5207">
          <cell r="C5207" t="str">
            <v>SE 19.10.2250 (A)</v>
          </cell>
          <cell r="D5207" t="str">
            <v>Levantamento de seção transversal em terreno de orografia acidentada e vegetação densa, considerando-se o teodolito e usando a estadimetria.  Medido por metro linear de seção, incluindo-se o desenho em papel milimetrado vegetal na escala 1:200. (desonerado)</v>
          </cell>
          <cell r="E5207" t="str">
            <v>m</v>
          </cell>
          <cell r="F5207">
            <v>2.39</v>
          </cell>
        </row>
        <row r="5208">
          <cell r="C5208" t="str">
            <v>SE 19.10.2300 (A)</v>
          </cell>
          <cell r="D5208" t="str">
            <v>Levantamento de seção transversal em terreno de orografia acidentada e vegetação densa, considerando-se o nível como equipamento.  Medido por metro linear de seção, incluindo-se o desenho em papel milimetrado vegetal na escala 1:200. (desonerado)</v>
          </cell>
          <cell r="E5208" t="str">
            <v>m</v>
          </cell>
          <cell r="F5208">
            <v>2.3199999999999998</v>
          </cell>
        </row>
        <row r="5209">
          <cell r="C5209" t="str">
            <v>SE 19.10.2350 (/)</v>
          </cell>
          <cell r="D5209" t="str">
            <v>Elaboração de planta topográfica planialtimétrica e cadastral, na escala 1:500, a partir de seções transversais já levantadas no local, incluindo-se a apresentação em papel e em meio digital (preferência por Autocad). (desonerado)</v>
          </cell>
          <cell r="E5209" t="str">
            <v>ha</v>
          </cell>
          <cell r="F5209">
            <v>1466.14</v>
          </cell>
        </row>
        <row r="5210">
          <cell r="C5210" t="str">
            <v>SE 19.10.2400 (A)</v>
          </cell>
          <cell r="D5210" t="str">
            <v>Tubo para inclinômetro, de alumínio, exclusive perfuração, caixa de proteção e leitura.  Fornecimento e colocação. (desonerado)</v>
          </cell>
          <cell r="E5210" t="str">
            <v>m</v>
          </cell>
          <cell r="F5210">
            <v>208.42</v>
          </cell>
        </row>
        <row r="5211">
          <cell r="C5211" t="str">
            <v>SE 19.10.2450 (A)</v>
          </cell>
          <cell r="D5211" t="str">
            <v>Nivelamento e contranivelamento de linha topográfica, em terreno de orografia não acidentada, incluindo desenho em escala 1:1000 (H) e 1:1000 (V) em papel milimetrado vegetal. (desonerado)</v>
          </cell>
          <cell r="E5211" t="str">
            <v>Km</v>
          </cell>
          <cell r="F5211">
            <v>484.51</v>
          </cell>
        </row>
        <row r="5212">
          <cell r="C5212" t="str">
            <v>SE 19.10.2500 (A)</v>
          </cell>
          <cell r="D5212" t="str">
            <v>Nivelamento de eixo de logradouro, de acordo com as especificações da Prefeitura da Cidade do Rio de Janeiro, incluindo desenho em papel milimetrado vegetal. (desonerado)</v>
          </cell>
          <cell r="E5212" t="str">
            <v>Km</v>
          </cell>
          <cell r="F5212">
            <v>209.26</v>
          </cell>
        </row>
        <row r="5213">
          <cell r="C5213" t="str">
            <v>SE 19.13 Topografia e Serviços Cadastrais para fins de Desapropriação</v>
          </cell>
        </row>
        <row r="5214">
          <cell r="C5214" t="str">
            <v>SE 19.13.0100 (/)</v>
          </cell>
          <cell r="D5214" t="str">
            <v>Levantamento topográfico, planialtimétrico e cadastral, para fins de desapropriação de imóveis atingidos por projetos de implantação de vias e novos alinhamentos, executado de acordo com as especificações da Prefeitura da Cidade do Rio de Janeiro, na escala 1:250, apresentado em papel vegetal e meio digital, contendo os respectivos desenhos com as dimensões de cada terreno ou faixa de terreno, assinaladas as acessões e plantas baixas detalhadas das edificações. (desonerado)</v>
          </cell>
          <cell r="E5214" t="str">
            <v>ha</v>
          </cell>
          <cell r="F5214">
            <v>5196.29</v>
          </cell>
        </row>
        <row r="5215">
          <cell r="C5215" t="str">
            <v>SE 19.13.0500 (/)</v>
          </cell>
          <cell r="D5215" t="str">
            <v>Serviços de elaboração de cadastro técnico imobiliário para fins de desapropriação de imóveis atingidos por projetos de implantação de vias e novos alinhamentos, contendo memorial descritivo das acessões e benfeitorias atingidas, idade, estado de conservação, padrão construtivo, distribuição interna dos compartimentos, áreas úteis, áreas de construção, identificação dos ocupantes, natureza da ocupação, destinação que vem sendo dada ao imóvel, e demais anotações necessárias, de acordo com os padrões exigidos pela Procuradoria Geral do Município do Rio de Janeiro - PGM. (desonerado)</v>
          </cell>
          <cell r="E5215" t="str">
            <v>un</v>
          </cell>
          <cell r="F5215">
            <v>157.66</v>
          </cell>
        </row>
        <row r="5216">
          <cell r="C5216" t="str">
            <v>SE 19.15 Levantamento Fotográfico e Mapeamento</v>
          </cell>
        </row>
        <row r="5217">
          <cell r="C5217" t="str">
            <v>SE 19.15.0050 (A)</v>
          </cell>
          <cell r="D5217" t="str">
            <v>Levantamento fotográfico de aspecto de área urbana com fornecimento do arquivo em DVD e de ampliação colorida no tamanho (10x15)cm. (desonerado)</v>
          </cell>
          <cell r="E5217" t="str">
            <v>un</v>
          </cell>
          <cell r="F5217">
            <v>3.16</v>
          </cell>
        </row>
        <row r="5218">
          <cell r="C5218" t="str">
            <v>SE 19.15.0055 (/)</v>
          </cell>
          <cell r="D5218" t="str">
            <v>Levantamento fotográfico de aspecto de área urbana, de imóveis ou de documentos com fornecimento de arquivo digital e de impressão colorida no tamanho (10x15)cm, de acordo com as orientações da SMH. (desonerado)</v>
          </cell>
          <cell r="E5218" t="str">
            <v>un</v>
          </cell>
          <cell r="F5218">
            <v>3.96</v>
          </cell>
        </row>
        <row r="5219">
          <cell r="C5219" t="str">
            <v>SE 19.15.0101 (/)</v>
          </cell>
          <cell r="D5219" t="str">
            <v>Serviços de elaboração de cadastro técnico imobiliário e aplicação de cadastro de qualificação ao morador para fins de Regularização Urbanística e Fundiária, contendo memorial descritivo das benfeitorias, idade, estado de conservação, padrão construtivo, áreas úteis, áreas de construção, identificação dos ocupantes com recolhimento dos documentos necessários à titulação, natureza da ocupação, destinação que vem sendo dada ao imóvel, e demais anotações necessárias à regularização urbanística e fundiária, de acordo com as orientações da SMH (desonerado).</v>
          </cell>
          <cell r="E5219" t="str">
            <v>un</v>
          </cell>
          <cell r="F5219">
            <v>158.26</v>
          </cell>
        </row>
        <row r="5220">
          <cell r="C5220" t="str">
            <v>SE 19.15.0121 (/)</v>
          </cell>
          <cell r="D5220" t="str">
            <v>Serviços de digitalização de fichas cadastrais técnico - imobiliária de qualificação para fins de Regularização Urbanística e Fundiária, assinados pelos beneficiários e organização em arquivo digital necessário ao acompanhamento do processo de regularização das unidades habitacionais, de acordo com as orientações da SMUIH/SUBH. (desonerado)</v>
          </cell>
          <cell r="E5220" t="str">
            <v>un</v>
          </cell>
          <cell r="F5220">
            <v>5.34</v>
          </cell>
        </row>
        <row r="5221">
          <cell r="C5221" t="str">
            <v>SE 19.15.0131 (/)</v>
          </cell>
          <cell r="D5221" t="str">
            <v>Selagem de imóveis e Capacitação das equipes de campo - reuniões de capacitação, realização de identificação preliminar de lotes e unidades de uso habitacional e outros em campo e em planta(s) fornecidas na escala 1:1000 ou conforme orientação da SMUIH/SUBH, utilizando base cartográfica existente e selos com a codificação quadra/lote/unidade, com fornecimento do quantitativo de unidades de cada quadra em relatório. (desonerado)</v>
          </cell>
          <cell r="E5221" t="str">
            <v>un</v>
          </cell>
          <cell r="F5221">
            <v>22.46</v>
          </cell>
        </row>
        <row r="5222">
          <cell r="C5222" t="str">
            <v>SE 19.15.0141 (/)</v>
          </cell>
          <cell r="D5222" t="str">
            <v>Georreferenciamento em shapes no AutoCAD Map ou no ArchiGIS dos polígons referentes aos lotes e unidades levantadas em campo, identificados através da codificação quadra-lote-unidade e alimentação do Banco de Dados da SMUIH/SUBH, para a inclusão de todas as informações no Sistema de Informações Urbanas - SIURB. (desonerado)</v>
          </cell>
          <cell r="E5222" t="str">
            <v>un</v>
          </cell>
          <cell r="F5222">
            <v>41.75</v>
          </cell>
        </row>
        <row r="5223">
          <cell r="C5223" t="str">
            <v>SE 19.15.0151 (/)</v>
          </cell>
          <cell r="D5223" t="str">
            <v>Auto de Demarcação Urbanística: Elaboração de planta e memorial descritivo da área a ser regularizada, nos quais constem suas medidas perimetrais, área total, confrontantes, coordenadas georreferenciadas dos vértices definidores de seus limites, bem como o nº de matrícula ou transcrições e a indicação dos proprietários constantes no Registro de Imóveis, se houver, das áreas atingidas pelo Auto de Demarcação Urbanística e de seus confrontantes. Deverá também ser elaborada planta de sobreposição da área demarcada com a situação das áreas constantes no registro de imóveis e a planta das áreas remanescentes com seus respectivos memoriais; e serem apresentadas certidões das matrículas ou transcrições das áreas pelo RI. Fornecimento de planta com as vias de circulação existentes ou projetadas e outras áreas destinadas a uso público situadas na área e resumo do auto de demarcação urbanística, com a descrição que permita a identificação da área, além do seu desenho simplificado, com a formatação da minuta do Edital de Notificação ao proprietário(s) da(s) área(s), bem como seus confrontantes. As plantas deverão ser apresentadas em papel na escala 1:1000 ou conforme orientação da SMH e em arquivo digital na extensão DWG, e o restante do material deverá ser entregue em papel, no formato A4, e também em meio digital, na extensão DOC (desonerado).</v>
          </cell>
          <cell r="E5223" t="str">
            <v>ha</v>
          </cell>
          <cell r="F5223">
            <v>8156.9</v>
          </cell>
        </row>
        <row r="5224">
          <cell r="C5224" t="str">
            <v>SE 19.15.0201 (/)</v>
          </cell>
          <cell r="D5224" t="str">
            <v>Pesquisa fundiária da área do assentamento, bem como dos imóveis confrontantes, com fornecimento de planta(s) em papel, na escala 1:1000 ou conforme orientação da SMH e em arquivo digital na extensão DWG, com todos os PAL's e PA's incidentes na área de pesquisa e seu entorno, e metragens constantes das documentações obtidas nos cartórios juntamente com relatório e cópias de todos os documentos e projetos mencionados na pesquisa (desonerado).</v>
          </cell>
          <cell r="E5224" t="str">
            <v>ha</v>
          </cell>
          <cell r="F5224">
            <v>8334.2800000000007</v>
          </cell>
        </row>
        <row r="5225">
          <cell r="C5225" t="str">
            <v>SE 19.15.0251 (/)</v>
          </cell>
          <cell r="D5225" t="str">
            <v>Plano e Metodologia de Trabalho com diagnósticos da área. Relatório contendo o diagnóstico da área, envolvendo aspectos físicos e sociais, bem como planta(s) com as informações relativas ao diagnóstico em papel, na escala 1:1000 ou conforme orientação da SMH e em arquivo digital na extensão DWG. Plano de Metodologia de Trabalho incluindo os de campo, como levantamentos e cadastros, assim como as atividades de comunicação, sensibilização e divulgação que contarão com a presença da equipe contratada no local. Deverá ser apresentada a concepção metodológica com descrição e o dimensionamento das atividades, mão de obra, produtos e período de execução em relatório encadernado, no formato A4, com os documentos acondicionados de modo a possibilitar sua retirada, e mais duas cópias, além do mesmo em meio digital na extensão DOC (desonerado).</v>
          </cell>
          <cell r="E5225" t="str">
            <v>ha</v>
          </cell>
          <cell r="F5225">
            <v>3409.7</v>
          </cell>
        </row>
        <row r="5226">
          <cell r="C5226" t="str">
            <v>SE 19.15.0300 (/)</v>
          </cell>
          <cell r="D5226" t="str">
            <v>Projetos para Legalização de Parcelamento - Elaboração de plantas(s) de subsídios para os projetos de legalização de alinhamento e loteamento (PAA's / PAL's), de uso e ocupação do solo e de reconhecimento de logradouros; Elaboração dos projetos de legalização de alinhamento e parcelamento (PAA's / PAL's) para aprovação junto a SMU. As plantas deverão ser apresentadas em papel na escala 1:1000 ou conforme orientação da SMH e em arquivo digital na extensão DWG. Elaboração de Memorial Descritivo do Loteamento, a ser entregue em papel, no formato A4 e em meio digital, na extensão DOC, e Minuta de Certidão, a ser entregue em papel no formato A4 e em meio digital, na extensão DOC. (desonerado)</v>
          </cell>
          <cell r="E5226" t="str">
            <v>ha</v>
          </cell>
          <cell r="F5226">
            <v>7945.99</v>
          </cell>
        </row>
        <row r="5227">
          <cell r="C5227" t="str">
            <v>SE 19.15.0350 (/)</v>
          </cell>
          <cell r="D5227" t="str">
            <v>Projeto de Regularização Urbanística e Fundiária, utilizando a base cadastral com a demarcação do Plano de intervenção para a área, identificando as moradias em áreas de risco a serem reassentadas, as "faixas non aedificandi" (FNA's), além dos projetos de alinhamento, adutoras e outras restrições à ocupação, bem como as vias existentes e suas nomenclaturas reconhecidas oficialmente ou não. As plantas deverão ser apresentadas em papel na escala 1:1000 ou conforme orientação da SMH e em arquivo digital na extensão DWG. Além disso deverá ser apresentado relatório fotográfico para esclarecimento de dúvidas quanto ao levantado na área e planta(s) para divulgação junto a comunidade cuja forma de apresentação será definida pela fiscalização (como escala, formatação, tipo de material etc)(desonerado).</v>
          </cell>
          <cell r="E5227" t="str">
            <v>ha</v>
          </cell>
          <cell r="F5227">
            <v>5379.84</v>
          </cell>
        </row>
        <row r="5228">
          <cell r="C5228" t="str">
            <v>SE 19.15.0400 (/)</v>
          </cell>
          <cell r="D5228" t="str">
            <v>Plantas para o Reconhecimento de Logradouros na escala 1:1000 ou conforme orientação da SMUIH/SUBH, contendo a largura, comprimento e distância das vias a serem reconhecidas até o logradouro reconhecido mais próximo. O item deverá ser medido pela(s) planta(s) dos logradouros e pelo relatório contendo os históricos dos nomes escolhidos para cada logradouro, sendo que para cada um deverão ser apresentadas três sugestões de nomes. (desonerado)</v>
          </cell>
          <cell r="E5228" t="str">
            <v>ha</v>
          </cell>
          <cell r="F5228">
            <v>2694.94</v>
          </cell>
        </row>
        <row r="5229">
          <cell r="C5229" t="str">
            <v>SE 19.20 Serviços Complementares</v>
          </cell>
        </row>
        <row r="5230">
          <cell r="C5230" t="str">
            <v>SE 19.20.0050 (A)</v>
          </cell>
          <cell r="D5230" t="str">
            <v>Composição básica de laboratório. (desonerado)</v>
          </cell>
          <cell r="E5230" t="str">
            <v>un</v>
          </cell>
          <cell r="F5230">
            <v>91.13</v>
          </cell>
        </row>
        <row r="5231">
          <cell r="C5231" t="str">
            <v>SE 19.20.0100 (A)</v>
          </cell>
          <cell r="D5231" t="str">
            <v>Custo horário produtivo Wagon Drill (não utilizar como item de orçamento). (desonerado)</v>
          </cell>
          <cell r="E5231" t="str">
            <v>h</v>
          </cell>
          <cell r="F5231">
            <v>360.89</v>
          </cell>
        </row>
        <row r="5232">
          <cell r="C5232" t="str">
            <v>SE 19.20.0150 (A)</v>
          </cell>
          <cell r="D5232" t="str">
            <v>Custo horário improdutivo Wagon Drill (não utilizar como item de orçamento). (desonerado)</v>
          </cell>
          <cell r="E5232" t="str">
            <v>h</v>
          </cell>
          <cell r="F5232">
            <v>120.39</v>
          </cell>
        </row>
        <row r="5233">
          <cell r="C5233" t="str">
            <v>SE 19.20.0200 (A)</v>
          </cell>
          <cell r="D5233" t="str">
            <v>Custo horário produtivo Wídia ou similar-Solo (não utilizar como item de orçamento). (desonerado)</v>
          </cell>
          <cell r="E5233" t="str">
            <v>h</v>
          </cell>
          <cell r="F5233">
            <v>150.37</v>
          </cell>
        </row>
        <row r="5234">
          <cell r="C5234" t="str">
            <v>SE 19.20.0250 (B)</v>
          </cell>
          <cell r="D5234" t="str">
            <v>Custo horário improdutivo (motor funcionando) Wídia ou similar-Solo (não utilizar como item de orçamento). (desonerado)</v>
          </cell>
          <cell r="E5234" t="str">
            <v>h</v>
          </cell>
          <cell r="F5234">
            <v>101.9</v>
          </cell>
        </row>
        <row r="5235">
          <cell r="C5235" t="str">
            <v>SE 19.20.0300 (A)</v>
          </cell>
          <cell r="D5235" t="str">
            <v>Custo horário produtivo Wídia ou similar-Alteração e rocha (não utilizar como item de orçamento). (desonerado)</v>
          </cell>
          <cell r="E5235" t="str">
            <v>h</v>
          </cell>
          <cell r="F5235">
            <v>150.37</v>
          </cell>
        </row>
        <row r="5236">
          <cell r="C5236" t="str">
            <v>SE 19.20.0350 (A)</v>
          </cell>
          <cell r="D5236" t="str">
            <v>Custo horário produtivo diamante rocha sã (não utilizar como item de orçamento). (desonerado)</v>
          </cell>
          <cell r="E5236" t="str">
            <v>h</v>
          </cell>
          <cell r="F5236">
            <v>280.73</v>
          </cell>
        </row>
        <row r="5237">
          <cell r="C5237" t="str">
            <v>SE 19.20.0400 (A)</v>
          </cell>
          <cell r="D5237" t="str">
            <v>Custo horário improdutivo diamante rocha sã (não utilizar como item de orçamento). (desonerado)</v>
          </cell>
          <cell r="E5237" t="str">
            <v>h</v>
          </cell>
          <cell r="F5237">
            <v>101.53</v>
          </cell>
        </row>
        <row r="5238">
          <cell r="C5238" t="str">
            <v>SE 19.20.0450 (/)</v>
          </cell>
          <cell r="D5238" t="str">
            <v>Distanciômetro eletrônico completo. (desonerado)</v>
          </cell>
          <cell r="E5238" t="str">
            <v>h</v>
          </cell>
          <cell r="F5238">
            <v>0.99</v>
          </cell>
        </row>
        <row r="5240">
          <cell r="C5240" t="str">
            <v>SE 24.05 Projetos de Drenagem</v>
          </cell>
        </row>
        <row r="5241">
          <cell r="C5241" t="str">
            <v>SE 24.05.0050 (A)</v>
          </cell>
          <cell r="D5241" t="str">
            <v>Elaboração de projeto de micro e mesodrenagem (vazão até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1" t="str">
            <v>Km</v>
          </cell>
          <cell r="F5241">
            <v>17154.650000000001</v>
          </cell>
        </row>
        <row r="5242">
          <cell r="C5242" t="str">
            <v>SE 24.05.0100 (A)</v>
          </cell>
          <cell r="D5242" t="str">
            <v>Elaboração de projeto de macrodrenagem (vazão a partir de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2" t="str">
            <v>Km</v>
          </cell>
          <cell r="F5242">
            <v>23101.3</v>
          </cell>
        </row>
        <row r="5243">
          <cell r="C5243" t="str">
            <v>SE 24.05.0150 (/)</v>
          </cell>
          <cell r="D5243" t="str">
            <v>Projeto executivo de sistema de drenagem, em Autocad, em área de até 20.000m2. (desonerado)</v>
          </cell>
          <cell r="E5243" t="str">
            <v>m2</v>
          </cell>
          <cell r="F5243">
            <v>0.81</v>
          </cell>
        </row>
        <row r="5244">
          <cell r="C5244" t="str">
            <v>SE 24.05.0200 (/)</v>
          </cell>
          <cell r="D5244" t="str">
            <v>Projeto executivo de sistema de drenagem, em Autocad, em área acima de 20.000m2. (desonerado)</v>
          </cell>
          <cell r="E5244" t="str">
            <v>m2</v>
          </cell>
          <cell r="F5244">
            <v>0.56000000000000005</v>
          </cell>
        </row>
        <row r="5245">
          <cell r="C5245" t="str">
            <v>SE 24.10 Projetos de Urbanização</v>
          </cell>
        </row>
        <row r="5246">
          <cell r="C5246" t="str">
            <v>SE 24.10.0050 (A)</v>
          </cell>
          <cell r="D5246" t="str">
            <v>Projeto básico para urbanização/reurbanização de áreas, visando a organização espacial e das atividades, devendo contemplar: sistema viário (locais para carga e descarga, estacionamento, parada para ônibus e etc, faixa exclusiva, sinalização e desenho geométrico), passeios, praças, arborização, iluminação com critérios luminotécnicos, distribuição e integração do mobiliário urbano e equipamentos urbanos, inclusive diagnóstico urbanístico e de infra-estrutura da área de projeto, levantamento dos projetos pertinentes existentes nas diversas esferas governamentais, concessionárias e permissionários de serviços público, aprovações pertinentes e a coordenação dos projetos complementares, apresentado em Autocad nos padrões da contratante. (desonerado)</v>
          </cell>
          <cell r="E5246" t="str">
            <v>ha</v>
          </cell>
          <cell r="F5246">
            <v>65635.789999999994</v>
          </cell>
        </row>
        <row r="5247">
          <cell r="C5247" t="str">
            <v>SE 24.10.0100 (A)</v>
          </cell>
          <cell r="D5247" t="str">
            <v>Projeto executivo para urbanização/reurbanização de áreas, visando a organização espacial e das atividades, devendo contemplar: sistema viário (locais para carga e descarga, faixa exclusiva e desenho geométrico), passeios, praças, arborização, iluminação com critérios luminotécnicos, distribuição e integração do mobiliário urbano e equipamentos urbanos, apresentado em Autocad nos padrões da contratante, inclusive as aprovações pertinentes e coordenação dos projetos complementares. (desonerado)</v>
          </cell>
          <cell r="E5247" t="str">
            <v>ha</v>
          </cell>
          <cell r="F5247">
            <v>102616.8</v>
          </cell>
        </row>
        <row r="5248">
          <cell r="C5248" t="str">
            <v>SE 24.10.0150 (A)</v>
          </cell>
          <cell r="D5248" t="str">
            <v>Projeto executivo para urbanização/reurbanização (geométrico, cortes e detalhes) para tratamento paisagístico de áreas públicas, apresentado em Autocad nos padrões da contratante, inclusive as operações pertinentes e a coordenação dos projetos complementares. (desonerado)</v>
          </cell>
          <cell r="E5248" t="str">
            <v>ha</v>
          </cell>
          <cell r="F5248">
            <v>50023.4</v>
          </cell>
        </row>
        <row r="5249">
          <cell r="C5249" t="str">
            <v>SE 24.10.0250 (A)</v>
          </cell>
          <cell r="D5249" t="str">
            <v>Projeto de via simples de veículos em favela, com 1 faixa de rolamento, com largura máxima de 3m. (desonerado)</v>
          </cell>
          <cell r="E5249" t="str">
            <v>Km</v>
          </cell>
          <cell r="F5249">
            <v>9207.51</v>
          </cell>
        </row>
        <row r="5250">
          <cell r="C5250" t="str">
            <v>SE 24.10.0350 (A)</v>
          </cell>
          <cell r="D5250" t="str">
            <v>Projeto para passarela sobre logradouro público, com rampas e/ou escadas. (desonerado)</v>
          </cell>
          <cell r="E5250" t="str">
            <v>m2</v>
          </cell>
          <cell r="F5250">
            <v>134.57</v>
          </cell>
        </row>
        <row r="5251">
          <cell r="C5251" t="str">
            <v>SE 24.10.0400 (A)</v>
          </cell>
          <cell r="D5251" t="str">
            <v>Projeto executivo para tratamento paisagístico com especificação vegetal legendada e quantificada, em áreas públicas, considerando a área efetiva de plantio, apresentado em Autocad nos padrões da contratante. (desonerado)</v>
          </cell>
          <cell r="E5251" t="str">
            <v>ha</v>
          </cell>
          <cell r="F5251">
            <v>22559.27</v>
          </cell>
        </row>
        <row r="5252">
          <cell r="C5252" t="str">
            <v>SE 24.10.0450 (A)</v>
          </cell>
          <cell r="D5252" t="str">
            <v>Projeto executivo de via especial para veículos e pedestres, em avenidas canal, com calçadas em ambos os lados, com largura máxima de 40m, apresentado em Autocad nos padrões da contratante. (desonerado)</v>
          </cell>
          <cell r="E5252" t="str">
            <v>ha</v>
          </cell>
          <cell r="F5252">
            <v>5478.58</v>
          </cell>
        </row>
        <row r="5253">
          <cell r="C5253" t="str">
            <v>SE 24.10.0500 (A)</v>
          </cell>
          <cell r="D5253" t="str">
            <v>Projeto executivo de via especial para veículos e pedestres em ruas e avenidas urbanas, com calçadas em ambos os lados, canteiro central e separadores de pistas laterais em ambos os sentidos e com largura máxima de 46m, apresentado em Autocad nos padrões da contratante. (desonerado)</v>
          </cell>
          <cell r="E5253" t="str">
            <v>ha</v>
          </cell>
          <cell r="F5253">
            <v>9868.75</v>
          </cell>
        </row>
        <row r="5254">
          <cell r="C5254" t="str">
            <v>SE 24.10.0550 (A)</v>
          </cell>
          <cell r="D5254" t="str">
            <v>Projeto executivo de via para veículos e pedestres em ruas e avenidas urbanas, com calçadas em ambos os lados e 2 faixas de rolamento com largura máxima de 13m, apresentado em Autocad nos padrões da contratante. (desonerado)</v>
          </cell>
          <cell r="E5254" t="str">
            <v>ha</v>
          </cell>
          <cell r="F5254">
            <v>9207.51</v>
          </cell>
        </row>
        <row r="5255">
          <cell r="C5255" t="str">
            <v>SE 24.10.0600 (A)</v>
          </cell>
          <cell r="D5255" t="str">
            <v>Projeto executivo de via para veículos e pedestres em ruas e avenidas urbanas, com calçadas em ambos os lados e 3 faixas de rolamento com largura máxima de 16m, apresentado em Autocad nos padrões da contratante. (desonerado)</v>
          </cell>
          <cell r="E5255" t="str">
            <v>ha</v>
          </cell>
          <cell r="F5255">
            <v>8525.2999999999993</v>
          </cell>
        </row>
        <row r="5256">
          <cell r="C5256" t="str">
            <v>SE 24.10.0650 (A)</v>
          </cell>
          <cell r="D5256" t="str">
            <v>Projeto executivo de via especial para veículos e pedestres em ruas e avenidas urbanas, com calçadas em ambos os lados, canteiro central, com 3 faixas de rolamento nas pistas centrais e separadores de pistas laterais em ambos sentidos e com largura  máxima de 53m, apresentado em Autocad nos padrões da contratante. (desonerado)</v>
          </cell>
          <cell r="E5256" t="str">
            <v>ha</v>
          </cell>
          <cell r="F5256">
            <v>9453.44</v>
          </cell>
        </row>
        <row r="5257">
          <cell r="C5257" t="str">
            <v>SE 24.10.0700 (A)</v>
          </cell>
          <cell r="D5257" t="str">
            <v>Projeto executivo de via para veículos e pedestres em ruas e avenidas urbanas, com calçadas em ambos os lados e 4 faixas de rolamento com largura máxima de 25m, apresentado em Autocad nos padrões da contratante. (desonerado)</v>
          </cell>
          <cell r="E5257" t="str">
            <v>ha</v>
          </cell>
          <cell r="F5257">
            <v>6355.16</v>
          </cell>
        </row>
        <row r="5258">
          <cell r="C5258" t="str">
            <v>SE 24.10.0750 (A)</v>
          </cell>
          <cell r="D5258" t="str">
            <v>Projeto executivo de via especial para veículos e pedestres em ruas e avenidas urbanas, com calçadas em ambos os lados, canteiro central e pistas com 4 faixas de rolamento em cada sentido, com largura máxima de 40m, apresentado em Autocad nos padrões da contratante. (desonerado)</v>
          </cell>
          <cell r="E5258" t="str">
            <v>ha</v>
          </cell>
          <cell r="F5258">
            <v>9624.52</v>
          </cell>
        </row>
        <row r="5259">
          <cell r="C5259" t="str">
            <v>SE 24.10.0800 (A)</v>
          </cell>
          <cell r="D5259" t="str">
            <v>Projeto executivo de via simples de ciclovia, com 1 faixa de rolamento, com largura máxima de 1,30m, apresentado em Autocad nos padrões da contratante. (desonerado)</v>
          </cell>
          <cell r="E5259" t="str">
            <v>ha</v>
          </cell>
          <cell r="F5259">
            <v>8242.48</v>
          </cell>
        </row>
        <row r="5260">
          <cell r="C5260" t="str">
            <v>SE 24.10.0850 (A)</v>
          </cell>
          <cell r="D5260" t="str">
            <v>Projeto executivo de via dupla de ciclovia, com 2 faixas de rolamento, com largura máxima de 3m, apresentado em Autocad nos padrões da contratante. (desonerado)</v>
          </cell>
          <cell r="E5260" t="str">
            <v>ha</v>
          </cell>
          <cell r="F5260">
            <v>11856.64</v>
          </cell>
        </row>
        <row r="5261">
          <cell r="C5261" t="str">
            <v>SE 24.15 Projeto de Arquitetura e Estrutural para Prédios Hospitalares</v>
          </cell>
        </row>
        <row r="5262">
          <cell r="C5262" t="str">
            <v>SE 24.15.0050 (A)</v>
          </cell>
          <cell r="D5262" t="str">
            <v>Projeto básico de arquitetura para prédios hospitalares de até 1000m2, apresentado em Autocad for Windows nos padrões da contratante, inclusive as legalizações pertinentes e a coordenação dos projetos complementares. (desonerado)</v>
          </cell>
          <cell r="E5262" t="str">
            <v>m2</v>
          </cell>
          <cell r="F5262">
            <v>124.12</v>
          </cell>
        </row>
        <row r="5263">
          <cell r="C5263" t="str">
            <v>SE 24.15.0100 (A)</v>
          </cell>
          <cell r="D5263" t="str">
            <v>Projeto básico de arquitetura para prédios hospitalares de 1000 até 4000m2,  apresentado em Autocad for Windows nos padrões da contratante, inclusive as legalizações pertinentes e a coordenação dos projetos complementares.  Observação: até 1000m2 conforme o item SE 25.15.0050. (desonerado)</v>
          </cell>
          <cell r="E5263" t="str">
            <v>m2</v>
          </cell>
          <cell r="F5263">
            <v>114.15</v>
          </cell>
        </row>
        <row r="5264">
          <cell r="C5264" t="str">
            <v>SE 24.15.0150 (A)</v>
          </cell>
          <cell r="D5264" t="str">
            <v>Projeto básico de arquitetura para prédios hospitalares acima de 4000m2, apresentado em Autocad for Windows nos padrões da contratante, inclusive as legalizações pertinentes e a coordenação dos projetos complementares.  Observação: até 1000m2 conforme o item SE 25.15.0050.  De  1001 à 4000m2 conforme o item SE 25.15.0100. (desonerado)</v>
          </cell>
          <cell r="E5264" t="str">
            <v>m2</v>
          </cell>
          <cell r="F5264">
            <v>107.47</v>
          </cell>
        </row>
        <row r="5265">
          <cell r="C5265" t="str">
            <v>SE 24.15.0200 (A)</v>
          </cell>
          <cell r="D5265" t="str">
            <v>Projeto estrutural para prédios hospitalares até 1000m2, apresentado em disquete, sendo o arquivo compatível com o Autocad R12 da Autodesk, e uma cópia em papel vegetal nos padrões da contratante constando de plantas de forma, armação e detalhes, de acordo com a ABNT. (desonerado)</v>
          </cell>
          <cell r="E5265" t="str">
            <v>m2</v>
          </cell>
          <cell r="F5265">
            <v>82.28</v>
          </cell>
        </row>
        <row r="5266">
          <cell r="C5266" t="str">
            <v>SE 24.15.0250 (A)</v>
          </cell>
          <cell r="D5266" t="str">
            <v>Projeto estrutural para prédios hospitalares de 1000 à 4000m2, apresentado em disquete, sendo o arquivo compatível com o Autocad da Autodesk, e uma cópia em papel vegetal nos padrões da contratante constando de plantas de forma, armação e detalhes, de acordo com a ABNT. (desonerado)</v>
          </cell>
          <cell r="E5266" t="str">
            <v>m2</v>
          </cell>
          <cell r="F5266">
            <v>72.59</v>
          </cell>
        </row>
        <row r="5267">
          <cell r="C5267" t="str">
            <v>SE 24.15.0300 (A)</v>
          </cell>
          <cell r="D5267" t="str">
            <v>Projeto estrutural para prédios hospitalares acima de 4000m2, apresentado em disquete, sendo o arquivo compatível com o Autocad da Autodesk, e uma cópia em papel vegetal nos padrões da contratante constando de plantas de forma, armação e detalhes, de acordo com a ABNT. (desonerado)</v>
          </cell>
          <cell r="E5267" t="str">
            <v>m2</v>
          </cell>
          <cell r="F5267">
            <v>62.51</v>
          </cell>
        </row>
        <row r="5268">
          <cell r="C5268" t="str">
            <v>SE 24.15.0350 (A)</v>
          </cell>
          <cell r="D5268" t="str">
            <v>Projeto executivo de arquitetura para prédios hospitalares de até 500m2, apresentado em Autocad For Windows nos padrões da contratante, inclusive as legalizações pertinentes e a coordenação dos projetos complementares. (desonerado)</v>
          </cell>
          <cell r="E5268" t="str">
            <v>m2</v>
          </cell>
          <cell r="F5268">
            <v>187.95</v>
          </cell>
        </row>
        <row r="5269">
          <cell r="C5269" t="str">
            <v>SE 24.15.0400 (A)</v>
          </cell>
          <cell r="D5269" t="str">
            <v>Projeto executivo de arquitetura para prédios hospitalares de 1000 até 4000m2, apresentado em Autocad For Windows nos padrões da contratante, inclusive as legalizações pertinentes e a coordenação dos projetos complementares.  Observação: até 1000m2 conforme o item SE 25.15.0350. (desonerado)</v>
          </cell>
          <cell r="E5269" t="str">
            <v>m2</v>
          </cell>
          <cell r="F5269">
            <v>173.96</v>
          </cell>
        </row>
        <row r="5270">
          <cell r="C5270" t="str">
            <v>SE 24.15.0450 (A)</v>
          </cell>
          <cell r="D5270" t="str">
            <v>Projeto executivo de arquitetura para prédios hospitalares acima de 4000m2, apresentado em Autocad For Windows nos padrões da contratante, inclusive as legalizações pertinentes e a coordenação dos projetos complementares.  Observação: até 1000m2 conforme o item SE 25.15.0350.  De 1001 à 4000m2 conforme o item SE 25.15.0400. (desonerado)</v>
          </cell>
          <cell r="E5270" t="str">
            <v>m2</v>
          </cell>
          <cell r="F5270">
            <v>160.88999999999999</v>
          </cell>
        </row>
        <row r="5271">
          <cell r="C5271" t="str">
            <v>SE 24.20 Projeto de Arquitetura e Estrutural para Prédios Culturais</v>
          </cell>
        </row>
        <row r="5272">
          <cell r="C5272" t="str">
            <v>SE 24.20.0050 (A)</v>
          </cell>
          <cell r="D5272" t="str">
            <v>Projeto básico de para prédios culturais de até 500m2, apresentado em Autocad for Windows nos padrões da contratante, inclusive as legalizações pertinentes e a coordenação dos projetos complementares. (desonerado)</v>
          </cell>
          <cell r="E5272" t="str">
            <v>m2</v>
          </cell>
          <cell r="F5272">
            <v>98.78</v>
          </cell>
        </row>
        <row r="5273">
          <cell r="C5273" t="str">
            <v>SE 24.20.0100 (A)</v>
          </cell>
          <cell r="D5273" t="str">
            <v>Projeto básico de arquitetura para prédios culturais de 501 até 3000m2, apresentado em Autocad for Windows nos padrões da contratante, inclusive as legalizações pertinentes e a coordenação dos projetos complementares.  Observação: até 500m2 conforme o item SE 25.20.0050 . (desonerado)</v>
          </cell>
          <cell r="E5273" t="str">
            <v>m2</v>
          </cell>
          <cell r="F5273">
            <v>82.49</v>
          </cell>
        </row>
        <row r="5274">
          <cell r="C5274" t="str">
            <v>SE 24.20.0150 (A)</v>
          </cell>
          <cell r="D5274" t="str">
            <v>Projeto básico de arquitetura para prédios culturais acima de 3000m2 apresentado em Autocad for Windows nos padrões da contratante, inclusive as legalizações pertinentes e a coordenação dos projetos complementares.  Observação: até 500m2 conforme o item SE 25.20.0050.  De 501 à 3000m2 conforme o item SE 25.20.0100. (desonerado)</v>
          </cell>
          <cell r="E5274" t="str">
            <v>m2</v>
          </cell>
          <cell r="F5274">
            <v>70.59</v>
          </cell>
        </row>
        <row r="5275">
          <cell r="C5275" t="str">
            <v>SE 24.20.0200 (A)</v>
          </cell>
          <cell r="D5275" t="str">
            <v>Projeto executivo de arquitetura para prédios culturais de até 500m2 apresentado em Autocad For Windows nos padrões da contratante, inclusive as legalizações pertinentes e a coordenação dos projetos complementares. (desonerado)</v>
          </cell>
          <cell r="E5275" t="str">
            <v>m2</v>
          </cell>
          <cell r="F5275">
            <v>148.38</v>
          </cell>
        </row>
        <row r="5276">
          <cell r="C5276" t="str">
            <v>SE 24.20.0250 (A)</v>
          </cell>
          <cell r="D5276" t="str">
            <v>Projeto executivo de arquitetura para prédios culturais de 501 até 3000m2 apresentado em Autocad For Windows nos padrões da contratante, inclusive as legalizações pertinentes e a coordenação dos projetos complementares.  Observação: até 500m2 conforme o item SE 25.20.0200. (desonerado)</v>
          </cell>
          <cell r="E5276" t="str">
            <v>m2</v>
          </cell>
          <cell r="F5276">
            <v>138.97</v>
          </cell>
        </row>
        <row r="5277">
          <cell r="C5277" t="str">
            <v>SE 24.20.0300 (A)</v>
          </cell>
          <cell r="D5277" t="str">
            <v>Projeto executivo de arquitetura para prédios culturais acima de 3000m2 apresentado em Autocad For Windows nos padrões da contratante, inclusive as legalizações pertinentes e a coordenação dos projetos complementares.  Observação: até 500m2 conforme o item SE 25.20.0200.  De 501 à 3000m2 conforme o item SE 25.20.0250. (desonerado)</v>
          </cell>
          <cell r="E5277" t="str">
            <v>m2</v>
          </cell>
          <cell r="F5277">
            <v>105.85</v>
          </cell>
        </row>
        <row r="5278">
          <cell r="C5278" t="str">
            <v>SE 24.20.0350 (A)</v>
          </cell>
          <cell r="D5278" t="str">
            <v>Projeto estrutural para prédios culturais até 500m2, apresentado em disquete, sendo o arquivo compatível com o Autocad da Autodesk, e uma cópia em papel vegetal nos padrões da contratante constando de plantas de forma, armação e detalhes, de acordo com a ABNT. (desonerado)</v>
          </cell>
          <cell r="E5278" t="str">
            <v>m2</v>
          </cell>
          <cell r="F5278">
            <v>82.29</v>
          </cell>
        </row>
        <row r="5279">
          <cell r="C5279" t="str">
            <v>SE 24.20.0400 (A)</v>
          </cell>
          <cell r="D5279" t="str">
            <v>Projeto estrutural para prédios culturais de 500 à 3000m2, apresentado em disquete, sendo o arquivo compatível com o Autocad da Autodesk, e uma cópia em papel vegetal nos padrões da contratante constando de plantas de forma, armação e detalhes, de acordo com a ABNT. (desonerado)</v>
          </cell>
          <cell r="E5279" t="str">
            <v>m2</v>
          </cell>
          <cell r="F5279">
            <v>72.239999999999995</v>
          </cell>
        </row>
        <row r="5280">
          <cell r="C5280" t="str">
            <v>SE 24.20.0450 (A)</v>
          </cell>
          <cell r="D5280" t="str">
            <v>Projeto estrutural para prédios culturais acima de 3000m2, apresentado em disquete, sendo o arquivo compatível com o Autocad da Autodesk, e uma cópia em papel vegetal nos padrões da contratante constando de plantas de forma, armação e detalhes, de acordo com a ABNT. (desonerado)</v>
          </cell>
          <cell r="E5280" t="str">
            <v>m2</v>
          </cell>
          <cell r="F5280">
            <v>62.38</v>
          </cell>
        </row>
        <row r="5281">
          <cell r="C5281" t="str">
            <v>SE 24.25 Projeto de Arquitetura e Estrutural para Prédios Escolares e Administrativos</v>
          </cell>
        </row>
        <row r="5282">
          <cell r="C5282" t="str">
            <v>SE 24.25.0050 (A)</v>
          </cell>
          <cell r="D5282" t="str">
            <v>Projeto básico de arquitetura para prédios escolares e/ou administrativos de até 500m2 apresentado em Autocad for Windows nos padrões da contratante, inclusive as legalizações pertinentes e a coordenação dos projetos complementares. (desonerado)</v>
          </cell>
          <cell r="E5282" t="str">
            <v>m2</v>
          </cell>
          <cell r="F5282">
            <v>66</v>
          </cell>
        </row>
        <row r="5283">
          <cell r="C5283" t="str">
            <v>SE 24.25.0100 (A)</v>
          </cell>
          <cell r="D5283" t="str">
            <v>Projeto básico de arquitetura para prédios escolares e/ou administrativos de 501 até 3000m2,  apresentado em Autocad for Windows nos padrões da contratante, inclusive as legalizações pertinentes e a coordenação dos projetos complementares.  Observação: até 500m2 conforme o item SE 25.25.0050(desonerado)</v>
          </cell>
          <cell r="E5283" t="str">
            <v>m2</v>
          </cell>
          <cell r="F5283">
            <v>51.7</v>
          </cell>
        </row>
        <row r="5284">
          <cell r="C5284" t="str">
            <v>SE 24.25.0150 (A)</v>
          </cell>
          <cell r="D5284" t="str">
            <v>Projeto básico de arquitetura para prédios escolares e/ou administrativo de 3000m2, apresentado em Autocad for Windows nos padrões da contrante, inclusive as legalizações pertinentes e a coordenação dos projetos complementares.  Observação: até 500m2 cnforme o item SE 25.25.0050.  De 501 à 3000m2 conforme o item SE 25.25.0100. (desonerado)</v>
          </cell>
          <cell r="E5284" t="str">
            <v>m2</v>
          </cell>
          <cell r="F5284">
            <v>41.4</v>
          </cell>
        </row>
        <row r="5285">
          <cell r="C5285" t="str">
            <v>SE 24.25.0200 (A)</v>
          </cell>
          <cell r="D5285" t="str">
            <v>Projeto executivo de arquitetura para prédios escolares e/ou administrativos de até 500m2 apresentado em Autocad For Windows nos padrões da contratante, inclusive as legalizações pertinentes e a coordenação dos projetos complementares. (desonerado)</v>
          </cell>
          <cell r="E5285" t="str">
            <v>m2</v>
          </cell>
          <cell r="F5285">
            <v>108.47</v>
          </cell>
        </row>
        <row r="5286">
          <cell r="C5286" t="str">
            <v>SE 24.25.0250 (A)</v>
          </cell>
          <cell r="D5286" t="str">
            <v>Projeto executivo de arquitetura para prédios escolares e/ou administrativos de 501 até 3000m2 apresentado em Autocad For Windows nos padrões da contratante, inclusive as legalizações pertinentes e a coordenação dos projetos complementares.  Observação até 500m2 conforme o item SE 25.25.0200. (desonerado)</v>
          </cell>
          <cell r="E5286" t="str">
            <v>m2</v>
          </cell>
          <cell r="F5286">
            <v>77.55</v>
          </cell>
        </row>
        <row r="5287">
          <cell r="C5287" t="str">
            <v>SE 24.25.0300 (A)</v>
          </cell>
          <cell r="D5287" t="str">
            <v>Projeto executivo de arquitetura para prédios escolares e/ou administrativos acima de 3000m2 apresentado em Autocad For Windows nos padrões da contratante, inclusive as legalizações pertinentes e a coordenação dos projetos complementares.  Observação: até 500m2 conforme o item SE 25.25.0200.  De 501 à 3000m2 conforme o item SE 25.25.0250. (desonerado)</v>
          </cell>
          <cell r="E5287" t="str">
            <v>m2</v>
          </cell>
          <cell r="F5287">
            <v>62.05</v>
          </cell>
        </row>
        <row r="5288">
          <cell r="C5288" t="str">
            <v>SE 24.25.0350 (A)</v>
          </cell>
          <cell r="D5288" t="str">
            <v>Projeto estrutural para prédios escolares e administrativos de até 500m2 apresentado em disquete, sendo o arquivo compatível com o Autocad da Autodesk, e uma cópia em papel vegetal nos padrões da contratante constando de plantas de forma, armação e detalhes, de acordo com a ABNT. (desonerado)</v>
          </cell>
          <cell r="E5288" t="str">
            <v>m2</v>
          </cell>
          <cell r="F5288">
            <v>69.72</v>
          </cell>
        </row>
        <row r="5289">
          <cell r="C5289" t="str">
            <v>SE 24.25.0400 (A)</v>
          </cell>
          <cell r="D5289" t="str">
            <v>Projeto estrutural para prédios escolares e administrativos de 500 à 3000m2 apresentado em disquete, sendo o arquivo compatível com o Autocad da Autodesk, e uma cópia em papel vegetal nos padrões da contratante constando de plantas de forma, armação e detalhes, de acordo com a ABNT. (desonerado)</v>
          </cell>
          <cell r="E5289" t="str">
            <v>m2</v>
          </cell>
          <cell r="F5289">
            <v>63.27</v>
          </cell>
        </row>
        <row r="5290">
          <cell r="C5290" t="str">
            <v>SE 24.25.0450 (A)</v>
          </cell>
          <cell r="D5290" t="str">
            <v>Projeto estrutural para prédios escolares e administrativos acima de 3000m2 apresentado em disquete, sendo o arquivo compatível com o Autocad da Autodesk, e uma  cópia em papel vegetal nos padrões da contratante constando de plantas de forma, armação e detalhes, de acordo com a ABNT. (desonerado)</v>
          </cell>
          <cell r="E5290" t="str">
            <v>m2</v>
          </cell>
          <cell r="F5290">
            <v>53.58</v>
          </cell>
        </row>
        <row r="5291">
          <cell r="C5291" t="str">
            <v>SE 24.30 Projeto Básico e Executivo de Arquitetura para Loteamento</v>
          </cell>
        </row>
        <row r="5292">
          <cell r="C5292" t="str">
            <v>SE 24.30.0050 (A)</v>
          </cell>
          <cell r="D5292" t="str">
            <v>Projeto básico de arquitetura para loteamentos com 3 unidades uni ou bifamiliares para áreas de até 12000m2, apresentado em Autocad for Windows nos padrões da contratante, inclusive as legalizações pertinentes e a coordenação dos projetos complementares. (desonerado)</v>
          </cell>
          <cell r="E5292" t="str">
            <v>m2</v>
          </cell>
          <cell r="F5292">
            <v>19.39</v>
          </cell>
        </row>
        <row r="5293">
          <cell r="C5293" t="str">
            <v>SE 24.30.0100 (A)</v>
          </cell>
          <cell r="D5293" t="str">
            <v>Projeto básico de arquitetura para loteamentos com 3 unidades uni ou bifamiliares para áreas de 12000 até 3600m2, apresentado em Autocad for Windows nos padrões da contratante, inclusive as legalizações pertinentes e a coordenação dos projetos complementares.  Observação: até 12000m2 conforme o item SE 25.30.0050. (desonerado)</v>
          </cell>
          <cell r="E5293" t="str">
            <v>m2</v>
          </cell>
          <cell r="F5293">
            <v>13.94</v>
          </cell>
        </row>
        <row r="5294">
          <cell r="C5294" t="str">
            <v>SE 24.30.0150 (A)</v>
          </cell>
          <cell r="D5294" t="str">
            <v>Projeto básico de arquitetura para loteamentos com 3 unidades uni ou bifamiliares para áreas acima de 36000m2, apresentado em Autocad for Windows nos padrões da contratante, inclusive as legalizações pertinentes e a coordenação dos projetos complementares.  Observação: até 12000m2 conforme o item SE 25.30.0050.  De 12001 até 36000m2, conforme o item SE 25.30.0100. (desonerado)</v>
          </cell>
          <cell r="E5294" t="str">
            <v>m2</v>
          </cell>
          <cell r="F5294">
            <v>13.89</v>
          </cell>
        </row>
        <row r="5295">
          <cell r="C5295" t="str">
            <v>SE 24.30.0200 (A)</v>
          </cell>
          <cell r="D5295" t="str">
            <v>Projeto executivo de arquitetura para loteamentos com 3 unidades, uni ou bifamiliares tipo para áreas de até 12000m2, apresentado em Autocad For Windows nos padrões da contratante, inclusive as legalizações pertinentes e a coordenação dos projetos complementares. (desonerado)</v>
          </cell>
          <cell r="E5295" t="str">
            <v>m2</v>
          </cell>
          <cell r="F5295">
            <v>28.85</v>
          </cell>
        </row>
        <row r="5296">
          <cell r="C5296" t="str">
            <v>SE 24.30.0250 (A)</v>
          </cell>
          <cell r="D5296" t="str">
            <v>Projeto executivo de arquitetura para loteamentos com 3 unidades, uni ou bifamiliares tipo para áreas de 12000 até 36000m2, apresentado em Autocad For Windows nos padrões da contratante, inclusive as legalizações pertinentes e a coordenação dos projetos complementares.  Observação: até 12000m2 conforme o item SE 25.30.0200. (desonerado)</v>
          </cell>
          <cell r="E5296" t="str">
            <v>m2</v>
          </cell>
          <cell r="F5296">
            <v>20.63</v>
          </cell>
        </row>
        <row r="5297">
          <cell r="C5297" t="str">
            <v>SE 24.30.0300 (A)</v>
          </cell>
          <cell r="D5297" t="str">
            <v>Projeto executivo de arquitetura para loteamentos com 3 unidades, uni ou bifamiliares tipo para áreas acima de 36000m2, apresentado em Autocad For Windows nos padrões da contratante, inclusive as legalizações pertinentes e a coordenação dos projetos complementares.  Observação: até 12000m2 conforme o item SE 25.30.0200. (desonerado)</v>
          </cell>
          <cell r="E5297" t="str">
            <v>m2</v>
          </cell>
          <cell r="F5297">
            <v>20.63</v>
          </cell>
        </row>
        <row r="5298">
          <cell r="C5298" t="str">
            <v>SE 24.35 Projeto Básico e Executivo de Arquitetura para Habitação</v>
          </cell>
        </row>
        <row r="5299">
          <cell r="C5299" t="str">
            <v>SE 24.35.0050 (A)</v>
          </cell>
          <cell r="D5299" t="str">
            <v>Projeto básico de arquitetura para habitação/ edifícios de até 6000m2,  apresentado em Autocad for Windows nos padrões da contratante, inclusive as legalizações pertinentes e a coordenação dos projetos complementares. (desonerado)</v>
          </cell>
          <cell r="E5299" t="str">
            <v>m2</v>
          </cell>
          <cell r="F5299">
            <v>64.53</v>
          </cell>
        </row>
        <row r="5300">
          <cell r="C5300" t="str">
            <v>SE 24.35.0100 (A)</v>
          </cell>
          <cell r="D5300" t="str">
            <v>Projeto básico de arquitetura para habitação/edifícios de 6000 até 12000m2, apresentado em Autocad for Windows nos padrões da contratante, inclusive as legalizações pertinentes e a coordenação dos projetos complementares.  Observação: até 6000m2 conforme o item SE 25.35.0050. (desonerado)</v>
          </cell>
          <cell r="E5300" t="str">
            <v>m2</v>
          </cell>
          <cell r="F5300">
            <v>46.99</v>
          </cell>
        </row>
        <row r="5301">
          <cell r="C5301" t="str">
            <v>SE 24.35.0150 (A)</v>
          </cell>
          <cell r="D5301" t="str">
            <v>Projeto básico de arquitetura para habitação/edifícios acima de 12000m2, apresentado em Autocad for Windows nos padrões da contratante, inclusive as legalizações pertinentes e a coordenação dos projetos complementares.  Observação: até 6000m2 conforme o item SE 25.35.0050.  De 6001 até 1200m2 conforme o item SE 25.35.0100. (desonerado)</v>
          </cell>
          <cell r="E5301" t="str">
            <v>m2</v>
          </cell>
          <cell r="F5301">
            <v>37.6</v>
          </cell>
        </row>
        <row r="5302">
          <cell r="C5302" t="str">
            <v>SE 24.35.0200 (A)</v>
          </cell>
          <cell r="D5302" t="str">
            <v>Projeto executivo de arquitetura para habitação/edifícios de até 6000m2, apresentado em Autocad For Windows nos padrões da contratante, inclusive as legalizações pertinentes e a coordenação dos projetos complementares. (desonerado)</v>
          </cell>
          <cell r="E5302" t="str">
            <v>m2</v>
          </cell>
          <cell r="F5302">
            <v>104.85</v>
          </cell>
        </row>
        <row r="5303">
          <cell r="C5303" t="str">
            <v>SE 24.35.0250 (A)</v>
          </cell>
          <cell r="D5303" t="str">
            <v>Projeto executivo de arquitetura para habitação/edifícios de 6000 até 12000m2, apresentado em Autocad For Windows nos padrões da contratante, inclusive as legalizações pertinentes e a coordenação dos projetos complementares.  Observação: até 6000m2 conforme o item SE 25.35.0200. (desonerado)</v>
          </cell>
          <cell r="E5303" t="str">
            <v>m2</v>
          </cell>
          <cell r="F5303">
            <v>70.540000000000006</v>
          </cell>
        </row>
        <row r="5304">
          <cell r="C5304" t="str">
            <v>SE 24.35.0300 (A)</v>
          </cell>
          <cell r="D5304" t="str">
            <v>Projeto executivo de arquitetura para habitação/edifícios acima de 12000m2, apresentado em Autocad For Windows nos padrões da contratante, inclusive as legalizações pertinentes e a coordenação dos projetos complementares.  Observação: até 6000m2 conforme o item SE 25.35.0200.  De 6001 à 12000m2 conforme o item SE 25.35.0250. (desonerado)</v>
          </cell>
          <cell r="E5304" t="str">
            <v>m2</v>
          </cell>
          <cell r="F5304">
            <v>56.57</v>
          </cell>
        </row>
        <row r="5305">
          <cell r="C5305" t="str">
            <v>SE 24.40 Projeto Executivo de Instalação de Incêndios</v>
          </cell>
        </row>
        <row r="5306">
          <cell r="C5306" t="str">
            <v>SE 24.40.0050 (A)</v>
          </cell>
          <cell r="D5306" t="str">
            <v>Fornecimento de projeto executivo de instalação de incêndio em Autocad aprovado na concessionária em prédios escolares e administrativos com até 500m2 de área. (desonerado)</v>
          </cell>
          <cell r="E5306" t="str">
            <v>m2</v>
          </cell>
          <cell r="F5306">
            <v>7.84</v>
          </cell>
        </row>
        <row r="5307">
          <cell r="C5307" t="str">
            <v>SE 24.40.0100 (A)</v>
          </cell>
          <cell r="D5307" t="str">
            <v>Fornecimento de projeto executivo de instalação de incêndio em Autocad aprovado na concessionária em prédios escolares e administrativos, com 500 a 3000m2 de área, sendo os primeiros 500m2 medidos como o item SE 25.40.0050. (desonerado)</v>
          </cell>
          <cell r="E5307" t="str">
            <v>m2</v>
          </cell>
          <cell r="F5307">
            <v>4.3</v>
          </cell>
        </row>
        <row r="5308">
          <cell r="C5308" t="str">
            <v>SE 24.40.0150 (A)</v>
          </cell>
          <cell r="D5308" t="str">
            <v>Fornecimento de projeto executivo de instalação de incêndio em Autocad aprovado na concessionária em prédios escolares e administrativos, considerando a área acima de 3000m2, sendo os primeiros 500m2 medidos como o item SE 25.40.0050 e de 501 a 3000m2 como o item SE 25.40.0100. (desonerado)</v>
          </cell>
          <cell r="E5308" t="str">
            <v>m2</v>
          </cell>
          <cell r="F5308">
            <v>2.19</v>
          </cell>
        </row>
        <row r="5309">
          <cell r="C5309" t="str">
            <v>SE 24.40.0200 (A)</v>
          </cell>
          <cell r="D5309" t="str">
            <v>Fornecimento de projeto executivo de instalação de incêndio em Autocad aprovado na concessionária em prédios culturais com até 500m2. (desonerado)</v>
          </cell>
          <cell r="E5309" t="str">
            <v>m2</v>
          </cell>
          <cell r="F5309">
            <v>19.64</v>
          </cell>
        </row>
        <row r="5310">
          <cell r="C5310" t="str">
            <v>SE 24.40.0250 (A)</v>
          </cell>
          <cell r="D5310" t="str">
            <v>Fornecimento de projeto executivo de instalação de incêndio em Autocad aprovado na concessionária em prédios culturais com área acima de 500m2. (desonerado)</v>
          </cell>
          <cell r="E5310" t="str">
            <v>m2</v>
          </cell>
          <cell r="F5310">
            <v>13.17</v>
          </cell>
        </row>
        <row r="5311">
          <cell r="C5311" t="str">
            <v>SE 24.40.0300 (A)</v>
          </cell>
          <cell r="D5311" t="str">
            <v>Fornecimento de projeto executivo de instalação de incêndio em Autocad aprovado na concessionária em prédios hospitalares. (desonerado)</v>
          </cell>
          <cell r="E5311" t="str">
            <v>m2</v>
          </cell>
          <cell r="F5311">
            <v>15.72</v>
          </cell>
        </row>
        <row r="5312">
          <cell r="C5312" t="str">
            <v>SE 24.40.0350 (A)</v>
          </cell>
          <cell r="D5312" t="str">
            <v>Fornecimento de projeto executivo de instalação de incêndio em Autocad aprovado na concessionária em habitações/edifícios com até 500m2 de área. (desonerado)</v>
          </cell>
          <cell r="E5312" t="str">
            <v>m2</v>
          </cell>
          <cell r="F5312">
            <v>9.65</v>
          </cell>
        </row>
        <row r="5313">
          <cell r="C5313" t="str">
            <v>SE 24.40.0400 (A)</v>
          </cell>
          <cell r="D5313" t="str">
            <v>Fornecimento de projeto executivo de instalação de incêndio em Autocad aprovado na concessionária em habitações/edifícios, com 500 a 3000m2 de área sendo os primeiros 500m2 medidos como o item SE 25.40.0350. (desonerado)</v>
          </cell>
          <cell r="E5313" t="str">
            <v>m2</v>
          </cell>
          <cell r="F5313">
            <v>4.51</v>
          </cell>
        </row>
        <row r="5314">
          <cell r="C5314" t="str">
            <v>SE 24.40.0450 (A)</v>
          </cell>
          <cell r="D5314" t="str">
            <v>Fornecimento de projeto executivo de instalação de incêndio em Autocad aprovado na concessionária em habitações/edifícios, considerando a área acima de 3000m2, sendo os primeiros 500m2 medidos como o item SE 25.40.0350 e de 501 a 3000m2 como o item SE 25.40.0400. (desonerado)</v>
          </cell>
          <cell r="E5314" t="str">
            <v>m2</v>
          </cell>
          <cell r="F5314">
            <v>2.48</v>
          </cell>
        </row>
        <row r="5315">
          <cell r="C5315" t="str">
            <v>SE 24.40.0500 (A)</v>
          </cell>
          <cell r="D5315" t="str">
            <v>Fornecimento de projeto executivo de instalação de incêndio em Autocad aprovado na concessionária em habitação/loteamento com até 36000m2 de área. (desonerado)</v>
          </cell>
          <cell r="E5315" t="str">
            <v>m2</v>
          </cell>
          <cell r="F5315">
            <v>2.57</v>
          </cell>
        </row>
        <row r="5316">
          <cell r="C5316" t="str">
            <v>SE 24.40.0550 (A)</v>
          </cell>
          <cell r="D5316" t="str">
            <v>Fornecimento de projeto executivo de instalação de incêndio em Autocad aprovado na concessionária em habitação/loteamento, considerando a área acima de 36000m2. (desonerado)</v>
          </cell>
          <cell r="E5316" t="str">
            <v>m2</v>
          </cell>
          <cell r="F5316">
            <v>1.24</v>
          </cell>
        </row>
        <row r="5317">
          <cell r="C5317" t="str">
            <v>SE 24.45 Projeto Executivo de Instalação de Gás</v>
          </cell>
        </row>
        <row r="5318">
          <cell r="C5318" t="str">
            <v>SE 24.45.0050 (A)</v>
          </cell>
          <cell r="D5318" t="str">
            <v>Fornecimento de projeto executivo de instalação de gás em Autocad aprovado na concessionária em prédios escolares e administrativos com até 500m2 de área. (desonerado)</v>
          </cell>
          <cell r="E5318" t="str">
            <v>m2</v>
          </cell>
          <cell r="F5318">
            <v>4.3</v>
          </cell>
        </row>
        <row r="5319">
          <cell r="C5319" t="str">
            <v>SE 24.45.0100 (A)</v>
          </cell>
          <cell r="D5319" t="str">
            <v>Fornecimento de projeto executivo de instalação de gás em Autocad aprovado na concessionária em prédios escolares e administrativos com área acima de 500m2. (desonerado)</v>
          </cell>
          <cell r="E5319" t="str">
            <v>m2</v>
          </cell>
          <cell r="F5319">
            <v>2.19</v>
          </cell>
        </row>
        <row r="5320">
          <cell r="C5320" t="str">
            <v>SE 24.45.0150 (A)</v>
          </cell>
          <cell r="D5320" t="str">
            <v>Fornecimento de projeto executivo de instalação de gás em Autocad aprovado na concessionária em prédios culturais. (desonerado)</v>
          </cell>
          <cell r="E5320" t="str">
            <v>m2</v>
          </cell>
          <cell r="F5320">
            <v>6.84</v>
          </cell>
        </row>
        <row r="5321">
          <cell r="C5321" t="str">
            <v>SE 24.45.0200 (A)</v>
          </cell>
          <cell r="D5321" t="str">
            <v>Fornecimento de projeto executivo de instalação de gás em Autocad aprovado na concessionária em prédios hospitalares, com até 4000m2 de área. (desonerado)</v>
          </cell>
          <cell r="E5321" t="str">
            <v>m2</v>
          </cell>
          <cell r="F5321">
            <v>15.72</v>
          </cell>
        </row>
        <row r="5322">
          <cell r="C5322" t="str">
            <v>SE 24.45.0250 (A)</v>
          </cell>
          <cell r="D5322" t="str">
            <v>Fornecimento de projeto executivo de instalação de gás em Autocad aprovado na concessionária em prédios hospitalares, considerando a área acima de 4000m2. (desonerado)</v>
          </cell>
          <cell r="E5322" t="str">
            <v>m2</v>
          </cell>
          <cell r="F5322">
            <v>7.84</v>
          </cell>
        </row>
        <row r="5323">
          <cell r="C5323" t="str">
            <v>SE 24.45.0300 (A)</v>
          </cell>
          <cell r="D5323" t="str">
            <v>Fornecimento de projeto executivo de instalação de gás em Autocad aprovado na concessionária em habitações/edifícios com até 500m2 de área. (desonerado)</v>
          </cell>
          <cell r="E5323" t="str">
            <v>m2</v>
          </cell>
          <cell r="F5323">
            <v>4.51</v>
          </cell>
        </row>
        <row r="5324">
          <cell r="C5324" t="str">
            <v>SE 24.45.0350 (A)</v>
          </cell>
          <cell r="D5324" t="str">
            <v>Fornecimento de projeto executivo de instalação de gás em Autocad aprovado na concessionária em habitações/edifícios com área acima de 500m2. (desonerado)</v>
          </cell>
          <cell r="E5324" t="str">
            <v>m2</v>
          </cell>
          <cell r="F5324">
            <v>2.48</v>
          </cell>
        </row>
        <row r="5325">
          <cell r="C5325" t="str">
            <v>SE 24.45.0400 (A)</v>
          </cell>
          <cell r="D5325" t="str">
            <v>Fornecimento de projeto executivo de instalação de gás em Autocad aprovado na concessionária em habitação/loteamento com até 12000m2 de área. (desonerado)</v>
          </cell>
          <cell r="E5325" t="str">
            <v>m2</v>
          </cell>
          <cell r="F5325">
            <v>2.57</v>
          </cell>
        </row>
        <row r="5326">
          <cell r="C5326" t="str">
            <v>SE 24.45.0450 (A)</v>
          </cell>
          <cell r="D5326" t="str">
            <v>Fornecimento de projeto executivo de instalação de gás em Autocad aprovado na concessionária em habitação/loteamento, considerando a área acima de 12000m2. (desonerado)</v>
          </cell>
          <cell r="E5326" t="str">
            <v>m2</v>
          </cell>
          <cell r="F5326">
            <v>1.24</v>
          </cell>
        </row>
        <row r="5327">
          <cell r="C5327" t="str">
            <v>SE 24.50 Projeto Executivo de Instalação Mecânica</v>
          </cell>
        </row>
        <row r="5328">
          <cell r="C5328" t="str">
            <v>SE 24.50.0050 (A)</v>
          </cell>
          <cell r="D5328" t="str">
            <v>Fornecimento de projeto executivo de instalação de mecânica em Autocad aprovado pela concessionária, em prédios escolares e administrativos com até 500m2 de área. (desonerado)</v>
          </cell>
          <cell r="E5328" t="str">
            <v>m2</v>
          </cell>
          <cell r="F5328">
            <v>7.84</v>
          </cell>
        </row>
        <row r="5329">
          <cell r="C5329" t="str">
            <v>SE 24.50.0100 (A)</v>
          </cell>
          <cell r="D5329" t="str">
            <v>Fornecimento de projeto executivo de instalação mecânica em Autocad aprovado pela concessionária em prédios escolares e administrativos, com 500 a 3000m2 de área, sendo os primeiros 500m2 medidos como o item SE 25.50.0050. (desonerado)</v>
          </cell>
          <cell r="E5329" t="str">
            <v>m2</v>
          </cell>
          <cell r="F5329">
            <v>6.84</v>
          </cell>
        </row>
        <row r="5330">
          <cell r="C5330" t="str">
            <v>SE 24.50.0150 (A)</v>
          </cell>
          <cell r="D5330" t="str">
            <v>Fornecimento de projeto executivo de instalação de mecânica em Autocad aprovado na concessionária em prédios escolares e administrativos, considerando a área acima de 3000m2, sendo os primeiros 500m2 medidos como o item SE 25.50.0050 e de 501 a 3000m2 como o item SE 25.50.0100. (desonerado)</v>
          </cell>
          <cell r="E5330" t="str">
            <v>m2</v>
          </cell>
          <cell r="F5330">
            <v>4.3</v>
          </cell>
        </row>
        <row r="5331">
          <cell r="C5331" t="str">
            <v>SE 24.50.0200 (A)</v>
          </cell>
          <cell r="D5331" t="str">
            <v>Fornecimento de projeto executivo de instalação de mecânica em Autocad aprovado pela concessionária, em prédios culturais com até 3000m2 de área. (desonerado)</v>
          </cell>
          <cell r="E5331" t="str">
            <v>m2</v>
          </cell>
          <cell r="F5331">
            <v>13.17</v>
          </cell>
        </row>
        <row r="5332">
          <cell r="C5332" t="str">
            <v>SE 24.50.0250 (A)</v>
          </cell>
          <cell r="D5332" t="str">
            <v>Fornecimento de projeto executivo de instalação de mecânica em Autocad aprovado pela concessionária, em prédios culturais, considerando a área acima de 3000m2. (desonerado)</v>
          </cell>
          <cell r="E5332" t="str">
            <v>m2</v>
          </cell>
          <cell r="F5332">
            <v>6.84</v>
          </cell>
        </row>
        <row r="5333">
          <cell r="C5333" t="str">
            <v>SE 24.50.0300 (A)</v>
          </cell>
          <cell r="D5333" t="str">
            <v>Fornecimento de projeto executivo de instalação de mecânica em Autocad aprovado na concessionária em prédios hospitalares. (desonerado)</v>
          </cell>
          <cell r="E5333" t="str">
            <v>m2</v>
          </cell>
          <cell r="F5333">
            <v>31.42</v>
          </cell>
        </row>
        <row r="5334">
          <cell r="C5334" t="str">
            <v>SE 24.50.0350 (A)</v>
          </cell>
          <cell r="D5334" t="str">
            <v>Fornecimento de projeto executivo de instalação de mecânica em Autocad aprovado na concessionária em habitações/edifícios com até 500m2 de área. (desonerado)</v>
          </cell>
          <cell r="E5334" t="str">
            <v>m2</v>
          </cell>
          <cell r="F5334">
            <v>9.65</v>
          </cell>
        </row>
        <row r="5335">
          <cell r="C5335" t="str">
            <v>SE 24.50.0400 (A)</v>
          </cell>
          <cell r="D5335" t="str">
            <v>Fornecimento de projeto executivo de instalação de mecânica em Autocad aprovado na concessionária em habitações/edifícios, com 500 a 3000m2 de área sendo os primeiros 500m2 medidos como o item SE 25.50.0350. (desonerado)</v>
          </cell>
          <cell r="E5335" t="str">
            <v>m2</v>
          </cell>
          <cell r="F5335">
            <v>7.25</v>
          </cell>
        </row>
        <row r="5336">
          <cell r="C5336" t="str">
            <v>SE 24.50.0450 (A)</v>
          </cell>
          <cell r="D5336" t="str">
            <v>Fornecimento de projeto executivo de instalação de mecânica em Autocad aprovado na concessionária em habitações/edifícios, considerando a área acima de 3000m2, sendo os primeiros 500m2 medidos como o item SE 25.50.0350 e de 501 a 3000m2 como o item SE 25.50.0400. (desonerado)</v>
          </cell>
          <cell r="E5336" t="str">
            <v>m2</v>
          </cell>
          <cell r="F5336">
            <v>4.51</v>
          </cell>
        </row>
        <row r="5337">
          <cell r="C5337" t="str">
            <v>SE 24.55 Projeto Executivo de Instalação de Telefone</v>
          </cell>
        </row>
        <row r="5338">
          <cell r="C5338" t="str">
            <v>SE 24.55.0050 (A)</v>
          </cell>
          <cell r="D5338" t="str">
            <v>Fornecimento de projeto executivo de instalação de telefone em Autocad aprovado na concessionária em prédios escolares e administrativos com até 500m2 de área. (desonerado)</v>
          </cell>
          <cell r="E5338" t="str">
            <v>m2</v>
          </cell>
          <cell r="F5338">
            <v>4.3</v>
          </cell>
        </row>
        <row r="5339">
          <cell r="C5339" t="str">
            <v>SE 24.55.0100 (A)</v>
          </cell>
          <cell r="D5339" t="str">
            <v>Fornecimento de projeto executivo de instalação de telefone em Autocad aprovado na concessionária em prédios escolares e administrativos com área acima de 500m2. (desonerado)</v>
          </cell>
          <cell r="E5339" t="str">
            <v>m2</v>
          </cell>
          <cell r="F5339">
            <v>2.19</v>
          </cell>
        </row>
        <row r="5340">
          <cell r="C5340" t="str">
            <v>SE 24.55.0150 (A)</v>
          </cell>
          <cell r="D5340" t="str">
            <v>Fornecimento de projeto executivo de instalação de telefone em Autocad aprovado pela concessionária, em prédios culturais, com até 500m2 de área. (desonerado)</v>
          </cell>
          <cell r="E5340" t="str">
            <v>m2</v>
          </cell>
          <cell r="F5340">
            <v>13.17</v>
          </cell>
        </row>
        <row r="5341">
          <cell r="C5341" t="str">
            <v>SE 24.55.0200 (A)</v>
          </cell>
          <cell r="D5341" t="str">
            <v>Fornecimento de projeto executivo de instalação de telefone em Autocad aprovado na concessionária em prédios culturais, com área acima de 500m2, sendo os primeiros 500m2 medidos como o item SE 25.55.0150. (desonerado)</v>
          </cell>
          <cell r="E5341" t="str">
            <v>m2</v>
          </cell>
          <cell r="F5341">
            <v>6.84</v>
          </cell>
        </row>
        <row r="5342">
          <cell r="C5342" t="str">
            <v>SE 24.55.0250 (A)</v>
          </cell>
          <cell r="D5342" t="str">
            <v>Fornecimento de projeto executivo de instalação de telefone em Autocad aprovado na concessionária em prédios hospitalares. (desonerado)</v>
          </cell>
          <cell r="E5342" t="str">
            <v>m2</v>
          </cell>
          <cell r="F5342">
            <v>15.72</v>
          </cell>
        </row>
        <row r="5343">
          <cell r="C5343" t="str">
            <v>SE 24.55.0300 (A)</v>
          </cell>
          <cell r="D5343" t="str">
            <v>Fornecimento de projeto executivo de instalação de telefone em Autocad aprovado na concessionária em habitações/edifícios com até 500m2 de área. (desonerado)</v>
          </cell>
          <cell r="E5343" t="str">
            <v>m2</v>
          </cell>
          <cell r="F5343">
            <v>4.51</v>
          </cell>
        </row>
        <row r="5344">
          <cell r="C5344" t="str">
            <v>SE 24.55.0350 (A)</v>
          </cell>
          <cell r="D5344" t="str">
            <v>Fornecimento de projeto executivo de instalação de telefone em Autocad aprovado na concessionária em habitações/edifícios, com 500 a 3000m2 de área sendo os primeiros 500m2 medidos como o item SE 25.55.0300. (desonerado)</v>
          </cell>
          <cell r="E5344" t="str">
            <v>m2</v>
          </cell>
          <cell r="F5344">
            <v>2.48</v>
          </cell>
        </row>
        <row r="5345">
          <cell r="C5345" t="str">
            <v>SE 24.55.0400 (A)</v>
          </cell>
          <cell r="D5345" t="str">
            <v>Fornecimento de projeto executivo de instalação de telefone em Autocad aprovado na concessionária em habitação/loteamento com até 12000m2 de área. (desonerado)</v>
          </cell>
          <cell r="E5345" t="str">
            <v>m2</v>
          </cell>
          <cell r="F5345">
            <v>2.57</v>
          </cell>
        </row>
        <row r="5346">
          <cell r="C5346" t="str">
            <v>SE 24.55.0450 (A)</v>
          </cell>
          <cell r="D5346" t="str">
            <v>Fornecimento de projeto executivo de instalação de telefone em Autocad aprovado na concessionária em habitação/loteamento, considerando a área acima de 12000m2. (desonerado)</v>
          </cell>
          <cell r="E5346" t="str">
            <v>m2</v>
          </cell>
          <cell r="F5346">
            <v>1.24</v>
          </cell>
        </row>
        <row r="5347">
          <cell r="C5347" t="str">
            <v>SE 24.60 Projeto Executivo de Instalação de Esgoto Sanitário e de Águas Pluviais</v>
          </cell>
        </row>
        <row r="5348">
          <cell r="C5348" t="str">
            <v>SE 24.60.0050 (A)</v>
          </cell>
          <cell r="D5348" t="str">
            <v>Fornecimento de projeto executivo de instalação de esgoto sanitário e águas pluviais em Autocad aprovado pela concessionária, em prédios escolares e administrativos com até 500m2 de área. (desonerado)</v>
          </cell>
          <cell r="E5348" t="str">
            <v>m2</v>
          </cell>
          <cell r="F5348">
            <v>7.84</v>
          </cell>
        </row>
        <row r="5349">
          <cell r="C5349" t="str">
            <v>SE 24.60.0100 (A)</v>
          </cell>
          <cell r="D5349" t="str">
            <v>Fornecimento de projeto executivo de instalação de esgoto sanitário e águas pluviais em Autocad aprovado pela concessionária, em prédios escolares e administrativos com 500 a 3000m2 de área sendo os primeiros 500m2 medidos como o item SE 25.60.0050. (desonerado)</v>
          </cell>
          <cell r="E5349" t="str">
            <v>m2</v>
          </cell>
          <cell r="F5349">
            <v>6.84</v>
          </cell>
        </row>
        <row r="5350">
          <cell r="C5350" t="str">
            <v>SE 24.60.0150 (A)</v>
          </cell>
          <cell r="D5350" t="str">
            <v>Fornecimento de projeto executivo de instalação de esgoto sanitário e águas pluviais em Autocad aprovado na concessionária em prédios escolares e administrativos, considerando a áera acima de 3000m2, sendo os primeiros 500m2 medidos como o item SE 25.60.0050 e de 501 a 3000m2 como o item SE 25.60.0100. (desonerado)</v>
          </cell>
          <cell r="E5350" t="str">
            <v>m2</v>
          </cell>
          <cell r="F5350">
            <v>4.3</v>
          </cell>
        </row>
        <row r="5351">
          <cell r="C5351" t="str">
            <v>SE 24.60.0200 (A)</v>
          </cell>
          <cell r="D5351" t="str">
            <v>Fornecimento de projeto executivo de instalação de esgoto sanitário e águas pluviais em Autocad aprovado pela concessionária, em prédios culturais. (desonerado)</v>
          </cell>
          <cell r="E5351" t="str">
            <v>m2</v>
          </cell>
          <cell r="F5351">
            <v>6.84</v>
          </cell>
        </row>
        <row r="5352">
          <cell r="C5352" t="str">
            <v>SE 24.60.0250 (A)</v>
          </cell>
          <cell r="D5352" t="str">
            <v>Fornecimento de projeto executivo de instalação de esgoto sanitário e águas pluviais em Autocad aprovado pela concessionária, em prédios hospitalares com até 4000m2 de área. (desonerado)</v>
          </cell>
          <cell r="E5352" t="str">
            <v>m2</v>
          </cell>
          <cell r="F5352">
            <v>23.44</v>
          </cell>
        </row>
        <row r="5353">
          <cell r="C5353" t="str">
            <v>SE 24.60.0300 (A)</v>
          </cell>
          <cell r="D5353" t="str">
            <v>Fornecimento de projeto executivo de instalação de esgoto sanitário e águas pluviais em Autocad aprovado pela concessionária em prédios hospitalares, considerando área acima de 4000m2. (desonerado)</v>
          </cell>
          <cell r="E5353" t="str">
            <v>m2</v>
          </cell>
          <cell r="F5353">
            <v>19.64</v>
          </cell>
        </row>
        <row r="5354">
          <cell r="C5354" t="str">
            <v>SE 24.60.0350 (A)</v>
          </cell>
          <cell r="D5354" t="str">
            <v>Projeto executivo de instalação de esgoto sanitário e águas pluviais em Autocad aprovado na concessionária em urbanização com até 15000m2 de área. (desonerado)</v>
          </cell>
          <cell r="E5354" t="str">
            <v>m2</v>
          </cell>
          <cell r="F5354">
            <v>1.32</v>
          </cell>
        </row>
        <row r="5355">
          <cell r="C5355" t="str">
            <v>SE 24.60.0400 (A)</v>
          </cell>
          <cell r="D5355" t="str">
            <v>Projeto executivo de instalação de esgoto sanitário e águas pluviais em Autocad aprovado na concessionária em urbanização, considerando a área acima de 15000m2. (desonerado)</v>
          </cell>
          <cell r="E5355" t="str">
            <v>m2</v>
          </cell>
          <cell r="F5355">
            <v>0.81</v>
          </cell>
        </row>
        <row r="5356">
          <cell r="C5356" t="str">
            <v>SE 24.60.0450 (A)</v>
          </cell>
          <cell r="D5356" t="str">
            <v>Fornecimento de projeto executivo de instalação de esgoto sanitário e águas pluviais em Autocad aprovado na concessionária em habitação/loteamento com até 12000m2 de área. (desonerado)</v>
          </cell>
          <cell r="E5356" t="str">
            <v>m2</v>
          </cell>
          <cell r="F5356">
            <v>7.2</v>
          </cell>
        </row>
        <row r="5357">
          <cell r="C5357" t="str">
            <v>SE 24.60.0500 (A)</v>
          </cell>
          <cell r="D5357" t="str">
            <v>Fornecimento de projeto executivo de instalação de esgoto sanitário e águas pluviais em Autocad aprovado na concessionária em habitação/loteamento com 12000 a 36000m2 de área, sendo os primeiros 12000m2 medidos como o item SE 25.60.0450. (desonerado)</v>
          </cell>
          <cell r="E5357" t="str">
            <v>m2</v>
          </cell>
          <cell r="F5357">
            <v>5.17</v>
          </cell>
        </row>
        <row r="5358">
          <cell r="C5358" t="str">
            <v>SE 24.60.0550 (A)</v>
          </cell>
          <cell r="D5358" t="str">
            <v>Fornecimento de projeto executivo de instalação de esgoto e águas pluviais em Autocad aprovado na concessionária em habitação/loteamento, considerando a área acima de 36000m2, sendo os primeiros 12000m2 medidos como o item SE 25.60.0450 e de 12001 a 36000m2 como o item SE 25.60.0500. (desonerado)</v>
          </cell>
          <cell r="E5358" t="str">
            <v>m2</v>
          </cell>
          <cell r="F5358">
            <v>2.57</v>
          </cell>
        </row>
        <row r="5359">
          <cell r="C5359" t="str">
            <v>SE 24.65 Projeto Executivo de Instalação de Água</v>
          </cell>
        </row>
        <row r="5360">
          <cell r="C5360" t="str">
            <v>SE 24.65.0050 (A)</v>
          </cell>
          <cell r="D5360" t="str">
            <v>Fornecimento de projeto executivo de instalação de água em Autocad aprovado na concessionária em prédios escolares e administrativos, com até 500m2 de área. (desonerado)</v>
          </cell>
          <cell r="E5360" t="str">
            <v>m2</v>
          </cell>
          <cell r="F5360">
            <v>13.17</v>
          </cell>
        </row>
        <row r="5361">
          <cell r="C5361" t="str">
            <v>SE 24.65.0100 (A)</v>
          </cell>
          <cell r="D5361" t="str">
            <v>Fornecimento de projeto executivo de instalação de água em Autocad aprovado na concessionária em prédios escolares e administrativos, com 500 a 3000m2 de área sendo os primeiros 500m2  medidos como o item SE 25.65.0050. (desonerado)</v>
          </cell>
          <cell r="E5361" t="str">
            <v>m2</v>
          </cell>
          <cell r="F5361">
            <v>7.84</v>
          </cell>
        </row>
        <row r="5362">
          <cell r="C5362" t="str">
            <v>SE 24.65.0150 (A)</v>
          </cell>
          <cell r="D5362" t="str">
            <v>Fornecimento de projeto executivo de instalação de água em Autocad aprovado na concessionária em prédios escolares e administrativos, considerando a área acima de 3000m2, sendo os primeiros 500m2 medidos como o item SE 25.65.0050.  De 500 à 3000m2 como o item SE 25.65.0100. (desonerado)</v>
          </cell>
          <cell r="E5362" t="str">
            <v>m2</v>
          </cell>
          <cell r="F5362">
            <v>6.84</v>
          </cell>
        </row>
        <row r="5363">
          <cell r="C5363" t="str">
            <v>SE 24.65.0200 (A)</v>
          </cell>
          <cell r="D5363" t="str">
            <v>Fornecimento de projeto executivo de instalação de água em Autocad aprovado na concessionária, em prédios culturais. (desonerado)</v>
          </cell>
          <cell r="E5363" t="str">
            <v>m2</v>
          </cell>
          <cell r="F5363">
            <v>13.17</v>
          </cell>
        </row>
        <row r="5364">
          <cell r="C5364" t="str">
            <v>SE 24.65.0250 (A)</v>
          </cell>
          <cell r="D5364" t="str">
            <v>Fornecimento de projeto executivo de instalação de água em Autocad aprovado na concessionária, em prédios hospitalares com até 4000m2 de área. (desonerado)</v>
          </cell>
          <cell r="E5364" t="str">
            <v>m2</v>
          </cell>
          <cell r="F5364">
            <v>23.44</v>
          </cell>
        </row>
        <row r="5365">
          <cell r="C5365" t="str">
            <v>SE 24.65.0300 (A)</v>
          </cell>
          <cell r="D5365" t="str">
            <v>Fornecimento de projeto executivo de instalação de água em Autocad aprovado na concessionária, em prédios hospitalares, considerando a área acima de 4000m2. (desonerado)</v>
          </cell>
          <cell r="E5365" t="str">
            <v>m2</v>
          </cell>
          <cell r="F5365">
            <v>19.64</v>
          </cell>
        </row>
        <row r="5366">
          <cell r="C5366" t="str">
            <v>SE 24.65.0350 (A)</v>
          </cell>
          <cell r="D5366" t="str">
            <v>Fornecimento de projeto executivo de instalação de água em Autocad aprovado na concessionária em habitações/edifícios com até 500m2 de área. (desonerado)</v>
          </cell>
          <cell r="E5366" t="str">
            <v>m2</v>
          </cell>
          <cell r="F5366">
            <v>14.29</v>
          </cell>
        </row>
        <row r="5367">
          <cell r="C5367" t="str">
            <v>SE 24.65.0400 (A)</v>
          </cell>
          <cell r="D5367" t="str">
            <v>Fornecimento de projeto executivo de instalação de água em Autocad aprovado na concessionária em habitações/edifícios, com 500 a 3000m2 de área sendo os primeiros 500m2 medidos como o item SE 25.65.0350. (desonerado)</v>
          </cell>
          <cell r="E5367" t="str">
            <v>m2</v>
          </cell>
          <cell r="F5367">
            <v>9.65</v>
          </cell>
        </row>
        <row r="5368">
          <cell r="C5368" t="str">
            <v>SE 24.65.0450 (A)</v>
          </cell>
          <cell r="D5368" t="str">
            <v>Fornecimento de projeto executivo de instalação de água em Autocad aprovado na concessionária em habitações/edifícios, considerando a área acima de 3000m2, sendo os primeiros 500m2 medidos como o item SE 25.65.0350 e de 501 a 3000m2 como o item SE 25.65.0400. (desonerado)</v>
          </cell>
          <cell r="E5368" t="str">
            <v>m2</v>
          </cell>
          <cell r="F5368">
            <v>7.25</v>
          </cell>
        </row>
        <row r="5369">
          <cell r="C5369" t="str">
            <v>SE 24.65.0500 (A)</v>
          </cell>
          <cell r="D5369" t="str">
            <v>Fornecimento de projeto executivo de instalação de água em Autocad aprovado na concessionária em urbanização com até 15000m2 de área. (desonerado)</v>
          </cell>
          <cell r="E5369" t="str">
            <v>m2</v>
          </cell>
          <cell r="F5369">
            <v>1.23</v>
          </cell>
        </row>
        <row r="5370">
          <cell r="C5370" t="str">
            <v>SE 24.65.0550 (A)</v>
          </cell>
          <cell r="D5370" t="str">
            <v>Fornecimento de projeto executivo de instalação de água em Autocad aprovado na concessionária em urbanização considerando a área acima de 15000m2. (desonerado)</v>
          </cell>
          <cell r="E5370" t="str">
            <v>m2</v>
          </cell>
          <cell r="F5370">
            <v>0.83</v>
          </cell>
        </row>
        <row r="5371">
          <cell r="C5371" t="str">
            <v>SE 24.65.0600 (A)</v>
          </cell>
          <cell r="D5371" t="str">
            <v>Fornecimento de projeto executivo de instalação de água em Autocad aprovado na concessionária em habitação/loteamento com até 12000m2 de área. (desonerado)</v>
          </cell>
          <cell r="E5371" t="str">
            <v>m2</v>
          </cell>
          <cell r="F5371">
            <v>7.84</v>
          </cell>
        </row>
        <row r="5372">
          <cell r="C5372" t="str">
            <v>SE 24.65.0650 (A)</v>
          </cell>
          <cell r="D5372" t="str">
            <v>Fornecimento de projeto executivo de instalação de água em Autocad aprovado na concessionária em habitação/loteamento com 12000 a 36000m2 de área, sendo os primeiros 12000m2 medidos como o item SE 25.65.0600. (desonerado)</v>
          </cell>
          <cell r="E5372" t="str">
            <v>m2</v>
          </cell>
          <cell r="F5372">
            <v>5.17</v>
          </cell>
        </row>
        <row r="5373">
          <cell r="C5373" t="str">
            <v>SE 24.65.0700 (A)</v>
          </cell>
          <cell r="D5373" t="str">
            <v>Fornecimento de projeto executivo de instalação de água em Autocad aprovado na concessionária em habitação/loteamento, considerando a área acima de 36000m2, sendo os primeiros 12000m2 medidos como o item SE 25.65.0600 e de 12001 a 36000m2 como o item SE 25.65.0650. (desonerado)</v>
          </cell>
          <cell r="E5373" t="str">
            <v>m2</v>
          </cell>
          <cell r="F5373">
            <v>3.93</v>
          </cell>
        </row>
        <row r="5374">
          <cell r="C5374" t="str">
            <v>SE 24.65.0750 (/)</v>
          </cell>
          <cell r="D5374" t="str">
            <v>Projeto executivo de instalação hidráulica de montagem interna de chafarizes, apresentado em papel vegetal nos padrões da contratada, de acordo com a ABNT. (desonerado)</v>
          </cell>
          <cell r="E5374" t="str">
            <v>cj</v>
          </cell>
          <cell r="F5374">
            <v>1221.8900000000001</v>
          </cell>
        </row>
        <row r="5375">
          <cell r="C5375" t="str">
            <v>SE 24.70 Projeto Executivo de Instalação de Elétrica</v>
          </cell>
        </row>
        <row r="5376">
          <cell r="C5376" t="str">
            <v>SE 24.70.0050 (A)</v>
          </cell>
          <cell r="D5376" t="str">
            <v>Fornecimento de projeto executivo de instalação elétrica em Autocad aprovado pela concessionária, em prédios escolares e administrativos com até 500m2 de área. (desonerado)</v>
          </cell>
          <cell r="E5376" t="str">
            <v>m2</v>
          </cell>
          <cell r="F5376">
            <v>15.72</v>
          </cell>
        </row>
        <row r="5377">
          <cell r="C5377" t="str">
            <v>SE 24.70.0100 (A)</v>
          </cell>
          <cell r="D5377" t="str">
            <v>Fornecimento de projeto executivo de instalação elétrica em Autocad aprovado pela concessionária, em prédios escolares e administrativos de 500 a 3000m2 de área, sendo os primeiros 500m2 medidos como o item SE 25.70.0050. (desonerado)</v>
          </cell>
          <cell r="E5377" t="str">
            <v>m2</v>
          </cell>
          <cell r="F5377">
            <v>13.17</v>
          </cell>
        </row>
        <row r="5378">
          <cell r="C5378" t="str">
            <v>SE 24.70.0150 (A)</v>
          </cell>
          <cell r="D5378" t="str">
            <v>Fornecimento de projeto executivo de instalação elétrica em Autocad aprovado na concessionária em prédios escolares e administrativos, considerando a área acima de 3000m2, sendo os primeiros 500m2 medidos como o item SE 25.70.0050 e de 501 a 3000m2, como o item SE 25.70.0100. (desonerado)</v>
          </cell>
          <cell r="E5378" t="str">
            <v>m2</v>
          </cell>
          <cell r="F5378">
            <v>7.84</v>
          </cell>
        </row>
        <row r="5379">
          <cell r="C5379" t="str">
            <v>SE 24.70.0200 (A)</v>
          </cell>
          <cell r="D5379" t="str">
            <v>Fornecimento de projeto executivo de instalação elétrica em Autocad aprovado na concessionária, em prédios culturais com até 3000m2 de área. (desonerado)</v>
          </cell>
          <cell r="E5379" t="str">
            <v>m2</v>
          </cell>
          <cell r="F5379">
            <v>26.43</v>
          </cell>
        </row>
        <row r="5380">
          <cell r="C5380" t="str">
            <v>SE 24.70.0250 (A)</v>
          </cell>
          <cell r="D5380" t="str">
            <v>Fornecimento de projeto executivo de instalação elétrica em Autocad aprovado pela concessionária, em prédios culturais, considerando a área acima de 3000m2. (desonerado)</v>
          </cell>
          <cell r="E5380" t="str">
            <v>m2</v>
          </cell>
          <cell r="F5380">
            <v>19.64</v>
          </cell>
        </row>
        <row r="5381">
          <cell r="C5381" t="str">
            <v>SE 24.70.0300 (A)</v>
          </cell>
          <cell r="D5381" t="str">
            <v>Fornecimento de projeto executivo de instalação elétrica em Autocad aprovado na concessionária em prédios hospitalares. (desonerado)</v>
          </cell>
          <cell r="E5381" t="str">
            <v>m2</v>
          </cell>
          <cell r="F5381">
            <v>31.42</v>
          </cell>
        </row>
        <row r="5382">
          <cell r="C5382" t="str">
            <v>SE 24.70.0350 (A)</v>
          </cell>
          <cell r="D5382" t="str">
            <v>Fornecimento de projeto executivo de instalação elétrica em Autocad aprovado na concessionária em habitações/edifícios com até 500m2 de área. (desonerado)</v>
          </cell>
          <cell r="E5382" t="str">
            <v>m2</v>
          </cell>
          <cell r="F5382">
            <v>19.170000000000002</v>
          </cell>
        </row>
        <row r="5383">
          <cell r="C5383" t="str">
            <v>SE 24.70.0400 (A)</v>
          </cell>
          <cell r="D5383" t="str">
            <v>Fornecimento de projeto executivo de instalação elétrica em Autocad aprovado na concessionária em habitações/edifícios, com 500 a 3000m2 de área sendo os primeiros 500m2 medidos como o item SE 25.70.0350. (desonerado)</v>
          </cell>
          <cell r="E5383" t="str">
            <v>m2</v>
          </cell>
          <cell r="F5383">
            <v>14.29</v>
          </cell>
        </row>
        <row r="5384">
          <cell r="C5384" t="str">
            <v>SE 24.70.0450 (A)</v>
          </cell>
          <cell r="D5384" t="str">
            <v>Fornecimento de projeto executivo de instalação elétrica em Autocad aprovado na concessionária em habitações/edifícios, considerando a área acima de 3000m2, sendo os primeiros 500m2 medidos como o item SE 25.70.0400 e de 501 a 3000m2 como o item SE 25.70.0350. (desonerado)</v>
          </cell>
          <cell r="E5384" t="str">
            <v>m2</v>
          </cell>
          <cell r="F5384">
            <v>9.65</v>
          </cell>
        </row>
        <row r="5385">
          <cell r="C5385" t="str">
            <v>SE 24.70.0500 (A)</v>
          </cell>
          <cell r="D5385" t="str">
            <v>Fornecimento de projeto executivo de instalação elétrica em Autocad aprovado na concessionária em urbanização com até 15000m2 de área. (desonerado)</v>
          </cell>
          <cell r="E5385" t="str">
            <v>m2</v>
          </cell>
          <cell r="F5385">
            <v>1.82</v>
          </cell>
        </row>
        <row r="5386">
          <cell r="C5386" t="str">
            <v>SE 24.70.0550 (A)</v>
          </cell>
          <cell r="D5386" t="str">
            <v>Fornecimento de projeto executivo de instalação elétrica em Autocad aprovado na concessionária em urbanização, considerando a área acima de 15000m2. (desonerado)</v>
          </cell>
          <cell r="E5386" t="str">
            <v>m2</v>
          </cell>
          <cell r="F5386">
            <v>1.24</v>
          </cell>
        </row>
        <row r="5387">
          <cell r="C5387" t="str">
            <v>SE 24.70.0600 (A)</v>
          </cell>
          <cell r="D5387" t="str">
            <v>Fornecimento de projeto executivo de instalação elétrica em Autocad aprovado na concessionária em habitação/loteamento, com até 12000m2 de área. (desonerado)</v>
          </cell>
          <cell r="E5387" t="str">
            <v>m2</v>
          </cell>
          <cell r="F5387">
            <v>7.84</v>
          </cell>
        </row>
        <row r="5388">
          <cell r="C5388" t="str">
            <v>SE 24.70.0650 (A)</v>
          </cell>
          <cell r="D5388" t="str">
            <v>Fornecimento de projeto executivo de instalação elétrica em Autocad aprovado na concessionária em habitação/loteamento com 12000 a 36000m2 de área, sendo os primeiros 12000m2 medidos como o item SE 25.70.0600. (desonerado)</v>
          </cell>
          <cell r="E5388" t="str">
            <v>m2</v>
          </cell>
          <cell r="F5388">
            <v>5.17</v>
          </cell>
        </row>
        <row r="5389">
          <cell r="C5389" t="str">
            <v>SE 24.70.0700 (A)</v>
          </cell>
          <cell r="D5389" t="str">
            <v>Fornecimento de projeto executivo de instalação elétrica em Autocad aprovado na concessionária em habitação/loteamento, considerando a área acima de 36000m2, sendo os primeiros 12000m2 medidos como o item SE 25.70.0600 e de 12001 a 36000m2 como o item SE 25.70.0650. (desonerado)</v>
          </cell>
          <cell r="E5389" t="str">
            <v>m2</v>
          </cell>
          <cell r="F5389">
            <v>3.93</v>
          </cell>
        </row>
        <row r="5390">
          <cell r="C5390" t="str">
            <v>SE 24.70.0750 (/)</v>
          </cell>
          <cell r="D5390" t="str">
            <v>Projeto executivo de instalação elétrica do quadro dos comandos de motores para chafarizes, apresentado em papel vegetal nos padrões da contratada, de acordo com a ABNT. (desonerado)</v>
          </cell>
          <cell r="E5390" t="str">
            <v>cj</v>
          </cell>
          <cell r="F5390">
            <v>1221.8900000000001</v>
          </cell>
        </row>
        <row r="5391">
          <cell r="C5391" t="str">
            <v>SE 24.70.0800 (/)</v>
          </cell>
          <cell r="D5391" t="str">
            <v>Projeto executivo de sistema de ar condicionado, em Autocad, em Prédios com área de até 500m2. (desonerado)</v>
          </cell>
          <cell r="E5391" t="str">
            <v>m2</v>
          </cell>
          <cell r="F5391">
            <v>10.220000000000001</v>
          </cell>
        </row>
        <row r="5392">
          <cell r="C5392" t="str">
            <v>SE 24.70.0850 (/)</v>
          </cell>
          <cell r="D5392" t="str">
            <v>Projeto executivo de sistema de ar condicionado, em Autocad, em prédios com área de 500 a 3000m2. (desonerado)</v>
          </cell>
          <cell r="E5392" t="str">
            <v>m2</v>
          </cell>
          <cell r="F5392">
            <v>8.48</v>
          </cell>
        </row>
        <row r="5393">
          <cell r="C5393" t="str">
            <v>SE 24.70.0900 (/)</v>
          </cell>
          <cell r="D5393" t="str">
            <v>Projeto executivo de sistema de ar condicionado, em Autocad, em prédios com área acima de 3000m2. (desonerado)</v>
          </cell>
          <cell r="E5393" t="str">
            <v>m2</v>
          </cell>
          <cell r="F5393">
            <v>5.12</v>
          </cell>
        </row>
        <row r="5394">
          <cell r="C5394" t="str">
            <v>SE 24.70.0950 (/)</v>
          </cell>
          <cell r="D5394" t="str">
            <v>Projeto executivo de rede lógica (computadores) em Autocad, em prédios com área de até 500m2. (desonerado)</v>
          </cell>
          <cell r="E5394" t="str">
            <v>m2</v>
          </cell>
          <cell r="F5394">
            <v>10.220000000000001</v>
          </cell>
        </row>
        <row r="5395">
          <cell r="C5395" t="str">
            <v>SE 24.70.1000 (/)</v>
          </cell>
          <cell r="D5395" t="str">
            <v>Projeto executivo de rede lógica (computadores) em Autocad, em prédios com área de 500m2 a 3000m2. (desonerado)</v>
          </cell>
          <cell r="E5395" t="str">
            <v>m2</v>
          </cell>
          <cell r="F5395">
            <v>8.48</v>
          </cell>
        </row>
        <row r="5396">
          <cell r="C5396" t="str">
            <v>SE 24.70.1050 (/)</v>
          </cell>
          <cell r="D5396" t="str">
            <v>Projeto executivo de rede lógica (computadores) em Autocad, em prédios com área acima de 3000m2. (desonerado)</v>
          </cell>
          <cell r="E5396" t="str">
            <v>m2</v>
          </cell>
          <cell r="F5396">
            <v>5.12</v>
          </cell>
        </row>
        <row r="5397">
          <cell r="C5397" t="str">
            <v>SE 24.70.1100 (A)</v>
          </cell>
          <cell r="D5397" t="str">
            <v>Projeto executivo de instalação elétrica, inclusive iluminação, tomadas e iluminação de emergência para subestação até 2750 Kva, apresentado em Autocad for Windows, nos padrões da contratante, aprovado na concessionária. (desonerado)</v>
          </cell>
          <cell r="E5397" t="str">
            <v>un</v>
          </cell>
          <cell r="F5397">
            <v>8811.2800000000007</v>
          </cell>
        </row>
        <row r="5398">
          <cell r="C5398" t="str">
            <v>SE 24.75 Projeto Executivo de Instalação de Segurança</v>
          </cell>
        </row>
        <row r="5399">
          <cell r="C5399" t="str">
            <v>SE 24.75.0050 (A)</v>
          </cell>
          <cell r="D5399" t="str">
            <v>Fornecimento de projeto executivo de instalação de segurança em Autocad aprovado na concessionária, em prédios culturais. (desonerado)</v>
          </cell>
          <cell r="E5399" t="str">
            <v>m2</v>
          </cell>
          <cell r="F5399">
            <v>13.17</v>
          </cell>
        </row>
        <row r="5400">
          <cell r="C5400" t="str">
            <v>SE 24.80 Projeto Executivo de Instalações Especiais</v>
          </cell>
        </row>
        <row r="5401">
          <cell r="C5401" t="str">
            <v>SE 24.80.0050 (A)</v>
          </cell>
          <cell r="D5401" t="str">
            <v>Projeto executivo de instalações especiais em Autocad, aprovado na concessionária, em prédios culturais, considerando a área com 500m2 a 3000m2, compreendendo projetos de iluminação cênica, sonorização de auditório, platéia e palco, sistema de audivisual e tradução simultânea. (desonerado)</v>
          </cell>
          <cell r="E5401" t="str">
            <v>m2</v>
          </cell>
          <cell r="F5401">
            <v>112.95</v>
          </cell>
        </row>
        <row r="5402">
          <cell r="C5402" t="str">
            <v>SE 24.85 Elaboração de Estudos e Projetos Especiais</v>
          </cell>
        </row>
        <row r="5403">
          <cell r="C5403" t="str">
            <v>SE 24.85.0050 (/)</v>
          </cell>
          <cell r="D5403" t="str">
            <v>Projeto executivo de arquitetura para construção de galpão (geométrico, cortes, detalhamento e perspectiva) apresentado em papel vegetal nos padrões da contratante, de acordo com a ABNT, considerando a área de 500m2. (desonerado)</v>
          </cell>
          <cell r="E5403" t="str">
            <v>m2</v>
          </cell>
          <cell r="F5403">
            <v>40.76</v>
          </cell>
        </row>
        <row r="5404">
          <cell r="C5404" t="str">
            <v>SE 24.85.0100 (A)</v>
          </cell>
          <cell r="D5404" t="str">
            <v>Projeto executivo de arquitetura para área destinada a abrigar subestação, até 2750Kva, inclusive detalhamento da serralheria e dos cubículos, apresentado em Autocad for Windows, nos padrões da contratante. (desonerado)</v>
          </cell>
          <cell r="E5404" t="str">
            <v>un</v>
          </cell>
          <cell r="F5404">
            <v>8996.2000000000007</v>
          </cell>
        </row>
        <row r="5405">
          <cell r="C5405" t="str">
            <v>SE 24.85.0150 (A)</v>
          </cell>
          <cell r="D5405" t="str">
            <v>Desenho em perspectiva no tamanho de (70x50)cm, colorido, para projeto de tratamento paisagístico em áreas públicas. (desonerado)</v>
          </cell>
          <cell r="E5405" t="str">
            <v>un</v>
          </cell>
          <cell r="F5405">
            <v>2671.15</v>
          </cell>
        </row>
        <row r="5406">
          <cell r="C5406" t="str">
            <v>SE 24.85.0200 (/)</v>
          </cell>
          <cell r="D5406" t="str">
            <v>Projeto executivo de arquitetura para implantação de viveiros de mudas de árvores e hortas (geométrico, cortes, detalhamento e perspectivas) apresentado em papel vegetal nos padrões da contratante, de acordo com a ABNT, considerando a área de até 20.000m2. (desonerado)</v>
          </cell>
          <cell r="E5406" t="str">
            <v>m2</v>
          </cell>
          <cell r="F5406">
            <v>2.59</v>
          </cell>
        </row>
        <row r="5407">
          <cell r="C5407" t="str">
            <v>SE 24.85.0250 (/)</v>
          </cell>
          <cell r="D5407" t="str">
            <v>Projeto executivo de instalação elétrica, apresentado em papel vegetal nos padrões da contratante, de acordo com a ABNT, para chafarizes, inclusive legalização junto à concessionária. (desonerado)</v>
          </cell>
          <cell r="E5407" t="str">
            <v>cj</v>
          </cell>
          <cell r="F5407">
            <v>610.95000000000005</v>
          </cell>
        </row>
        <row r="5408">
          <cell r="C5408" t="str">
            <v>SE 24.85.0300 (/)</v>
          </cell>
          <cell r="D5408" t="str">
            <v>Projeto executivo de instalação hidro-sanitária, apresentado em papel vegetal nos padrões da contratada, de acordo com a ABNT, para chafarizes, inclusive legalização junto à concessionária. (desonerado)</v>
          </cell>
          <cell r="E5408" t="str">
            <v>cj</v>
          </cell>
          <cell r="F5408">
            <v>610.95000000000005</v>
          </cell>
        </row>
        <row r="5409">
          <cell r="C5409" t="str">
            <v>SE 24.85.0350 (/)</v>
          </cell>
          <cell r="D5409" t="str">
            <v>Projeto executivo de sistema de drenagem e irrigação para implantação de viveiros de mudas de árvores e hortas, apresentado em papel vegetal nos padrões da contratante, de acordo com a ABNT, considerando a área de até 20.000m2. (desonerado)</v>
          </cell>
          <cell r="E5409" t="str">
            <v>m2</v>
          </cell>
          <cell r="F5409">
            <v>1.52</v>
          </cell>
        </row>
        <row r="5410">
          <cell r="C5410" t="str">
            <v>SE 24.90 Projeto de Obra-de-Arte</v>
          </cell>
        </row>
        <row r="5411">
          <cell r="C5411" t="str">
            <v>SE 24.90.0200 (/)</v>
          </cell>
          <cell r="D5411"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inferior a 500m2. (desonerado)</v>
          </cell>
          <cell r="E5411" t="str">
            <v>m2</v>
          </cell>
          <cell r="F5411">
            <v>121.48</v>
          </cell>
        </row>
        <row r="5412">
          <cell r="C5412" t="str">
            <v>SE 24.90.0300 (/)</v>
          </cell>
          <cell r="D5412"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 a 5000m2. (desonerado)</v>
          </cell>
          <cell r="E5412" t="str">
            <v>m2</v>
          </cell>
          <cell r="F5412">
            <v>111.54</v>
          </cell>
        </row>
        <row r="5413">
          <cell r="C5413" t="str">
            <v>SE 24.90.0350 (/)</v>
          </cell>
          <cell r="D5413"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5000 a 7000m2. (desonerado)</v>
          </cell>
          <cell r="E5413" t="str">
            <v>m2</v>
          </cell>
          <cell r="F5413">
            <v>106.74</v>
          </cell>
        </row>
        <row r="5414">
          <cell r="C5414" t="str">
            <v>SE 24.90.0400 (/)</v>
          </cell>
          <cell r="D5414"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superior a 7000m2. (desonerado)</v>
          </cell>
          <cell r="E5414" t="str">
            <v>m2</v>
          </cell>
          <cell r="F5414">
            <v>99.17</v>
          </cell>
        </row>
        <row r="5415">
          <cell r="C5415" t="str">
            <v>SE 24.95 Projeto de Programação Visual</v>
          </cell>
        </row>
        <row r="5416">
          <cell r="C5416" t="str">
            <v>SE 24.95.0050 (A)</v>
          </cell>
          <cell r="D5416" t="str">
            <v>Projeto executivo de programação visual para prédios escolares e/ou administrativos de 501 até 3000m2 apresentado em Autocad for Windows nos padrões da contratante. (desonerado)</v>
          </cell>
          <cell r="E5416" t="str">
            <v>m2</v>
          </cell>
          <cell r="F5416">
            <v>12.24</v>
          </cell>
        </row>
        <row r="5418">
          <cell r="C5418" t="str">
            <v>SE 29.05 Ensaios de Pavimentação</v>
          </cell>
        </row>
        <row r="5419">
          <cell r="C5419" t="str">
            <v>SE 29.05.0050 (/)</v>
          </cell>
          <cell r="D5419" t="str">
            <v>Extração com auxílio de sonda rotativa de corpos de prova com 15cm de diâmetro em pavimentos com placas de concreto, revestimentos betuminosos, com mais de 10cm de espessura. (desonerado)</v>
          </cell>
          <cell r="E5419" t="str">
            <v>un</v>
          </cell>
          <cell r="F5419">
            <v>623.33000000000004</v>
          </cell>
        </row>
        <row r="5420">
          <cell r="C5420" t="str">
            <v>SE 29.05.0100 (/)</v>
          </cell>
          <cell r="D5420" t="str">
            <v>Determinação da deformação do pavimento com auxílio da Viga Benkelmann, ponto. (desonerado)</v>
          </cell>
          <cell r="E5420" t="str">
            <v>un</v>
          </cell>
          <cell r="F5420">
            <v>133.41999999999999</v>
          </cell>
        </row>
        <row r="5422">
          <cell r="C5422" t="str">
            <v>SE 34.05 Serviços de Elaboração de Vistorias e Laudos Técnicos</v>
          </cell>
        </row>
        <row r="5423">
          <cell r="C5423" t="str">
            <v>SE 34.05.0250 (A)</v>
          </cell>
          <cell r="D5423" t="str">
            <v>Serviços de inventário, metodologia de cadastro e avaliação da arborização pública da Cidade do Rio de Janeiro. (desonerado)</v>
          </cell>
          <cell r="E5423" t="str">
            <v>un</v>
          </cell>
          <cell r="F5423">
            <v>2.81</v>
          </cell>
        </row>
        <row r="5424">
          <cell r="C5424" t="str">
            <v>SE 34.05.0300 (B)</v>
          </cell>
          <cell r="D5424" t="str">
            <v>Serviços de elaboração de vistorias, laudos técnicos, anteprojetos de intervenções localizadas, quantitativos e relatório fotográfico para execução de recuperação estrutural de obras-de-arte especiais, com áreas de projeção horizontal entre 1000m2 e 2000m2.  Custo por m2 de área de vistoria acima de 1000m2.  Para os primeiros 1000m2 considerar o item pertinente. (desonerado)</v>
          </cell>
          <cell r="E5424" t="str">
            <v>m2</v>
          </cell>
          <cell r="F5424">
            <v>14.53</v>
          </cell>
        </row>
        <row r="5425">
          <cell r="C5425" t="str">
            <v>SE 34.05.0350 (B)</v>
          </cell>
          <cell r="D5425" t="str">
            <v>Serviços de elaboração de vistorias, laudos técnicos, anteprojetos de intervenções localizadas, quantitativos e relatório fotográfico para execução de recuperação estrutural de obras-de-arte especiais, com áreas de projeção horizontal entre 2000m2 e 5000m2.  Custo por m2 de área de vistoria acima de 2000m2.  Para os primeiros 2000m2 considerar os itens pertinentes. (desonerado)</v>
          </cell>
          <cell r="E5425" t="str">
            <v>m2</v>
          </cell>
          <cell r="F5425">
            <v>11.35</v>
          </cell>
        </row>
        <row r="5426">
          <cell r="C5426" t="str">
            <v>SE 34.05.0400 (B)</v>
          </cell>
          <cell r="D5426" t="str">
            <v>Serviços de elaboração de vistorias, laudos técnicos, anteprojetos de intervenções localizadas, quantitativos e relatório fotográfico para execução de recuperação estrutural de obras-de-arte especiais, com áreas de projeção horizontal acima de 5000m2.  Custo por m2 de área de vistoria acima de 5000m2.  Para os primeiros 5000m2 considerar os itens pertinentes. (desonerado)</v>
          </cell>
          <cell r="E5426" t="str">
            <v>m2</v>
          </cell>
          <cell r="F5426">
            <v>10.02</v>
          </cell>
        </row>
        <row r="5427">
          <cell r="C5427" t="str">
            <v>SE 34.05.0450 (B)</v>
          </cell>
          <cell r="D5427" t="str">
            <v>Serviços de elaboração de vistorias, laudos técnicos, anteprojetos de intervenções localizadas, quantitativos e relatório fotográfico para execução de recuperação estrutural de obras-de-arte especiais, com área de projeção horizontal de até 1000m2 ou para primeiros 1000m2 de áreas superiores. (desonerado)</v>
          </cell>
          <cell r="E5427" t="str">
            <v>m2</v>
          </cell>
          <cell r="F5427">
            <v>17.8</v>
          </cell>
        </row>
        <row r="5428">
          <cell r="C5428" t="str">
            <v>SE 34.05.0700 (B)</v>
          </cell>
          <cell r="D5428" t="str">
            <v>Serviços de elaboração de vistorias, laudos técnicos, anteprojetos de intervenções localizadas, quantitativos e relatório fotográfico para execução de recuperação em prédios públicos, com área de projeção horizontal de até 1000m2 ou para primeiros 1000m2 de áreas superiores. (desonerado)</v>
          </cell>
          <cell r="E5428" t="str">
            <v>m2</v>
          </cell>
          <cell r="F5428">
            <v>7.07</v>
          </cell>
        </row>
        <row r="5429">
          <cell r="C5429" t="str">
            <v>SE 34.05.0800 (B)</v>
          </cell>
          <cell r="D5429" t="str">
            <v>Serviços de elaboração de vistorias, laudos técnicos, quantitativos e relatório fotográfico, relativo a pichações e atos de vandalismo de monumentos históricos. (desonerado)</v>
          </cell>
          <cell r="E5429" t="str">
            <v>h</v>
          </cell>
          <cell r="F5429">
            <v>113.98</v>
          </cell>
        </row>
        <row r="5431">
          <cell r="C5431" t="str">
            <v>SE 39.05 Análise Laboratorial</v>
          </cell>
        </row>
        <row r="5432">
          <cell r="C5432" t="str">
            <v>SE 39.05.0025 (/)</v>
          </cell>
          <cell r="D5432" t="str">
            <v>Análise laboratorial físico-químico de afluente ou efluente de E.T.E. com determinação dos parâmetros de DBO, RNFT, RS, óleos e graxas, detergentes, PH e vazão.  Realização de uma campanha de coleta por semana.  Inclusive apresentação de relatório de consolidação de dados. (desonerado)</v>
          </cell>
          <cell r="E5432" t="str">
            <v>un</v>
          </cell>
          <cell r="F5432">
            <v>237.1</v>
          </cell>
        </row>
        <row r="5433">
          <cell r="C5433" t="str">
            <v>SE 39.05.0050 (/)</v>
          </cell>
          <cell r="D5433" t="str">
            <v>Análise laboratorial de solo de árvores. (desonerado)</v>
          </cell>
          <cell r="E5433" t="str">
            <v>un</v>
          </cell>
          <cell r="F5433">
            <v>30</v>
          </cell>
        </row>
        <row r="5434">
          <cell r="C5434" t="str">
            <v>SE 39.05.0100 (/)</v>
          </cell>
          <cell r="D5434" t="str">
            <v>Análise laboratorial fitopatológica de árvores. (desonerado)</v>
          </cell>
          <cell r="E5434" t="str">
            <v>un</v>
          </cell>
          <cell r="F5434">
            <v>25</v>
          </cell>
        </row>
        <row r="5436">
          <cell r="C5436" t="str">
            <v>SE 98.99 Diversos</v>
          </cell>
        </row>
        <row r="5437">
          <cell r="C5437" t="str">
            <v>SE 98.99.0050 (A)</v>
          </cell>
          <cell r="D5437" t="str">
            <v>Elaboração de manual de operação e manutenção para subestação abaixadora de tensão. (desonerado)</v>
          </cell>
          <cell r="E5437" t="str">
            <v>un</v>
          </cell>
          <cell r="F5437">
            <v>3178.84</v>
          </cell>
        </row>
        <row r="5438">
          <cell r="C5438" t="str">
            <v>SE 98.99.0100 (A)</v>
          </cell>
          <cell r="D5438" t="str">
            <v>Serviços de comissionamento, testes e treinamento pessoal para utilização de subestação abaixadora de tensão. (desonerado)</v>
          </cell>
          <cell r="E5438" t="str">
            <v>un</v>
          </cell>
          <cell r="F5438">
            <v>7406.53</v>
          </cell>
        </row>
        <row r="5441">
          <cell r="C5441" t="str">
            <v>ST 49.05 Projetos de Sinalização</v>
          </cell>
        </row>
        <row r="5442">
          <cell r="C5442" t="str">
            <v>ST 49.05.0050 (A)</v>
          </cell>
          <cell r="D5442" t="str">
            <v>Projeto de interseção semaforizada de acordo com as especifições da CET-RIO. (desonerado)</v>
          </cell>
          <cell r="E5442" t="str">
            <v>un</v>
          </cell>
          <cell r="F5442">
            <v>2146.4499999999998</v>
          </cell>
        </row>
        <row r="5443">
          <cell r="C5443" t="str">
            <v>ST 49.05.0100 (A)</v>
          </cell>
          <cell r="D5443" t="str">
            <v>Projeto de sinalização gráfica horizontal, inclusive transporte em caminhoneta para 09 passageiros para o local, conforme especificações da CET-RIO. (desonerado)</v>
          </cell>
          <cell r="E5443" t="str">
            <v>Km</v>
          </cell>
          <cell r="F5443">
            <v>788.83</v>
          </cell>
        </row>
        <row r="5445">
          <cell r="C5445" t="str">
            <v>ST 54.05 Pesquisas e Levantamentos de Tráfego</v>
          </cell>
        </row>
        <row r="5446">
          <cell r="C5446" t="str">
            <v>ST 54.05.0050 (A)</v>
          </cell>
          <cell r="D5446" t="str">
            <v>Contagem manual classificada de fluxo de veículos ou pedestres, de acordo com as especificações da CET-RIO. (desonerado)</v>
          </cell>
          <cell r="E5446" t="str">
            <v>h</v>
          </cell>
          <cell r="F5446">
            <v>43.55</v>
          </cell>
        </row>
        <row r="5447">
          <cell r="C5447" t="str">
            <v>ST 54.05.0100 (A)</v>
          </cell>
          <cell r="D5447" t="str">
            <v>Levantamento de perfil de tráfego de seções de vias urbanas, com até 4 faixas, através de contagens volumétricas, não classificadas durante 24 horas, em intervalos de 15min, realizadas por equipamento, com apresentação dos dados em meio magnético. (desonerado)</v>
          </cell>
          <cell r="E5447" t="str">
            <v>un</v>
          </cell>
          <cell r="F5447">
            <v>882.32</v>
          </cell>
        </row>
        <row r="5448">
          <cell r="C5448" t="str">
            <v>ST 54.05.0150 (/)</v>
          </cell>
          <cell r="D5448" t="str">
            <v>Levantamento de perfil de tráfego de seções de vias urbanas, com até 4 faixas, através de contagens volumétricas, não classificadas durante 7 dias, em intervalos de 15min, realizadas por dispositivos pneumáticos, com apresentação dos dados em meio magnético. (desonerado)</v>
          </cell>
          <cell r="E5448" t="str">
            <v>un</v>
          </cell>
          <cell r="F5448">
            <v>4039.2</v>
          </cell>
        </row>
        <row r="5449">
          <cell r="C5449" t="str">
            <v>ST 54.05.0200 (A)</v>
          </cell>
          <cell r="D5449" t="str">
            <v>Pesquisas de tráfego diversas (origem destino, permanência em estacionamento, polo gerador de tráfego, placas, etc.), conforme especificação CET-RIO, realizadas manualmente, medidas pela hora de pesquisa, inclui a equipe de apoio para registro, tratamento e apresentação dos dados. (desonerado)</v>
          </cell>
          <cell r="E5449" t="str">
            <v>h</v>
          </cell>
          <cell r="F5449">
            <v>47.58</v>
          </cell>
        </row>
        <row r="5450">
          <cell r="C5450" t="str">
            <v>ST 54.05.0250 (/)</v>
          </cell>
          <cell r="D5450" t="str">
            <v>Pesquisa de origem-destino de acordo com as especificações da CET-RIO. (desonerado)</v>
          </cell>
          <cell r="E5450" t="str">
            <v>un</v>
          </cell>
          <cell r="F5450">
            <v>0.38</v>
          </cell>
        </row>
        <row r="5451">
          <cell r="C5451" t="str">
            <v>ST 54.05.0300 (/)</v>
          </cell>
          <cell r="D5451" t="str">
            <v>Pesquisa de polos geradores de tráfego de acordo com as especificações da CET-RIO. (desonerado)</v>
          </cell>
          <cell r="E5451" t="str">
            <v>un</v>
          </cell>
          <cell r="F5451">
            <v>0.56000000000000005</v>
          </cell>
        </row>
        <row r="5453">
          <cell r="C5453" t="str">
            <v>ST 59.05 Fornecimento de Blocos Semafóricos</v>
          </cell>
        </row>
        <row r="5454">
          <cell r="C5454" t="str">
            <v>ST 59.05.0050 (/)</v>
          </cell>
          <cell r="D5454" t="str">
            <v>Bloco semafórico principal, em alumínio, com 03 (três) módulos focais para lentes de 300mm de diâmetro, completo com lentes, refletores, instalação elétrica, lâmpadas, cobre-focos, anteparo e suportes de fixação, conforme especificação da CET-RIO.  Fornecimento. (desonerado)</v>
          </cell>
          <cell r="E5454" t="str">
            <v>un</v>
          </cell>
          <cell r="F5454">
            <v>1191.07</v>
          </cell>
        </row>
        <row r="5455">
          <cell r="C5455" t="str">
            <v>ST 59.05.0100 (/)</v>
          </cell>
          <cell r="D5455" t="str">
            <v>Bloco semafórico repetidor, em alumínio, com 03 (três) módulos focais para lentes de 200mm de diâmetro, completo com lentes, refletores, instalação elétrica, lâmpadas, cobre-focos, anteparo e suportes de fixação, conforme especificação da CET-RIO.  Fornecimento. (desonerado)</v>
          </cell>
          <cell r="E5455" t="str">
            <v>un</v>
          </cell>
          <cell r="F5455">
            <v>643.73</v>
          </cell>
        </row>
        <row r="5456">
          <cell r="C5456" t="str">
            <v>ST 59.05.0150 (/)</v>
          </cell>
          <cell r="D5456" t="str">
            <v>Bloco semafórico para pedestre ou ciclovia, em alumínio, com 02 (dois) módulos focais para lentes de 200mm de lado, completo com lentes, refletores, instalação elétrica, lâmpadas, cobre-focos e suportes de fixação, conforme especificação da CET-RIO.  Fornecimento. (desonerado)</v>
          </cell>
          <cell r="E5456" t="str">
            <v>un</v>
          </cell>
          <cell r="F5456">
            <v>443.36</v>
          </cell>
        </row>
        <row r="5457">
          <cell r="C5457" t="str">
            <v>ST 59.05.0500 (/)</v>
          </cell>
          <cell r="D5457" t="str">
            <v>Bloco semafórico principal com 3 (três) módulos focais de 300mm de diâmetro à led, cobre-focos, anteparo, borrachas de vedação e suportes de fixação, conforme especificação da CET-RIO.  Fornecimento. (desonerado)</v>
          </cell>
          <cell r="E5457" t="str">
            <v>un</v>
          </cell>
          <cell r="F5457">
            <v>2300</v>
          </cell>
        </row>
        <row r="5458">
          <cell r="C5458" t="str">
            <v>ST 59.05.0550 (/)</v>
          </cell>
          <cell r="D5458" t="str">
            <v>Bloco semafórico repetidor com 3 (três) módulos focais de 200mm de diâmetro à led, cobre-focos, anteparo, borrachas de vedação e suportes de fixação, conforme especificação da CET-RIO.  Fornecimento. (desonerado)</v>
          </cell>
          <cell r="E5458" t="str">
            <v>un</v>
          </cell>
          <cell r="F5458">
            <v>1900</v>
          </cell>
        </row>
        <row r="5459">
          <cell r="C5459" t="str">
            <v>ST 59.05.1000 (/)</v>
          </cell>
          <cell r="D5459" t="str">
            <v>Bloco semafórico para pedestre com 2 (dois) módulos focais de 200mm à led, compreendendo foco verde "Siga" (boneco) e foco vermelho "Pare" (mão espalmada) com borrachas de vedação e suportes de fixação, conforme especificação da CET-RIO.  Fornecimento. (desonerado)</v>
          </cell>
          <cell r="E5459" t="str">
            <v>un</v>
          </cell>
          <cell r="F5459">
            <v>1228.99</v>
          </cell>
        </row>
        <row r="5460">
          <cell r="C5460" t="str">
            <v>ST 59.10 Fornecimento de Controladores de Tráfego</v>
          </cell>
        </row>
        <row r="5461">
          <cell r="C5461" t="str">
            <v>ST 59.10.0050 (/)</v>
          </cell>
          <cell r="D5461" t="str">
            <v>Botoeira para travessia de pedestres conforme especificação da CET-RIO.  Fornecimento. (desonerado)</v>
          </cell>
          <cell r="E5461" t="str">
            <v>un</v>
          </cell>
          <cell r="F5461">
            <v>116.2</v>
          </cell>
        </row>
        <row r="5462">
          <cell r="C5462" t="str">
            <v>ST 59.10.0450 (/)</v>
          </cell>
          <cell r="D5462" t="str">
            <v>Controlador eletrônico de tráfego local, compatível com sistema CET-RIO/CTA, módulos II, V, VI, VII, com 4 fases, modelo DP40-8, da Dataprom ou similar.  Fornecimento. (desonerado)</v>
          </cell>
          <cell r="E5462" t="str">
            <v>un</v>
          </cell>
          <cell r="F5462">
            <v>20409.87</v>
          </cell>
        </row>
        <row r="5463">
          <cell r="C5463" t="str">
            <v>ST 59.10.0500 (/)</v>
          </cell>
          <cell r="D5463" t="str">
            <v>Controlador eletrônico de tráfego local, compatível com sistema CET-RIO/CTA, módulos II, V, VI, VII, com 6 fases, modelo DP40-8, da Dataprom ou similar.  Fornecimento. (desonerado)</v>
          </cell>
          <cell r="E5463" t="str">
            <v>un</v>
          </cell>
          <cell r="F5463">
            <v>22134.87</v>
          </cell>
        </row>
        <row r="5464">
          <cell r="C5464" t="str">
            <v>ST 59.10.0550 (/)</v>
          </cell>
          <cell r="D5464" t="str">
            <v>Controlador eletrônico de tráfego local, compatível com sistema CET-RIO/CTA, módulos II, V, VI, VII, com 8 fases, modelo DP40-8, da Dataprom ou similar.  Fornecimento. (desonerado)</v>
          </cell>
          <cell r="E5464" t="str">
            <v>un</v>
          </cell>
          <cell r="F5464">
            <v>23859.87</v>
          </cell>
        </row>
        <row r="5465">
          <cell r="C5465" t="str">
            <v>ST 59.10.0600 (/)</v>
          </cell>
          <cell r="D5465" t="str">
            <v>Controlador eletrônico de tráfego local, compatível com sistema CET-RIO/CTA, módulos II, V, VI, VII, com 10 fases, modelo DP40-16, da Dataprom ou similar.  Fornecimento. (desonerado)</v>
          </cell>
          <cell r="E5465" t="str">
            <v>un</v>
          </cell>
          <cell r="F5465">
            <v>20949</v>
          </cell>
        </row>
        <row r="5466">
          <cell r="C5466" t="str">
            <v>ST 59.10.0650 (/)</v>
          </cell>
          <cell r="D5466" t="str">
            <v>Controlador eletrônico de tráfego local, compatível com sistema CET-RIO/CTA, módulos II, V, VI, VII, com 12 fases, modelo DP40-16, da Dataprom ou similar.  Fornecimento. (desonerado)</v>
          </cell>
          <cell r="E5466" t="str">
            <v>un</v>
          </cell>
          <cell r="F5466">
            <v>22674</v>
          </cell>
        </row>
        <row r="5467">
          <cell r="C5467" t="str">
            <v>ST 59.10.0700 (/)</v>
          </cell>
          <cell r="D5467" t="str">
            <v>Controlador eletrônico de tráfego local, compatível com sistema CET-RIO/CTA, módulos II, V, VI, VII, com 14 fases, modelo DP40-16, da Dataprom ou similar.  Fornecimento. (desonerado)</v>
          </cell>
          <cell r="E5467" t="str">
            <v>un</v>
          </cell>
          <cell r="F5467">
            <v>24399</v>
          </cell>
        </row>
        <row r="5468">
          <cell r="C5468" t="str">
            <v>ST 59.10.0750 (/)</v>
          </cell>
          <cell r="D5468" t="str">
            <v>Controlador eletrônico de tráfego local, compatível com sistema CET-RIO/CTA, módulos II, V, VI, VII, com 16 fases, modelo DP40-16, da Dataprom ou similar.  Fornecimento. (desonerado)</v>
          </cell>
          <cell r="E5468" t="str">
            <v>un</v>
          </cell>
          <cell r="F5468">
            <v>26124</v>
          </cell>
        </row>
        <row r="5469">
          <cell r="C5469" t="str">
            <v>ST 59.10.0800 (/)</v>
          </cell>
          <cell r="D5469" t="str">
            <v>Controlador de área, compatível com sistema CET-RIO/CTA, módulos II, V, VI, VII, com todas as placas de comunicação, Dataprom ou similar.  Fornecimento. (desonerado)</v>
          </cell>
          <cell r="E5469" t="str">
            <v>un</v>
          </cell>
          <cell r="F5469">
            <v>60565.33</v>
          </cell>
        </row>
        <row r="5470">
          <cell r="C5470" t="str">
            <v>ST 59.10.0900 (/)</v>
          </cell>
          <cell r="D5470" t="str">
            <v>Controlador eletrônico de tráfego local, com 4 fases, compatível com sistema CET-RIO/CTA, módulos I, III, IV, modelo RMX-Y, da Telvent ou similar.  Fornecimento. (desonerado)</v>
          </cell>
          <cell r="E5470" t="str">
            <v>un</v>
          </cell>
          <cell r="F5470">
            <v>58080</v>
          </cell>
        </row>
        <row r="5471">
          <cell r="C5471" t="str">
            <v>ST 59.10.1000 (/)</v>
          </cell>
          <cell r="D5471" t="str">
            <v>Controlador eletrônico de tráfego local, com 8 fases, compatível com sistema CET-RIO/CTA, módulos I, III, IV, modelo RMX-Y, da Telvent ou similar.  Fornecimento. (desonerado)</v>
          </cell>
          <cell r="E5471" t="str">
            <v>un</v>
          </cell>
          <cell r="F5471">
            <v>53492.56</v>
          </cell>
        </row>
        <row r="5472">
          <cell r="C5472" t="str">
            <v>ST 59.10.1100 (/)</v>
          </cell>
          <cell r="D5472" t="str">
            <v>Controlador eletrônico de tráfego local, com 12 fases, compatível com sistema CET-RIO/CTA, módulos I, III, IV, modelo RMX-Y, da Telvent ou similar.  Fornecimento. (desonerado)</v>
          </cell>
          <cell r="E5472" t="str">
            <v>un</v>
          </cell>
          <cell r="F5472">
            <v>57707.38</v>
          </cell>
        </row>
        <row r="5473">
          <cell r="C5473" t="str">
            <v>ST 59.10.1200 (/)</v>
          </cell>
          <cell r="D5473" t="str">
            <v>Controlador eletrônico de tráfego local, com 16 fases, compatível com sistema CET-RIO/CTA, módulos I, III, IV, modelo RMX-Y, da Telvent ou similar.  Fornecimento. (desonerado)</v>
          </cell>
          <cell r="E5473" t="str">
            <v>un</v>
          </cell>
          <cell r="F5473">
            <v>62168.76</v>
          </cell>
        </row>
        <row r="5474">
          <cell r="C5474" t="str">
            <v>ST 59.10.2000 (/)</v>
          </cell>
          <cell r="D5474" t="str">
            <v>Controlador eletrônico de tráfego local, sem fio (wireless), incluindo placa de comunicação wireless GSM/GPRS, com GPS, compatível com o Sistema CET-RIO/CTA sem fio (wireless) - módulos VII, IX e XII, com 4 fases, modelo DP-40-8 da Dataprom ou similar.  Fornecimento. (desonerado)</v>
          </cell>
          <cell r="E5474" t="str">
            <v>un</v>
          </cell>
          <cell r="F5474">
            <v>13895</v>
          </cell>
        </row>
        <row r="5475">
          <cell r="C5475" t="str">
            <v>ST 59.10.2050 (/)</v>
          </cell>
          <cell r="D5475" t="str">
            <v>Controlador eletrônico de tráfego local, sem fio (wireless), incluindo placa de comunicação wireless GSM/GPRS, com GPS, compatível com o Sistema CET-RIO/CTA sem fio (wireless) - módulos VIII, X e XI, com 4 fases, modelo RBY da Telvent ou similar.  Fornecimento. (desonerado)</v>
          </cell>
          <cell r="E5475" t="str">
            <v>un</v>
          </cell>
          <cell r="F5475">
            <v>15473.61</v>
          </cell>
        </row>
        <row r="5476">
          <cell r="C5476" t="str">
            <v>ST 59.10.2100 (/)</v>
          </cell>
          <cell r="D5476" t="str">
            <v>Controlador eletrônico de tráfego local, sem fio (wireless), incluindo placa de comunicação wireless GSM/GPRS, com GPS, compatível com o Sistema CET-RIO/CTA sem fio (wireless) - módulos VII, IX e XII, com 6 fases, modelo DP-40-8 da Dataprom ou similar.  Fornecimento. (desonerado)</v>
          </cell>
          <cell r="E5476" t="str">
            <v>un</v>
          </cell>
          <cell r="F5476">
            <v>15866</v>
          </cell>
        </row>
        <row r="5477">
          <cell r="C5477" t="str">
            <v>ST 59.10.2150 (/)</v>
          </cell>
          <cell r="D5477" t="str">
            <v>Controlador eletrônico de tráfego local, sem fio (wireless), incluindo placa de comunicação wireless GSM/GPRS, com GPS, compatível com o Sistema CET-RIO/CTA sem fio (wireless) - módulos VIII, X e XI, com 6 fases, modelo RBY da Telvent ou similar.  Fornecimento. (desonerado)</v>
          </cell>
          <cell r="E5477" t="str">
            <v>un</v>
          </cell>
          <cell r="F5477">
            <v>18701.580000000002</v>
          </cell>
        </row>
        <row r="5478">
          <cell r="C5478" t="str">
            <v>ST 59.10.2200 (/)</v>
          </cell>
          <cell r="D5478" t="str">
            <v>Controlador eletrônico de tráfego local, sem fio (wireless), incluindo placa de comunicação wireless GSM/GPRS, com GPS, compatível com o Sistema CET-RIO/CTA sem fio (wireless) - módulos VII, IX e XII, com 8 fases, modelo DP-40-8 da Dataprom ou similar.  Fornecimento. (desonerado)</v>
          </cell>
          <cell r="E5478" t="str">
            <v>un</v>
          </cell>
          <cell r="F5478">
            <v>17835</v>
          </cell>
        </row>
        <row r="5479">
          <cell r="C5479" t="str">
            <v>ST 59.10.2250 (/)</v>
          </cell>
          <cell r="D5479" t="str">
            <v>Controlador eletrônico de tráfego local, sem fio (wireless), incluindo placa de comunicação wireless GSM/GPRS, com GPS, compatível com o Sistema CET-RIO/CTA sem fio (wireless) - módulos VIII, X e XI, com 8 fases, modelo RBY da Telvent ou similar.  Fornecimento. (desonerado)</v>
          </cell>
          <cell r="E5479" t="str">
            <v>un</v>
          </cell>
          <cell r="F5479">
            <v>21929.55</v>
          </cell>
        </row>
        <row r="5480">
          <cell r="C5480" t="str">
            <v>ST 59.10.2300 (/)</v>
          </cell>
          <cell r="D5480" t="str">
            <v>Controlador eletrônico de tráfego local, sem fio (wireless), incluindo placa de comunicação wireless GSM/GPRS, com GPS, compatível com o Sistema CET-RIO/CTA sem fio (wireless) - módulos VII, IX e XII, com 10 fases, modelo DP-40-16 da Dataprom ou similar.  Fornecimento. (desonerado)</v>
          </cell>
          <cell r="E5480" t="str">
            <v>un</v>
          </cell>
          <cell r="F5480">
            <v>20949</v>
          </cell>
        </row>
        <row r="5481">
          <cell r="C5481" t="str">
            <v>ST 59.10.2350 (/)</v>
          </cell>
          <cell r="D5481" t="str">
            <v>Controlador eletrônico de tráfego local, sem fio (wireless), incluindo placa de comunicação wireless GSM/GPRS, com GPS, compatível com o Sistema CET-RIO/CTA sem fio (wireless) - módulos VIII, X e XI, com 10 fases, modelo RBY da Telvent ou similar.  Fornecimento. (desonerado)</v>
          </cell>
          <cell r="E5481" t="str">
            <v>un</v>
          </cell>
          <cell r="F5481">
            <v>27033</v>
          </cell>
        </row>
        <row r="5482">
          <cell r="C5482" t="str">
            <v>ST 59.10.2400 (/)</v>
          </cell>
          <cell r="D5482" t="str">
            <v>Controlador eletrônico de tráfego local, sem fio (wireless), incluindo placa de comunicação wireless GSM/GPRS, com GPS, compatível com o Sistema CET-RIO/CTA sem fio (wireless) - módulos VII, IX e XII, com 12 fases, modelo DP-40-16 da Dataprom ou similar.  Fornecimento. (desonerado)</v>
          </cell>
          <cell r="E5482" t="str">
            <v>un</v>
          </cell>
          <cell r="F5482">
            <v>22918</v>
          </cell>
        </row>
        <row r="5483">
          <cell r="C5483" t="str">
            <v>ST 59.10.2450 (/)</v>
          </cell>
          <cell r="D5483" t="str">
            <v>Controlador eletrônico de tráfego local, sem fio (wireless), incluindo placa de comunicação wireless GSM/GPRS, com GPS, compatível com o Sistema CET-RIO/CTA sem fio (wireless) - módulos VIII, X e XI, com 12 fases, modelo RBY da Telvent ou similar.  Fornecimento. (desonerado)</v>
          </cell>
          <cell r="E5483" t="str">
            <v>un</v>
          </cell>
          <cell r="F5483">
            <v>29782.47</v>
          </cell>
        </row>
        <row r="5484">
          <cell r="C5484" t="str">
            <v>ST 59.10.2500 (/)</v>
          </cell>
          <cell r="D5484" t="str">
            <v>Controlador eletrônico de tráfego local, sem fio (wireless), incluindo placa de comunicação wireless GSM/GPRS, com GPS, compatível com o Sistema CET-RIO/CTA sem fio (wireless) - módulos VII, IX e XII, com 14 fases, modelo DP-40-16 da Dataprom ou similar.  Fornecimento. (desonerado)</v>
          </cell>
          <cell r="E5484" t="str">
            <v>un</v>
          </cell>
          <cell r="F5484">
            <v>24888</v>
          </cell>
        </row>
        <row r="5485">
          <cell r="C5485" t="str">
            <v>ST 59.10.2550 (/)</v>
          </cell>
          <cell r="D5485" t="str">
            <v>Controlador eletrônico de tráfego local, sem fio (wireless), incluindo placa de comunicação wireless GSM/GPRS, com GPS, compatível com o Sistema CET-RIO/CTA sem fio (wireless) - módulos VIII, X e XI, com 14 fases, modelo RBY da Telvent ou similar.  Fornecimento. (desonerado)</v>
          </cell>
          <cell r="E5485" t="str">
            <v>un</v>
          </cell>
          <cell r="F5485">
            <v>33487.74</v>
          </cell>
        </row>
        <row r="5486">
          <cell r="C5486" t="str">
            <v>ST 59.10.2600 (/)</v>
          </cell>
          <cell r="D5486" t="str">
            <v>Controlador eletrônico de tráfego local, sem fio (wireless), incluindo placa de comunicação wireless GSM/GPRS, com GPS, compatível com o Sistema CET-RIO/CTA sem fio (wireless) - módulos VII, IX e XII, com 16 fases, modelo DP-40-16 da Dataprom ou similar.  Fornecimento. (desonerado)</v>
          </cell>
          <cell r="E5486" t="str">
            <v>un</v>
          </cell>
          <cell r="F5486">
            <v>26857</v>
          </cell>
        </row>
        <row r="5487">
          <cell r="C5487" t="str">
            <v>ST 59.10.2650 (/)</v>
          </cell>
          <cell r="D5487" t="str">
            <v>Controlador eletrônico de tráfego local, sem fio (wireless), incluindo placa de comunicação wireless GSM/GPRS, com GPS, compatível com o Sistema CET-RIO/CTA sem fio (wireless) - módulos VIII, X e XI, com 16 fases, modelo RBY da Telvent ou similar.  Fornecimento. (desonerado)</v>
          </cell>
          <cell r="E5487" t="str">
            <v>un</v>
          </cell>
          <cell r="F5487">
            <v>38142.79</v>
          </cell>
        </row>
        <row r="5488">
          <cell r="C5488" t="str">
            <v>ST 59.15 Componentes para Controladores de Tráfego</v>
          </cell>
        </row>
        <row r="5489">
          <cell r="C5489" t="str">
            <v>ST 59.15.0050 (/)</v>
          </cell>
          <cell r="D5489" t="str">
            <v>Módulo de detetores para controlador de tráfego local, compatível com sistema CET-RIO/CTA, módulos II, V, VI, VII, da Dataprom ou similar.  Fornecimento. (desonerado)</v>
          </cell>
          <cell r="E5489" t="str">
            <v>un</v>
          </cell>
          <cell r="F5489">
            <v>2172</v>
          </cell>
        </row>
        <row r="5490">
          <cell r="C5490" t="str">
            <v>ST 59.15.0100 (/)</v>
          </cell>
          <cell r="D5490" t="str">
            <v>Módulo de potência para controlador de tráfego local, compatível com sistema CET-RIO/CTA, módulos II, V, VI, VII, da Dataprom ou similar.  Fornecimento. (desonerado)</v>
          </cell>
          <cell r="E5490" t="str">
            <v>un</v>
          </cell>
          <cell r="F5490">
            <v>1725</v>
          </cell>
        </row>
        <row r="5491">
          <cell r="C5491" t="str">
            <v>ST 59.15.0150 (/)</v>
          </cell>
          <cell r="D5491" t="str">
            <v>Modem para controlador local DP-40 Dataprom, conforme especificação CET-RIO. Fornecimento. (desonerado)</v>
          </cell>
          <cell r="E5491" t="str">
            <v>un</v>
          </cell>
          <cell r="F5491">
            <v>930</v>
          </cell>
        </row>
        <row r="5492">
          <cell r="C5492" t="str">
            <v>ST 59.15.0200 (/)</v>
          </cell>
          <cell r="D5492" t="str">
            <v>Módulo de detetores para controlador de tráfego local, com capacidade para 2 laços indutivos, BST ou similar.  Fornecimento. (desonerado)</v>
          </cell>
          <cell r="E5492" t="str">
            <v>un</v>
          </cell>
          <cell r="F5492">
            <v>4887.0200000000004</v>
          </cell>
        </row>
        <row r="5493">
          <cell r="C5493" t="str">
            <v>ST 59.15.0250 (/)</v>
          </cell>
          <cell r="D5493" t="str">
            <v>Placa de grupo para controlador de tráfego local RMX-Y, com capacidade para 2 fases, modelo GTX-201-V7, Sainco Trafico ou similar.  Fornecimento. (desonerado)</v>
          </cell>
          <cell r="E5493" t="str">
            <v>un</v>
          </cell>
          <cell r="F5493">
            <v>7500.82</v>
          </cell>
        </row>
        <row r="5494">
          <cell r="C5494" t="str">
            <v>ST 59.15.0500 (/)</v>
          </cell>
          <cell r="D5494" t="str">
            <v>Placa de comunicação sem fio (wireless) GSM/GPRS, com GPS, para controlador eletrônico de tráfego local, compatível com o Sistema CET-RIO/CTA sem fio (wireless) - módulos VII, IX e XII, modelo EEC1C2-C da Dataprom ou similar.  Fornecimento. (desonerado)</v>
          </cell>
          <cell r="E5494" t="str">
            <v>un</v>
          </cell>
          <cell r="F5494">
            <v>2385</v>
          </cell>
        </row>
        <row r="5495">
          <cell r="C5495" t="str">
            <v>ST 59.15.0550 (/)</v>
          </cell>
          <cell r="D5495" t="str">
            <v>Placa de comunicação sem fio (wireless) GSM/GPRS, com GPS, para controlador eletrônico de tráfego local, compatível com o Sistema CET-RIO/CTA sem fio (wireless) - módulos VIII, X e XI, modelo TCE-486 da Telvent ou similar.  Fornecimento. (desonerado)</v>
          </cell>
          <cell r="E5495" t="str">
            <v>un</v>
          </cell>
          <cell r="F5495">
            <v>4736.84</v>
          </cell>
        </row>
        <row r="5496">
          <cell r="C5496" t="str">
            <v>ST 59.15.0600 (/)</v>
          </cell>
          <cell r="D5496" t="str">
            <v>Placa de potência para controlador eletrônico de tráfego local, compatível com o Sistema CET-RIO/CTA sem fio (wireless) - módulos VII, IX e XII, modelo POTNCS1 da Dataprom ou similar.  Fornecimento. (desonerado)</v>
          </cell>
          <cell r="E5496" t="str">
            <v>un</v>
          </cell>
          <cell r="F5496">
            <v>1783</v>
          </cell>
        </row>
        <row r="5497">
          <cell r="C5497" t="str">
            <v>ST 59.15.0650 (/)</v>
          </cell>
          <cell r="D5497" t="str">
            <v>Placa de potência para controlador eletrônico de tráfego local sem fio (wireless), compatível com o Sistema CET-RIO/CTA sem fio (wireless) - módulos VIII, X e XI, com até 12 fases (controlador RBY), modelo TGRY da Telvent ou similar.  Fornecimento. (desonerado)</v>
          </cell>
          <cell r="E5497" t="str">
            <v>un</v>
          </cell>
          <cell r="F5497">
            <v>5469.2</v>
          </cell>
        </row>
        <row r="5498">
          <cell r="C5498" t="str">
            <v>ST 59.15.0700 (/)</v>
          </cell>
          <cell r="D5498" t="str">
            <v>Placa de potência para controlador eletrônico de tráfego local sem fio (wireless), compatível com o Sistema CET-RIO/CTA sem fio (wireless) - módulos VIII, X e XI, com mais de 12 fases (controlador RMY), modelo GTX-201 da Telvent ou similar.  Fornecimento. (desonerado)</v>
          </cell>
          <cell r="E5498" t="str">
            <v>un</v>
          </cell>
          <cell r="F5498">
            <v>7292.26</v>
          </cell>
        </row>
        <row r="5499">
          <cell r="C5499" t="str">
            <v>ST 59.20 Serviços de Instalação de Blocos Semafóricos</v>
          </cell>
        </row>
        <row r="5500">
          <cell r="C5500" t="str">
            <v>ST 59.20.0050 (/)</v>
          </cell>
          <cell r="D5500" t="str">
            <v>Instalação e teste de funcionamento de blocos semafóricos. (desonerado)</v>
          </cell>
          <cell r="E5500" t="str">
            <v>un</v>
          </cell>
          <cell r="F5500">
            <v>153.69999999999999</v>
          </cell>
        </row>
        <row r="5501">
          <cell r="C5501" t="str">
            <v>ST 59.20.0100 (/)</v>
          </cell>
          <cell r="D5501" t="str">
            <v>Instalação e teste de funcionamento de botoeira. (desonerado)</v>
          </cell>
          <cell r="E5501" t="str">
            <v>un</v>
          </cell>
          <cell r="F5501">
            <v>15.44</v>
          </cell>
        </row>
        <row r="5502">
          <cell r="C5502" t="str">
            <v>ST 59.20.0150 (/)</v>
          </cell>
          <cell r="D5502" t="str">
            <v>Retirada de cordoalha e de cabos elétricos de interseção. (desonerado)</v>
          </cell>
          <cell r="E5502" t="str">
            <v>un</v>
          </cell>
          <cell r="F5502">
            <v>166.67</v>
          </cell>
        </row>
        <row r="5503">
          <cell r="C5503" t="str">
            <v>ST 59.20.0200 (/)</v>
          </cell>
          <cell r="D5503" t="str">
            <v>Retirada de bloco semafórico. (desonerado)</v>
          </cell>
          <cell r="E5503" t="str">
            <v>un</v>
          </cell>
          <cell r="F5503">
            <v>83.34</v>
          </cell>
        </row>
        <row r="5504">
          <cell r="C5504" t="str">
            <v>ST 59.20.0250 (/)</v>
          </cell>
          <cell r="D5504" t="str">
            <v>Cabo para alimentação de semáforo, seção de 4x1,5mm2, conforme especificação da CET-RIO.  Fornecimento e instalação. (desonerado)</v>
          </cell>
          <cell r="E5504" t="str">
            <v>m</v>
          </cell>
          <cell r="F5504">
            <v>11.12</v>
          </cell>
        </row>
        <row r="5505">
          <cell r="C5505" t="str">
            <v>ST 59.20.0300 (/)</v>
          </cell>
          <cell r="D5505" t="str">
            <v>Cabo para alimentação de semáforo, seção de 7x1,5mm2, conforme especificação da CET-RIO.  Fornecimento e instalação. (desonerado)</v>
          </cell>
          <cell r="E5505" t="str">
            <v>m</v>
          </cell>
          <cell r="F5505">
            <v>12.12</v>
          </cell>
        </row>
        <row r="5506">
          <cell r="C5506" t="str">
            <v>ST 59.20.0350 (/)</v>
          </cell>
          <cell r="D5506" t="str">
            <v>Cabo de cobre estanhado, múltiplo para comando, 1Kv, XLPE/90°C, seção de 9x1,5mm2, conforme especificação da CET-RIO.  Fornecimento e instalação. (desonerado)</v>
          </cell>
          <cell r="E5506" t="str">
            <v>m</v>
          </cell>
          <cell r="F5506">
            <v>4.5</v>
          </cell>
        </row>
        <row r="5507">
          <cell r="C5507" t="str">
            <v>ST 59.20.0400 (/)</v>
          </cell>
          <cell r="D5507" t="str">
            <v>Cabo de cobre estanhado, múltiplo para comando, 1Kv, XLPE/90°C, seção de 7x2,5mm2, conforme especificação da CET-RIO.  Fornecimento e instalação. (desonerado)</v>
          </cell>
          <cell r="E5507" t="str">
            <v>m</v>
          </cell>
          <cell r="F5507">
            <v>7.04</v>
          </cell>
        </row>
        <row r="5508">
          <cell r="C5508" t="str">
            <v>ST 59.20.0450 (/)</v>
          </cell>
          <cell r="D5508" t="str">
            <v>Cabo de cobre estanhado, múltiplo para comando, 1Kv, XLPE/90°C, seção de 4x6mm2, conforme especificação da CET-RIO.  Fornecimento e instalação. (desonerado)</v>
          </cell>
          <cell r="E5508" t="str">
            <v>m</v>
          </cell>
          <cell r="F5508">
            <v>8.34</v>
          </cell>
        </row>
        <row r="5509">
          <cell r="C5509" t="str">
            <v>ST 59.20.0500 (/)</v>
          </cell>
          <cell r="D5509" t="str">
            <v>Cabo de cobre estanhado, múltiplo para comando, 1Kv, XLPE/90°C, seção de 4x10mm2, conforme especificação da CET-RIO.  Fornecimento e instalação. (desonerado)</v>
          </cell>
          <cell r="E5509" t="str">
            <v>m</v>
          </cell>
          <cell r="F5509">
            <v>17.36</v>
          </cell>
        </row>
        <row r="5510">
          <cell r="C5510" t="str">
            <v>ST 59.20.0550 (/)</v>
          </cell>
          <cell r="D5510" t="str">
            <v>Cabo elétrico singelo de 10mm2, conforme especificação da CET-RIO.  Fornecimento e instalação. (desonerado)</v>
          </cell>
          <cell r="E5510" t="str">
            <v>m</v>
          </cell>
          <cell r="F5510">
            <v>7.21</v>
          </cell>
        </row>
        <row r="5511">
          <cell r="C5511" t="str">
            <v>ST 59.25 Serviços de Instalação de Controladores Semafóricos</v>
          </cell>
        </row>
        <row r="5512">
          <cell r="C5512" t="str">
            <v>ST 59.25.0050 (/)</v>
          </cell>
          <cell r="D5512" t="str">
            <v>Instalação, programação e teste de funcionamento de controlador de tráfego. (desonerado)</v>
          </cell>
          <cell r="E5512" t="str">
            <v>un</v>
          </cell>
          <cell r="F5512">
            <v>416.6</v>
          </cell>
        </row>
        <row r="5513">
          <cell r="C5513" t="str">
            <v>ST 59.25.0100 (/)</v>
          </cell>
          <cell r="D5513" t="str">
            <v>Retirada de controlador de tráfego. (desonerado)</v>
          </cell>
          <cell r="E5513" t="str">
            <v>un</v>
          </cell>
          <cell r="F5513">
            <v>422.19</v>
          </cell>
        </row>
        <row r="5514">
          <cell r="C5514" t="str">
            <v>ST 59.30 Detetores</v>
          </cell>
        </row>
        <row r="5515">
          <cell r="C5515" t="str">
            <v>ST 59.30.0050 (/)</v>
          </cell>
          <cell r="D5515" t="str">
            <v>Serviços de instalação de laços indutivos permanentes, incluindo corte, limpeza do rasgo, fornecimento e colocação de fio até a caixa de passagem na calçada, teste de continuidade elétrica e fornecimento e aplicação de selante para fixação do fio e recomposição do pavimento. (desonerado)</v>
          </cell>
          <cell r="E5515" t="str">
            <v>un</v>
          </cell>
          <cell r="F5515">
            <v>1000</v>
          </cell>
        </row>
        <row r="5516">
          <cell r="C5516" t="str">
            <v>ST 59.30.0100 (/)</v>
          </cell>
          <cell r="D5516" t="str">
            <v>Instalação, ajustes e testes de detetor veicular para laço indutivo. (desonerado)</v>
          </cell>
          <cell r="E5516" t="str">
            <v>un</v>
          </cell>
          <cell r="F5516">
            <v>285.8</v>
          </cell>
        </row>
        <row r="5517">
          <cell r="C5517" t="str">
            <v>ST 59.35 Bases e Suportes para Controladores</v>
          </cell>
        </row>
        <row r="5518">
          <cell r="C5518" t="str">
            <v>ST 59.35.0050 (C)</v>
          </cell>
          <cell r="D5518" t="str">
            <v>Base de concreto armado para controlador de tráfego. (desonerado)</v>
          </cell>
          <cell r="E5518" t="str">
            <v>un</v>
          </cell>
          <cell r="F5518">
            <v>170.49</v>
          </cell>
        </row>
        <row r="5519">
          <cell r="C5519" t="str">
            <v>ST 59.35.0100 (/)</v>
          </cell>
          <cell r="D5519" t="str">
            <v>Pedestal tubular, com bandeja, para controladores de tráfego tipo Tesc, Datapron ou similares, conforme especificação CET-RIO. (desonerado)</v>
          </cell>
          <cell r="E5519" t="str">
            <v>un</v>
          </cell>
          <cell r="F5519">
            <v>753.9</v>
          </cell>
        </row>
        <row r="5520">
          <cell r="C5520" t="str">
            <v>ST 59.40 Serviços para Redes de Comunicação</v>
          </cell>
        </row>
        <row r="5521">
          <cell r="C5521" t="str">
            <v>ST 59.40.0050 (/)</v>
          </cell>
          <cell r="D5521" t="str">
            <v>Emenda direta de cabo telefônico com até 100 pares. (desonerado)</v>
          </cell>
          <cell r="E5521" t="str">
            <v>un</v>
          </cell>
          <cell r="F5521">
            <v>35.799999999999997</v>
          </cell>
        </row>
        <row r="5522">
          <cell r="C5522" t="str">
            <v>ST 59.40.0100 (/)</v>
          </cell>
          <cell r="D5522" t="str">
            <v>Instalação de bloco terminal de 10 pares em bastidores de aço, inclusive realização de emendas. (desonerado)</v>
          </cell>
          <cell r="E5522" t="str">
            <v>un</v>
          </cell>
          <cell r="F5522">
            <v>123.48</v>
          </cell>
        </row>
        <row r="5523">
          <cell r="C5523" t="str">
            <v>ST 59.40.0150 (/)</v>
          </cell>
          <cell r="D5523" t="str">
            <v>Instalação de kit de proteção para 10 pares, exclusive fornecimento. (desonerado)</v>
          </cell>
          <cell r="E5523" t="str">
            <v>un</v>
          </cell>
          <cell r="F5523">
            <v>17.899999999999999</v>
          </cell>
        </row>
        <row r="5524">
          <cell r="C5524" t="str">
            <v>ST 59.40.0200 (A)</v>
          </cell>
          <cell r="D5524" t="str">
            <v>Instalação subterrânea de cabos de comunicação, exclusive fornecimento. (desonerado)</v>
          </cell>
          <cell r="E5524" t="str">
            <v>m</v>
          </cell>
          <cell r="F5524">
            <v>4.8099999999999996</v>
          </cell>
        </row>
        <row r="5525">
          <cell r="C5525" t="str">
            <v>ST 59.40.0250 (/)</v>
          </cell>
          <cell r="D5525" t="str">
            <v>Instalação de caixa de emenda aérea. (desonerado)</v>
          </cell>
          <cell r="E5525" t="str">
            <v>un</v>
          </cell>
          <cell r="F5525">
            <v>71.92</v>
          </cell>
        </row>
        <row r="5526">
          <cell r="C5526" t="str">
            <v>ST 59.40.0300 (/)</v>
          </cell>
          <cell r="D5526" t="str">
            <v>Instalação aérea de cabos de comunicação. (desonerado)</v>
          </cell>
          <cell r="E5526" t="str">
            <v>m</v>
          </cell>
          <cell r="F5526">
            <v>15.78</v>
          </cell>
        </row>
        <row r="5527">
          <cell r="C5527" t="str">
            <v>ST 59.40.0350 (/)</v>
          </cell>
          <cell r="D5527" t="str">
            <v>Fornecimento de cordoalha de aço de 5/16". (desonerado)</v>
          </cell>
          <cell r="E5527" t="str">
            <v>m</v>
          </cell>
          <cell r="F5527">
            <v>5.05</v>
          </cell>
        </row>
        <row r="5528">
          <cell r="C5528" t="str">
            <v>ST 59.40.0400 (/)</v>
          </cell>
          <cell r="D5528" t="str">
            <v>Fornecimento de arame de espinar encapado. (desonerado)</v>
          </cell>
          <cell r="E5528" t="str">
            <v>m</v>
          </cell>
          <cell r="F5528">
            <v>0.16</v>
          </cell>
        </row>
        <row r="5529">
          <cell r="C5529" t="str">
            <v>ST 59.40.0450 (/)</v>
          </cell>
          <cell r="D5529" t="str">
            <v>Fornecimento de alça pré-formada para cordoalha 5/16". (desonerado)</v>
          </cell>
          <cell r="E5529" t="str">
            <v>un</v>
          </cell>
          <cell r="F5529">
            <v>7.26</v>
          </cell>
        </row>
        <row r="5530">
          <cell r="C5530" t="str">
            <v>ST 59.40.0500 (/)</v>
          </cell>
          <cell r="D5530" t="str">
            <v>Fornecimento de fio telefônico FE-100, bitola de 1mm2. (desonerado)</v>
          </cell>
          <cell r="E5530" t="str">
            <v>m</v>
          </cell>
          <cell r="F5530">
            <v>0.55000000000000004</v>
          </cell>
        </row>
        <row r="5531">
          <cell r="C5531" t="str">
            <v>ST 59.40.0543 (/)</v>
          </cell>
          <cell r="D5531" t="str">
            <v>Fornecimento de cabo de comunicação de cobre, 0,50mm2, CCE-APL-50, 3 pares. (desonerado)</v>
          </cell>
          <cell r="E5531" t="str">
            <v>m</v>
          </cell>
          <cell r="F5531">
            <v>1.82</v>
          </cell>
        </row>
        <row r="5532">
          <cell r="C5532" t="str">
            <v>ST 59.40.0550 (/)</v>
          </cell>
          <cell r="D5532" t="str">
            <v>Fornecimento de cabo de comunicação de cobre, CTP-APL-50, 0,50mm2, 10 pares. (desonerado)</v>
          </cell>
          <cell r="E5532" t="str">
            <v>m</v>
          </cell>
          <cell r="F5532">
            <v>3.32</v>
          </cell>
        </row>
        <row r="5533">
          <cell r="C5533" t="str">
            <v>ST 59.40.0600 (/)</v>
          </cell>
          <cell r="D5533" t="str">
            <v>Fornecimento de cabo de comunicação de cobre, CTP-APL-50, 0,50mm2, 20 pares. (desonerado)</v>
          </cell>
          <cell r="E5533" t="str">
            <v>m</v>
          </cell>
          <cell r="F5533">
            <v>5.13</v>
          </cell>
        </row>
        <row r="5534">
          <cell r="C5534" t="str">
            <v>ST 59.40.0650 (/)</v>
          </cell>
          <cell r="D5534" t="str">
            <v>Fornecimento de cabo de comunicação de cobre, CTP-APL-50, 0,50mm2, 50 pares. (desonerado)</v>
          </cell>
          <cell r="E5534" t="str">
            <v>m</v>
          </cell>
          <cell r="F5534">
            <v>11.4</v>
          </cell>
        </row>
        <row r="5535">
          <cell r="C5535" t="str">
            <v>ST 59.40.0700 (/)</v>
          </cell>
          <cell r="D5535" t="str">
            <v>Fornecimento de cabo de comunicação de cobre, CTP-APL-50, 0,50mm2, 100 pares. (desonerado)</v>
          </cell>
          <cell r="E5535" t="str">
            <v>m</v>
          </cell>
          <cell r="F5535">
            <v>22</v>
          </cell>
        </row>
        <row r="5536">
          <cell r="C5536" t="str">
            <v>ST 59.40.0800 (/)</v>
          </cell>
          <cell r="D5536" t="str">
            <v>Cabo de fibra ótico, monomodo, geleado, para instalação subterrânea em dutos.  Fornecimento. (desonerado)</v>
          </cell>
          <cell r="E5536" t="str">
            <v>m</v>
          </cell>
          <cell r="F5536">
            <v>4.4000000000000004</v>
          </cell>
        </row>
        <row r="5537">
          <cell r="C5537" t="str">
            <v>ST 59.45 Caixas de Passagem</v>
          </cell>
        </row>
        <row r="5538">
          <cell r="C5538" t="str">
            <v>ST 59.45.0050 (A)</v>
          </cell>
          <cell r="D5538" t="str">
            <v>Caixa de passagem com tampa de ferro tipo leve 300L-400mm de altura, conforme especificação CET-RIO.  Fornecimento e assentamento. (desonerado)</v>
          </cell>
          <cell r="E5538" t="str">
            <v>un</v>
          </cell>
          <cell r="F5538">
            <v>223.15</v>
          </cell>
        </row>
        <row r="5539">
          <cell r="C5539" t="str">
            <v>ST 59.45.0100 (/)</v>
          </cell>
          <cell r="D5539" t="str">
            <v>Caixa de passagem com tampa articulada de ferro, com trava, tipo leve 600L-600mm de altura, conforme especificação CET-RIO.  Fornecimento e assentamento. (desonerado)</v>
          </cell>
          <cell r="E5539" t="str">
            <v>un</v>
          </cell>
          <cell r="F5539">
            <v>646.24</v>
          </cell>
        </row>
        <row r="5540">
          <cell r="C5540" t="str">
            <v>ST 59.45.0150 (/)</v>
          </cell>
          <cell r="D5540" t="str">
            <v>Caixa de passagem com tampa articulada de ferro, com trava, tipo leve 600L-900mm de altura, conforme especificação CET-RIO.  Fornecimento e assentamento. (desonerado)</v>
          </cell>
          <cell r="E5540" t="str">
            <v>un</v>
          </cell>
          <cell r="F5540">
            <v>715.64</v>
          </cell>
        </row>
        <row r="5541">
          <cell r="C5541" t="str">
            <v>ST 59.45.0200 (/)</v>
          </cell>
          <cell r="D5541" t="str">
            <v>Caixa de passagem com tampa de ferro tipo pesado 600P-600mm de altura, conforme especificação CET-RIO.  Fornecimento e assentamento. (desonerado)</v>
          </cell>
          <cell r="E5541" t="str">
            <v>un</v>
          </cell>
          <cell r="F5541">
            <v>721.21</v>
          </cell>
        </row>
        <row r="5542">
          <cell r="C5542" t="str">
            <v>ST 59.50 Materiais de Reposição</v>
          </cell>
        </row>
        <row r="5543">
          <cell r="C5543" t="str">
            <v>ST 59.50.0050 (/)</v>
          </cell>
          <cell r="D5543" t="str">
            <v>Lâmpada de 60W, 127V, com filamento reforçado, disco refletor, preenchida com gás kripton, 8000h de vida útil média.  Fornecimento. (desonerado)</v>
          </cell>
          <cell r="E5543" t="str">
            <v>un</v>
          </cell>
          <cell r="F5543">
            <v>16.850000000000001</v>
          </cell>
        </row>
        <row r="5544">
          <cell r="C5544" t="str">
            <v>ST 59.50.0100 (/)</v>
          </cell>
          <cell r="D5544" t="str">
            <v>Lâmpada 100W, 127V, com filamento reforçado, disco refletor, preenchida com gás Krypton, 8000h de vida útil média.  Fornecimento. (desonerado)</v>
          </cell>
          <cell r="E5544" t="str">
            <v>un</v>
          </cell>
          <cell r="F5544">
            <v>16.850000000000001</v>
          </cell>
        </row>
        <row r="5545">
          <cell r="C5545" t="str">
            <v>ST 59.50.0110 (/)</v>
          </cell>
          <cell r="D5545" t="str">
            <v>Módulo focal a LED para bloco repetidor de 200mm na cor amarela.  Fornecimento. (desonerado)</v>
          </cell>
          <cell r="E5545" t="str">
            <v>un</v>
          </cell>
          <cell r="F5545">
            <v>417.5</v>
          </cell>
        </row>
        <row r="5546">
          <cell r="C5546" t="str">
            <v>ST 59.50.0116 (/)</v>
          </cell>
          <cell r="D5546" t="str">
            <v>Módulo focal a LED para bloco repetidor de 200mm na cor verde.  Fornecimento. (desonerado)</v>
          </cell>
          <cell r="E5546" t="str">
            <v>un</v>
          </cell>
          <cell r="F5546">
            <v>417.5</v>
          </cell>
        </row>
        <row r="5547">
          <cell r="C5547" t="str">
            <v>ST 59.50.0122 (/)</v>
          </cell>
          <cell r="D5547" t="str">
            <v>Módulo focal a LED para bloco repetidor de 200mm na cor vermelha.  Fornecimento. (desonerado)</v>
          </cell>
          <cell r="E5547" t="str">
            <v>un</v>
          </cell>
          <cell r="F5547">
            <v>417.5</v>
          </cell>
        </row>
        <row r="5548">
          <cell r="C5548" t="str">
            <v>ST 59.50.0128 (/)</v>
          </cell>
          <cell r="D5548" t="str">
            <v>Módulo focal a LED para bloco principal de 300mm na cor amarela.  Fornecimento. (desonerado)</v>
          </cell>
          <cell r="E5548" t="str">
            <v>un</v>
          </cell>
          <cell r="F5548">
            <v>650</v>
          </cell>
        </row>
        <row r="5549">
          <cell r="C5549" t="str">
            <v>ST 59.50.0134 (/)</v>
          </cell>
          <cell r="D5549" t="str">
            <v>Módulo focal a LED para bloco principal de 300mm na cor verde.  Fornecimento. (desonerado)</v>
          </cell>
          <cell r="E5549" t="str">
            <v>un</v>
          </cell>
          <cell r="F5549">
            <v>650</v>
          </cell>
        </row>
        <row r="5550">
          <cell r="C5550" t="str">
            <v>ST 59.50.0140 (/)</v>
          </cell>
          <cell r="D5550" t="str">
            <v>Módulo focal a LED para bloco principal de 300mm na cor vermelha.  Fornecimento. (desonerado)</v>
          </cell>
          <cell r="E5550" t="str">
            <v>un</v>
          </cell>
          <cell r="F5550">
            <v>650</v>
          </cell>
        </row>
        <row r="5551">
          <cell r="C5551" t="str">
            <v>ST 59.50.0143 (/)</v>
          </cell>
          <cell r="D5551" t="str">
            <v>Módulo focal a LED para bloco para bloco de pedestre com formato boneco na cor verde.  Fornecimento. (desonerado)</v>
          </cell>
          <cell r="E5551" t="str">
            <v>un</v>
          </cell>
          <cell r="F5551">
            <v>500</v>
          </cell>
        </row>
        <row r="5552">
          <cell r="C5552" t="str">
            <v>ST 59.50.0146 (/)</v>
          </cell>
          <cell r="D5552" t="str">
            <v>Módulo focal a LED para bloco para bloco de pedestre com formato mão espalmada na cor vermelha.  Fornecimento. (desonerado)</v>
          </cell>
          <cell r="E5552" t="str">
            <v>un</v>
          </cell>
          <cell r="F5552">
            <v>480</v>
          </cell>
        </row>
        <row r="5553">
          <cell r="C5553" t="str">
            <v>ST 59.50.0150 (/)</v>
          </cell>
          <cell r="D5553" t="str">
            <v>Suporte de fixação de bloco semafórico principal ao braço projetado de diâmetro de 88,9mm, com ligação aparafusada pela extremidade externa da caixa de módulo focal.  Fornecimento. (desonerado)</v>
          </cell>
          <cell r="E5553" t="str">
            <v>un</v>
          </cell>
          <cell r="F5553">
            <v>119.9</v>
          </cell>
        </row>
        <row r="5554">
          <cell r="C5554" t="str">
            <v>ST 59.50.0200 (/)</v>
          </cell>
          <cell r="D5554" t="str">
            <v>Suporte basculante para bloco semafórico.  Fornecimento. (desonerado)</v>
          </cell>
          <cell r="E5554" t="str">
            <v>un</v>
          </cell>
          <cell r="F5554">
            <v>78</v>
          </cell>
        </row>
        <row r="5555">
          <cell r="C5555" t="str">
            <v>ST 59.60 Painéis de Mensagens Variáveis</v>
          </cell>
        </row>
        <row r="5556">
          <cell r="C5556" t="str">
            <v>ST 59.60.0100 (/)</v>
          </cell>
          <cell r="D5556" t="str">
            <v>Painel de controle para sinalização eletrônica de faixa reversível, "x" e "seta", a LED com 01 (um) display para 01 (um) sentido da via preso à lateral de viaduto, passarela e/ou túnel.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6" t="str">
            <v>cj</v>
          </cell>
          <cell r="F5556">
            <v>19954</v>
          </cell>
        </row>
        <row r="5557">
          <cell r="C5557" t="str">
            <v>ST 59.60.0200 (/)</v>
          </cell>
          <cell r="D5557" t="str">
            <v>Painel de controle para sinalização eletrônica de faixa reversível, "x" e "seta", a LED com 01 (um) display para 01 (um) sentido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7" t="str">
            <v>cj</v>
          </cell>
          <cell r="F5557">
            <v>19954</v>
          </cell>
        </row>
        <row r="5558">
          <cell r="C5558" t="str">
            <v>ST 59.60.0300 (/)</v>
          </cell>
          <cell r="D5558" t="str">
            <v>Painel de controle para sinalização eletrônica de faixa reversível, "x" e "seta", a LED com 01 (um) display para 02 (dois) sentidos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8" t="str">
            <v>cj</v>
          </cell>
          <cell r="F5558">
            <v>23470</v>
          </cell>
        </row>
        <row r="5559">
          <cell r="C5559" t="str">
            <v>ST 59.60.0400 (/)</v>
          </cell>
          <cell r="D5559" t="str">
            <v>Painel de controle para sinalização eletrônica de faixa reversível, "x" e "seta", a LED com 01 (um)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9" t="str">
            <v>cj</v>
          </cell>
          <cell r="F5559">
            <v>23470</v>
          </cell>
        </row>
        <row r="5560">
          <cell r="C5560" t="str">
            <v>ST 59.60.0500 (/)</v>
          </cell>
          <cell r="D5560" t="str">
            <v>Painel de controle para sinalização eletrônica de faixa reversível, "x" e "seta", a LED com 02 (dois)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60" t="str">
            <v>cj</v>
          </cell>
          <cell r="F5560">
            <v>29013.279999999999</v>
          </cell>
        </row>
        <row r="5561">
          <cell r="C5561" t="str">
            <v>ST 59.60.0600 (/)</v>
          </cell>
          <cell r="D5561" t="str">
            <v>Painel de mensagens variáveis móvel, com configuração de 48 colunas por 24 linhas, rebocável com alimentação por painel solar, serviço de comunicação GRPS, sistema e equipamento para gerenciamento remoto de mensagens, serviço de movimentação e posicionamento, 24 horas por dia 7 dias por semana, incluindo manutenção. Locação mensal. (desonerado)</v>
          </cell>
          <cell r="E5561" t="str">
            <v>un.mês</v>
          </cell>
          <cell r="F5561">
            <v>11000</v>
          </cell>
        </row>
        <row r="5563">
          <cell r="C5563" t="str">
            <v>ST 64.05 Postes Metálicos</v>
          </cell>
        </row>
        <row r="5564">
          <cell r="C5564" t="str">
            <v>ST 64.05.0200 (/)</v>
          </cell>
          <cell r="D5564" t="str">
            <v>Poste tipo S4, coluna de 4 1/2", de diâmetro, braço projetado de 4", e  projeção de 6200mm, conforme especificação da CET-RIO.  Fornecimento. (desonerado)</v>
          </cell>
          <cell r="E5564" t="str">
            <v>un</v>
          </cell>
          <cell r="F5564">
            <v>3333.78</v>
          </cell>
        </row>
        <row r="5565">
          <cell r="C5565" t="str">
            <v>ST 64.05.0250 (/)</v>
          </cell>
          <cell r="D5565" t="str">
            <v>Poste tipo S5, simples, de 4" de diâmetro.  Conforme especificação da CET-RIO.  Fornecimento. (desonerado)</v>
          </cell>
          <cell r="E5565" t="str">
            <v>un</v>
          </cell>
          <cell r="F5565">
            <v>1908.46</v>
          </cell>
        </row>
        <row r="5566">
          <cell r="C5566" t="str">
            <v>ST 64.05.0300 (/)</v>
          </cell>
          <cell r="D5566" t="str">
            <v>Poste tipo G4, coluna de 5" de diâmetro, braço projetado de 4 1/2" e projeção de 4700mm, conforme especificação da CET-RIO.  Fornecimento. (desonerado)</v>
          </cell>
          <cell r="E5566" t="str">
            <v>un</v>
          </cell>
          <cell r="F5566">
            <v>2349</v>
          </cell>
        </row>
        <row r="5567">
          <cell r="C5567" t="str">
            <v>ST 64.05.0350 (/)</v>
          </cell>
          <cell r="D5567" t="str">
            <v>Poste tipo G5, coluna de 6" de diâmetro, braço projetado de 4700mm, conforme especificação da CET-RIO.  Fornecimento. (desonerado)</v>
          </cell>
          <cell r="E5567" t="str">
            <v>un</v>
          </cell>
          <cell r="F5567">
            <v>4093.64</v>
          </cell>
        </row>
        <row r="5568">
          <cell r="C5568" t="str">
            <v>ST 64.05.0400 (/)</v>
          </cell>
          <cell r="D5568" t="str">
            <v>Poste tipo G7, de 2" de diâmetro, altura de 3500mm, conforme especificação da CET-RIO.  Fornecimento. (desonerado)</v>
          </cell>
          <cell r="E5568" t="str">
            <v>un</v>
          </cell>
          <cell r="F5568">
            <v>359.52</v>
          </cell>
        </row>
        <row r="5569">
          <cell r="C5569" t="str">
            <v>ST 64.05.0450 (/)</v>
          </cell>
          <cell r="D5569" t="str">
            <v>Poste tipo G8, simples, de 2" de diâmetro,altura de 2200mm, conforme especificação da CET-RIO.  Fornecimento. (desonerado)</v>
          </cell>
          <cell r="E5569" t="str">
            <v>un</v>
          </cell>
          <cell r="F5569">
            <v>235.46</v>
          </cell>
        </row>
        <row r="5570">
          <cell r="C5570" t="str">
            <v>ST 64.05.0500 (/)</v>
          </cell>
          <cell r="D5570" t="str">
            <v>Poste tipo G9, simples, de 2" de diâmetro, altura de 4500mm, conforme especificação da CET-RIO.  Fornecimento. (desonerado)</v>
          </cell>
          <cell r="E5570" t="str">
            <v>un</v>
          </cell>
          <cell r="F5570">
            <v>288.89</v>
          </cell>
        </row>
        <row r="5571">
          <cell r="C5571" t="str">
            <v>ST 64.05.0550 (/)</v>
          </cell>
          <cell r="D5571" t="str">
            <v>Braço projetado para poste multi-uso, em tubo de aço, diâmetro de 88,9mm e projeção horizontal de 4370mm.  Fornecimento. (desonerado)</v>
          </cell>
          <cell r="E5571" t="str">
            <v>un</v>
          </cell>
          <cell r="F5571">
            <v>1659.5</v>
          </cell>
        </row>
        <row r="5572">
          <cell r="C5572" t="str">
            <v>ST 64.05.0600 (/)</v>
          </cell>
          <cell r="D5572" t="str">
            <v>Coluna de aço, cônica contínua tipo I para até 4 (quatro) braços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2" t="str">
            <v>un</v>
          </cell>
          <cell r="F5572">
            <v>3110.35</v>
          </cell>
        </row>
        <row r="5573">
          <cell r="C5573" t="str">
            <v>ST 64.05.0610 (/)</v>
          </cell>
          <cell r="D5573" t="str">
            <v>Coluna de aço cônica giratória continua tipo III para até 2 (dois) bracos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3" t="str">
            <v>un</v>
          </cell>
          <cell r="F5573">
            <v>4850</v>
          </cell>
        </row>
        <row r="5574">
          <cell r="C5574" t="str">
            <v>ST 64.05.0630 (/)</v>
          </cell>
          <cell r="D5574" t="str">
            <v>Coluna de aço cônica contínua tipo II para um braço projetado capaz de sustentar semáforo e placa de até 4,50m2; coluna galvanizada a fogo; altura útil total de 5m; 300mm de diâmetro na base; conforme especificação da CET-RIO.  Fornecimento. (desonerado)</v>
          </cell>
          <cell r="E5574" t="str">
            <v>un</v>
          </cell>
          <cell r="F5574">
            <v>3900</v>
          </cell>
        </row>
        <row r="5575">
          <cell r="C5575" t="str">
            <v>ST 64.05.0636 (/)</v>
          </cell>
          <cell r="D5575" t="str">
            <v>Coluna de aço cônica contínua tipo II para dois braços projetados capazes de sustentar, cada um, semáforo e placa de até 4,50m2; coluna galvanizada a fogo; altura útil total de 5m; 300mm de diâmetro na base; conforme especificação da CET-RIO.  Fornecimento. (desonerado)</v>
          </cell>
          <cell r="E5575" t="str">
            <v>un</v>
          </cell>
          <cell r="F5575">
            <v>3980</v>
          </cell>
        </row>
        <row r="5576">
          <cell r="C5576" t="str">
            <v>ST 64.05.0637 (/)</v>
          </cell>
          <cell r="D5576" t="str">
            <v>Coluna de aço, cilíndrica para até 2 (dois) braços projetados capazes de sustentar, cada um, semáforo e placa de 3m2 (três metros quadrados); coluna galvanizada a fogo; altura útil total de 5,00m (cinco metros); diâmetro igual a 114,3mm (centro e quatorze vírgula três milímetros); espessura de 4,75 (quatro virgula setenta e cinco milimetros); com janela de inspeção para passagem de cabos; conforme especificação CET-RIO. Fornecimento. (desonerado)</v>
          </cell>
          <cell r="E5576" t="str">
            <v>un</v>
          </cell>
          <cell r="F5576">
            <v>4000</v>
          </cell>
        </row>
        <row r="5577">
          <cell r="C5577" t="str">
            <v>ST 64.05.0638 (/)</v>
          </cell>
          <cell r="D5577" t="str">
            <v>Coluna de aço, cilíndrica para até 2 (dois) braços projetados capazes de sustentar, cada um semáforo e placa de 3m2 (três metros quadrados); coluna galvanizada a fogo; altura util total de 5,00m (cinco metros); diâmetro igual a 114,3mm (cento e quatorze virgula três milímetros); espessura de 4,75mm (quatro virgula setenta e cinco milimetros); com janela de inspeção para passagem de cabos, com caixa do nó para fixação dos braços giratórios; conforme especificação CET-RIO. Fornecimento. (desonerado).</v>
          </cell>
          <cell r="E5577" t="str">
            <v>un</v>
          </cell>
          <cell r="F5577">
            <v>3500</v>
          </cell>
        </row>
        <row r="5578">
          <cell r="C5578" t="str">
            <v>ST 64.05.0640 (/)</v>
          </cell>
          <cell r="D5578" t="str">
            <v>Braço projetado de aço para sustentação de semáforo e placa até 3m2 (três metros quadrados), galvanizado a fogo; para fixação em coluna cônica cilindrica giratória, projeção de 2,70m (dois metros e setenta centímetros); diâmetro de 101,6mm (cento e um virgula seis milimetros); espessura de 4,75mm (quatro vírgula setenta e cinco milímetros); conforme especificação CET-RIO. Fornecimento. (desonerado).</v>
          </cell>
          <cell r="E5578" t="str">
            <v>un</v>
          </cell>
          <cell r="F5578">
            <v>2090</v>
          </cell>
        </row>
        <row r="5579">
          <cell r="C5579" t="str">
            <v>ST 64.05.0650 (/)</v>
          </cell>
          <cell r="D5579" t="str">
            <v>Braço projetado de aço para sustentação de semáforo e placa até 3m2 (três metros quadrados), galvanizado a fogo; para fixação em coluna cônico contínua tipo I, projeção de 2,80m (dois metros e oitenta centímetros); diâmetro junto à flange de 123mm (cento e vinte e três milímetros); conforme especificação CET-RIO.  Fornecimento. (desonerado)</v>
          </cell>
          <cell r="E5579" t="str">
            <v>un</v>
          </cell>
          <cell r="F5579">
            <v>1529.86</v>
          </cell>
        </row>
        <row r="5580">
          <cell r="C5580" t="str">
            <v>ST 64.05.0690 (/)</v>
          </cell>
          <cell r="D5580" t="str">
            <v>Braço projetado de aço para sustentação de semáforo e placa até 3m2 (três metros quadrados), galvanizado a fogo; para fixação em coluna cônica cilindrica giratória, projeção de 3,70m (três metros e setenta centímetros); diâmetro de 101,6mm (cento e um virgula seis milimetros); espessura de 4,75mm (quatro vírgula setenta e cinco milímetros); conforme especificação CET-RIO. Fornecimento. (desonerado).</v>
          </cell>
          <cell r="E5580" t="str">
            <v>un</v>
          </cell>
          <cell r="F5580">
            <v>2900</v>
          </cell>
        </row>
        <row r="5581">
          <cell r="C5581" t="str">
            <v>ST 64.05.0700 (/)</v>
          </cell>
          <cell r="D5581" t="str">
            <v>Braço projetado de aço para sustentação de semáforo e placa até 3m2 (três metros quadrados), galvanizado a fogo; para fixação em coluna cônico contínua tipo I, projeção de 3,70m (três metros e setenta centímetros); diâmetro junto à flange de 123mm (cento e vinte e três milímetros); conforme especificação CET-RIO.  Fornecimento. (desonerado)</v>
          </cell>
          <cell r="E5581" t="str">
            <v>un</v>
          </cell>
          <cell r="F5581">
            <v>1729.17</v>
          </cell>
        </row>
        <row r="5582">
          <cell r="C5582" t="str">
            <v>ST 64.05.0730 (/)</v>
          </cell>
          <cell r="D5582" t="str">
            <v>Braço projetado de aço para sustentação de semáforo e placa até 3m2 (três metros quadrados), galvanizado a fogo; para fixação em coluna cônica cilindrica giratória, projeção de 4,70m (quatro metros e setenta centímetros); diâmetro de 101,6mm (cento e um virgula seis milimetros); espessura de 4,75mm (quatro vírgula setenta e cinco milímetros); conforme especificação CET-RIO. Fornecimento. (desonerado).</v>
          </cell>
          <cell r="E5582" t="str">
            <v>un</v>
          </cell>
          <cell r="F5582">
            <v>3000</v>
          </cell>
        </row>
        <row r="5583">
          <cell r="C5583" t="str">
            <v>ST 64.05.0750 (/)</v>
          </cell>
          <cell r="D5583" t="str">
            <v>Braço projetado de aço para sustentação de semáforo e placa até 3m2 (três metros quadrados), galvanizado a fogo; para fixação em coluna cônico contínua tipo I, projeção de 4,70m (quatro metros e setenta centímetros); diâmetro junto à flange de 123mm (cento e vinte e três milímetros); conforme especificação CET-RIO.  Fornecimento. (desonerado)</v>
          </cell>
          <cell r="E5583" t="str">
            <v>un</v>
          </cell>
          <cell r="F5583">
            <v>2178.0100000000002</v>
          </cell>
        </row>
        <row r="5584">
          <cell r="C5584" t="str">
            <v>ST 64.05.0755 (/)</v>
          </cell>
          <cell r="D5584" t="str">
            <v>Braço projetado de aço para sustentação de semáforo e placa ate 3m2 (três metros quadrados), galvanizado a fogo; para fixação em coluna cônico continua tipo I, projeção de 5,50m (cinco metros e cinquenta centímetros); diâmetro junto a flange de 123mm (cento e vinte e três milímetros); conforme especificação CET-RIO. Fornecimento. (desonerado)</v>
          </cell>
          <cell r="E5584" t="str">
            <v>un</v>
          </cell>
          <cell r="F5584">
            <v>3900</v>
          </cell>
        </row>
        <row r="5585">
          <cell r="C5585" t="str">
            <v>ST 64.05.0760 (/)</v>
          </cell>
          <cell r="D5585" t="str">
            <v>Braço projetado de aço para sustentação de semáforo e placa de até 4,50m2; galvanizado a fogo; para fixação em coluna cônica tipo II; projeção de 6m; 173mm de diâmetro junto à flange; conforme especificação da CET-RIO.  Fornecimento. (desonerado)</v>
          </cell>
          <cell r="E5585" t="str">
            <v>un</v>
          </cell>
          <cell r="F5585">
            <v>2705.75</v>
          </cell>
        </row>
        <row r="5586">
          <cell r="C5586" t="str">
            <v>ST 64.05.0800 (/)</v>
          </cell>
          <cell r="D5586" t="str">
            <v>Poste de aço galvanizado, cônico, contínuo, reto, poligonal, 12m de altura, para suporte à câmera de TV.  Fornecimento e assentamento. (desonerado)</v>
          </cell>
          <cell r="E5586" t="str">
            <v>un</v>
          </cell>
          <cell r="F5586">
            <v>5682.81</v>
          </cell>
        </row>
        <row r="5587">
          <cell r="C5587" t="str">
            <v>ST 64.10 Pórticos, Semi-pórticos e Treliças</v>
          </cell>
        </row>
        <row r="5588">
          <cell r="C5588" t="str">
            <v>ST 64.10.0050 (/)</v>
          </cell>
          <cell r="D5588" t="str">
            <v>Pórtico, coluna tubular, em aço galvanizado à quente, treliça para sustentação das placas, chumbadores para fixação, vão de 13,20m.  Fornecimento. (desonerado)</v>
          </cell>
          <cell r="E5588" t="str">
            <v>un</v>
          </cell>
          <cell r="F5588">
            <v>49281.05</v>
          </cell>
        </row>
        <row r="5589">
          <cell r="C5589" t="str">
            <v>ST 64.10.0100 (/)</v>
          </cell>
          <cell r="D5589" t="str">
            <v>Pórtico, coluna tubular, em aço galvanizado à quente, treliça para sustentação das placas, chumbadores para fixação, vão de 15,20m.  Fornecimento. (desonerado)</v>
          </cell>
          <cell r="E5589" t="str">
            <v>un</v>
          </cell>
          <cell r="F5589">
            <v>60301.67</v>
          </cell>
        </row>
        <row r="5590">
          <cell r="C5590" t="str">
            <v>ST 64.10.0150 (/)</v>
          </cell>
          <cell r="D5590" t="str">
            <v>Pórtico, coluna tubular, em aço galvanizado à quente, treliça para sustentação das placas, chumbadores para fixação, vão de 17,20m.  Fornecimento. (desonerado)</v>
          </cell>
          <cell r="E5590" t="str">
            <v>un</v>
          </cell>
          <cell r="F5590">
            <v>69714.45</v>
          </cell>
        </row>
        <row r="5591">
          <cell r="C5591" t="str">
            <v>ST 64.10.0200 (/)</v>
          </cell>
          <cell r="D5591" t="str">
            <v>Pórtico, coluna tubular, em aço galvanizado à quente, treliça para sustentação das placas, chumbadores para fixação, vão de 18,80m.  Fornecimento. (desonerado)</v>
          </cell>
          <cell r="E5591" t="str">
            <v>un</v>
          </cell>
          <cell r="F5591">
            <v>88785</v>
          </cell>
        </row>
        <row r="5592">
          <cell r="C5592" t="str">
            <v>ST 64.10.0250 (/)</v>
          </cell>
          <cell r="D5592" t="str">
            <v>Pórtico, coluna tubular, em aço galvanizado à quente, treliça para sustentação das placas, chumbadores para fixação, vão de 22,40m.  Fornecimento. (desonerado)</v>
          </cell>
          <cell r="E5592" t="str">
            <v>un</v>
          </cell>
          <cell r="F5592">
            <v>108320</v>
          </cell>
        </row>
        <row r="5593">
          <cell r="C5593" t="str">
            <v>ST 64.10.0300 (/)</v>
          </cell>
          <cell r="D5593" t="str">
            <v>Semi-pórtico simples, em aço galvanizado à quente, bandeira simples, viga treliçada em balanço e chumbadores para fixação, coluna tubular, vão de 5,10m.  Fornecimento. (desonerado)</v>
          </cell>
          <cell r="E5593" t="str">
            <v>un</v>
          </cell>
          <cell r="F5593">
            <v>38000</v>
          </cell>
        </row>
        <row r="5594">
          <cell r="C5594" t="str">
            <v>ST 64.10.0350 (/)</v>
          </cell>
          <cell r="D5594" t="str">
            <v>Semi-pórtico simples, em aço galvanizado à quente, bandeira simples, viga treliçada em balanço e chumbadores para fixação, coluna tubular, vão de 8,60m.  Fornecimento. (desonerado)</v>
          </cell>
          <cell r="E5594" t="str">
            <v>un</v>
          </cell>
          <cell r="F5594">
            <v>52250</v>
          </cell>
        </row>
        <row r="5595">
          <cell r="C5595" t="str">
            <v>ST 64.10.0400 (/)</v>
          </cell>
          <cell r="D5595" t="str">
            <v>Semi-pórtico duplo, coluna tubular em aço galvanizado à quente, treliças em balanço para sustentação das placas e chumbadores para fixação, vão de 5,10m.  Fornecimento. (desonerado)</v>
          </cell>
          <cell r="E5595" t="str">
            <v>un</v>
          </cell>
          <cell r="F5595">
            <v>53480.92</v>
          </cell>
        </row>
        <row r="5596">
          <cell r="C5596" t="str">
            <v>ST 64.10.0450 (/)</v>
          </cell>
          <cell r="D5596" t="str">
            <v>Semi-pórtico duplo, coluna tubular em aço galvanizado à quente, treliças em balanço para sustentação das placas e chumbadores para fixação, vão de 8,60m.  Fornecimento. (desonerado)</v>
          </cell>
          <cell r="E5596" t="str">
            <v>un</v>
          </cell>
          <cell r="F5596">
            <v>72525</v>
          </cell>
        </row>
        <row r="5597">
          <cell r="C5597" t="str">
            <v>ST 64.15 Serviços de Assentamento e Montagem  de Postes e Pórticos</v>
          </cell>
        </row>
        <row r="5598">
          <cell r="C5598" t="str">
            <v>ST 64.15.0050 (A)</v>
          </cell>
          <cell r="D5598" t="str">
            <v>Assentamento de poste simples de aço, diâmetro de 2", inclusive abertura de furo, fundação e recomposição do piso. (desonerado)</v>
          </cell>
          <cell r="E5598" t="str">
            <v>un</v>
          </cell>
          <cell r="F5598">
            <v>45.24</v>
          </cell>
        </row>
        <row r="5599">
          <cell r="C5599" t="str">
            <v>ST 64.15.0100 (A)</v>
          </cell>
          <cell r="D5599" t="str">
            <v>Assentamento de poste simples de aço, diâmetro maior que 4", inclusive abertura de furo, fundação e recomposição do piso. (desonerado)</v>
          </cell>
          <cell r="E5599" t="str">
            <v>un</v>
          </cell>
          <cell r="F5599">
            <v>197.19</v>
          </cell>
        </row>
        <row r="5600">
          <cell r="C5600" t="str">
            <v>ST 64.15.0150 (A)</v>
          </cell>
          <cell r="D5600" t="str">
            <v>Assentamento e montagem de poste de aço com braço projetado, inclusive abertura de furo, fundação e recomposição do piso. (desonerado)</v>
          </cell>
          <cell r="E5600" t="str">
            <v>un</v>
          </cell>
          <cell r="F5600">
            <v>253.61</v>
          </cell>
        </row>
        <row r="5601">
          <cell r="C5601" t="str">
            <v>ST 64.15.0170 (A)</v>
          </cell>
          <cell r="D5601" t="str">
            <v>Assentamento de coluna de aço cônica contínua tipo I para até 4 (quato) braços projetados capazes de sustentar, cada um, semáforo e placa de 3m2 (três metros quadrados) fixada por chumbadores engastados em fundação de concreto, exclusive fundação, exclusive fornecimento da coluna. (desonerado)</v>
          </cell>
          <cell r="E5601" t="str">
            <v>un</v>
          </cell>
          <cell r="F5601">
            <v>178.86</v>
          </cell>
        </row>
        <row r="5602">
          <cell r="C5602" t="str">
            <v>ST 64.15.0173 (/)</v>
          </cell>
          <cell r="D5602" t="str">
            <v>Assentamento de coluna cônica contínua tipo II para 1 (um) ou 2 (dois) braços projetados capazes de sustentar, cada um, semáforo e placa de até 4,5m2 fixada por chumbadores engastados em fundação de concreto, exclusive fundação, exclusive fornecimento da coluna. (desonerado)</v>
          </cell>
          <cell r="E5602" t="str">
            <v>un</v>
          </cell>
          <cell r="F5602">
            <v>187.89</v>
          </cell>
        </row>
        <row r="5603">
          <cell r="C5603" t="str">
            <v>ST 64.15.0176 (/)</v>
          </cell>
          <cell r="D5603" t="str">
            <v>Assentamento e montagem de uma coluna de pórtico ou de semi-pórtico, fixada por parafusos chumbadores engastados em fundação. (desonerado)</v>
          </cell>
          <cell r="E5603" t="str">
            <v>un</v>
          </cell>
          <cell r="F5603">
            <v>473.56</v>
          </cell>
        </row>
        <row r="5604">
          <cell r="C5604" t="str">
            <v>ST 64.15.0180 (/)</v>
          </cell>
          <cell r="D5604" t="str">
            <v>Montagem de braço projetado de aço em coluna de aço cônica contínua tipo I assentada, exclusive o fornecimento do braço. (desonerado)</v>
          </cell>
          <cell r="E5604" t="str">
            <v>un</v>
          </cell>
          <cell r="F5604">
            <v>49.29</v>
          </cell>
        </row>
        <row r="5605">
          <cell r="C5605" t="str">
            <v>ST 64.15.0186 (/)</v>
          </cell>
          <cell r="D5605" t="str">
            <v>Montagem de braço projetado em coluna de aço cônica contínua tipo II assentada, exclusive o fornecimento do braço. (desonerado)</v>
          </cell>
          <cell r="E5605" t="str">
            <v>un</v>
          </cell>
          <cell r="F5605">
            <v>89.12</v>
          </cell>
        </row>
        <row r="5606">
          <cell r="C5606" t="str">
            <v>ST 64.15.0190 (/)</v>
          </cell>
          <cell r="D5606" t="str">
            <v>Montagem de treliça de pórtico, com fornecimento das ferragens de fixação, exclusive a treliça.  Para vão entre 13,00 e 23,00m. (desonerado)</v>
          </cell>
          <cell r="E5606" t="str">
            <v>un</v>
          </cell>
          <cell r="F5606">
            <v>919.36</v>
          </cell>
        </row>
        <row r="5607">
          <cell r="C5607" t="str">
            <v>ST 64.15.0196 (/)</v>
          </cell>
          <cell r="D5607" t="str">
            <v>Montagem de treliça de semipórtico, com fornecimento das ferragens de fixação, exclusive a treliça.  Para vão entre 5,00 e 10,00m. (desonerado)</v>
          </cell>
          <cell r="E5607" t="str">
            <v>un</v>
          </cell>
          <cell r="F5607">
            <v>620.20000000000005</v>
          </cell>
        </row>
        <row r="5608">
          <cell r="C5608" t="str">
            <v>ST 64.15.0200 (A)</v>
          </cell>
          <cell r="D5608" t="str">
            <v>Retirada de poste simples de aço, diâmetro de 2". (desonerado)</v>
          </cell>
          <cell r="E5608" t="str">
            <v>un</v>
          </cell>
          <cell r="F5608">
            <v>26.79</v>
          </cell>
        </row>
        <row r="5609">
          <cell r="C5609" t="str">
            <v>ST 64.15.0250 (A)</v>
          </cell>
          <cell r="D5609" t="str">
            <v>Retirada de poste simples de aço, diâmetro maior que 4". (desonerado)</v>
          </cell>
          <cell r="E5609" t="str">
            <v>un</v>
          </cell>
          <cell r="F5609">
            <v>157.16999999999999</v>
          </cell>
        </row>
        <row r="5610">
          <cell r="C5610" t="str">
            <v>ST 64.15.0300 (/)</v>
          </cell>
          <cell r="D5610" t="str">
            <v>Retirada de poste com braço projetado, diâmetro maior que 4". (desonerado)</v>
          </cell>
          <cell r="E5610" t="str">
            <v>un</v>
          </cell>
          <cell r="F5610">
            <v>238.33</v>
          </cell>
        </row>
        <row r="5611">
          <cell r="C5611" t="str">
            <v>ST 64.15.0340 (/)</v>
          </cell>
          <cell r="D5611" t="str">
            <v>Bloco de concreto armado medindo (0,60 x 0,60 x 1,00)m para uma coluna de aço cônica contínua para instalação de até 4 braços projetados para sinalização. (desonerado)</v>
          </cell>
          <cell r="E5611" t="str">
            <v>un</v>
          </cell>
          <cell r="F5611">
            <v>239.11</v>
          </cell>
        </row>
        <row r="5612">
          <cell r="C5612" t="str">
            <v>ST 64.15.0350 (A)</v>
          </cell>
          <cell r="D5612" t="str">
            <v>Base de concreto para uma coluna de pórtico. (desonerado)</v>
          </cell>
          <cell r="E5612" t="str">
            <v>un</v>
          </cell>
          <cell r="F5612">
            <v>586.5</v>
          </cell>
        </row>
        <row r="5613">
          <cell r="C5613" t="str">
            <v>ST 64.15.1000 (/)</v>
          </cell>
          <cell r="D5613" t="str">
            <v>Retirada de braço projetado de aço para sustentação de semáforo e placa de até 4,5m2, projeção de 6m, 173mm de diâmetro junto à flange, fixado em coluna cônica contínua tipo II(desonerado)</v>
          </cell>
          <cell r="E5613" t="str">
            <v>un</v>
          </cell>
          <cell r="F5613">
            <v>57.2</v>
          </cell>
        </row>
        <row r="5614">
          <cell r="C5614" t="str">
            <v>ST 64.15.1200 (/)</v>
          </cell>
          <cell r="D5614" t="str">
            <v>Retirada de coluna de aço contínua tipo II com altura útil total de 5m e diâmetro na base igual a 300mm. (desonerado)</v>
          </cell>
          <cell r="E5614" t="str">
            <v>un</v>
          </cell>
          <cell r="F5614">
            <v>91.76</v>
          </cell>
        </row>
        <row r="5615">
          <cell r="C5615" t="str">
            <v>ST 64.20 Acessórios</v>
          </cell>
        </row>
        <row r="5616">
          <cell r="C5616" t="str">
            <v>ST 64.20.0050 (/)</v>
          </cell>
          <cell r="D5616" t="str">
            <v>Cinta simples para fixação do conjunto de sustentação de sinalização vertical (semáforos e placas), conforme desenho nº 1859-PD.  Fornecimento. (desonerado)</v>
          </cell>
          <cell r="E5616" t="str">
            <v>par</v>
          </cell>
          <cell r="F5616">
            <v>6</v>
          </cell>
        </row>
        <row r="5617">
          <cell r="C5617" t="str">
            <v>ST 64.20.0100 (/)</v>
          </cell>
          <cell r="D5617" t="str">
            <v>Cinta dupla para fixação do conjunto de sustentação de sinalização vertical (semáforos e placas), conforme desenho nº 1859-PD.  Fornecimento. (desonerado)</v>
          </cell>
          <cell r="E5617" t="str">
            <v>par</v>
          </cell>
          <cell r="F5617">
            <v>12</v>
          </cell>
        </row>
        <row r="5619">
          <cell r="C5619" t="str">
            <v>ST 69.05 Placas de Alumínio</v>
          </cell>
        </row>
        <row r="5620">
          <cell r="C5620" t="str">
            <v>ST 69.05.0050 (/)</v>
          </cell>
          <cell r="D5620" t="str">
            <v>Placa de sinalização de alumínio com fundo, símbolos e tarjas pintados, inclusive elementos de fixação, conforme especificação da CET-RIO.  Fornecimento. (desonerado)</v>
          </cell>
          <cell r="E5620" t="str">
            <v>m2</v>
          </cell>
          <cell r="F5620">
            <v>360</v>
          </cell>
        </row>
        <row r="5621">
          <cell r="C5621" t="str">
            <v>ST 69.05.0100 (/)</v>
          </cell>
          <cell r="D5621" t="str">
            <v>Placa de sinalização de alumínio com fundo pintado, símbolos e tarjas em película refletiva com esferas inclusas tipo I-A da NBR14644, inclusive elementos de fixação, conforme especificação da CET-RIO.  Fornecimento. (desonerado)</v>
          </cell>
          <cell r="E5621" t="str">
            <v>m2</v>
          </cell>
          <cell r="F5621">
            <v>419</v>
          </cell>
        </row>
        <row r="5622">
          <cell r="C5622" t="str">
            <v>ST 69.05.0150 (/)</v>
          </cell>
          <cell r="D5622" t="str">
            <v>Placa de sinalização de alumínio com fundo, símbolos e tarjas em película refletiva com esferas inclusas tipo I-A da NBR14644, inclusive elementos de fixação, conforme especificação da CET-RIO.  Fornecimento. (desonerado)</v>
          </cell>
          <cell r="E5622" t="str">
            <v>m2</v>
          </cell>
          <cell r="F5622">
            <v>526.57000000000005</v>
          </cell>
        </row>
        <row r="5623">
          <cell r="C5623" t="str">
            <v>ST 69.05.0200 (/)</v>
          </cell>
          <cell r="D5623" t="str">
            <v>Placa de sinalização de alumínio com fundo em película refletiva com esferas inclusas tipo I-A da NBR14644, símbolos e tarjas em película refletiva com esferas encapsuladas tipo II da NBR14644, inclusive elementos de fixação, conforme especificação CET-RIO.  Fornecimento. (desonerado)</v>
          </cell>
          <cell r="E5623" t="str">
            <v>m2</v>
          </cell>
          <cell r="F5623">
            <v>580</v>
          </cell>
        </row>
        <row r="5624">
          <cell r="C5624" t="str">
            <v>ST 69.05.0250 (/)</v>
          </cell>
          <cell r="D5624" t="str">
            <v>Placa de sinalização de alumínio com fundo, símbolos e tarjas em película refletiva com esferas encapsuladas tipo II da NBR14644, inclusive elementos de fixação, conforme especificação CET-RIO.  Fornecimento. (desonerado)</v>
          </cell>
          <cell r="E5624" t="str">
            <v>m2</v>
          </cell>
          <cell r="F5624">
            <v>677.32</v>
          </cell>
        </row>
        <row r="5625">
          <cell r="C5625" t="str">
            <v>ST 69.05.0300 (/)</v>
          </cell>
          <cell r="D5625" t="str">
            <v>Placa de sinalização modulada de alumínio com fundo, símbolos e tarjas em película refletiva com esferas inclusas tipo I-A da NBR14644, inclusive elementos de fixação, conforme especificação da CET-RIO.  Fornecimento. (desonerado)</v>
          </cell>
          <cell r="E5625" t="str">
            <v>m2</v>
          </cell>
          <cell r="F5625">
            <v>730.13</v>
          </cell>
        </row>
        <row r="5626">
          <cell r="C5626" t="str">
            <v>ST 69.05.0350 (/)</v>
          </cell>
          <cell r="D5626" t="str">
            <v>Placa de sinalização modulada de alumínio com fundo em película refletiva com esferas inclusas tipo I-A da NBR14644, símbolos e tarjas em película refletiva com esferas encapsuladas tipo II-A da NBR14644, inclusive elementos de fixação, conforme especificação CET-RIO.  Fornecimento. (desonerado)</v>
          </cell>
          <cell r="E5626" t="str">
            <v>m2</v>
          </cell>
          <cell r="F5626">
            <v>801.36</v>
          </cell>
        </row>
        <row r="5627">
          <cell r="C5627" t="str">
            <v>ST 69.05.0400 (/)</v>
          </cell>
          <cell r="D5627" t="str">
            <v>Placa de sinalização modulada de alumínio com fundo, símbolos e tarjas em película refletiva com esferas encapsuladas tipo II da NBR14644, inclusive elementos de fixação, conforme especificação CET-RIO.  Fornecimento. (desonerado)</v>
          </cell>
          <cell r="E5627" t="str">
            <v>m2</v>
          </cell>
          <cell r="F5627">
            <v>951.55</v>
          </cell>
        </row>
        <row r="5628">
          <cell r="C5628" t="str">
            <v>ST 69.10 Placas de Fibra de Vidro</v>
          </cell>
        </row>
        <row r="5629">
          <cell r="C5629" t="str">
            <v>ST 69.10.0050 (/)</v>
          </cell>
          <cell r="D5629" t="str">
            <v>Placa de regulamentação, diâmetro de 500mm, fabricada em fibra de vidro pelo sistema S.M.C.  Fornecimento. (desonerado)</v>
          </cell>
          <cell r="E5629" t="str">
            <v>un</v>
          </cell>
          <cell r="F5629">
            <v>65.36</v>
          </cell>
        </row>
        <row r="5630">
          <cell r="C5630" t="str">
            <v>ST 69.12 Placas não Metálicas</v>
          </cell>
        </row>
        <row r="5631">
          <cell r="C5631" t="str">
            <v>ST 69.12.0100 (/)</v>
          </cell>
          <cell r="D5631" t="str">
            <v>Placa de sinalização, confeccionada em chapa de Pet 2,4mm com fundo, textos e tarjas em película refletiva, esferas inclusas tipo 1-A da NBR 14.644, inclusive elementos de fixação, conforme especificação da CETRIO. Fornecimento. (desonerado)</v>
          </cell>
          <cell r="E5631" t="str">
            <v>m2</v>
          </cell>
          <cell r="F5631">
            <v>408</v>
          </cell>
        </row>
        <row r="5632">
          <cell r="C5632" t="str">
            <v>ST 69.15 Serviços de Instalação e Retirada de Placas</v>
          </cell>
        </row>
        <row r="5633">
          <cell r="C5633" t="str">
            <v>ST 69.15.0050 (A)</v>
          </cell>
          <cell r="D5633" t="str">
            <v>Instalação e retirada de placas em postes simples, CET-RIO ou postes RIOLUZ. (desonerado)</v>
          </cell>
          <cell r="E5633" t="str">
            <v>un</v>
          </cell>
          <cell r="F5633">
            <v>31.27</v>
          </cell>
        </row>
        <row r="5634">
          <cell r="C5634" t="str">
            <v>ST 69.15.0100 (A)</v>
          </cell>
          <cell r="D5634" t="str">
            <v>Instalação e retirada de placas em postes duplos. (desonerado)</v>
          </cell>
          <cell r="E5634" t="str">
            <v>un</v>
          </cell>
          <cell r="F5634">
            <v>62.5</v>
          </cell>
        </row>
        <row r="5635">
          <cell r="C5635" t="str">
            <v>ST 69.15.0150 (/)</v>
          </cell>
          <cell r="D5635" t="str">
            <v>Instalação ou retirada de placas em braço projetado. (desonerado)</v>
          </cell>
          <cell r="E5635" t="str">
            <v>un</v>
          </cell>
          <cell r="F5635">
            <v>164.33</v>
          </cell>
        </row>
        <row r="5636">
          <cell r="C5636" t="str">
            <v>ST 69.15.0200 (/)</v>
          </cell>
          <cell r="D5636" t="str">
            <v>Instalação e retirada de painéis modulados em pórticos ou semi-pórticos. (desonerado)</v>
          </cell>
          <cell r="E5636" t="str">
            <v>m2</v>
          </cell>
          <cell r="F5636">
            <v>89.95</v>
          </cell>
        </row>
        <row r="5637">
          <cell r="C5637" t="str">
            <v>ST 69.20 Serviços e Materiais para Fabricação de Placas</v>
          </cell>
        </row>
        <row r="5638">
          <cell r="C5638" t="str">
            <v>ST 69.20.0050 (/)</v>
          </cell>
          <cell r="D5638" t="str">
            <v>Película refletiva de esferas inclusas (grau técnico), em rolo de 610mmx20m.  Fornecimento. (desonerado)</v>
          </cell>
          <cell r="E5638" t="str">
            <v>rolo</v>
          </cell>
          <cell r="F5638">
            <v>1035</v>
          </cell>
        </row>
        <row r="5639">
          <cell r="C5639" t="str">
            <v>ST 69.20.0100 (/)</v>
          </cell>
          <cell r="D5639" t="str">
            <v>Aplicação de película refletiva com esferas inclusas tipo I-A da NBR 14644, em placas de sinalização, medida pela área envolvente da película empregada, tanto no fundo, como na mensagem. (desonerado)</v>
          </cell>
          <cell r="E5639" t="str">
            <v>m2</v>
          </cell>
          <cell r="F5639">
            <v>115.74</v>
          </cell>
        </row>
        <row r="5640">
          <cell r="C5640" t="str">
            <v>ST 69.20.0150 (/)</v>
          </cell>
          <cell r="D5640" t="str">
            <v>Aplicação de película refletiva com esferas encapsuladas, tipo II da NBR14644, em placas de sinalização, medida pela área envolvente da película empregada, tanto no fundo, como na mensagem. (desonerado)</v>
          </cell>
          <cell r="E5640" t="str">
            <v>m2</v>
          </cell>
          <cell r="F5640">
            <v>362.03</v>
          </cell>
        </row>
        <row r="5641">
          <cell r="C5641" t="str">
            <v>ST 69.20.0200 (/)</v>
          </cell>
          <cell r="D5641" t="str">
            <v>Película anti-pichação para placas de sinalização. (desonerado)</v>
          </cell>
          <cell r="E5641" t="str">
            <v>m2</v>
          </cell>
          <cell r="F5641">
            <v>68.819999999999993</v>
          </cell>
        </row>
        <row r="5642">
          <cell r="C5642" t="str">
            <v>ST 69.20.0250 (/)</v>
          </cell>
          <cell r="D5642" t="str">
            <v>Tinta esmalte sintético para silk-screen, na cor branca, lata de 900ml.  Fornecimento. (desonerado)</v>
          </cell>
          <cell r="E5642" t="str">
            <v>un</v>
          </cell>
          <cell r="F5642">
            <v>44.93</v>
          </cell>
        </row>
        <row r="5643">
          <cell r="C5643" t="str">
            <v>ST 69.20.0300 (/)</v>
          </cell>
          <cell r="D5643" t="str">
            <v>Tinta esmalte sintético para silk-screen, na cor preta, lata de 900ml.  Fornecimento. (desonerado)</v>
          </cell>
          <cell r="E5643" t="str">
            <v>un</v>
          </cell>
          <cell r="F5643">
            <v>39.15</v>
          </cell>
        </row>
        <row r="5644">
          <cell r="C5644" t="str">
            <v>ST 69.20.0350 (/)</v>
          </cell>
          <cell r="D5644" t="str">
            <v>Tinta esmalte sintético para silk-screen, na cor amarela, lata de 900ml.  Fornecimento. (desonerado)</v>
          </cell>
          <cell r="E5644" t="str">
            <v>un</v>
          </cell>
          <cell r="F5644">
            <v>49.73</v>
          </cell>
        </row>
        <row r="5645">
          <cell r="C5645" t="str">
            <v>ST 69.20.0400 (/)</v>
          </cell>
          <cell r="D5645" t="str">
            <v>Tinta esmalte sintético para silk-screen, na cor azul, lata de 900ml.  Fornecimento. (desonerado)</v>
          </cell>
          <cell r="E5645" t="str">
            <v>un</v>
          </cell>
          <cell r="F5645">
            <v>45.22</v>
          </cell>
        </row>
        <row r="5646">
          <cell r="C5646" t="str">
            <v>ST 69.20.0450 (/)</v>
          </cell>
          <cell r="D5646" t="str">
            <v>Tinta esmalte sintético para silk-screen, na cor vermelha, lata de 900ml.  Fornecimento. (desonerado)</v>
          </cell>
          <cell r="E5646" t="str">
            <v>un</v>
          </cell>
          <cell r="F5646">
            <v>73</v>
          </cell>
        </row>
        <row r="5647">
          <cell r="C5647" t="str">
            <v>ST 69.25 Elementos de Fixação</v>
          </cell>
        </row>
        <row r="5648">
          <cell r="C5648" t="str">
            <v>ST 69.25.0050 (/)</v>
          </cell>
          <cell r="D5648" t="str">
            <v>Fita de aço galvanizado, com 19mm de largura e 0,50mm de espessura, conforme especificação da CET-RIO.  Fornecimento. (desonerado)</v>
          </cell>
          <cell r="E5648" t="str">
            <v>Kg</v>
          </cell>
          <cell r="F5648">
            <v>10</v>
          </cell>
        </row>
        <row r="5649">
          <cell r="C5649" t="str">
            <v>ST 69.25.0100 (/)</v>
          </cell>
          <cell r="D5649" t="str">
            <v>Selo de aço galvanizado, para fixação de fitas de (19x0,50)mm, conforme especificação da CET-RIO.  Fornecimento. (desonerado)</v>
          </cell>
          <cell r="E5649" t="str">
            <v>un</v>
          </cell>
          <cell r="F5649">
            <v>0.3</v>
          </cell>
        </row>
        <row r="5650">
          <cell r="C5650" t="str">
            <v>ST 69.25.0200 (/)</v>
          </cell>
          <cell r="D5650" t="str">
            <v>Suporte para fixação de placas, fabricado em perfil "U" de 1 3/4"x5/8", em chapas de aço galvanizado de 2mm de espessura, comprimento de 400mm, com abraçadeira para fixação em hastes de 2" de diâmetro externo, conforme especificação da CET-RIO.  Fornecimento. (desonerado)</v>
          </cell>
          <cell r="E5650" t="str">
            <v>un</v>
          </cell>
          <cell r="F5650">
            <v>149.80000000000001</v>
          </cell>
        </row>
        <row r="5651">
          <cell r="C5651" t="str">
            <v>ST 69.25.0250 (/)</v>
          </cell>
          <cell r="D5651" t="str">
            <v>Suporte para fixação de placas, fabricado em perfil "U" de 1 3/4"x5/8", em chapas de aço galvanizado de 2mm de espessura, comprimento de 700mm, com abraçadeira para fixação em hastes de 2" de diâmetro externo, conforme especificação da CET-RIO.  Fornecimento. (desonerado)</v>
          </cell>
          <cell r="E5651" t="str">
            <v>un</v>
          </cell>
          <cell r="F5651">
            <v>175.11</v>
          </cell>
        </row>
        <row r="5652">
          <cell r="C5652" t="str">
            <v>ST 69.25.0300 (/)</v>
          </cell>
          <cell r="D5652" t="str">
            <v>Suporte para fixação de placas, fabricado em perfil "U" de 1 3/4"x5/8", em chapas de aço galvanizado de 2mm de espessura, comprimento de 700mm, com abraçadeira para fixação em hastes de 4" de diâmetro externo, conforme especificação da CET-RIO.  Fornecimento. (desonerado)</v>
          </cell>
          <cell r="E5652" t="str">
            <v>un</v>
          </cell>
          <cell r="F5652">
            <v>185</v>
          </cell>
        </row>
        <row r="5654">
          <cell r="C5654" t="str">
            <v>ST 74.05 Serviços de Sinalização Horizontal</v>
          </cell>
        </row>
        <row r="5655">
          <cell r="C5655" t="str">
            <v>ST 74.05.0050 (A)</v>
          </cell>
          <cell r="D5655" t="str">
            <v>Sinalização horizontal com resina acrílica, em projetos até 60m2, conforme especificações da CET-RIO. (desonerado)</v>
          </cell>
          <cell r="E5655" t="str">
            <v>m2</v>
          </cell>
          <cell r="F5655">
            <v>66.040000000000006</v>
          </cell>
        </row>
        <row r="5656">
          <cell r="C5656" t="str">
            <v>ST 74.05.0100 (A)</v>
          </cell>
          <cell r="D5656" t="str">
            <v>Sinalização horizontal com resina acrílica, em projetos de 60m2 até 160m2, conforme especificações da CET-RIO. (desonerado)</v>
          </cell>
          <cell r="E5656" t="str">
            <v>m2</v>
          </cell>
          <cell r="F5656">
            <v>39.97</v>
          </cell>
        </row>
        <row r="5657">
          <cell r="C5657" t="str">
            <v>ST 74.05.0150 (A)</v>
          </cell>
          <cell r="D5657" t="str">
            <v>Sinalização horizontal com resina acrílica, em projetos acima de 160m2, conforme especificações da CET-RIO. (desonerado)</v>
          </cell>
          <cell r="E5657" t="str">
            <v>m2</v>
          </cell>
          <cell r="F5657">
            <v>34.340000000000003</v>
          </cell>
        </row>
        <row r="5658">
          <cell r="C5658" t="str">
            <v>ST 74.05.0200 (A)</v>
          </cell>
          <cell r="D5658" t="str">
            <v>Sinalização horizontal com massa termoplástica, aplicada por aspersão, conforme especificação CET-RIO, em projetos até 100m2. (desonerado)</v>
          </cell>
          <cell r="E5658" t="str">
            <v>m2</v>
          </cell>
          <cell r="F5658">
            <v>69.59</v>
          </cell>
        </row>
        <row r="5659">
          <cell r="C5659" t="str">
            <v>ST 74.05.0250 (A)</v>
          </cell>
          <cell r="D5659" t="str">
            <v>Sinalização horizontal com massa termoplástica, aplicada por aspersão, conforme especificação CET-RIO, em projetos entre 100m2 e 400m2. (desonerado)</v>
          </cell>
          <cell r="E5659" t="str">
            <v>m2</v>
          </cell>
          <cell r="F5659">
            <v>44.24</v>
          </cell>
        </row>
        <row r="5660">
          <cell r="C5660" t="str">
            <v>ST 74.05.0300 (A)</v>
          </cell>
          <cell r="D5660" t="str">
            <v>Sinalização horizontal com massa termoplástica, aplicada por aspersão, conforme especificação CET-RIO, em projetos acima de 400m2. (desonerado)</v>
          </cell>
          <cell r="E5660" t="str">
            <v>m2</v>
          </cell>
          <cell r="F5660">
            <v>33.43</v>
          </cell>
        </row>
        <row r="5661">
          <cell r="C5661" t="str">
            <v>ST 74.05.0350 (A)</v>
          </cell>
          <cell r="D5661" t="str">
            <v>Sinalização horizontal com massa termoplástica, aplicada por extrusão, em projetos até 60m2, conforme especificações da CET-RIO. (desonerado)</v>
          </cell>
          <cell r="E5661" t="str">
            <v>m2</v>
          </cell>
          <cell r="F5661">
            <v>114.63</v>
          </cell>
        </row>
        <row r="5662">
          <cell r="C5662" t="str">
            <v>ST 74.05.0400 (A)</v>
          </cell>
          <cell r="D5662" t="str">
            <v>Sinalização horizontal com massa termoplástica, aplicada por extrusão, em projetos entre 60m2 e 150m2, conforme especificações da CET-RIO. (desonerado)</v>
          </cell>
          <cell r="E5662" t="str">
            <v>m2</v>
          </cell>
          <cell r="F5662">
            <v>73.989999999999995</v>
          </cell>
        </row>
        <row r="5663">
          <cell r="C5663" t="str">
            <v>ST 74.05.0450 (A)</v>
          </cell>
          <cell r="D5663" t="str">
            <v>Sinalização horizontal com massa termoplástica, aplicada por extrusão, em projetos acima de 150m2, conforme especificações da CET-RIO. (desonerado)</v>
          </cell>
          <cell r="E5663" t="str">
            <v>m2</v>
          </cell>
          <cell r="F5663">
            <v>59.81</v>
          </cell>
        </row>
        <row r="5664">
          <cell r="C5664" t="str">
            <v>ST 74.05.0500 (/)</v>
          </cell>
          <cell r="D5664" t="str">
            <v>Retirada de massa termoplástica. (desonerado)</v>
          </cell>
          <cell r="E5664" t="str">
            <v>m2</v>
          </cell>
          <cell r="F5664">
            <v>62.42</v>
          </cell>
        </row>
        <row r="5665">
          <cell r="C5665" t="str">
            <v>ST 74.05.0550 (/)</v>
          </cell>
          <cell r="D5665" t="str">
            <v>Retirada de pintura a base de resina acrílica. (desonerado)</v>
          </cell>
          <cell r="E5665" t="str">
            <v>m2</v>
          </cell>
          <cell r="F5665">
            <v>8.32</v>
          </cell>
        </row>
        <row r="5666">
          <cell r="C5666" t="str">
            <v>ST 74.05.0600 (/)</v>
          </cell>
          <cell r="D5666" t="str">
            <v>Aplicação de selante asfáltico à base de acrílicas para pavimentos de concreto, usado como imprimador para material termoplástico, inclusive fornecimento dos materiais necessários conforme especificação CET-RIO. (desonerado)</v>
          </cell>
          <cell r="E5666" t="str">
            <v>m2</v>
          </cell>
          <cell r="F5666">
            <v>13.17</v>
          </cell>
        </row>
        <row r="5667">
          <cell r="C5667" t="str">
            <v>ST 74.05.0650 (/)</v>
          </cell>
          <cell r="D5667" t="str">
            <v>Tacha, instalação, conforme especificação CET-RIO. (desonerado)</v>
          </cell>
          <cell r="E5667" t="str">
            <v>un</v>
          </cell>
          <cell r="F5667">
            <v>6.11</v>
          </cell>
        </row>
        <row r="5668">
          <cell r="C5668" t="str">
            <v>ST 74.05.0700 (/)</v>
          </cell>
          <cell r="D5668" t="str">
            <v>Tachão, instalação, conforme especificação CET-RIO. (desonerado)</v>
          </cell>
          <cell r="E5668" t="str">
            <v>un</v>
          </cell>
          <cell r="F5668">
            <v>13.97</v>
          </cell>
        </row>
        <row r="5669">
          <cell r="C5669" t="str">
            <v>ST 74.05.0750 (/)</v>
          </cell>
          <cell r="D5669" t="str">
            <v>Instalação de segregador, conforme especificação CET-RIO. (desonerado)</v>
          </cell>
          <cell r="E5669" t="str">
            <v>un</v>
          </cell>
          <cell r="F5669">
            <v>23.28</v>
          </cell>
        </row>
        <row r="5670">
          <cell r="C5670" t="str">
            <v>ST 74.10 Fornecimento de Materiais para Sinalização Horizontal</v>
          </cell>
        </row>
        <row r="5671">
          <cell r="C5671" t="str">
            <v>ST 74.10.0151 (/)</v>
          </cell>
          <cell r="D5671" t="str">
            <v>Tacha monodirecional, conforme especificação CET-RIO.  Fornecimento. (desonerado)</v>
          </cell>
          <cell r="E5671" t="str">
            <v>un</v>
          </cell>
          <cell r="F5671">
            <v>11.5</v>
          </cell>
        </row>
        <row r="5672">
          <cell r="C5672" t="str">
            <v>ST 74.10.0201 (/)</v>
          </cell>
          <cell r="D5672" t="str">
            <v>Tacha bidirecional, conforme especificação CET-RIO.  Fornecimento. (desonerado)</v>
          </cell>
          <cell r="E5672" t="str">
            <v>un</v>
          </cell>
          <cell r="F5672">
            <v>12.9</v>
          </cell>
        </row>
        <row r="5673">
          <cell r="C5673" t="str">
            <v>ST 74.10.0351 (/)</v>
          </cell>
          <cell r="D5673" t="str">
            <v>Tachão monodirecional, conforme especificação CET-RIO.  Fornecimento. (desonerado)</v>
          </cell>
          <cell r="E5673" t="str">
            <v>un</v>
          </cell>
          <cell r="F5673">
            <v>40</v>
          </cell>
        </row>
        <row r="5674">
          <cell r="C5674" t="str">
            <v>ST 74.10.0401 (/)</v>
          </cell>
          <cell r="D5674" t="str">
            <v>Tachão bidirecional, conforme especificação CET-RIO.  Fornecimento. (desonerado)</v>
          </cell>
          <cell r="E5674" t="str">
            <v>un</v>
          </cell>
          <cell r="F5674">
            <v>45</v>
          </cell>
        </row>
        <row r="5675">
          <cell r="C5675" t="str">
            <v>ST 74.10.0450 (/)</v>
          </cell>
          <cell r="D5675" t="str">
            <v>Segregador, conforme especificação CET-RIO.  Fornecimento. (desonerado)</v>
          </cell>
          <cell r="E5675" t="str">
            <v>un</v>
          </cell>
          <cell r="F5675">
            <v>83.5</v>
          </cell>
        </row>
        <row r="5676">
          <cell r="C5676" t="str">
            <v>ST 74.15 Laminado Elastoplástico</v>
          </cell>
        </row>
        <row r="5677">
          <cell r="C5677" t="str">
            <v>ST 74.15.0050 (/)</v>
          </cell>
          <cell r="D5677" t="str">
            <v>Símbolos em laminado elastoplástico, com 1,5mm de espessura e com medidas diversas, em cores, com micro-esferas de vidro.  Em projetos que utilizem entre 150 e 500m2 do material.  Fornecimento e aplicação. (desonerado)</v>
          </cell>
          <cell r="E5677" t="str">
            <v>m2</v>
          </cell>
          <cell r="F5677">
            <v>174.63</v>
          </cell>
        </row>
        <row r="5678">
          <cell r="C5678" t="str">
            <v>ST 74.15.0100 (/)</v>
          </cell>
          <cell r="D5678" t="str">
            <v>Símbolos em laminado elastoplástico, com 1,5mm de espessura e com medidas diversas, em cores, com micro-esferas de vidro.  Em projetos que utilizem entre 500 e 1000m2 do material.  Fornecimento e aplicação. (desonerado)</v>
          </cell>
          <cell r="E5678" t="str">
            <v>m2</v>
          </cell>
          <cell r="F5678">
            <v>174.63</v>
          </cell>
        </row>
        <row r="5679">
          <cell r="C5679" t="str">
            <v>ST 74.15.0150 (/)</v>
          </cell>
          <cell r="D5679" t="str">
            <v>Símbolos em laminado elastoplástico, com 1,5mm de espessura e com medidas diversas, em cores, com micro-esferas de vidro.  Em projetos que utilizem acima de 1000m2 do material.  Fornecimento e aplicação. (desonerado)</v>
          </cell>
          <cell r="E5679" t="str">
            <v>m2</v>
          </cell>
          <cell r="F5679">
            <v>174.63</v>
          </cell>
        </row>
        <row r="5680">
          <cell r="C5680" t="str">
            <v>ST 74.15.0200 (/)</v>
          </cell>
          <cell r="D5680" t="str">
            <v>Laminado elastoplástico em faixas, com espessura de 1,5mm e até 50cm de largura, na cor branca, com micro-esferas de vidro.  Em projetos que utilizem entre 150 e 500m2 do material.  Fornecimento e aplicação. (desonerado)</v>
          </cell>
          <cell r="E5680" t="str">
            <v>m2</v>
          </cell>
          <cell r="F5680">
            <v>174.63</v>
          </cell>
        </row>
        <row r="5681">
          <cell r="C5681" t="str">
            <v>ST 74.15.0250 (/)</v>
          </cell>
          <cell r="D5681" t="str">
            <v>Laminado elastoplástico em faixas, com espessura de 1,5mm e até 50cm de largura, na cor amarela, com micro-esferas de vidro.  Em projetos que utilizem entre 150 e 500m2 do material.  Fornecimento e aplicação. (desonerado)</v>
          </cell>
          <cell r="E5681" t="str">
            <v>m2</v>
          </cell>
          <cell r="F5681">
            <v>174.63</v>
          </cell>
        </row>
        <row r="5682">
          <cell r="C5682" t="str">
            <v>ST 74.15.0300 (/)</v>
          </cell>
          <cell r="D5682" t="str">
            <v>Laminado elastoplástico em faixas, com espessura de 1,5mm e até 50cm de largura, colorido (exceto branco e amarelo), com micro-esferas de vidro.  Em projetos que utilizem entre 150 e 500m2 do material.  Fornecimento e aplicação. (desonerado)</v>
          </cell>
          <cell r="E5682" t="str">
            <v>m2</v>
          </cell>
          <cell r="F5682">
            <v>174.63</v>
          </cell>
        </row>
        <row r="5683">
          <cell r="C5683" t="str">
            <v>ST 74.15.0350 (/)</v>
          </cell>
          <cell r="D5683" t="str">
            <v>Laminado elastoplástico em faixas, com espessura de 1,5mm e até 50cm de largura, na cor branca, com micro-esferas de vidro.  Em projetos que utilizem entre 500 e 1000m2 do material.  Fornecimento e aplicação. (desonerado)</v>
          </cell>
          <cell r="E5683" t="str">
            <v>m2</v>
          </cell>
          <cell r="F5683">
            <v>174.63</v>
          </cell>
        </row>
        <row r="5684">
          <cell r="C5684" t="str">
            <v>ST 74.15.0400 (/)</v>
          </cell>
          <cell r="D5684" t="str">
            <v>Laminado elastoplástico em faixas, com espessura de 1,5mm e até 50cm de largura, na cor amarela, com micro-esferas de vidro.  Em projetos que utilizem entre 500 e 1000m2 do material.  Fornecimento e aplicação. (desonerado)</v>
          </cell>
          <cell r="E5684" t="str">
            <v>m2</v>
          </cell>
          <cell r="F5684">
            <v>174.63</v>
          </cell>
        </row>
        <row r="5685">
          <cell r="C5685" t="str">
            <v>ST 74.15.0450 (/)</v>
          </cell>
          <cell r="D5685" t="str">
            <v>Laminado elastoplástico em faixas, com espessura de 1,5mm e até 50cm de largura, colorido (exceto branco e amarelo), com micro-esferas de vidro.  Em projetos que utilizem entre 500 e 1000m2 do material.  Fornecimento e aplicação. (desonerado)</v>
          </cell>
          <cell r="E5685" t="str">
            <v>m2</v>
          </cell>
          <cell r="F5685">
            <v>174.63</v>
          </cell>
        </row>
        <row r="5686">
          <cell r="C5686" t="str">
            <v>ST 74.15.0500 (/)</v>
          </cell>
          <cell r="D5686" t="str">
            <v>Laminado elastoplástico em faixas, com espessura de 1,5mm e até 50cm de largura, na cor branca, com micro-esferas de vidro.  Em projetos que utilizem acima de 1000m2 do material.  Fornecimento e aplicação. (desonerado)</v>
          </cell>
          <cell r="E5686" t="str">
            <v>m2</v>
          </cell>
          <cell r="F5686">
            <v>174.63</v>
          </cell>
        </row>
        <row r="5687">
          <cell r="C5687" t="str">
            <v>ST 74.15.0550 (/)</v>
          </cell>
          <cell r="D5687" t="str">
            <v>Laminado elastoplástico em faixas, com espessura de 1,5mm e até 50cm de largura, na cor amarela, com micro-esferas de vidro.  Em projetos que utilizem acima de 1000m2 do material.  Fornecimento e aplicação. (desonerado)</v>
          </cell>
          <cell r="E5687" t="str">
            <v>m2</v>
          </cell>
          <cell r="F5687">
            <v>174.63</v>
          </cell>
        </row>
        <row r="5688">
          <cell r="C5688" t="str">
            <v>ST 74.15.0600 (/)</v>
          </cell>
          <cell r="D5688" t="str">
            <v>Laminado elastoplástico em faixas, com espessura de 1,5mm e até 50cm de largura, colorido (exceto branco e amarelo), com micro-esferas de vidro.  Em projetos que utilizem acima de 1000m2 do material.  Fornecimento e aplicação. (desonerado)</v>
          </cell>
          <cell r="E5688" t="str">
            <v>m2</v>
          </cell>
          <cell r="F5688">
            <v>174.63</v>
          </cell>
        </row>
        <row r="5690">
          <cell r="C5690" t="str">
            <v>ST 79.05 Gradis e Defensas</v>
          </cell>
        </row>
        <row r="5691">
          <cell r="C5691" t="str">
            <v>ST 79.05.0050 (A)</v>
          </cell>
          <cell r="D5691" t="str">
            <v>Gradil para canalização e proteção de pedestres com painel de tela, com largura de 1,50m e altura de 1m, formado por moldura tubular com diâmetro de 60mm, envolvendo quadro de tela de aço expandido, conforme especificações da CET-RIO.  Fornecimento e assentamento. (desonerado)</v>
          </cell>
          <cell r="E5691" t="str">
            <v>un</v>
          </cell>
          <cell r="F5691">
            <v>1415.06</v>
          </cell>
        </row>
        <row r="5692">
          <cell r="C5692" t="str">
            <v>ST 79.05.0100 (A)</v>
          </cell>
          <cell r="D5692" t="str">
            <v>Gradil para canalização e proteção de pedestres com painel de propaganda, com largura de 1,50m e altura de 1m, formado por moldura tubular com diâmetro de 60mm, envolvendo quadro de chapa de aço, conforme especificações da CET-RIO.  Fornecimento e assentamento. (desonerado)</v>
          </cell>
          <cell r="E5692" t="str">
            <v>un</v>
          </cell>
          <cell r="F5692">
            <v>1590.42</v>
          </cell>
        </row>
        <row r="5693">
          <cell r="C5693" t="str">
            <v>ST 79.05.0150 (B)</v>
          </cell>
          <cell r="D5693" t="str">
            <v>Defensa de (1,50x1,50)m para proteção de pedestres, instalada em passeios, padrão Rio-Cidade Laranjeiras, formada por 2 tubos de 6" na vertical e 3 tubos na horizontal, sendo um tubo de 3" na parte superior e dois tubos de 1" na parte inferior, fixados por encaixe, com tratamento anticorrosivo e pintura.  Fornecimento e instalação. (desonerado)</v>
          </cell>
          <cell r="E5693" t="str">
            <v>mod</v>
          </cell>
          <cell r="F5693">
            <v>775.54</v>
          </cell>
        </row>
        <row r="5695">
          <cell r="C5695" t="str">
            <v>ST 84.05 Equipamentos e Materiais para Operações de Tráfego</v>
          </cell>
        </row>
        <row r="5696">
          <cell r="C5696" t="str">
            <v>ST 84.05.0050 (/)</v>
          </cell>
          <cell r="D5696" t="str">
            <v>Cone de sinalização, altura de 750mm, conforme especificação da CET-RIO.  Fornecimento. (desonerado)</v>
          </cell>
          <cell r="E5696" t="str">
            <v>un</v>
          </cell>
          <cell r="F5696">
            <v>103.55</v>
          </cell>
        </row>
        <row r="5697">
          <cell r="C5697" t="str">
            <v>ST 84.05.0100 (/)</v>
          </cell>
          <cell r="D5697" t="str">
            <v>Cone de sinalização, refletivo, flexível, altura de 900mm, conforme especificação da CET-RIO.  Fornecimento. (desonerado)</v>
          </cell>
          <cell r="E5697" t="str">
            <v>un</v>
          </cell>
          <cell r="F5697">
            <v>210</v>
          </cell>
        </row>
        <row r="5698">
          <cell r="C5698" t="str">
            <v>ST 84.05.0150 (/)</v>
          </cell>
          <cell r="D5698" t="str">
            <v>Locação mensal de rádio transmissor-receptor. (desonerado)</v>
          </cell>
          <cell r="E5698" t="str">
            <v>un.mês</v>
          </cell>
          <cell r="F5698">
            <v>50</v>
          </cell>
        </row>
        <row r="5703">
          <cell r="C5703" t="str">
            <v>TC 04.05 Transportes</v>
          </cell>
        </row>
        <row r="5704">
          <cell r="C5704" t="str">
            <v>TC 04.05.0050 (/)</v>
          </cell>
          <cell r="D5704" t="str">
            <v>Transporte de carga de qualquer natureza; exclusive as despesas de carga e descarga tanto de espera do caminhão como de servente ou equipamento auxiliar, em baixa velocidade (Vm=30Km/h), em Caminhão de Carroceria Fixa, a óleo diesel com capacidade útil de 7,5t. (desonerado)</v>
          </cell>
          <cell r="E5704" t="str">
            <v>t.Km</v>
          </cell>
          <cell r="F5704">
            <v>1.1499999999999999</v>
          </cell>
        </row>
        <row r="5705">
          <cell r="C5705" t="str">
            <v>TC 04.05.0100 (/)</v>
          </cell>
          <cell r="D5705" t="str">
            <v>Transporte de carga de qualquer natureza; exclusive as despesas de carga e descarga tanto d espera do caminhão como de servente ou equipamento auxiliar, em média velocidade (Vm=40Km/h), em Caminhão de Carroceria Fixa a óleo diesel, com capacidade útil de 7,5t. (desonerado)</v>
          </cell>
          <cell r="E5705" t="str">
            <v>t.Km</v>
          </cell>
          <cell r="F5705">
            <v>0.86</v>
          </cell>
        </row>
        <row r="5706">
          <cell r="C5706" t="str">
            <v>TC 04.05.0150 (/)</v>
          </cell>
          <cell r="D5706" t="str">
            <v>Transporte de carga de qualquer natureza; exclusive as despesas de carga e descarga tanto da espera do caminhão como de servente ou equipamento auxiliar, em alta velocidade (Vm=50Km/h), em Caminhão de Carroceria Fixa a óleo diesel, com capacidade útil de 7,5t. (desonerado)</v>
          </cell>
          <cell r="E5706" t="str">
            <v>t.Km</v>
          </cell>
          <cell r="F5706">
            <v>0.69</v>
          </cell>
        </row>
        <row r="5707">
          <cell r="C5707" t="str">
            <v>TC 04.05.0200 (/)</v>
          </cell>
          <cell r="D5707" t="str">
            <v>Transporte de carga de qualquer natureza; exclusive as despesas de carga e descarga tanto da espera do caminhão como de servente ou equipamento auxiliar, em baixa velocidade (Vm=30Km/h), em Caminhão de Carroceria Fixa, a óleo diesel com capacidade útil de 7,5t, considerando o caminhão equipado com guindauto de 3,5t. (desonerado)</v>
          </cell>
          <cell r="E5707" t="str">
            <v>t.Km</v>
          </cell>
          <cell r="F5707">
            <v>1.52</v>
          </cell>
        </row>
        <row r="5708">
          <cell r="C5708" t="str">
            <v>TC 04.05.0250 (/)</v>
          </cell>
          <cell r="D5708" t="str">
            <v>Transporte de carga de qualquer natureza; exclusive as despesas de carga e descarga tanto da espera do caminhão como de servente ou equipamento auxiliar, em média velocidade (Vm=40Km/h), em Caminhão de Carroceria Fixa a óleo diesel, com capacidade útil de 7,5t, considerando o caminhào com guindauto de 3,5t. (desonerado)</v>
          </cell>
          <cell r="E5708" t="str">
            <v>t.Km</v>
          </cell>
          <cell r="F5708">
            <v>1.1299999999999999</v>
          </cell>
        </row>
        <row r="5709">
          <cell r="C5709" t="str">
            <v>TC 04.05.0300 (/)</v>
          </cell>
          <cell r="D5709" t="str">
            <v>Transporte de carga de qualquer natureza; exclusive as despesas de carga e descarga tanto da espera do caminhão como de servente ou equipamento auxiliar, em alta velocidade (Vm= 50Km/h), em Caminhão de Carroceria Fixa a óleo diesel, com capacidade útil de 7,5t, considerando o caminhão equipado com guindauto de 3,5t. (desonerado)</v>
          </cell>
          <cell r="E5709" t="str">
            <v>t.Km</v>
          </cell>
          <cell r="F5709">
            <v>0.91</v>
          </cell>
        </row>
        <row r="5710">
          <cell r="C5710" t="str">
            <v>TC 04.05.0320 (/)</v>
          </cell>
          <cell r="D5710" t="str">
            <v>Transporte de carga de qualquer natureza; exclusive as despesas de carga e descarga tanto da espera do caminhao como de servente ou equipamento auxiliar, em velocidade reduzida (Vm=20km/h), em Caminhão Basculante a oleo diesel, com capacidade util de 8t. (desonerado)</v>
          </cell>
          <cell r="E5710" t="str">
            <v>t.Km</v>
          </cell>
          <cell r="F5710">
            <v>1.35</v>
          </cell>
        </row>
        <row r="5711">
          <cell r="C5711" t="str">
            <v>TC 04.05.0350 (/)</v>
          </cell>
          <cell r="D5711" t="str">
            <v>Transporte de carga de qualquer natureza; exclusive as despesas de carga e descarga tanto da espera do caminhão como de servente ou equipamento auxiliar, em baixa velocidade (Vm=30Km/h), em Caminhão Basculante a óleo diesel, com capacidade útil de 8t. (desonerado)</v>
          </cell>
          <cell r="E5711" t="str">
            <v>t.Km</v>
          </cell>
          <cell r="F5711">
            <v>0.9</v>
          </cell>
        </row>
        <row r="5712">
          <cell r="C5712" t="str">
            <v>TC 04.05.0400 (/)</v>
          </cell>
          <cell r="D5712" t="str">
            <v>Transporte de carga de qualquer natureza; exclusive as despesas de carga e descarga tanto da espera do caminhão como de servente ou equipamento auxiliar, em média velocidade (Vm=40Km/h), em Caminhão Basculante a óleo diesel, com capacidade útil de 8t. (desonerado)</v>
          </cell>
          <cell r="E5712" t="str">
            <v>t.Km</v>
          </cell>
          <cell r="F5712">
            <v>0.68</v>
          </cell>
        </row>
        <row r="5713">
          <cell r="C5713" t="str">
            <v>TC 04.05.0450 (/)</v>
          </cell>
          <cell r="D5713" t="str">
            <v>Transporte de carga de qualquer natureza; exclusive as despesas de carga e descarga tanto da espera do caminhão como de servente ou equipamento auxiliar, em alta velocidade (Vm=50Km/h), em Caminhão Basculante a óleo diesel, com capacidade útil de 8t. (desonerado)</v>
          </cell>
          <cell r="E5713" t="str">
            <v>t.Km</v>
          </cell>
          <cell r="F5713">
            <v>0.54</v>
          </cell>
        </row>
        <row r="5714">
          <cell r="C5714" t="str">
            <v>TC 04.05.0470 (/)</v>
          </cell>
          <cell r="D5714" t="str">
            <v>Transporte de carga de qualquer natureza; exclusive as despesas de carga e descarga tanto de espera do caminhao como do servente ou equipamento auxiliar, em velocidade reduzida (Vm=20Km/h), em Caminhao Basculante a oleo diesel, com capacidade util de 12t. (desonerado)</v>
          </cell>
          <cell r="E5714" t="str">
            <v>t.Km</v>
          </cell>
          <cell r="F5714">
            <v>1.1599999999999999</v>
          </cell>
        </row>
        <row r="5715">
          <cell r="C5715" t="str">
            <v>TC 04.05.0500 (/)</v>
          </cell>
          <cell r="D5715" t="str">
            <v>Transporte de carga de qualquer natureza; exclusive as despesas de carga e descarga tanto de espera do caminhão como do servente ou equipamento auxiliar, em baixa velocidade (Vm=30Km/h), em Caminhão Basculante a óleo diesel, com capacidade útil de 12t. (desonerado)</v>
          </cell>
          <cell r="E5715" t="str">
            <v>t.Km</v>
          </cell>
          <cell r="F5715">
            <v>0.78</v>
          </cell>
        </row>
        <row r="5716">
          <cell r="C5716" t="str">
            <v>TC 04.05.0550 (/)</v>
          </cell>
          <cell r="D5716" t="str">
            <v>Transporte de carga de qualquer natureza; exclusive as despesas de carga e descarga tanto da espera do caminhão como de servente ou equipamento auxiliar, em média velocidade (Vm=40Km/h), em Caminhão Basculante a óleo diesel, com capacidade útil de 12t. (desonerado)</v>
          </cell>
          <cell r="E5716" t="str">
            <v>t.Km</v>
          </cell>
          <cell r="F5716">
            <v>0.57999999999999996</v>
          </cell>
        </row>
        <row r="5717">
          <cell r="C5717" t="str">
            <v>TC 04.05.0600 (/)</v>
          </cell>
          <cell r="D5717" t="str">
            <v>Transporte de carga de qualquer natureza; exclusive as despesas de carga e descarga tanto da espera do caminhão como de servente ou equipamento auxiliar, em alta velocidade (Vm=50Km/h), em Caminhão Basculante a óleo diesel, com capacidade útil de 12t. (desonerado)</v>
          </cell>
          <cell r="E5717" t="str">
            <v>t.Km</v>
          </cell>
          <cell r="F5717">
            <v>0.46</v>
          </cell>
        </row>
        <row r="5718">
          <cell r="C5718" t="str">
            <v>TC 04.05.0620 (/)</v>
          </cell>
          <cell r="D5718" t="str">
            <v>Transporte de carga de qualquer natureza; exclusive as despesas de carga e descarga tanto de espera do caminhao como do servente ou equipamento auxiliar, em velocidade reduzida (Vm=20Km/h), em Caminhao Basculante a oleo diesel, com capacidade util de 17t. (desonerado)</v>
          </cell>
          <cell r="E5718" t="str">
            <v>t.Km</v>
          </cell>
          <cell r="F5718">
            <v>0.88</v>
          </cell>
        </row>
        <row r="5719">
          <cell r="C5719" t="str">
            <v>TC 04.05.0650 (/)</v>
          </cell>
          <cell r="D5719" t="str">
            <v>Transporte de carga de qualquer natureza; exclusive as despesas de carga e descarga tanto de espera do caminhão como do servente ou equipamento auxiliar, em baixa velocidade (Vm=30Km/h), em Caminhão Basculante a óleo diesel, com capacidade útil de 17t. (desonerado)</v>
          </cell>
          <cell r="E5719" t="str">
            <v>t.Km</v>
          </cell>
          <cell r="F5719">
            <v>0.57999999999999996</v>
          </cell>
        </row>
        <row r="5720">
          <cell r="C5720" t="str">
            <v>TC 04.05.0700 (/)</v>
          </cell>
          <cell r="D5720" t="str">
            <v>Transporte de carga de qualquer natureza; exclusive as despesas de carga e descarga tanto de espera do caminhão como do servente ou equipamento auxiliar, em média velocidade (Vm=40Km/h), em Caminhão Basculante a óleo diesel, com capacidade útil de 17t. (desonerado)</v>
          </cell>
          <cell r="E5720" t="str">
            <v>t.Km</v>
          </cell>
          <cell r="F5720">
            <v>0.44</v>
          </cell>
        </row>
        <row r="5721">
          <cell r="C5721" t="str">
            <v>TC 04.05.0750 (/)</v>
          </cell>
          <cell r="D5721" t="str">
            <v>Transporte de carga de qualquer natureza; exclusive as despesas de carga e descarga tanto de espera do caminhão como do servente ou equipamento auxiliar, em alta velocidade (Vm=50Km/h), em Caminhão Basculante a óleo diesel, com capacidade útil de 17t. (desonerado)</v>
          </cell>
          <cell r="E5721" t="str">
            <v>t.Km</v>
          </cell>
          <cell r="F5721">
            <v>0.35</v>
          </cell>
        </row>
        <row r="5722">
          <cell r="C5722" t="str">
            <v>TC 04.05.0800 (/)</v>
          </cell>
          <cell r="D5722" t="str">
            <v>Transporte até 30Km, montagem e desmontagem de bate estacas com martelo de 1,5t/2,2t, inclusive horas improdutivas da equipe e do equipamento na ida/volta, na montagem e desmontagem. (desonerado)</v>
          </cell>
          <cell r="E5722" t="str">
            <v>un</v>
          </cell>
          <cell r="F5722">
            <v>8680.56</v>
          </cell>
        </row>
        <row r="5723">
          <cell r="C5723" t="str">
            <v>TC 04.05.0850 (/)</v>
          </cell>
          <cell r="D5723" t="str">
            <v>Transporte até 30Km, montagem e desmontagem de bate estacas com martelo de 2,5t/3t, inclusive horas improdutivas da equipe e do equipamento na ida/volta, na montagem e desmontagem. (desonerado)</v>
          </cell>
          <cell r="E5723" t="str">
            <v>un</v>
          </cell>
          <cell r="F5723">
            <v>11985.52</v>
          </cell>
        </row>
        <row r="5724">
          <cell r="C5724" t="str">
            <v>TC 04.05.0900 (/)</v>
          </cell>
          <cell r="D5724" t="str">
            <v>Transporte de carga de qualquer natureza; exclusive as despesas de carga e descarga tanto da espera do servente e manobra do equipamento auxiliar, à velocidade média de 5Km/h, em Dumper de 18HP a óleo diesel com capacidade útil de 2,3t ou 850l. (desonerado)</v>
          </cell>
          <cell r="E5724" t="str">
            <v>t.Km</v>
          </cell>
          <cell r="F5724">
            <v>6.96</v>
          </cell>
        </row>
        <row r="5725">
          <cell r="C5725" t="str">
            <v>TC 04.10 Transporte Horizontal Manual</v>
          </cell>
        </row>
        <row r="5726">
          <cell r="C5726" t="str">
            <v>TC 04.10.0050 (/)</v>
          </cell>
          <cell r="D5726" t="str">
            <v>Transporte horizontal de material à granel em carrinho de mão, inclusive carga a pá. (desonerado)</v>
          </cell>
          <cell r="E5726" t="str">
            <v>t.dam</v>
          </cell>
          <cell r="F5726">
            <v>3.5</v>
          </cell>
        </row>
        <row r="5727">
          <cell r="C5727" t="str">
            <v>TC 04.10.0100 (/)</v>
          </cell>
          <cell r="D5727" t="str">
            <v>Transporte manual de materiais diversos encosta abaixo, inclusive carga e descarga. (desonerado)</v>
          </cell>
          <cell r="E5727" t="str">
            <v>t.dam</v>
          </cell>
          <cell r="F5727">
            <v>12.97</v>
          </cell>
        </row>
        <row r="5728">
          <cell r="C5728" t="str">
            <v>TC 04.10.0150 (A)</v>
          </cell>
          <cell r="D5728" t="str">
            <v>Transporte manual de materiais diversos encosta acima, inclusive carga e descarga. (desonerado)</v>
          </cell>
          <cell r="E5728" t="str">
            <v>t.dam</v>
          </cell>
          <cell r="F5728">
            <v>19.46</v>
          </cell>
        </row>
        <row r="5729">
          <cell r="C5729" t="str">
            <v>TC 04.10.0500 (/)</v>
          </cell>
          <cell r="D5729" t="str">
            <v>Transporte manual de materiais diversos em manguezal, inclusive carga e descarga em cesto tipo COMLURB (muda e lixo). (desonerado)</v>
          </cell>
          <cell r="E5729" t="str">
            <v>t.dam</v>
          </cell>
          <cell r="F5729">
            <v>25.94</v>
          </cell>
        </row>
        <row r="5730">
          <cell r="C5730" t="str">
            <v>TC 04.15 Transportes com Carga e Descarga</v>
          </cell>
        </row>
        <row r="5731">
          <cell r="C5731" t="str">
            <v>TC 04.15.0050 (/)</v>
          </cell>
          <cell r="D5731" t="str">
            <v>Coleta e transporte de resíduos em caçamba estacionária "Roll-On/Roll-Off", aberta, com capacidade aproximada de 35m3, com mínimo de 40 coletas por mês. (desonerado)</v>
          </cell>
          <cell r="E5731" t="str">
            <v>un</v>
          </cell>
          <cell r="F5731">
            <v>1433</v>
          </cell>
        </row>
        <row r="5732">
          <cell r="C5732" t="str">
            <v>TC 04.15.0100 (/)</v>
          </cell>
          <cell r="D5732" t="str">
            <v>Retirada de entulho de obra em caçamba de aço com 5m³ de capacidade, inclusive carregamento do container, transporte e descarga, exclusive tarifa de disposição final. (desonerado)</v>
          </cell>
          <cell r="E5732" t="str">
            <v>m3</v>
          </cell>
          <cell r="F5732">
            <v>58.37</v>
          </cell>
        </row>
        <row r="5734">
          <cell r="C5734" t="str">
            <v>TC 09.05 Carga e Descarga</v>
          </cell>
        </row>
        <row r="5735">
          <cell r="C5735" t="str">
            <v>TC 09.05.0050 (/)</v>
          </cell>
          <cell r="D5735" t="str">
            <v>Carga e descarga manual de material que exija o concurso de mais de 1 servente para cada peça, vergalhões, cançoeiras, caixas, meio-fios, em Caminhão de Carroceria Fixa, a óleo diesel, com capacidade útil de 7,5t, inclusive o tempo de carga, descarga e manobra. (desonerado)</v>
          </cell>
          <cell r="E5735" t="str">
            <v>t</v>
          </cell>
          <cell r="F5735">
            <v>53.2</v>
          </cell>
        </row>
        <row r="5736">
          <cell r="C5736" t="str">
            <v>TC 09.05.0100 (/)</v>
          </cell>
          <cell r="D5736" t="str">
            <v>Carga e descarga manual de peças de peso reduzido: tijolos, telhas, cimento e agregados em sacos, em Caminhão de Carroceria Fixa a óleo diesel, com capacidade útil de 7,5t, inclusive tempo de carga, descarga e manobra. (desonerado)</v>
          </cell>
          <cell r="E5736" t="str">
            <v>t</v>
          </cell>
          <cell r="F5736">
            <v>29.65</v>
          </cell>
        </row>
        <row r="5737">
          <cell r="C5737" t="str">
            <v>TC 09.05.0150 (/)</v>
          </cell>
          <cell r="D5737" t="str">
            <v>Carga manual e descarga mecânica de material à granel (agregados, pedra-de-mão, paralelos, terra e escombro), compreendendo os tempos para carga, descarga e manobras do Caminhão Basculante a óleo diesel, com capacidade útil de 8t, empregando 2 serventes na carga. (desonerado)</v>
          </cell>
          <cell r="E5737" t="str">
            <v>t</v>
          </cell>
          <cell r="F5737">
            <v>17.690000000000001</v>
          </cell>
        </row>
        <row r="5738">
          <cell r="C5738" t="str">
            <v>TC 09.05.0200 (/)</v>
          </cell>
          <cell r="D5738" t="str">
            <v>Carga manual e descarga mecânica de material a granel (agregados,  pedra-de-mão, paralelos, terra e escombro), compreendendo os tempos para carga, descarga e manobras do Caminhão Basculante a óleo diesel, com capacidade útil de 8t, empregando 4 serventes na carga. (desonerado)</v>
          </cell>
          <cell r="E5738" t="str">
            <v>t</v>
          </cell>
          <cell r="F5738">
            <v>13.94</v>
          </cell>
        </row>
        <row r="5739">
          <cell r="C5739" t="str">
            <v>TC 09.05.0250 (/)</v>
          </cell>
          <cell r="D5739" t="str">
            <v>Carga manual e descarga mecânica de material à granel (agregados, pedra-de-mão, paralelos, terra e escombro), compreendendo os tempos para carga, descarga e manobras do equipamento Dumper 18Hp a óleo diesel, com capacidade útil de 2,3t ou 850l, empregando 2 serventes na carga. (desonerado)</v>
          </cell>
          <cell r="E5739" t="str">
            <v>t</v>
          </cell>
          <cell r="F5739">
            <v>16.68</v>
          </cell>
        </row>
        <row r="5740">
          <cell r="C5740" t="str">
            <v>TC 09.05.0300 (/)</v>
          </cell>
          <cell r="D5740" t="str">
            <v>Carga manual e descarga mecânica de material à granel (agregados, pedra-de-mão, paralelos, terra e escombro), compreendendo os tempos para carga, descarga e manobras do Caminhão Basculante a óleo diesel, com capacidade útil de 12t, empregando 4 serventes na carga. (desonerado)</v>
          </cell>
          <cell r="E5740" t="str">
            <v>t</v>
          </cell>
          <cell r="F5740">
            <v>15.29</v>
          </cell>
        </row>
        <row r="5741">
          <cell r="C5741" t="str">
            <v>TC 09.05.0350 (/)</v>
          </cell>
          <cell r="D5741" t="str">
            <v>Carga e descarga mecânica, com Pá-Carregadeira e Caminhão Basculante a óleo diesel, consideradas para o caminhão a espera, manobra, carga e descarga e quanto à carregadeira, espera e operação. (desonerado)</v>
          </cell>
          <cell r="E5741" t="str">
            <v>t</v>
          </cell>
          <cell r="F5741">
            <v>1.1100000000000001</v>
          </cell>
        </row>
        <row r="5742">
          <cell r="C5742" t="str">
            <v>TC 09.05.0400 (/)</v>
          </cell>
          <cell r="D5742" t="str">
            <v>Carga e descarga mecânica de tubos de ferro fundido, com o diâmetro de 40cm, inclusive o tempo de carga , descarga e manobra do Caminhão de Carroceria Fixa, a óleo diesel, com capacidade útil de 7,5t, inclusive os mesmos tempos de Guindauto Munck de 4t. (desonerado)</v>
          </cell>
          <cell r="E5742" t="str">
            <v>t</v>
          </cell>
          <cell r="F5742">
            <v>44.53</v>
          </cell>
        </row>
        <row r="5743">
          <cell r="C5743" t="str">
            <v>TC 09.05.0450 (/)</v>
          </cell>
          <cell r="D5743" t="str">
            <v>Carga e descarga mecânica de tubos de concreto, com diâmetro de 20cm, inclusive o tempo de carga, descarga e manobra do caminhão de carroceria fixa, a óleo diesel, com capacidade útil de 7,5t ; inclusive os mesmos tempos de guindauto munck de 4t. (desonerado)</v>
          </cell>
          <cell r="E5743" t="str">
            <v>t</v>
          </cell>
          <cell r="F5743">
            <v>54.85</v>
          </cell>
        </row>
        <row r="5744">
          <cell r="C5744" t="str">
            <v>TC 09.05.0500 (/)</v>
          </cell>
          <cell r="D5744" t="str">
            <v>Carga e descarga mecânica de tubos de concreto, com diâmetro de 40cm, inclusive o tempo de carga, descarga e manobra do caminhão de carroceria fixa, a óleo diesel, com capacidade útil de 7,5t ; inclusive os mesmos tempos de guindauto munck de 4t. (desonerado)</v>
          </cell>
          <cell r="E5744" t="str">
            <v>t</v>
          </cell>
          <cell r="F5744">
            <v>60.87</v>
          </cell>
        </row>
        <row r="5745">
          <cell r="C5745" t="str">
            <v>TC 09.05.0550 (/)</v>
          </cell>
          <cell r="D5745" t="str">
            <v>Carga e descarga mecânica de tubos de concreto, com diâmetro de 60cm, inclusive o tempo de carga, descarga e manobra do caminhão de carroceria fixa, a óleo diesel, com capacidade útil de 7,5t ; inclusive os mesmos tempos de guindauto munck de 4t. (desonerado)</v>
          </cell>
          <cell r="E5745" t="str">
            <v>t</v>
          </cell>
          <cell r="F5745">
            <v>69.34</v>
          </cell>
        </row>
        <row r="5746">
          <cell r="C5746" t="str">
            <v>TC 09.05.0600 (/)</v>
          </cell>
          <cell r="D5746" t="str">
            <v>Carga e descarga mecânica de tubos de concreto, com diâmetro de 80cm, inclusive o tempo de carga, descarga e manobra do caminhão de carroceria fixa, a óleo diesel, com capacidade útil de 7,5t ; inclusive os mesmos tempos de guindauto munck de 4t. (desonerado)</v>
          </cell>
          <cell r="E5746" t="str">
            <v>t</v>
          </cell>
          <cell r="F5746">
            <v>116.05</v>
          </cell>
        </row>
        <row r="5747">
          <cell r="C5747" t="str">
            <v>TC 09.05.0650 (/)</v>
          </cell>
          <cell r="D5747" t="str">
            <v>Carga e descarga mecânica de tubos de concreto, com diâmetro de 100cm, inclusive o tempo de carga, descarga e manobra do caminhão de carroceria fixa, a óleo diesel, com capacidade útil de 7,5t ; inclusive os mesmos tempos de guindauto munck de 4t. (desonerado)</v>
          </cell>
          <cell r="E5747" t="str">
            <v>t</v>
          </cell>
          <cell r="F5747">
            <v>132.29</v>
          </cell>
        </row>
        <row r="5748">
          <cell r="C5748" t="str">
            <v>TC 09.05.0700 (/)</v>
          </cell>
          <cell r="D5748" t="str">
            <v>Disposição final de materiais e resíduos de obras em locais de operação e disposição final apropriados, autorizados e/ou licenciados pelos órgãos de licenciamento e de controle ambiental, medida por tonelada transportada, sendo comprovada conforme legislação pertinente. (desonerado)</v>
          </cell>
          <cell r="E5748" t="str">
            <v>t</v>
          </cell>
          <cell r="F5748">
            <v>14.59</v>
          </cell>
        </row>
      </sheetData>
      <sheetData sheetId="6" refreshError="1"/>
      <sheetData sheetId="7" refreshError="1"/>
      <sheetData sheetId="8">
        <row r="1">
          <cell r="XEZ1" t="str">
            <v>SINAPI</v>
          </cell>
        </row>
        <row r="2">
          <cell r="XEZ2" t="str">
            <v>IOPES</v>
          </cell>
        </row>
        <row r="3">
          <cell r="XEZ3" t="str">
            <v>DER</v>
          </cell>
        </row>
        <row r="4">
          <cell r="XEZ4" t="str">
            <v>CESAN</v>
          </cell>
        </row>
        <row r="5">
          <cell r="XEZ5" t="str">
            <v>SCORIO</v>
          </cell>
        </row>
        <row r="6">
          <cell r="XEZ6" t="str">
            <v>COMP</v>
          </cell>
        </row>
        <row r="7">
          <cell r="XEZ7" t="str">
            <v>MERC</v>
          </cell>
        </row>
      </sheetData>
      <sheetData sheetId="9">
        <row r="5">
          <cell r="B5">
            <v>1</v>
          </cell>
          <cell r="D5" t="str">
            <v>Composição 1</v>
          </cell>
          <cell r="F5" t="str">
            <v>UND</v>
          </cell>
          <cell r="G5">
            <v>180.25</v>
          </cell>
        </row>
        <row r="7">
          <cell r="B7" t="str">
            <v>MÃO DE OBRA</v>
          </cell>
        </row>
        <row r="8">
          <cell r="B8" t="str">
            <v>TIPO</v>
          </cell>
          <cell r="C8" t="str">
            <v>ÓRGÃO</v>
          </cell>
          <cell r="D8" t="str">
            <v>CÓDIGO</v>
          </cell>
          <cell r="E8" t="str">
            <v>FUNÇÃO</v>
          </cell>
          <cell r="F8" t="str">
            <v>UN</v>
          </cell>
          <cell r="G8" t="str">
            <v>COEF</v>
          </cell>
          <cell r="H8" t="str">
            <v>UNIT</v>
          </cell>
          <cell r="I8" t="str">
            <v>TOTAL</v>
          </cell>
        </row>
        <row r="9">
          <cell r="B9" t="str">
            <v>I</v>
          </cell>
          <cell r="C9" t="str">
            <v>IOPES</v>
          </cell>
          <cell r="D9">
            <v>10101</v>
          </cell>
          <cell r="E9" t="str">
            <v>Ajudante</v>
          </cell>
          <cell r="F9" t="str">
            <v>H</v>
          </cell>
          <cell r="G9">
            <v>0.9</v>
          </cell>
          <cell r="H9">
            <v>5.67</v>
          </cell>
          <cell r="I9">
            <v>5.0999999999999996</v>
          </cell>
        </row>
        <row r="10">
          <cell r="B10" t="str">
            <v>I</v>
          </cell>
          <cell r="C10" t="str">
            <v>IOPES</v>
          </cell>
          <cell r="D10">
            <v>10115</v>
          </cell>
          <cell r="E10" t="str">
            <v>Eletricista</v>
          </cell>
          <cell r="F10" t="str">
            <v>H</v>
          </cell>
          <cell r="G10">
            <v>0.9</v>
          </cell>
          <cell r="H10">
            <v>6.72</v>
          </cell>
          <cell r="I10">
            <v>6.05</v>
          </cell>
        </row>
        <row r="11">
          <cell r="G11" t="str">
            <v>TOTAL (MO)</v>
          </cell>
          <cell r="I11">
            <v>11.149999999999999</v>
          </cell>
        </row>
        <row r="13">
          <cell r="B13" t="str">
            <v>MATERIAL</v>
          </cell>
        </row>
        <row r="14">
          <cell r="B14" t="str">
            <v>TIPO</v>
          </cell>
          <cell r="C14" t="str">
            <v>ÓRGÃO</v>
          </cell>
          <cell r="D14" t="str">
            <v>CÓDIGO</v>
          </cell>
          <cell r="E14" t="str">
            <v>DESCRIMINAÇÃO</v>
          </cell>
          <cell r="F14" t="str">
            <v>UN</v>
          </cell>
          <cell r="G14" t="str">
            <v>QUANT</v>
          </cell>
          <cell r="H14" t="str">
            <v>UNIT</v>
          </cell>
          <cell r="I14" t="str">
            <v>TOTAL</v>
          </cell>
        </row>
        <row r="15">
          <cell r="B15" t="str">
            <v>M</v>
          </cell>
          <cell r="C15" t="str">
            <v>MERCADO</v>
          </cell>
          <cell r="D15">
            <v>1</v>
          </cell>
          <cell r="E15" t="str">
            <v>Interruptor tetrapolar DR (3 fases/neutro - In 30mA) - DIN - 63A</v>
          </cell>
          <cell r="F15" t="str">
            <v>UNIDADE</v>
          </cell>
          <cell r="G15">
            <v>1</v>
          </cell>
          <cell r="H15">
            <v>169.1</v>
          </cell>
          <cell r="I15">
            <v>169.1</v>
          </cell>
        </row>
        <row r="16">
          <cell r="G16" t="str">
            <v>TOTAL (MAT)</v>
          </cell>
          <cell r="I16">
            <v>169.1</v>
          </cell>
        </row>
        <row r="18">
          <cell r="G18" t="str">
            <v>RESUMO</v>
          </cell>
        </row>
        <row r="19">
          <cell r="G19" t="str">
            <v>MÃO DE OBRA</v>
          </cell>
          <cell r="I19">
            <v>11.149999999999999</v>
          </cell>
        </row>
        <row r="20">
          <cell r="G20" t="str">
            <v>MATERIAL</v>
          </cell>
          <cell r="I20">
            <v>169.1</v>
          </cell>
        </row>
        <row r="21">
          <cell r="G21" t="str">
            <v>CUSTO DIRETO</v>
          </cell>
          <cell r="I21">
            <v>180.25</v>
          </cell>
        </row>
        <row r="23">
          <cell r="B23" t="str">
            <v>COMP</v>
          </cell>
          <cell r="C23" t="str">
            <v>ITEM</v>
          </cell>
          <cell r="D23" t="str">
            <v>SERVIÇO</v>
          </cell>
          <cell r="F23" t="str">
            <v>UNIDADE</v>
          </cell>
          <cell r="G23" t="str">
            <v>CUSTO</v>
          </cell>
        </row>
        <row r="24">
          <cell r="B24">
            <v>2</v>
          </cell>
          <cell r="D24" t="str">
            <v>composição 2</v>
          </cell>
          <cell r="G24">
            <v>35.270000000000003</v>
          </cell>
        </row>
        <row r="26">
          <cell r="B26" t="str">
            <v>MÃO DE OBRA</v>
          </cell>
        </row>
        <row r="27">
          <cell r="B27" t="str">
            <v>TIPO</v>
          </cell>
          <cell r="C27" t="str">
            <v>ÓRGÃO</v>
          </cell>
          <cell r="D27" t="str">
            <v>CÓDIGO</v>
          </cell>
          <cell r="E27" t="str">
            <v>FUNÇÃO</v>
          </cell>
          <cell r="F27" t="str">
            <v>UNIDADE</v>
          </cell>
          <cell r="G27" t="str">
            <v>COEFICIENTE</v>
          </cell>
          <cell r="H27" t="str">
            <v>PREÇO UNIT</v>
          </cell>
          <cell r="I27" t="str">
            <v>VALOR TOTAL</v>
          </cell>
        </row>
        <row r="28">
          <cell r="B28" t="str">
            <v>I</v>
          </cell>
          <cell r="C28" t="str">
            <v>IOPES</v>
          </cell>
          <cell r="D28">
            <v>10101</v>
          </cell>
          <cell r="E28" t="str">
            <v>Ajudante</v>
          </cell>
          <cell r="F28" t="str">
            <v>H</v>
          </cell>
          <cell r="G28">
            <v>0.54</v>
          </cell>
          <cell r="H28">
            <v>5.67</v>
          </cell>
          <cell r="I28">
            <v>3.06</v>
          </cell>
        </row>
        <row r="29">
          <cell r="B29" t="str">
            <v>I</v>
          </cell>
          <cell r="C29" t="str">
            <v>IOPES</v>
          </cell>
          <cell r="D29">
            <v>10115</v>
          </cell>
          <cell r="E29" t="str">
            <v>Eletricista</v>
          </cell>
          <cell r="F29" t="str">
            <v>H</v>
          </cell>
          <cell r="G29">
            <v>0.54</v>
          </cell>
          <cell r="H29">
            <v>6.72</v>
          </cell>
          <cell r="I29">
            <v>3.63</v>
          </cell>
        </row>
        <row r="30">
          <cell r="G30" t="str">
            <v>TOTAL DA MÃO DE OBRA</v>
          </cell>
          <cell r="I30">
            <v>6.6899999999999995</v>
          </cell>
        </row>
        <row r="32">
          <cell r="B32" t="str">
            <v>MATERIAL</v>
          </cell>
        </row>
        <row r="33">
          <cell r="B33" t="str">
            <v>TIPO</v>
          </cell>
          <cell r="C33" t="str">
            <v>ÓRGÃO</v>
          </cell>
          <cell r="D33" t="str">
            <v>CÓDIGO</v>
          </cell>
          <cell r="E33" t="str">
            <v>DESCRIMINAÇÃO</v>
          </cell>
          <cell r="F33" t="str">
            <v>UNIDADE</v>
          </cell>
          <cell r="G33" t="str">
            <v>QUANTIDADE</v>
          </cell>
          <cell r="H33" t="str">
            <v>PREÇO UNIT</v>
          </cell>
          <cell r="I33" t="str">
            <v>VALOR TOTAL</v>
          </cell>
        </row>
        <row r="34">
          <cell r="B34" t="str">
            <v>PINI</v>
          </cell>
          <cell r="C34" t="str">
            <v>TCPO PINI</v>
          </cell>
          <cell r="D34" t="str">
            <v>2C 03 08 02 13 05</v>
          </cell>
          <cell r="E34" t="str">
            <v>Arruela em aço galvanizado Ø 1/4"</v>
          </cell>
          <cell r="F34" t="str">
            <v>UNIDADE</v>
          </cell>
          <cell r="G34">
            <v>4.0033333000000004</v>
          </cell>
          <cell r="H34">
            <v>0.06</v>
          </cell>
          <cell r="I34">
            <v>0.24</v>
          </cell>
        </row>
        <row r="35">
          <cell r="B35" t="str">
            <v>PINI</v>
          </cell>
          <cell r="C35" t="str">
            <v>TCPO PINI</v>
          </cell>
          <cell r="D35" t="str">
            <v>2C 03 08 02 13 15</v>
          </cell>
          <cell r="E35" t="str">
            <v>Bucha de nylon Ø 8 mm com parafuso auto-atarraxante cabeça panela fenda simples Ø 4,8 mm x 50 mm</v>
          </cell>
          <cell r="F35" t="str">
            <v>UNIDADE</v>
          </cell>
          <cell r="G35">
            <v>2</v>
          </cell>
          <cell r="H35">
            <v>0.54</v>
          </cell>
          <cell r="I35">
            <v>1.08</v>
          </cell>
        </row>
        <row r="36">
          <cell r="B36" t="str">
            <v>PINI</v>
          </cell>
          <cell r="C36" t="str">
            <v>TCPO PINI</v>
          </cell>
          <cell r="D36" t="str">
            <v>2C 03 08 02 13 52</v>
          </cell>
          <cell r="E36" t="str">
            <v>Porca sextavada de aço galvanizado Ø 1/4"</v>
          </cell>
          <cell r="F36" t="str">
            <v>UNIDADE</v>
          </cell>
          <cell r="G36">
            <v>4.0033333000000004</v>
          </cell>
          <cell r="H36">
            <v>0.12</v>
          </cell>
          <cell r="I36">
            <v>0.48</v>
          </cell>
        </row>
        <row r="37">
          <cell r="B37" t="str">
            <v>PINI</v>
          </cell>
          <cell r="C37" t="str">
            <v>TCPO PINI</v>
          </cell>
          <cell r="D37" t="str">
            <v>2C 14 13 06 00 05</v>
          </cell>
          <cell r="E37" t="str">
            <v>Barra roscada em aço Ø 1/4", comprimento 1 m, bicromatizada ou zincada</v>
          </cell>
          <cell r="F37" t="str">
            <v>UNIDADE</v>
          </cell>
          <cell r="G37">
            <v>0.8</v>
          </cell>
          <cell r="H37">
            <v>4.75</v>
          </cell>
          <cell r="I37">
            <v>3.8</v>
          </cell>
        </row>
        <row r="38">
          <cell r="B38" t="str">
            <v>PINI</v>
          </cell>
          <cell r="C38" t="str">
            <v>TCPO PINI</v>
          </cell>
          <cell r="D38" t="str">
            <v>2C 14 13 07 00 00 00 13 05</v>
          </cell>
          <cell r="E38" t="str">
            <v>Parafuso lentilha 1/4 x 1/2"</v>
          </cell>
          <cell r="F38" t="str">
            <v>UNIDADE</v>
          </cell>
          <cell r="G38">
            <v>2.67</v>
          </cell>
          <cell r="H38">
            <v>0.27</v>
          </cell>
          <cell r="I38">
            <v>0.72</v>
          </cell>
        </row>
        <row r="39">
          <cell r="B39" t="str">
            <v>PINI</v>
          </cell>
          <cell r="C39" t="str">
            <v>TCPO PINI</v>
          </cell>
          <cell r="D39" t="str">
            <v>2C 14 13 07 00 00 00 13 1</v>
          </cell>
          <cell r="E39" t="str">
            <v>Suporte suspensão para tirante</v>
          </cell>
          <cell r="F39" t="str">
            <v>UNIDADE</v>
          </cell>
          <cell r="G39">
            <v>0.67</v>
          </cell>
          <cell r="H39">
            <v>2.0299999999999998</v>
          </cell>
          <cell r="I39">
            <v>1.36</v>
          </cell>
        </row>
        <row r="40">
          <cell r="B40" t="str">
            <v>PINI</v>
          </cell>
          <cell r="C40" t="str">
            <v>TCPO PINI</v>
          </cell>
          <cell r="D40" t="str">
            <v>2C 14 13 07 00 00 00 13 57</v>
          </cell>
          <cell r="E40" t="str">
            <v>Suporte suspensão vertical para eletrocalha 50 x 25 mm largura x aba</v>
          </cell>
          <cell r="F40" t="str">
            <v>UNIDADE</v>
          </cell>
          <cell r="G40">
            <v>0.67</v>
          </cell>
          <cell r="H40">
            <v>2.09</v>
          </cell>
          <cell r="I40">
            <v>1.4</v>
          </cell>
        </row>
        <row r="41">
          <cell r="B41" t="str">
            <v>PINI</v>
          </cell>
          <cell r="C41" t="str">
            <v>TCPO PINI</v>
          </cell>
          <cell r="D41" t="str">
            <v>2C 14 13 07 00 00 00 13 6</v>
          </cell>
          <cell r="E41" t="str">
            <v>Tala auto portante para emenda 25 mm</v>
          </cell>
          <cell r="F41" t="str">
            <v>UNIDADE</v>
          </cell>
          <cell r="G41">
            <v>0.66666999999999998</v>
          </cell>
          <cell r="H41">
            <v>1.41</v>
          </cell>
          <cell r="I41">
            <v>0.94</v>
          </cell>
        </row>
        <row r="42">
          <cell r="B42" t="str">
            <v>PINI</v>
          </cell>
          <cell r="C42" t="str">
            <v>TCPO PINI</v>
          </cell>
          <cell r="D42" t="str">
            <v>2C 14 13 07 00 00 00 20 12</v>
          </cell>
          <cell r="E42" t="str">
            <v>Tampa de encaixe para eletrocalha aço galvanizado perfurada ou lisa, 50 mm</v>
          </cell>
          <cell r="F42" t="str">
            <v>UNIDADE</v>
          </cell>
          <cell r="G42">
            <v>1.05</v>
          </cell>
          <cell r="H42">
            <v>6.03</v>
          </cell>
          <cell r="I42">
            <v>6.33</v>
          </cell>
        </row>
        <row r="43">
          <cell r="B43" t="str">
            <v>PINI</v>
          </cell>
          <cell r="C43" t="str">
            <v>TCPO PINI</v>
          </cell>
          <cell r="D43" t="str">
            <v>2C 14 13 09 28 07</v>
          </cell>
          <cell r="E43" t="str">
            <v>Eletrocalha aço galvanizado # 22, lisa tipo "U", sem tampa 50 x 25 mm</v>
          </cell>
          <cell r="F43" t="str">
            <v>UNIDADE</v>
          </cell>
          <cell r="G43">
            <v>1.2</v>
          </cell>
          <cell r="H43">
            <v>10.19</v>
          </cell>
          <cell r="I43">
            <v>12.23</v>
          </cell>
        </row>
        <row r="44">
          <cell r="G44" t="str">
            <v>TOTAL DO MATERIAL</v>
          </cell>
          <cell r="I44">
            <v>28.580000000000002</v>
          </cell>
        </row>
        <row r="46">
          <cell r="G46" t="str">
            <v>RESUMO</v>
          </cell>
        </row>
        <row r="47">
          <cell r="G47" t="str">
            <v>MÃO DE OBRA</v>
          </cell>
          <cell r="I47">
            <v>6.6899999999999995</v>
          </cell>
        </row>
        <row r="48">
          <cell r="G48" t="str">
            <v>MATERIAL</v>
          </cell>
          <cell r="I48">
            <v>28.580000000000002</v>
          </cell>
        </row>
        <row r="49">
          <cell r="G49" t="str">
            <v>CUSTO DIRETO</v>
          </cell>
          <cell r="I49">
            <v>35.270000000000003</v>
          </cell>
        </row>
        <row r="51">
          <cell r="B51" t="str">
            <v>COMP</v>
          </cell>
          <cell r="C51" t="str">
            <v>ITEM</v>
          </cell>
          <cell r="D51" t="str">
            <v>SERVIÇO</v>
          </cell>
          <cell r="F51" t="str">
            <v>UNIDADE</v>
          </cell>
          <cell r="G51" t="str">
            <v>CUSTO</v>
          </cell>
        </row>
        <row r="52">
          <cell r="B52">
            <v>3</v>
          </cell>
          <cell r="D52" t="str">
            <v>composição 3</v>
          </cell>
          <cell r="G52">
            <v>53.45</v>
          </cell>
        </row>
        <row r="54">
          <cell r="B54" t="str">
            <v>MÃO DE OBRA</v>
          </cell>
        </row>
        <row r="55">
          <cell r="B55" t="str">
            <v>TIPO</v>
          </cell>
          <cell r="C55" t="str">
            <v>ÓRGÃO</v>
          </cell>
          <cell r="D55" t="str">
            <v>CÓDIGO</v>
          </cell>
          <cell r="E55" t="str">
            <v>FUNÇÃO</v>
          </cell>
          <cell r="F55" t="str">
            <v>UNIDADE</v>
          </cell>
          <cell r="G55" t="str">
            <v>COEFICIENTE</v>
          </cell>
          <cell r="H55" t="str">
            <v>PREÇO UNIT</v>
          </cell>
          <cell r="I55" t="str">
            <v>VALOR TOTAL</v>
          </cell>
        </row>
        <row r="56">
          <cell r="B56" t="str">
            <v>I</v>
          </cell>
          <cell r="C56" t="str">
            <v>IOPES</v>
          </cell>
          <cell r="D56">
            <v>10101</v>
          </cell>
          <cell r="E56" t="str">
            <v>AJUDANTE (LABOR)</v>
          </cell>
          <cell r="F56" t="str">
            <v>H</v>
          </cell>
          <cell r="G56">
            <v>0.8</v>
          </cell>
          <cell r="H56">
            <v>5.67</v>
          </cell>
          <cell r="I56">
            <v>4.54</v>
          </cell>
        </row>
        <row r="57">
          <cell r="B57" t="str">
            <v>I</v>
          </cell>
          <cell r="C57" t="str">
            <v>IOPES</v>
          </cell>
          <cell r="D57">
            <v>10115</v>
          </cell>
          <cell r="E57" t="str">
            <v>ELETRICISTA (LABOR)</v>
          </cell>
          <cell r="F57" t="str">
            <v>H</v>
          </cell>
          <cell r="G57">
            <v>0.8</v>
          </cell>
          <cell r="H57">
            <v>6.72</v>
          </cell>
          <cell r="I57">
            <v>5.38</v>
          </cell>
        </row>
        <row r="58">
          <cell r="G58" t="str">
            <v>TOTAL DA MÃO DE OBRA</v>
          </cell>
          <cell r="I58">
            <v>9.92</v>
          </cell>
        </row>
        <row r="60">
          <cell r="B60" t="str">
            <v>MATERIAL</v>
          </cell>
        </row>
        <row r="61">
          <cell r="B61" t="str">
            <v>TIPO</v>
          </cell>
          <cell r="C61" t="str">
            <v>ÓRGÃO</v>
          </cell>
          <cell r="D61" t="str">
            <v>CÓDIGO</v>
          </cell>
          <cell r="E61" t="str">
            <v>DESCRIMINAÇÃO</v>
          </cell>
          <cell r="F61" t="str">
            <v>UNIDADE</v>
          </cell>
          <cell r="G61" t="str">
            <v>QUANTIDADE</v>
          </cell>
          <cell r="H61" t="str">
            <v>PREÇO UNIT</v>
          </cell>
          <cell r="I61" t="str">
            <v>VALOR TOTAL</v>
          </cell>
        </row>
        <row r="62">
          <cell r="B62" t="str">
            <v>PINI</v>
          </cell>
          <cell r="C62" t="str">
            <v>MERCADO</v>
          </cell>
          <cell r="D62">
            <v>2</v>
          </cell>
          <cell r="E62" t="str">
            <v>LAMPADA ARANDELA LED 15W TARTARUGA</v>
          </cell>
          <cell r="F62" t="str">
            <v>UNIDADE</v>
          </cell>
          <cell r="G62">
            <v>1</v>
          </cell>
          <cell r="H62">
            <v>43.53</v>
          </cell>
          <cell r="I62">
            <v>43.53</v>
          </cell>
        </row>
        <row r="63">
          <cell r="G63" t="str">
            <v>TOTAL DO MATERIAL</v>
          </cell>
          <cell r="I63">
            <v>43.53</v>
          </cell>
        </row>
        <row r="65">
          <cell r="G65" t="str">
            <v>RESUMO</v>
          </cell>
        </row>
        <row r="66">
          <cell r="G66" t="str">
            <v>MÃO DE OBRA</v>
          </cell>
          <cell r="I66">
            <v>9.92</v>
          </cell>
        </row>
        <row r="67">
          <cell r="G67" t="str">
            <v>MATERIAL</v>
          </cell>
          <cell r="I67">
            <v>43.53</v>
          </cell>
        </row>
        <row r="68">
          <cell r="G68" t="str">
            <v>CUSTO DIRETO</v>
          </cell>
          <cell r="I68">
            <v>53.45</v>
          </cell>
        </row>
        <row r="70">
          <cell r="B70" t="str">
            <v>COMP</v>
          </cell>
          <cell r="C70" t="str">
            <v>ITEM</v>
          </cell>
          <cell r="D70" t="str">
            <v>SERVIÇO</v>
          </cell>
          <cell r="F70" t="str">
            <v>UNIDADE</v>
          </cell>
          <cell r="G70" t="str">
            <v>CUSTO</v>
          </cell>
        </row>
        <row r="71">
          <cell r="B71">
            <v>4</v>
          </cell>
          <cell r="D71" t="str">
            <v>composição 4</v>
          </cell>
          <cell r="G71">
            <v>60.62</v>
          </cell>
        </row>
        <row r="73">
          <cell r="B73" t="str">
            <v>MÃO DE OBRA</v>
          </cell>
        </row>
        <row r="74">
          <cell r="B74" t="str">
            <v>TIPO</v>
          </cell>
          <cell r="C74" t="str">
            <v>ÓRGÃO</v>
          </cell>
          <cell r="D74" t="str">
            <v>CÓDIGO</v>
          </cell>
          <cell r="E74" t="str">
            <v>FUNÇÃO</v>
          </cell>
          <cell r="F74" t="str">
            <v>UNIDADE</v>
          </cell>
          <cell r="G74" t="str">
            <v>COEFICIENTE</v>
          </cell>
          <cell r="H74" t="str">
            <v>PREÇO UNIT</v>
          </cell>
          <cell r="I74" t="str">
            <v>VALOR TOTAL</v>
          </cell>
        </row>
        <row r="75">
          <cell r="B75" t="str">
            <v>I</v>
          </cell>
          <cell r="C75" t="str">
            <v>IOPES</v>
          </cell>
          <cell r="D75">
            <v>10101</v>
          </cell>
          <cell r="E75" t="str">
            <v>AJUDANTE (LABOR)</v>
          </cell>
          <cell r="F75" t="str">
            <v>H</v>
          </cell>
          <cell r="G75">
            <v>0.8</v>
          </cell>
          <cell r="H75">
            <v>5.67</v>
          </cell>
          <cell r="I75">
            <v>4.54</v>
          </cell>
        </row>
        <row r="76">
          <cell r="B76" t="str">
            <v>I</v>
          </cell>
          <cell r="C76" t="str">
            <v>IOPES</v>
          </cell>
          <cell r="D76">
            <v>10115</v>
          </cell>
          <cell r="E76" t="str">
            <v>ELETRICISTA (LABOR)</v>
          </cell>
          <cell r="F76" t="str">
            <v>H</v>
          </cell>
          <cell r="G76">
            <v>0.8</v>
          </cell>
          <cell r="H76">
            <v>6.72</v>
          </cell>
          <cell r="I76">
            <v>5.38</v>
          </cell>
        </row>
        <row r="77">
          <cell r="G77" t="str">
            <v>TOTAL DA MÃO DE OBRA</v>
          </cell>
          <cell r="I77">
            <v>9.92</v>
          </cell>
        </row>
        <row r="79">
          <cell r="B79" t="str">
            <v>MATERIAL</v>
          </cell>
        </row>
        <row r="80">
          <cell r="B80" t="str">
            <v>TIPO</v>
          </cell>
          <cell r="C80" t="str">
            <v>ÓRGÃO</v>
          </cell>
          <cell r="D80" t="str">
            <v>CÓDIGO</v>
          </cell>
          <cell r="E80" t="str">
            <v>DESCRIMINAÇÃO</v>
          </cell>
          <cell r="F80" t="str">
            <v>UNIDADE</v>
          </cell>
          <cell r="G80" t="str">
            <v>QUANTIDADE</v>
          </cell>
          <cell r="H80" t="str">
            <v>PREÇO UNIT</v>
          </cell>
          <cell r="I80" t="str">
            <v>VALOR TOTAL</v>
          </cell>
        </row>
        <row r="81">
          <cell r="B81" t="str">
            <v>PINI</v>
          </cell>
          <cell r="C81" t="str">
            <v>MERCADO</v>
          </cell>
          <cell r="D81">
            <v>3</v>
          </cell>
          <cell r="E81" t="str">
            <v>Plafon de Led Sobrepor 24W</v>
          </cell>
          <cell r="F81" t="str">
            <v>UNIDADE</v>
          </cell>
          <cell r="G81">
            <v>1</v>
          </cell>
          <cell r="H81">
            <v>50.7</v>
          </cell>
          <cell r="I81">
            <v>50.7</v>
          </cell>
        </row>
        <row r="82">
          <cell r="G82" t="str">
            <v>TOTAL DO MATERIAL</v>
          </cell>
          <cell r="I82">
            <v>50.7</v>
          </cell>
        </row>
        <row r="84">
          <cell r="G84" t="str">
            <v>RESUMO</v>
          </cell>
        </row>
        <row r="85">
          <cell r="G85" t="str">
            <v>MÃO DE OBRA</v>
          </cell>
          <cell r="I85">
            <v>9.92</v>
          </cell>
        </row>
        <row r="86">
          <cell r="G86" t="str">
            <v>MATERIAL</v>
          </cell>
          <cell r="I86">
            <v>50.7</v>
          </cell>
        </row>
        <row r="87">
          <cell r="G87" t="str">
            <v>CUSTO DIRETO</v>
          </cell>
          <cell r="I87">
            <v>60.62</v>
          </cell>
        </row>
        <row r="88">
          <cell r="B88" t="str">
            <v>COMP</v>
          </cell>
          <cell r="C88" t="str">
            <v>ITEM</v>
          </cell>
          <cell r="D88" t="str">
            <v>SERVIÇO</v>
          </cell>
          <cell r="F88" t="str">
            <v>UNIDADE</v>
          </cell>
          <cell r="G88" t="str">
            <v>CUSTO</v>
          </cell>
        </row>
        <row r="89">
          <cell r="B89">
            <v>5</v>
          </cell>
          <cell r="D89" t="str">
            <v>Interruptor de uma tecla simples 10A/250V, com placa 4x2", sobrepor, em condulete metálico</v>
          </cell>
          <cell r="F89" t="str">
            <v>Und</v>
          </cell>
          <cell r="G89">
            <v>28.77</v>
          </cell>
        </row>
        <row r="91">
          <cell r="B91" t="str">
            <v>MÃO DE OBRA</v>
          </cell>
        </row>
        <row r="92">
          <cell r="B92" t="str">
            <v>TIPO</v>
          </cell>
          <cell r="C92" t="str">
            <v>ÓRGÃO</v>
          </cell>
          <cell r="D92" t="str">
            <v>CÓDIGO</v>
          </cell>
          <cell r="E92" t="str">
            <v>FUNÇÃO</v>
          </cell>
          <cell r="F92" t="str">
            <v>UNIDADE</v>
          </cell>
          <cell r="G92" t="str">
            <v>COEFICIENTE</v>
          </cell>
          <cell r="H92" t="str">
            <v>PREÇO UNIT</v>
          </cell>
          <cell r="I92" t="str">
            <v>VALOR TOTAL</v>
          </cell>
        </row>
        <row r="93">
          <cell r="B93" t="str">
            <v>S</v>
          </cell>
          <cell r="C93" t="str">
            <v>IOPES</v>
          </cell>
          <cell r="D93">
            <v>10101</v>
          </cell>
          <cell r="E93" t="str">
            <v>AJUDANTE (LABOR)</v>
          </cell>
          <cell r="F93" t="str">
            <v>H</v>
          </cell>
          <cell r="G93">
            <v>0.26</v>
          </cell>
          <cell r="H93">
            <v>14.59</v>
          </cell>
          <cell r="I93">
            <v>3.79</v>
          </cell>
        </row>
        <row r="94">
          <cell r="B94" t="str">
            <v>S</v>
          </cell>
          <cell r="C94" t="str">
            <v>IOPES</v>
          </cell>
          <cell r="D94">
            <v>10115</v>
          </cell>
          <cell r="E94" t="str">
            <v>ELETRICISTA (LABOR)</v>
          </cell>
          <cell r="F94" t="str">
            <v>H</v>
          </cell>
          <cell r="G94">
            <v>0.26</v>
          </cell>
          <cell r="H94">
            <v>17.29</v>
          </cell>
          <cell r="I94">
            <v>4.5</v>
          </cell>
        </row>
        <row r="95">
          <cell r="G95" t="str">
            <v>TOTAL DA MÃO DE OBRA</v>
          </cell>
          <cell r="I95">
            <v>8.2899999999999991</v>
          </cell>
        </row>
        <row r="97">
          <cell r="B97" t="str">
            <v>MATERIAL</v>
          </cell>
        </row>
        <row r="98">
          <cell r="B98" t="str">
            <v>TIPO</v>
          </cell>
          <cell r="C98" t="str">
            <v>ÓRGÃO</v>
          </cell>
          <cell r="D98" t="str">
            <v>CÓDIGO</v>
          </cell>
          <cell r="E98" t="str">
            <v>DESCRIMINAÇÃO</v>
          </cell>
          <cell r="F98" t="str">
            <v>UNIDADE</v>
          </cell>
          <cell r="G98" t="str">
            <v>QUANTIDADE</v>
          </cell>
          <cell r="H98" t="str">
            <v>PREÇO UNIT</v>
          </cell>
          <cell r="I98" t="str">
            <v>VALOR TOTAL</v>
          </cell>
        </row>
        <row r="99">
          <cell r="B99" t="str">
            <v>I</v>
          </cell>
          <cell r="C99" t="str">
            <v>DER</v>
          </cell>
          <cell r="D99">
            <v>45501</v>
          </cell>
          <cell r="E99" t="str">
            <v>INTERRUPTOR (MODULO) 1 TECLA SIMPLES 10A/250V</v>
          </cell>
          <cell r="F99" t="str">
            <v>UNIDADE</v>
          </cell>
          <cell r="G99">
            <v>1</v>
          </cell>
          <cell r="H99">
            <v>8.07</v>
          </cell>
          <cell r="I99">
            <v>8.07</v>
          </cell>
        </row>
        <row r="100">
          <cell r="B100" t="str">
            <v>I</v>
          </cell>
          <cell r="C100" t="str">
            <v>DER</v>
          </cell>
          <cell r="D100">
            <v>42303</v>
          </cell>
          <cell r="E100" t="str">
            <v>CONDULETE ALUMINIO SEM ROSCA TIPO 'X' DIAM 3/4" C/ TAMPA COM VEDACAO</v>
          </cell>
          <cell r="F100" t="str">
            <v>UNIDADE</v>
          </cell>
          <cell r="G100">
            <v>1</v>
          </cell>
          <cell r="H100">
            <v>12.41</v>
          </cell>
          <cell r="I100">
            <v>12.41</v>
          </cell>
        </row>
        <row r="101">
          <cell r="G101" t="str">
            <v>TOTAL DO MATERIAL</v>
          </cell>
          <cell r="I101">
            <v>20.48</v>
          </cell>
        </row>
        <row r="103">
          <cell r="G103" t="str">
            <v>RESUMO</v>
          </cell>
        </row>
        <row r="104">
          <cell r="G104" t="str">
            <v>MÃO DE OBRA</v>
          </cell>
          <cell r="I104">
            <v>8.2899999999999991</v>
          </cell>
        </row>
        <row r="105">
          <cell r="G105" t="str">
            <v>MATERIAL</v>
          </cell>
          <cell r="I105">
            <v>20.48</v>
          </cell>
        </row>
        <row r="106">
          <cell r="G106" t="str">
            <v>CUSTO DIRETO</v>
          </cell>
          <cell r="I106">
            <v>28.77</v>
          </cell>
        </row>
        <row r="107">
          <cell r="B107" t="str">
            <v>COMP</v>
          </cell>
          <cell r="C107" t="str">
            <v>ITEM</v>
          </cell>
          <cell r="D107" t="str">
            <v>SERVIÇO</v>
          </cell>
          <cell r="F107" t="str">
            <v>UNIDADE</v>
          </cell>
          <cell r="G107" t="str">
            <v>CUSTO</v>
          </cell>
        </row>
        <row r="108">
          <cell r="B108">
            <v>6</v>
          </cell>
          <cell r="D108" t="str">
            <v>Interruptor de duas tecla simples 10A/250V, com placa 4x2", sobrepor, em condulete metálico</v>
          </cell>
          <cell r="F108" t="str">
            <v>Und</v>
          </cell>
          <cell r="G108">
            <v>41.94</v>
          </cell>
        </row>
        <row r="110">
          <cell r="B110" t="str">
            <v>MÃO DE OBRA</v>
          </cell>
        </row>
        <row r="111">
          <cell r="B111" t="str">
            <v>TIPO</v>
          </cell>
          <cell r="C111" t="str">
            <v>ÓRGÃO</v>
          </cell>
          <cell r="D111" t="str">
            <v>CÓDIGO</v>
          </cell>
          <cell r="E111" t="str">
            <v>FUNÇÃO</v>
          </cell>
          <cell r="F111" t="str">
            <v>UNIDADE</v>
          </cell>
          <cell r="G111" t="str">
            <v>COEFICIENTE</v>
          </cell>
          <cell r="H111" t="str">
            <v>PREÇO UNIT</v>
          </cell>
          <cell r="I111" t="str">
            <v>VALOR TOTAL</v>
          </cell>
        </row>
        <row r="112">
          <cell r="B112" t="str">
            <v>S</v>
          </cell>
          <cell r="C112" t="str">
            <v>IOPES</v>
          </cell>
          <cell r="D112">
            <v>10101</v>
          </cell>
          <cell r="E112" t="str">
            <v>AJUDANTE (LABOR)</v>
          </cell>
          <cell r="F112" t="str">
            <v>H</v>
          </cell>
          <cell r="G112">
            <v>0.42</v>
          </cell>
          <cell r="H112">
            <v>14.59</v>
          </cell>
          <cell r="I112">
            <v>6.13</v>
          </cell>
        </row>
        <row r="113">
          <cell r="B113" t="str">
            <v>S</v>
          </cell>
          <cell r="C113" t="str">
            <v>IOPES</v>
          </cell>
          <cell r="D113">
            <v>10115</v>
          </cell>
          <cell r="E113" t="str">
            <v>ELETRICISTA (LABOR)</v>
          </cell>
          <cell r="F113" t="str">
            <v>H</v>
          </cell>
          <cell r="G113">
            <v>0.42</v>
          </cell>
          <cell r="H113">
            <v>17.29</v>
          </cell>
          <cell r="I113">
            <v>7.26</v>
          </cell>
        </row>
        <row r="114">
          <cell r="G114" t="str">
            <v>TOTAL DA MÃO DE OBRA</v>
          </cell>
          <cell r="I114">
            <v>13.39</v>
          </cell>
        </row>
        <row r="116">
          <cell r="B116" t="str">
            <v>MATERIAL</v>
          </cell>
        </row>
        <row r="117">
          <cell r="B117" t="str">
            <v>TIPO</v>
          </cell>
          <cell r="C117" t="str">
            <v>ÓRGÃO</v>
          </cell>
          <cell r="D117" t="str">
            <v>CÓDIGO</v>
          </cell>
          <cell r="E117" t="str">
            <v>DESCRIMINAÇÃO</v>
          </cell>
          <cell r="F117" t="str">
            <v>UNIDADE</v>
          </cell>
          <cell r="G117" t="str">
            <v>QUANTIDADE</v>
          </cell>
          <cell r="H117" t="str">
            <v>PREÇO UNIT</v>
          </cell>
          <cell r="I117" t="str">
            <v>VALOR TOTAL</v>
          </cell>
        </row>
        <row r="118">
          <cell r="B118" t="str">
            <v>I</v>
          </cell>
          <cell r="C118" t="str">
            <v>DER</v>
          </cell>
          <cell r="D118">
            <v>45501</v>
          </cell>
          <cell r="E118" t="str">
            <v>INTERRUPTOR (MODULO) 1 TECLA SIMPLES 10A/250V</v>
          </cell>
          <cell r="F118" t="str">
            <v>UNIDADE</v>
          </cell>
          <cell r="G118">
            <v>2</v>
          </cell>
          <cell r="H118">
            <v>8.07</v>
          </cell>
          <cell r="I118">
            <v>16.14</v>
          </cell>
        </row>
        <row r="119">
          <cell r="B119" t="str">
            <v>I</v>
          </cell>
          <cell r="C119" t="str">
            <v>DER</v>
          </cell>
          <cell r="D119">
            <v>42303</v>
          </cell>
          <cell r="E119" t="str">
            <v>CONDULETE ALUMINIO SEM ROSCA TIPO 'X' DIAM 3/4" C/ TAMPA COM VEDACAO</v>
          </cell>
          <cell r="F119" t="str">
            <v>UNIDADE</v>
          </cell>
          <cell r="G119">
            <v>1</v>
          </cell>
          <cell r="H119">
            <v>12.41</v>
          </cell>
          <cell r="I119">
            <v>12.41</v>
          </cell>
        </row>
        <row r="120">
          <cell r="G120" t="str">
            <v>TOTAL DO MATERIAL</v>
          </cell>
          <cell r="I120">
            <v>28.55</v>
          </cell>
        </row>
        <row r="122">
          <cell r="G122" t="str">
            <v>RESUMO</v>
          </cell>
        </row>
        <row r="123">
          <cell r="G123" t="str">
            <v>MÃO DE OBRA</v>
          </cell>
          <cell r="I123">
            <v>13.39</v>
          </cell>
        </row>
        <row r="124">
          <cell r="G124" t="str">
            <v>MATERIAL</v>
          </cell>
          <cell r="I124">
            <v>28.55</v>
          </cell>
        </row>
        <row r="125">
          <cell r="G125" t="str">
            <v>CUSTO DIRETO</v>
          </cell>
          <cell r="I125">
            <v>41.94</v>
          </cell>
        </row>
        <row r="126">
          <cell r="B126" t="str">
            <v>COMP</v>
          </cell>
          <cell r="C126" t="str">
            <v>ITEM</v>
          </cell>
          <cell r="D126" t="str">
            <v>SERVIÇO</v>
          </cell>
          <cell r="F126" t="str">
            <v>UNIDADE</v>
          </cell>
          <cell r="G126" t="str">
            <v>CUSTO</v>
          </cell>
        </row>
        <row r="127">
          <cell r="B127">
            <v>7</v>
          </cell>
          <cell r="D127" t="str">
            <v>Interruptor de três tecla simples 10A/250V, com placa 4x2", sobrepor, em condulete metálico</v>
          </cell>
          <cell r="F127" t="str">
            <v>Und</v>
          </cell>
          <cell r="G127">
            <v>55.11</v>
          </cell>
        </row>
        <row r="129">
          <cell r="B129" t="str">
            <v>MÃO DE OBRA</v>
          </cell>
        </row>
        <row r="130">
          <cell r="B130" t="str">
            <v>TIPO</v>
          </cell>
          <cell r="C130" t="str">
            <v>ÓRGÃO</v>
          </cell>
          <cell r="D130" t="str">
            <v>CÓDIGO</v>
          </cell>
          <cell r="E130" t="str">
            <v>FUNÇÃO</v>
          </cell>
          <cell r="F130" t="str">
            <v>UNIDADE</v>
          </cell>
          <cell r="G130" t="str">
            <v>COEFICIENTE</v>
          </cell>
          <cell r="H130" t="str">
            <v>PREÇO UNIT</v>
          </cell>
          <cell r="I130" t="str">
            <v>VALOR TOTAL</v>
          </cell>
        </row>
        <row r="131">
          <cell r="B131" t="str">
            <v>S</v>
          </cell>
          <cell r="C131" t="str">
            <v>IOPES</v>
          </cell>
          <cell r="D131">
            <v>10101</v>
          </cell>
          <cell r="E131" t="str">
            <v>AJUDANTE (LABOR)</v>
          </cell>
          <cell r="F131" t="str">
            <v>H</v>
          </cell>
          <cell r="G131">
            <v>0.57999999999999996</v>
          </cell>
          <cell r="H131">
            <v>14.59</v>
          </cell>
          <cell r="I131">
            <v>8.4600000000000009</v>
          </cell>
        </row>
        <row r="132">
          <cell r="B132" t="str">
            <v>S</v>
          </cell>
          <cell r="C132" t="str">
            <v>IOPES</v>
          </cell>
          <cell r="D132">
            <v>10115</v>
          </cell>
          <cell r="E132" t="str">
            <v>ELETRICISTA (LABOR)</v>
          </cell>
          <cell r="F132" t="str">
            <v>H</v>
          </cell>
          <cell r="G132">
            <v>0.57999999999999996</v>
          </cell>
          <cell r="H132">
            <v>17.29</v>
          </cell>
          <cell r="I132">
            <v>10.029999999999999</v>
          </cell>
        </row>
        <row r="133">
          <cell r="G133" t="str">
            <v>TOTAL DA MÃO DE OBRA</v>
          </cell>
          <cell r="I133">
            <v>18.490000000000002</v>
          </cell>
        </row>
        <row r="135">
          <cell r="B135" t="str">
            <v>MATERIAL</v>
          </cell>
        </row>
        <row r="136">
          <cell r="B136" t="str">
            <v>TIPO</v>
          </cell>
          <cell r="C136" t="str">
            <v>ÓRGÃO</v>
          </cell>
          <cell r="D136" t="str">
            <v>CÓDIGO</v>
          </cell>
          <cell r="E136" t="str">
            <v>DESCRIMINAÇÃO</v>
          </cell>
          <cell r="F136" t="str">
            <v>UNIDADE</v>
          </cell>
          <cell r="G136" t="str">
            <v>QUANTIDADE</v>
          </cell>
          <cell r="H136" t="str">
            <v>PREÇO UNIT</v>
          </cell>
          <cell r="I136" t="str">
            <v>VALOR TOTAL</v>
          </cell>
        </row>
        <row r="137">
          <cell r="B137" t="str">
            <v>I</v>
          </cell>
          <cell r="C137" t="str">
            <v>DER</v>
          </cell>
          <cell r="D137">
            <v>45501</v>
          </cell>
          <cell r="E137" t="str">
            <v>INTERRUPTOR (MODULO) 1 TECLA SIMPLES 10A/250V</v>
          </cell>
          <cell r="F137" t="str">
            <v>UNIDADE</v>
          </cell>
          <cell r="G137">
            <v>3</v>
          </cell>
          <cell r="H137">
            <v>8.07</v>
          </cell>
          <cell r="I137">
            <v>24.21</v>
          </cell>
        </row>
        <row r="138">
          <cell r="B138" t="str">
            <v>I</v>
          </cell>
          <cell r="C138" t="str">
            <v>DER</v>
          </cell>
          <cell r="D138">
            <v>42303</v>
          </cell>
          <cell r="E138" t="str">
            <v>CONDULETE ALUMINIO SEM ROSCA TIPO 'X' DIAM 3/4" C/ TAMPA COM VEDACAO</v>
          </cell>
          <cell r="F138" t="str">
            <v>UNIDADE</v>
          </cell>
          <cell r="G138">
            <v>1</v>
          </cell>
          <cell r="H138">
            <v>12.41</v>
          </cell>
          <cell r="I138">
            <v>12.41</v>
          </cell>
        </row>
        <row r="139">
          <cell r="G139" t="str">
            <v>TOTAL DO MATERIAL</v>
          </cell>
          <cell r="I139">
            <v>36.620000000000005</v>
          </cell>
        </row>
        <row r="141">
          <cell r="G141" t="str">
            <v>RESUMO</v>
          </cell>
        </row>
        <row r="142">
          <cell r="G142" t="str">
            <v>MÃO DE OBRA</v>
          </cell>
          <cell r="I142">
            <v>18.490000000000002</v>
          </cell>
        </row>
        <row r="143">
          <cell r="G143" t="str">
            <v>MATERIAL</v>
          </cell>
          <cell r="I143">
            <v>36.620000000000005</v>
          </cell>
        </row>
        <row r="144">
          <cell r="G144" t="str">
            <v>CUSTO DIRETO</v>
          </cell>
          <cell r="I144">
            <v>55.11</v>
          </cell>
        </row>
        <row r="145">
          <cell r="B145" t="str">
            <v>COMP</v>
          </cell>
          <cell r="C145" t="str">
            <v>ITEM</v>
          </cell>
          <cell r="D145" t="str">
            <v>SERVIÇO</v>
          </cell>
          <cell r="F145" t="str">
            <v>UNIDADE</v>
          </cell>
          <cell r="G145" t="str">
            <v>CUSTO</v>
          </cell>
        </row>
        <row r="146">
          <cell r="B146">
            <v>8</v>
          </cell>
          <cell r="D146" t="str">
            <v>Tomada Padrão Brasileiro, 2 Polos + Terra, 10A,em condulete metálico, sobrepor</v>
          </cell>
          <cell r="F146" t="str">
            <v>Und</v>
          </cell>
          <cell r="G146">
            <v>37.25</v>
          </cell>
        </row>
      </sheetData>
      <sheetData sheetId="10">
        <row r="5">
          <cell r="B5">
            <v>1</v>
          </cell>
          <cell r="C5" t="str">
            <v>Interruptor tetrapolar DR (3 fases/neutro - In 30mA) - DIN - 63A</v>
          </cell>
          <cell r="D5" t="str">
            <v>UNIDADE</v>
          </cell>
          <cell r="E5">
            <v>169.1</v>
          </cell>
        </row>
        <row r="7">
          <cell r="C7" t="str">
            <v>EMPRESA</v>
          </cell>
          <cell r="D7" t="str">
            <v>UNIDADE</v>
          </cell>
          <cell r="E7" t="str">
            <v>PREÇO</v>
          </cell>
        </row>
        <row r="8">
          <cell r="B8" t="str">
            <v>1.1</v>
          </cell>
          <cell r="C8" t="str">
            <v>DIMENSIONAL</v>
          </cell>
          <cell r="D8" t="str">
            <v>UNIDADE</v>
          </cell>
          <cell r="E8">
            <v>141.25</v>
          </cell>
        </row>
        <row r="9">
          <cell r="B9" t="str">
            <v>1.2</v>
          </cell>
          <cell r="C9" t="str">
            <v>LEROMERLIM</v>
          </cell>
          <cell r="D9" t="str">
            <v>UNIDADE</v>
          </cell>
          <cell r="E9">
            <v>199.9</v>
          </cell>
        </row>
        <row r="10">
          <cell r="B10" t="str">
            <v>1.3</v>
          </cell>
          <cell r="C10" t="str">
            <v>MAGAZINE LUIZA</v>
          </cell>
          <cell r="D10" t="str">
            <v>UNIDADE</v>
          </cell>
          <cell r="E10">
            <v>166.16</v>
          </cell>
        </row>
        <row r="11">
          <cell r="D11" t="str">
            <v>ADOTADO</v>
          </cell>
          <cell r="E11">
            <v>169.1</v>
          </cell>
        </row>
        <row r="13">
          <cell r="B13" t="str">
            <v>COTAÇÃO</v>
          </cell>
          <cell r="C13" t="str">
            <v>SERVIÇO</v>
          </cell>
          <cell r="D13" t="str">
            <v>UNIDADE</v>
          </cell>
          <cell r="E13" t="str">
            <v>ADOTADO</v>
          </cell>
        </row>
        <row r="14">
          <cell r="B14">
            <v>2</v>
          </cell>
          <cell r="C14" t="str">
            <v>LAMPADA ARANDELA LED 15W TARTARUGA</v>
          </cell>
          <cell r="D14" t="str">
            <v>UNIDADE</v>
          </cell>
          <cell r="E14">
            <v>43.53</v>
          </cell>
        </row>
        <row r="16">
          <cell r="C16" t="str">
            <v>EMPRESA</v>
          </cell>
          <cell r="D16" t="str">
            <v>UNIDADE</v>
          </cell>
          <cell r="E16" t="str">
            <v>PREÇO</v>
          </cell>
        </row>
        <row r="17">
          <cell r="B17" t="str">
            <v>2.1</v>
          </cell>
          <cell r="C17" t="str">
            <v>magazine luiza</v>
          </cell>
          <cell r="D17" t="str">
            <v>UNIDADE</v>
          </cell>
          <cell r="E17">
            <v>45.8</v>
          </cell>
        </row>
        <row r="18">
          <cell r="B18" t="str">
            <v>2.2</v>
          </cell>
          <cell r="C18" t="str">
            <v>leroy merlim</v>
          </cell>
          <cell r="D18" t="str">
            <v>UNIDADE</v>
          </cell>
          <cell r="E18">
            <v>47.9</v>
          </cell>
        </row>
        <row r="19">
          <cell r="B19" t="str">
            <v>2.3</v>
          </cell>
          <cell r="C19" t="str">
            <v>zero41led</v>
          </cell>
          <cell r="D19" t="str">
            <v>UNIDADE</v>
          </cell>
          <cell r="E19">
            <v>36.9</v>
          </cell>
        </row>
        <row r="20">
          <cell r="D20" t="str">
            <v>ADOTADO</v>
          </cell>
          <cell r="E20">
            <v>43.53</v>
          </cell>
        </row>
        <row r="22">
          <cell r="B22" t="str">
            <v>COTAÇÃO</v>
          </cell>
          <cell r="C22" t="str">
            <v>SERVIÇO</v>
          </cell>
          <cell r="D22" t="str">
            <v>UNIDADE</v>
          </cell>
          <cell r="E22" t="str">
            <v>ADOTADO</v>
          </cell>
        </row>
        <row r="23">
          <cell r="B23">
            <v>3</v>
          </cell>
          <cell r="C23" t="str">
            <v>Plafon de Led Sobrepor 24W</v>
          </cell>
          <cell r="E23">
            <v>50.7</v>
          </cell>
        </row>
        <row r="25">
          <cell r="C25" t="str">
            <v>EMPRESA</v>
          </cell>
          <cell r="D25" t="str">
            <v>UNIDADE</v>
          </cell>
          <cell r="E25" t="str">
            <v>PREÇO</v>
          </cell>
        </row>
        <row r="26">
          <cell r="B26" t="str">
            <v>3.1</v>
          </cell>
          <cell r="C26" t="str">
            <v>yamamura</v>
          </cell>
          <cell r="D26" t="str">
            <v>UNIDADE</v>
          </cell>
          <cell r="E26">
            <v>52.9</v>
          </cell>
        </row>
        <row r="27">
          <cell r="B27" t="str">
            <v>3.2</v>
          </cell>
          <cell r="C27" t="str">
            <v>amazon</v>
          </cell>
          <cell r="D27" t="str">
            <v>UNIDADE</v>
          </cell>
          <cell r="E27">
            <v>49.29</v>
          </cell>
        </row>
        <row r="28">
          <cell r="B28" t="str">
            <v>3.3</v>
          </cell>
          <cell r="C28" t="str">
            <v>extra</v>
          </cell>
          <cell r="D28" t="str">
            <v>UNIDADE</v>
          </cell>
          <cell r="E28">
            <v>49.9</v>
          </cell>
        </row>
        <row r="29">
          <cell r="D29" t="str">
            <v>ADOTADO</v>
          </cell>
          <cell r="E29">
            <v>50.7</v>
          </cell>
        </row>
      </sheetData>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www.iluminim.com.br/refletor-holofote-microled-slim-30w-branco-frio-ip66?utm_source=Site&amp;utm_medium=GoogleMerchant&amp;utm_campaign=GoogleMerchant&amp;gclid=Cj0KCQjwz96WBhC8ARIsAATR251C8NlFq1W2uNsBQ_uvDI_ZzPdMrNhpN2WjpkbQb3HfmcjgaBqDoOcaAtVTEALw_wc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4FF60-0670-4CF4-A7A5-9C163ECA0403}">
  <sheetPr>
    <tabColor theme="9" tint="-0.249977111117893"/>
  </sheetPr>
  <dimension ref="A1:H44"/>
  <sheetViews>
    <sheetView showGridLines="0" view="pageBreakPreview" topLeftCell="A10" zoomScaleNormal="100" zoomScaleSheetLayoutView="100" workbookViewId="0">
      <selection activeCell="F46" sqref="F46"/>
    </sheetView>
  </sheetViews>
  <sheetFormatPr defaultRowHeight="12.75"/>
  <cols>
    <col min="1" max="1" width="11" style="29" bestFit="1" customWidth="1"/>
    <col min="2" max="2" width="44" style="29" customWidth="1"/>
    <col min="3" max="3" width="13.7109375" style="31" customWidth="1"/>
    <col min="4" max="4" width="5.140625" style="29" customWidth="1"/>
    <col min="5" max="5" width="8.5703125" style="29" customWidth="1"/>
    <col min="6" max="6" width="8.85546875" style="29" customWidth="1"/>
    <col min="7" max="256" width="9.140625" style="29"/>
    <col min="257" max="257" width="11" style="29" bestFit="1" customWidth="1"/>
    <col min="258" max="258" width="40.42578125" style="29" customWidth="1"/>
    <col min="259" max="259" width="11.7109375" style="29" customWidth="1"/>
    <col min="260" max="260" width="3.140625" style="29" bestFit="1" customWidth="1"/>
    <col min="261" max="261" width="11" style="29" bestFit="1" customWidth="1"/>
    <col min="262" max="262" width="34.42578125" style="29" customWidth="1"/>
    <col min="263" max="512" width="9.140625" style="29"/>
    <col min="513" max="513" width="11" style="29" bestFit="1" customWidth="1"/>
    <col min="514" max="514" width="40.42578125" style="29" customWidth="1"/>
    <col min="515" max="515" width="11.7109375" style="29" customWidth="1"/>
    <col min="516" max="516" width="3.140625" style="29" bestFit="1" customWidth="1"/>
    <col min="517" max="517" width="11" style="29" bestFit="1" customWidth="1"/>
    <col min="518" max="518" width="34.42578125" style="29" customWidth="1"/>
    <col min="519" max="768" width="9.140625" style="29"/>
    <col min="769" max="769" width="11" style="29" bestFit="1" customWidth="1"/>
    <col min="770" max="770" width="40.42578125" style="29" customWidth="1"/>
    <col min="771" max="771" width="11.7109375" style="29" customWidth="1"/>
    <col min="772" max="772" width="3.140625" style="29" bestFit="1" customWidth="1"/>
    <col min="773" max="773" width="11" style="29" bestFit="1" customWidth="1"/>
    <col min="774" max="774" width="34.42578125" style="29" customWidth="1"/>
    <col min="775" max="1024" width="9.140625" style="29"/>
    <col min="1025" max="1025" width="11" style="29" bestFit="1" customWidth="1"/>
    <col min="1026" max="1026" width="40.42578125" style="29" customWidth="1"/>
    <col min="1027" max="1027" width="11.7109375" style="29" customWidth="1"/>
    <col min="1028" max="1028" width="3.140625" style="29" bestFit="1" customWidth="1"/>
    <col min="1029" max="1029" width="11" style="29" bestFit="1" customWidth="1"/>
    <col min="1030" max="1030" width="34.42578125" style="29" customWidth="1"/>
    <col min="1031" max="1280" width="9.140625" style="29"/>
    <col min="1281" max="1281" width="11" style="29" bestFit="1" customWidth="1"/>
    <col min="1282" max="1282" width="40.42578125" style="29" customWidth="1"/>
    <col min="1283" max="1283" width="11.7109375" style="29" customWidth="1"/>
    <col min="1284" max="1284" width="3.140625" style="29" bestFit="1" customWidth="1"/>
    <col min="1285" max="1285" width="11" style="29" bestFit="1" customWidth="1"/>
    <col min="1286" max="1286" width="34.42578125" style="29" customWidth="1"/>
    <col min="1287" max="1536" width="9.140625" style="29"/>
    <col min="1537" max="1537" width="11" style="29" bestFit="1" customWidth="1"/>
    <col min="1538" max="1538" width="40.42578125" style="29" customWidth="1"/>
    <col min="1539" max="1539" width="11.7109375" style="29" customWidth="1"/>
    <col min="1540" max="1540" width="3.140625" style="29" bestFit="1" customWidth="1"/>
    <col min="1541" max="1541" width="11" style="29" bestFit="1" customWidth="1"/>
    <col min="1542" max="1542" width="34.42578125" style="29" customWidth="1"/>
    <col min="1543" max="1792" width="9.140625" style="29"/>
    <col min="1793" max="1793" width="11" style="29" bestFit="1" customWidth="1"/>
    <col min="1794" max="1794" width="40.42578125" style="29" customWidth="1"/>
    <col min="1795" max="1795" width="11.7109375" style="29" customWidth="1"/>
    <col min="1796" max="1796" width="3.140625" style="29" bestFit="1" customWidth="1"/>
    <col min="1797" max="1797" width="11" style="29" bestFit="1" customWidth="1"/>
    <col min="1798" max="1798" width="34.42578125" style="29" customWidth="1"/>
    <col min="1799" max="2048" width="9.140625" style="29"/>
    <col min="2049" max="2049" width="11" style="29" bestFit="1" customWidth="1"/>
    <col min="2050" max="2050" width="40.42578125" style="29" customWidth="1"/>
    <col min="2051" max="2051" width="11.7109375" style="29" customWidth="1"/>
    <col min="2052" max="2052" width="3.140625" style="29" bestFit="1" customWidth="1"/>
    <col min="2053" max="2053" width="11" style="29" bestFit="1" customWidth="1"/>
    <col min="2054" max="2054" width="34.42578125" style="29" customWidth="1"/>
    <col min="2055" max="2304" width="9.140625" style="29"/>
    <col min="2305" max="2305" width="11" style="29" bestFit="1" customWidth="1"/>
    <col min="2306" max="2306" width="40.42578125" style="29" customWidth="1"/>
    <col min="2307" max="2307" width="11.7109375" style="29" customWidth="1"/>
    <col min="2308" max="2308" width="3.140625" style="29" bestFit="1" customWidth="1"/>
    <col min="2309" max="2309" width="11" style="29" bestFit="1" customWidth="1"/>
    <col min="2310" max="2310" width="34.42578125" style="29" customWidth="1"/>
    <col min="2311" max="2560" width="9.140625" style="29"/>
    <col min="2561" max="2561" width="11" style="29" bestFit="1" customWidth="1"/>
    <col min="2562" max="2562" width="40.42578125" style="29" customWidth="1"/>
    <col min="2563" max="2563" width="11.7109375" style="29" customWidth="1"/>
    <col min="2564" max="2564" width="3.140625" style="29" bestFit="1" customWidth="1"/>
    <col min="2565" max="2565" width="11" style="29" bestFit="1" customWidth="1"/>
    <col min="2566" max="2566" width="34.42578125" style="29" customWidth="1"/>
    <col min="2567" max="2816" width="9.140625" style="29"/>
    <col min="2817" max="2817" width="11" style="29" bestFit="1" customWidth="1"/>
    <col min="2818" max="2818" width="40.42578125" style="29" customWidth="1"/>
    <col min="2819" max="2819" width="11.7109375" style="29" customWidth="1"/>
    <col min="2820" max="2820" width="3.140625" style="29" bestFit="1" customWidth="1"/>
    <col min="2821" max="2821" width="11" style="29" bestFit="1" customWidth="1"/>
    <col min="2822" max="2822" width="34.42578125" style="29" customWidth="1"/>
    <col min="2823" max="3072" width="9.140625" style="29"/>
    <col min="3073" max="3073" width="11" style="29" bestFit="1" customWidth="1"/>
    <col min="3074" max="3074" width="40.42578125" style="29" customWidth="1"/>
    <col min="3075" max="3075" width="11.7109375" style="29" customWidth="1"/>
    <col min="3076" max="3076" width="3.140625" style="29" bestFit="1" customWidth="1"/>
    <col min="3077" max="3077" width="11" style="29" bestFit="1" customWidth="1"/>
    <col min="3078" max="3078" width="34.42578125" style="29" customWidth="1"/>
    <col min="3079" max="3328" width="9.140625" style="29"/>
    <col min="3329" max="3329" width="11" style="29" bestFit="1" customWidth="1"/>
    <col min="3330" max="3330" width="40.42578125" style="29" customWidth="1"/>
    <col min="3331" max="3331" width="11.7109375" style="29" customWidth="1"/>
    <col min="3332" max="3332" width="3.140625" style="29" bestFit="1" customWidth="1"/>
    <col min="3333" max="3333" width="11" style="29" bestFit="1" customWidth="1"/>
    <col min="3334" max="3334" width="34.42578125" style="29" customWidth="1"/>
    <col min="3335" max="3584" width="9.140625" style="29"/>
    <col min="3585" max="3585" width="11" style="29" bestFit="1" customWidth="1"/>
    <col min="3586" max="3586" width="40.42578125" style="29" customWidth="1"/>
    <col min="3587" max="3587" width="11.7109375" style="29" customWidth="1"/>
    <col min="3588" max="3588" width="3.140625" style="29" bestFit="1" customWidth="1"/>
    <col min="3589" max="3589" width="11" style="29" bestFit="1" customWidth="1"/>
    <col min="3590" max="3590" width="34.42578125" style="29" customWidth="1"/>
    <col min="3591" max="3840" width="9.140625" style="29"/>
    <col min="3841" max="3841" width="11" style="29" bestFit="1" customWidth="1"/>
    <col min="3842" max="3842" width="40.42578125" style="29" customWidth="1"/>
    <col min="3843" max="3843" width="11.7109375" style="29" customWidth="1"/>
    <col min="3844" max="3844" width="3.140625" style="29" bestFit="1" customWidth="1"/>
    <col min="3845" max="3845" width="11" style="29" bestFit="1" customWidth="1"/>
    <col min="3846" max="3846" width="34.42578125" style="29" customWidth="1"/>
    <col min="3847" max="4096" width="9.140625" style="29"/>
    <col min="4097" max="4097" width="11" style="29" bestFit="1" customWidth="1"/>
    <col min="4098" max="4098" width="40.42578125" style="29" customWidth="1"/>
    <col min="4099" max="4099" width="11.7109375" style="29" customWidth="1"/>
    <col min="4100" max="4100" width="3.140625" style="29" bestFit="1" customWidth="1"/>
    <col min="4101" max="4101" width="11" style="29" bestFit="1" customWidth="1"/>
    <col min="4102" max="4102" width="34.42578125" style="29" customWidth="1"/>
    <col min="4103" max="4352" width="9.140625" style="29"/>
    <col min="4353" max="4353" width="11" style="29" bestFit="1" customWidth="1"/>
    <col min="4354" max="4354" width="40.42578125" style="29" customWidth="1"/>
    <col min="4355" max="4355" width="11.7109375" style="29" customWidth="1"/>
    <col min="4356" max="4356" width="3.140625" style="29" bestFit="1" customWidth="1"/>
    <col min="4357" max="4357" width="11" style="29" bestFit="1" customWidth="1"/>
    <col min="4358" max="4358" width="34.42578125" style="29" customWidth="1"/>
    <col min="4359" max="4608" width="9.140625" style="29"/>
    <col min="4609" max="4609" width="11" style="29" bestFit="1" customWidth="1"/>
    <col min="4610" max="4610" width="40.42578125" style="29" customWidth="1"/>
    <col min="4611" max="4611" width="11.7109375" style="29" customWidth="1"/>
    <col min="4612" max="4612" width="3.140625" style="29" bestFit="1" customWidth="1"/>
    <col min="4613" max="4613" width="11" style="29" bestFit="1" customWidth="1"/>
    <col min="4614" max="4614" width="34.42578125" style="29" customWidth="1"/>
    <col min="4615" max="4864" width="9.140625" style="29"/>
    <col min="4865" max="4865" width="11" style="29" bestFit="1" customWidth="1"/>
    <col min="4866" max="4866" width="40.42578125" style="29" customWidth="1"/>
    <col min="4867" max="4867" width="11.7109375" style="29" customWidth="1"/>
    <col min="4868" max="4868" width="3.140625" style="29" bestFit="1" customWidth="1"/>
    <col min="4869" max="4869" width="11" style="29" bestFit="1" customWidth="1"/>
    <col min="4870" max="4870" width="34.42578125" style="29" customWidth="1"/>
    <col min="4871" max="5120" width="9.140625" style="29"/>
    <col min="5121" max="5121" width="11" style="29" bestFit="1" customWidth="1"/>
    <col min="5122" max="5122" width="40.42578125" style="29" customWidth="1"/>
    <col min="5123" max="5123" width="11.7109375" style="29" customWidth="1"/>
    <col min="5124" max="5124" width="3.140625" style="29" bestFit="1" customWidth="1"/>
    <col min="5125" max="5125" width="11" style="29" bestFit="1" customWidth="1"/>
    <col min="5126" max="5126" width="34.42578125" style="29" customWidth="1"/>
    <col min="5127" max="5376" width="9.140625" style="29"/>
    <col min="5377" max="5377" width="11" style="29" bestFit="1" customWidth="1"/>
    <col min="5378" max="5378" width="40.42578125" style="29" customWidth="1"/>
    <col min="5379" max="5379" width="11.7109375" style="29" customWidth="1"/>
    <col min="5380" max="5380" width="3.140625" style="29" bestFit="1" customWidth="1"/>
    <col min="5381" max="5381" width="11" style="29" bestFit="1" customWidth="1"/>
    <col min="5382" max="5382" width="34.42578125" style="29" customWidth="1"/>
    <col min="5383" max="5632" width="9.140625" style="29"/>
    <col min="5633" max="5633" width="11" style="29" bestFit="1" customWidth="1"/>
    <col min="5634" max="5634" width="40.42578125" style="29" customWidth="1"/>
    <col min="5635" max="5635" width="11.7109375" style="29" customWidth="1"/>
    <col min="5636" max="5636" width="3.140625" style="29" bestFit="1" customWidth="1"/>
    <col min="5637" max="5637" width="11" style="29" bestFit="1" customWidth="1"/>
    <col min="5638" max="5638" width="34.42578125" style="29" customWidth="1"/>
    <col min="5639" max="5888" width="9.140625" style="29"/>
    <col min="5889" max="5889" width="11" style="29" bestFit="1" customWidth="1"/>
    <col min="5890" max="5890" width="40.42578125" style="29" customWidth="1"/>
    <col min="5891" max="5891" width="11.7109375" style="29" customWidth="1"/>
    <col min="5892" max="5892" width="3.140625" style="29" bestFit="1" customWidth="1"/>
    <col min="5893" max="5893" width="11" style="29" bestFit="1" customWidth="1"/>
    <col min="5894" max="5894" width="34.42578125" style="29" customWidth="1"/>
    <col min="5895" max="6144" width="9.140625" style="29"/>
    <col min="6145" max="6145" width="11" style="29" bestFit="1" customWidth="1"/>
    <col min="6146" max="6146" width="40.42578125" style="29" customWidth="1"/>
    <col min="6147" max="6147" width="11.7109375" style="29" customWidth="1"/>
    <col min="6148" max="6148" width="3.140625" style="29" bestFit="1" customWidth="1"/>
    <col min="6149" max="6149" width="11" style="29" bestFit="1" customWidth="1"/>
    <col min="6150" max="6150" width="34.42578125" style="29" customWidth="1"/>
    <col min="6151" max="6400" width="9.140625" style="29"/>
    <col min="6401" max="6401" width="11" style="29" bestFit="1" customWidth="1"/>
    <col min="6402" max="6402" width="40.42578125" style="29" customWidth="1"/>
    <col min="6403" max="6403" width="11.7109375" style="29" customWidth="1"/>
    <col min="6404" max="6404" width="3.140625" style="29" bestFit="1" customWidth="1"/>
    <col min="6405" max="6405" width="11" style="29" bestFit="1" customWidth="1"/>
    <col min="6406" max="6406" width="34.42578125" style="29" customWidth="1"/>
    <col min="6407" max="6656" width="9.140625" style="29"/>
    <col min="6657" max="6657" width="11" style="29" bestFit="1" customWidth="1"/>
    <col min="6658" max="6658" width="40.42578125" style="29" customWidth="1"/>
    <col min="6659" max="6659" width="11.7109375" style="29" customWidth="1"/>
    <col min="6660" max="6660" width="3.140625" style="29" bestFit="1" customWidth="1"/>
    <col min="6661" max="6661" width="11" style="29" bestFit="1" customWidth="1"/>
    <col min="6662" max="6662" width="34.42578125" style="29" customWidth="1"/>
    <col min="6663" max="6912" width="9.140625" style="29"/>
    <col min="6913" max="6913" width="11" style="29" bestFit="1" customWidth="1"/>
    <col min="6914" max="6914" width="40.42578125" style="29" customWidth="1"/>
    <col min="6915" max="6915" width="11.7109375" style="29" customWidth="1"/>
    <col min="6916" max="6916" width="3.140625" style="29" bestFit="1" customWidth="1"/>
    <col min="6917" max="6917" width="11" style="29" bestFit="1" customWidth="1"/>
    <col min="6918" max="6918" width="34.42578125" style="29" customWidth="1"/>
    <col min="6919" max="7168" width="9.140625" style="29"/>
    <col min="7169" max="7169" width="11" style="29" bestFit="1" customWidth="1"/>
    <col min="7170" max="7170" width="40.42578125" style="29" customWidth="1"/>
    <col min="7171" max="7171" width="11.7109375" style="29" customWidth="1"/>
    <col min="7172" max="7172" width="3.140625" style="29" bestFit="1" customWidth="1"/>
    <col min="7173" max="7173" width="11" style="29" bestFit="1" customWidth="1"/>
    <col min="7174" max="7174" width="34.42578125" style="29" customWidth="1"/>
    <col min="7175" max="7424" width="9.140625" style="29"/>
    <col min="7425" max="7425" width="11" style="29" bestFit="1" customWidth="1"/>
    <col min="7426" max="7426" width="40.42578125" style="29" customWidth="1"/>
    <col min="7427" max="7427" width="11.7109375" style="29" customWidth="1"/>
    <col min="7428" max="7428" width="3.140625" style="29" bestFit="1" customWidth="1"/>
    <col min="7429" max="7429" width="11" style="29" bestFit="1" customWidth="1"/>
    <col min="7430" max="7430" width="34.42578125" style="29" customWidth="1"/>
    <col min="7431" max="7680" width="9.140625" style="29"/>
    <col min="7681" max="7681" width="11" style="29" bestFit="1" customWidth="1"/>
    <col min="7682" max="7682" width="40.42578125" style="29" customWidth="1"/>
    <col min="7683" max="7683" width="11.7109375" style="29" customWidth="1"/>
    <col min="7684" max="7684" width="3.140625" style="29" bestFit="1" customWidth="1"/>
    <col min="7685" max="7685" width="11" style="29" bestFit="1" customWidth="1"/>
    <col min="7686" max="7686" width="34.42578125" style="29" customWidth="1"/>
    <col min="7687" max="7936" width="9.140625" style="29"/>
    <col min="7937" max="7937" width="11" style="29" bestFit="1" customWidth="1"/>
    <col min="7938" max="7938" width="40.42578125" style="29" customWidth="1"/>
    <col min="7939" max="7939" width="11.7109375" style="29" customWidth="1"/>
    <col min="7940" max="7940" width="3.140625" style="29" bestFit="1" customWidth="1"/>
    <col min="7941" max="7941" width="11" style="29" bestFit="1" customWidth="1"/>
    <col min="7942" max="7942" width="34.42578125" style="29" customWidth="1"/>
    <col min="7943" max="8192" width="9.140625" style="29"/>
    <col min="8193" max="8193" width="11" style="29" bestFit="1" customWidth="1"/>
    <col min="8194" max="8194" width="40.42578125" style="29" customWidth="1"/>
    <col min="8195" max="8195" width="11.7109375" style="29" customWidth="1"/>
    <col min="8196" max="8196" width="3.140625" style="29" bestFit="1" customWidth="1"/>
    <col min="8197" max="8197" width="11" style="29" bestFit="1" customWidth="1"/>
    <col min="8198" max="8198" width="34.42578125" style="29" customWidth="1"/>
    <col min="8199" max="8448" width="9.140625" style="29"/>
    <col min="8449" max="8449" width="11" style="29" bestFit="1" customWidth="1"/>
    <col min="8450" max="8450" width="40.42578125" style="29" customWidth="1"/>
    <col min="8451" max="8451" width="11.7109375" style="29" customWidth="1"/>
    <col min="8452" max="8452" width="3.140625" style="29" bestFit="1" customWidth="1"/>
    <col min="8453" max="8453" width="11" style="29" bestFit="1" customWidth="1"/>
    <col min="8454" max="8454" width="34.42578125" style="29" customWidth="1"/>
    <col min="8455" max="8704" width="9.140625" style="29"/>
    <col min="8705" max="8705" width="11" style="29" bestFit="1" customWidth="1"/>
    <col min="8706" max="8706" width="40.42578125" style="29" customWidth="1"/>
    <col min="8707" max="8707" width="11.7109375" style="29" customWidth="1"/>
    <col min="8708" max="8708" width="3.140625" style="29" bestFit="1" customWidth="1"/>
    <col min="8709" max="8709" width="11" style="29" bestFit="1" customWidth="1"/>
    <col min="8710" max="8710" width="34.42578125" style="29" customWidth="1"/>
    <col min="8711" max="8960" width="9.140625" style="29"/>
    <col min="8961" max="8961" width="11" style="29" bestFit="1" customWidth="1"/>
    <col min="8962" max="8962" width="40.42578125" style="29" customWidth="1"/>
    <col min="8963" max="8963" width="11.7109375" style="29" customWidth="1"/>
    <col min="8964" max="8964" width="3.140625" style="29" bestFit="1" customWidth="1"/>
    <col min="8965" max="8965" width="11" style="29" bestFit="1" customWidth="1"/>
    <col min="8966" max="8966" width="34.42578125" style="29" customWidth="1"/>
    <col min="8967" max="9216" width="9.140625" style="29"/>
    <col min="9217" max="9217" width="11" style="29" bestFit="1" customWidth="1"/>
    <col min="9218" max="9218" width="40.42578125" style="29" customWidth="1"/>
    <col min="9219" max="9219" width="11.7109375" style="29" customWidth="1"/>
    <col min="9220" max="9220" width="3.140625" style="29" bestFit="1" customWidth="1"/>
    <col min="9221" max="9221" width="11" style="29" bestFit="1" customWidth="1"/>
    <col min="9222" max="9222" width="34.42578125" style="29" customWidth="1"/>
    <col min="9223" max="9472" width="9.140625" style="29"/>
    <col min="9473" max="9473" width="11" style="29" bestFit="1" customWidth="1"/>
    <col min="9474" max="9474" width="40.42578125" style="29" customWidth="1"/>
    <col min="9475" max="9475" width="11.7109375" style="29" customWidth="1"/>
    <col min="9476" max="9476" width="3.140625" style="29" bestFit="1" customWidth="1"/>
    <col min="9477" max="9477" width="11" style="29" bestFit="1" customWidth="1"/>
    <col min="9478" max="9478" width="34.42578125" style="29" customWidth="1"/>
    <col min="9479" max="9728" width="9.140625" style="29"/>
    <col min="9729" max="9729" width="11" style="29" bestFit="1" customWidth="1"/>
    <col min="9730" max="9730" width="40.42578125" style="29" customWidth="1"/>
    <col min="9731" max="9731" width="11.7109375" style="29" customWidth="1"/>
    <col min="9732" max="9732" width="3.140625" style="29" bestFit="1" customWidth="1"/>
    <col min="9733" max="9733" width="11" style="29" bestFit="1" customWidth="1"/>
    <col min="9734" max="9734" width="34.42578125" style="29" customWidth="1"/>
    <col min="9735" max="9984" width="9.140625" style="29"/>
    <col min="9985" max="9985" width="11" style="29" bestFit="1" customWidth="1"/>
    <col min="9986" max="9986" width="40.42578125" style="29" customWidth="1"/>
    <col min="9987" max="9987" width="11.7109375" style="29" customWidth="1"/>
    <col min="9988" max="9988" width="3.140625" style="29" bestFit="1" customWidth="1"/>
    <col min="9989" max="9989" width="11" style="29" bestFit="1" customWidth="1"/>
    <col min="9990" max="9990" width="34.42578125" style="29" customWidth="1"/>
    <col min="9991" max="10240" width="9.140625" style="29"/>
    <col min="10241" max="10241" width="11" style="29" bestFit="1" customWidth="1"/>
    <col min="10242" max="10242" width="40.42578125" style="29" customWidth="1"/>
    <col min="10243" max="10243" width="11.7109375" style="29" customWidth="1"/>
    <col min="10244" max="10244" width="3.140625" style="29" bestFit="1" customWidth="1"/>
    <col min="10245" max="10245" width="11" style="29" bestFit="1" customWidth="1"/>
    <col min="10246" max="10246" width="34.42578125" style="29" customWidth="1"/>
    <col min="10247" max="10496" width="9.140625" style="29"/>
    <col min="10497" max="10497" width="11" style="29" bestFit="1" customWidth="1"/>
    <col min="10498" max="10498" width="40.42578125" style="29" customWidth="1"/>
    <col min="10499" max="10499" width="11.7109375" style="29" customWidth="1"/>
    <col min="10500" max="10500" width="3.140625" style="29" bestFit="1" customWidth="1"/>
    <col min="10501" max="10501" width="11" style="29" bestFit="1" customWidth="1"/>
    <col min="10502" max="10502" width="34.42578125" style="29" customWidth="1"/>
    <col min="10503" max="10752" width="9.140625" style="29"/>
    <col min="10753" max="10753" width="11" style="29" bestFit="1" customWidth="1"/>
    <col min="10754" max="10754" width="40.42578125" style="29" customWidth="1"/>
    <col min="10755" max="10755" width="11.7109375" style="29" customWidth="1"/>
    <col min="10756" max="10756" width="3.140625" style="29" bestFit="1" customWidth="1"/>
    <col min="10757" max="10757" width="11" style="29" bestFit="1" customWidth="1"/>
    <col min="10758" max="10758" width="34.42578125" style="29" customWidth="1"/>
    <col min="10759" max="11008" width="9.140625" style="29"/>
    <col min="11009" max="11009" width="11" style="29" bestFit="1" customWidth="1"/>
    <col min="11010" max="11010" width="40.42578125" style="29" customWidth="1"/>
    <col min="11011" max="11011" width="11.7109375" style="29" customWidth="1"/>
    <col min="11012" max="11012" width="3.140625" style="29" bestFit="1" customWidth="1"/>
    <col min="11013" max="11013" width="11" style="29" bestFit="1" customWidth="1"/>
    <col min="11014" max="11014" width="34.42578125" style="29" customWidth="1"/>
    <col min="11015" max="11264" width="9.140625" style="29"/>
    <col min="11265" max="11265" width="11" style="29" bestFit="1" customWidth="1"/>
    <col min="11266" max="11266" width="40.42578125" style="29" customWidth="1"/>
    <col min="11267" max="11267" width="11.7109375" style="29" customWidth="1"/>
    <col min="11268" max="11268" width="3.140625" style="29" bestFit="1" customWidth="1"/>
    <col min="11269" max="11269" width="11" style="29" bestFit="1" customWidth="1"/>
    <col min="11270" max="11270" width="34.42578125" style="29" customWidth="1"/>
    <col min="11271" max="11520" width="9.140625" style="29"/>
    <col min="11521" max="11521" width="11" style="29" bestFit="1" customWidth="1"/>
    <col min="11522" max="11522" width="40.42578125" style="29" customWidth="1"/>
    <col min="11523" max="11523" width="11.7109375" style="29" customWidth="1"/>
    <col min="11524" max="11524" width="3.140625" style="29" bestFit="1" customWidth="1"/>
    <col min="11525" max="11525" width="11" style="29" bestFit="1" customWidth="1"/>
    <col min="11526" max="11526" width="34.42578125" style="29" customWidth="1"/>
    <col min="11527" max="11776" width="9.140625" style="29"/>
    <col min="11777" max="11777" width="11" style="29" bestFit="1" customWidth="1"/>
    <col min="11778" max="11778" width="40.42578125" style="29" customWidth="1"/>
    <col min="11779" max="11779" width="11.7109375" style="29" customWidth="1"/>
    <col min="11780" max="11780" width="3.140625" style="29" bestFit="1" customWidth="1"/>
    <col min="11781" max="11781" width="11" style="29" bestFit="1" customWidth="1"/>
    <col min="11782" max="11782" width="34.42578125" style="29" customWidth="1"/>
    <col min="11783" max="12032" width="9.140625" style="29"/>
    <col min="12033" max="12033" width="11" style="29" bestFit="1" customWidth="1"/>
    <col min="12034" max="12034" width="40.42578125" style="29" customWidth="1"/>
    <col min="12035" max="12035" width="11.7109375" style="29" customWidth="1"/>
    <col min="12036" max="12036" width="3.140625" style="29" bestFit="1" customWidth="1"/>
    <col min="12037" max="12037" width="11" style="29" bestFit="1" customWidth="1"/>
    <col min="12038" max="12038" width="34.42578125" style="29" customWidth="1"/>
    <col min="12039" max="12288" width="9.140625" style="29"/>
    <col min="12289" max="12289" width="11" style="29" bestFit="1" customWidth="1"/>
    <col min="12290" max="12290" width="40.42578125" style="29" customWidth="1"/>
    <col min="12291" max="12291" width="11.7109375" style="29" customWidth="1"/>
    <col min="12292" max="12292" width="3.140625" style="29" bestFit="1" customWidth="1"/>
    <col min="12293" max="12293" width="11" style="29" bestFit="1" customWidth="1"/>
    <col min="12294" max="12294" width="34.42578125" style="29" customWidth="1"/>
    <col min="12295" max="12544" width="9.140625" style="29"/>
    <col min="12545" max="12545" width="11" style="29" bestFit="1" customWidth="1"/>
    <col min="12546" max="12546" width="40.42578125" style="29" customWidth="1"/>
    <col min="12547" max="12547" width="11.7109375" style="29" customWidth="1"/>
    <col min="12548" max="12548" width="3.140625" style="29" bestFit="1" customWidth="1"/>
    <col min="12549" max="12549" width="11" style="29" bestFit="1" customWidth="1"/>
    <col min="12550" max="12550" width="34.42578125" style="29" customWidth="1"/>
    <col min="12551" max="12800" width="9.140625" style="29"/>
    <col min="12801" max="12801" width="11" style="29" bestFit="1" customWidth="1"/>
    <col min="12802" max="12802" width="40.42578125" style="29" customWidth="1"/>
    <col min="12803" max="12803" width="11.7109375" style="29" customWidth="1"/>
    <col min="12804" max="12804" width="3.140625" style="29" bestFit="1" customWidth="1"/>
    <col min="12805" max="12805" width="11" style="29" bestFit="1" customWidth="1"/>
    <col min="12806" max="12806" width="34.42578125" style="29" customWidth="1"/>
    <col min="12807" max="13056" width="9.140625" style="29"/>
    <col min="13057" max="13057" width="11" style="29" bestFit="1" customWidth="1"/>
    <col min="13058" max="13058" width="40.42578125" style="29" customWidth="1"/>
    <col min="13059" max="13059" width="11.7109375" style="29" customWidth="1"/>
    <col min="13060" max="13060" width="3.140625" style="29" bestFit="1" customWidth="1"/>
    <col min="13061" max="13061" width="11" style="29" bestFit="1" customWidth="1"/>
    <col min="13062" max="13062" width="34.42578125" style="29" customWidth="1"/>
    <col min="13063" max="13312" width="9.140625" style="29"/>
    <col min="13313" max="13313" width="11" style="29" bestFit="1" customWidth="1"/>
    <col min="13314" max="13314" width="40.42578125" style="29" customWidth="1"/>
    <col min="13315" max="13315" width="11.7109375" style="29" customWidth="1"/>
    <col min="13316" max="13316" width="3.140625" style="29" bestFit="1" customWidth="1"/>
    <col min="13317" max="13317" width="11" style="29" bestFit="1" customWidth="1"/>
    <col min="13318" max="13318" width="34.42578125" style="29" customWidth="1"/>
    <col min="13319" max="13568" width="9.140625" style="29"/>
    <col min="13569" max="13569" width="11" style="29" bestFit="1" customWidth="1"/>
    <col min="13570" max="13570" width="40.42578125" style="29" customWidth="1"/>
    <col min="13571" max="13571" width="11.7109375" style="29" customWidth="1"/>
    <col min="13572" max="13572" width="3.140625" style="29" bestFit="1" customWidth="1"/>
    <col min="13573" max="13573" width="11" style="29" bestFit="1" customWidth="1"/>
    <col min="13574" max="13574" width="34.42578125" style="29" customWidth="1"/>
    <col min="13575" max="13824" width="9.140625" style="29"/>
    <col min="13825" max="13825" width="11" style="29" bestFit="1" customWidth="1"/>
    <col min="13826" max="13826" width="40.42578125" style="29" customWidth="1"/>
    <col min="13827" max="13827" width="11.7109375" style="29" customWidth="1"/>
    <col min="13828" max="13828" width="3.140625" style="29" bestFit="1" customWidth="1"/>
    <col min="13829" max="13829" width="11" style="29" bestFit="1" customWidth="1"/>
    <col min="13830" max="13830" width="34.42578125" style="29" customWidth="1"/>
    <col min="13831" max="14080" width="9.140625" style="29"/>
    <col min="14081" max="14081" width="11" style="29" bestFit="1" customWidth="1"/>
    <col min="14082" max="14082" width="40.42578125" style="29" customWidth="1"/>
    <col min="14083" max="14083" width="11.7109375" style="29" customWidth="1"/>
    <col min="14084" max="14084" width="3.140625" style="29" bestFit="1" customWidth="1"/>
    <col min="14085" max="14085" width="11" style="29" bestFit="1" customWidth="1"/>
    <col min="14086" max="14086" width="34.42578125" style="29" customWidth="1"/>
    <col min="14087" max="14336" width="9.140625" style="29"/>
    <col min="14337" max="14337" width="11" style="29" bestFit="1" customWidth="1"/>
    <col min="14338" max="14338" width="40.42578125" style="29" customWidth="1"/>
    <col min="14339" max="14339" width="11.7109375" style="29" customWidth="1"/>
    <col min="14340" max="14340" width="3.140625" style="29" bestFit="1" customWidth="1"/>
    <col min="14341" max="14341" width="11" style="29" bestFit="1" customWidth="1"/>
    <col min="14342" max="14342" width="34.42578125" style="29" customWidth="1"/>
    <col min="14343" max="14592" width="9.140625" style="29"/>
    <col min="14593" max="14593" width="11" style="29" bestFit="1" customWidth="1"/>
    <col min="14594" max="14594" width="40.42578125" style="29" customWidth="1"/>
    <col min="14595" max="14595" width="11.7109375" style="29" customWidth="1"/>
    <col min="14596" max="14596" width="3.140625" style="29" bestFit="1" customWidth="1"/>
    <col min="14597" max="14597" width="11" style="29" bestFit="1" customWidth="1"/>
    <col min="14598" max="14598" width="34.42578125" style="29" customWidth="1"/>
    <col min="14599" max="14848" width="9.140625" style="29"/>
    <col min="14849" max="14849" width="11" style="29" bestFit="1" customWidth="1"/>
    <col min="14850" max="14850" width="40.42578125" style="29" customWidth="1"/>
    <col min="14851" max="14851" width="11.7109375" style="29" customWidth="1"/>
    <col min="14852" max="14852" width="3.140625" style="29" bestFit="1" customWidth="1"/>
    <col min="14853" max="14853" width="11" style="29" bestFit="1" customWidth="1"/>
    <col min="14854" max="14854" width="34.42578125" style="29" customWidth="1"/>
    <col min="14855" max="15104" width="9.140625" style="29"/>
    <col min="15105" max="15105" width="11" style="29" bestFit="1" customWidth="1"/>
    <col min="15106" max="15106" width="40.42578125" style="29" customWidth="1"/>
    <col min="15107" max="15107" width="11.7109375" style="29" customWidth="1"/>
    <col min="15108" max="15108" width="3.140625" style="29" bestFit="1" customWidth="1"/>
    <col min="15109" max="15109" width="11" style="29" bestFit="1" customWidth="1"/>
    <col min="15110" max="15110" width="34.42578125" style="29" customWidth="1"/>
    <col min="15111" max="15360" width="9.140625" style="29"/>
    <col min="15361" max="15361" width="11" style="29" bestFit="1" customWidth="1"/>
    <col min="15362" max="15362" width="40.42578125" style="29" customWidth="1"/>
    <col min="15363" max="15363" width="11.7109375" style="29" customWidth="1"/>
    <col min="15364" max="15364" width="3.140625" style="29" bestFit="1" customWidth="1"/>
    <col min="15365" max="15365" width="11" style="29" bestFit="1" customWidth="1"/>
    <col min="15366" max="15366" width="34.42578125" style="29" customWidth="1"/>
    <col min="15367" max="15616" width="9.140625" style="29"/>
    <col min="15617" max="15617" width="11" style="29" bestFit="1" customWidth="1"/>
    <col min="15618" max="15618" width="40.42578125" style="29" customWidth="1"/>
    <col min="15619" max="15619" width="11.7109375" style="29" customWidth="1"/>
    <col min="15620" max="15620" width="3.140625" style="29" bestFit="1" customWidth="1"/>
    <col min="15621" max="15621" width="11" style="29" bestFit="1" customWidth="1"/>
    <col min="15622" max="15622" width="34.42578125" style="29" customWidth="1"/>
    <col min="15623" max="15872" width="9.140625" style="29"/>
    <col min="15873" max="15873" width="11" style="29" bestFit="1" customWidth="1"/>
    <col min="15874" max="15874" width="40.42578125" style="29" customWidth="1"/>
    <col min="15875" max="15875" width="11.7109375" style="29" customWidth="1"/>
    <col min="15876" max="15876" width="3.140625" style="29" bestFit="1" customWidth="1"/>
    <col min="15877" max="15877" width="11" style="29" bestFit="1" customWidth="1"/>
    <col min="15878" max="15878" width="34.42578125" style="29" customWidth="1"/>
    <col min="15879" max="16128" width="9.140625" style="29"/>
    <col min="16129" max="16129" width="11" style="29" bestFit="1" customWidth="1"/>
    <col min="16130" max="16130" width="40.42578125" style="29" customWidth="1"/>
    <col min="16131" max="16131" width="11.7109375" style="29" customWidth="1"/>
    <col min="16132" max="16132" width="3.140625" style="29" bestFit="1" customWidth="1"/>
    <col min="16133" max="16133" width="11" style="29" bestFit="1" customWidth="1"/>
    <col min="16134" max="16134" width="34.42578125" style="29" customWidth="1"/>
    <col min="16135" max="16384" width="9.140625" style="29"/>
  </cols>
  <sheetData>
    <row r="1" spans="1:8" s="23" customFormat="1" ht="52.5" customHeight="1" thickBot="1">
      <c r="A1" s="386" t="s">
        <v>61</v>
      </c>
      <c r="B1" s="387"/>
      <c r="C1" s="387"/>
      <c r="D1" s="388"/>
      <c r="E1" s="22"/>
      <c r="F1" s="22"/>
      <c r="H1" s="24"/>
    </row>
    <row r="2" spans="1:8" s="26" customFormat="1" ht="31.5" customHeight="1" thickBot="1">
      <c r="A2" s="48"/>
      <c r="B2" s="49" t="s">
        <v>0</v>
      </c>
      <c r="C2" s="50"/>
      <c r="D2" s="51"/>
      <c r="E2" s="25"/>
      <c r="F2" s="25"/>
      <c r="H2" s="27"/>
    </row>
    <row r="3" spans="1:8" s="28" customFormat="1" ht="30.75" customHeight="1">
      <c r="A3" s="34" t="s">
        <v>1</v>
      </c>
      <c r="B3" s="389" t="s">
        <v>61</v>
      </c>
      <c r="C3" s="389"/>
      <c r="D3" s="390"/>
      <c r="E3" s="25"/>
    </row>
    <row r="4" spans="1:8" s="28" customFormat="1" ht="25.5" customHeight="1">
      <c r="A4" s="34" t="s">
        <v>2</v>
      </c>
      <c r="B4" s="389" t="s">
        <v>244</v>
      </c>
      <c r="C4" s="389"/>
      <c r="D4" s="390"/>
      <c r="E4" s="25"/>
    </row>
    <row r="5" spans="1:8" s="28" customFormat="1">
      <c r="A5" s="35"/>
      <c r="B5" s="203" t="s">
        <v>245</v>
      </c>
      <c r="C5" s="204"/>
      <c r="D5" s="36"/>
      <c r="E5" s="25"/>
    </row>
    <row r="6" spans="1:8" s="28" customFormat="1">
      <c r="A6" s="35"/>
      <c r="B6" s="203"/>
      <c r="C6" s="25"/>
      <c r="D6" s="37"/>
      <c r="E6" s="25"/>
    </row>
    <row r="7" spans="1:8">
      <c r="A7" s="376" t="s">
        <v>3</v>
      </c>
      <c r="B7" s="377"/>
      <c r="C7" s="377"/>
      <c r="D7" s="378"/>
    </row>
    <row r="8" spans="1:8" s="30" customFormat="1">
      <c r="A8" s="38"/>
      <c r="B8" s="205"/>
      <c r="C8" s="206"/>
      <c r="D8" s="197"/>
    </row>
    <row r="9" spans="1:8">
      <c r="A9" s="39"/>
      <c r="B9" s="207" t="s">
        <v>43</v>
      </c>
      <c r="C9" s="206"/>
      <c r="D9" s="197"/>
    </row>
    <row r="10" spans="1:8">
      <c r="A10" s="39"/>
      <c r="C10" s="206"/>
      <c r="D10" s="197"/>
    </row>
    <row r="11" spans="1:8">
      <c r="A11" s="376" t="s">
        <v>4</v>
      </c>
      <c r="B11" s="377"/>
      <c r="C11" s="377"/>
      <c r="D11" s="378"/>
    </row>
    <row r="12" spans="1:8" s="30" customFormat="1" ht="6">
      <c r="A12" s="38"/>
      <c r="C12" s="208"/>
      <c r="D12" s="40"/>
    </row>
    <row r="13" spans="1:8">
      <c r="A13" s="39"/>
      <c r="B13" s="207" t="s">
        <v>5</v>
      </c>
      <c r="C13" s="208"/>
      <c r="D13" s="40"/>
    </row>
    <row r="14" spans="1:8">
      <c r="A14" s="39"/>
      <c r="B14" s="31"/>
      <c r="D14" s="41"/>
      <c r="E14" s="31"/>
      <c r="F14" s="31"/>
    </row>
    <row r="15" spans="1:8">
      <c r="A15" s="376" t="s">
        <v>45</v>
      </c>
      <c r="B15" s="377"/>
      <c r="C15" s="377"/>
      <c r="D15" s="378"/>
    </row>
    <row r="16" spans="1:8" s="30" customFormat="1" ht="6">
      <c r="A16" s="38"/>
      <c r="C16" s="208"/>
      <c r="D16" s="42"/>
    </row>
    <row r="17" spans="1:6">
      <c r="A17" s="52"/>
      <c r="B17" s="53" t="s">
        <v>46</v>
      </c>
      <c r="C17" s="54">
        <v>0.04</v>
      </c>
      <c r="D17" s="55" t="s">
        <v>6</v>
      </c>
      <c r="F17" s="56"/>
    </row>
    <row r="18" spans="1:6">
      <c r="A18" s="52"/>
      <c r="B18" s="53" t="s">
        <v>172</v>
      </c>
      <c r="C18" s="54">
        <v>2.07E-2</v>
      </c>
      <c r="D18" s="55" t="s">
        <v>6</v>
      </c>
      <c r="F18" s="56"/>
    </row>
    <row r="19" spans="1:6">
      <c r="A19" s="52"/>
      <c r="B19" s="53" t="s">
        <v>170</v>
      </c>
      <c r="C19" s="54">
        <v>0.01</v>
      </c>
      <c r="D19" s="55" t="s">
        <v>6</v>
      </c>
      <c r="F19" s="56"/>
    </row>
    <row r="20" spans="1:6">
      <c r="A20" s="52"/>
      <c r="B20" s="53" t="s">
        <v>47</v>
      </c>
      <c r="C20" s="54">
        <v>1.23E-2</v>
      </c>
      <c r="D20" s="55" t="s">
        <v>6</v>
      </c>
      <c r="F20" s="56"/>
    </row>
    <row r="21" spans="1:6">
      <c r="A21" s="39"/>
      <c r="B21" s="57"/>
      <c r="C21" s="58"/>
      <c r="D21" s="55"/>
      <c r="F21" s="56"/>
    </row>
    <row r="22" spans="1:6">
      <c r="A22" s="52"/>
      <c r="B22" s="53" t="s">
        <v>48</v>
      </c>
      <c r="C22" s="54">
        <v>0.04</v>
      </c>
      <c r="D22" s="55" t="s">
        <v>6</v>
      </c>
      <c r="F22" s="56"/>
    </row>
    <row r="23" spans="1:6" ht="12.75" customHeight="1">
      <c r="A23" s="39"/>
      <c r="D23" s="41"/>
    </row>
    <row r="24" spans="1:6" ht="12.75" customHeight="1">
      <c r="A24" s="376" t="s">
        <v>49</v>
      </c>
      <c r="B24" s="377"/>
      <c r="C24" s="377"/>
      <c r="D24" s="378"/>
    </row>
    <row r="25" spans="1:6" s="30" customFormat="1" ht="6">
      <c r="A25" s="38"/>
      <c r="C25" s="208"/>
      <c r="D25" s="42"/>
    </row>
    <row r="26" spans="1:6">
      <c r="A26" s="52"/>
      <c r="B26" s="59" t="s">
        <v>50</v>
      </c>
      <c r="C26" s="60">
        <f>C27+C28+C29+C30</f>
        <v>6.6500000000000004E-2</v>
      </c>
      <c r="D26" s="61" t="s">
        <v>6</v>
      </c>
      <c r="F26" s="56"/>
    </row>
    <row r="27" spans="1:6">
      <c r="A27" s="39"/>
      <c r="B27" s="62" t="s">
        <v>51</v>
      </c>
      <c r="C27" s="54">
        <v>0.03</v>
      </c>
      <c r="D27" s="55" t="s">
        <v>6</v>
      </c>
      <c r="F27" s="56"/>
    </row>
    <row r="28" spans="1:6">
      <c r="A28" s="39"/>
      <c r="B28" s="62" t="s">
        <v>52</v>
      </c>
      <c r="C28" s="63">
        <v>0.03</v>
      </c>
      <c r="D28" s="64" t="s">
        <v>6</v>
      </c>
      <c r="F28" s="56"/>
    </row>
    <row r="29" spans="1:6" ht="12.75" customHeight="1">
      <c r="A29" s="39"/>
      <c r="B29" s="62" t="s">
        <v>53</v>
      </c>
      <c r="C29" s="63">
        <v>6.4999999999999997E-3</v>
      </c>
      <c r="D29" s="64" t="s">
        <v>6</v>
      </c>
    </row>
    <row r="30" spans="1:6" ht="12.75" customHeight="1">
      <c r="A30" s="39"/>
      <c r="B30" s="62" t="s">
        <v>54</v>
      </c>
      <c r="C30" s="63">
        <v>0</v>
      </c>
      <c r="D30" s="55" t="s">
        <v>6</v>
      </c>
    </row>
    <row r="31" spans="1:6" ht="12.75" customHeight="1">
      <c r="A31" s="39"/>
      <c r="D31" s="41"/>
    </row>
    <row r="32" spans="1:6">
      <c r="A32" s="376" t="s">
        <v>55</v>
      </c>
      <c r="B32" s="377"/>
      <c r="C32" s="377"/>
      <c r="D32" s="378"/>
    </row>
    <row r="33" spans="1:6" s="30" customFormat="1" ht="6">
      <c r="A33" s="38"/>
      <c r="C33" s="208"/>
      <c r="D33" s="40"/>
    </row>
    <row r="34" spans="1:6" ht="12.75" customHeight="1">
      <c r="A34" s="379" t="s">
        <v>171</v>
      </c>
      <c r="B34" s="380"/>
      <c r="C34" s="381">
        <f>(((1+(C17+C19+C20+C18))*(1+C22))/(1-C26))-1</f>
        <v>0.20655597214783072</v>
      </c>
      <c r="D34" s="382"/>
      <c r="F34" s="32"/>
    </row>
    <row r="35" spans="1:6" ht="12.75" customHeight="1">
      <c r="A35" s="379"/>
      <c r="B35" s="380"/>
      <c r="C35" s="383"/>
      <c r="D35" s="384"/>
      <c r="E35" s="385"/>
      <c r="F35" s="385"/>
    </row>
    <row r="36" spans="1:6">
      <c r="A36" s="39"/>
      <c r="C36" s="47"/>
      <c r="D36" s="43"/>
      <c r="E36" s="385"/>
      <c r="F36" s="385"/>
    </row>
    <row r="37" spans="1:6" ht="12.75" customHeight="1">
      <c r="A37" s="44"/>
      <c r="C37" s="209"/>
      <c r="D37" s="43"/>
    </row>
    <row r="38" spans="1:6" ht="12.75" customHeight="1">
      <c r="A38" s="44"/>
      <c r="D38" s="43"/>
    </row>
    <row r="39" spans="1:6">
      <c r="A39" s="44"/>
      <c r="D39" s="43"/>
    </row>
    <row r="40" spans="1:6">
      <c r="A40" s="45"/>
      <c r="B40" s="210"/>
      <c r="C40" s="211"/>
      <c r="D40" s="46"/>
    </row>
    <row r="41" spans="1:6">
      <c r="A41" s="69"/>
      <c r="B41" s="71" t="s">
        <v>7</v>
      </c>
      <c r="C41" s="211"/>
      <c r="D41" s="46"/>
    </row>
    <row r="42" spans="1:6">
      <c r="A42" s="69"/>
      <c r="B42" s="212" t="s">
        <v>56</v>
      </c>
      <c r="C42" s="211"/>
      <c r="D42" s="46"/>
    </row>
    <row r="43" spans="1:6" ht="13.5" thickBot="1">
      <c r="A43" s="70"/>
      <c r="B43" s="76" t="s">
        <v>8</v>
      </c>
      <c r="C43" s="65"/>
      <c r="D43" s="66"/>
    </row>
    <row r="44" spans="1:6" ht="13.5" thickBot="1">
      <c r="A44" s="213"/>
      <c r="B44" s="214"/>
      <c r="C44" s="215"/>
      <c r="D44" s="216"/>
    </row>
  </sheetData>
  <sheetProtection selectLockedCells="1" autoFilter="0"/>
  <protectedRanges>
    <protectedRange sqref="C17:C20" name="Intervalo1"/>
    <protectedRange sqref="C21:C22 C27:C30" name="Intervalo2"/>
  </protectedRanges>
  <mergeCells count="11">
    <mergeCell ref="A15:D15"/>
    <mergeCell ref="A1:D1"/>
    <mergeCell ref="B3:D3"/>
    <mergeCell ref="B4:D4"/>
    <mergeCell ref="A7:D7"/>
    <mergeCell ref="A11:D11"/>
    <mergeCell ref="A24:D24"/>
    <mergeCell ref="A32:D32"/>
    <mergeCell ref="A34:B35"/>
    <mergeCell ref="C34:D35"/>
    <mergeCell ref="E35:F36"/>
  </mergeCells>
  <conditionalFormatting sqref="F34">
    <cfRule type="cellIs" dxfId="61" priority="1" stopIfTrue="1" operator="equal">
      <formula>"Atende"</formula>
    </cfRule>
  </conditionalFormatting>
  <dataValidations disablePrompts="1" count="2">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50 IX65550 ST65550 ACP65550 AML65550 AWH65550 BGD65550 BPZ65550 BZV65550 CJR65550 CTN65550 DDJ65550 DNF65550 DXB65550 EGX65550 EQT65550 FAP65550 FKL65550 FUH65550 GED65550 GNZ65550 GXV65550 HHR65550 HRN65550 IBJ65550 ILF65550 IVB65550 JEX65550 JOT65550 JYP65550 KIL65550 KSH65550 LCD65550 LLZ65550 LVV65550 MFR65550 MPN65550 MZJ65550 NJF65550 NTB65550 OCX65550 OMT65550 OWP65550 PGL65550 PQH65550 QAD65550 QJZ65550 QTV65550 RDR65550 RNN65550 RXJ65550 SHF65550 SRB65550 TAX65550 TKT65550 TUP65550 UEL65550 UOH65550 UYD65550 VHZ65550 VRV65550 WBR65550 WLN65550 WVJ65550 B131086 IX131086 ST131086 ACP131086 AML131086 AWH131086 BGD131086 BPZ131086 BZV131086 CJR131086 CTN131086 DDJ131086 DNF131086 DXB131086 EGX131086 EQT131086 FAP131086 FKL131086 FUH131086 GED131086 GNZ131086 GXV131086 HHR131086 HRN131086 IBJ131086 ILF131086 IVB131086 JEX131086 JOT131086 JYP131086 KIL131086 KSH131086 LCD131086 LLZ131086 LVV131086 MFR131086 MPN131086 MZJ131086 NJF131086 NTB131086 OCX131086 OMT131086 OWP131086 PGL131086 PQH131086 QAD131086 QJZ131086 QTV131086 RDR131086 RNN131086 RXJ131086 SHF131086 SRB131086 TAX131086 TKT131086 TUP131086 UEL131086 UOH131086 UYD131086 VHZ131086 VRV131086 WBR131086 WLN131086 WVJ131086 B196622 IX196622 ST196622 ACP196622 AML196622 AWH196622 BGD196622 BPZ196622 BZV196622 CJR196622 CTN196622 DDJ196622 DNF196622 DXB196622 EGX196622 EQT196622 FAP196622 FKL196622 FUH196622 GED196622 GNZ196622 GXV196622 HHR196622 HRN196622 IBJ196622 ILF196622 IVB196622 JEX196622 JOT196622 JYP196622 KIL196622 KSH196622 LCD196622 LLZ196622 LVV196622 MFR196622 MPN196622 MZJ196622 NJF196622 NTB196622 OCX196622 OMT196622 OWP196622 PGL196622 PQH196622 QAD196622 QJZ196622 QTV196622 RDR196622 RNN196622 RXJ196622 SHF196622 SRB196622 TAX196622 TKT196622 TUP196622 UEL196622 UOH196622 UYD196622 VHZ196622 VRV196622 WBR196622 WLN196622 WVJ196622 B262158 IX262158 ST262158 ACP262158 AML262158 AWH262158 BGD262158 BPZ262158 BZV262158 CJR262158 CTN262158 DDJ262158 DNF262158 DXB262158 EGX262158 EQT262158 FAP262158 FKL262158 FUH262158 GED262158 GNZ262158 GXV262158 HHR262158 HRN262158 IBJ262158 ILF262158 IVB262158 JEX262158 JOT262158 JYP262158 KIL262158 KSH262158 LCD262158 LLZ262158 LVV262158 MFR262158 MPN262158 MZJ262158 NJF262158 NTB262158 OCX262158 OMT262158 OWP262158 PGL262158 PQH262158 QAD262158 QJZ262158 QTV262158 RDR262158 RNN262158 RXJ262158 SHF262158 SRB262158 TAX262158 TKT262158 TUP262158 UEL262158 UOH262158 UYD262158 VHZ262158 VRV262158 WBR262158 WLN262158 WVJ262158 B327694 IX327694 ST327694 ACP327694 AML327694 AWH327694 BGD327694 BPZ327694 BZV327694 CJR327694 CTN327694 DDJ327694 DNF327694 DXB327694 EGX327694 EQT327694 FAP327694 FKL327694 FUH327694 GED327694 GNZ327694 GXV327694 HHR327694 HRN327694 IBJ327694 ILF327694 IVB327694 JEX327694 JOT327694 JYP327694 KIL327694 KSH327694 LCD327694 LLZ327694 LVV327694 MFR327694 MPN327694 MZJ327694 NJF327694 NTB327694 OCX327694 OMT327694 OWP327694 PGL327694 PQH327694 QAD327694 QJZ327694 QTV327694 RDR327694 RNN327694 RXJ327694 SHF327694 SRB327694 TAX327694 TKT327694 TUP327694 UEL327694 UOH327694 UYD327694 VHZ327694 VRV327694 WBR327694 WLN327694 WVJ327694 B393230 IX393230 ST393230 ACP393230 AML393230 AWH393230 BGD393230 BPZ393230 BZV393230 CJR393230 CTN393230 DDJ393230 DNF393230 DXB393230 EGX393230 EQT393230 FAP393230 FKL393230 FUH393230 GED393230 GNZ393230 GXV393230 HHR393230 HRN393230 IBJ393230 ILF393230 IVB393230 JEX393230 JOT393230 JYP393230 KIL393230 KSH393230 LCD393230 LLZ393230 LVV393230 MFR393230 MPN393230 MZJ393230 NJF393230 NTB393230 OCX393230 OMT393230 OWP393230 PGL393230 PQH393230 QAD393230 QJZ393230 QTV393230 RDR393230 RNN393230 RXJ393230 SHF393230 SRB393230 TAX393230 TKT393230 TUP393230 UEL393230 UOH393230 UYD393230 VHZ393230 VRV393230 WBR393230 WLN393230 WVJ393230 B458766 IX458766 ST458766 ACP458766 AML458766 AWH458766 BGD458766 BPZ458766 BZV458766 CJR458766 CTN458766 DDJ458766 DNF458766 DXB458766 EGX458766 EQT458766 FAP458766 FKL458766 FUH458766 GED458766 GNZ458766 GXV458766 HHR458766 HRN458766 IBJ458766 ILF458766 IVB458766 JEX458766 JOT458766 JYP458766 KIL458766 KSH458766 LCD458766 LLZ458766 LVV458766 MFR458766 MPN458766 MZJ458766 NJF458766 NTB458766 OCX458766 OMT458766 OWP458766 PGL458766 PQH458766 QAD458766 QJZ458766 QTV458766 RDR458766 RNN458766 RXJ458766 SHF458766 SRB458766 TAX458766 TKT458766 TUP458766 UEL458766 UOH458766 UYD458766 VHZ458766 VRV458766 WBR458766 WLN458766 WVJ458766 B524302 IX524302 ST524302 ACP524302 AML524302 AWH524302 BGD524302 BPZ524302 BZV524302 CJR524302 CTN524302 DDJ524302 DNF524302 DXB524302 EGX524302 EQT524302 FAP524302 FKL524302 FUH524302 GED524302 GNZ524302 GXV524302 HHR524302 HRN524302 IBJ524302 ILF524302 IVB524302 JEX524302 JOT524302 JYP524302 KIL524302 KSH524302 LCD524302 LLZ524302 LVV524302 MFR524302 MPN524302 MZJ524302 NJF524302 NTB524302 OCX524302 OMT524302 OWP524302 PGL524302 PQH524302 QAD524302 QJZ524302 QTV524302 RDR524302 RNN524302 RXJ524302 SHF524302 SRB524302 TAX524302 TKT524302 TUP524302 UEL524302 UOH524302 UYD524302 VHZ524302 VRV524302 WBR524302 WLN524302 WVJ524302 B589838 IX589838 ST589838 ACP589838 AML589838 AWH589838 BGD589838 BPZ589838 BZV589838 CJR589838 CTN589838 DDJ589838 DNF589838 DXB589838 EGX589838 EQT589838 FAP589838 FKL589838 FUH589838 GED589838 GNZ589838 GXV589838 HHR589838 HRN589838 IBJ589838 ILF589838 IVB589838 JEX589838 JOT589838 JYP589838 KIL589838 KSH589838 LCD589838 LLZ589838 LVV589838 MFR589838 MPN589838 MZJ589838 NJF589838 NTB589838 OCX589838 OMT589838 OWP589838 PGL589838 PQH589838 QAD589838 QJZ589838 QTV589838 RDR589838 RNN589838 RXJ589838 SHF589838 SRB589838 TAX589838 TKT589838 TUP589838 UEL589838 UOH589838 UYD589838 VHZ589838 VRV589838 WBR589838 WLN589838 WVJ589838 B655374 IX655374 ST655374 ACP655374 AML655374 AWH655374 BGD655374 BPZ655374 BZV655374 CJR655374 CTN655374 DDJ655374 DNF655374 DXB655374 EGX655374 EQT655374 FAP655374 FKL655374 FUH655374 GED655374 GNZ655374 GXV655374 HHR655374 HRN655374 IBJ655374 ILF655374 IVB655374 JEX655374 JOT655374 JYP655374 KIL655374 KSH655374 LCD655374 LLZ655374 LVV655374 MFR655374 MPN655374 MZJ655374 NJF655374 NTB655374 OCX655374 OMT655374 OWP655374 PGL655374 PQH655374 QAD655374 QJZ655374 QTV655374 RDR655374 RNN655374 RXJ655374 SHF655374 SRB655374 TAX655374 TKT655374 TUP655374 UEL655374 UOH655374 UYD655374 VHZ655374 VRV655374 WBR655374 WLN655374 WVJ655374 B720910 IX720910 ST720910 ACP720910 AML720910 AWH720910 BGD720910 BPZ720910 BZV720910 CJR720910 CTN720910 DDJ720910 DNF720910 DXB720910 EGX720910 EQT720910 FAP720910 FKL720910 FUH720910 GED720910 GNZ720910 GXV720910 HHR720910 HRN720910 IBJ720910 ILF720910 IVB720910 JEX720910 JOT720910 JYP720910 KIL720910 KSH720910 LCD720910 LLZ720910 LVV720910 MFR720910 MPN720910 MZJ720910 NJF720910 NTB720910 OCX720910 OMT720910 OWP720910 PGL720910 PQH720910 QAD720910 QJZ720910 QTV720910 RDR720910 RNN720910 RXJ720910 SHF720910 SRB720910 TAX720910 TKT720910 TUP720910 UEL720910 UOH720910 UYD720910 VHZ720910 VRV720910 WBR720910 WLN720910 WVJ720910 B786446 IX786446 ST786446 ACP786446 AML786446 AWH786446 BGD786446 BPZ786446 BZV786446 CJR786446 CTN786446 DDJ786446 DNF786446 DXB786446 EGX786446 EQT786446 FAP786446 FKL786446 FUH786446 GED786446 GNZ786446 GXV786446 HHR786446 HRN786446 IBJ786446 ILF786446 IVB786446 JEX786446 JOT786446 JYP786446 KIL786446 KSH786446 LCD786446 LLZ786446 LVV786446 MFR786446 MPN786446 MZJ786446 NJF786446 NTB786446 OCX786446 OMT786446 OWP786446 PGL786446 PQH786446 QAD786446 QJZ786446 QTV786446 RDR786446 RNN786446 RXJ786446 SHF786446 SRB786446 TAX786446 TKT786446 TUP786446 UEL786446 UOH786446 UYD786446 VHZ786446 VRV786446 WBR786446 WLN786446 WVJ786446 B851982 IX851982 ST851982 ACP851982 AML851982 AWH851982 BGD851982 BPZ851982 BZV851982 CJR851982 CTN851982 DDJ851982 DNF851982 DXB851982 EGX851982 EQT851982 FAP851982 FKL851982 FUH851982 GED851982 GNZ851982 GXV851982 HHR851982 HRN851982 IBJ851982 ILF851982 IVB851982 JEX851982 JOT851982 JYP851982 KIL851982 KSH851982 LCD851982 LLZ851982 LVV851982 MFR851982 MPN851982 MZJ851982 NJF851982 NTB851982 OCX851982 OMT851982 OWP851982 PGL851982 PQH851982 QAD851982 QJZ851982 QTV851982 RDR851982 RNN851982 RXJ851982 SHF851982 SRB851982 TAX851982 TKT851982 TUP851982 UEL851982 UOH851982 UYD851982 VHZ851982 VRV851982 WBR851982 WLN851982 WVJ851982 B917518 IX917518 ST917518 ACP917518 AML917518 AWH917518 BGD917518 BPZ917518 BZV917518 CJR917518 CTN917518 DDJ917518 DNF917518 DXB917518 EGX917518 EQT917518 FAP917518 FKL917518 FUH917518 GED917518 GNZ917518 GXV917518 HHR917518 HRN917518 IBJ917518 ILF917518 IVB917518 JEX917518 JOT917518 JYP917518 KIL917518 KSH917518 LCD917518 LLZ917518 LVV917518 MFR917518 MPN917518 MZJ917518 NJF917518 NTB917518 OCX917518 OMT917518 OWP917518 PGL917518 PQH917518 QAD917518 QJZ917518 QTV917518 RDR917518 RNN917518 RXJ917518 SHF917518 SRB917518 TAX917518 TKT917518 TUP917518 UEL917518 UOH917518 UYD917518 VHZ917518 VRV917518 WBR917518 WLN917518 WVJ917518 B983054 IX983054 ST983054 ACP983054 AML983054 AWH983054 BGD983054 BPZ983054 BZV983054 CJR983054 CTN983054 DDJ983054 DNF983054 DXB983054 EGX983054 EQT983054 FAP983054 FKL983054 FUH983054 GED983054 GNZ983054 GXV983054 HHR983054 HRN983054 IBJ983054 ILF983054 IVB983054 JEX983054 JOT983054 JYP983054 KIL983054 KSH983054 LCD983054 LLZ983054 LVV983054 MFR983054 MPN983054 MZJ983054 NJF983054 NTB983054 OCX983054 OMT983054 OWP983054 PGL983054 PQH983054 QAD983054 QJZ983054 QTV983054 RDR983054 RNN983054 RXJ983054 SHF983054 SRB983054 TAX983054 TKT983054 TUP983054 UEL983054 UOH983054 UYD983054 VHZ983054 VRV983054 WBR983054 WLN983054 WVJ983054" xr:uid="{263B2531-6A91-442D-92CE-F391AE2B9C76}">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6 IX65546 ST65546 ACP65546 AML65546 AWH65546 BGD65546 BPZ65546 BZV65546 CJR65546 CTN65546 DDJ65546 DNF65546 DXB65546 EGX65546 EQT65546 FAP65546 FKL65546 FUH65546 GED65546 GNZ65546 GXV65546 HHR65546 HRN65546 IBJ65546 ILF65546 IVB65546 JEX65546 JOT65546 JYP65546 KIL65546 KSH65546 LCD65546 LLZ65546 LVV65546 MFR65546 MPN65546 MZJ65546 NJF65546 NTB65546 OCX65546 OMT65546 OWP65546 PGL65546 PQH65546 QAD65546 QJZ65546 QTV65546 RDR65546 RNN65546 RXJ65546 SHF65546 SRB65546 TAX65546 TKT65546 TUP65546 UEL65546 UOH65546 UYD65546 VHZ65546 VRV65546 WBR65546 WLN65546 WVJ65546 B131082 IX131082 ST131082 ACP131082 AML131082 AWH131082 BGD131082 BPZ131082 BZV131082 CJR131082 CTN131082 DDJ131082 DNF131082 DXB131082 EGX131082 EQT131082 FAP131082 FKL131082 FUH131082 GED131082 GNZ131082 GXV131082 HHR131082 HRN131082 IBJ131082 ILF131082 IVB131082 JEX131082 JOT131082 JYP131082 KIL131082 KSH131082 LCD131082 LLZ131082 LVV131082 MFR131082 MPN131082 MZJ131082 NJF131082 NTB131082 OCX131082 OMT131082 OWP131082 PGL131082 PQH131082 QAD131082 QJZ131082 QTV131082 RDR131082 RNN131082 RXJ131082 SHF131082 SRB131082 TAX131082 TKT131082 TUP131082 UEL131082 UOH131082 UYD131082 VHZ131082 VRV131082 WBR131082 WLN131082 WVJ131082 B196618 IX196618 ST196618 ACP196618 AML196618 AWH196618 BGD196618 BPZ196618 BZV196618 CJR196618 CTN196618 DDJ196618 DNF196618 DXB196618 EGX196618 EQT196618 FAP196618 FKL196618 FUH196618 GED196618 GNZ196618 GXV196618 HHR196618 HRN196618 IBJ196618 ILF196618 IVB196618 JEX196618 JOT196618 JYP196618 KIL196618 KSH196618 LCD196618 LLZ196618 LVV196618 MFR196618 MPN196618 MZJ196618 NJF196618 NTB196618 OCX196618 OMT196618 OWP196618 PGL196618 PQH196618 QAD196618 QJZ196618 QTV196618 RDR196618 RNN196618 RXJ196618 SHF196618 SRB196618 TAX196618 TKT196618 TUP196618 UEL196618 UOH196618 UYD196618 VHZ196618 VRV196618 WBR196618 WLN196618 WVJ196618 B262154 IX262154 ST262154 ACP262154 AML262154 AWH262154 BGD262154 BPZ262154 BZV262154 CJR262154 CTN262154 DDJ262154 DNF262154 DXB262154 EGX262154 EQT262154 FAP262154 FKL262154 FUH262154 GED262154 GNZ262154 GXV262154 HHR262154 HRN262154 IBJ262154 ILF262154 IVB262154 JEX262154 JOT262154 JYP262154 KIL262154 KSH262154 LCD262154 LLZ262154 LVV262154 MFR262154 MPN262154 MZJ262154 NJF262154 NTB262154 OCX262154 OMT262154 OWP262154 PGL262154 PQH262154 QAD262154 QJZ262154 QTV262154 RDR262154 RNN262154 RXJ262154 SHF262154 SRB262154 TAX262154 TKT262154 TUP262154 UEL262154 UOH262154 UYD262154 VHZ262154 VRV262154 WBR262154 WLN262154 WVJ262154 B327690 IX327690 ST327690 ACP327690 AML327690 AWH327690 BGD327690 BPZ327690 BZV327690 CJR327690 CTN327690 DDJ327690 DNF327690 DXB327690 EGX327690 EQT327690 FAP327690 FKL327690 FUH327690 GED327690 GNZ327690 GXV327690 HHR327690 HRN327690 IBJ327690 ILF327690 IVB327690 JEX327690 JOT327690 JYP327690 KIL327690 KSH327690 LCD327690 LLZ327690 LVV327690 MFR327690 MPN327690 MZJ327690 NJF327690 NTB327690 OCX327690 OMT327690 OWP327690 PGL327690 PQH327690 QAD327690 QJZ327690 QTV327690 RDR327690 RNN327690 RXJ327690 SHF327690 SRB327690 TAX327690 TKT327690 TUP327690 UEL327690 UOH327690 UYD327690 VHZ327690 VRV327690 WBR327690 WLN327690 WVJ327690 B393226 IX393226 ST393226 ACP393226 AML393226 AWH393226 BGD393226 BPZ393226 BZV393226 CJR393226 CTN393226 DDJ393226 DNF393226 DXB393226 EGX393226 EQT393226 FAP393226 FKL393226 FUH393226 GED393226 GNZ393226 GXV393226 HHR393226 HRN393226 IBJ393226 ILF393226 IVB393226 JEX393226 JOT393226 JYP393226 KIL393226 KSH393226 LCD393226 LLZ393226 LVV393226 MFR393226 MPN393226 MZJ393226 NJF393226 NTB393226 OCX393226 OMT393226 OWP393226 PGL393226 PQH393226 QAD393226 QJZ393226 QTV393226 RDR393226 RNN393226 RXJ393226 SHF393226 SRB393226 TAX393226 TKT393226 TUP393226 UEL393226 UOH393226 UYD393226 VHZ393226 VRV393226 WBR393226 WLN393226 WVJ393226 B458762 IX458762 ST458762 ACP458762 AML458762 AWH458762 BGD458762 BPZ458762 BZV458762 CJR458762 CTN458762 DDJ458762 DNF458762 DXB458762 EGX458762 EQT458762 FAP458762 FKL458762 FUH458762 GED458762 GNZ458762 GXV458762 HHR458762 HRN458762 IBJ458762 ILF458762 IVB458762 JEX458762 JOT458762 JYP458762 KIL458762 KSH458762 LCD458762 LLZ458762 LVV458762 MFR458762 MPN458762 MZJ458762 NJF458762 NTB458762 OCX458762 OMT458762 OWP458762 PGL458762 PQH458762 QAD458762 QJZ458762 QTV458762 RDR458762 RNN458762 RXJ458762 SHF458762 SRB458762 TAX458762 TKT458762 TUP458762 UEL458762 UOH458762 UYD458762 VHZ458762 VRV458762 WBR458762 WLN458762 WVJ458762 B524298 IX524298 ST524298 ACP524298 AML524298 AWH524298 BGD524298 BPZ524298 BZV524298 CJR524298 CTN524298 DDJ524298 DNF524298 DXB524298 EGX524298 EQT524298 FAP524298 FKL524298 FUH524298 GED524298 GNZ524298 GXV524298 HHR524298 HRN524298 IBJ524298 ILF524298 IVB524298 JEX524298 JOT524298 JYP524298 KIL524298 KSH524298 LCD524298 LLZ524298 LVV524298 MFR524298 MPN524298 MZJ524298 NJF524298 NTB524298 OCX524298 OMT524298 OWP524298 PGL524298 PQH524298 QAD524298 QJZ524298 QTV524298 RDR524298 RNN524298 RXJ524298 SHF524298 SRB524298 TAX524298 TKT524298 TUP524298 UEL524298 UOH524298 UYD524298 VHZ524298 VRV524298 WBR524298 WLN524298 WVJ524298 B589834 IX589834 ST589834 ACP589834 AML589834 AWH589834 BGD589834 BPZ589834 BZV589834 CJR589834 CTN589834 DDJ589834 DNF589834 DXB589834 EGX589834 EQT589834 FAP589834 FKL589834 FUH589834 GED589834 GNZ589834 GXV589834 HHR589834 HRN589834 IBJ589834 ILF589834 IVB589834 JEX589834 JOT589834 JYP589834 KIL589834 KSH589834 LCD589834 LLZ589834 LVV589834 MFR589834 MPN589834 MZJ589834 NJF589834 NTB589834 OCX589834 OMT589834 OWP589834 PGL589834 PQH589834 QAD589834 QJZ589834 QTV589834 RDR589834 RNN589834 RXJ589834 SHF589834 SRB589834 TAX589834 TKT589834 TUP589834 UEL589834 UOH589834 UYD589834 VHZ589834 VRV589834 WBR589834 WLN589834 WVJ589834 B655370 IX655370 ST655370 ACP655370 AML655370 AWH655370 BGD655370 BPZ655370 BZV655370 CJR655370 CTN655370 DDJ655370 DNF655370 DXB655370 EGX655370 EQT655370 FAP655370 FKL655370 FUH655370 GED655370 GNZ655370 GXV655370 HHR655370 HRN655370 IBJ655370 ILF655370 IVB655370 JEX655370 JOT655370 JYP655370 KIL655370 KSH655370 LCD655370 LLZ655370 LVV655370 MFR655370 MPN655370 MZJ655370 NJF655370 NTB655370 OCX655370 OMT655370 OWP655370 PGL655370 PQH655370 QAD655370 QJZ655370 QTV655370 RDR655370 RNN655370 RXJ655370 SHF655370 SRB655370 TAX655370 TKT655370 TUP655370 UEL655370 UOH655370 UYD655370 VHZ655370 VRV655370 WBR655370 WLN655370 WVJ655370 B720906 IX720906 ST720906 ACP720906 AML720906 AWH720906 BGD720906 BPZ720906 BZV720906 CJR720906 CTN720906 DDJ720906 DNF720906 DXB720906 EGX720906 EQT720906 FAP720906 FKL720906 FUH720906 GED720906 GNZ720906 GXV720906 HHR720906 HRN720906 IBJ720906 ILF720906 IVB720906 JEX720906 JOT720906 JYP720906 KIL720906 KSH720906 LCD720906 LLZ720906 LVV720906 MFR720906 MPN720906 MZJ720906 NJF720906 NTB720906 OCX720906 OMT720906 OWP720906 PGL720906 PQH720906 QAD720906 QJZ720906 QTV720906 RDR720906 RNN720906 RXJ720906 SHF720906 SRB720906 TAX720906 TKT720906 TUP720906 UEL720906 UOH720906 UYD720906 VHZ720906 VRV720906 WBR720906 WLN720906 WVJ720906 B786442 IX786442 ST786442 ACP786442 AML786442 AWH786442 BGD786442 BPZ786442 BZV786442 CJR786442 CTN786442 DDJ786442 DNF786442 DXB786442 EGX786442 EQT786442 FAP786442 FKL786442 FUH786442 GED786442 GNZ786442 GXV786442 HHR786442 HRN786442 IBJ786442 ILF786442 IVB786442 JEX786442 JOT786442 JYP786442 KIL786442 KSH786442 LCD786442 LLZ786442 LVV786442 MFR786442 MPN786442 MZJ786442 NJF786442 NTB786442 OCX786442 OMT786442 OWP786442 PGL786442 PQH786442 QAD786442 QJZ786442 QTV786442 RDR786442 RNN786442 RXJ786442 SHF786442 SRB786442 TAX786442 TKT786442 TUP786442 UEL786442 UOH786442 UYD786442 VHZ786442 VRV786442 WBR786442 WLN786442 WVJ786442 B851978 IX851978 ST851978 ACP851978 AML851978 AWH851978 BGD851978 BPZ851978 BZV851978 CJR851978 CTN851978 DDJ851978 DNF851978 DXB851978 EGX851978 EQT851978 FAP851978 FKL851978 FUH851978 GED851978 GNZ851978 GXV851978 HHR851978 HRN851978 IBJ851978 ILF851978 IVB851978 JEX851978 JOT851978 JYP851978 KIL851978 KSH851978 LCD851978 LLZ851978 LVV851978 MFR851978 MPN851978 MZJ851978 NJF851978 NTB851978 OCX851978 OMT851978 OWP851978 PGL851978 PQH851978 QAD851978 QJZ851978 QTV851978 RDR851978 RNN851978 RXJ851978 SHF851978 SRB851978 TAX851978 TKT851978 TUP851978 UEL851978 UOH851978 UYD851978 VHZ851978 VRV851978 WBR851978 WLN851978 WVJ851978 B917514 IX917514 ST917514 ACP917514 AML917514 AWH917514 BGD917514 BPZ917514 BZV917514 CJR917514 CTN917514 DDJ917514 DNF917514 DXB917514 EGX917514 EQT917514 FAP917514 FKL917514 FUH917514 GED917514 GNZ917514 GXV917514 HHR917514 HRN917514 IBJ917514 ILF917514 IVB917514 JEX917514 JOT917514 JYP917514 KIL917514 KSH917514 LCD917514 LLZ917514 LVV917514 MFR917514 MPN917514 MZJ917514 NJF917514 NTB917514 OCX917514 OMT917514 OWP917514 PGL917514 PQH917514 QAD917514 QJZ917514 QTV917514 RDR917514 RNN917514 RXJ917514 SHF917514 SRB917514 TAX917514 TKT917514 TUP917514 UEL917514 UOH917514 UYD917514 VHZ917514 VRV917514 WBR917514 WLN917514 WVJ917514 B983050 IX983050 ST983050 ACP983050 AML983050 AWH983050 BGD983050 BPZ983050 BZV983050 CJR983050 CTN983050 DDJ983050 DNF983050 DXB983050 EGX983050 EQT983050 FAP983050 FKL983050 FUH983050 GED983050 GNZ983050 GXV983050 HHR983050 HRN983050 IBJ983050 ILF983050 IVB983050 JEX983050 JOT983050 JYP983050 KIL983050 KSH983050 LCD983050 LLZ983050 LVV983050 MFR983050 MPN983050 MZJ983050 NJF983050 NTB983050 OCX983050 OMT983050 OWP983050 PGL983050 PQH983050 QAD983050 QJZ983050 QTV983050 RDR983050 RNN983050 RXJ983050 SHF983050 SRB983050 TAX983050 TKT983050 TUP983050 UEL983050 UOH983050 UYD983050 VHZ983050 VRV983050 WBR983050 WLN983050 WVJ983050" xr:uid="{42F8CD5F-AE27-45F4-9068-98423EFDB754}">
      <formula1>"Com Desoneração, Sem Desoneração"</formula1>
    </dataValidation>
  </dataValidations>
  <printOptions horizontalCentered="1"/>
  <pageMargins left="0.78740157480314965" right="0.78740157480314965" top="1.5748031496062993" bottom="0.39370078740157483" header="0.51181102362204722" footer="0.51181102362204722"/>
  <pageSetup paperSize="9" scale="10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49"/>
  <sheetViews>
    <sheetView view="pageBreakPreview" topLeftCell="A16" zoomScale="55" zoomScaleNormal="55" zoomScaleSheetLayoutView="55" workbookViewId="0">
      <selection activeCell="H44" sqref="H44"/>
    </sheetView>
  </sheetViews>
  <sheetFormatPr defaultColWidth="9.140625" defaultRowHeight="15"/>
  <cols>
    <col min="1" max="1" width="40.7109375" customWidth="1"/>
    <col min="2" max="2" width="100.7109375" customWidth="1"/>
    <col min="3" max="3" width="50.7109375" customWidth="1"/>
    <col min="4" max="4" width="60.7109375" customWidth="1"/>
    <col min="5" max="5" width="10.7109375" customWidth="1"/>
    <col min="6" max="6" width="6.28515625" customWidth="1"/>
    <col min="7" max="7" width="10.7109375" customWidth="1"/>
    <col min="8" max="8" width="69.7109375" customWidth="1"/>
    <col min="9" max="10" width="10.7109375" customWidth="1"/>
  </cols>
  <sheetData>
    <row r="1" spans="1:4" ht="69.95" customHeight="1">
      <c r="A1" s="391" t="s">
        <v>61</v>
      </c>
      <c r="B1" s="392"/>
      <c r="C1" s="392"/>
      <c r="D1" s="393"/>
    </row>
    <row r="2" spans="1:4" ht="60" customHeight="1" thickBot="1">
      <c r="A2" s="78" t="s">
        <v>246</v>
      </c>
      <c r="B2" s="79" t="s">
        <v>243</v>
      </c>
      <c r="C2" s="200" t="s">
        <v>58</v>
      </c>
      <c r="D2" s="77" t="s">
        <v>59</v>
      </c>
    </row>
    <row r="3" spans="1:4" ht="30" customHeight="1">
      <c r="A3" s="396" t="s">
        <v>9</v>
      </c>
      <c r="B3" s="398" t="s">
        <v>10</v>
      </c>
      <c r="C3" s="400" t="s">
        <v>11</v>
      </c>
      <c r="D3" s="402" t="s">
        <v>12</v>
      </c>
    </row>
    <row r="4" spans="1:4" ht="30" customHeight="1" thickBot="1">
      <c r="A4" s="397"/>
      <c r="B4" s="399"/>
      <c r="C4" s="401"/>
      <c r="D4" s="403"/>
    </row>
    <row r="5" spans="1:4" ht="15" customHeight="1">
      <c r="A5" s="13"/>
      <c r="B5" s="10"/>
      <c r="C5" s="11"/>
      <c r="D5" s="9"/>
    </row>
    <row r="6" spans="1:4" ht="39.950000000000003" customHeight="1">
      <c r="A6" s="13">
        <v>1</v>
      </c>
      <c r="B6" s="10" t="str">
        <f>VLOOKUP(A6,ORÇAMENTO!A:I,4,0)</f>
        <v>LICITAÇÃO</v>
      </c>
      <c r="C6" s="11"/>
      <c r="D6" s="9"/>
    </row>
    <row r="7" spans="1:4" ht="15" customHeight="1">
      <c r="A7" s="13"/>
      <c r="B7" s="10"/>
      <c r="C7" s="11"/>
      <c r="D7" s="9"/>
    </row>
    <row r="8" spans="1:4" ht="39.950000000000003" customHeight="1">
      <c r="A8" s="13">
        <v>2</v>
      </c>
      <c r="B8" s="10" t="str">
        <f>VLOOKUP(A8,ORÇAMENTO!A:I,4,0)</f>
        <v>SERVIÇOS PRELIMINARES</v>
      </c>
      <c r="C8" s="11">
        <f>CRONOGRAMA!C7</f>
        <v>35711.640000000007</v>
      </c>
      <c r="D8" s="9">
        <f>C8/$C$40</f>
        <v>7.7929703249421084E-2</v>
      </c>
    </row>
    <row r="9" spans="1:4" ht="15" customHeight="1">
      <c r="A9" s="13"/>
      <c r="B9" s="10"/>
      <c r="C9" s="11"/>
      <c r="D9" s="9"/>
    </row>
    <row r="10" spans="1:4" ht="39.950000000000003" customHeight="1">
      <c r="A10" s="13">
        <v>3</v>
      </c>
      <c r="B10" s="10" t="str">
        <f>VLOOKUP(A10,ORÇAMENTO!A:I,4,0)</f>
        <v>MOVIMENTAÇÃO DE TERRA</v>
      </c>
      <c r="C10" s="11">
        <f>CRONOGRAMA!C9</f>
        <v>19702.79</v>
      </c>
      <c r="D10" s="9">
        <f>C10/$C$40</f>
        <v>4.2995297272420449E-2</v>
      </c>
    </row>
    <row r="11" spans="1:4" ht="15" customHeight="1">
      <c r="A11" s="14"/>
      <c r="B11" s="10"/>
      <c r="C11" s="11"/>
      <c r="D11" s="9"/>
    </row>
    <row r="12" spans="1:4" ht="39.950000000000003" customHeight="1">
      <c r="A12" s="13">
        <v>4</v>
      </c>
      <c r="B12" s="10" t="str">
        <f>VLOOKUP(A12,ORÇAMENTO!A:I,4,0)</f>
        <v>ESTRUTURAL</v>
      </c>
      <c r="C12" s="11">
        <f>CRONOGRAMA!C11</f>
        <v>129098.18000000001</v>
      </c>
      <c r="D12" s="9">
        <f>C12/$C$40</f>
        <v>0.28171718961773656</v>
      </c>
    </row>
    <row r="13" spans="1:4" ht="15" customHeight="1">
      <c r="A13" s="15"/>
      <c r="B13" s="10"/>
      <c r="C13" s="11"/>
      <c r="D13" s="12"/>
    </row>
    <row r="14" spans="1:4" ht="39.950000000000003" customHeight="1">
      <c r="A14" s="13">
        <v>5</v>
      </c>
      <c r="B14" s="10" t="str">
        <f>VLOOKUP(A14,ORÇAMENTO!A:I,4,0)</f>
        <v>PAREDES E PAINÉIS</v>
      </c>
      <c r="C14" s="11">
        <f>CRONOGRAMA!C13</f>
        <v>12346.075032752999</v>
      </c>
      <c r="D14" s="9">
        <f>C14/$C$40</f>
        <v>2.6941522808740445E-2</v>
      </c>
    </row>
    <row r="15" spans="1:4" ht="15" customHeight="1">
      <c r="A15" s="15"/>
      <c r="B15" s="10"/>
      <c r="C15" s="11"/>
      <c r="D15" s="12"/>
    </row>
    <row r="16" spans="1:4" ht="39.950000000000003" customHeight="1">
      <c r="A16" s="13">
        <v>6</v>
      </c>
      <c r="B16" s="10" t="str">
        <f>VLOOKUP(A16,ORÇAMENTO!A:I,4,0)</f>
        <v>ESQUADRIAS DE MADEIRA</v>
      </c>
      <c r="C16" s="11">
        <f>CRONOGRAMA!C15</f>
        <v>11795.892937199998</v>
      </c>
      <c r="D16" s="9">
        <f>C16/$C$40</f>
        <v>2.5740919099709162E-2</v>
      </c>
    </row>
    <row r="17" spans="1:4" ht="15" customHeight="1">
      <c r="A17" s="13"/>
      <c r="B17" s="10"/>
      <c r="C17" s="11"/>
      <c r="D17" s="9"/>
    </row>
    <row r="18" spans="1:4" ht="39.950000000000003" customHeight="1">
      <c r="A18" s="13">
        <v>7</v>
      </c>
      <c r="B18" s="10" t="str">
        <f>VLOOKUP(A18,ORÇAMENTO!A:I,4,0)</f>
        <v>ESQUADRIAS METÁLICAS</v>
      </c>
      <c r="C18" s="11">
        <f>CRONOGRAMA!C17</f>
        <v>16404.871460099999</v>
      </c>
      <c r="D18" s="9">
        <f>C18/$C$40</f>
        <v>3.5798601372843415E-2</v>
      </c>
    </row>
    <row r="19" spans="1:4" ht="11.25" customHeight="1">
      <c r="A19" s="13"/>
      <c r="B19" s="10"/>
      <c r="C19" s="11"/>
      <c r="D19" s="9"/>
    </row>
    <row r="20" spans="1:4" ht="39.950000000000003" customHeight="1">
      <c r="A20" s="13">
        <v>8</v>
      </c>
      <c r="B20" s="10" t="str">
        <f>VLOOKUP(A20,ORÇAMENTO!A:I,4,0)</f>
        <v>VIDROS E ESPELHOS</v>
      </c>
      <c r="C20" s="11">
        <f>CRONOGRAMA!C19</f>
        <v>6280.18003942</v>
      </c>
      <c r="D20" s="9">
        <f>C20/$C$40</f>
        <v>1.3704567105429437E-2</v>
      </c>
    </row>
    <row r="21" spans="1:4" ht="15" customHeight="1">
      <c r="A21" s="13"/>
      <c r="B21" s="10"/>
      <c r="C21" s="11"/>
      <c r="D21" s="9"/>
    </row>
    <row r="22" spans="1:4" ht="39.950000000000003" customHeight="1">
      <c r="A22" s="13">
        <v>9</v>
      </c>
      <c r="B22" s="10" t="str">
        <f>VLOOKUP(A22,ORÇAMENTO!A:I,4,0)</f>
        <v>IMPERMEABILIZAÇÕES</v>
      </c>
      <c r="C22" s="11">
        <f>CRONOGRAMA!C21</f>
        <v>5691.9453398399983</v>
      </c>
      <c r="D22" s="9">
        <f>C22/$C$40</f>
        <v>1.2420925257021414E-2</v>
      </c>
    </row>
    <row r="23" spans="1:4" ht="15" customHeight="1">
      <c r="A23" s="15"/>
      <c r="B23" s="10"/>
      <c r="C23" s="11"/>
      <c r="D23" s="12"/>
    </row>
    <row r="24" spans="1:4" ht="39.950000000000003" customHeight="1">
      <c r="A24" s="13">
        <v>10</v>
      </c>
      <c r="B24" s="10" t="str">
        <f>VLOOKUP(A24,ORÇAMENTO!A:I,4,0)</f>
        <v>TETOS E FORROS</v>
      </c>
      <c r="C24" s="11">
        <f>CRONOGRAMA!C23</f>
        <v>9024.16</v>
      </c>
      <c r="D24" s="9">
        <f>C24/$C$40</f>
        <v>1.9692461922087463E-2</v>
      </c>
    </row>
    <row r="25" spans="1:4" ht="15" customHeight="1">
      <c r="A25" s="15"/>
      <c r="B25" s="10"/>
      <c r="C25" s="11"/>
      <c r="D25" s="12"/>
    </row>
    <row r="26" spans="1:4" ht="39.950000000000003" customHeight="1">
      <c r="A26" s="13">
        <v>11</v>
      </c>
      <c r="B26" s="10" t="str">
        <f>VLOOKUP(A26,ORÇAMENTO!A:I,4,0)</f>
        <v>REVESTIMENTOS</v>
      </c>
      <c r="C26" s="11">
        <f>CRONOGRAMA!C25</f>
        <v>33832.134447425997</v>
      </c>
      <c r="D26" s="9">
        <f>C26/$C$40</f>
        <v>7.3828258735314983E-2</v>
      </c>
    </row>
    <row r="27" spans="1:4" ht="15" customHeight="1">
      <c r="A27" s="13"/>
      <c r="B27" s="10"/>
      <c r="C27" s="11"/>
      <c r="D27" s="9"/>
    </row>
    <row r="28" spans="1:4" ht="39.950000000000003" customHeight="1">
      <c r="A28" s="13">
        <v>12</v>
      </c>
      <c r="B28" s="10" t="str">
        <f>VLOOKUP(A28,ORÇAMENTO!A:I,4,0)</f>
        <v>PISOS INTERNOS/EXTERNOS E MUROS</v>
      </c>
      <c r="C28" s="11">
        <f>CRONOGRAMA!C27</f>
        <v>69976.522137060427</v>
      </c>
      <c r="D28" s="9">
        <f>C28/$C$40</f>
        <v>0.15270230111436112</v>
      </c>
    </row>
    <row r="29" spans="1:4" ht="11.25" customHeight="1">
      <c r="A29" s="13"/>
      <c r="B29" s="10"/>
      <c r="C29" s="11"/>
      <c r="D29" s="9"/>
    </row>
    <row r="30" spans="1:4" ht="39.950000000000003" customHeight="1">
      <c r="A30" s="13">
        <v>13</v>
      </c>
      <c r="B30" s="10" t="str">
        <f>VLOOKUP(A30,ORÇAMENTO!A:I,4,0)</f>
        <v>INSTALAÇÃO HIDROSSANITÁRIAS</v>
      </c>
      <c r="C30" s="11">
        <f>CRONOGRAMA!C29</f>
        <v>36158.549999999996</v>
      </c>
      <c r="D30" s="9">
        <f>C30/$C$40</f>
        <v>7.8904947278516296E-2</v>
      </c>
    </row>
    <row r="31" spans="1:4" ht="15" customHeight="1">
      <c r="A31" s="13"/>
      <c r="B31" s="10"/>
      <c r="C31" s="11"/>
      <c r="D31" s="9"/>
    </row>
    <row r="32" spans="1:4" ht="39.950000000000003" customHeight="1">
      <c r="A32" s="13">
        <v>14</v>
      </c>
      <c r="B32" s="10" t="str">
        <f>VLOOKUP(A32,ORÇAMENTO!A:I,4,0)</f>
        <v>INSTALAÇÕES ELÉTRICAS</v>
      </c>
      <c r="C32" s="11">
        <f>CRONOGRAMA!C31</f>
        <v>21174.456285899996</v>
      </c>
      <c r="D32" s="9">
        <f>C32/$C$40</f>
        <v>4.6206757651791552E-2</v>
      </c>
    </row>
    <row r="33" spans="1:9" ht="15" customHeight="1">
      <c r="A33" s="15"/>
      <c r="B33" s="10"/>
      <c r="C33" s="11"/>
      <c r="D33" s="12"/>
    </row>
    <row r="34" spans="1:9" ht="39.950000000000003" customHeight="1">
      <c r="A34" s="13">
        <v>15</v>
      </c>
      <c r="B34" s="10" t="str">
        <f>VLOOKUP(A34,ORÇAMENTO!A:I,4,0)</f>
        <v>OUTRAS INSTALAÇÕES</v>
      </c>
      <c r="C34" s="11">
        <f>CRONOGRAMA!C33</f>
        <v>40537.782805080002</v>
      </c>
      <c r="D34" s="9">
        <f>C34/$C$40</f>
        <v>8.8461279974522827E-2</v>
      </c>
    </row>
    <row r="35" spans="1:9" ht="15" customHeight="1">
      <c r="A35" s="15"/>
      <c r="B35" s="10"/>
      <c r="C35" s="11"/>
      <c r="D35" s="12"/>
    </row>
    <row r="36" spans="1:9" ht="39.950000000000003" customHeight="1">
      <c r="A36" s="13">
        <v>16</v>
      </c>
      <c r="B36" s="10" t="str">
        <f>VLOOKUP(A36,ORÇAMENTO!A:I,4,0)</f>
        <v>PINTURA</v>
      </c>
      <c r="C36" s="11">
        <f>CRONOGRAMA!C35</f>
        <v>8637.2954743999999</v>
      </c>
      <c r="D36" s="9">
        <f>C36/$C$40</f>
        <v>1.8848248727797421E-2</v>
      </c>
    </row>
    <row r="37" spans="1:9" ht="15" customHeight="1">
      <c r="A37" s="13"/>
      <c r="B37" s="10"/>
      <c r="C37" s="11"/>
      <c r="D37" s="9"/>
    </row>
    <row r="38" spans="1:9" ht="39.950000000000003" customHeight="1">
      <c r="A38" s="13">
        <v>17</v>
      </c>
      <c r="B38" s="10" t="str">
        <f>VLOOKUP(A38,ORÇAMENTO!A:I,4,0)</f>
        <v>SERVIÇOS COMPLEMENTARES EXTERNOS</v>
      </c>
      <c r="C38" s="11">
        <f>CRONOGRAMA!C37</f>
        <v>1882.06</v>
      </c>
      <c r="D38" s="9">
        <f>C38/$C$40</f>
        <v>4.1070188122865657E-3</v>
      </c>
    </row>
    <row r="39" spans="1:9" ht="15" customHeight="1" thickBot="1">
      <c r="A39" s="13"/>
      <c r="B39" s="10"/>
      <c r="C39" s="11"/>
      <c r="D39" s="9"/>
    </row>
    <row r="40" spans="1:9" ht="69.95" customHeight="1" thickBot="1">
      <c r="A40" s="394" t="s">
        <v>13</v>
      </c>
      <c r="B40" s="395"/>
      <c r="C40" s="105">
        <f>SUM(C5:C39)</f>
        <v>458254.53595917934</v>
      </c>
      <c r="D40" s="106">
        <f>SUM(D5:D39)</f>
        <v>1</v>
      </c>
      <c r="H40" s="188"/>
      <c r="I40" s="8"/>
    </row>
    <row r="41" spans="1:9">
      <c r="A41" s="201"/>
      <c r="D41" s="190"/>
    </row>
    <row r="42" spans="1:9">
      <c r="A42" s="201"/>
      <c r="D42" s="190"/>
    </row>
    <row r="43" spans="1:9">
      <c r="A43" s="201"/>
      <c r="D43" s="190"/>
    </row>
    <row r="44" spans="1:9" ht="68.25" customHeight="1">
      <c r="A44" s="201"/>
      <c r="D44" s="190"/>
    </row>
    <row r="45" spans="1:9" ht="33.75" customHeight="1" thickBot="1">
      <c r="A45" s="201"/>
      <c r="B45" s="75"/>
      <c r="D45" s="190"/>
    </row>
    <row r="46" spans="1:9" ht="20.25">
      <c r="A46" s="201"/>
      <c r="B46" s="73" t="s">
        <v>7</v>
      </c>
      <c r="D46" s="190"/>
    </row>
    <row r="47" spans="1:9" ht="20.25">
      <c r="A47" s="201"/>
      <c r="B47" s="73" t="s">
        <v>56</v>
      </c>
      <c r="D47" s="190"/>
    </row>
    <row r="48" spans="1:9" ht="20.25">
      <c r="A48" s="201"/>
      <c r="B48" s="73" t="s">
        <v>8</v>
      </c>
      <c r="D48" s="190"/>
    </row>
    <row r="49" spans="1:4" ht="15.75" thickBot="1">
      <c r="A49" s="202"/>
      <c r="B49" s="75"/>
      <c r="C49" s="75"/>
      <c r="D49" s="195"/>
    </row>
  </sheetData>
  <mergeCells count="6">
    <mergeCell ref="A1:D1"/>
    <mergeCell ref="A40:B40"/>
    <mergeCell ref="A3:A4"/>
    <mergeCell ref="B3:B4"/>
    <mergeCell ref="C3:C4"/>
    <mergeCell ref="D3:D4"/>
  </mergeCells>
  <printOptions horizontalCentered="1"/>
  <pageMargins left="0.25" right="0.25" top="0.75" bottom="0.75" header="0.3" footer="0.3"/>
  <pageSetup paperSize="9" scale="3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B609-38D0-4C5E-914A-43DEF0992D96}">
  <sheetPr>
    <tabColor theme="0" tint="-0.14999847407452621"/>
    <pageSetUpPr fitToPage="1"/>
  </sheetPr>
  <dimension ref="A1:L50"/>
  <sheetViews>
    <sheetView view="pageBreakPreview" topLeftCell="A31" zoomScale="55" zoomScaleNormal="55" zoomScaleSheetLayoutView="55" workbookViewId="0">
      <selection activeCell="S22" sqref="S22"/>
    </sheetView>
  </sheetViews>
  <sheetFormatPr defaultColWidth="9.140625" defaultRowHeight="15"/>
  <cols>
    <col min="1" max="1" width="25.7109375" style="101" customWidth="1"/>
    <col min="2" max="2" width="60.7109375" style="101" customWidth="1"/>
    <col min="3" max="3" width="30.7109375" style="101" customWidth="1"/>
    <col min="4" max="4" width="15.7109375" style="101" customWidth="1"/>
    <col min="5" max="10" width="25.7109375" style="100" customWidth="1"/>
    <col min="11" max="11" width="19.7109375" hidden="1" customWidth="1"/>
  </cols>
  <sheetData>
    <row r="1" spans="1:12" s="82" customFormat="1" ht="63" customHeight="1">
      <c r="A1" s="408" t="s">
        <v>61</v>
      </c>
      <c r="B1" s="408"/>
      <c r="C1" s="408"/>
      <c r="D1" s="408"/>
      <c r="E1" s="408"/>
      <c r="F1" s="408"/>
      <c r="G1" s="408"/>
      <c r="H1" s="408"/>
      <c r="I1" s="408"/>
      <c r="J1" s="408"/>
      <c r="K1" s="80"/>
      <c r="L1" s="81"/>
    </row>
    <row r="2" spans="1:12" ht="51.75" customHeight="1">
      <c r="A2" s="410" t="s">
        <v>246</v>
      </c>
      <c r="B2" s="412"/>
      <c r="C2" s="410" t="s">
        <v>243</v>
      </c>
      <c r="D2" s="411"/>
      <c r="E2" s="411"/>
      <c r="F2" s="412"/>
      <c r="G2" s="413" t="s">
        <v>63</v>
      </c>
      <c r="H2" s="413"/>
      <c r="I2" s="414" t="s">
        <v>240</v>
      </c>
      <c r="J2" s="415"/>
    </row>
    <row r="3" spans="1:12" s="82" customFormat="1" ht="29.25" customHeight="1">
      <c r="A3" s="409" t="s">
        <v>9</v>
      </c>
      <c r="B3" s="409" t="s">
        <v>10</v>
      </c>
      <c r="C3" s="409" t="s">
        <v>64</v>
      </c>
      <c r="D3" s="409"/>
      <c r="E3" s="409" t="s">
        <v>65</v>
      </c>
      <c r="F3" s="409" t="s">
        <v>66</v>
      </c>
      <c r="G3" s="409" t="s">
        <v>67</v>
      </c>
      <c r="H3" s="409" t="s">
        <v>68</v>
      </c>
      <c r="I3" s="409" t="s">
        <v>80</v>
      </c>
      <c r="J3" s="409" t="s">
        <v>81</v>
      </c>
      <c r="K3" s="80"/>
      <c r="L3" s="81"/>
    </row>
    <row r="4" spans="1:12" s="82" customFormat="1" ht="29.25" customHeight="1">
      <c r="A4" s="409"/>
      <c r="B4" s="409"/>
      <c r="C4" s="83" t="s">
        <v>69</v>
      </c>
      <c r="D4" s="84" t="s">
        <v>6</v>
      </c>
      <c r="E4" s="409"/>
      <c r="F4" s="409"/>
      <c r="G4" s="409"/>
      <c r="H4" s="409"/>
      <c r="I4" s="409"/>
      <c r="J4" s="409"/>
      <c r="K4" s="80"/>
      <c r="L4" s="81"/>
    </row>
    <row r="5" spans="1:12" s="82" customFormat="1" ht="24.95" customHeight="1">
      <c r="A5" s="404">
        <v>1</v>
      </c>
      <c r="B5" s="405" t="s">
        <v>83</v>
      </c>
      <c r="C5" s="406"/>
      <c r="D5" s="407"/>
      <c r="E5" s="85"/>
      <c r="F5" s="85"/>
      <c r="G5" s="85"/>
      <c r="H5" s="85"/>
      <c r="I5" s="85"/>
      <c r="J5" s="85"/>
      <c r="K5" s="86">
        <f>C5-(SUM(E5:J5))</f>
        <v>0</v>
      </c>
      <c r="L5" s="81"/>
    </row>
    <row r="6" spans="1:12" s="82" customFormat="1" ht="24.95" customHeight="1">
      <c r="A6" s="404"/>
      <c r="B6" s="405"/>
      <c r="C6" s="406"/>
      <c r="D6" s="407"/>
      <c r="E6" s="87"/>
      <c r="F6" s="87"/>
      <c r="G6" s="87"/>
      <c r="H6" s="87"/>
      <c r="I6" s="87"/>
      <c r="J6" s="87"/>
      <c r="K6" s="88">
        <f>SUM(E6:J6)</f>
        <v>0</v>
      </c>
      <c r="L6" s="81"/>
    </row>
    <row r="7" spans="1:12" s="82" customFormat="1" ht="24.95" customHeight="1">
      <c r="A7" s="404">
        <v>2</v>
      </c>
      <c r="B7" s="405" t="str">
        <f>'PLANILHA RESUMO'!B8</f>
        <v>SERVIÇOS PRELIMINARES</v>
      </c>
      <c r="C7" s="406">
        <f>ORÇAMENTO!I6</f>
        <v>35711.640000000007</v>
      </c>
      <c r="D7" s="407">
        <f>'PLANILHA RESUMO'!D6</f>
        <v>0</v>
      </c>
      <c r="E7" s="85">
        <f t="shared" ref="E7:J37" si="0">$C7*E8</f>
        <v>35711.640000000007</v>
      </c>
      <c r="F7" s="85">
        <f t="shared" si="0"/>
        <v>0</v>
      </c>
      <c r="G7" s="85">
        <f t="shared" si="0"/>
        <v>0</v>
      </c>
      <c r="H7" s="85">
        <f t="shared" si="0"/>
        <v>0</v>
      </c>
      <c r="I7" s="85">
        <f t="shared" si="0"/>
        <v>0</v>
      </c>
      <c r="J7" s="85">
        <f t="shared" si="0"/>
        <v>0</v>
      </c>
      <c r="K7" s="86">
        <f>C7-(SUM(E7:J7))</f>
        <v>0</v>
      </c>
      <c r="L7" s="81"/>
    </row>
    <row r="8" spans="1:12" s="82" customFormat="1" ht="24.95" customHeight="1">
      <c r="A8" s="404"/>
      <c r="B8" s="405"/>
      <c r="C8" s="406"/>
      <c r="D8" s="407"/>
      <c r="E8" s="87">
        <v>1</v>
      </c>
      <c r="F8" s="87">
        <v>0</v>
      </c>
      <c r="G8" s="87">
        <v>0</v>
      </c>
      <c r="H8" s="87">
        <v>0</v>
      </c>
      <c r="I8" s="87">
        <v>0</v>
      </c>
      <c r="J8" s="87">
        <v>0</v>
      </c>
      <c r="K8" s="88">
        <f>SUM(E8:J8)</f>
        <v>1</v>
      </c>
      <c r="L8" s="81"/>
    </row>
    <row r="9" spans="1:12" s="82" customFormat="1" ht="24.95" customHeight="1">
      <c r="A9" s="404">
        <v>3</v>
      </c>
      <c r="B9" s="405" t="str">
        <f>'PLANILHA RESUMO'!B10</f>
        <v>MOVIMENTAÇÃO DE TERRA</v>
      </c>
      <c r="C9" s="406">
        <f>ORÇAMENTO!I12</f>
        <v>19702.79</v>
      </c>
      <c r="D9" s="407">
        <f>'PLANILHA RESUMO'!D10</f>
        <v>4.2995297272420449E-2</v>
      </c>
      <c r="E9" s="85">
        <f t="shared" si="0"/>
        <v>19702.79</v>
      </c>
      <c r="F9" s="85">
        <f t="shared" si="0"/>
        <v>0</v>
      </c>
      <c r="G9" s="85">
        <f t="shared" si="0"/>
        <v>0</v>
      </c>
      <c r="H9" s="85">
        <f t="shared" si="0"/>
        <v>0</v>
      </c>
      <c r="I9" s="85">
        <f t="shared" si="0"/>
        <v>0</v>
      </c>
      <c r="J9" s="85">
        <f t="shared" si="0"/>
        <v>0</v>
      </c>
      <c r="K9" s="86">
        <f>C9-(SUM(E9:J9))</f>
        <v>0</v>
      </c>
      <c r="L9" s="81"/>
    </row>
    <row r="10" spans="1:12" s="82" customFormat="1" ht="24.95" customHeight="1">
      <c r="A10" s="404"/>
      <c r="B10" s="405"/>
      <c r="C10" s="406"/>
      <c r="D10" s="407"/>
      <c r="E10" s="87">
        <v>1</v>
      </c>
      <c r="F10" s="87">
        <v>0</v>
      </c>
      <c r="G10" s="87">
        <v>0</v>
      </c>
      <c r="H10" s="87">
        <v>0</v>
      </c>
      <c r="I10" s="87">
        <v>0</v>
      </c>
      <c r="J10" s="87">
        <v>0</v>
      </c>
      <c r="K10" s="88">
        <f>SUM(E10:J10)</f>
        <v>1</v>
      </c>
      <c r="L10" s="81"/>
    </row>
    <row r="11" spans="1:12" s="82" customFormat="1" ht="24.95" customHeight="1">
      <c r="A11" s="404">
        <v>4</v>
      </c>
      <c r="B11" s="405" t="str">
        <f>'PLANILHA RESUMO'!B12</f>
        <v>ESTRUTURAL</v>
      </c>
      <c r="C11" s="406">
        <f>ORÇAMENTO!I16</f>
        <v>129098.18000000001</v>
      </c>
      <c r="D11" s="407">
        <f>'PLANILHA RESUMO'!D10</f>
        <v>4.2995297272420449E-2</v>
      </c>
      <c r="E11" s="85">
        <f t="shared" si="0"/>
        <v>129098.18000000001</v>
      </c>
      <c r="F11" s="85">
        <f t="shared" si="0"/>
        <v>0</v>
      </c>
      <c r="G11" s="85">
        <f t="shared" si="0"/>
        <v>0</v>
      </c>
      <c r="H11" s="85">
        <f t="shared" si="0"/>
        <v>0</v>
      </c>
      <c r="I11" s="85">
        <f t="shared" si="0"/>
        <v>0</v>
      </c>
      <c r="J11" s="85">
        <f t="shared" si="0"/>
        <v>0</v>
      </c>
      <c r="K11" s="86">
        <f>C11-(SUM(E11:J11))</f>
        <v>0</v>
      </c>
      <c r="L11" s="81"/>
    </row>
    <row r="12" spans="1:12" s="82" customFormat="1" ht="24.95" customHeight="1">
      <c r="A12" s="404"/>
      <c r="B12" s="405"/>
      <c r="C12" s="406"/>
      <c r="D12" s="407"/>
      <c r="E12" s="87">
        <v>1</v>
      </c>
      <c r="F12" s="87">
        <v>0</v>
      </c>
      <c r="G12" s="87">
        <v>0</v>
      </c>
      <c r="H12" s="87">
        <v>0</v>
      </c>
      <c r="I12" s="87">
        <v>0</v>
      </c>
      <c r="J12" s="87">
        <v>0</v>
      </c>
      <c r="K12" s="88">
        <f>SUM(E12:J12)</f>
        <v>1</v>
      </c>
      <c r="L12" s="81"/>
    </row>
    <row r="13" spans="1:12" s="82" customFormat="1" ht="24.95" customHeight="1">
      <c r="A13" s="404">
        <v>5</v>
      </c>
      <c r="B13" s="405" t="str">
        <f>'PLANILHA RESUMO'!B14</f>
        <v>PAREDES E PAINÉIS</v>
      </c>
      <c r="C13" s="406">
        <f>ORÇAMENTO!I31</f>
        <v>12346.075032752999</v>
      </c>
      <c r="D13" s="407">
        <f>'PLANILHA RESUMO'!D12</f>
        <v>0.28171718961773656</v>
      </c>
      <c r="E13" s="85">
        <f t="shared" si="0"/>
        <v>0</v>
      </c>
      <c r="F13" s="85">
        <f t="shared" si="0"/>
        <v>6173.0375163764993</v>
      </c>
      <c r="G13" s="85">
        <f t="shared" si="0"/>
        <v>6173.0375163764993</v>
      </c>
      <c r="H13" s="85">
        <f t="shared" si="0"/>
        <v>0</v>
      </c>
      <c r="I13" s="85">
        <f t="shared" si="0"/>
        <v>0</v>
      </c>
      <c r="J13" s="85">
        <f t="shared" si="0"/>
        <v>0</v>
      </c>
      <c r="K13" s="86">
        <f>C13-(SUM(E13:J13))</f>
        <v>0</v>
      </c>
      <c r="L13" s="81"/>
    </row>
    <row r="14" spans="1:12" s="82" customFormat="1" ht="24.95" customHeight="1">
      <c r="A14" s="404"/>
      <c r="B14" s="405"/>
      <c r="C14" s="406"/>
      <c r="D14" s="407"/>
      <c r="E14" s="87">
        <v>0</v>
      </c>
      <c r="F14" s="87">
        <v>0.5</v>
      </c>
      <c r="G14" s="87">
        <v>0.5</v>
      </c>
      <c r="H14" s="87">
        <v>0</v>
      </c>
      <c r="I14" s="87">
        <v>0</v>
      </c>
      <c r="J14" s="87">
        <v>0</v>
      </c>
      <c r="K14" s="88">
        <f>SUM(E14:J14)</f>
        <v>1</v>
      </c>
      <c r="L14" s="81"/>
    </row>
    <row r="15" spans="1:12" s="82" customFormat="1" ht="24.95" customHeight="1">
      <c r="A15" s="404">
        <v>6</v>
      </c>
      <c r="B15" s="405" t="str">
        <f>'PLANILHA RESUMO'!B16</f>
        <v>ESQUADRIAS DE MADEIRA</v>
      </c>
      <c r="C15" s="406">
        <f>ORÇAMENTO!I33</f>
        <v>11795.892937199998</v>
      </c>
      <c r="D15" s="407">
        <f>'PLANILHA RESUMO'!D14</f>
        <v>2.6941522808740445E-2</v>
      </c>
      <c r="E15" s="85">
        <f t="shared" si="0"/>
        <v>0</v>
      </c>
      <c r="F15" s="85">
        <f t="shared" si="0"/>
        <v>0</v>
      </c>
      <c r="G15" s="85">
        <f t="shared" si="0"/>
        <v>5897.9464685999992</v>
      </c>
      <c r="H15" s="85">
        <f t="shared" si="0"/>
        <v>5897.9464685999992</v>
      </c>
      <c r="I15" s="85">
        <f t="shared" si="0"/>
        <v>0</v>
      </c>
      <c r="J15" s="85">
        <f t="shared" si="0"/>
        <v>0</v>
      </c>
      <c r="K15" s="86">
        <f>C15-(SUM(E15:J15))</f>
        <v>0</v>
      </c>
      <c r="L15" s="81"/>
    </row>
    <row r="16" spans="1:12" s="82" customFormat="1" ht="24.95" customHeight="1">
      <c r="A16" s="404"/>
      <c r="B16" s="405"/>
      <c r="C16" s="406"/>
      <c r="D16" s="407"/>
      <c r="E16" s="87">
        <v>0</v>
      </c>
      <c r="F16" s="87">
        <v>0</v>
      </c>
      <c r="G16" s="87">
        <v>0.5</v>
      </c>
      <c r="H16" s="87">
        <v>0.5</v>
      </c>
      <c r="I16" s="87">
        <v>0</v>
      </c>
      <c r="J16" s="87">
        <v>0</v>
      </c>
      <c r="K16" s="88">
        <f>SUM(E16:J16)</f>
        <v>1</v>
      </c>
      <c r="L16" s="81"/>
    </row>
    <row r="17" spans="1:12" s="82" customFormat="1" ht="24.95" customHeight="1">
      <c r="A17" s="404">
        <v>7</v>
      </c>
      <c r="B17" s="405" t="str">
        <f>'PLANILHA RESUMO'!B18</f>
        <v>ESQUADRIAS METÁLICAS</v>
      </c>
      <c r="C17" s="406">
        <f>ORÇAMENTO!I39</f>
        <v>16404.871460099999</v>
      </c>
      <c r="D17" s="407">
        <f>'PLANILHA RESUMO'!D16</f>
        <v>2.5740919099709162E-2</v>
      </c>
      <c r="E17" s="85">
        <f t="shared" si="0"/>
        <v>0</v>
      </c>
      <c r="F17" s="85">
        <f t="shared" si="0"/>
        <v>0</v>
      </c>
      <c r="G17" s="85">
        <f t="shared" si="0"/>
        <v>0</v>
      </c>
      <c r="H17" s="85">
        <f t="shared" si="0"/>
        <v>8202.4357300499996</v>
      </c>
      <c r="I17" s="85">
        <f t="shared" si="0"/>
        <v>8202.4357300499996</v>
      </c>
      <c r="J17" s="85">
        <f t="shared" si="0"/>
        <v>0</v>
      </c>
      <c r="K17" s="86">
        <f>C17-(SUM(E17:J17))</f>
        <v>0</v>
      </c>
      <c r="L17" s="81"/>
    </row>
    <row r="18" spans="1:12" s="82" customFormat="1" ht="24.95" customHeight="1">
      <c r="A18" s="404"/>
      <c r="B18" s="405"/>
      <c r="C18" s="406"/>
      <c r="D18" s="407"/>
      <c r="E18" s="87">
        <v>0</v>
      </c>
      <c r="F18" s="87">
        <v>0</v>
      </c>
      <c r="G18" s="87">
        <v>0</v>
      </c>
      <c r="H18" s="87">
        <v>0.5</v>
      </c>
      <c r="I18" s="87">
        <v>0.5</v>
      </c>
      <c r="J18" s="87">
        <v>0</v>
      </c>
      <c r="K18" s="88">
        <f>SUM(E18:J18)</f>
        <v>1</v>
      </c>
      <c r="L18" s="81"/>
    </row>
    <row r="19" spans="1:12" s="82" customFormat="1" ht="24.95" customHeight="1">
      <c r="A19" s="404">
        <v>8</v>
      </c>
      <c r="B19" s="405" t="str">
        <f>'PLANILHA RESUMO'!B20</f>
        <v>VIDROS E ESPELHOS</v>
      </c>
      <c r="C19" s="406">
        <f>ORÇAMENTO!I45</f>
        <v>6280.18003942</v>
      </c>
      <c r="D19" s="407">
        <f>'PLANILHA RESUMO'!D18</f>
        <v>3.5798601372843415E-2</v>
      </c>
      <c r="E19" s="85">
        <f t="shared" si="0"/>
        <v>0</v>
      </c>
      <c r="F19" s="85">
        <f t="shared" si="0"/>
        <v>0</v>
      </c>
      <c r="G19" s="85">
        <f t="shared" si="0"/>
        <v>0</v>
      </c>
      <c r="H19" s="85">
        <f t="shared" si="0"/>
        <v>3140.09001971</v>
      </c>
      <c r="I19" s="85">
        <f t="shared" si="0"/>
        <v>3140.09001971</v>
      </c>
      <c r="J19" s="85">
        <f t="shared" si="0"/>
        <v>0</v>
      </c>
      <c r="K19" s="86">
        <f>C19-(SUM(E19:J19))</f>
        <v>0</v>
      </c>
      <c r="L19" s="81"/>
    </row>
    <row r="20" spans="1:12" s="82" customFormat="1" ht="24.95" customHeight="1">
      <c r="A20" s="404"/>
      <c r="B20" s="405"/>
      <c r="C20" s="406"/>
      <c r="D20" s="407"/>
      <c r="E20" s="87">
        <v>0</v>
      </c>
      <c r="F20" s="87">
        <v>0</v>
      </c>
      <c r="G20" s="87">
        <v>0</v>
      </c>
      <c r="H20" s="87">
        <v>0.5</v>
      </c>
      <c r="I20" s="87">
        <v>0.5</v>
      </c>
      <c r="J20" s="87">
        <v>0</v>
      </c>
      <c r="K20" s="88">
        <f>SUM(E20:J20)</f>
        <v>1</v>
      </c>
      <c r="L20" s="81"/>
    </row>
    <row r="21" spans="1:12" s="82" customFormat="1" ht="24.95" customHeight="1">
      <c r="A21" s="404">
        <v>9</v>
      </c>
      <c r="B21" s="405" t="str">
        <f>'PLANILHA RESUMO'!B22</f>
        <v>IMPERMEABILIZAÇÕES</v>
      </c>
      <c r="C21" s="406">
        <f>ORÇAMENTO!I48</f>
        <v>5691.9453398399983</v>
      </c>
      <c r="D21" s="407">
        <f>'PLANILHA RESUMO'!D20</f>
        <v>1.3704567105429437E-2</v>
      </c>
      <c r="E21" s="85">
        <f t="shared" si="0"/>
        <v>0</v>
      </c>
      <c r="F21" s="85">
        <f t="shared" si="0"/>
        <v>0</v>
      </c>
      <c r="G21" s="85">
        <f t="shared" si="0"/>
        <v>0</v>
      </c>
      <c r="H21" s="85">
        <f t="shared" si="0"/>
        <v>0</v>
      </c>
      <c r="I21" s="85">
        <f t="shared" si="0"/>
        <v>5691.9453398399983</v>
      </c>
      <c r="J21" s="85">
        <f t="shared" si="0"/>
        <v>0</v>
      </c>
      <c r="K21" s="86">
        <f>C21-(SUM(E21:J21))</f>
        <v>0</v>
      </c>
      <c r="L21" s="81"/>
    </row>
    <row r="22" spans="1:12" s="82" customFormat="1" ht="24.95" customHeight="1">
      <c r="A22" s="404"/>
      <c r="B22" s="405"/>
      <c r="C22" s="406"/>
      <c r="D22" s="407"/>
      <c r="E22" s="87">
        <v>0</v>
      </c>
      <c r="F22" s="87">
        <v>0</v>
      </c>
      <c r="G22" s="87">
        <v>0</v>
      </c>
      <c r="H22" s="87">
        <v>0</v>
      </c>
      <c r="I22" s="87">
        <v>1</v>
      </c>
      <c r="J22" s="87">
        <v>0</v>
      </c>
      <c r="K22" s="88">
        <f>SUM(E22:J22)</f>
        <v>1</v>
      </c>
      <c r="L22" s="81"/>
    </row>
    <row r="23" spans="1:12" s="82" customFormat="1" ht="24.95" customHeight="1">
      <c r="A23" s="404">
        <v>10</v>
      </c>
      <c r="B23" s="405" t="str">
        <f>'PLANILHA RESUMO'!B24</f>
        <v>TETOS E FORROS</v>
      </c>
      <c r="C23" s="406">
        <f>ORÇAMENTO!I51</f>
        <v>9024.16</v>
      </c>
      <c r="D23" s="407">
        <f>'PLANILHA RESUMO'!D22</f>
        <v>1.2420925257021414E-2</v>
      </c>
      <c r="E23" s="85">
        <f t="shared" si="0"/>
        <v>0</v>
      </c>
      <c r="F23" s="85">
        <f t="shared" si="0"/>
        <v>4512.08</v>
      </c>
      <c r="G23" s="85">
        <f t="shared" si="0"/>
        <v>4512.08</v>
      </c>
      <c r="H23" s="85">
        <v>0</v>
      </c>
      <c r="I23" s="85">
        <v>0</v>
      </c>
      <c r="J23" s="85">
        <v>0</v>
      </c>
      <c r="K23" s="86">
        <f>C23-(SUM(E23:J23))</f>
        <v>0</v>
      </c>
      <c r="L23" s="81"/>
    </row>
    <row r="24" spans="1:12" s="82" customFormat="1" ht="24.75" customHeight="1">
      <c r="A24" s="404"/>
      <c r="B24" s="405"/>
      <c r="C24" s="406"/>
      <c r="D24" s="407"/>
      <c r="E24" s="87">
        <v>0</v>
      </c>
      <c r="F24" s="87">
        <v>0.5</v>
      </c>
      <c r="G24" s="87">
        <v>0.5</v>
      </c>
      <c r="H24" s="87">
        <v>0</v>
      </c>
      <c r="I24" s="87">
        <v>0</v>
      </c>
      <c r="J24" s="87">
        <v>0</v>
      </c>
      <c r="K24" s="88">
        <f>SUM(E24:J24)</f>
        <v>1</v>
      </c>
      <c r="L24" s="81"/>
    </row>
    <row r="25" spans="1:12" s="82" customFormat="1" ht="24.95" customHeight="1">
      <c r="A25" s="404">
        <v>11</v>
      </c>
      <c r="B25" s="405" t="str">
        <f>'PLANILHA RESUMO'!B26</f>
        <v>REVESTIMENTOS</v>
      </c>
      <c r="C25" s="406">
        <f>ORÇAMENTO!I53</f>
        <v>33832.134447425997</v>
      </c>
      <c r="D25" s="407">
        <f>'PLANILHA RESUMO'!D24</f>
        <v>1.9692461922087463E-2</v>
      </c>
      <c r="E25" s="85">
        <f t="shared" si="0"/>
        <v>0</v>
      </c>
      <c r="F25" s="85">
        <f t="shared" si="0"/>
        <v>0</v>
      </c>
      <c r="G25" s="85">
        <f t="shared" si="0"/>
        <v>0</v>
      </c>
      <c r="H25" s="85">
        <f t="shared" si="0"/>
        <v>0</v>
      </c>
      <c r="I25" s="85">
        <f t="shared" si="0"/>
        <v>33832.134447425997</v>
      </c>
      <c r="J25" s="85">
        <f t="shared" si="0"/>
        <v>0</v>
      </c>
      <c r="K25" s="86">
        <f>C25-(SUM(E25:J25))</f>
        <v>0</v>
      </c>
      <c r="L25" s="81"/>
    </row>
    <row r="26" spans="1:12" s="82" customFormat="1" ht="24.75" customHeight="1">
      <c r="A26" s="404"/>
      <c r="B26" s="405"/>
      <c r="C26" s="406"/>
      <c r="D26" s="407"/>
      <c r="E26" s="87">
        <v>0</v>
      </c>
      <c r="F26" s="87">
        <v>0</v>
      </c>
      <c r="G26" s="87">
        <v>0</v>
      </c>
      <c r="H26" s="87">
        <v>0</v>
      </c>
      <c r="I26" s="87">
        <v>1</v>
      </c>
      <c r="J26" s="87">
        <v>0</v>
      </c>
      <c r="K26" s="88">
        <f>SUM(E26:J26)</f>
        <v>1</v>
      </c>
      <c r="L26" s="81"/>
    </row>
    <row r="27" spans="1:12" s="82" customFormat="1" ht="24.95" customHeight="1">
      <c r="A27" s="404">
        <v>12</v>
      </c>
      <c r="B27" s="405" t="str">
        <f>'PLANILHA RESUMO'!B28</f>
        <v>PISOS INTERNOS/EXTERNOS E MUROS</v>
      </c>
      <c r="C27" s="406">
        <f>ORÇAMENTO!I60</f>
        <v>69976.522137060427</v>
      </c>
      <c r="D27" s="407">
        <f>'PLANILHA RESUMO'!D26</f>
        <v>7.3828258735314983E-2</v>
      </c>
      <c r="E27" s="85">
        <f t="shared" si="0"/>
        <v>0</v>
      </c>
      <c r="F27" s="85">
        <f t="shared" si="0"/>
        <v>0</v>
      </c>
      <c r="G27" s="85">
        <f t="shared" si="0"/>
        <v>0</v>
      </c>
      <c r="H27" s="85">
        <f t="shared" si="0"/>
        <v>34988.261068530213</v>
      </c>
      <c r="I27" s="85">
        <f t="shared" si="0"/>
        <v>34988.261068530213</v>
      </c>
      <c r="J27" s="85">
        <f t="shared" si="0"/>
        <v>0</v>
      </c>
      <c r="K27" s="86">
        <f>C27-(SUM(E27:J27))</f>
        <v>0</v>
      </c>
      <c r="L27" s="81"/>
    </row>
    <row r="28" spans="1:12" s="82" customFormat="1" ht="24.75" customHeight="1">
      <c r="A28" s="404"/>
      <c r="B28" s="405"/>
      <c r="C28" s="406"/>
      <c r="D28" s="407"/>
      <c r="E28" s="87">
        <v>0</v>
      </c>
      <c r="F28" s="87">
        <v>0</v>
      </c>
      <c r="G28" s="87">
        <v>0</v>
      </c>
      <c r="H28" s="87">
        <v>0.5</v>
      </c>
      <c r="I28" s="87">
        <v>0.5</v>
      </c>
      <c r="J28" s="87">
        <v>0</v>
      </c>
      <c r="K28" s="88">
        <f>SUM(E28:J28)</f>
        <v>1</v>
      </c>
      <c r="L28" s="81"/>
    </row>
    <row r="29" spans="1:12" s="82" customFormat="1" ht="24.95" customHeight="1">
      <c r="A29" s="404">
        <v>13</v>
      </c>
      <c r="B29" s="405" t="str">
        <f>'PLANILHA RESUMO'!B30</f>
        <v>INSTALAÇÃO HIDROSSANITÁRIAS</v>
      </c>
      <c r="C29" s="406">
        <f>ORÇAMENTO!I70</f>
        <v>36158.549999999996</v>
      </c>
      <c r="D29" s="407">
        <f>'PLANILHA RESUMO'!D28</f>
        <v>0.15270230111436112</v>
      </c>
      <c r="E29" s="85">
        <f t="shared" si="0"/>
        <v>0</v>
      </c>
      <c r="F29" s="85">
        <f t="shared" si="0"/>
        <v>0</v>
      </c>
      <c r="G29" s="85">
        <f t="shared" si="0"/>
        <v>0</v>
      </c>
      <c r="H29" s="85">
        <f t="shared" si="0"/>
        <v>0</v>
      </c>
      <c r="I29" s="85">
        <f t="shared" si="0"/>
        <v>18079.274999999998</v>
      </c>
      <c r="J29" s="85">
        <f t="shared" si="0"/>
        <v>18079.274999999998</v>
      </c>
      <c r="K29" s="86">
        <f>C29-(SUM(E29:J29))</f>
        <v>0</v>
      </c>
      <c r="L29" s="81"/>
    </row>
    <row r="30" spans="1:12" s="82" customFormat="1" ht="24.95" customHeight="1">
      <c r="A30" s="404"/>
      <c r="B30" s="405"/>
      <c r="C30" s="406"/>
      <c r="D30" s="407"/>
      <c r="E30" s="87">
        <v>0</v>
      </c>
      <c r="F30" s="87">
        <v>0</v>
      </c>
      <c r="G30" s="87">
        <v>0</v>
      </c>
      <c r="H30" s="87">
        <v>0</v>
      </c>
      <c r="I30" s="87">
        <v>0.5</v>
      </c>
      <c r="J30" s="87">
        <v>0.5</v>
      </c>
      <c r="K30" s="88">
        <f>SUM(E30:J30)</f>
        <v>1</v>
      </c>
      <c r="L30" s="81"/>
    </row>
    <row r="31" spans="1:12" s="82" customFormat="1" ht="24.95" customHeight="1">
      <c r="A31" s="404">
        <v>14</v>
      </c>
      <c r="B31" s="405" t="str">
        <f>'PLANILHA RESUMO'!B32</f>
        <v>INSTALAÇÕES ELÉTRICAS</v>
      </c>
      <c r="C31" s="406">
        <f>ORÇAMENTO!I102</f>
        <v>21174.456285899996</v>
      </c>
      <c r="D31" s="407">
        <f>'PLANILHA RESUMO'!D30</f>
        <v>7.8904947278516296E-2</v>
      </c>
      <c r="E31" s="85">
        <f t="shared" si="0"/>
        <v>0</v>
      </c>
      <c r="F31" s="85">
        <f t="shared" si="0"/>
        <v>0</v>
      </c>
      <c r="G31" s="85">
        <f t="shared" si="0"/>
        <v>6352.3368857699988</v>
      </c>
      <c r="H31" s="85">
        <f t="shared" si="0"/>
        <v>6352.3368857699988</v>
      </c>
      <c r="I31" s="85">
        <f t="shared" si="0"/>
        <v>8469.7825143599985</v>
      </c>
      <c r="J31" s="85">
        <f t="shared" si="0"/>
        <v>0</v>
      </c>
      <c r="K31" s="86">
        <f>C31-(SUM(E31:J31))</f>
        <v>0</v>
      </c>
      <c r="L31" s="81"/>
    </row>
    <row r="32" spans="1:12" s="82" customFormat="1" ht="24.95" customHeight="1">
      <c r="A32" s="404"/>
      <c r="B32" s="405"/>
      <c r="C32" s="406"/>
      <c r="D32" s="407"/>
      <c r="E32" s="87">
        <v>0</v>
      </c>
      <c r="F32" s="87">
        <v>0</v>
      </c>
      <c r="G32" s="87">
        <v>0.3</v>
      </c>
      <c r="H32" s="87">
        <v>0.3</v>
      </c>
      <c r="I32" s="87">
        <v>0.4</v>
      </c>
      <c r="J32" s="87">
        <v>0</v>
      </c>
      <c r="K32" s="88">
        <f>SUM(E32:J32)</f>
        <v>1</v>
      </c>
      <c r="L32" s="81"/>
    </row>
    <row r="33" spans="1:12" s="82" customFormat="1" ht="24.95" customHeight="1">
      <c r="A33" s="404">
        <v>15</v>
      </c>
      <c r="B33" s="405" t="str">
        <f>'PLANILHA RESUMO'!B34</f>
        <v>OUTRAS INSTALAÇÕES</v>
      </c>
      <c r="C33" s="406">
        <f>ORÇAMENTO!I124</f>
        <v>40537.782805080002</v>
      </c>
      <c r="D33" s="407">
        <f>'PLANILHA RESUMO'!D32</f>
        <v>4.6206757651791552E-2</v>
      </c>
      <c r="E33" s="85">
        <f t="shared" si="0"/>
        <v>0</v>
      </c>
      <c r="F33" s="85">
        <f t="shared" si="0"/>
        <v>0</v>
      </c>
      <c r="G33" s="85">
        <f t="shared" si="0"/>
        <v>12161.334841524</v>
      </c>
      <c r="H33" s="85">
        <f t="shared" si="0"/>
        <v>12161.334841524</v>
      </c>
      <c r="I33" s="85">
        <f t="shared" si="0"/>
        <v>16215.113122032002</v>
      </c>
      <c r="J33" s="85">
        <f t="shared" si="0"/>
        <v>0</v>
      </c>
      <c r="K33" s="86">
        <f>C33-(SUM(E33:J33))</f>
        <v>0</v>
      </c>
      <c r="L33" s="81"/>
    </row>
    <row r="34" spans="1:12" s="82" customFormat="1" ht="24.95" customHeight="1">
      <c r="A34" s="404"/>
      <c r="B34" s="405"/>
      <c r="C34" s="406"/>
      <c r="D34" s="407"/>
      <c r="E34" s="87">
        <v>0</v>
      </c>
      <c r="F34" s="87">
        <v>0</v>
      </c>
      <c r="G34" s="87">
        <v>0.3</v>
      </c>
      <c r="H34" s="87">
        <v>0.3</v>
      </c>
      <c r="I34" s="87">
        <v>0.4</v>
      </c>
      <c r="J34" s="87">
        <v>0</v>
      </c>
      <c r="K34" s="88">
        <f>SUM(E34:J34)</f>
        <v>1</v>
      </c>
      <c r="L34" s="81"/>
    </row>
    <row r="35" spans="1:12" s="82" customFormat="1" ht="24.95" customHeight="1">
      <c r="A35" s="404">
        <v>16</v>
      </c>
      <c r="B35" s="405" t="str">
        <f>'PLANILHA RESUMO'!B36</f>
        <v>PINTURA</v>
      </c>
      <c r="C35" s="406">
        <f>ORÇAMENTO!I131</f>
        <v>8637.2954743999999</v>
      </c>
      <c r="D35" s="407">
        <f>'PLANILHA RESUMO'!D34</f>
        <v>8.8461279974522827E-2</v>
      </c>
      <c r="E35" s="85">
        <f t="shared" si="0"/>
        <v>0</v>
      </c>
      <c r="F35" s="85">
        <f t="shared" si="0"/>
        <v>0</v>
      </c>
      <c r="G35" s="85">
        <f t="shared" si="0"/>
        <v>0</v>
      </c>
      <c r="H35" s="85">
        <f t="shared" si="0"/>
        <v>0</v>
      </c>
      <c r="I35" s="85">
        <f t="shared" si="0"/>
        <v>4318.6477371999999</v>
      </c>
      <c r="J35" s="85">
        <f t="shared" si="0"/>
        <v>4318.6477371999999</v>
      </c>
      <c r="K35" s="86">
        <f>C35-(SUM(E35:J35))</f>
        <v>0</v>
      </c>
      <c r="L35" s="81"/>
    </row>
    <row r="36" spans="1:12" s="82" customFormat="1" ht="24.95" customHeight="1">
      <c r="A36" s="404"/>
      <c r="B36" s="405"/>
      <c r="C36" s="406"/>
      <c r="D36" s="407"/>
      <c r="E36" s="87">
        <v>0</v>
      </c>
      <c r="F36" s="87">
        <v>0</v>
      </c>
      <c r="G36" s="87">
        <v>0</v>
      </c>
      <c r="H36" s="87">
        <v>0</v>
      </c>
      <c r="I36" s="87">
        <v>0.5</v>
      </c>
      <c r="J36" s="87">
        <v>0.5</v>
      </c>
      <c r="K36" s="88">
        <f>SUM(E36:J36)</f>
        <v>1</v>
      </c>
      <c r="L36" s="81"/>
    </row>
    <row r="37" spans="1:12" s="82" customFormat="1" ht="24.95" customHeight="1">
      <c r="A37" s="404">
        <v>17</v>
      </c>
      <c r="B37" s="405" t="str">
        <f>'PLANILHA RESUMO'!B38</f>
        <v>SERVIÇOS COMPLEMENTARES EXTERNOS</v>
      </c>
      <c r="C37" s="406">
        <f>ORÇAMENTO!I135</f>
        <v>1882.06</v>
      </c>
      <c r="D37" s="407">
        <f>'PLANILHA RESUMO'!D36</f>
        <v>1.8848248727797421E-2</v>
      </c>
      <c r="E37" s="85">
        <f t="shared" si="0"/>
        <v>0</v>
      </c>
      <c r="F37" s="85">
        <f t="shared" si="0"/>
        <v>0</v>
      </c>
      <c r="G37" s="85">
        <f t="shared" si="0"/>
        <v>0</v>
      </c>
      <c r="H37" s="85">
        <f t="shared" si="0"/>
        <v>0</v>
      </c>
      <c r="I37" s="85">
        <f t="shared" si="0"/>
        <v>0</v>
      </c>
      <c r="J37" s="85">
        <f t="shared" si="0"/>
        <v>1882.06</v>
      </c>
      <c r="K37" s="86">
        <f>C37-(SUM(E37:J37))</f>
        <v>0</v>
      </c>
      <c r="L37" s="81"/>
    </row>
    <row r="38" spans="1:12" s="82" customFormat="1" ht="24.95" customHeight="1">
      <c r="A38" s="404"/>
      <c r="B38" s="405"/>
      <c r="C38" s="406"/>
      <c r="D38" s="407"/>
      <c r="E38" s="87">
        <v>0</v>
      </c>
      <c r="F38" s="87">
        <v>0</v>
      </c>
      <c r="G38" s="87">
        <v>0</v>
      </c>
      <c r="H38" s="87">
        <v>0</v>
      </c>
      <c r="I38" s="87">
        <v>0</v>
      </c>
      <c r="J38" s="87">
        <v>1</v>
      </c>
      <c r="K38" s="88">
        <f>SUM(E38:J38)</f>
        <v>1</v>
      </c>
      <c r="L38" s="81"/>
    </row>
    <row r="39" spans="1:12" s="82" customFormat="1" ht="50.1" customHeight="1">
      <c r="A39" s="89"/>
      <c r="B39" s="90" t="s">
        <v>70</v>
      </c>
      <c r="C39" s="91">
        <f>SUM(C5:C38)</f>
        <v>458254.53595917934</v>
      </c>
      <c r="D39" s="92">
        <f>SUM(D5:D38)</f>
        <v>0.96095857521071304</v>
      </c>
      <c r="E39" s="93"/>
      <c r="F39" s="93"/>
      <c r="G39" s="93"/>
      <c r="H39" s="93"/>
      <c r="I39" s="93"/>
      <c r="J39" s="93"/>
      <c r="K39" s="88">
        <f>SUM(E39:J39)</f>
        <v>0</v>
      </c>
      <c r="L39" s="81"/>
    </row>
    <row r="40" spans="1:12" s="82" customFormat="1" ht="35.1" customHeight="1">
      <c r="A40" s="417" t="s">
        <v>71</v>
      </c>
      <c r="B40" s="417"/>
      <c r="C40" s="417"/>
      <c r="D40" s="94" t="s">
        <v>69</v>
      </c>
      <c r="E40" s="85">
        <f t="shared" ref="E40:J40" si="1">E37+E35+E33+E31+E29+E27+E25+E23+E21+E19+E17+E15+E13+E11+E7+E9</f>
        <v>184512.61000000002</v>
      </c>
      <c r="F40" s="85">
        <f t="shared" si="1"/>
        <v>10685.1175163765</v>
      </c>
      <c r="G40" s="85">
        <f t="shared" si="1"/>
        <v>35096.7357122705</v>
      </c>
      <c r="H40" s="85">
        <f t="shared" si="1"/>
        <v>70742.405014184216</v>
      </c>
      <c r="I40" s="85">
        <f t="shared" si="1"/>
        <v>132937.68497914821</v>
      </c>
      <c r="J40" s="85">
        <f t="shared" si="1"/>
        <v>24279.9827372</v>
      </c>
      <c r="K40" s="86">
        <f>C39-(SUM(E40:J40))</f>
        <v>0</v>
      </c>
      <c r="L40" s="81"/>
    </row>
    <row r="41" spans="1:12" s="82" customFormat="1" ht="35.1" customHeight="1">
      <c r="A41" s="418" t="s">
        <v>72</v>
      </c>
      <c r="B41" s="418"/>
      <c r="C41" s="418"/>
      <c r="D41" s="95" t="s">
        <v>6</v>
      </c>
      <c r="E41" s="96">
        <f t="shared" ref="E41:J41" si="2">E40/$C$39</f>
        <v>0.40264219013957808</v>
      </c>
      <c r="F41" s="96">
        <f t="shared" si="2"/>
        <v>2.3316992365413958E-2</v>
      </c>
      <c r="G41" s="96">
        <f t="shared" si="2"/>
        <v>7.6587863203162854E-2</v>
      </c>
      <c r="H41" s="96">
        <f t="shared" si="2"/>
        <v>0.15437360563406588</v>
      </c>
      <c r="I41" s="96">
        <f t="shared" si="2"/>
        <v>0.290095731842336</v>
      </c>
      <c r="J41" s="96">
        <f t="shared" si="2"/>
        <v>5.2983616815443432E-2</v>
      </c>
      <c r="K41" s="88">
        <f>SUM(E41:J41)</f>
        <v>1.0000000000000002</v>
      </c>
      <c r="L41" s="81"/>
    </row>
    <row r="42" spans="1:12" s="82" customFormat="1" ht="35.1" customHeight="1">
      <c r="A42" s="418" t="s">
        <v>73</v>
      </c>
      <c r="B42" s="418"/>
      <c r="C42" s="418"/>
      <c r="D42" s="95" t="s">
        <v>69</v>
      </c>
      <c r="E42" s="85">
        <f>E40</f>
        <v>184512.61000000002</v>
      </c>
      <c r="F42" s="85">
        <f t="shared" ref="F42" si="3">E42+F40</f>
        <v>195197.72751637653</v>
      </c>
      <c r="G42" s="85">
        <f t="shared" ref="G42" si="4">F42+G40</f>
        <v>230294.46322864702</v>
      </c>
      <c r="H42" s="85">
        <f t="shared" ref="H42" si="5">G42+H40</f>
        <v>301036.8682428312</v>
      </c>
      <c r="I42" s="85">
        <f t="shared" ref="I42" si="6">H42+I40</f>
        <v>433974.55322197941</v>
      </c>
      <c r="J42" s="85">
        <f t="shared" ref="J42" si="7">I42+J40</f>
        <v>458254.5359591794</v>
      </c>
      <c r="K42" s="86"/>
      <c r="L42" s="81"/>
    </row>
    <row r="43" spans="1:12" s="82" customFormat="1" ht="35.1" customHeight="1">
      <c r="A43" s="417" t="s">
        <v>74</v>
      </c>
      <c r="B43" s="417"/>
      <c r="C43" s="417"/>
      <c r="D43" s="97" t="s">
        <v>6</v>
      </c>
      <c r="E43" s="96">
        <f t="shared" ref="E43:J43" si="8">E42/$C$39</f>
        <v>0.40264219013957808</v>
      </c>
      <c r="F43" s="96">
        <f t="shared" si="8"/>
        <v>0.4259591825049921</v>
      </c>
      <c r="G43" s="96">
        <f t="shared" si="8"/>
        <v>0.50254704570815489</v>
      </c>
      <c r="H43" s="96">
        <f t="shared" si="8"/>
        <v>0.65692065134222077</v>
      </c>
      <c r="I43" s="96">
        <f t="shared" si="8"/>
        <v>0.94701638318455672</v>
      </c>
      <c r="J43" s="96">
        <f t="shared" si="8"/>
        <v>1.0000000000000002</v>
      </c>
      <c r="K43" s="88"/>
      <c r="L43" s="81"/>
    </row>
    <row r="46" spans="1:12" ht="27.75" customHeight="1"/>
    <row r="47" spans="1:12" s="100" customFormat="1" ht="36" customHeight="1" thickBot="1">
      <c r="A47" s="101"/>
      <c r="B47" s="101"/>
      <c r="C47" s="98"/>
      <c r="D47" s="98"/>
      <c r="E47" s="99"/>
      <c r="F47" s="99"/>
      <c r="K47"/>
      <c r="L47"/>
    </row>
    <row r="48" spans="1:12" s="100" customFormat="1" ht="24.95" customHeight="1">
      <c r="A48" s="101"/>
      <c r="B48" s="101"/>
      <c r="C48" s="416" t="s">
        <v>7</v>
      </c>
      <c r="D48" s="416"/>
      <c r="E48" s="416"/>
      <c r="F48" s="416"/>
      <c r="K48"/>
      <c r="L48"/>
    </row>
    <row r="49" spans="1:12" s="100" customFormat="1" ht="24.95" customHeight="1">
      <c r="A49" s="101"/>
      <c r="B49" s="101"/>
      <c r="C49" s="416" t="s">
        <v>56</v>
      </c>
      <c r="D49" s="416"/>
      <c r="E49" s="416"/>
      <c r="F49" s="416"/>
      <c r="K49"/>
      <c r="L49"/>
    </row>
    <row r="50" spans="1:12" s="100" customFormat="1" ht="24.95" customHeight="1">
      <c r="A50" s="101"/>
      <c r="B50" s="101"/>
      <c r="C50" s="416" t="s">
        <v>8</v>
      </c>
      <c r="D50" s="416"/>
      <c r="E50" s="416"/>
      <c r="F50" s="416"/>
      <c r="K50"/>
      <c r="L50"/>
    </row>
  </sheetData>
  <mergeCells count="89">
    <mergeCell ref="A7:A8"/>
    <mergeCell ref="B7:B8"/>
    <mergeCell ref="C7:C8"/>
    <mergeCell ref="D7:D8"/>
    <mergeCell ref="H3:H4"/>
    <mergeCell ref="A5:A6"/>
    <mergeCell ref="B5:B6"/>
    <mergeCell ref="C5:C6"/>
    <mergeCell ref="D5:D6"/>
    <mergeCell ref="D25:D26"/>
    <mergeCell ref="D21:D22"/>
    <mergeCell ref="A17:A18"/>
    <mergeCell ref="B17:B18"/>
    <mergeCell ref="C17:C18"/>
    <mergeCell ref="D17:D18"/>
    <mergeCell ref="A19:A20"/>
    <mergeCell ref="B19:B20"/>
    <mergeCell ref="C19:C20"/>
    <mergeCell ref="D19:D20"/>
    <mergeCell ref="D23:D24"/>
    <mergeCell ref="C23:C24"/>
    <mergeCell ref="D13:D14"/>
    <mergeCell ref="D15:D16"/>
    <mergeCell ref="A21:A22"/>
    <mergeCell ref="B21:B22"/>
    <mergeCell ref="C21:C22"/>
    <mergeCell ref="A42:C42"/>
    <mergeCell ref="A43:C43"/>
    <mergeCell ref="C48:F48"/>
    <mergeCell ref="C49:F49"/>
    <mergeCell ref="C27:C28"/>
    <mergeCell ref="A29:A30"/>
    <mergeCell ref="B29:B30"/>
    <mergeCell ref="C29:C30"/>
    <mergeCell ref="D35:D36"/>
    <mergeCell ref="A37:A38"/>
    <mergeCell ref="B37:B38"/>
    <mergeCell ref="C37:C38"/>
    <mergeCell ref="D37:D38"/>
    <mergeCell ref="D29:D30"/>
    <mergeCell ref="A27:A28"/>
    <mergeCell ref="C50:F50"/>
    <mergeCell ref="D27:D28"/>
    <mergeCell ref="A31:A32"/>
    <mergeCell ref="B31:B32"/>
    <mergeCell ref="C31:C32"/>
    <mergeCell ref="D31:D32"/>
    <mergeCell ref="A33:A34"/>
    <mergeCell ref="B33:B34"/>
    <mergeCell ref="C33:C34"/>
    <mergeCell ref="D33:D34"/>
    <mergeCell ref="A35:A36"/>
    <mergeCell ref="B35:B36"/>
    <mergeCell ref="C35:C36"/>
    <mergeCell ref="A40:C40"/>
    <mergeCell ref="A41:C41"/>
    <mergeCell ref="B27:B28"/>
    <mergeCell ref="I2:J2"/>
    <mergeCell ref="A13:A14"/>
    <mergeCell ref="B13:B14"/>
    <mergeCell ref="C13:C14"/>
    <mergeCell ref="A25:A26"/>
    <mergeCell ref="B25:B26"/>
    <mergeCell ref="C25:C26"/>
    <mergeCell ref="A15:A16"/>
    <mergeCell ref="B15:B16"/>
    <mergeCell ref="C15:C16"/>
    <mergeCell ref="A11:A12"/>
    <mergeCell ref="B11:B12"/>
    <mergeCell ref="C11:C12"/>
    <mergeCell ref="D11:D12"/>
    <mergeCell ref="A23:A24"/>
    <mergeCell ref="B23:B24"/>
    <mergeCell ref="A9:A10"/>
    <mergeCell ref="B9:B10"/>
    <mergeCell ref="C9:C10"/>
    <mergeCell ref="D9:D10"/>
    <mergeCell ref="A1:J1"/>
    <mergeCell ref="A3:A4"/>
    <mergeCell ref="B3:B4"/>
    <mergeCell ref="C3:D3"/>
    <mergeCell ref="E3:E4"/>
    <mergeCell ref="F3:F4"/>
    <mergeCell ref="G3:G4"/>
    <mergeCell ref="C2:F2"/>
    <mergeCell ref="A2:B2"/>
    <mergeCell ref="J3:J4"/>
    <mergeCell ref="I3:I4"/>
    <mergeCell ref="G2:H2"/>
  </mergeCells>
  <printOptions horizontalCentered="1"/>
  <pageMargins left="0.23622047244094491" right="0.23622047244094491" top="0.74803149606299213" bottom="0.74803149606299213" header="0.31496062992125984" footer="0.31496062992125984"/>
  <pageSetup paperSize="9" scale="4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279"/>
  <sheetViews>
    <sheetView tabSelected="1" view="pageBreakPreview" topLeftCell="C1" zoomScale="55" zoomScaleNormal="40" zoomScaleSheetLayoutView="55" workbookViewId="0">
      <pane ySplit="4" topLeftCell="A137" activePane="bottomLeft" state="frozen"/>
      <selection pane="bottomLeft" activeCell="I141" sqref="I141"/>
    </sheetView>
  </sheetViews>
  <sheetFormatPr defaultColWidth="9" defaultRowHeight="15"/>
  <cols>
    <col min="1" max="1" width="13.28515625" style="367" customWidth="1"/>
    <col min="2" max="3" width="25.7109375" style="367" customWidth="1"/>
    <col min="4" max="4" width="130.7109375" style="368" customWidth="1"/>
    <col min="5" max="5" width="15.7109375" style="369" customWidth="1"/>
    <col min="6" max="6" width="15.7109375" style="355" customWidth="1"/>
    <col min="7" max="8" width="20.7109375" style="366" customWidth="1"/>
    <col min="9" max="9" width="35.7109375" style="370" customWidth="1"/>
    <col min="10" max="10" width="11" customWidth="1"/>
    <col min="11" max="11" width="1.42578125" customWidth="1"/>
    <col min="12" max="12" width="9" hidden="1" customWidth="1"/>
    <col min="13" max="13" width="3" customWidth="1"/>
    <col min="14" max="14" width="3.5703125" customWidth="1"/>
    <col min="15" max="16" width="1.42578125" customWidth="1"/>
    <col min="17" max="19" width="9" hidden="1" customWidth="1"/>
    <col min="20" max="20" width="3" customWidth="1"/>
    <col min="21" max="21" width="2.7109375" customWidth="1"/>
    <col min="22" max="22" width="1.140625" customWidth="1"/>
  </cols>
  <sheetData>
    <row r="1" spans="1:10" s="5" customFormat="1" ht="66" customHeight="1" thickBot="1">
      <c r="A1" s="423" t="s">
        <v>61</v>
      </c>
      <c r="B1" s="424"/>
      <c r="C1" s="424"/>
      <c r="D1" s="424"/>
      <c r="E1" s="424"/>
      <c r="F1" s="424"/>
      <c r="G1" s="424"/>
      <c r="H1" s="424"/>
      <c r="I1" s="425"/>
    </row>
    <row r="2" spans="1:10" s="5" customFormat="1" ht="59.45" customHeight="1">
      <c r="A2" s="429" t="s">
        <v>246</v>
      </c>
      <c r="B2" s="430"/>
      <c r="C2" s="430"/>
      <c r="D2" s="274" t="s">
        <v>243</v>
      </c>
      <c r="E2" s="437" t="s">
        <v>410</v>
      </c>
      <c r="F2" s="438"/>
      <c r="G2" s="439"/>
      <c r="H2" s="427" t="s">
        <v>411</v>
      </c>
      <c r="I2" s="428"/>
    </row>
    <row r="3" spans="1:10" s="6" customFormat="1" ht="24" customHeight="1">
      <c r="A3" s="435" t="s">
        <v>9</v>
      </c>
      <c r="B3" s="440" t="s">
        <v>14</v>
      </c>
      <c r="C3" s="441" t="s">
        <v>15</v>
      </c>
      <c r="D3" s="442" t="s">
        <v>16</v>
      </c>
      <c r="E3" s="433" t="s">
        <v>17</v>
      </c>
      <c r="F3" s="431" t="s">
        <v>18</v>
      </c>
      <c r="G3" s="275"/>
      <c r="H3" s="433" t="s">
        <v>19</v>
      </c>
      <c r="I3" s="434"/>
    </row>
    <row r="4" spans="1:10" s="7" customFormat="1" ht="48" customHeight="1">
      <c r="A4" s="436"/>
      <c r="B4" s="440"/>
      <c r="C4" s="441"/>
      <c r="D4" s="443"/>
      <c r="E4" s="443"/>
      <c r="F4" s="432"/>
      <c r="G4" s="276" t="s">
        <v>62</v>
      </c>
      <c r="H4" s="276" t="s">
        <v>44</v>
      </c>
      <c r="I4" s="277" t="s">
        <v>11</v>
      </c>
    </row>
    <row r="5" spans="1:10" s="67" customFormat="1" ht="39.950000000000003" customHeight="1">
      <c r="A5" s="278">
        <v>1</v>
      </c>
      <c r="B5" s="426"/>
      <c r="C5" s="426"/>
      <c r="D5" s="280" t="s">
        <v>83</v>
      </c>
      <c r="E5" s="280"/>
      <c r="F5" s="281"/>
      <c r="G5" s="280"/>
      <c r="H5" s="280"/>
      <c r="I5" s="282"/>
    </row>
    <row r="6" spans="1:10" s="67" customFormat="1" ht="39.950000000000003" customHeight="1">
      <c r="A6" s="278">
        <v>2</v>
      </c>
      <c r="B6" s="426"/>
      <c r="C6" s="426"/>
      <c r="D6" s="280" t="s">
        <v>24</v>
      </c>
      <c r="E6" s="280"/>
      <c r="F6" s="281"/>
      <c r="G6" s="280"/>
      <c r="H6" s="280"/>
      <c r="I6" s="282">
        <f>SUM(I7:I11)</f>
        <v>35711.640000000007</v>
      </c>
      <c r="J6" s="104"/>
    </row>
    <row r="7" spans="1:10" s="33" customFormat="1" ht="40.15" customHeight="1">
      <c r="A7" s="283" t="s">
        <v>302</v>
      </c>
      <c r="B7" s="284" t="s">
        <v>60</v>
      </c>
      <c r="C7" s="285" t="s">
        <v>21</v>
      </c>
      <c r="D7" s="286" t="s">
        <v>173</v>
      </c>
      <c r="E7" s="287" t="s">
        <v>22</v>
      </c>
      <c r="F7" s="288">
        <f>'MEMORIA DE CÁLCULO'!J5</f>
        <v>8</v>
      </c>
      <c r="G7" s="289">
        <v>273.81</v>
      </c>
      <c r="H7" s="289">
        <f t="shared" ref="H7:H11" si="0">G7*J7</f>
        <v>330.37914599999999</v>
      </c>
      <c r="I7" s="290">
        <f t="shared" ref="I7" si="1">ROUND(F7*H7,2)</f>
        <v>2643.03</v>
      </c>
      <c r="J7" s="104">
        <v>1.2065999999999999</v>
      </c>
    </row>
    <row r="8" spans="1:10" s="33" customFormat="1" ht="60" customHeight="1">
      <c r="A8" s="283" t="s">
        <v>303</v>
      </c>
      <c r="B8" s="284" t="s">
        <v>60</v>
      </c>
      <c r="C8" s="285">
        <v>20701</v>
      </c>
      <c r="D8" s="286" t="s">
        <v>114</v>
      </c>
      <c r="E8" s="287" t="s">
        <v>22</v>
      </c>
      <c r="F8" s="288">
        <f>'MEMORIA DE CÁLCULO'!J6</f>
        <v>8</v>
      </c>
      <c r="G8" s="289">
        <v>857.71</v>
      </c>
      <c r="H8" s="289">
        <f t="shared" si="0"/>
        <v>1034.9128859999998</v>
      </c>
      <c r="I8" s="290">
        <f t="shared" ref="I8" si="2">ROUND(F8*H8,2)</f>
        <v>8279.2999999999993</v>
      </c>
      <c r="J8" s="104">
        <v>1.2065999999999999</v>
      </c>
    </row>
    <row r="9" spans="1:10" s="33" customFormat="1" ht="60" customHeight="1">
      <c r="A9" s="283" t="s">
        <v>304</v>
      </c>
      <c r="B9" s="284" t="s">
        <v>60</v>
      </c>
      <c r="C9" s="285">
        <v>20713</v>
      </c>
      <c r="D9" s="291" t="s">
        <v>115</v>
      </c>
      <c r="E9" s="287" t="s">
        <v>23</v>
      </c>
      <c r="F9" s="288">
        <v>5</v>
      </c>
      <c r="G9" s="289">
        <v>574.69000000000005</v>
      </c>
      <c r="H9" s="289">
        <f t="shared" si="0"/>
        <v>693.42095400000005</v>
      </c>
      <c r="I9" s="290">
        <f t="shared" ref="I9:I10" si="3">ROUND(F9*H9,2)</f>
        <v>3467.1</v>
      </c>
      <c r="J9" s="104">
        <v>1.2065999999999999</v>
      </c>
    </row>
    <row r="10" spans="1:10" ht="49.9" customHeight="1">
      <c r="A10" s="283" t="s">
        <v>305</v>
      </c>
      <c r="B10" s="292" t="s">
        <v>60</v>
      </c>
      <c r="C10" s="285">
        <v>20350</v>
      </c>
      <c r="D10" s="293" t="s">
        <v>412</v>
      </c>
      <c r="E10" s="294" t="s">
        <v>23</v>
      </c>
      <c r="F10" s="295">
        <f>'MEMORIA DE CÁLCULO'!J8</f>
        <v>76.81</v>
      </c>
      <c r="G10" s="289">
        <v>208.94</v>
      </c>
      <c r="H10" s="289">
        <f t="shared" ref="H10" si="4">G10*J10</f>
        <v>252.10700399999999</v>
      </c>
      <c r="I10" s="296">
        <f t="shared" si="3"/>
        <v>19364.34</v>
      </c>
      <c r="J10" s="104">
        <v>1.2065999999999999</v>
      </c>
    </row>
    <row r="11" spans="1:10" ht="49.9" customHeight="1">
      <c r="A11" s="283" t="s">
        <v>306</v>
      </c>
      <c r="B11" s="292" t="s">
        <v>60</v>
      </c>
      <c r="C11" s="285">
        <v>10501</v>
      </c>
      <c r="D11" s="293" t="s">
        <v>175</v>
      </c>
      <c r="E11" s="294" t="s">
        <v>22</v>
      </c>
      <c r="F11" s="295">
        <f>F136</f>
        <v>157.08000000000001</v>
      </c>
      <c r="G11" s="289">
        <v>10.33</v>
      </c>
      <c r="H11" s="289">
        <f t="shared" si="0"/>
        <v>12.464177999999999</v>
      </c>
      <c r="I11" s="296">
        <f t="shared" ref="I11" si="5">ROUND(F11*H11,2)</f>
        <v>1957.87</v>
      </c>
      <c r="J11" s="104">
        <v>1.2065999999999999</v>
      </c>
    </row>
    <row r="12" spans="1:10" s="67" customFormat="1" ht="40.15" customHeight="1">
      <c r="A12" s="278">
        <v>3</v>
      </c>
      <c r="B12" s="426"/>
      <c r="C12" s="426"/>
      <c r="D12" s="280" t="s">
        <v>84</v>
      </c>
      <c r="E12" s="280"/>
      <c r="F12" s="281"/>
      <c r="G12" s="280"/>
      <c r="H12" s="280"/>
      <c r="I12" s="282">
        <f>SUM(I13:I15)</f>
        <v>19702.79</v>
      </c>
      <c r="J12" s="104"/>
    </row>
    <row r="13" spans="1:10" s="33" customFormat="1" ht="40.15" customHeight="1">
      <c r="A13" s="283" t="s">
        <v>298</v>
      </c>
      <c r="B13" s="284" t="s">
        <v>60</v>
      </c>
      <c r="C13" s="285">
        <v>30103</v>
      </c>
      <c r="D13" s="293" t="s">
        <v>116</v>
      </c>
      <c r="E13" s="294" t="s">
        <v>25</v>
      </c>
      <c r="F13" s="295">
        <f>'MEMORIA DE CÁLCULO'!J12</f>
        <v>172.21767499999999</v>
      </c>
      <c r="G13" s="289">
        <v>12.4</v>
      </c>
      <c r="H13" s="289">
        <f>G13*J13</f>
        <v>14.961839999999999</v>
      </c>
      <c r="I13" s="297">
        <f t="shared" ref="I13" si="6">ROUND(F13*H13,2)</f>
        <v>2576.69</v>
      </c>
      <c r="J13" s="104">
        <v>1.2065999999999999</v>
      </c>
    </row>
    <row r="14" spans="1:10" ht="40.15" customHeight="1">
      <c r="A14" s="283" t="s">
        <v>299</v>
      </c>
      <c r="B14" s="284" t="s">
        <v>60</v>
      </c>
      <c r="C14" s="285">
        <v>30201</v>
      </c>
      <c r="D14" s="293" t="s">
        <v>161</v>
      </c>
      <c r="E14" s="294" t="s">
        <v>25</v>
      </c>
      <c r="F14" s="295">
        <f>'MEMORIA DE CÁLCULO'!J15</f>
        <v>15.867474999999999</v>
      </c>
      <c r="G14" s="289">
        <v>49.63</v>
      </c>
      <c r="H14" s="289">
        <f>G14*J14</f>
        <v>59.883558000000001</v>
      </c>
      <c r="I14" s="297">
        <f t="shared" ref="I14" si="7">ROUND(F14*H14,2)</f>
        <v>950.2</v>
      </c>
      <c r="J14" s="104">
        <v>1.2065999999999999</v>
      </c>
    </row>
    <row r="15" spans="1:10" ht="40.15" customHeight="1">
      <c r="A15" s="283" t="s">
        <v>300</v>
      </c>
      <c r="B15" s="284" t="s">
        <v>60</v>
      </c>
      <c r="C15" s="285">
        <v>30208</v>
      </c>
      <c r="D15" s="293" t="s">
        <v>413</v>
      </c>
      <c r="E15" s="294" t="s">
        <v>25</v>
      </c>
      <c r="F15" s="295">
        <f>'MEMORIA DE CÁLCULO'!J18</f>
        <v>111.58800000000001</v>
      </c>
      <c r="G15" s="289">
        <v>120.14</v>
      </c>
      <c r="H15" s="289">
        <f>G15*J15</f>
        <v>144.96092399999998</v>
      </c>
      <c r="I15" s="297">
        <f t="shared" ref="I15" si="8">ROUND(F15*H15,2)</f>
        <v>16175.9</v>
      </c>
      <c r="J15" s="104">
        <v>1.2065999999999999</v>
      </c>
    </row>
    <row r="16" spans="1:10" s="67" customFormat="1" ht="40.15" customHeight="1">
      <c r="A16" s="298">
        <v>4</v>
      </c>
      <c r="B16" s="419"/>
      <c r="C16" s="419"/>
      <c r="D16" s="280" t="s">
        <v>86</v>
      </c>
      <c r="E16" s="280"/>
      <c r="F16" s="281"/>
      <c r="G16" s="280"/>
      <c r="H16" s="280"/>
      <c r="I16" s="282">
        <f>I17+I25</f>
        <v>129098.18000000001</v>
      </c>
      <c r="J16" s="104"/>
    </row>
    <row r="17" spans="1:10" s="103" customFormat="1" ht="40.15" customHeight="1">
      <c r="A17" s="299" t="s">
        <v>176</v>
      </c>
      <c r="B17" s="420"/>
      <c r="C17" s="420"/>
      <c r="D17" s="300" t="s">
        <v>26</v>
      </c>
      <c r="E17" s="300"/>
      <c r="F17" s="301"/>
      <c r="G17" s="300"/>
      <c r="H17" s="300"/>
      <c r="I17" s="302">
        <f>SUM(I18:I24)</f>
        <v>62993.98000000001</v>
      </c>
      <c r="J17" s="104"/>
    </row>
    <row r="18" spans="1:10" ht="40.15" customHeight="1">
      <c r="A18" s="303" t="s">
        <v>307</v>
      </c>
      <c r="B18" s="284" t="s">
        <v>60</v>
      </c>
      <c r="C18" s="285">
        <v>40231</v>
      </c>
      <c r="D18" s="291" t="s">
        <v>117</v>
      </c>
      <c r="E18" s="285" t="s">
        <v>25</v>
      </c>
      <c r="F18" s="295">
        <f>'MEMORIA DE CÁLCULO'!J23</f>
        <v>9.7629749999999991</v>
      </c>
      <c r="G18" s="304">
        <v>574.77</v>
      </c>
      <c r="H18" s="289">
        <f t="shared" ref="H18:H23" si="9">G18*J18</f>
        <v>693.51748199999997</v>
      </c>
      <c r="I18" s="305">
        <f t="shared" ref="I18:I23" si="10">ROUND(F18*H18,2)</f>
        <v>6770.79</v>
      </c>
      <c r="J18" s="104">
        <v>1.2065999999999999</v>
      </c>
    </row>
    <row r="19" spans="1:10" ht="40.15" customHeight="1">
      <c r="A19" s="303" t="s">
        <v>308</v>
      </c>
      <c r="B19" s="284" t="s">
        <v>60</v>
      </c>
      <c r="C19" s="285">
        <v>40253</v>
      </c>
      <c r="D19" s="286" t="s">
        <v>118</v>
      </c>
      <c r="E19" s="306" t="s">
        <v>25</v>
      </c>
      <c r="F19" s="295">
        <f>'MEMORIA DE CÁLCULO'!J27</f>
        <v>30.630000000000003</v>
      </c>
      <c r="G19" s="304">
        <v>545.77</v>
      </c>
      <c r="H19" s="289">
        <f t="shared" si="9"/>
        <v>658.52608199999997</v>
      </c>
      <c r="I19" s="297">
        <f t="shared" si="10"/>
        <v>20170.650000000001</v>
      </c>
      <c r="J19" s="104">
        <v>1.2065999999999999</v>
      </c>
    </row>
    <row r="20" spans="1:10" ht="40.15" customHeight="1">
      <c r="A20" s="303" t="s">
        <v>309</v>
      </c>
      <c r="B20" s="284" t="s">
        <v>60</v>
      </c>
      <c r="C20" s="285">
        <v>40206</v>
      </c>
      <c r="D20" s="291" t="s">
        <v>119</v>
      </c>
      <c r="E20" s="306" t="s">
        <v>22</v>
      </c>
      <c r="F20" s="295">
        <f>'MEMORIA DE CÁLCULO'!J32</f>
        <v>124.25</v>
      </c>
      <c r="G20" s="304">
        <v>71.64</v>
      </c>
      <c r="H20" s="289">
        <f t="shared" si="9"/>
        <v>86.440823999999992</v>
      </c>
      <c r="I20" s="305">
        <f t="shared" si="10"/>
        <v>10740.27</v>
      </c>
      <c r="J20" s="104">
        <v>1.2065999999999999</v>
      </c>
    </row>
    <row r="21" spans="1:10" ht="40.15" customHeight="1">
      <c r="A21" s="303" t="s">
        <v>310</v>
      </c>
      <c r="B21" s="284" t="s">
        <v>60</v>
      </c>
      <c r="C21" s="285" t="s">
        <v>39</v>
      </c>
      <c r="D21" s="286" t="s">
        <v>120</v>
      </c>
      <c r="E21" s="306" t="s">
        <v>27</v>
      </c>
      <c r="F21" s="295">
        <f>'MEMORIA DE CÁLCULO'!J36</f>
        <v>67</v>
      </c>
      <c r="G21" s="304">
        <v>11.98</v>
      </c>
      <c r="H21" s="289">
        <f t="shared" si="9"/>
        <v>14.455067999999999</v>
      </c>
      <c r="I21" s="297">
        <f t="shared" si="10"/>
        <v>968.49</v>
      </c>
      <c r="J21" s="104">
        <v>1.2065999999999999</v>
      </c>
    </row>
    <row r="22" spans="1:10" ht="40.15" customHeight="1">
      <c r="A22" s="303" t="s">
        <v>311</v>
      </c>
      <c r="B22" s="284" t="s">
        <v>60</v>
      </c>
      <c r="C22" s="285" t="s">
        <v>40</v>
      </c>
      <c r="D22" s="286" t="s">
        <v>121</v>
      </c>
      <c r="E22" s="306" t="s">
        <v>27</v>
      </c>
      <c r="F22" s="295">
        <f>'MEMORIA DE CÁLCULO'!J38</f>
        <v>364</v>
      </c>
      <c r="G22" s="304">
        <v>11.47</v>
      </c>
      <c r="H22" s="289">
        <f t="shared" si="9"/>
        <v>13.839701999999999</v>
      </c>
      <c r="I22" s="297">
        <f t="shared" si="10"/>
        <v>5037.6499999999996</v>
      </c>
      <c r="J22" s="104">
        <v>1.2065999999999999</v>
      </c>
    </row>
    <row r="23" spans="1:10" ht="40.15" customHeight="1">
      <c r="A23" s="303" t="s">
        <v>312</v>
      </c>
      <c r="B23" s="284" t="s">
        <v>60</v>
      </c>
      <c r="C23" s="285" t="s">
        <v>28</v>
      </c>
      <c r="D23" s="286" t="s">
        <v>123</v>
      </c>
      <c r="E23" s="285" t="s">
        <v>27</v>
      </c>
      <c r="F23" s="295">
        <f>'MEMORIA DE CÁLCULO'!J42</f>
        <v>653</v>
      </c>
      <c r="G23" s="304">
        <v>11.73</v>
      </c>
      <c r="H23" s="289">
        <f t="shared" si="9"/>
        <v>14.153417999999999</v>
      </c>
      <c r="I23" s="297">
        <f t="shared" si="10"/>
        <v>9242.18</v>
      </c>
      <c r="J23" s="104">
        <v>1.2065999999999999</v>
      </c>
    </row>
    <row r="24" spans="1:10" ht="40.15" customHeight="1">
      <c r="A24" s="303" t="s">
        <v>313</v>
      </c>
      <c r="B24" s="284" t="s">
        <v>30</v>
      </c>
      <c r="C24" s="285">
        <v>97088</v>
      </c>
      <c r="D24" s="286" t="s">
        <v>194</v>
      </c>
      <c r="E24" s="285" t="s">
        <v>27</v>
      </c>
      <c r="F24" s="295">
        <f>'MEMORIA DE CÁLCULO'!J45</f>
        <v>275</v>
      </c>
      <c r="G24" s="304">
        <v>30.33</v>
      </c>
      <c r="H24" s="289">
        <f t="shared" ref="H24" si="11">G24*J24</f>
        <v>36.596177999999995</v>
      </c>
      <c r="I24" s="297">
        <f t="shared" ref="I24" si="12">ROUND(F24*H24,2)</f>
        <v>10063.950000000001</v>
      </c>
      <c r="J24" s="104">
        <v>1.2065999999999999</v>
      </c>
    </row>
    <row r="25" spans="1:10" s="103" customFormat="1" ht="40.15" customHeight="1">
      <c r="A25" s="299" t="s">
        <v>177</v>
      </c>
      <c r="B25" s="420"/>
      <c r="C25" s="420"/>
      <c r="D25" s="300" t="s">
        <v>29</v>
      </c>
      <c r="E25" s="300"/>
      <c r="F25" s="301"/>
      <c r="G25" s="300"/>
      <c r="H25" s="300"/>
      <c r="I25" s="302">
        <f>SUM(I26:I30)</f>
        <v>66104.2</v>
      </c>
      <c r="J25" s="104"/>
    </row>
    <row r="26" spans="1:10" ht="40.15" customHeight="1">
      <c r="A26" s="303" t="s">
        <v>314</v>
      </c>
      <c r="B26" s="284" t="s">
        <v>60</v>
      </c>
      <c r="C26" s="285">
        <v>40331</v>
      </c>
      <c r="D26" s="286" t="s">
        <v>124</v>
      </c>
      <c r="E26" s="306" t="s">
        <v>25</v>
      </c>
      <c r="F26" s="295">
        <f>'MEMORIA DE CÁLCULO'!J48</f>
        <v>24.31</v>
      </c>
      <c r="G26" s="304">
        <v>487.73</v>
      </c>
      <c r="H26" s="289">
        <f t="shared" ref="H26:H30" si="13">G26*J26</f>
        <v>588.49501799999996</v>
      </c>
      <c r="I26" s="297">
        <f t="shared" ref="I26:I30" si="14">ROUND(F26*H26,2)</f>
        <v>14306.31</v>
      </c>
      <c r="J26" s="104">
        <v>1.2065999999999999</v>
      </c>
    </row>
    <row r="27" spans="1:10" ht="49.9" customHeight="1">
      <c r="A27" s="303" t="s">
        <v>315</v>
      </c>
      <c r="B27" s="284" t="s">
        <v>60</v>
      </c>
      <c r="C27" s="285">
        <v>40337</v>
      </c>
      <c r="D27" s="286" t="s">
        <v>125</v>
      </c>
      <c r="E27" s="306" t="s">
        <v>22</v>
      </c>
      <c r="F27" s="295">
        <f>'MEMORIA DE CÁLCULO'!J52</f>
        <v>239.76000000000002</v>
      </c>
      <c r="G27" s="304">
        <v>104.01</v>
      </c>
      <c r="H27" s="289">
        <f t="shared" si="13"/>
        <v>125.49846599999999</v>
      </c>
      <c r="I27" s="305">
        <f t="shared" si="14"/>
        <v>30089.51</v>
      </c>
      <c r="J27" s="104">
        <v>1.2065999999999999</v>
      </c>
    </row>
    <row r="28" spans="1:10" ht="40.15" customHeight="1">
      <c r="A28" s="303" t="s">
        <v>316</v>
      </c>
      <c r="B28" s="284" t="s">
        <v>60</v>
      </c>
      <c r="C28" s="285">
        <v>40333</v>
      </c>
      <c r="D28" s="286" t="s">
        <v>120</v>
      </c>
      <c r="E28" s="306" t="s">
        <v>27</v>
      </c>
      <c r="F28" s="295">
        <f>'MEMORIA DE CÁLCULO'!J56</f>
        <v>48</v>
      </c>
      <c r="G28" s="304">
        <v>11.98</v>
      </c>
      <c r="H28" s="289">
        <f t="shared" si="13"/>
        <v>14.455067999999999</v>
      </c>
      <c r="I28" s="297">
        <f t="shared" ref="I28" si="15">ROUND(F28*H28,2)</f>
        <v>693.84</v>
      </c>
      <c r="J28" s="104">
        <v>1.2065999999999999</v>
      </c>
    </row>
    <row r="29" spans="1:10" ht="40.15" customHeight="1">
      <c r="A29" s="303" t="s">
        <v>317</v>
      </c>
      <c r="B29" s="284" t="s">
        <v>60</v>
      </c>
      <c r="C29" s="285" t="s">
        <v>41</v>
      </c>
      <c r="D29" s="286" t="s">
        <v>121</v>
      </c>
      <c r="E29" s="306" t="s">
        <v>27</v>
      </c>
      <c r="F29" s="295">
        <f>'MEMORIA DE CÁLCULO'!J58</f>
        <v>1003</v>
      </c>
      <c r="G29" s="304">
        <v>11.47</v>
      </c>
      <c r="H29" s="289">
        <f t="shared" si="13"/>
        <v>13.839701999999999</v>
      </c>
      <c r="I29" s="297">
        <f t="shared" si="14"/>
        <v>13881.22</v>
      </c>
      <c r="J29" s="104">
        <v>1.2065999999999999</v>
      </c>
    </row>
    <row r="30" spans="1:10" ht="40.15" customHeight="1">
      <c r="A30" s="303" t="s">
        <v>318</v>
      </c>
      <c r="B30" s="284" t="s">
        <v>60</v>
      </c>
      <c r="C30" s="285" t="s">
        <v>42</v>
      </c>
      <c r="D30" s="286" t="s">
        <v>122</v>
      </c>
      <c r="E30" s="285" t="s">
        <v>27</v>
      </c>
      <c r="F30" s="295">
        <f>'MEMORIA DE CÁLCULO'!J61</f>
        <v>504</v>
      </c>
      <c r="G30" s="304">
        <v>11.73</v>
      </c>
      <c r="H30" s="289">
        <f t="shared" si="13"/>
        <v>14.153417999999999</v>
      </c>
      <c r="I30" s="297">
        <f t="shared" si="14"/>
        <v>7133.32</v>
      </c>
      <c r="J30" s="104">
        <v>1.2065999999999999</v>
      </c>
    </row>
    <row r="31" spans="1:10" s="67" customFormat="1" ht="40.15" customHeight="1">
      <c r="A31" s="278">
        <v>5</v>
      </c>
      <c r="B31" s="307"/>
      <c r="C31" s="307"/>
      <c r="D31" s="280" t="s">
        <v>87</v>
      </c>
      <c r="E31" s="280"/>
      <c r="F31" s="281"/>
      <c r="G31" s="280"/>
      <c r="H31" s="280"/>
      <c r="I31" s="308">
        <f>SUM(I32:I32)</f>
        <v>12346.075032752999</v>
      </c>
      <c r="J31" s="104"/>
    </row>
    <row r="32" spans="1:10" ht="49.9" customHeight="1">
      <c r="A32" s="309" t="s">
        <v>319</v>
      </c>
      <c r="B32" s="284" t="s">
        <v>60</v>
      </c>
      <c r="C32" s="292">
        <v>50602</v>
      </c>
      <c r="D32" s="310" t="s">
        <v>126</v>
      </c>
      <c r="E32" s="311" t="s">
        <v>22</v>
      </c>
      <c r="F32" s="312">
        <f>'MEMORIA DE CÁLCULO'!J64</f>
        <v>148.57149999999999</v>
      </c>
      <c r="G32" s="313">
        <v>68.87</v>
      </c>
      <c r="H32" s="289">
        <f>G32*J32</f>
        <v>83.098541999999995</v>
      </c>
      <c r="I32" s="314">
        <f>H32*F32</f>
        <v>12346.075032752999</v>
      </c>
      <c r="J32" s="104">
        <v>1.2065999999999999</v>
      </c>
    </row>
    <row r="33" spans="1:10" s="67" customFormat="1" ht="39.950000000000003" customHeight="1">
      <c r="A33" s="278">
        <v>6</v>
      </c>
      <c r="B33" s="307"/>
      <c r="C33" s="307"/>
      <c r="D33" s="280" t="s">
        <v>88</v>
      </c>
      <c r="E33" s="280"/>
      <c r="F33" s="281"/>
      <c r="G33" s="280"/>
      <c r="H33" s="280"/>
      <c r="I33" s="282">
        <f>SUM(I34:I38)</f>
        <v>11795.892937199998</v>
      </c>
      <c r="J33" s="104"/>
    </row>
    <row r="34" spans="1:10" ht="50.25" customHeight="1">
      <c r="A34" s="315" t="s">
        <v>320</v>
      </c>
      <c r="B34" s="284" t="s">
        <v>60</v>
      </c>
      <c r="C34" s="292">
        <v>61303</v>
      </c>
      <c r="D34" s="316" t="s">
        <v>414</v>
      </c>
      <c r="E34" s="311" t="s">
        <v>35</v>
      </c>
      <c r="F34" s="312">
        <f>'MEMORIA DE CÁLCULO'!J77</f>
        <v>4</v>
      </c>
      <c r="G34" s="313">
        <v>959.71</v>
      </c>
      <c r="H34" s="289">
        <f t="shared" ref="H34" si="16">G34*J34</f>
        <v>1157.9860859999999</v>
      </c>
      <c r="I34" s="314">
        <f t="shared" ref="I34" si="17">H34*F34</f>
        <v>4631.9443439999995</v>
      </c>
      <c r="J34" s="104">
        <v>1.2065999999999999</v>
      </c>
    </row>
    <row r="35" spans="1:10" s="33" customFormat="1" ht="50.25" customHeight="1">
      <c r="A35" s="315" t="s">
        <v>321</v>
      </c>
      <c r="B35" s="284" t="s">
        <v>60</v>
      </c>
      <c r="C35" s="284">
        <v>60103</v>
      </c>
      <c r="D35" s="317" t="s">
        <v>127</v>
      </c>
      <c r="E35" s="311" t="s">
        <v>35</v>
      </c>
      <c r="F35" s="312">
        <f>'MEMORIA DE CÁLCULO'!J79</f>
        <v>4</v>
      </c>
      <c r="G35" s="313">
        <v>379.79</v>
      </c>
      <c r="H35" s="289">
        <f t="shared" ref="H35:H36" si="18">G35*J35</f>
        <v>458.254614</v>
      </c>
      <c r="I35" s="314">
        <f t="shared" ref="I35:I36" si="19">H35*F35</f>
        <v>1833.018456</v>
      </c>
      <c r="J35" s="104">
        <v>1.2065999999999999</v>
      </c>
    </row>
    <row r="36" spans="1:10" ht="50.25" customHeight="1">
      <c r="A36" s="315" t="s">
        <v>322</v>
      </c>
      <c r="B36" s="284" t="s">
        <v>60</v>
      </c>
      <c r="C36" s="292">
        <v>61304</v>
      </c>
      <c r="D36" s="316" t="s">
        <v>415</v>
      </c>
      <c r="E36" s="311" t="s">
        <v>35</v>
      </c>
      <c r="F36" s="312">
        <f>'MEMORIA DE CÁLCULO'!J81</f>
        <v>3</v>
      </c>
      <c r="G36" s="313">
        <v>1039.71</v>
      </c>
      <c r="H36" s="289">
        <f t="shared" si="18"/>
        <v>1254.5140859999999</v>
      </c>
      <c r="I36" s="314">
        <f t="shared" si="19"/>
        <v>3763.5422579999995</v>
      </c>
      <c r="J36" s="104">
        <v>1.2065999999999999</v>
      </c>
    </row>
    <row r="37" spans="1:10" s="33" customFormat="1" ht="50.25" customHeight="1">
      <c r="A37" s="315" t="s">
        <v>323</v>
      </c>
      <c r="B37" s="284" t="s">
        <v>60</v>
      </c>
      <c r="C37" s="284">
        <v>60108</v>
      </c>
      <c r="D37" s="317" t="s">
        <v>416</v>
      </c>
      <c r="E37" s="311" t="s">
        <v>35</v>
      </c>
      <c r="F37" s="312">
        <f>'MEMORIA DE CÁLCULO'!J83</f>
        <v>3</v>
      </c>
      <c r="G37" s="313">
        <v>379.79</v>
      </c>
      <c r="H37" s="289">
        <f t="shared" ref="H37" si="20">G37*J37</f>
        <v>458.254614</v>
      </c>
      <c r="I37" s="314">
        <f t="shared" ref="I37" si="21">H37*F37</f>
        <v>1374.7638420000001</v>
      </c>
      <c r="J37" s="104">
        <v>1.2065999999999999</v>
      </c>
    </row>
    <row r="38" spans="1:10" ht="39.75" customHeight="1">
      <c r="A38" s="315" t="s">
        <v>324</v>
      </c>
      <c r="B38" s="284" t="s">
        <v>60</v>
      </c>
      <c r="C38" s="292">
        <v>50301</v>
      </c>
      <c r="D38" s="316" t="s">
        <v>168</v>
      </c>
      <c r="E38" s="311" t="s">
        <v>23</v>
      </c>
      <c r="F38" s="312">
        <f>'MEMORIA DE CÁLCULO'!J85</f>
        <v>17.64</v>
      </c>
      <c r="G38" s="313">
        <v>9.0500000000000007</v>
      </c>
      <c r="H38" s="289">
        <f t="shared" ref="H38" si="22">G38*J38</f>
        <v>10.919729999999999</v>
      </c>
      <c r="I38" s="314">
        <f t="shared" ref="I38" si="23">H38*F38</f>
        <v>192.6240372</v>
      </c>
      <c r="J38" s="104">
        <v>1.2065999999999999</v>
      </c>
    </row>
    <row r="39" spans="1:10" s="67" customFormat="1" ht="39.950000000000003" customHeight="1">
      <c r="A39" s="278">
        <v>7</v>
      </c>
      <c r="B39" s="307"/>
      <c r="C39" s="307"/>
      <c r="D39" s="280" t="s">
        <v>89</v>
      </c>
      <c r="E39" s="280"/>
      <c r="F39" s="281"/>
      <c r="G39" s="280"/>
      <c r="H39" s="280"/>
      <c r="I39" s="282">
        <f>SUM(I40:I44)</f>
        <v>16404.871460099999</v>
      </c>
      <c r="J39" s="104"/>
    </row>
    <row r="40" spans="1:10" ht="39.950000000000003" customHeight="1">
      <c r="A40" s="315" t="s">
        <v>200</v>
      </c>
      <c r="B40" s="284" t="s">
        <v>60</v>
      </c>
      <c r="C40" s="292">
        <v>71702</v>
      </c>
      <c r="D40" s="316" t="s">
        <v>128</v>
      </c>
      <c r="E40" s="311" t="s">
        <v>22</v>
      </c>
      <c r="F40" s="312">
        <f>'MEMORIA DE CÁLCULO'!J89</f>
        <v>4.2699999999999996</v>
      </c>
      <c r="G40" s="313">
        <v>597.91</v>
      </c>
      <c r="H40" s="289">
        <f t="shared" ref="H40:H44" si="24">G40*J40</f>
        <v>721.43820599999992</v>
      </c>
      <c r="I40" s="314">
        <f t="shared" ref="I40:I44" si="25">H40*F40</f>
        <v>3080.5411396199993</v>
      </c>
      <c r="J40" s="104">
        <v>1.2065999999999999</v>
      </c>
    </row>
    <row r="41" spans="1:10" s="110" customFormat="1" ht="39.950000000000003" customHeight="1">
      <c r="A41" s="315" t="s">
        <v>201</v>
      </c>
      <c r="B41" s="284" t="s">
        <v>60</v>
      </c>
      <c r="C41" s="284">
        <v>71701</v>
      </c>
      <c r="D41" s="317" t="s">
        <v>129</v>
      </c>
      <c r="E41" s="318" t="s">
        <v>22</v>
      </c>
      <c r="F41" s="319">
        <f>'MEMORIA DE CÁLCULO'!J91</f>
        <v>9.9</v>
      </c>
      <c r="G41" s="320">
        <v>511.62</v>
      </c>
      <c r="H41" s="289">
        <f t="shared" si="24"/>
        <v>617.32069200000001</v>
      </c>
      <c r="I41" s="290">
        <f t="shared" si="25"/>
        <v>6111.4748508000002</v>
      </c>
      <c r="J41" s="104">
        <v>1.2065999999999999</v>
      </c>
    </row>
    <row r="42" spans="1:10" s="110" customFormat="1" ht="39.950000000000003" customHeight="1">
      <c r="A42" s="315" t="s">
        <v>202</v>
      </c>
      <c r="B42" s="284" t="s">
        <v>60</v>
      </c>
      <c r="C42" s="284">
        <v>71703</v>
      </c>
      <c r="D42" s="317" t="s">
        <v>417</v>
      </c>
      <c r="E42" s="318" t="s">
        <v>22</v>
      </c>
      <c r="F42" s="319">
        <f>'MEMORIA DE CÁLCULO'!J93</f>
        <v>1.65</v>
      </c>
      <c r="G42" s="320">
        <v>429.72</v>
      </c>
      <c r="H42" s="289">
        <f t="shared" ref="H42" si="26">G42*J42</f>
        <v>518.50015199999996</v>
      </c>
      <c r="I42" s="290">
        <f t="shared" ref="I42" si="27">H42*F42</f>
        <v>855.52525079999987</v>
      </c>
      <c r="J42" s="104">
        <v>1.2065999999999999</v>
      </c>
    </row>
    <row r="43" spans="1:10" s="110" customFormat="1" ht="39.950000000000003" customHeight="1">
      <c r="A43" s="315" t="s">
        <v>203</v>
      </c>
      <c r="B43" s="284" t="s">
        <v>60</v>
      </c>
      <c r="C43" s="284">
        <v>71105</v>
      </c>
      <c r="D43" s="317" t="s">
        <v>130</v>
      </c>
      <c r="E43" s="318" t="s">
        <v>22</v>
      </c>
      <c r="F43" s="319">
        <v>7.12</v>
      </c>
      <c r="G43" s="320">
        <v>337.2</v>
      </c>
      <c r="H43" s="289">
        <f t="shared" si="24"/>
        <v>406.86551999999995</v>
      </c>
      <c r="I43" s="290">
        <f t="shared" si="25"/>
        <v>2896.8825023999998</v>
      </c>
      <c r="J43" s="104">
        <v>1.2065999999999999</v>
      </c>
    </row>
    <row r="44" spans="1:10" ht="39.950000000000003" customHeight="1">
      <c r="A44" s="315" t="s">
        <v>204</v>
      </c>
      <c r="B44" s="284" t="s">
        <v>60</v>
      </c>
      <c r="C44" s="284">
        <v>71107</v>
      </c>
      <c r="D44" s="317" t="s">
        <v>131</v>
      </c>
      <c r="E44" s="311" t="s">
        <v>22</v>
      </c>
      <c r="F44" s="319">
        <f>'MEMORIA DE CÁLCULO'!J97</f>
        <v>2.88</v>
      </c>
      <c r="G44" s="320">
        <v>995.81</v>
      </c>
      <c r="H44" s="289">
        <f t="shared" si="24"/>
        <v>1201.5443459999999</v>
      </c>
      <c r="I44" s="290">
        <f t="shared" si="25"/>
        <v>3460.4477164799996</v>
      </c>
      <c r="J44" s="104">
        <v>1.2065999999999999</v>
      </c>
    </row>
    <row r="45" spans="1:10" s="67" customFormat="1" ht="39.950000000000003" customHeight="1">
      <c r="A45" s="278">
        <v>8</v>
      </c>
      <c r="B45" s="307"/>
      <c r="C45" s="307"/>
      <c r="D45" s="280" t="s">
        <v>90</v>
      </c>
      <c r="E45" s="280"/>
      <c r="F45" s="281"/>
      <c r="G45" s="280"/>
      <c r="H45" s="280"/>
      <c r="I45" s="282">
        <f>SUM(I46:I47)</f>
        <v>6280.18003942</v>
      </c>
      <c r="J45" s="104"/>
    </row>
    <row r="46" spans="1:10" ht="39.950000000000003" customHeight="1">
      <c r="A46" s="321" t="s">
        <v>206</v>
      </c>
      <c r="B46" s="284" t="s">
        <v>60</v>
      </c>
      <c r="C46" s="284">
        <v>80102</v>
      </c>
      <c r="D46" s="317" t="s">
        <v>132</v>
      </c>
      <c r="E46" s="318" t="s">
        <v>22</v>
      </c>
      <c r="F46" s="319">
        <f>'MEMORIA DE CÁLCULO'!J100</f>
        <v>15.82</v>
      </c>
      <c r="G46" s="320">
        <v>315.73</v>
      </c>
      <c r="H46" s="289">
        <f t="shared" ref="H46" si="28">G46*J46</f>
        <v>364.889161</v>
      </c>
      <c r="I46" s="290">
        <f t="shared" ref="I46" si="29">H46*F46</f>
        <v>5772.5465270200002</v>
      </c>
      <c r="J46" s="104">
        <v>1.1556999999999999</v>
      </c>
    </row>
    <row r="47" spans="1:10" ht="39.950000000000003" customHeight="1">
      <c r="A47" s="321" t="s">
        <v>207</v>
      </c>
      <c r="B47" s="284" t="s">
        <v>60</v>
      </c>
      <c r="C47" s="284">
        <v>80201</v>
      </c>
      <c r="D47" s="317" t="s">
        <v>133</v>
      </c>
      <c r="E47" s="318" t="s">
        <v>22</v>
      </c>
      <c r="F47" s="319">
        <f>'MEMORIA DE CÁLCULO'!J104</f>
        <v>0.6</v>
      </c>
      <c r="G47" s="320">
        <v>701.19</v>
      </c>
      <c r="H47" s="289">
        <f t="shared" ref="H47" si="30">G47*J47</f>
        <v>846.05585399999995</v>
      </c>
      <c r="I47" s="290">
        <f t="shared" ref="I47" si="31">H47*F47</f>
        <v>507.63351239999997</v>
      </c>
      <c r="J47" s="104">
        <v>1.2065999999999999</v>
      </c>
    </row>
    <row r="48" spans="1:10" s="67" customFormat="1" ht="39.950000000000003" customHeight="1">
      <c r="A48" s="278">
        <v>9</v>
      </c>
      <c r="B48" s="307"/>
      <c r="C48" s="307"/>
      <c r="D48" s="280" t="s">
        <v>91</v>
      </c>
      <c r="E48" s="280"/>
      <c r="F48" s="281"/>
      <c r="G48" s="280"/>
      <c r="H48" s="280"/>
      <c r="I48" s="282">
        <f>SUM(I49:I50)</f>
        <v>5691.9453398399983</v>
      </c>
      <c r="J48" s="104"/>
    </row>
    <row r="49" spans="1:10" ht="42" customHeight="1">
      <c r="A49" s="322" t="s">
        <v>325</v>
      </c>
      <c r="B49" s="323" t="s">
        <v>60</v>
      </c>
      <c r="C49" s="284">
        <v>100204</v>
      </c>
      <c r="D49" s="293" t="s">
        <v>134</v>
      </c>
      <c r="E49" s="324" t="s">
        <v>22</v>
      </c>
      <c r="F49" s="325">
        <f>'MEMORIA DE CÁLCULO'!J108</f>
        <v>22.855999999999998</v>
      </c>
      <c r="G49" s="320">
        <v>37.9</v>
      </c>
      <c r="H49" s="289">
        <f>G49*J49</f>
        <v>45.730139999999992</v>
      </c>
      <c r="I49" s="290">
        <f t="shared" ref="I49" si="32">H49*F49</f>
        <v>1045.2080798399998</v>
      </c>
      <c r="J49" s="104">
        <v>1.2065999999999999</v>
      </c>
    </row>
    <row r="50" spans="1:10" ht="42" customHeight="1">
      <c r="A50" s="322" t="s">
        <v>326</v>
      </c>
      <c r="B50" s="323" t="s">
        <v>30</v>
      </c>
      <c r="C50" s="284">
        <v>98562</v>
      </c>
      <c r="D50" s="293" t="s">
        <v>103</v>
      </c>
      <c r="E50" s="324" t="s">
        <v>22</v>
      </c>
      <c r="F50" s="325">
        <f>'MEMORIA DE CÁLCULO'!J113</f>
        <v>99</v>
      </c>
      <c r="G50" s="320">
        <v>38.9</v>
      </c>
      <c r="H50" s="289">
        <f>G50*J50</f>
        <v>46.936739999999993</v>
      </c>
      <c r="I50" s="290">
        <f t="shared" ref="I50" si="33">H50*F50</f>
        <v>4646.737259999999</v>
      </c>
      <c r="J50" s="104">
        <v>1.2065999999999999</v>
      </c>
    </row>
    <row r="51" spans="1:10" s="67" customFormat="1" ht="39.950000000000003" customHeight="1">
      <c r="A51" s="278">
        <v>10</v>
      </c>
      <c r="B51" s="307"/>
      <c r="C51" s="307"/>
      <c r="D51" s="280" t="s">
        <v>92</v>
      </c>
      <c r="E51" s="280"/>
      <c r="F51" s="281"/>
      <c r="G51" s="280"/>
      <c r="H51" s="280"/>
      <c r="I51" s="282">
        <f>I52</f>
        <v>9024.16</v>
      </c>
      <c r="J51" s="104"/>
    </row>
    <row r="52" spans="1:10" ht="33.75" customHeight="1">
      <c r="A52" s="326" t="s">
        <v>228</v>
      </c>
      <c r="B52" s="323" t="s">
        <v>60</v>
      </c>
      <c r="C52" s="284">
        <v>110201</v>
      </c>
      <c r="D52" s="327" t="s">
        <v>418</v>
      </c>
      <c r="E52" s="318" t="s">
        <v>22</v>
      </c>
      <c r="F52" s="319">
        <f>'MEMORIA DE CÁLCULO'!J117</f>
        <v>140.24</v>
      </c>
      <c r="G52" s="289">
        <v>53.33</v>
      </c>
      <c r="H52" s="289">
        <f>G52*J52</f>
        <v>64.347977999999998</v>
      </c>
      <c r="I52" s="290">
        <f t="shared" ref="I52" si="34">ROUND(F52*H52,2)</f>
        <v>9024.16</v>
      </c>
      <c r="J52" s="104">
        <v>1.2065999999999999</v>
      </c>
    </row>
    <row r="53" spans="1:10" s="67" customFormat="1" ht="39.950000000000003" customHeight="1">
      <c r="A53" s="278">
        <v>11</v>
      </c>
      <c r="B53" s="307"/>
      <c r="C53" s="307"/>
      <c r="D53" s="280" t="s">
        <v>57</v>
      </c>
      <c r="E53" s="280"/>
      <c r="F53" s="281"/>
      <c r="G53" s="280"/>
      <c r="H53" s="280"/>
      <c r="I53" s="282">
        <f>SUM(I54:I59)</f>
        <v>33832.134447425997</v>
      </c>
      <c r="J53" s="104"/>
    </row>
    <row r="54" spans="1:10" ht="38.450000000000003" customHeight="1">
      <c r="A54" s="283" t="s">
        <v>327</v>
      </c>
      <c r="B54" s="284" t="s">
        <v>60</v>
      </c>
      <c r="C54" s="284">
        <v>120302</v>
      </c>
      <c r="D54" s="327" t="s">
        <v>135</v>
      </c>
      <c r="E54" s="318" t="s">
        <v>22</v>
      </c>
      <c r="F54" s="319">
        <f>'MEMORIA DE CÁLCULO'!J120</f>
        <v>125.60249999999999</v>
      </c>
      <c r="G54" s="289">
        <v>19.93</v>
      </c>
      <c r="H54" s="289">
        <f t="shared" ref="H54:H59" si="35">G54*J54</f>
        <v>24.047537999999996</v>
      </c>
      <c r="I54" s="290">
        <f t="shared" ref="I54:I55" si="36">H54*F54</f>
        <v>3020.4308916449991</v>
      </c>
      <c r="J54" s="104">
        <v>1.2065999999999999</v>
      </c>
    </row>
    <row r="55" spans="1:10" ht="45.6" customHeight="1">
      <c r="A55" s="283" t="s">
        <v>328</v>
      </c>
      <c r="B55" s="284" t="s">
        <v>60</v>
      </c>
      <c r="C55" s="284">
        <v>120308</v>
      </c>
      <c r="D55" s="327" t="s">
        <v>38</v>
      </c>
      <c r="E55" s="318" t="s">
        <v>22</v>
      </c>
      <c r="F55" s="319">
        <f>'MEMORIA DE CÁLCULO'!J122</f>
        <v>297.14299999999997</v>
      </c>
      <c r="G55" s="289">
        <v>6.62</v>
      </c>
      <c r="H55" s="289">
        <f t="shared" si="35"/>
        <v>7.9876919999999991</v>
      </c>
      <c r="I55" s="290">
        <f t="shared" si="36"/>
        <v>2373.4867639559993</v>
      </c>
      <c r="J55" s="104">
        <v>1.2065999999999999</v>
      </c>
    </row>
    <row r="56" spans="1:10" ht="45.6" customHeight="1">
      <c r="A56" s="283" t="s">
        <v>329</v>
      </c>
      <c r="B56" s="284" t="s">
        <v>60</v>
      </c>
      <c r="C56" s="284">
        <v>120232</v>
      </c>
      <c r="D56" s="327" t="s">
        <v>136</v>
      </c>
      <c r="E56" s="318" t="s">
        <v>22</v>
      </c>
      <c r="F56" s="319">
        <f>'MEMORIA DE CÁLCULO'!J124</f>
        <v>129.28449999999998</v>
      </c>
      <c r="G56" s="289">
        <v>88.94</v>
      </c>
      <c r="H56" s="289">
        <f t="shared" si="35"/>
        <v>107.31500399999999</v>
      </c>
      <c r="I56" s="290">
        <f t="shared" ref="I56" si="37">H56*F56</f>
        <v>13874.166634637997</v>
      </c>
      <c r="J56" s="104">
        <v>1.2065999999999999</v>
      </c>
    </row>
    <row r="57" spans="1:10" ht="50.1" customHeight="1">
      <c r="A57" s="283" t="s">
        <v>330</v>
      </c>
      <c r="B57" s="284" t="s">
        <v>30</v>
      </c>
      <c r="C57" s="284">
        <v>87273</v>
      </c>
      <c r="D57" s="327" t="s">
        <v>105</v>
      </c>
      <c r="E57" s="318" t="s">
        <v>22</v>
      </c>
      <c r="F57" s="319">
        <f>'MEMORIA DE CÁLCULO'!J127</f>
        <v>42.255999999999993</v>
      </c>
      <c r="G57" s="289">
        <v>66.09</v>
      </c>
      <c r="H57" s="289">
        <f t="shared" si="35"/>
        <v>79.744193999999993</v>
      </c>
      <c r="I57" s="290">
        <f t="shared" ref="I57:I58" si="38">H57*F57</f>
        <v>3369.670661663999</v>
      </c>
      <c r="J57" s="104">
        <v>1.2065999999999999</v>
      </c>
    </row>
    <row r="58" spans="1:10" ht="45.6" customHeight="1">
      <c r="A58" s="283" t="s">
        <v>331</v>
      </c>
      <c r="B58" s="284" t="s">
        <v>60</v>
      </c>
      <c r="C58" s="284">
        <v>190103</v>
      </c>
      <c r="D58" s="327" t="s">
        <v>174</v>
      </c>
      <c r="E58" s="318" t="s">
        <v>22</v>
      </c>
      <c r="F58" s="319">
        <f>'MEMORIA DE CÁLCULO'!J129</f>
        <v>265.84249999999997</v>
      </c>
      <c r="G58" s="289">
        <v>16.47</v>
      </c>
      <c r="H58" s="289">
        <f t="shared" si="35"/>
        <v>19.872701999999997</v>
      </c>
      <c r="I58" s="290">
        <f t="shared" si="38"/>
        <v>5283.008781434999</v>
      </c>
      <c r="J58" s="104">
        <v>1.2065999999999999</v>
      </c>
    </row>
    <row r="59" spans="1:10" ht="45.6" customHeight="1">
      <c r="A59" s="283" t="s">
        <v>332</v>
      </c>
      <c r="B59" s="284" t="s">
        <v>60</v>
      </c>
      <c r="C59" s="284">
        <v>120301</v>
      </c>
      <c r="D59" s="327" t="s">
        <v>137</v>
      </c>
      <c r="E59" s="318" t="s">
        <v>22</v>
      </c>
      <c r="F59" s="319">
        <f>'MEMORIA DE CÁLCULO'!J132</f>
        <v>171.54049999999998</v>
      </c>
      <c r="G59" s="289">
        <v>28.56</v>
      </c>
      <c r="H59" s="289">
        <f t="shared" si="35"/>
        <v>34.460495999999992</v>
      </c>
      <c r="I59" s="290">
        <f t="shared" ref="I59" si="39">H59*F59</f>
        <v>5911.3707140879978</v>
      </c>
      <c r="J59" s="104">
        <v>1.2065999999999999</v>
      </c>
    </row>
    <row r="60" spans="1:10" s="67" customFormat="1" ht="39.950000000000003" customHeight="1">
      <c r="A60" s="278">
        <v>12</v>
      </c>
      <c r="B60" s="307"/>
      <c r="C60" s="307"/>
      <c r="D60" s="280" t="s">
        <v>481</v>
      </c>
      <c r="E60" s="280"/>
      <c r="F60" s="281"/>
      <c r="G60" s="280"/>
      <c r="H60" s="280"/>
      <c r="I60" s="282">
        <f>SUM(I61:I69)</f>
        <v>69976.522137060427</v>
      </c>
      <c r="J60" s="104"/>
    </row>
    <row r="61" spans="1:10" ht="50.1" customHeight="1">
      <c r="A61" s="283" t="s">
        <v>333</v>
      </c>
      <c r="B61" s="284" t="s">
        <v>60</v>
      </c>
      <c r="C61" s="284">
        <v>130236</v>
      </c>
      <c r="D61" s="328" t="s">
        <v>165</v>
      </c>
      <c r="E61" s="318" t="s">
        <v>22</v>
      </c>
      <c r="F61" s="319">
        <f>'MEMORIA DE CÁLCULO'!J135</f>
        <v>135.05000000000001</v>
      </c>
      <c r="G61" s="289">
        <v>76.599999999999994</v>
      </c>
      <c r="H61" s="289">
        <f t="shared" ref="H61:H62" si="40">G61*J61</f>
        <v>92.42555999999999</v>
      </c>
      <c r="I61" s="290">
        <f t="shared" ref="I61:I69" si="41">H61*F61</f>
        <v>12482.071877999999</v>
      </c>
      <c r="J61" s="104">
        <v>1.2065999999999999</v>
      </c>
    </row>
    <row r="62" spans="1:10" ht="50.1" customHeight="1">
      <c r="A62" s="283" t="s">
        <v>334</v>
      </c>
      <c r="B62" s="284" t="s">
        <v>60</v>
      </c>
      <c r="C62" s="284">
        <v>130219</v>
      </c>
      <c r="D62" s="328" t="s">
        <v>138</v>
      </c>
      <c r="E62" s="318" t="s">
        <v>22</v>
      </c>
      <c r="F62" s="319">
        <f>'MEMORIA DE CÁLCULO'!J137</f>
        <v>7.2</v>
      </c>
      <c r="G62" s="289">
        <v>69.760000000000005</v>
      </c>
      <c r="H62" s="289">
        <f t="shared" si="40"/>
        <v>84.172415999999998</v>
      </c>
      <c r="I62" s="290">
        <f t="shared" si="41"/>
        <v>606.04139520000001</v>
      </c>
      <c r="J62" s="104">
        <v>1.2065999999999999</v>
      </c>
    </row>
    <row r="63" spans="1:10" ht="39.950000000000003" customHeight="1">
      <c r="A63" s="283" t="s">
        <v>335</v>
      </c>
      <c r="B63" s="284" t="s">
        <v>30</v>
      </c>
      <c r="C63" s="284">
        <v>98671</v>
      </c>
      <c r="D63" s="328" t="s">
        <v>297</v>
      </c>
      <c r="E63" s="318" t="s">
        <v>22</v>
      </c>
      <c r="F63" s="319">
        <v>3.24</v>
      </c>
      <c r="G63" s="289">
        <v>251.37</v>
      </c>
      <c r="H63" s="289">
        <f t="shared" ref="H63" si="42">G63*J63</f>
        <v>303.303042</v>
      </c>
      <c r="I63" s="290">
        <f t="shared" si="41"/>
        <v>982.70185608000008</v>
      </c>
      <c r="J63" s="104">
        <v>1.2065999999999999</v>
      </c>
    </row>
    <row r="64" spans="1:10" s="111" customFormat="1" ht="39.950000000000003" customHeight="1">
      <c r="A64" s="283" t="s">
        <v>470</v>
      </c>
      <c r="B64" s="284" t="s">
        <v>60</v>
      </c>
      <c r="C64" s="284">
        <v>200124</v>
      </c>
      <c r="D64" s="349" t="s">
        <v>480</v>
      </c>
      <c r="E64" s="318" t="s">
        <v>22</v>
      </c>
      <c r="F64" s="319">
        <f>36.31</f>
        <v>36.31</v>
      </c>
      <c r="G64" s="289">
        <v>822.44</v>
      </c>
      <c r="H64" s="289">
        <f t="shared" ref="H64:H69" si="43">G64*J64</f>
        <v>992.35610399999996</v>
      </c>
      <c r="I64" s="290">
        <f t="shared" si="41"/>
        <v>36032.450136240004</v>
      </c>
      <c r="J64" s="104">
        <v>1.2065999999999999</v>
      </c>
    </row>
    <row r="65" spans="1:10" s="111" customFormat="1" ht="50.25" customHeight="1">
      <c r="A65" s="283" t="s">
        <v>471</v>
      </c>
      <c r="B65" s="284" t="s">
        <v>30</v>
      </c>
      <c r="C65" s="284" t="s">
        <v>266</v>
      </c>
      <c r="D65" s="349" t="s">
        <v>493</v>
      </c>
      <c r="E65" s="318" t="s">
        <v>22</v>
      </c>
      <c r="F65" s="319">
        <f>'MEMORIA DE CÁLCULO'!J141</f>
        <v>81</v>
      </c>
      <c r="G65" s="289">
        <f>'Composição de Custos'!F23</f>
        <v>63.284423699999998</v>
      </c>
      <c r="H65" s="289">
        <f t="shared" si="43"/>
        <v>76.358985636419987</v>
      </c>
      <c r="I65" s="290">
        <f t="shared" si="41"/>
        <v>6185.0778365500191</v>
      </c>
      <c r="J65" s="104">
        <v>1.2065999999999999</v>
      </c>
    </row>
    <row r="66" spans="1:10" s="111" customFormat="1" ht="50.25" customHeight="1">
      <c r="A66" s="283" t="s">
        <v>472</v>
      </c>
      <c r="B66" s="284" t="s">
        <v>30</v>
      </c>
      <c r="C66" s="284" t="s">
        <v>483</v>
      </c>
      <c r="D66" s="349" t="s">
        <v>499</v>
      </c>
      <c r="E66" s="318" t="s">
        <v>22</v>
      </c>
      <c r="F66" s="319">
        <f>'MEMORIA DE CÁLCULO'!J142</f>
        <v>16.2</v>
      </c>
      <c r="G66" s="289">
        <f>'Composição de Custos'!F33</f>
        <v>132.52361999999999</v>
      </c>
      <c r="H66" s="289">
        <f t="shared" si="43"/>
        <v>159.90299989199997</v>
      </c>
      <c r="I66" s="290">
        <f t="shared" ref="I66" si="44">H66*F66</f>
        <v>2590.4285982503993</v>
      </c>
      <c r="J66" s="104">
        <v>1.2065999999999999</v>
      </c>
    </row>
    <row r="67" spans="1:10" s="111" customFormat="1" ht="50.1" customHeight="1">
      <c r="A67" s="283" t="s">
        <v>473</v>
      </c>
      <c r="B67" s="284" t="s">
        <v>30</v>
      </c>
      <c r="C67" s="284">
        <v>94992</v>
      </c>
      <c r="D67" s="328" t="s">
        <v>269</v>
      </c>
      <c r="E67" s="318" t="s">
        <v>22</v>
      </c>
      <c r="F67" s="319">
        <v>32.11</v>
      </c>
      <c r="G67" s="289">
        <v>107.89</v>
      </c>
      <c r="H67" s="289">
        <f t="shared" si="43"/>
        <v>130.18007399999999</v>
      </c>
      <c r="I67" s="290">
        <f t="shared" si="41"/>
        <v>4180.0821761399993</v>
      </c>
      <c r="J67" s="104">
        <v>1.2065999999999999</v>
      </c>
    </row>
    <row r="68" spans="1:10" s="111" customFormat="1" ht="50.1" customHeight="1">
      <c r="A68" s="283" t="s">
        <v>485</v>
      </c>
      <c r="B68" s="284" t="s">
        <v>60</v>
      </c>
      <c r="C68" s="284">
        <v>130209</v>
      </c>
      <c r="D68" s="328" t="s">
        <v>467</v>
      </c>
      <c r="E68" s="318" t="s">
        <v>22</v>
      </c>
      <c r="F68" s="319">
        <f>'MEMORIA DE CÁLCULO'!J145</f>
        <v>42.26</v>
      </c>
      <c r="G68" s="289">
        <v>88.35</v>
      </c>
      <c r="H68" s="289">
        <f t="shared" si="43"/>
        <v>106.60310999999999</v>
      </c>
      <c r="I68" s="290">
        <f t="shared" si="41"/>
        <v>4505.047428599999</v>
      </c>
      <c r="J68" s="104">
        <v>1.2065999999999999</v>
      </c>
    </row>
    <row r="69" spans="1:10" s="111" customFormat="1" ht="50.25" customHeight="1">
      <c r="A69" s="283" t="s">
        <v>494</v>
      </c>
      <c r="B69" s="284" t="s">
        <v>30</v>
      </c>
      <c r="C69" s="284" t="s">
        <v>495</v>
      </c>
      <c r="D69" s="349" t="s">
        <v>497</v>
      </c>
      <c r="E69" s="318" t="s">
        <v>35</v>
      </c>
      <c r="F69" s="319">
        <f>'MEMORIA DE CÁLCULO'!J148</f>
        <v>16</v>
      </c>
      <c r="G69" s="289">
        <f>'Composição de Custos'!F42</f>
        <v>124.97</v>
      </c>
      <c r="H69" s="289">
        <f t="shared" si="43"/>
        <v>150.78880199999998</v>
      </c>
      <c r="I69" s="290">
        <f t="shared" si="41"/>
        <v>2412.6208319999996</v>
      </c>
      <c r="J69" s="104">
        <v>1.2065999999999999</v>
      </c>
    </row>
    <row r="70" spans="1:10" s="67" customFormat="1" ht="39.950000000000003" customHeight="1">
      <c r="A70" s="329">
        <v>13</v>
      </c>
      <c r="B70" s="330"/>
      <c r="C70" s="330"/>
      <c r="D70" s="331" t="s">
        <v>93</v>
      </c>
      <c r="E70" s="331"/>
      <c r="F70" s="332"/>
      <c r="G70" s="331"/>
      <c r="H70" s="331"/>
      <c r="I70" s="282">
        <f>SUM(I71:I101)</f>
        <v>36158.549999999996</v>
      </c>
      <c r="J70" s="104"/>
    </row>
    <row r="71" spans="1:10" s="33" customFormat="1" ht="60" customHeight="1">
      <c r="A71" s="333" t="s">
        <v>336</v>
      </c>
      <c r="B71" s="284" t="s">
        <v>60</v>
      </c>
      <c r="C71" s="306">
        <v>141101</v>
      </c>
      <c r="D71" s="291" t="s">
        <v>139</v>
      </c>
      <c r="E71" s="311" t="s">
        <v>35</v>
      </c>
      <c r="F71" s="319">
        <f>'MEMORIA DE CÁLCULO'!J152</f>
        <v>3</v>
      </c>
      <c r="G71" s="334">
        <v>485.2</v>
      </c>
      <c r="H71" s="289">
        <f t="shared" ref="H71:H72" si="45">G71*J71</f>
        <v>585.44231999999988</v>
      </c>
      <c r="I71" s="290">
        <f t="shared" ref="I71:I72" si="46">ROUND(F71*H71,2)</f>
        <v>1756.33</v>
      </c>
      <c r="J71" s="104">
        <v>1.2065999999999999</v>
      </c>
    </row>
    <row r="72" spans="1:10" s="33" customFormat="1" ht="60" customHeight="1">
      <c r="A72" s="333" t="s">
        <v>337</v>
      </c>
      <c r="B72" s="284" t="s">
        <v>60</v>
      </c>
      <c r="C72" s="306">
        <v>141104</v>
      </c>
      <c r="D72" s="291" t="s">
        <v>140</v>
      </c>
      <c r="E72" s="311" t="s">
        <v>35</v>
      </c>
      <c r="F72" s="319">
        <f>'MEMORIA DE CÁLCULO'!J153</f>
        <v>1</v>
      </c>
      <c r="G72" s="334">
        <v>522.15</v>
      </c>
      <c r="H72" s="289">
        <f t="shared" si="45"/>
        <v>630.02618999999993</v>
      </c>
      <c r="I72" s="290">
        <f t="shared" si="46"/>
        <v>630.03</v>
      </c>
      <c r="J72" s="104">
        <v>1.2065999999999999</v>
      </c>
    </row>
    <row r="73" spans="1:10" s="33" customFormat="1" ht="60" customHeight="1">
      <c r="A73" s="333" t="s">
        <v>338</v>
      </c>
      <c r="B73" s="284" t="s">
        <v>60</v>
      </c>
      <c r="C73" s="335">
        <v>141103</v>
      </c>
      <c r="D73" s="291" t="s">
        <v>141</v>
      </c>
      <c r="E73" s="311" t="s">
        <v>35</v>
      </c>
      <c r="F73" s="319">
        <f>'MEMORIA DE CÁLCULO'!J154</f>
        <v>1</v>
      </c>
      <c r="G73" s="334">
        <v>557.47</v>
      </c>
      <c r="H73" s="289">
        <f t="shared" ref="H73" si="47">G73*J73</f>
        <v>672.64330199999995</v>
      </c>
      <c r="I73" s="290">
        <f t="shared" ref="I73" si="48">ROUND(F73*H73,2)</f>
        <v>672.64</v>
      </c>
      <c r="J73" s="104">
        <v>1.2065999999999999</v>
      </c>
    </row>
    <row r="74" spans="1:10" s="33" customFormat="1" ht="39.950000000000003" customHeight="1">
      <c r="A74" s="333" t="s">
        <v>339</v>
      </c>
      <c r="B74" s="284" t="s">
        <v>60</v>
      </c>
      <c r="C74" s="335">
        <v>141410</v>
      </c>
      <c r="D74" s="291" t="s">
        <v>142</v>
      </c>
      <c r="E74" s="336" t="s">
        <v>23</v>
      </c>
      <c r="F74" s="319">
        <f>'MEMORIA DE CÁLCULO'!J155</f>
        <v>54.78</v>
      </c>
      <c r="G74" s="320">
        <v>21.27</v>
      </c>
      <c r="H74" s="289">
        <f t="shared" ref="H74:H96" si="49">G74*J74</f>
        <v>25.664381999999996</v>
      </c>
      <c r="I74" s="290">
        <f t="shared" ref="I74:I78" si="50">ROUND(F74*H74,2)</f>
        <v>1405.89</v>
      </c>
      <c r="J74" s="104">
        <v>1.2065999999999999</v>
      </c>
    </row>
    <row r="75" spans="1:10" s="33" customFormat="1" ht="39.950000000000003" customHeight="1">
      <c r="A75" s="333" t="s">
        <v>340</v>
      </c>
      <c r="B75" s="284" t="s">
        <v>60</v>
      </c>
      <c r="C75" s="335">
        <v>141411</v>
      </c>
      <c r="D75" s="291" t="s">
        <v>143</v>
      </c>
      <c r="E75" s="336" t="s">
        <v>23</v>
      </c>
      <c r="F75" s="319">
        <f>'MEMORIA DE CÁLCULO'!J156</f>
        <v>1.1499999999999999</v>
      </c>
      <c r="G75" s="320">
        <v>30.09</v>
      </c>
      <c r="H75" s="289">
        <f t="shared" si="49"/>
        <v>36.306593999999997</v>
      </c>
      <c r="I75" s="290">
        <f t="shared" si="50"/>
        <v>41.75</v>
      </c>
      <c r="J75" s="104">
        <v>1.2065999999999999</v>
      </c>
    </row>
    <row r="76" spans="1:10" s="33" customFormat="1" ht="39.950000000000003" customHeight="1">
      <c r="A76" s="333" t="s">
        <v>341</v>
      </c>
      <c r="B76" s="284" t="s">
        <v>60</v>
      </c>
      <c r="C76" s="335">
        <v>141413</v>
      </c>
      <c r="D76" s="291" t="s">
        <v>144</v>
      </c>
      <c r="E76" s="336" t="s">
        <v>23</v>
      </c>
      <c r="F76" s="319">
        <f>'MEMORIA DE CÁLCULO'!J157</f>
        <v>64.94</v>
      </c>
      <c r="G76" s="320">
        <v>45.36</v>
      </c>
      <c r="H76" s="289">
        <f t="shared" si="49"/>
        <v>54.731375999999997</v>
      </c>
      <c r="I76" s="290">
        <f t="shared" si="50"/>
        <v>3554.26</v>
      </c>
      <c r="J76" s="104">
        <v>1.2065999999999999</v>
      </c>
    </row>
    <row r="77" spans="1:10" s="33" customFormat="1" ht="39.950000000000003" customHeight="1">
      <c r="A77" s="333" t="s">
        <v>342</v>
      </c>
      <c r="B77" s="284" t="s">
        <v>60</v>
      </c>
      <c r="C77" s="335">
        <v>141414</v>
      </c>
      <c r="D77" s="291" t="s">
        <v>419</v>
      </c>
      <c r="E77" s="336" t="s">
        <v>23</v>
      </c>
      <c r="F77" s="319">
        <f>'MEMORIA DE CÁLCULO'!J158</f>
        <v>2.68</v>
      </c>
      <c r="G77" s="320">
        <v>69.569999999999993</v>
      </c>
      <c r="H77" s="289">
        <f t="shared" si="49"/>
        <v>83.943161999999987</v>
      </c>
      <c r="I77" s="290">
        <f t="shared" si="50"/>
        <v>224.97</v>
      </c>
      <c r="J77" s="104">
        <v>1.2065999999999999</v>
      </c>
    </row>
    <row r="78" spans="1:10" s="33" customFormat="1" ht="39.950000000000003" customHeight="1">
      <c r="A78" s="333" t="s">
        <v>343</v>
      </c>
      <c r="B78" s="284" t="s">
        <v>60</v>
      </c>
      <c r="C78" s="335">
        <v>141906</v>
      </c>
      <c r="D78" s="291" t="s">
        <v>147</v>
      </c>
      <c r="E78" s="336" t="s">
        <v>23</v>
      </c>
      <c r="F78" s="319">
        <f>'MEMORIA DE CÁLCULO'!J159</f>
        <v>8.81</v>
      </c>
      <c r="G78" s="320">
        <v>31.85</v>
      </c>
      <c r="H78" s="289">
        <f t="shared" si="49"/>
        <v>38.430209999999995</v>
      </c>
      <c r="I78" s="290">
        <f t="shared" si="50"/>
        <v>338.57</v>
      </c>
      <c r="J78" s="104">
        <v>1.2065999999999999</v>
      </c>
    </row>
    <row r="79" spans="1:10" s="33" customFormat="1" ht="39.950000000000003" customHeight="1">
      <c r="A79" s="333" t="s">
        <v>344</v>
      </c>
      <c r="B79" s="284" t="s">
        <v>60</v>
      </c>
      <c r="C79" s="335">
        <v>141907</v>
      </c>
      <c r="D79" s="291" t="s">
        <v>145</v>
      </c>
      <c r="E79" s="336" t="s">
        <v>23</v>
      </c>
      <c r="F79" s="319">
        <f>'MEMORIA DE CÁLCULO'!J160</f>
        <v>17.5</v>
      </c>
      <c r="G79" s="320">
        <v>41.37</v>
      </c>
      <c r="H79" s="289">
        <f t="shared" si="49"/>
        <v>49.917041999999995</v>
      </c>
      <c r="I79" s="290">
        <f t="shared" ref="I79:I96" si="51">ROUND(F79*H79,2)</f>
        <v>873.55</v>
      </c>
      <c r="J79" s="104">
        <v>1.2065999999999999</v>
      </c>
    </row>
    <row r="80" spans="1:10" s="33" customFormat="1" ht="39.950000000000003" customHeight="1">
      <c r="A80" s="333" t="s">
        <v>345</v>
      </c>
      <c r="B80" s="284" t="s">
        <v>60</v>
      </c>
      <c r="C80" s="335">
        <v>141908</v>
      </c>
      <c r="D80" s="291" t="s">
        <v>148</v>
      </c>
      <c r="E80" s="336" t="s">
        <v>23</v>
      </c>
      <c r="F80" s="319">
        <f>'MEMORIA DE CÁLCULO'!J161</f>
        <v>20.47</v>
      </c>
      <c r="G80" s="320">
        <v>63.36</v>
      </c>
      <c r="H80" s="289">
        <f t="shared" si="49"/>
        <v>76.450175999999999</v>
      </c>
      <c r="I80" s="290">
        <f t="shared" si="51"/>
        <v>1564.94</v>
      </c>
      <c r="J80" s="104">
        <v>1.2065999999999999</v>
      </c>
    </row>
    <row r="81" spans="1:10" s="33" customFormat="1" ht="39.950000000000003" customHeight="1">
      <c r="A81" s="333" t="s">
        <v>346</v>
      </c>
      <c r="B81" s="284" t="s">
        <v>60</v>
      </c>
      <c r="C81" s="335">
        <v>141909</v>
      </c>
      <c r="D81" s="291" t="s">
        <v>149</v>
      </c>
      <c r="E81" s="336" t="s">
        <v>23</v>
      </c>
      <c r="F81" s="319">
        <f>'MEMORIA DE CÁLCULO'!J162</f>
        <v>18.12</v>
      </c>
      <c r="G81" s="320">
        <v>70.53</v>
      </c>
      <c r="H81" s="289">
        <f t="shared" si="49"/>
        <v>85.101497999999992</v>
      </c>
      <c r="I81" s="290">
        <f t="shared" si="51"/>
        <v>1542.04</v>
      </c>
      <c r="J81" s="104">
        <v>1.2065999999999999</v>
      </c>
    </row>
    <row r="82" spans="1:10" s="33" customFormat="1" ht="39.950000000000003" customHeight="1">
      <c r="A82" s="333" t="s">
        <v>347</v>
      </c>
      <c r="B82" s="284" t="s">
        <v>60</v>
      </c>
      <c r="C82" s="335">
        <v>141910</v>
      </c>
      <c r="D82" s="291" t="s">
        <v>146</v>
      </c>
      <c r="E82" s="336" t="s">
        <v>23</v>
      </c>
      <c r="F82" s="319">
        <f>'MEMORIA DE CÁLCULO'!J163</f>
        <v>1.1599999999999999</v>
      </c>
      <c r="G82" s="320">
        <v>115.57</v>
      </c>
      <c r="H82" s="289">
        <f t="shared" si="49"/>
        <v>139.44676199999998</v>
      </c>
      <c r="I82" s="290">
        <f t="shared" si="51"/>
        <v>161.76</v>
      </c>
      <c r="J82" s="104">
        <v>1.2065999999999999</v>
      </c>
    </row>
    <row r="83" spans="1:10" s="33" customFormat="1" ht="39.950000000000003" customHeight="1">
      <c r="A83" s="333" t="s">
        <v>348</v>
      </c>
      <c r="B83" s="284" t="s">
        <v>60</v>
      </c>
      <c r="C83" s="335">
        <v>142111</v>
      </c>
      <c r="D83" s="291" t="s">
        <v>420</v>
      </c>
      <c r="E83" s="311" t="s">
        <v>35</v>
      </c>
      <c r="F83" s="319">
        <v>4</v>
      </c>
      <c r="G83" s="320">
        <v>106.3</v>
      </c>
      <c r="H83" s="289">
        <f t="shared" si="49"/>
        <v>128.26157999999998</v>
      </c>
      <c r="I83" s="290">
        <f t="shared" si="51"/>
        <v>513.04999999999995</v>
      </c>
      <c r="J83" s="104">
        <v>1.2065999999999999</v>
      </c>
    </row>
    <row r="84" spans="1:10" s="33" customFormat="1" ht="39.950000000000003" customHeight="1">
      <c r="A84" s="333" t="s">
        <v>349</v>
      </c>
      <c r="B84" s="284" t="s">
        <v>60</v>
      </c>
      <c r="C84" s="335">
        <v>142114</v>
      </c>
      <c r="D84" s="291" t="s">
        <v>421</v>
      </c>
      <c r="E84" s="311" t="s">
        <v>35</v>
      </c>
      <c r="F84" s="319">
        <v>4</v>
      </c>
      <c r="G84" s="320">
        <v>22.38</v>
      </c>
      <c r="H84" s="289">
        <f t="shared" si="49"/>
        <v>27.003707999999996</v>
      </c>
      <c r="I84" s="290">
        <f t="shared" si="51"/>
        <v>108.01</v>
      </c>
      <c r="J84" s="104">
        <v>1.2065999999999999</v>
      </c>
    </row>
    <row r="85" spans="1:10" s="33" customFormat="1" ht="39.950000000000003" customHeight="1">
      <c r="A85" s="333" t="s">
        <v>350</v>
      </c>
      <c r="B85" s="284" t="s">
        <v>60</v>
      </c>
      <c r="C85" s="335">
        <v>170548</v>
      </c>
      <c r="D85" s="291" t="s">
        <v>422</v>
      </c>
      <c r="E85" s="311" t="s">
        <v>35</v>
      </c>
      <c r="F85" s="319">
        <v>2</v>
      </c>
      <c r="G85" s="320">
        <v>1539.61</v>
      </c>
      <c r="H85" s="289">
        <f t="shared" si="49"/>
        <v>1857.6934259999998</v>
      </c>
      <c r="I85" s="290">
        <f t="shared" si="51"/>
        <v>3715.39</v>
      </c>
      <c r="J85" s="104">
        <v>1.2065999999999999</v>
      </c>
    </row>
    <row r="86" spans="1:10" s="33" customFormat="1" ht="39.950000000000003" customHeight="1">
      <c r="A86" s="333" t="s">
        <v>351</v>
      </c>
      <c r="B86" s="284" t="s">
        <v>60</v>
      </c>
      <c r="C86" s="335">
        <v>141522</v>
      </c>
      <c r="D86" s="291" t="s">
        <v>423</v>
      </c>
      <c r="E86" s="311" t="s">
        <v>35</v>
      </c>
      <c r="F86" s="319">
        <v>2</v>
      </c>
      <c r="G86" s="320">
        <v>21.04</v>
      </c>
      <c r="H86" s="289">
        <f t="shared" si="49"/>
        <v>25.386863999999996</v>
      </c>
      <c r="I86" s="290">
        <f t="shared" si="51"/>
        <v>50.77</v>
      </c>
      <c r="J86" s="104">
        <v>1.2065999999999999</v>
      </c>
    </row>
    <row r="87" spans="1:10" s="33" customFormat="1" ht="39.950000000000003" customHeight="1">
      <c r="A87" s="333" t="s">
        <v>352</v>
      </c>
      <c r="B87" s="284" t="s">
        <v>60</v>
      </c>
      <c r="C87" s="335">
        <v>142119</v>
      </c>
      <c r="D87" s="291" t="s">
        <v>424</v>
      </c>
      <c r="E87" s="311" t="s">
        <v>35</v>
      </c>
      <c r="F87" s="319">
        <v>2</v>
      </c>
      <c r="G87" s="320">
        <v>76.88</v>
      </c>
      <c r="H87" s="289">
        <f t="shared" si="49"/>
        <v>92.763407999999984</v>
      </c>
      <c r="I87" s="290">
        <f t="shared" si="51"/>
        <v>185.53</v>
      </c>
      <c r="J87" s="104">
        <v>1.2065999999999999</v>
      </c>
    </row>
    <row r="88" spans="1:10" s="33" customFormat="1" ht="39.950000000000003" customHeight="1">
      <c r="A88" s="333" t="s">
        <v>353</v>
      </c>
      <c r="B88" s="284" t="s">
        <v>60</v>
      </c>
      <c r="C88" s="335">
        <v>170135</v>
      </c>
      <c r="D88" s="291" t="s">
        <v>425</v>
      </c>
      <c r="E88" s="311" t="s">
        <v>35</v>
      </c>
      <c r="F88" s="319">
        <v>2</v>
      </c>
      <c r="G88" s="320">
        <v>2592.11</v>
      </c>
      <c r="H88" s="289">
        <f t="shared" si="49"/>
        <v>3127.6399259999998</v>
      </c>
      <c r="I88" s="290">
        <f t="shared" si="51"/>
        <v>6255.28</v>
      </c>
      <c r="J88" s="104">
        <v>1.2065999999999999</v>
      </c>
    </row>
    <row r="89" spans="1:10" s="33" customFormat="1" ht="39.950000000000003" customHeight="1">
      <c r="A89" s="333" t="s">
        <v>354</v>
      </c>
      <c r="B89" s="284" t="s">
        <v>60</v>
      </c>
      <c r="C89" s="335">
        <v>170557</v>
      </c>
      <c r="D89" s="291" t="s">
        <v>426</v>
      </c>
      <c r="E89" s="311" t="s">
        <v>35</v>
      </c>
      <c r="F89" s="319">
        <v>1</v>
      </c>
      <c r="G89" s="320">
        <v>2132.67</v>
      </c>
      <c r="H89" s="289">
        <f t="shared" si="49"/>
        <v>2573.279622</v>
      </c>
      <c r="I89" s="290">
        <f t="shared" si="51"/>
        <v>2573.2800000000002</v>
      </c>
      <c r="J89" s="104">
        <v>1.2065999999999999</v>
      </c>
    </row>
    <row r="90" spans="1:10" s="33" customFormat="1" ht="39.950000000000003" customHeight="1">
      <c r="A90" s="333" t="s">
        <v>355</v>
      </c>
      <c r="B90" s="284" t="s">
        <v>60</v>
      </c>
      <c r="C90" s="335">
        <v>170519</v>
      </c>
      <c r="D90" s="291" t="s">
        <v>427</v>
      </c>
      <c r="E90" s="311" t="s">
        <v>35</v>
      </c>
      <c r="F90" s="319">
        <v>2</v>
      </c>
      <c r="G90" s="320">
        <v>336.3</v>
      </c>
      <c r="H90" s="289">
        <f t="shared" si="49"/>
        <v>405.77957999999995</v>
      </c>
      <c r="I90" s="290">
        <f t="shared" si="51"/>
        <v>811.56</v>
      </c>
      <c r="J90" s="104">
        <v>1.2065999999999999</v>
      </c>
    </row>
    <row r="91" spans="1:10" s="33" customFormat="1" ht="39.950000000000003" customHeight="1">
      <c r="A91" s="333" t="s">
        <v>356</v>
      </c>
      <c r="B91" s="284" t="s">
        <v>60</v>
      </c>
      <c r="C91" s="335">
        <v>170131</v>
      </c>
      <c r="D91" s="291" t="s">
        <v>428</v>
      </c>
      <c r="E91" s="311" t="s">
        <v>35</v>
      </c>
      <c r="F91" s="319">
        <v>1</v>
      </c>
      <c r="G91" s="320">
        <v>1124.8599999999999</v>
      </c>
      <c r="H91" s="289">
        <f t="shared" si="49"/>
        <v>1357.2560759999997</v>
      </c>
      <c r="I91" s="290">
        <f t="shared" si="51"/>
        <v>1357.26</v>
      </c>
      <c r="J91" s="104">
        <v>1.2065999999999999</v>
      </c>
    </row>
    <row r="92" spans="1:10" s="33" customFormat="1" ht="39.950000000000003" customHeight="1">
      <c r="A92" s="333" t="s">
        <v>357</v>
      </c>
      <c r="B92" s="284" t="s">
        <v>60</v>
      </c>
      <c r="C92" s="335">
        <v>170546</v>
      </c>
      <c r="D92" s="291" t="s">
        <v>429</v>
      </c>
      <c r="E92" s="311" t="s">
        <v>35</v>
      </c>
      <c r="F92" s="319">
        <v>1</v>
      </c>
      <c r="G92" s="320">
        <v>313.58999999999997</v>
      </c>
      <c r="H92" s="289">
        <f t="shared" si="49"/>
        <v>378.37769399999996</v>
      </c>
      <c r="I92" s="290">
        <f t="shared" si="51"/>
        <v>378.38</v>
      </c>
      <c r="J92" s="104">
        <v>1.2065999999999999</v>
      </c>
    </row>
    <row r="93" spans="1:10" s="33" customFormat="1" ht="39.950000000000003" customHeight="1">
      <c r="A93" s="333" t="s">
        <v>358</v>
      </c>
      <c r="B93" s="284" t="s">
        <v>60</v>
      </c>
      <c r="C93" s="335">
        <v>170132</v>
      </c>
      <c r="D93" s="291" t="s">
        <v>430</v>
      </c>
      <c r="E93" s="311" t="s">
        <v>35</v>
      </c>
      <c r="F93" s="319">
        <v>2</v>
      </c>
      <c r="G93" s="320">
        <v>1696.67</v>
      </c>
      <c r="H93" s="289">
        <f t="shared" si="49"/>
        <v>2047.2020219999999</v>
      </c>
      <c r="I93" s="290">
        <f t="shared" si="51"/>
        <v>4094.4</v>
      </c>
      <c r="J93" s="104">
        <v>1.2065999999999999</v>
      </c>
    </row>
    <row r="94" spans="1:10" s="33" customFormat="1" ht="39.950000000000003" customHeight="1">
      <c r="A94" s="333" t="s">
        <v>359</v>
      </c>
      <c r="B94" s="284" t="s">
        <v>60</v>
      </c>
      <c r="C94" s="335">
        <v>170304</v>
      </c>
      <c r="D94" s="291" t="s">
        <v>431</v>
      </c>
      <c r="E94" s="311" t="s">
        <v>35</v>
      </c>
      <c r="F94" s="319">
        <v>1</v>
      </c>
      <c r="G94" s="320">
        <v>181.27</v>
      </c>
      <c r="H94" s="289">
        <f t="shared" si="49"/>
        <v>218.720382</v>
      </c>
      <c r="I94" s="290">
        <f t="shared" si="51"/>
        <v>218.72</v>
      </c>
      <c r="J94" s="104">
        <v>1.2065999999999999</v>
      </c>
    </row>
    <row r="95" spans="1:10" s="33" customFormat="1" ht="39.950000000000003" customHeight="1">
      <c r="A95" s="333" t="s">
        <v>360</v>
      </c>
      <c r="B95" s="284" t="s">
        <v>60</v>
      </c>
      <c r="C95" s="335">
        <v>170306</v>
      </c>
      <c r="D95" s="291" t="s">
        <v>432</v>
      </c>
      <c r="E95" s="311" t="s">
        <v>35</v>
      </c>
      <c r="F95" s="319">
        <v>2</v>
      </c>
      <c r="G95" s="320">
        <v>115.22</v>
      </c>
      <c r="H95" s="289">
        <f t="shared" si="49"/>
        <v>139.024452</v>
      </c>
      <c r="I95" s="290">
        <f t="shared" si="51"/>
        <v>278.05</v>
      </c>
      <c r="J95" s="104">
        <v>1.2065999999999999</v>
      </c>
    </row>
    <row r="96" spans="1:10" s="33" customFormat="1" ht="41.25" customHeight="1">
      <c r="A96" s="333" t="s">
        <v>361</v>
      </c>
      <c r="B96" s="284" t="s">
        <v>60</v>
      </c>
      <c r="C96" s="335">
        <v>170315</v>
      </c>
      <c r="D96" s="291" t="s">
        <v>433</v>
      </c>
      <c r="E96" s="311" t="s">
        <v>35</v>
      </c>
      <c r="F96" s="319">
        <v>2</v>
      </c>
      <c r="G96" s="320">
        <v>216.83</v>
      </c>
      <c r="H96" s="289">
        <f t="shared" si="49"/>
        <v>261.62707799999998</v>
      </c>
      <c r="I96" s="290">
        <f t="shared" si="51"/>
        <v>523.25</v>
      </c>
      <c r="J96" s="104">
        <v>1.2065999999999999</v>
      </c>
    </row>
    <row r="97" spans="1:14" s="33" customFormat="1" ht="41.25" customHeight="1">
      <c r="A97" s="333" t="s">
        <v>362</v>
      </c>
      <c r="B97" s="284" t="s">
        <v>60</v>
      </c>
      <c r="C97" s="335">
        <v>170603</v>
      </c>
      <c r="D97" s="291" t="s">
        <v>434</v>
      </c>
      <c r="E97" s="311" t="s">
        <v>35</v>
      </c>
      <c r="F97" s="319">
        <v>4</v>
      </c>
      <c r="G97" s="320">
        <v>194.93</v>
      </c>
      <c r="H97" s="289">
        <f t="shared" ref="H97" si="52">G97*J97</f>
        <v>235.20253799999998</v>
      </c>
      <c r="I97" s="290">
        <f t="shared" ref="I97" si="53">ROUND(F97*H97,2)</f>
        <v>940.81</v>
      </c>
      <c r="J97" s="104">
        <v>1.2065999999999999</v>
      </c>
    </row>
    <row r="98" spans="1:14" s="33" customFormat="1" ht="41.25" customHeight="1">
      <c r="A98" s="333" t="s">
        <v>363</v>
      </c>
      <c r="B98" s="284" t="s">
        <v>30</v>
      </c>
      <c r="C98" s="335">
        <v>95544</v>
      </c>
      <c r="D98" s="291" t="s">
        <v>248</v>
      </c>
      <c r="E98" s="311" t="s">
        <v>35</v>
      </c>
      <c r="F98" s="319">
        <v>2</v>
      </c>
      <c r="G98" s="320">
        <v>40.15</v>
      </c>
      <c r="H98" s="289">
        <f t="shared" ref="H98:H100" si="54">G98*J98</f>
        <v>48.444989999999997</v>
      </c>
      <c r="I98" s="290">
        <f t="shared" ref="I98:I100" si="55">ROUND(F98*H98,2)</f>
        <v>96.89</v>
      </c>
      <c r="J98" s="104">
        <v>1.2065999999999999</v>
      </c>
    </row>
    <row r="99" spans="1:14" s="33" customFormat="1" ht="41.25" customHeight="1">
      <c r="A99" s="333" t="s">
        <v>364</v>
      </c>
      <c r="B99" s="284" t="s">
        <v>30</v>
      </c>
      <c r="C99" s="335">
        <v>100852</v>
      </c>
      <c r="D99" s="291" t="s">
        <v>249</v>
      </c>
      <c r="E99" s="311" t="s">
        <v>35</v>
      </c>
      <c r="F99" s="319">
        <v>1</v>
      </c>
      <c r="G99" s="320">
        <v>225.52</v>
      </c>
      <c r="H99" s="289">
        <f t="shared" si="54"/>
        <v>272.11243200000001</v>
      </c>
      <c r="I99" s="290">
        <f t="shared" si="55"/>
        <v>272.11</v>
      </c>
      <c r="J99" s="104">
        <v>1.2065999999999999</v>
      </c>
    </row>
    <row r="100" spans="1:14" s="33" customFormat="1" ht="41.25" customHeight="1">
      <c r="A100" s="333" t="s">
        <v>365</v>
      </c>
      <c r="B100" s="284" t="s">
        <v>60</v>
      </c>
      <c r="C100" s="335">
        <v>170304</v>
      </c>
      <c r="D100" s="291" t="s">
        <v>435</v>
      </c>
      <c r="E100" s="311" t="s">
        <v>35</v>
      </c>
      <c r="F100" s="319">
        <v>1</v>
      </c>
      <c r="G100" s="320">
        <v>181.27</v>
      </c>
      <c r="H100" s="289">
        <f t="shared" si="54"/>
        <v>218.720382</v>
      </c>
      <c r="I100" s="290">
        <f t="shared" si="55"/>
        <v>218.72</v>
      </c>
      <c r="J100" s="104">
        <v>1.2065999999999999</v>
      </c>
    </row>
    <row r="101" spans="1:14" s="33" customFormat="1" ht="41.25" customHeight="1">
      <c r="A101" s="333" t="s">
        <v>396</v>
      </c>
      <c r="B101" s="284" t="s">
        <v>60</v>
      </c>
      <c r="C101" s="335">
        <v>170602</v>
      </c>
      <c r="D101" s="291" t="s">
        <v>436</v>
      </c>
      <c r="E101" s="311" t="s">
        <v>35</v>
      </c>
      <c r="F101" s="319">
        <v>4</v>
      </c>
      <c r="G101" s="320">
        <v>165.83</v>
      </c>
      <c r="H101" s="289">
        <f t="shared" ref="H101" si="56">G101*J101</f>
        <v>200.09047799999999</v>
      </c>
      <c r="I101" s="290">
        <f t="shared" ref="I101" si="57">ROUND(F101*H101,2)</f>
        <v>800.36</v>
      </c>
      <c r="J101" s="104">
        <v>1.2065999999999999</v>
      </c>
    </row>
    <row r="102" spans="1:14" s="67" customFormat="1" ht="39.950000000000003" customHeight="1">
      <c r="A102" s="278">
        <v>14</v>
      </c>
      <c r="B102" s="307"/>
      <c r="C102" s="307"/>
      <c r="D102" s="331" t="s">
        <v>32</v>
      </c>
      <c r="E102" s="307"/>
      <c r="F102" s="337"/>
      <c r="G102" s="338"/>
      <c r="H102" s="338"/>
      <c r="I102" s="282">
        <f>SUM(I103:I123)</f>
        <v>21174.456285899996</v>
      </c>
      <c r="J102" s="104"/>
      <c r="K102" s="68"/>
      <c r="L102" s="68"/>
      <c r="M102" s="68"/>
      <c r="N102" s="68"/>
    </row>
    <row r="103" spans="1:14" ht="39.950000000000003" customHeight="1">
      <c r="A103" s="339" t="s">
        <v>366</v>
      </c>
      <c r="B103" s="340" t="s">
        <v>60</v>
      </c>
      <c r="C103" s="218">
        <v>150309</v>
      </c>
      <c r="D103" s="293" t="s">
        <v>437</v>
      </c>
      <c r="E103" s="311" t="s">
        <v>35</v>
      </c>
      <c r="F103" s="319">
        <v>1</v>
      </c>
      <c r="G103" s="320">
        <v>628.51</v>
      </c>
      <c r="H103" s="289">
        <f t="shared" ref="H103:H120" si="58">G103*J103</f>
        <v>758.36016599999994</v>
      </c>
      <c r="I103" s="297">
        <f t="shared" ref="I103:I118" si="59">F103*H103</f>
        <v>758.36016599999994</v>
      </c>
      <c r="J103" s="104">
        <v>1.2065999999999999</v>
      </c>
      <c r="K103" s="2"/>
      <c r="L103" s="2"/>
      <c r="M103" s="2"/>
      <c r="N103" s="2"/>
    </row>
    <row r="104" spans="1:14" ht="39.950000000000003" customHeight="1">
      <c r="A104" s="339" t="s">
        <v>367</v>
      </c>
      <c r="B104" s="340" t="s">
        <v>60</v>
      </c>
      <c r="C104" s="218">
        <v>151301</v>
      </c>
      <c r="D104" s="293" t="s">
        <v>150</v>
      </c>
      <c r="E104" s="311" t="s">
        <v>35</v>
      </c>
      <c r="F104" s="319">
        <v>15</v>
      </c>
      <c r="G104" s="320">
        <v>19.36</v>
      </c>
      <c r="H104" s="289">
        <f t="shared" si="58"/>
        <v>23.359775999999997</v>
      </c>
      <c r="I104" s="297">
        <f t="shared" si="59"/>
        <v>350.39663999999993</v>
      </c>
      <c r="J104" s="104">
        <v>1.2065999999999999</v>
      </c>
      <c r="K104" s="2"/>
      <c r="L104" s="2"/>
      <c r="M104" s="2"/>
      <c r="N104" s="2"/>
    </row>
    <row r="105" spans="1:14" ht="39.950000000000003" customHeight="1">
      <c r="A105" s="339" t="s">
        <v>368</v>
      </c>
      <c r="B105" s="340" t="s">
        <v>60</v>
      </c>
      <c r="C105" s="218">
        <v>151306</v>
      </c>
      <c r="D105" s="293" t="s">
        <v>438</v>
      </c>
      <c r="E105" s="311" t="s">
        <v>35</v>
      </c>
      <c r="F105" s="319">
        <v>1</v>
      </c>
      <c r="G105" s="320">
        <v>53.03</v>
      </c>
      <c r="H105" s="289">
        <f t="shared" si="58"/>
        <v>63.985997999999995</v>
      </c>
      <c r="I105" s="297">
        <f t="shared" si="59"/>
        <v>63.985997999999995</v>
      </c>
      <c r="J105" s="104">
        <v>1.2065999999999999</v>
      </c>
      <c r="K105" s="2"/>
      <c r="L105" s="2"/>
      <c r="M105" s="2"/>
      <c r="N105" s="2"/>
    </row>
    <row r="106" spans="1:14" ht="39.950000000000003" customHeight="1">
      <c r="A106" s="339" t="s">
        <v>369</v>
      </c>
      <c r="B106" s="340" t="s">
        <v>60</v>
      </c>
      <c r="C106" s="218">
        <v>151324</v>
      </c>
      <c r="D106" s="293" t="s">
        <v>439</v>
      </c>
      <c r="E106" s="311" t="s">
        <v>35</v>
      </c>
      <c r="F106" s="319">
        <v>3</v>
      </c>
      <c r="G106" s="320">
        <v>65.22</v>
      </c>
      <c r="H106" s="289">
        <f t="shared" si="58"/>
        <v>78.694451999999998</v>
      </c>
      <c r="I106" s="297">
        <f t="shared" si="59"/>
        <v>236.08335599999998</v>
      </c>
      <c r="J106" s="104">
        <v>1.2065999999999999</v>
      </c>
      <c r="K106" s="2"/>
      <c r="L106" s="2"/>
      <c r="M106" s="2"/>
      <c r="N106" s="2"/>
    </row>
    <row r="107" spans="1:14" ht="36.6" customHeight="1">
      <c r="A107" s="339" t="s">
        <v>370</v>
      </c>
      <c r="B107" s="340" t="s">
        <v>60</v>
      </c>
      <c r="C107" s="218">
        <v>151337</v>
      </c>
      <c r="D107" s="293" t="s">
        <v>151</v>
      </c>
      <c r="E107" s="311" t="s">
        <v>35</v>
      </c>
      <c r="F107" s="319">
        <v>3</v>
      </c>
      <c r="G107" s="320">
        <v>156.41999999999999</v>
      </c>
      <c r="H107" s="289">
        <f t="shared" si="58"/>
        <v>188.73637199999996</v>
      </c>
      <c r="I107" s="297">
        <f t="shared" si="59"/>
        <v>566.20911599999988</v>
      </c>
      <c r="J107" s="104">
        <v>1.2065999999999999</v>
      </c>
      <c r="K107" s="2"/>
      <c r="L107" s="2"/>
      <c r="M107" s="2"/>
      <c r="N107" s="2"/>
    </row>
    <row r="108" spans="1:14" ht="36.6" customHeight="1">
      <c r="A108" s="339" t="s">
        <v>371</v>
      </c>
      <c r="B108" s="340" t="s">
        <v>60</v>
      </c>
      <c r="C108" s="218">
        <v>180206</v>
      </c>
      <c r="D108" s="293" t="s">
        <v>440</v>
      </c>
      <c r="E108" s="311" t="s">
        <v>35</v>
      </c>
      <c r="F108" s="319">
        <v>4</v>
      </c>
      <c r="G108" s="320">
        <v>42.46</v>
      </c>
      <c r="H108" s="289">
        <f t="shared" si="58"/>
        <v>51.232235999999993</v>
      </c>
      <c r="I108" s="297">
        <f t="shared" si="59"/>
        <v>204.92894399999997</v>
      </c>
      <c r="J108" s="104">
        <v>1.2065999999999999</v>
      </c>
      <c r="K108" s="2"/>
      <c r="L108" s="2"/>
      <c r="M108" s="2"/>
      <c r="N108" s="2"/>
    </row>
    <row r="109" spans="1:14" ht="36.6" customHeight="1">
      <c r="A109" s="339" t="s">
        <v>372</v>
      </c>
      <c r="B109" s="340" t="s">
        <v>60</v>
      </c>
      <c r="C109" s="218">
        <v>180204</v>
      </c>
      <c r="D109" s="293" t="s">
        <v>441</v>
      </c>
      <c r="E109" s="311" t="s">
        <v>35</v>
      </c>
      <c r="F109" s="319">
        <v>9</v>
      </c>
      <c r="G109" s="320">
        <v>36.049999999999997</v>
      </c>
      <c r="H109" s="289">
        <f t="shared" ref="H109" si="60">G109*J109</f>
        <v>43.49792999999999</v>
      </c>
      <c r="I109" s="297">
        <f t="shared" ref="I109" si="61">F109*H109</f>
        <v>391.48136999999991</v>
      </c>
      <c r="J109" s="104">
        <v>1.2065999999999999</v>
      </c>
      <c r="K109" s="2"/>
      <c r="L109" s="2"/>
      <c r="M109" s="2"/>
      <c r="N109" s="2"/>
    </row>
    <row r="110" spans="1:14" ht="36.6" customHeight="1">
      <c r="A110" s="339" t="s">
        <v>373</v>
      </c>
      <c r="B110" s="340" t="s">
        <v>60</v>
      </c>
      <c r="C110" s="218">
        <v>180201</v>
      </c>
      <c r="D110" s="293" t="s">
        <v>442</v>
      </c>
      <c r="E110" s="311" t="s">
        <v>35</v>
      </c>
      <c r="F110" s="319">
        <v>9</v>
      </c>
      <c r="G110" s="320">
        <v>43.06</v>
      </c>
      <c r="H110" s="289">
        <f t="shared" ref="H110" si="62">G110*J110</f>
        <v>51.956195999999998</v>
      </c>
      <c r="I110" s="297">
        <f t="shared" ref="I110" si="63">F110*H110</f>
        <v>467.60576399999997</v>
      </c>
      <c r="J110" s="104">
        <v>1.2065999999999999</v>
      </c>
      <c r="K110" s="2"/>
      <c r="L110" s="2"/>
      <c r="M110" s="2"/>
      <c r="N110" s="2"/>
    </row>
    <row r="111" spans="1:14" ht="36.6" customHeight="1">
      <c r="A111" s="339" t="s">
        <v>374</v>
      </c>
      <c r="B111" s="340" t="s">
        <v>60</v>
      </c>
      <c r="C111" s="218">
        <v>151133</v>
      </c>
      <c r="D111" s="293" t="s">
        <v>152</v>
      </c>
      <c r="E111" s="336" t="s">
        <v>23</v>
      </c>
      <c r="F111" s="319">
        <v>2</v>
      </c>
      <c r="G111" s="320">
        <v>9.89</v>
      </c>
      <c r="H111" s="289">
        <f t="shared" si="58"/>
        <v>11.933273999999999</v>
      </c>
      <c r="I111" s="297">
        <f t="shared" si="59"/>
        <v>23.866547999999998</v>
      </c>
      <c r="J111" s="104">
        <v>1.2065999999999999</v>
      </c>
      <c r="K111" s="2"/>
      <c r="L111" s="2"/>
      <c r="M111" s="2"/>
      <c r="N111" s="2"/>
    </row>
    <row r="112" spans="1:14" ht="36.6" customHeight="1">
      <c r="A112" s="339" t="s">
        <v>375</v>
      </c>
      <c r="B112" s="340" t="s">
        <v>60</v>
      </c>
      <c r="C112" s="218">
        <v>151132</v>
      </c>
      <c r="D112" s="293" t="s">
        <v>153</v>
      </c>
      <c r="E112" s="336" t="s">
        <v>23</v>
      </c>
      <c r="F112" s="319">
        <v>205.8</v>
      </c>
      <c r="G112" s="320">
        <v>8.57</v>
      </c>
      <c r="H112" s="289">
        <f t="shared" si="58"/>
        <v>10.340562</v>
      </c>
      <c r="I112" s="297">
        <f t="shared" si="59"/>
        <v>2128.0876596000003</v>
      </c>
      <c r="J112" s="104">
        <v>1.2065999999999999</v>
      </c>
      <c r="K112" s="2"/>
      <c r="L112" s="2"/>
      <c r="M112" s="2"/>
      <c r="N112" s="2"/>
    </row>
    <row r="113" spans="1:14" ht="36.6" customHeight="1">
      <c r="A113" s="339" t="s">
        <v>376</v>
      </c>
      <c r="B113" s="340" t="s">
        <v>60</v>
      </c>
      <c r="C113" s="218">
        <v>151126</v>
      </c>
      <c r="D113" s="293" t="s">
        <v>443</v>
      </c>
      <c r="E113" s="336" t="s">
        <v>23</v>
      </c>
      <c r="F113" s="319">
        <v>2</v>
      </c>
      <c r="G113" s="320">
        <v>16.149999999999999</v>
      </c>
      <c r="H113" s="289">
        <f t="shared" si="58"/>
        <v>19.486589999999996</v>
      </c>
      <c r="I113" s="297">
        <f t="shared" si="59"/>
        <v>38.973179999999992</v>
      </c>
      <c r="J113" s="104">
        <v>1.2065999999999999</v>
      </c>
      <c r="K113" s="2"/>
      <c r="L113" s="2"/>
      <c r="M113" s="2"/>
      <c r="N113" s="2"/>
    </row>
    <row r="114" spans="1:14" ht="33.75" customHeight="1">
      <c r="A114" s="339" t="s">
        <v>377</v>
      </c>
      <c r="B114" s="340" t="s">
        <v>60</v>
      </c>
      <c r="C114" s="341">
        <v>151128</v>
      </c>
      <c r="D114" s="293" t="s">
        <v>154</v>
      </c>
      <c r="E114" s="342" t="s">
        <v>23</v>
      </c>
      <c r="F114" s="312">
        <v>35.799999999999997</v>
      </c>
      <c r="G114" s="313">
        <v>29.95</v>
      </c>
      <c r="H114" s="289">
        <f t="shared" si="58"/>
        <v>36.137669999999993</v>
      </c>
      <c r="I114" s="343">
        <f t="shared" si="59"/>
        <v>1293.7285859999997</v>
      </c>
      <c r="J114" s="104">
        <v>1.2065999999999999</v>
      </c>
      <c r="K114" s="2"/>
      <c r="L114" s="2"/>
      <c r="M114" s="2"/>
      <c r="N114" s="2"/>
    </row>
    <row r="115" spans="1:14" ht="33.75" customHeight="1">
      <c r="A115" s="339" t="s">
        <v>378</v>
      </c>
      <c r="B115" s="340" t="s">
        <v>60</v>
      </c>
      <c r="C115" s="341">
        <v>151131</v>
      </c>
      <c r="D115" s="293" t="s">
        <v>155</v>
      </c>
      <c r="E115" s="342" t="s">
        <v>23</v>
      </c>
      <c r="F115" s="312">
        <v>1</v>
      </c>
      <c r="G115" s="313">
        <v>80.67</v>
      </c>
      <c r="H115" s="289">
        <f t="shared" si="58"/>
        <v>97.336421999999999</v>
      </c>
      <c r="I115" s="343">
        <f t="shared" si="59"/>
        <v>97.336421999999999</v>
      </c>
      <c r="J115" s="104">
        <v>1.2065999999999999</v>
      </c>
      <c r="K115" s="2"/>
      <c r="L115" s="2"/>
      <c r="M115" s="2"/>
      <c r="N115" s="2"/>
    </row>
    <row r="116" spans="1:14" ht="33.75" customHeight="1">
      <c r="A116" s="339" t="s">
        <v>379</v>
      </c>
      <c r="B116" s="340" t="s">
        <v>60</v>
      </c>
      <c r="C116" s="344">
        <v>151401</v>
      </c>
      <c r="D116" s="293" t="s">
        <v>156</v>
      </c>
      <c r="E116" s="342" t="s">
        <v>23</v>
      </c>
      <c r="F116" s="319">
        <v>232.9</v>
      </c>
      <c r="G116" s="320">
        <v>5.37</v>
      </c>
      <c r="H116" s="289">
        <f t="shared" si="58"/>
        <v>6.4794419999999997</v>
      </c>
      <c r="I116" s="297">
        <f t="shared" si="59"/>
        <v>1509.0620417999999</v>
      </c>
      <c r="J116" s="104">
        <v>1.2065999999999999</v>
      </c>
      <c r="K116" s="2"/>
      <c r="L116" s="2"/>
      <c r="M116" s="2"/>
      <c r="N116" s="2"/>
    </row>
    <row r="117" spans="1:14" ht="33.75" customHeight="1">
      <c r="A117" s="339" t="s">
        <v>380</v>
      </c>
      <c r="B117" s="340" t="s">
        <v>60</v>
      </c>
      <c r="C117" s="341">
        <v>151402</v>
      </c>
      <c r="D117" s="345" t="s">
        <v>157</v>
      </c>
      <c r="E117" s="342" t="s">
        <v>23</v>
      </c>
      <c r="F117" s="312">
        <v>311.5</v>
      </c>
      <c r="G117" s="313">
        <v>6.67</v>
      </c>
      <c r="H117" s="289">
        <f t="shared" si="58"/>
        <v>8.0480219999999996</v>
      </c>
      <c r="I117" s="343">
        <f t="shared" si="59"/>
        <v>2506.9588530000001</v>
      </c>
      <c r="J117" s="104">
        <v>1.2065999999999999</v>
      </c>
      <c r="K117" s="2"/>
      <c r="L117" s="2"/>
      <c r="M117" s="2"/>
      <c r="N117" s="2"/>
    </row>
    <row r="118" spans="1:14" ht="33.75" customHeight="1">
      <c r="A118" s="339" t="s">
        <v>381</v>
      </c>
      <c r="B118" s="340" t="s">
        <v>60</v>
      </c>
      <c r="C118" s="341">
        <v>151403</v>
      </c>
      <c r="D118" s="345" t="s">
        <v>158</v>
      </c>
      <c r="E118" s="342" t="s">
        <v>23</v>
      </c>
      <c r="F118" s="312">
        <v>32.700000000000003</v>
      </c>
      <c r="G118" s="313">
        <v>8.82</v>
      </c>
      <c r="H118" s="289">
        <f t="shared" si="58"/>
        <v>10.642211999999999</v>
      </c>
      <c r="I118" s="343">
        <f t="shared" si="59"/>
        <v>348.00033239999999</v>
      </c>
      <c r="J118" s="104">
        <v>1.2065999999999999</v>
      </c>
      <c r="K118" s="2"/>
      <c r="L118" s="2"/>
      <c r="M118" s="2"/>
      <c r="N118" s="2"/>
    </row>
    <row r="119" spans="1:14" ht="33.75" customHeight="1">
      <c r="A119" s="339" t="s">
        <v>382</v>
      </c>
      <c r="B119" s="340" t="s">
        <v>60</v>
      </c>
      <c r="C119" s="341">
        <v>151406</v>
      </c>
      <c r="D119" s="345" t="s">
        <v>159</v>
      </c>
      <c r="E119" s="342" t="s">
        <v>23</v>
      </c>
      <c r="F119" s="312">
        <v>142</v>
      </c>
      <c r="G119" s="313">
        <v>24.72</v>
      </c>
      <c r="H119" s="289">
        <f t="shared" si="58"/>
        <v>29.827151999999995</v>
      </c>
      <c r="I119" s="343">
        <f t="shared" ref="I119:I120" si="64">F119*H119</f>
        <v>4235.4555839999994</v>
      </c>
      <c r="J119" s="104">
        <v>1.2065999999999999</v>
      </c>
      <c r="K119" s="2"/>
      <c r="L119" s="2"/>
      <c r="M119" s="2"/>
      <c r="N119" s="2"/>
    </row>
    <row r="120" spans="1:14" ht="50.1" customHeight="1">
      <c r="A120" s="339" t="s">
        <v>383</v>
      </c>
      <c r="B120" s="340" t="s">
        <v>60</v>
      </c>
      <c r="C120" s="341">
        <v>150614</v>
      </c>
      <c r="D120" s="345" t="s">
        <v>444</v>
      </c>
      <c r="E120" s="342" t="s">
        <v>35</v>
      </c>
      <c r="F120" s="312">
        <v>5</v>
      </c>
      <c r="G120" s="313">
        <v>123.83</v>
      </c>
      <c r="H120" s="289">
        <f t="shared" si="58"/>
        <v>149.41327799999999</v>
      </c>
      <c r="I120" s="297">
        <f t="shared" si="64"/>
        <v>747.06638999999996</v>
      </c>
      <c r="J120" s="104">
        <v>1.2065999999999999</v>
      </c>
      <c r="K120" s="2"/>
      <c r="L120" s="2"/>
      <c r="M120" s="2"/>
      <c r="N120" s="2"/>
    </row>
    <row r="121" spans="1:14" ht="50.1" customHeight="1">
      <c r="A121" s="339" t="s">
        <v>384</v>
      </c>
      <c r="B121" s="340" t="s">
        <v>60</v>
      </c>
      <c r="C121" s="341">
        <v>181002</v>
      </c>
      <c r="D121" s="345" t="s">
        <v>445</v>
      </c>
      <c r="E121" s="342" t="s">
        <v>35</v>
      </c>
      <c r="F121" s="312">
        <v>18</v>
      </c>
      <c r="G121" s="313">
        <v>190.81</v>
      </c>
      <c r="H121" s="289">
        <f t="shared" ref="H121" si="65">G121*J121</f>
        <v>230.23134599999997</v>
      </c>
      <c r="I121" s="297">
        <f t="shared" ref="I121" si="66">F121*H121</f>
        <v>4144.1642279999996</v>
      </c>
      <c r="J121" s="104">
        <v>1.2065999999999999</v>
      </c>
      <c r="K121" s="2"/>
      <c r="L121" s="2"/>
      <c r="M121" s="2"/>
      <c r="N121" s="2"/>
    </row>
    <row r="122" spans="1:14" ht="50.1" customHeight="1">
      <c r="A122" s="339" t="s">
        <v>385</v>
      </c>
      <c r="B122" s="340" t="s">
        <v>30</v>
      </c>
      <c r="C122" s="341">
        <v>97590</v>
      </c>
      <c r="D122" s="345" t="s">
        <v>271</v>
      </c>
      <c r="E122" s="342" t="s">
        <v>35</v>
      </c>
      <c r="F122" s="312">
        <v>4</v>
      </c>
      <c r="G122" s="313">
        <v>129.71</v>
      </c>
      <c r="H122" s="289">
        <f t="shared" ref="H122" si="67">G122*J122</f>
        <v>156.50808599999999</v>
      </c>
      <c r="I122" s="297">
        <f t="shared" ref="I122" si="68">F122*H122</f>
        <v>626.03234399999997</v>
      </c>
      <c r="J122" s="104">
        <v>1.2065999999999999</v>
      </c>
      <c r="K122" s="2"/>
      <c r="L122" s="2"/>
      <c r="M122" s="2"/>
      <c r="N122" s="2"/>
    </row>
    <row r="123" spans="1:14" ht="50.1" customHeight="1">
      <c r="A123" s="339" t="s">
        <v>386</v>
      </c>
      <c r="B123" s="340" t="s">
        <v>60</v>
      </c>
      <c r="C123" s="341" t="s">
        <v>253</v>
      </c>
      <c r="D123" s="345" t="s">
        <v>446</v>
      </c>
      <c r="E123" s="342" t="s">
        <v>35</v>
      </c>
      <c r="F123" s="312">
        <v>7</v>
      </c>
      <c r="G123" s="313">
        <f>'Composição de Custos'!F11</f>
        <v>51.700500000000005</v>
      </c>
      <c r="H123" s="289">
        <f t="shared" ref="H123" si="69">G123*J123</f>
        <v>62.381823300000001</v>
      </c>
      <c r="I123" s="297">
        <f t="shared" ref="I123" si="70">F123*H123</f>
        <v>436.6727631</v>
      </c>
      <c r="J123" s="104">
        <v>1.2065999999999999</v>
      </c>
      <c r="K123" s="2"/>
      <c r="L123" s="2"/>
      <c r="M123" s="2"/>
      <c r="N123" s="2"/>
    </row>
    <row r="124" spans="1:14" s="67" customFormat="1" ht="39.950000000000003" customHeight="1">
      <c r="A124" s="329">
        <v>15</v>
      </c>
      <c r="B124" s="330"/>
      <c r="C124" s="330"/>
      <c r="D124" s="331" t="s">
        <v>106</v>
      </c>
      <c r="E124" s="331"/>
      <c r="F124" s="332"/>
      <c r="G124" s="331"/>
      <c r="H124" s="331"/>
      <c r="I124" s="282">
        <f>I125+I128</f>
        <v>40537.782805080002</v>
      </c>
      <c r="J124" s="104"/>
    </row>
    <row r="125" spans="1:14" s="103" customFormat="1" ht="39.950000000000003" customHeight="1">
      <c r="A125" s="346" t="s">
        <v>387</v>
      </c>
      <c r="B125" s="347"/>
      <c r="C125" s="347"/>
      <c r="D125" s="300" t="s">
        <v>33</v>
      </c>
      <c r="E125" s="300"/>
      <c r="F125" s="301"/>
      <c r="G125" s="300"/>
      <c r="H125" s="300"/>
      <c r="I125" s="302">
        <f>SUM(I126:I127)</f>
        <v>30132.838680300003</v>
      </c>
      <c r="J125" s="104"/>
    </row>
    <row r="126" spans="1:14" ht="50.1" customHeight="1">
      <c r="A126" s="283" t="s">
        <v>388</v>
      </c>
      <c r="B126" s="340" t="s">
        <v>30</v>
      </c>
      <c r="C126" s="284">
        <v>92539</v>
      </c>
      <c r="D126" s="293" t="s">
        <v>242</v>
      </c>
      <c r="E126" s="324" t="s">
        <v>22</v>
      </c>
      <c r="F126" s="325">
        <v>195.15</v>
      </c>
      <c r="G126" s="320">
        <v>91.62</v>
      </c>
      <c r="H126" s="289">
        <f t="shared" ref="H126" si="71">G126*J126</f>
        <v>110.548692</v>
      </c>
      <c r="I126" s="290">
        <f>H126*F126</f>
        <v>21573.577243800002</v>
      </c>
      <c r="J126" s="104">
        <v>1.2065999999999999</v>
      </c>
    </row>
    <row r="127" spans="1:14" ht="50.1" customHeight="1">
      <c r="A127" s="283" t="s">
        <v>389</v>
      </c>
      <c r="B127" s="340" t="s">
        <v>30</v>
      </c>
      <c r="C127" s="284">
        <v>94201</v>
      </c>
      <c r="D127" s="293" t="s">
        <v>241</v>
      </c>
      <c r="E127" s="324" t="s">
        <v>22</v>
      </c>
      <c r="F127" s="325">
        <v>195.15</v>
      </c>
      <c r="G127" s="320">
        <v>36.35</v>
      </c>
      <c r="H127" s="289">
        <f t="shared" ref="H127" si="72">G127*J127</f>
        <v>43.859909999999999</v>
      </c>
      <c r="I127" s="290">
        <f>H127*F127</f>
        <v>8559.2614365000009</v>
      </c>
      <c r="J127" s="104">
        <v>1.2065999999999999</v>
      </c>
    </row>
    <row r="128" spans="1:14" s="103" customFormat="1" ht="39.950000000000003" customHeight="1">
      <c r="A128" s="346" t="s">
        <v>390</v>
      </c>
      <c r="B128" s="347"/>
      <c r="C128" s="347"/>
      <c r="D128" s="300" t="s">
        <v>79</v>
      </c>
      <c r="E128" s="300"/>
      <c r="F128" s="301"/>
      <c r="G128" s="300"/>
      <c r="H128" s="300"/>
      <c r="I128" s="302">
        <f>SUM(I129:I130)</f>
        <v>10404.944124779997</v>
      </c>
      <c r="J128" s="104"/>
    </row>
    <row r="129" spans="1:14" ht="50.1" customHeight="1">
      <c r="A129" s="283" t="s">
        <v>391</v>
      </c>
      <c r="B129" s="340" t="s">
        <v>60</v>
      </c>
      <c r="C129" s="284">
        <v>210322</v>
      </c>
      <c r="D129" s="293" t="s">
        <v>447</v>
      </c>
      <c r="E129" s="324" t="s">
        <v>23</v>
      </c>
      <c r="F129" s="325">
        <v>42.05</v>
      </c>
      <c r="G129" s="320">
        <v>181.45</v>
      </c>
      <c r="H129" s="289">
        <f>G129*J129</f>
        <v>218.93756999999997</v>
      </c>
      <c r="I129" s="290">
        <f>H129*F129</f>
        <v>9206.3248184999975</v>
      </c>
      <c r="J129" s="104">
        <v>1.2065999999999999</v>
      </c>
    </row>
    <row r="130" spans="1:14" ht="50.1" customHeight="1">
      <c r="A130" s="283" t="s">
        <v>392</v>
      </c>
      <c r="B130" s="340" t="s">
        <v>60</v>
      </c>
      <c r="C130" s="284">
        <v>170220</v>
      </c>
      <c r="D130" s="293" t="s">
        <v>448</v>
      </c>
      <c r="E130" s="324" t="s">
        <v>22</v>
      </c>
      <c r="F130" s="325">
        <f>'MEMORIA DE CÁLCULO'!J211</f>
        <v>2.42</v>
      </c>
      <c r="G130" s="320">
        <v>410.49</v>
      </c>
      <c r="H130" s="289">
        <f>G130*J130</f>
        <v>495.29723399999995</v>
      </c>
      <c r="I130" s="290">
        <f>H130*F130</f>
        <v>1198.6193062799998</v>
      </c>
      <c r="J130" s="104">
        <v>1.2065999999999999</v>
      </c>
    </row>
    <row r="131" spans="1:14" s="67" customFormat="1" ht="33.75" customHeight="1">
      <c r="A131" s="278">
        <v>16</v>
      </c>
      <c r="B131" s="279"/>
      <c r="C131" s="279"/>
      <c r="D131" s="280" t="s">
        <v>94</v>
      </c>
      <c r="E131" s="280"/>
      <c r="F131" s="281"/>
      <c r="G131" s="280"/>
      <c r="H131" s="280"/>
      <c r="I131" s="282">
        <f>SUM(I132:I134)</f>
        <v>8637.2954743999999</v>
      </c>
      <c r="J131" s="104"/>
    </row>
    <row r="132" spans="1:14" ht="41.25" customHeight="1">
      <c r="A132" s="283" t="s">
        <v>235</v>
      </c>
      <c r="B132" s="284" t="s">
        <v>60</v>
      </c>
      <c r="C132" s="284">
        <v>190117</v>
      </c>
      <c r="D132" s="328" t="s">
        <v>37</v>
      </c>
      <c r="E132" s="318" t="s">
        <v>22</v>
      </c>
      <c r="F132" s="319">
        <f>'MEMORIA DE CÁLCULO'!J215</f>
        <v>348.52249999999998</v>
      </c>
      <c r="G132" s="289">
        <v>19.079999999999998</v>
      </c>
      <c r="H132" s="289">
        <f>G132*J132</f>
        <v>23.021927999999996</v>
      </c>
      <c r="I132" s="290">
        <f>ROUND(F132*H132,I786)</f>
        <v>8024</v>
      </c>
      <c r="J132" s="104">
        <v>1.2065999999999999</v>
      </c>
    </row>
    <row r="133" spans="1:14" ht="39.950000000000003" customHeight="1">
      <c r="A133" s="283" t="s">
        <v>234</v>
      </c>
      <c r="B133" s="284" t="s">
        <v>60</v>
      </c>
      <c r="C133" s="292">
        <v>190306</v>
      </c>
      <c r="D133" s="348" t="s">
        <v>111</v>
      </c>
      <c r="E133" s="311" t="s">
        <v>22</v>
      </c>
      <c r="F133" s="312">
        <f>'MEMORIA DE CÁLCULO'!J220</f>
        <v>7</v>
      </c>
      <c r="G133" s="313">
        <v>23.26</v>
      </c>
      <c r="H133" s="289">
        <f t="shared" ref="H133" si="73">G133*J133</f>
        <v>28.065515999999999</v>
      </c>
      <c r="I133" s="314">
        <f t="shared" ref="I133" si="74">H133*F133</f>
        <v>196.45861199999999</v>
      </c>
      <c r="J133" s="104">
        <v>1.2065999999999999</v>
      </c>
    </row>
    <row r="134" spans="1:14" ht="39.950000000000003" customHeight="1">
      <c r="A134" s="283" t="s">
        <v>393</v>
      </c>
      <c r="B134" s="284" t="s">
        <v>60</v>
      </c>
      <c r="C134" s="292">
        <v>190417</v>
      </c>
      <c r="D134" s="328" t="s">
        <v>167</v>
      </c>
      <c r="E134" s="311" t="s">
        <v>22</v>
      </c>
      <c r="F134" s="312">
        <f>'MEMORIA DE CÁLCULO'!J222</f>
        <v>15.919999999999998</v>
      </c>
      <c r="G134" s="313">
        <v>21.7</v>
      </c>
      <c r="H134" s="289">
        <f t="shared" ref="H134" si="75">G134*J134</f>
        <v>26.183219999999999</v>
      </c>
      <c r="I134" s="314">
        <f t="shared" ref="I134" si="76">H134*F134</f>
        <v>416.83686239999992</v>
      </c>
      <c r="J134" s="104">
        <v>1.2065999999999999</v>
      </c>
    </row>
    <row r="135" spans="1:14" s="67" customFormat="1" ht="33.75" customHeight="1">
      <c r="A135" s="278">
        <v>17</v>
      </c>
      <c r="B135" s="279"/>
      <c r="C135" s="279"/>
      <c r="D135" s="280" t="s">
        <v>95</v>
      </c>
      <c r="E135" s="280"/>
      <c r="F135" s="281"/>
      <c r="G135" s="280"/>
      <c r="H135" s="280"/>
      <c r="I135" s="282">
        <f>SUM(I136:I136)</f>
        <v>1882.06</v>
      </c>
      <c r="J135" s="104"/>
    </row>
    <row r="136" spans="1:14" ht="39.950000000000003" customHeight="1">
      <c r="A136" s="283" t="s">
        <v>233</v>
      </c>
      <c r="B136" s="323" t="s">
        <v>60</v>
      </c>
      <c r="C136" s="323">
        <v>200401</v>
      </c>
      <c r="D136" s="328" t="s">
        <v>112</v>
      </c>
      <c r="E136" s="324" t="s">
        <v>22</v>
      </c>
      <c r="F136" s="325">
        <v>157.08000000000001</v>
      </c>
      <c r="G136" s="334">
        <v>9.93</v>
      </c>
      <c r="H136" s="289">
        <f t="shared" ref="H136" si="77">G136*J136</f>
        <v>11.981537999999999</v>
      </c>
      <c r="I136" s="290">
        <f t="shared" ref="I136" si="78">ROUND(F136*H136,2)</f>
        <v>1882.06</v>
      </c>
      <c r="J136" s="104">
        <v>1.2065999999999999</v>
      </c>
      <c r="K136" s="21"/>
      <c r="L136" s="21"/>
      <c r="M136" s="21"/>
    </row>
    <row r="137" spans="1:14" ht="42.75" customHeight="1">
      <c r="A137" s="421" t="s">
        <v>36</v>
      </c>
      <c r="B137" s="422"/>
      <c r="C137" s="422"/>
      <c r="D137" s="422"/>
      <c r="E137" s="422"/>
      <c r="F137" s="422"/>
      <c r="G137" s="422"/>
      <c r="H137" s="422"/>
      <c r="I137" s="350">
        <f>I135+I131+I124+I102+I70+I60+I53+I51+I48+I45+I39+I33+I31+I16+I12+I6</f>
        <v>458254.5359591794</v>
      </c>
      <c r="J137" s="21"/>
      <c r="K137" s="21"/>
      <c r="L137" s="21"/>
      <c r="M137" s="21"/>
      <c r="N137" s="2"/>
    </row>
    <row r="138" spans="1:14">
      <c r="A138" s="351"/>
      <c r="B138" s="352"/>
      <c r="C138" s="352"/>
      <c r="D138" s="353"/>
      <c r="E138" s="354"/>
      <c r="G138" s="356"/>
      <c r="H138" s="356"/>
      <c r="I138" s="357"/>
      <c r="J138" s="21"/>
      <c r="K138" s="21"/>
      <c r="L138" s="21"/>
      <c r="M138" s="2"/>
      <c r="N138" s="2"/>
    </row>
    <row r="139" spans="1:14">
      <c r="A139" s="351"/>
      <c r="B139" s="352"/>
      <c r="C139" s="352"/>
      <c r="D139" s="353"/>
      <c r="E139" s="354"/>
      <c r="G139" s="356"/>
      <c r="H139" s="356"/>
      <c r="I139" s="357"/>
      <c r="J139" s="21"/>
      <c r="K139" s="21"/>
      <c r="L139" s="21"/>
      <c r="M139" s="2"/>
      <c r="N139" s="2"/>
    </row>
    <row r="140" spans="1:14">
      <c r="A140" s="351"/>
      <c r="B140" s="352"/>
      <c r="C140" s="352"/>
      <c r="D140" s="353"/>
      <c r="E140" s="354"/>
      <c r="G140" s="356"/>
      <c r="H140" s="356"/>
      <c r="I140" s="357"/>
      <c r="J140" s="21"/>
      <c r="K140" s="21"/>
      <c r="L140" s="21"/>
      <c r="M140" s="2"/>
      <c r="N140" s="2"/>
    </row>
    <row r="141" spans="1:14" ht="82.5" customHeight="1">
      <c r="A141" s="351"/>
      <c r="B141" s="352"/>
      <c r="C141" s="352"/>
      <c r="D141" s="353"/>
      <c r="E141" s="354"/>
      <c r="G141" s="356"/>
      <c r="H141" s="356"/>
      <c r="I141" s="358"/>
      <c r="J141" s="21"/>
      <c r="K141" s="21"/>
      <c r="L141" s="21"/>
      <c r="M141" s="2"/>
      <c r="N141" s="2"/>
    </row>
    <row r="142" spans="1:14" ht="15.75" thickBot="1">
      <c r="A142" s="351"/>
      <c r="B142" s="352"/>
      <c r="C142" s="352"/>
      <c r="D142" s="359"/>
      <c r="E142" s="354"/>
      <c r="G142" s="356"/>
      <c r="H142" s="356"/>
      <c r="I142" s="357"/>
      <c r="J142" s="21"/>
      <c r="K142" s="21"/>
      <c r="L142" s="21"/>
      <c r="M142" s="2"/>
      <c r="N142" s="2"/>
    </row>
    <row r="143" spans="1:14">
      <c r="A143" s="351"/>
      <c r="B143" s="352"/>
      <c r="C143" s="352"/>
      <c r="D143" s="212" t="s">
        <v>7</v>
      </c>
      <c r="E143" s="354"/>
      <c r="G143" s="356"/>
      <c r="H143" s="356"/>
      <c r="I143" s="357"/>
      <c r="J143" s="21"/>
      <c r="K143" s="21"/>
      <c r="L143" s="21"/>
      <c r="M143" s="2"/>
      <c r="N143" s="2"/>
    </row>
    <row r="144" spans="1:14">
      <c r="A144" s="351"/>
      <c r="B144" s="352"/>
      <c r="C144" s="352"/>
      <c r="D144" s="212" t="s">
        <v>56</v>
      </c>
      <c r="E144" s="354"/>
      <c r="G144" s="356"/>
      <c r="H144" s="356"/>
      <c r="I144" s="357"/>
      <c r="J144" s="21"/>
      <c r="K144" s="21"/>
      <c r="L144" s="21"/>
      <c r="M144" s="2"/>
      <c r="N144" s="2"/>
    </row>
    <row r="145" spans="1:14">
      <c r="A145" s="351"/>
      <c r="B145" s="352"/>
      <c r="C145" s="352"/>
      <c r="D145" s="212" t="s">
        <v>8</v>
      </c>
      <c r="E145" s="354"/>
      <c r="G145" s="356"/>
      <c r="H145" s="356"/>
      <c r="I145" s="357"/>
      <c r="J145" s="21"/>
      <c r="K145" s="21"/>
      <c r="L145" s="21"/>
      <c r="M145" s="2"/>
      <c r="N145" s="2"/>
    </row>
    <row r="146" spans="1:14" ht="15.75" thickBot="1">
      <c r="A146" s="360"/>
      <c r="B146" s="361"/>
      <c r="C146" s="361"/>
      <c r="D146" s="359"/>
      <c r="E146" s="362"/>
      <c r="F146" s="363"/>
      <c r="G146" s="364"/>
      <c r="H146" s="364"/>
      <c r="I146" s="365"/>
      <c r="J146" s="21"/>
      <c r="K146" s="21"/>
      <c r="L146" s="21"/>
      <c r="M146" s="2"/>
      <c r="N146" s="2"/>
    </row>
    <row r="147" spans="1:14">
      <c r="A147" s="352"/>
      <c r="B147" s="352"/>
      <c r="C147" s="352"/>
      <c r="D147" s="353"/>
      <c r="E147" s="354"/>
      <c r="I147" s="366"/>
      <c r="J147" s="21"/>
      <c r="K147" s="21"/>
      <c r="L147" s="21"/>
      <c r="M147" s="2"/>
      <c r="N147" s="2"/>
    </row>
    <row r="148" spans="1:14">
      <c r="A148" s="352"/>
      <c r="B148" s="352"/>
      <c r="C148" s="352"/>
      <c r="D148" s="353"/>
      <c r="E148" s="354"/>
      <c r="I148" s="366"/>
      <c r="J148" s="21"/>
      <c r="K148" s="21"/>
      <c r="L148" s="21"/>
      <c r="M148" s="2"/>
      <c r="N148" s="2"/>
    </row>
    <row r="149" spans="1:14">
      <c r="A149" s="352"/>
      <c r="B149" s="352"/>
      <c r="C149" s="352"/>
      <c r="D149" s="353"/>
      <c r="E149" s="354"/>
      <c r="I149" s="366"/>
      <c r="J149" s="21"/>
      <c r="K149" s="21"/>
      <c r="L149" s="21"/>
      <c r="M149" s="2"/>
      <c r="N149" s="2"/>
    </row>
    <row r="150" spans="1:14">
      <c r="A150" s="352"/>
      <c r="B150" s="352"/>
      <c r="C150" s="352"/>
      <c r="D150" s="353"/>
      <c r="E150" s="354"/>
      <c r="I150" s="366"/>
      <c r="J150" s="21"/>
      <c r="K150" s="21"/>
      <c r="L150" s="21"/>
      <c r="M150" s="2"/>
      <c r="N150" s="2"/>
    </row>
    <row r="151" spans="1:14">
      <c r="A151" s="352"/>
      <c r="B151" s="352"/>
      <c r="C151" s="352"/>
      <c r="D151" s="353"/>
      <c r="E151" s="354"/>
      <c r="I151" s="366"/>
      <c r="J151" s="21"/>
      <c r="K151" s="21"/>
      <c r="L151" s="21"/>
      <c r="M151" s="2"/>
      <c r="N151" s="2"/>
    </row>
    <row r="152" spans="1:14">
      <c r="A152" s="352"/>
      <c r="B152" s="352"/>
      <c r="C152" s="352"/>
      <c r="D152" s="353"/>
      <c r="E152" s="354"/>
      <c r="I152" s="366"/>
      <c r="J152" s="21"/>
      <c r="K152" s="21"/>
      <c r="L152" s="21"/>
      <c r="M152" s="2"/>
      <c r="N152" s="2"/>
    </row>
    <row r="153" spans="1:14">
      <c r="A153" s="352"/>
      <c r="B153" s="352"/>
      <c r="C153" s="352"/>
      <c r="D153" s="353"/>
      <c r="E153" s="354"/>
      <c r="I153" s="366"/>
      <c r="J153" s="21"/>
      <c r="K153" s="21"/>
      <c r="L153" s="21"/>
      <c r="M153" s="2"/>
      <c r="N153" s="2"/>
    </row>
    <row r="154" spans="1:14">
      <c r="A154" s="352"/>
      <c r="B154" s="352"/>
      <c r="C154" s="352"/>
      <c r="D154" s="353"/>
      <c r="E154" s="354"/>
      <c r="I154" s="366"/>
      <c r="J154" s="21"/>
      <c r="K154" s="21"/>
      <c r="L154" s="21"/>
      <c r="M154" s="2"/>
      <c r="N154" s="2"/>
    </row>
    <row r="155" spans="1:14">
      <c r="A155" s="352"/>
      <c r="B155" s="352"/>
      <c r="C155" s="352"/>
      <c r="D155" s="353"/>
      <c r="E155" s="354"/>
      <c r="I155" s="366"/>
      <c r="J155" s="21"/>
      <c r="K155" s="21"/>
      <c r="L155" s="21"/>
      <c r="M155" s="2"/>
      <c r="N155" s="2"/>
    </row>
    <row r="156" spans="1:14">
      <c r="A156" s="352"/>
      <c r="B156" s="352"/>
      <c r="C156" s="352"/>
      <c r="D156" s="353"/>
      <c r="E156" s="354"/>
      <c r="I156" s="366"/>
      <c r="J156" s="21"/>
      <c r="K156" s="21"/>
      <c r="L156" s="21"/>
      <c r="M156" s="2"/>
      <c r="N156" s="2"/>
    </row>
    <row r="157" spans="1:14">
      <c r="A157" s="352"/>
      <c r="B157" s="352"/>
      <c r="C157" s="352"/>
      <c r="D157" s="353"/>
      <c r="E157" s="354"/>
      <c r="I157" s="366"/>
      <c r="J157" s="21"/>
      <c r="K157" s="21"/>
      <c r="L157" s="21"/>
      <c r="M157" s="2"/>
      <c r="N157" s="2"/>
    </row>
    <row r="158" spans="1:14">
      <c r="A158" s="352"/>
      <c r="B158" s="352"/>
      <c r="C158" s="352"/>
      <c r="D158" s="353"/>
      <c r="E158" s="354"/>
      <c r="I158" s="366"/>
      <c r="J158" s="21"/>
      <c r="K158" s="21"/>
      <c r="L158" s="21"/>
      <c r="M158" s="2"/>
      <c r="N158" s="2"/>
    </row>
    <row r="159" spans="1:14">
      <c r="A159" s="352"/>
      <c r="B159" s="352"/>
      <c r="C159" s="352"/>
      <c r="D159" s="353"/>
      <c r="E159" s="354"/>
      <c r="I159" s="366"/>
      <c r="J159" s="21"/>
      <c r="K159" s="21"/>
      <c r="L159" s="21"/>
      <c r="M159" s="2"/>
      <c r="N159" s="2"/>
    </row>
    <row r="160" spans="1:14">
      <c r="A160" s="352"/>
      <c r="B160" s="352"/>
      <c r="C160" s="352"/>
      <c r="D160" s="353"/>
      <c r="E160" s="354"/>
      <c r="I160" s="366"/>
      <c r="J160" s="21"/>
      <c r="K160" s="21"/>
      <c r="L160" s="21"/>
      <c r="M160" s="2"/>
      <c r="N160" s="2"/>
    </row>
    <row r="161" spans="1:14">
      <c r="A161" s="352"/>
      <c r="B161" s="352"/>
      <c r="C161" s="352"/>
      <c r="D161" s="353"/>
      <c r="E161" s="354"/>
      <c r="I161" s="366"/>
      <c r="J161" s="21"/>
      <c r="K161" s="21"/>
      <c r="L161" s="21"/>
      <c r="M161" s="2"/>
      <c r="N161" s="2"/>
    </row>
    <row r="162" spans="1:14">
      <c r="A162" s="352"/>
      <c r="B162" s="352"/>
      <c r="C162" s="352"/>
      <c r="D162" s="353"/>
      <c r="E162" s="354"/>
      <c r="I162" s="366"/>
      <c r="J162" s="21"/>
      <c r="K162" s="21"/>
      <c r="L162" s="21"/>
      <c r="M162" s="2"/>
      <c r="N162" s="2"/>
    </row>
    <row r="163" spans="1:14">
      <c r="A163" s="352"/>
      <c r="B163" s="352"/>
      <c r="C163" s="352"/>
      <c r="D163" s="353"/>
      <c r="E163" s="354"/>
      <c r="I163" s="366"/>
      <c r="J163" s="21"/>
      <c r="K163" s="21"/>
      <c r="L163" s="21"/>
      <c r="M163" s="2"/>
      <c r="N163" s="2"/>
    </row>
    <row r="164" spans="1:14">
      <c r="A164" s="352"/>
      <c r="B164" s="352"/>
      <c r="C164" s="352"/>
      <c r="D164" s="353"/>
      <c r="E164" s="354"/>
      <c r="I164" s="366"/>
      <c r="J164" s="21"/>
      <c r="K164" s="21"/>
      <c r="L164" s="21"/>
      <c r="M164" s="2"/>
      <c r="N164" s="2"/>
    </row>
    <row r="165" spans="1:14">
      <c r="A165" s="352"/>
      <c r="B165" s="352"/>
      <c r="C165" s="352"/>
      <c r="D165" s="353"/>
      <c r="E165" s="354"/>
      <c r="I165" s="366"/>
      <c r="J165" s="21"/>
      <c r="K165" s="21"/>
      <c r="L165" s="21"/>
      <c r="M165" s="2"/>
      <c r="N165" s="2"/>
    </row>
    <row r="166" spans="1:14">
      <c r="A166" s="352"/>
      <c r="B166" s="352"/>
      <c r="C166" s="352"/>
      <c r="D166" s="353"/>
      <c r="E166" s="354"/>
      <c r="I166" s="366"/>
      <c r="J166" s="21"/>
      <c r="K166" s="21"/>
      <c r="L166" s="21"/>
      <c r="M166" s="2"/>
      <c r="N166" s="2"/>
    </row>
    <row r="167" spans="1:14">
      <c r="A167" s="352"/>
      <c r="B167" s="352"/>
      <c r="C167" s="352"/>
      <c r="D167" s="353"/>
      <c r="E167" s="354"/>
      <c r="I167" s="366"/>
      <c r="J167" s="21"/>
      <c r="K167" s="21"/>
      <c r="L167" s="21"/>
      <c r="M167" s="2"/>
      <c r="N167" s="2"/>
    </row>
    <row r="168" spans="1:14">
      <c r="A168" s="352"/>
      <c r="B168" s="352"/>
      <c r="C168" s="352"/>
      <c r="D168" s="353"/>
      <c r="E168" s="354"/>
      <c r="I168" s="366"/>
      <c r="J168" s="21"/>
      <c r="K168" s="21"/>
      <c r="L168" s="21"/>
      <c r="M168" s="2"/>
      <c r="N168" s="2"/>
    </row>
    <row r="169" spans="1:14">
      <c r="A169" s="352"/>
      <c r="B169" s="352"/>
      <c r="C169" s="352"/>
      <c r="D169" s="353"/>
      <c r="E169" s="354"/>
      <c r="I169" s="366"/>
      <c r="J169" s="21"/>
      <c r="K169" s="21"/>
      <c r="L169" s="21"/>
      <c r="M169" s="2"/>
      <c r="N169" s="2"/>
    </row>
    <row r="170" spans="1:14">
      <c r="A170" s="352"/>
      <c r="B170" s="352"/>
      <c r="C170" s="352"/>
      <c r="D170" s="353"/>
      <c r="E170" s="354"/>
      <c r="I170" s="366"/>
      <c r="J170" s="21"/>
      <c r="K170" s="21"/>
      <c r="L170" s="21"/>
      <c r="M170" s="2"/>
      <c r="N170" s="2"/>
    </row>
    <row r="171" spans="1:14">
      <c r="A171" s="352"/>
      <c r="B171" s="352"/>
      <c r="C171" s="352"/>
      <c r="D171" s="353"/>
      <c r="E171" s="354"/>
      <c r="I171" s="366"/>
      <c r="J171" s="21"/>
      <c r="K171" s="21"/>
      <c r="L171" s="21"/>
      <c r="M171" s="2"/>
      <c r="N171" s="2"/>
    </row>
    <row r="172" spans="1:14">
      <c r="A172" s="352"/>
      <c r="B172" s="352"/>
      <c r="C172" s="352"/>
      <c r="D172" s="353"/>
      <c r="E172" s="354"/>
      <c r="I172" s="366"/>
      <c r="J172" s="21"/>
      <c r="K172" s="21"/>
      <c r="L172" s="21"/>
      <c r="M172" s="2"/>
      <c r="N172" s="2"/>
    </row>
    <row r="173" spans="1:14">
      <c r="A173" s="352"/>
      <c r="B173" s="352"/>
      <c r="C173" s="352"/>
      <c r="D173" s="353"/>
      <c r="E173" s="354"/>
      <c r="I173" s="366"/>
      <c r="J173" s="21"/>
      <c r="K173" s="21"/>
      <c r="L173" s="21"/>
      <c r="M173" s="2"/>
      <c r="N173" s="2"/>
    </row>
    <row r="174" spans="1:14">
      <c r="A174" s="352"/>
      <c r="B174" s="352"/>
      <c r="C174" s="352"/>
      <c r="D174" s="353"/>
      <c r="E174" s="354"/>
      <c r="I174" s="366"/>
      <c r="J174" s="21"/>
      <c r="K174" s="21"/>
      <c r="L174" s="21"/>
      <c r="M174" s="2"/>
      <c r="N174" s="2"/>
    </row>
    <row r="175" spans="1:14">
      <c r="A175" s="352"/>
      <c r="B175" s="352"/>
      <c r="C175" s="352"/>
      <c r="D175" s="353"/>
      <c r="E175" s="354"/>
      <c r="I175" s="366"/>
      <c r="J175" s="21"/>
      <c r="K175" s="21"/>
      <c r="L175" s="21"/>
      <c r="M175" s="2"/>
      <c r="N175" s="2"/>
    </row>
    <row r="176" spans="1:14">
      <c r="A176" s="352"/>
      <c r="B176" s="352"/>
      <c r="C176" s="352"/>
      <c r="D176" s="353"/>
      <c r="E176" s="354"/>
      <c r="I176" s="366"/>
      <c r="J176" s="21"/>
      <c r="K176" s="21"/>
      <c r="L176" s="21"/>
      <c r="M176" s="2"/>
      <c r="N176" s="2"/>
    </row>
    <row r="177" spans="1:14">
      <c r="A177" s="352"/>
      <c r="B177" s="352"/>
      <c r="C177" s="352"/>
      <c r="D177" s="353"/>
      <c r="E177" s="354"/>
      <c r="I177" s="366"/>
      <c r="J177" s="21"/>
      <c r="K177" s="21"/>
      <c r="L177" s="21"/>
      <c r="M177" s="2"/>
      <c r="N177" s="2"/>
    </row>
    <row r="178" spans="1:14">
      <c r="A178" s="352"/>
      <c r="B178" s="352"/>
      <c r="C178" s="352"/>
      <c r="D178" s="353"/>
      <c r="E178" s="354"/>
      <c r="I178" s="366"/>
      <c r="J178" s="21"/>
      <c r="K178" s="21"/>
      <c r="L178" s="21"/>
      <c r="M178" s="2"/>
      <c r="N178" s="2"/>
    </row>
    <row r="179" spans="1:14">
      <c r="A179" s="352"/>
      <c r="B179" s="352"/>
      <c r="C179" s="352"/>
      <c r="D179" s="353"/>
      <c r="E179" s="354"/>
      <c r="I179" s="366"/>
      <c r="J179" s="21"/>
      <c r="K179" s="21"/>
      <c r="L179" s="21"/>
      <c r="M179" s="2"/>
      <c r="N179" s="2"/>
    </row>
    <row r="180" spans="1:14">
      <c r="A180" s="352"/>
      <c r="B180" s="352"/>
      <c r="C180" s="352"/>
      <c r="D180" s="353"/>
      <c r="E180" s="354"/>
      <c r="I180" s="366"/>
      <c r="J180" s="21"/>
      <c r="K180" s="21"/>
      <c r="L180" s="21"/>
      <c r="M180" s="2"/>
      <c r="N180" s="2"/>
    </row>
    <row r="181" spans="1:14">
      <c r="A181" s="352"/>
      <c r="B181" s="352"/>
      <c r="C181" s="352"/>
      <c r="D181" s="353"/>
      <c r="E181" s="354"/>
      <c r="I181" s="366"/>
      <c r="J181" s="21"/>
      <c r="K181" s="21"/>
      <c r="L181" s="21"/>
      <c r="M181" s="2"/>
      <c r="N181" s="2"/>
    </row>
    <row r="182" spans="1:14">
      <c r="A182" s="352"/>
      <c r="B182" s="352"/>
      <c r="C182" s="352"/>
      <c r="D182" s="353"/>
      <c r="E182" s="354"/>
      <c r="I182" s="366"/>
      <c r="J182" s="21"/>
      <c r="K182" s="21"/>
      <c r="L182" s="21"/>
      <c r="M182" s="2"/>
      <c r="N182" s="2"/>
    </row>
    <row r="183" spans="1:14">
      <c r="A183" s="352"/>
      <c r="B183" s="352"/>
      <c r="C183" s="352"/>
      <c r="D183" s="353"/>
      <c r="E183" s="354"/>
      <c r="I183" s="366"/>
      <c r="J183" s="21"/>
      <c r="K183" s="21"/>
      <c r="L183" s="21"/>
      <c r="M183" s="2"/>
      <c r="N183" s="2"/>
    </row>
    <row r="184" spans="1:14">
      <c r="A184" s="352"/>
      <c r="B184" s="352"/>
      <c r="C184" s="352"/>
      <c r="D184" s="353"/>
      <c r="E184" s="354"/>
      <c r="I184" s="366"/>
      <c r="J184" s="21"/>
      <c r="K184" s="21"/>
      <c r="L184" s="21"/>
      <c r="M184" s="2"/>
      <c r="N184" s="2"/>
    </row>
    <row r="185" spans="1:14">
      <c r="A185" s="352"/>
      <c r="B185" s="352"/>
      <c r="C185" s="352"/>
      <c r="D185" s="353"/>
      <c r="E185" s="354"/>
      <c r="I185" s="366"/>
      <c r="J185" s="21"/>
      <c r="K185" s="21"/>
      <c r="L185" s="21"/>
      <c r="M185" s="2"/>
      <c r="N185" s="2"/>
    </row>
    <row r="186" spans="1:14">
      <c r="A186" s="352"/>
      <c r="B186" s="352"/>
      <c r="C186" s="352"/>
      <c r="D186" s="353"/>
      <c r="E186" s="354"/>
      <c r="I186" s="366"/>
      <c r="J186" s="21"/>
      <c r="K186" s="21"/>
      <c r="L186" s="21"/>
      <c r="M186" s="2"/>
      <c r="N186" s="2"/>
    </row>
    <row r="187" spans="1:14">
      <c r="A187" s="352"/>
      <c r="B187" s="352"/>
      <c r="C187" s="352"/>
      <c r="D187" s="353"/>
      <c r="E187" s="354"/>
      <c r="I187" s="366"/>
      <c r="J187" s="21"/>
      <c r="K187" s="21"/>
      <c r="L187" s="21"/>
      <c r="M187" s="2"/>
      <c r="N187" s="2"/>
    </row>
    <row r="188" spans="1:14">
      <c r="A188" s="352"/>
      <c r="B188" s="352"/>
      <c r="C188" s="352"/>
      <c r="D188" s="353"/>
      <c r="E188" s="354"/>
      <c r="I188" s="366"/>
      <c r="J188" s="21"/>
      <c r="K188" s="21"/>
      <c r="L188" s="21"/>
      <c r="M188" s="2"/>
      <c r="N188" s="2"/>
    </row>
    <row r="189" spans="1:14">
      <c r="A189" s="352"/>
      <c r="B189" s="352"/>
      <c r="C189" s="352"/>
      <c r="D189" s="353"/>
      <c r="E189" s="354"/>
      <c r="I189" s="366"/>
      <c r="J189" s="21"/>
      <c r="K189" s="21"/>
      <c r="L189" s="21"/>
      <c r="M189" s="2"/>
      <c r="N189" s="2"/>
    </row>
    <row r="190" spans="1:14">
      <c r="A190" s="352"/>
      <c r="B190" s="352"/>
      <c r="C190" s="352"/>
      <c r="D190" s="353"/>
      <c r="E190" s="354"/>
      <c r="I190" s="366"/>
      <c r="J190" s="21"/>
      <c r="K190" s="21"/>
      <c r="L190" s="21"/>
      <c r="M190" s="2"/>
      <c r="N190" s="2"/>
    </row>
    <row r="191" spans="1:14">
      <c r="A191" s="352"/>
      <c r="B191" s="352"/>
      <c r="C191" s="352"/>
      <c r="D191" s="353"/>
      <c r="E191" s="354"/>
      <c r="I191" s="366"/>
      <c r="J191" s="21"/>
      <c r="K191" s="21"/>
      <c r="L191" s="21"/>
      <c r="M191" s="2"/>
      <c r="N191" s="2"/>
    </row>
    <row r="192" spans="1:14">
      <c r="A192" s="352"/>
      <c r="B192" s="352"/>
      <c r="C192" s="352"/>
      <c r="D192" s="353"/>
      <c r="E192" s="354"/>
      <c r="I192" s="366"/>
      <c r="J192" s="21"/>
      <c r="K192" s="21"/>
      <c r="L192" s="21"/>
      <c r="M192" s="2"/>
      <c r="N192" s="2"/>
    </row>
    <row r="193" spans="1:14">
      <c r="A193" s="352"/>
      <c r="B193" s="352"/>
      <c r="C193" s="352"/>
      <c r="D193" s="353"/>
      <c r="E193" s="354"/>
      <c r="I193" s="366"/>
      <c r="J193" s="21"/>
      <c r="K193" s="21"/>
      <c r="L193" s="21"/>
      <c r="M193" s="2"/>
      <c r="N193" s="2"/>
    </row>
    <row r="194" spans="1:14">
      <c r="A194" s="352"/>
      <c r="B194" s="352"/>
      <c r="C194" s="352"/>
      <c r="D194" s="353"/>
      <c r="E194" s="354"/>
      <c r="I194" s="366"/>
      <c r="J194" s="21"/>
      <c r="K194" s="21"/>
      <c r="L194" s="21"/>
      <c r="M194" s="2"/>
      <c r="N194" s="2"/>
    </row>
    <row r="195" spans="1:14">
      <c r="A195" s="352"/>
      <c r="B195" s="352"/>
      <c r="C195" s="352"/>
      <c r="D195" s="353"/>
      <c r="E195" s="354"/>
      <c r="I195" s="366"/>
      <c r="J195" s="21"/>
      <c r="K195" s="21"/>
      <c r="L195" s="21"/>
      <c r="M195" s="2"/>
      <c r="N195" s="2"/>
    </row>
    <row r="196" spans="1:14">
      <c r="A196" s="352"/>
      <c r="B196" s="352"/>
      <c r="C196" s="352"/>
      <c r="D196" s="353"/>
      <c r="E196" s="354"/>
      <c r="I196" s="366"/>
      <c r="J196" s="21"/>
      <c r="K196" s="21"/>
      <c r="L196" s="21"/>
      <c r="M196" s="2"/>
      <c r="N196" s="2"/>
    </row>
    <row r="197" spans="1:14">
      <c r="A197" s="352"/>
      <c r="B197" s="352"/>
      <c r="C197" s="352"/>
      <c r="D197" s="353"/>
      <c r="E197" s="354"/>
      <c r="I197" s="366"/>
      <c r="J197" s="21"/>
      <c r="K197" s="21"/>
      <c r="L197" s="21"/>
      <c r="M197" s="2"/>
      <c r="N197" s="2"/>
    </row>
    <row r="198" spans="1:14">
      <c r="A198" s="352"/>
      <c r="B198" s="352"/>
      <c r="C198" s="352"/>
      <c r="D198" s="353"/>
      <c r="E198" s="354"/>
      <c r="I198" s="366"/>
      <c r="J198" s="21"/>
      <c r="K198" s="21"/>
      <c r="L198" s="21"/>
      <c r="M198" s="2"/>
      <c r="N198" s="2"/>
    </row>
    <row r="199" spans="1:14">
      <c r="A199" s="352"/>
      <c r="B199" s="352"/>
      <c r="C199" s="352"/>
      <c r="D199" s="353"/>
      <c r="E199" s="354"/>
      <c r="I199" s="366"/>
      <c r="J199" s="21"/>
      <c r="K199" s="21"/>
      <c r="L199" s="21"/>
      <c r="M199" s="2"/>
      <c r="N199" s="2"/>
    </row>
    <row r="200" spans="1:14">
      <c r="A200" s="352"/>
      <c r="B200" s="352"/>
      <c r="C200" s="352"/>
      <c r="D200" s="353"/>
      <c r="E200" s="354"/>
      <c r="I200" s="366"/>
      <c r="J200" s="21"/>
      <c r="K200" s="21"/>
      <c r="L200" s="21"/>
      <c r="M200" s="2"/>
      <c r="N200" s="2"/>
    </row>
    <row r="201" spans="1:14">
      <c r="A201" s="352"/>
      <c r="B201" s="352"/>
      <c r="C201" s="352"/>
      <c r="D201" s="353"/>
      <c r="E201" s="354"/>
      <c r="I201" s="366"/>
      <c r="J201" s="21"/>
      <c r="K201" s="21"/>
      <c r="L201" s="21"/>
      <c r="M201" s="2"/>
      <c r="N201" s="2"/>
    </row>
    <row r="202" spans="1:14">
      <c r="A202" s="352"/>
      <c r="B202" s="352"/>
      <c r="C202" s="352"/>
      <c r="D202" s="353"/>
      <c r="E202" s="354"/>
      <c r="I202" s="366"/>
      <c r="J202" s="21"/>
      <c r="K202" s="21"/>
      <c r="L202" s="21"/>
      <c r="M202" s="2"/>
      <c r="N202" s="2"/>
    </row>
    <row r="203" spans="1:14">
      <c r="A203" s="352"/>
      <c r="B203" s="352"/>
      <c r="C203" s="352"/>
      <c r="D203" s="353"/>
      <c r="E203" s="354"/>
      <c r="I203" s="366"/>
      <c r="J203" s="21"/>
      <c r="K203" s="21"/>
      <c r="L203" s="21"/>
      <c r="M203" s="2"/>
      <c r="N203" s="2"/>
    </row>
    <row r="204" spans="1:14">
      <c r="A204" s="352"/>
      <c r="B204" s="352"/>
      <c r="C204" s="352"/>
      <c r="D204" s="353"/>
      <c r="E204" s="354"/>
      <c r="I204" s="366"/>
      <c r="J204" s="21"/>
      <c r="K204" s="21"/>
      <c r="L204" s="21"/>
      <c r="M204" s="2"/>
      <c r="N204" s="2"/>
    </row>
    <row r="205" spans="1:14">
      <c r="A205" s="352"/>
      <c r="B205" s="352"/>
      <c r="C205" s="352"/>
      <c r="D205" s="353"/>
      <c r="E205" s="354"/>
      <c r="I205" s="366"/>
      <c r="J205" s="21"/>
      <c r="K205" s="21"/>
      <c r="L205" s="21"/>
      <c r="M205" s="2"/>
      <c r="N205" s="2"/>
    </row>
    <row r="206" spans="1:14">
      <c r="A206" s="352"/>
      <c r="B206" s="352"/>
      <c r="C206" s="352"/>
      <c r="D206" s="353"/>
      <c r="E206" s="354"/>
      <c r="I206" s="366"/>
      <c r="J206" s="21"/>
      <c r="K206" s="21"/>
      <c r="L206" s="21"/>
      <c r="M206" s="2"/>
      <c r="N206" s="2"/>
    </row>
    <row r="207" spans="1:14">
      <c r="A207" s="352"/>
      <c r="B207" s="352"/>
      <c r="C207" s="352"/>
      <c r="D207" s="353"/>
      <c r="E207" s="354"/>
      <c r="I207" s="366"/>
      <c r="J207" s="21"/>
      <c r="K207" s="21"/>
      <c r="L207" s="21"/>
      <c r="M207" s="2"/>
      <c r="N207" s="2"/>
    </row>
    <row r="208" spans="1:14">
      <c r="A208" s="352"/>
      <c r="B208" s="352"/>
      <c r="C208" s="352"/>
      <c r="D208" s="353"/>
      <c r="E208" s="354"/>
      <c r="I208" s="366"/>
      <c r="J208" s="21"/>
      <c r="K208" s="21"/>
      <c r="L208" s="21"/>
      <c r="M208" s="2"/>
      <c r="N208" s="2"/>
    </row>
    <row r="209" spans="1:14">
      <c r="A209" s="352"/>
      <c r="B209" s="352"/>
      <c r="C209" s="352"/>
      <c r="D209" s="353"/>
      <c r="E209" s="354"/>
      <c r="I209" s="366"/>
      <c r="J209" s="21"/>
      <c r="K209" s="21"/>
      <c r="L209" s="21"/>
      <c r="M209" s="2"/>
      <c r="N209" s="2"/>
    </row>
    <row r="210" spans="1:14">
      <c r="A210" s="352"/>
      <c r="B210" s="352"/>
      <c r="C210" s="352"/>
      <c r="D210" s="353"/>
      <c r="E210" s="354"/>
      <c r="I210" s="366"/>
      <c r="J210" s="21"/>
      <c r="K210" s="21"/>
      <c r="L210" s="21"/>
      <c r="M210" s="2"/>
      <c r="N210" s="2"/>
    </row>
    <row r="211" spans="1:14">
      <c r="A211" s="352"/>
      <c r="B211" s="352"/>
      <c r="C211" s="352"/>
      <c r="D211" s="353"/>
      <c r="E211" s="354"/>
      <c r="I211" s="366"/>
      <c r="J211" s="21"/>
      <c r="K211" s="21"/>
      <c r="L211" s="21"/>
      <c r="M211" s="2"/>
      <c r="N211" s="2"/>
    </row>
    <row r="212" spans="1:14">
      <c r="A212" s="352"/>
      <c r="B212" s="352"/>
      <c r="C212" s="352"/>
      <c r="D212" s="353"/>
      <c r="E212" s="354"/>
      <c r="I212" s="366"/>
      <c r="J212" s="21"/>
      <c r="K212" s="21"/>
      <c r="L212" s="21"/>
      <c r="M212" s="2"/>
      <c r="N212" s="2"/>
    </row>
    <row r="213" spans="1:14">
      <c r="A213" s="352"/>
      <c r="B213" s="352"/>
      <c r="C213" s="352"/>
      <c r="D213" s="353"/>
      <c r="E213" s="354"/>
      <c r="I213" s="366"/>
      <c r="J213" s="21"/>
      <c r="K213" s="21"/>
      <c r="L213" s="21"/>
      <c r="M213" s="2"/>
      <c r="N213" s="2"/>
    </row>
    <row r="214" spans="1:14">
      <c r="A214" s="352"/>
      <c r="B214" s="352"/>
      <c r="C214" s="352"/>
      <c r="D214" s="353"/>
      <c r="E214" s="354"/>
      <c r="I214" s="366"/>
      <c r="J214" s="21"/>
      <c r="K214" s="21"/>
      <c r="L214" s="21"/>
      <c r="M214" s="2"/>
      <c r="N214" s="2"/>
    </row>
    <row r="215" spans="1:14">
      <c r="A215" s="352"/>
      <c r="B215" s="352"/>
      <c r="C215" s="352"/>
      <c r="D215" s="353"/>
      <c r="E215" s="354"/>
      <c r="I215" s="366"/>
      <c r="J215" s="21"/>
      <c r="K215" s="21"/>
      <c r="L215" s="21"/>
      <c r="M215" s="2"/>
      <c r="N215" s="2"/>
    </row>
    <row r="216" spans="1:14">
      <c r="A216" s="352"/>
      <c r="B216" s="352"/>
      <c r="C216" s="352"/>
      <c r="D216" s="353"/>
      <c r="E216" s="354"/>
      <c r="I216" s="366"/>
      <c r="J216" s="21"/>
      <c r="K216" s="21"/>
      <c r="L216" s="21"/>
      <c r="M216" s="2"/>
      <c r="N216" s="2"/>
    </row>
    <row r="217" spans="1:14">
      <c r="A217" s="352"/>
      <c r="B217" s="352"/>
      <c r="C217" s="352"/>
      <c r="D217" s="353"/>
      <c r="E217" s="354"/>
      <c r="I217" s="366"/>
      <c r="J217" s="21"/>
      <c r="K217" s="21"/>
      <c r="L217" s="21"/>
      <c r="M217" s="2"/>
      <c r="N217" s="2"/>
    </row>
    <row r="218" spans="1:14">
      <c r="A218" s="352"/>
      <c r="B218" s="352"/>
      <c r="C218" s="352"/>
      <c r="D218" s="353"/>
      <c r="E218" s="354"/>
      <c r="I218" s="366"/>
      <c r="J218" s="21"/>
      <c r="K218" s="21"/>
      <c r="L218" s="21"/>
      <c r="M218" s="2"/>
      <c r="N218" s="2"/>
    </row>
    <row r="219" spans="1:14">
      <c r="A219" s="352"/>
      <c r="B219" s="352"/>
      <c r="C219" s="352"/>
      <c r="D219" s="353"/>
      <c r="E219" s="354"/>
      <c r="I219" s="366"/>
      <c r="J219" s="21"/>
      <c r="K219" s="21"/>
      <c r="L219" s="21"/>
      <c r="M219" s="2"/>
      <c r="N219" s="2"/>
    </row>
    <row r="220" spans="1:14">
      <c r="A220" s="352"/>
      <c r="B220" s="352"/>
      <c r="C220" s="352"/>
      <c r="D220" s="353"/>
      <c r="E220" s="354"/>
      <c r="I220" s="366"/>
      <c r="J220" s="21"/>
      <c r="K220" s="21"/>
      <c r="L220" s="21"/>
      <c r="M220" s="2"/>
      <c r="N220" s="2"/>
    </row>
    <row r="221" spans="1:14">
      <c r="A221" s="352"/>
      <c r="B221" s="352"/>
      <c r="C221" s="352"/>
      <c r="D221" s="353"/>
      <c r="E221" s="354"/>
      <c r="I221" s="366"/>
      <c r="J221" s="21"/>
      <c r="K221" s="21"/>
      <c r="L221" s="21"/>
      <c r="M221" s="2"/>
      <c r="N221" s="2"/>
    </row>
    <row r="222" spans="1:14">
      <c r="A222" s="352"/>
      <c r="B222" s="352"/>
      <c r="C222" s="352"/>
      <c r="D222" s="353"/>
      <c r="E222" s="354"/>
      <c r="I222" s="366"/>
      <c r="J222" s="21"/>
      <c r="K222" s="21"/>
      <c r="L222" s="21"/>
      <c r="M222" s="2"/>
      <c r="N222" s="2"/>
    </row>
    <row r="223" spans="1:14">
      <c r="A223" s="352"/>
      <c r="B223" s="352"/>
      <c r="C223" s="352"/>
      <c r="D223" s="353"/>
      <c r="E223" s="354"/>
      <c r="I223" s="366"/>
      <c r="J223" s="21"/>
      <c r="K223" s="21"/>
      <c r="L223" s="21"/>
      <c r="M223" s="2"/>
      <c r="N223" s="2"/>
    </row>
    <row r="224" spans="1:14">
      <c r="A224" s="352"/>
      <c r="B224" s="352"/>
      <c r="C224" s="352"/>
      <c r="D224" s="353"/>
      <c r="E224" s="354"/>
      <c r="I224" s="366"/>
      <c r="J224" s="21"/>
      <c r="K224" s="21"/>
      <c r="L224" s="21"/>
      <c r="M224" s="2"/>
      <c r="N224" s="2"/>
    </row>
    <row r="225" spans="1:14">
      <c r="A225" s="352"/>
      <c r="B225" s="352"/>
      <c r="C225" s="352"/>
      <c r="D225" s="353"/>
      <c r="E225" s="354"/>
      <c r="I225" s="366"/>
      <c r="J225" s="21"/>
      <c r="K225" s="21"/>
      <c r="L225" s="21"/>
      <c r="M225" s="2"/>
      <c r="N225" s="2"/>
    </row>
    <row r="226" spans="1:14">
      <c r="A226" s="352"/>
      <c r="B226" s="352"/>
      <c r="C226" s="352"/>
      <c r="D226" s="353"/>
      <c r="E226" s="354"/>
      <c r="I226" s="366"/>
      <c r="J226" s="21"/>
      <c r="K226" s="21"/>
      <c r="L226" s="21"/>
      <c r="M226" s="2"/>
      <c r="N226" s="2"/>
    </row>
    <row r="227" spans="1:14">
      <c r="A227" s="352"/>
      <c r="B227" s="352"/>
      <c r="C227" s="352"/>
      <c r="D227" s="353"/>
      <c r="E227" s="354"/>
      <c r="I227" s="366"/>
      <c r="J227" s="21"/>
      <c r="K227" s="21"/>
      <c r="L227" s="21"/>
      <c r="M227" s="2"/>
      <c r="N227" s="2"/>
    </row>
    <row r="228" spans="1:14">
      <c r="A228" s="352"/>
      <c r="B228" s="352"/>
      <c r="C228" s="352"/>
      <c r="D228" s="353"/>
      <c r="E228" s="354"/>
      <c r="I228" s="366"/>
      <c r="J228" s="21"/>
      <c r="K228" s="21"/>
      <c r="L228" s="21"/>
      <c r="M228" s="2"/>
      <c r="N228" s="2"/>
    </row>
    <row r="229" spans="1:14">
      <c r="A229" s="352"/>
      <c r="B229" s="352"/>
      <c r="C229" s="352"/>
      <c r="D229" s="353"/>
      <c r="E229" s="354"/>
      <c r="I229" s="366"/>
      <c r="J229" s="21"/>
      <c r="K229" s="21"/>
      <c r="L229" s="21"/>
      <c r="M229" s="2"/>
      <c r="N229" s="2"/>
    </row>
    <row r="230" spans="1:14">
      <c r="A230" s="352"/>
      <c r="B230" s="352"/>
      <c r="C230" s="352"/>
      <c r="D230" s="353"/>
      <c r="E230" s="354"/>
      <c r="I230" s="366"/>
      <c r="J230" s="21"/>
      <c r="K230" s="21"/>
      <c r="L230" s="21"/>
      <c r="M230" s="2"/>
      <c r="N230" s="2"/>
    </row>
    <row r="231" spans="1:14">
      <c r="A231" s="352"/>
      <c r="B231" s="352"/>
      <c r="C231" s="352"/>
      <c r="D231" s="353"/>
      <c r="E231" s="354"/>
      <c r="I231" s="366"/>
      <c r="J231" s="21"/>
      <c r="K231" s="21"/>
      <c r="L231" s="21"/>
      <c r="M231" s="2"/>
      <c r="N231" s="2"/>
    </row>
    <row r="232" spans="1:14">
      <c r="A232" s="352"/>
      <c r="B232" s="352"/>
      <c r="C232" s="352"/>
      <c r="D232" s="353"/>
      <c r="E232" s="354"/>
      <c r="I232" s="366"/>
      <c r="J232" s="21"/>
      <c r="K232" s="21"/>
      <c r="L232" s="21"/>
      <c r="M232" s="2"/>
      <c r="N232" s="2"/>
    </row>
    <row r="233" spans="1:14">
      <c r="A233" s="352"/>
      <c r="B233" s="352"/>
      <c r="C233" s="352"/>
      <c r="D233" s="353"/>
      <c r="E233" s="354"/>
      <c r="I233" s="366"/>
      <c r="J233" s="21"/>
      <c r="K233" s="21"/>
      <c r="L233" s="21"/>
      <c r="M233" s="2"/>
      <c r="N233" s="2"/>
    </row>
    <row r="234" spans="1:14">
      <c r="A234" s="352"/>
      <c r="B234" s="352"/>
      <c r="C234" s="352"/>
      <c r="D234" s="353"/>
      <c r="E234" s="354"/>
      <c r="I234" s="366"/>
      <c r="J234" s="21"/>
      <c r="K234" s="21"/>
      <c r="L234" s="21"/>
      <c r="M234" s="2"/>
      <c r="N234" s="2"/>
    </row>
    <row r="235" spans="1:14">
      <c r="A235" s="352"/>
      <c r="B235" s="352"/>
      <c r="C235" s="352"/>
      <c r="D235" s="353"/>
      <c r="E235" s="354"/>
      <c r="I235" s="366"/>
      <c r="J235" s="21"/>
      <c r="K235" s="21"/>
      <c r="L235" s="21"/>
      <c r="M235" s="2"/>
      <c r="N235" s="2"/>
    </row>
    <row r="236" spans="1:14">
      <c r="A236" s="352"/>
      <c r="B236" s="352"/>
      <c r="C236" s="352"/>
      <c r="D236" s="353"/>
      <c r="E236" s="354"/>
      <c r="I236" s="366"/>
      <c r="J236" s="21"/>
      <c r="K236" s="21"/>
      <c r="L236" s="21"/>
      <c r="M236" s="2"/>
      <c r="N236" s="2"/>
    </row>
    <row r="237" spans="1:14">
      <c r="A237" s="352"/>
      <c r="B237" s="352"/>
      <c r="C237" s="352"/>
      <c r="D237" s="353"/>
      <c r="E237" s="354"/>
      <c r="I237" s="366"/>
      <c r="J237" s="21"/>
      <c r="K237" s="21"/>
      <c r="L237" s="21"/>
      <c r="M237" s="2"/>
      <c r="N237" s="2"/>
    </row>
    <row r="238" spans="1:14">
      <c r="A238" s="352"/>
      <c r="B238" s="352"/>
      <c r="C238" s="352"/>
      <c r="D238" s="353"/>
      <c r="E238" s="354"/>
      <c r="I238" s="366"/>
      <c r="J238" s="21"/>
      <c r="K238" s="21"/>
      <c r="L238" s="21"/>
      <c r="M238" s="2"/>
      <c r="N238" s="2"/>
    </row>
    <row r="239" spans="1:14">
      <c r="A239" s="352"/>
      <c r="B239" s="352"/>
      <c r="C239" s="352"/>
      <c r="D239" s="353"/>
      <c r="E239" s="354"/>
      <c r="I239" s="366"/>
      <c r="J239" s="21"/>
      <c r="K239" s="21"/>
      <c r="L239" s="21"/>
      <c r="M239" s="2"/>
      <c r="N239" s="2"/>
    </row>
    <row r="240" spans="1:14">
      <c r="A240" s="352"/>
      <c r="B240" s="352"/>
      <c r="C240" s="352"/>
      <c r="D240" s="353"/>
      <c r="E240" s="354"/>
      <c r="I240" s="366"/>
      <c r="J240" s="21"/>
      <c r="K240" s="21"/>
      <c r="L240" s="21"/>
      <c r="M240" s="2"/>
      <c r="N240" s="2"/>
    </row>
    <row r="241" spans="1:14">
      <c r="A241" s="352"/>
      <c r="B241" s="352"/>
      <c r="C241" s="352"/>
      <c r="D241" s="353"/>
      <c r="E241" s="354"/>
      <c r="I241" s="366"/>
      <c r="J241" s="21"/>
      <c r="K241" s="21"/>
      <c r="L241" s="21"/>
      <c r="M241" s="2"/>
      <c r="N241" s="2"/>
    </row>
    <row r="242" spans="1:14">
      <c r="A242" s="352"/>
      <c r="B242" s="352"/>
      <c r="C242" s="352"/>
      <c r="D242" s="353"/>
      <c r="E242" s="354"/>
      <c r="I242" s="366"/>
      <c r="J242" s="21"/>
      <c r="K242" s="21"/>
      <c r="L242" s="21"/>
      <c r="M242" s="2"/>
      <c r="N242" s="2"/>
    </row>
    <row r="243" spans="1:14">
      <c r="A243" s="352"/>
      <c r="B243" s="352"/>
      <c r="C243" s="352"/>
      <c r="D243" s="353"/>
      <c r="E243" s="354"/>
      <c r="I243" s="366"/>
      <c r="J243" s="21"/>
      <c r="K243" s="21"/>
      <c r="L243" s="21"/>
      <c r="M243" s="2"/>
      <c r="N243" s="2"/>
    </row>
    <row r="244" spans="1:14">
      <c r="A244" s="352"/>
      <c r="B244" s="352"/>
      <c r="C244" s="352"/>
      <c r="D244" s="353"/>
      <c r="E244" s="354"/>
      <c r="I244" s="366"/>
      <c r="J244" s="21"/>
      <c r="K244" s="21"/>
      <c r="L244" s="21"/>
      <c r="M244" s="2"/>
      <c r="N244" s="2"/>
    </row>
    <row r="245" spans="1:14">
      <c r="A245" s="352"/>
      <c r="B245" s="352"/>
      <c r="C245" s="352"/>
      <c r="D245" s="353"/>
      <c r="E245" s="354"/>
      <c r="I245" s="366"/>
      <c r="J245" s="21"/>
      <c r="K245" s="21"/>
      <c r="L245" s="21"/>
      <c r="M245" s="2"/>
      <c r="N245" s="2"/>
    </row>
    <row r="246" spans="1:14">
      <c r="A246" s="352"/>
      <c r="B246" s="352"/>
      <c r="C246" s="352"/>
      <c r="D246" s="353"/>
      <c r="E246" s="354"/>
      <c r="I246" s="366"/>
      <c r="J246" s="21"/>
      <c r="K246" s="21"/>
      <c r="L246" s="21"/>
      <c r="M246" s="2"/>
      <c r="N246" s="2"/>
    </row>
    <row r="247" spans="1:14">
      <c r="A247" s="352"/>
      <c r="B247" s="352"/>
      <c r="C247" s="352"/>
      <c r="D247" s="353"/>
      <c r="E247" s="354"/>
      <c r="I247" s="366"/>
      <c r="J247" s="21"/>
      <c r="K247" s="21"/>
      <c r="L247" s="21"/>
      <c r="M247" s="2"/>
      <c r="N247" s="2"/>
    </row>
    <row r="248" spans="1:14">
      <c r="A248" s="352"/>
      <c r="B248" s="352"/>
      <c r="C248" s="352"/>
      <c r="D248" s="353"/>
      <c r="E248" s="354"/>
      <c r="I248" s="366"/>
      <c r="J248" s="21"/>
      <c r="K248" s="21"/>
      <c r="L248" s="21"/>
      <c r="M248" s="2"/>
      <c r="N248" s="2"/>
    </row>
    <row r="249" spans="1:14">
      <c r="A249" s="352"/>
      <c r="B249" s="352"/>
      <c r="C249" s="352"/>
      <c r="D249" s="353"/>
      <c r="E249" s="354"/>
      <c r="I249" s="366"/>
      <c r="J249" s="21"/>
      <c r="K249" s="21"/>
      <c r="L249" s="21"/>
      <c r="M249" s="2"/>
      <c r="N249" s="2"/>
    </row>
    <row r="250" spans="1:14">
      <c r="A250" s="352"/>
      <c r="B250" s="352"/>
      <c r="C250" s="352"/>
      <c r="D250" s="353"/>
      <c r="E250" s="354"/>
      <c r="I250" s="366"/>
      <c r="J250" s="21"/>
      <c r="K250" s="21"/>
      <c r="L250" s="21"/>
      <c r="M250" s="2"/>
      <c r="N250" s="2"/>
    </row>
    <row r="251" spans="1:14">
      <c r="A251" s="352"/>
      <c r="B251" s="352"/>
      <c r="C251" s="352"/>
      <c r="D251" s="353"/>
      <c r="E251" s="354"/>
      <c r="I251" s="366"/>
      <c r="J251" s="21"/>
      <c r="K251" s="21"/>
      <c r="L251" s="21"/>
      <c r="M251" s="2"/>
      <c r="N251" s="2"/>
    </row>
    <row r="252" spans="1:14">
      <c r="A252" s="352"/>
      <c r="B252" s="352"/>
      <c r="C252" s="352"/>
      <c r="D252" s="353"/>
      <c r="E252" s="354"/>
      <c r="I252" s="366"/>
      <c r="J252" s="21"/>
      <c r="K252" s="21"/>
      <c r="L252" s="21"/>
      <c r="M252" s="2"/>
      <c r="N252" s="2"/>
    </row>
    <row r="253" spans="1:14">
      <c r="A253" s="352"/>
      <c r="B253" s="352"/>
      <c r="C253" s="352"/>
      <c r="D253" s="353"/>
      <c r="E253" s="354"/>
      <c r="I253" s="366"/>
      <c r="J253" s="21"/>
      <c r="K253" s="21"/>
      <c r="L253" s="21"/>
      <c r="M253" s="2"/>
      <c r="N253" s="2"/>
    </row>
    <row r="254" spans="1:14">
      <c r="A254" s="352"/>
      <c r="B254" s="352"/>
      <c r="C254" s="352"/>
      <c r="D254" s="353"/>
      <c r="E254" s="354"/>
      <c r="I254" s="366"/>
      <c r="J254" s="21"/>
      <c r="K254" s="21"/>
      <c r="L254" s="21"/>
      <c r="M254" s="2"/>
      <c r="N254" s="2"/>
    </row>
    <row r="255" spans="1:14">
      <c r="A255" s="352"/>
      <c r="B255" s="352"/>
      <c r="C255" s="352"/>
      <c r="D255" s="353"/>
      <c r="E255" s="354"/>
      <c r="I255" s="366"/>
      <c r="J255" s="21"/>
      <c r="K255" s="21"/>
      <c r="L255" s="21"/>
      <c r="M255" s="2"/>
      <c r="N255" s="2"/>
    </row>
    <row r="256" spans="1:14">
      <c r="A256" s="352"/>
      <c r="B256" s="352"/>
      <c r="C256" s="352"/>
      <c r="D256" s="353"/>
      <c r="E256" s="354"/>
      <c r="I256" s="366"/>
      <c r="J256" s="21"/>
      <c r="K256" s="21"/>
      <c r="L256" s="21"/>
      <c r="M256" s="2"/>
      <c r="N256" s="2"/>
    </row>
    <row r="257" spans="1:14">
      <c r="A257" s="352"/>
      <c r="B257" s="352"/>
      <c r="C257" s="352"/>
      <c r="D257" s="353"/>
      <c r="E257" s="354"/>
      <c r="I257" s="366"/>
      <c r="J257" s="21"/>
      <c r="K257" s="21"/>
      <c r="L257" s="21"/>
      <c r="M257" s="2"/>
      <c r="N257" s="2"/>
    </row>
    <row r="258" spans="1:14">
      <c r="A258" s="352"/>
      <c r="B258" s="352"/>
      <c r="C258" s="352"/>
      <c r="D258" s="353"/>
      <c r="E258" s="354"/>
      <c r="I258" s="366"/>
      <c r="J258" s="21"/>
      <c r="K258" s="21"/>
      <c r="L258" s="21"/>
      <c r="M258" s="2"/>
      <c r="N258" s="2"/>
    </row>
    <row r="259" spans="1:14">
      <c r="A259" s="352"/>
      <c r="B259" s="352"/>
      <c r="C259" s="352"/>
      <c r="D259" s="353"/>
      <c r="E259" s="354"/>
      <c r="I259" s="366"/>
      <c r="J259" s="21"/>
      <c r="K259" s="21"/>
      <c r="L259" s="21"/>
      <c r="M259" s="2"/>
      <c r="N259" s="2"/>
    </row>
    <row r="260" spans="1:14">
      <c r="A260" s="352"/>
      <c r="B260" s="352"/>
      <c r="C260" s="352"/>
      <c r="D260" s="353"/>
      <c r="E260" s="354"/>
      <c r="I260" s="366"/>
      <c r="J260" s="21"/>
      <c r="K260" s="21"/>
      <c r="L260" s="21"/>
      <c r="M260" s="2"/>
      <c r="N260" s="2"/>
    </row>
    <row r="261" spans="1:14">
      <c r="A261" s="352"/>
      <c r="B261" s="352"/>
      <c r="C261" s="352"/>
      <c r="D261" s="353"/>
      <c r="E261" s="354"/>
      <c r="I261" s="366"/>
      <c r="J261" s="21"/>
      <c r="K261" s="21"/>
      <c r="L261" s="21"/>
      <c r="M261" s="2"/>
      <c r="N261" s="2"/>
    </row>
    <row r="262" spans="1:14">
      <c r="A262" s="352"/>
      <c r="B262" s="352"/>
      <c r="C262" s="352"/>
      <c r="D262" s="353"/>
      <c r="E262" s="354"/>
      <c r="I262" s="366"/>
      <c r="J262" s="21"/>
      <c r="K262" s="21"/>
      <c r="L262" s="21"/>
      <c r="M262" s="2"/>
      <c r="N262" s="2"/>
    </row>
    <row r="263" spans="1:14">
      <c r="A263" s="352"/>
      <c r="B263" s="352"/>
      <c r="C263" s="352"/>
      <c r="D263" s="353"/>
      <c r="E263" s="354"/>
      <c r="I263" s="366"/>
      <c r="J263" s="21"/>
      <c r="K263" s="21"/>
      <c r="L263" s="21"/>
      <c r="M263" s="2"/>
      <c r="N263" s="2"/>
    </row>
    <row r="264" spans="1:14">
      <c r="A264" s="352"/>
      <c r="B264" s="352"/>
      <c r="C264" s="352"/>
      <c r="D264" s="353"/>
      <c r="E264" s="354"/>
      <c r="I264" s="366"/>
      <c r="J264" s="2"/>
      <c r="K264" s="2"/>
      <c r="L264" s="2"/>
      <c r="M264" s="2"/>
      <c r="N264" s="2"/>
    </row>
    <row r="265" spans="1:14">
      <c r="A265" s="352"/>
      <c r="B265" s="352"/>
      <c r="C265" s="352"/>
      <c r="D265" s="353"/>
      <c r="E265" s="354"/>
      <c r="I265" s="366"/>
      <c r="J265" s="2"/>
      <c r="K265" s="2"/>
      <c r="L265" s="2"/>
      <c r="M265" s="2"/>
      <c r="N265" s="2"/>
    </row>
    <row r="266" spans="1:14">
      <c r="A266" s="352"/>
      <c r="B266" s="352"/>
      <c r="C266" s="352"/>
      <c r="D266" s="353"/>
      <c r="E266" s="354"/>
      <c r="I266" s="366"/>
      <c r="J266" s="2"/>
      <c r="K266" s="2"/>
      <c r="L266" s="2"/>
      <c r="M266" s="2"/>
      <c r="N266" s="2"/>
    </row>
    <row r="267" spans="1:14">
      <c r="A267" s="352"/>
      <c r="B267" s="352"/>
      <c r="C267" s="352"/>
      <c r="D267" s="353"/>
      <c r="E267" s="354"/>
      <c r="I267" s="366"/>
      <c r="J267" s="2"/>
      <c r="K267" s="2"/>
      <c r="L267" s="2"/>
      <c r="M267" s="2"/>
      <c r="N267" s="2"/>
    </row>
    <row r="268" spans="1:14">
      <c r="A268" s="352"/>
      <c r="B268" s="352"/>
      <c r="C268" s="352"/>
      <c r="D268" s="353"/>
      <c r="E268" s="354"/>
      <c r="I268" s="366"/>
      <c r="J268" s="2"/>
      <c r="K268" s="2"/>
      <c r="L268" s="2"/>
      <c r="M268" s="2"/>
      <c r="N268" s="2"/>
    </row>
    <row r="269" spans="1:14">
      <c r="A269" s="352"/>
      <c r="B269" s="352"/>
      <c r="C269" s="352"/>
      <c r="D269" s="353"/>
      <c r="E269" s="354"/>
      <c r="I269" s="366"/>
      <c r="J269" s="2"/>
      <c r="K269" s="2"/>
      <c r="L269" s="2"/>
      <c r="M269" s="2"/>
      <c r="N269" s="2"/>
    </row>
    <row r="270" spans="1:14">
      <c r="A270" s="352"/>
      <c r="B270" s="352"/>
      <c r="C270" s="352"/>
      <c r="D270" s="353"/>
      <c r="E270" s="354"/>
      <c r="I270" s="366"/>
      <c r="J270" s="2"/>
      <c r="K270" s="2"/>
      <c r="L270" s="2"/>
      <c r="M270" s="2"/>
      <c r="N270" s="2"/>
    </row>
    <row r="271" spans="1:14">
      <c r="A271" s="352"/>
      <c r="B271" s="352"/>
      <c r="C271" s="352"/>
      <c r="D271" s="353"/>
      <c r="E271" s="354"/>
      <c r="I271" s="366"/>
      <c r="J271" s="2"/>
      <c r="K271" s="2"/>
      <c r="L271" s="2"/>
      <c r="M271" s="2"/>
      <c r="N271" s="2"/>
    </row>
    <row r="272" spans="1:14">
      <c r="A272" s="352"/>
      <c r="B272" s="352"/>
      <c r="C272" s="352"/>
      <c r="D272" s="353"/>
      <c r="E272" s="354"/>
      <c r="I272" s="366"/>
      <c r="J272" s="2"/>
      <c r="K272" s="2"/>
      <c r="L272" s="2"/>
      <c r="M272" s="2"/>
      <c r="N272" s="2"/>
    </row>
    <row r="273" spans="1:14">
      <c r="A273" s="352"/>
      <c r="B273" s="352"/>
      <c r="C273" s="352"/>
      <c r="D273" s="353"/>
      <c r="E273" s="354"/>
      <c r="I273" s="366"/>
      <c r="J273" s="2"/>
      <c r="K273" s="2"/>
      <c r="L273" s="2"/>
      <c r="M273" s="2"/>
      <c r="N273" s="2"/>
    </row>
    <row r="274" spans="1:14">
      <c r="A274" s="352"/>
      <c r="B274" s="352"/>
      <c r="C274" s="352"/>
      <c r="D274" s="353"/>
      <c r="E274" s="354"/>
      <c r="I274" s="366"/>
      <c r="J274" s="2"/>
      <c r="K274" s="2"/>
      <c r="L274" s="2"/>
      <c r="M274" s="2"/>
      <c r="N274" s="2"/>
    </row>
    <row r="275" spans="1:14">
      <c r="A275" s="352"/>
      <c r="B275" s="352"/>
      <c r="C275" s="352"/>
      <c r="D275" s="353"/>
      <c r="E275" s="354"/>
      <c r="I275" s="366"/>
      <c r="J275" s="2"/>
      <c r="K275" s="2"/>
      <c r="L275" s="2"/>
      <c r="M275" s="2"/>
      <c r="N275" s="2"/>
    </row>
    <row r="276" spans="1:14">
      <c r="A276" s="352"/>
      <c r="B276" s="352"/>
      <c r="C276" s="352"/>
      <c r="D276" s="353"/>
      <c r="E276" s="354"/>
      <c r="I276" s="366"/>
      <c r="J276" s="2"/>
      <c r="K276" s="2"/>
      <c r="L276" s="2"/>
      <c r="M276" s="2"/>
      <c r="N276" s="2"/>
    </row>
    <row r="277" spans="1:14">
      <c r="A277" s="352"/>
      <c r="B277" s="352"/>
      <c r="C277" s="352"/>
      <c r="D277" s="353"/>
      <c r="E277" s="354"/>
      <c r="I277" s="366"/>
      <c r="J277" s="2"/>
      <c r="K277" s="2"/>
      <c r="L277" s="2"/>
      <c r="M277" s="2"/>
      <c r="N277" s="2"/>
    </row>
    <row r="278" spans="1:14">
      <c r="A278" s="352"/>
      <c r="B278" s="352"/>
      <c r="C278" s="352"/>
      <c r="D278" s="353"/>
      <c r="E278" s="354"/>
      <c r="I278" s="366"/>
      <c r="J278" s="2"/>
      <c r="K278" s="2"/>
      <c r="L278" s="2"/>
      <c r="M278" s="2"/>
      <c r="N278" s="2"/>
    </row>
    <row r="279" spans="1:14">
      <c r="A279" s="352"/>
      <c r="B279" s="352"/>
      <c r="C279" s="352"/>
      <c r="D279" s="353"/>
      <c r="E279" s="354"/>
      <c r="I279" s="366"/>
      <c r="J279" s="2"/>
      <c r="K279" s="2"/>
      <c r="L279" s="2"/>
      <c r="M279" s="2"/>
      <c r="N279" s="2"/>
    </row>
  </sheetData>
  <mergeCells count="18">
    <mergeCell ref="E3:E4"/>
    <mergeCell ref="B5:C5"/>
    <mergeCell ref="B16:C16"/>
    <mergeCell ref="B17:C17"/>
    <mergeCell ref="B25:C25"/>
    <mergeCell ref="A137:H137"/>
    <mergeCell ref="A1:I1"/>
    <mergeCell ref="B12:C12"/>
    <mergeCell ref="H2:I2"/>
    <mergeCell ref="A2:C2"/>
    <mergeCell ref="B6:C6"/>
    <mergeCell ref="F3:F4"/>
    <mergeCell ref="H3:I3"/>
    <mergeCell ref="A3:A4"/>
    <mergeCell ref="E2:G2"/>
    <mergeCell ref="B3:B4"/>
    <mergeCell ref="C3:C4"/>
    <mergeCell ref="D3:D4"/>
  </mergeCells>
  <phoneticPr fontId="97" type="noConversion"/>
  <conditionalFormatting sqref="C138:C1048576 C3:C4">
    <cfRule type="duplicateValues" dxfId="60" priority="210"/>
  </conditionalFormatting>
  <conditionalFormatting sqref="C137">
    <cfRule type="duplicateValues" dxfId="59" priority="78"/>
  </conditionalFormatting>
  <conditionalFormatting sqref="C114:C115 C119:C123">
    <cfRule type="expression" dxfId="58" priority="12" stopIfTrue="1">
      <formula>#REF!&lt;&gt;#REF!</formula>
    </cfRule>
  </conditionalFormatting>
  <conditionalFormatting sqref="C116:C118">
    <cfRule type="expression" dxfId="57" priority="11" stopIfTrue="1">
      <formula>#REF!&lt;&gt;#REF!</formula>
    </cfRule>
  </conditionalFormatting>
  <conditionalFormatting sqref="C103:C113">
    <cfRule type="duplicateValues" dxfId="56" priority="212"/>
  </conditionalFormatting>
  <printOptions horizontalCentered="1"/>
  <pageMargins left="0.23622047244094491" right="0.23622047244094491" top="0.74803149606299213" bottom="0.74803149606299213" header="0.31496062992125984" footer="0.31496062992125984"/>
  <pageSetup paperSize="9" scale="33" fitToHeight="0"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54D8-8CD3-4054-AD92-697F5977F6DC}">
  <sheetPr>
    <pageSetUpPr fitToPage="1"/>
  </sheetPr>
  <dimension ref="A1:K352"/>
  <sheetViews>
    <sheetView view="pageBreakPreview" zoomScale="55" zoomScaleNormal="40" zoomScaleSheetLayoutView="55" workbookViewId="0">
      <pane ySplit="2" topLeftCell="A139" activePane="bottomLeft" state="frozen"/>
      <selection pane="bottomLeft" activeCell="I145" sqref="I145"/>
    </sheetView>
  </sheetViews>
  <sheetFormatPr defaultColWidth="9" defaultRowHeight="15"/>
  <cols>
    <col min="1" max="1" width="10.7109375" style="3" customWidth="1"/>
    <col min="2" max="2" width="120.7109375" style="4" customWidth="1"/>
    <col min="3" max="3" width="15.42578125" style="102" customWidth="1"/>
    <col min="4" max="4" width="17.42578125" style="102" customWidth="1"/>
    <col min="5" max="5" width="18.5703125" style="1" customWidth="1"/>
    <col min="6" max="6" width="15.28515625" style="16" customWidth="1"/>
    <col min="7" max="7" width="17.28515625" style="17" customWidth="1"/>
    <col min="8" max="8" width="16.140625" style="2" customWidth="1"/>
    <col min="9" max="9" width="15.5703125" style="17" customWidth="1"/>
    <col min="10" max="10" width="16.42578125" customWidth="1"/>
    <col min="11" max="11" width="16.42578125" style="1" customWidth="1"/>
  </cols>
  <sheetData>
    <row r="1" spans="1:11" s="5" customFormat="1" ht="64.5" customHeight="1">
      <c r="A1" s="444" t="s">
        <v>82</v>
      </c>
      <c r="B1" s="445"/>
      <c r="C1" s="445"/>
      <c r="D1" s="445"/>
      <c r="E1" s="445"/>
      <c r="F1" s="445"/>
      <c r="G1" s="445"/>
      <c r="H1" s="445"/>
      <c r="I1" s="445"/>
      <c r="J1" s="445"/>
      <c r="K1" s="446"/>
    </row>
    <row r="2" spans="1:11" s="5" customFormat="1" ht="50.1" customHeight="1">
      <c r="A2" s="182" t="s">
        <v>9</v>
      </c>
      <c r="B2" s="196" t="s">
        <v>247</v>
      </c>
      <c r="C2" s="183" t="s">
        <v>35</v>
      </c>
      <c r="D2" s="184" t="s">
        <v>108</v>
      </c>
      <c r="E2" s="184" t="s">
        <v>75</v>
      </c>
      <c r="F2" s="183" t="s">
        <v>76</v>
      </c>
      <c r="G2" s="183" t="s">
        <v>77</v>
      </c>
      <c r="H2" s="183" t="s">
        <v>78</v>
      </c>
      <c r="I2" s="185" t="s">
        <v>107</v>
      </c>
      <c r="J2" s="183" t="s">
        <v>11</v>
      </c>
      <c r="K2" s="186" t="s">
        <v>35</v>
      </c>
    </row>
    <row r="3" spans="1:11" ht="39.950000000000003" customHeight="1">
      <c r="A3" s="148">
        <v>1</v>
      </c>
      <c r="B3" s="113" t="s">
        <v>83</v>
      </c>
      <c r="C3" s="113"/>
      <c r="D3" s="113"/>
      <c r="E3" s="113"/>
      <c r="F3" s="113"/>
      <c r="G3" s="113"/>
      <c r="H3" s="113"/>
      <c r="I3" s="113"/>
      <c r="J3" s="113"/>
      <c r="K3" s="149"/>
    </row>
    <row r="4" spans="1:11" ht="39.950000000000003" customHeight="1">
      <c r="A4" s="148">
        <v>2</v>
      </c>
      <c r="B4" s="113" t="s">
        <v>20</v>
      </c>
      <c r="C4" s="113"/>
      <c r="D4" s="113"/>
      <c r="E4" s="113"/>
      <c r="F4" s="113"/>
      <c r="G4" s="113"/>
      <c r="H4" s="113"/>
      <c r="I4" s="113"/>
      <c r="J4" s="113"/>
      <c r="K4" s="149"/>
    </row>
    <row r="5" spans="1:11" ht="60" customHeight="1">
      <c r="A5" s="150" t="s">
        <v>302</v>
      </c>
      <c r="B5" s="116" t="s">
        <v>113</v>
      </c>
      <c r="C5" s="134"/>
      <c r="D5" s="134"/>
      <c r="E5" s="126"/>
      <c r="F5" s="144">
        <v>8</v>
      </c>
      <c r="G5" s="135"/>
      <c r="H5" s="115"/>
      <c r="I5" s="115"/>
      <c r="J5" s="144">
        <f>F5</f>
        <v>8</v>
      </c>
      <c r="K5" s="151" t="s">
        <v>22</v>
      </c>
    </row>
    <row r="6" spans="1:11" ht="50.25" customHeight="1">
      <c r="A6" s="150" t="s">
        <v>303</v>
      </c>
      <c r="B6" s="116" t="s">
        <v>114</v>
      </c>
      <c r="C6" s="134"/>
      <c r="D6" s="134"/>
      <c r="E6" s="126"/>
      <c r="F6" s="144">
        <v>8</v>
      </c>
      <c r="G6" s="134"/>
      <c r="H6" s="115"/>
      <c r="I6" s="115"/>
      <c r="J6" s="144">
        <f>F6</f>
        <v>8</v>
      </c>
      <c r="K6" s="151" t="s">
        <v>22</v>
      </c>
    </row>
    <row r="7" spans="1:11" ht="49.5" customHeight="1">
      <c r="A7" s="150" t="s">
        <v>304</v>
      </c>
      <c r="B7" s="117" t="s">
        <v>115</v>
      </c>
      <c r="C7" s="144"/>
      <c r="D7" s="144"/>
      <c r="E7" s="144">
        <v>10</v>
      </c>
      <c r="F7" s="144"/>
      <c r="G7" s="144"/>
      <c r="H7" s="144"/>
      <c r="I7" s="144"/>
      <c r="J7" s="144">
        <f>E7</f>
        <v>10</v>
      </c>
      <c r="K7" s="151" t="s">
        <v>23</v>
      </c>
    </row>
    <row r="8" spans="1:11" ht="71.25" customHeight="1">
      <c r="A8" s="150" t="s">
        <v>305</v>
      </c>
      <c r="B8" s="114" t="s">
        <v>412</v>
      </c>
      <c r="C8" s="144"/>
      <c r="D8" s="144"/>
      <c r="E8" s="144">
        <v>76.81</v>
      </c>
      <c r="F8" s="144"/>
      <c r="G8" s="144"/>
      <c r="H8" s="144"/>
      <c r="I8" s="144"/>
      <c r="J8" s="144">
        <f>E8</f>
        <v>76.81</v>
      </c>
      <c r="K8" s="151" t="s">
        <v>23</v>
      </c>
    </row>
    <row r="9" spans="1:11" ht="39.950000000000003" customHeight="1">
      <c r="A9" s="150" t="s">
        <v>306</v>
      </c>
      <c r="B9" s="114" t="s">
        <v>110</v>
      </c>
      <c r="C9" s="144"/>
      <c r="D9" s="144"/>
      <c r="E9" s="144"/>
      <c r="F9" s="144"/>
      <c r="G9" s="144"/>
      <c r="H9" s="144"/>
      <c r="I9" s="144"/>
      <c r="J9" s="144">
        <f>E10</f>
        <v>157.08000000000001</v>
      </c>
      <c r="K9" s="152" t="s">
        <v>22</v>
      </c>
    </row>
    <row r="10" spans="1:11" ht="39.950000000000003" customHeight="1">
      <c r="A10" s="150"/>
      <c r="B10" s="114" t="s">
        <v>178</v>
      </c>
      <c r="C10" s="134"/>
      <c r="D10" s="134"/>
      <c r="E10" s="126">
        <v>157.08000000000001</v>
      </c>
      <c r="F10" s="145"/>
      <c r="G10" s="134"/>
      <c r="H10" s="115"/>
      <c r="I10" s="115"/>
      <c r="J10" s="145"/>
      <c r="K10" s="152"/>
    </row>
    <row r="11" spans="1:11" ht="39.950000000000003" customHeight="1">
      <c r="A11" s="148">
        <v>3</v>
      </c>
      <c r="B11" s="113"/>
      <c r="C11" s="113"/>
      <c r="D11" s="113"/>
      <c r="E11" s="113"/>
      <c r="F11" s="113"/>
      <c r="G11" s="113"/>
      <c r="H11" s="113"/>
      <c r="I11" s="113"/>
      <c r="J11" s="113"/>
      <c r="K11" s="149"/>
    </row>
    <row r="12" spans="1:11" ht="39.950000000000003" customHeight="1">
      <c r="A12" s="150" t="s">
        <v>394</v>
      </c>
      <c r="B12" s="114" t="s">
        <v>160</v>
      </c>
      <c r="C12" s="134"/>
      <c r="D12" s="134"/>
      <c r="E12" s="126"/>
      <c r="F12" s="145"/>
      <c r="G12" s="134"/>
      <c r="H12" s="115"/>
      <c r="I12" s="115"/>
      <c r="J12" s="145">
        <f>SUM(G13:G14)</f>
        <v>172.21767499999999</v>
      </c>
      <c r="K12" s="152" t="s">
        <v>25</v>
      </c>
    </row>
    <row r="13" spans="1:11" ht="39.950000000000003" customHeight="1">
      <c r="A13" s="153"/>
      <c r="B13" s="116" t="s">
        <v>179</v>
      </c>
      <c r="C13" s="134"/>
      <c r="D13" s="134"/>
      <c r="E13" s="126"/>
      <c r="F13" s="136">
        <v>53.13</v>
      </c>
      <c r="G13" s="145">
        <f>I13*F13</f>
        <v>111.57300000000001</v>
      </c>
      <c r="H13" s="115"/>
      <c r="I13" s="115">
        <v>2.1</v>
      </c>
      <c r="J13" s="145"/>
      <c r="K13" s="154"/>
    </row>
    <row r="14" spans="1:11" ht="39.950000000000003" customHeight="1">
      <c r="A14" s="153"/>
      <c r="B14" s="116" t="s">
        <v>183</v>
      </c>
      <c r="C14" s="134"/>
      <c r="D14" s="134">
        <v>1.1499999999999999</v>
      </c>
      <c r="E14" s="126">
        <v>81.13</v>
      </c>
      <c r="F14" s="136"/>
      <c r="G14" s="145">
        <f>I14*E14*D14</f>
        <v>60.644674999999992</v>
      </c>
      <c r="H14" s="115"/>
      <c r="I14" s="115">
        <v>0.65</v>
      </c>
      <c r="J14" s="145"/>
      <c r="K14" s="154"/>
    </row>
    <row r="15" spans="1:11" ht="39.950000000000003" customHeight="1">
      <c r="A15" s="150" t="s">
        <v>299</v>
      </c>
      <c r="B15" s="114" t="s">
        <v>161</v>
      </c>
      <c r="C15" s="134"/>
      <c r="D15" s="134"/>
      <c r="E15" s="126"/>
      <c r="F15" s="145"/>
      <c r="G15" s="134"/>
      <c r="H15" s="115"/>
      <c r="I15" s="115"/>
      <c r="J15" s="145">
        <f>SUM(G16:G17)</f>
        <v>15.867474999999999</v>
      </c>
      <c r="K15" s="152" t="s">
        <v>25</v>
      </c>
    </row>
    <row r="16" spans="1:11" ht="39.950000000000003" customHeight="1">
      <c r="A16" s="153"/>
      <c r="B16" s="116" t="s">
        <v>185</v>
      </c>
      <c r="C16" s="134"/>
      <c r="D16" s="134"/>
      <c r="E16" s="126"/>
      <c r="F16" s="136"/>
      <c r="G16" s="145">
        <f>G24+G28+G29</f>
        <v>8.1289999999999996</v>
      </c>
      <c r="H16" s="115"/>
      <c r="I16" s="115"/>
      <c r="J16" s="145"/>
      <c r="K16" s="154"/>
    </row>
    <row r="17" spans="1:11" ht="39.950000000000003" customHeight="1">
      <c r="A17" s="153"/>
      <c r="B17" s="116" t="s">
        <v>184</v>
      </c>
      <c r="C17" s="134"/>
      <c r="D17" s="134"/>
      <c r="E17" s="126"/>
      <c r="F17" s="136"/>
      <c r="G17" s="145">
        <f>G25+G30</f>
        <v>7.7384750000000002</v>
      </c>
      <c r="H17" s="115"/>
      <c r="I17" s="115"/>
      <c r="J17" s="145"/>
      <c r="K17" s="154"/>
    </row>
    <row r="18" spans="1:11" ht="39.950000000000003" customHeight="1">
      <c r="A18" s="150" t="s">
        <v>300</v>
      </c>
      <c r="B18" s="114" t="s">
        <v>413</v>
      </c>
      <c r="C18" s="134"/>
      <c r="D18" s="134"/>
      <c r="E18" s="126"/>
      <c r="F18" s="145"/>
      <c r="G18" s="134"/>
      <c r="H18" s="115"/>
      <c r="I18" s="115"/>
      <c r="J18" s="145">
        <f>G19+G20</f>
        <v>111.58800000000001</v>
      </c>
      <c r="K18" s="152" t="s">
        <v>25</v>
      </c>
    </row>
    <row r="19" spans="1:11" ht="39.950000000000003" customHeight="1">
      <c r="A19" s="150"/>
      <c r="B19" s="114" t="s">
        <v>449</v>
      </c>
      <c r="C19" s="134"/>
      <c r="D19" s="134"/>
      <c r="E19" s="126"/>
      <c r="F19" s="145">
        <v>154.08000000000001</v>
      </c>
      <c r="G19" s="134">
        <f>F19*I19</f>
        <v>92.448000000000008</v>
      </c>
      <c r="H19" s="115"/>
      <c r="I19" s="115">
        <v>0.6</v>
      </c>
      <c r="J19" s="145"/>
      <c r="K19" s="152"/>
    </row>
    <row r="20" spans="1:11" ht="39.950000000000003" customHeight="1">
      <c r="A20" s="150"/>
      <c r="B20" s="114" t="s">
        <v>450</v>
      </c>
      <c r="C20" s="134"/>
      <c r="D20" s="134"/>
      <c r="E20" s="126"/>
      <c r="F20" s="145">
        <v>31.9</v>
      </c>
      <c r="G20" s="134">
        <f>F20*I20</f>
        <v>19.139999999999997</v>
      </c>
      <c r="H20" s="115"/>
      <c r="I20" s="115">
        <v>0.6</v>
      </c>
      <c r="J20" s="145"/>
      <c r="K20" s="152"/>
    </row>
    <row r="21" spans="1:11" ht="39.950000000000003" customHeight="1">
      <c r="A21" s="155">
        <v>4</v>
      </c>
      <c r="B21" s="113"/>
      <c r="C21" s="113"/>
      <c r="D21" s="113"/>
      <c r="E21" s="113"/>
      <c r="F21" s="113"/>
      <c r="G21" s="113"/>
      <c r="H21" s="113"/>
      <c r="I21" s="113"/>
      <c r="J21" s="113"/>
      <c r="K21" s="149"/>
    </row>
    <row r="22" spans="1:11" ht="39.950000000000003" customHeight="1">
      <c r="A22" s="156" t="s">
        <v>176</v>
      </c>
      <c r="B22" s="118"/>
      <c r="C22" s="118"/>
      <c r="D22" s="118"/>
      <c r="E22" s="118"/>
      <c r="F22" s="118"/>
      <c r="G22" s="118"/>
      <c r="H22" s="118"/>
      <c r="I22" s="118"/>
      <c r="J22" s="118"/>
      <c r="K22" s="157"/>
    </row>
    <row r="23" spans="1:11" ht="39.950000000000003" customHeight="1">
      <c r="A23" s="153" t="s">
        <v>307</v>
      </c>
      <c r="B23" s="116" t="s">
        <v>117</v>
      </c>
      <c r="C23" s="134"/>
      <c r="D23" s="134"/>
      <c r="E23" s="126"/>
      <c r="F23" s="136"/>
      <c r="G23" s="145"/>
      <c r="H23" s="115"/>
      <c r="I23" s="115"/>
      <c r="J23" s="145">
        <f>SUM(G24:G26)</f>
        <v>9.7629749999999991</v>
      </c>
      <c r="K23" s="154" t="s">
        <v>25</v>
      </c>
    </row>
    <row r="24" spans="1:11" ht="39.950000000000003" customHeight="1">
      <c r="A24" s="153"/>
      <c r="B24" s="116" t="s">
        <v>180</v>
      </c>
      <c r="C24" s="134"/>
      <c r="D24" s="134"/>
      <c r="E24" s="126"/>
      <c r="F24" s="136">
        <v>19.579999999999998</v>
      </c>
      <c r="G24" s="145">
        <f>F24*I24</f>
        <v>0.97899999999999998</v>
      </c>
      <c r="H24" s="115"/>
      <c r="I24" s="115">
        <v>0.05</v>
      </c>
      <c r="J24" s="145"/>
      <c r="K24" s="154"/>
    </row>
    <row r="25" spans="1:11" ht="39.950000000000003" customHeight="1">
      <c r="A25" s="153"/>
      <c r="B25" s="116" t="s">
        <v>181</v>
      </c>
      <c r="C25" s="134"/>
      <c r="D25" s="134">
        <v>0.15</v>
      </c>
      <c r="E25" s="126">
        <v>81.13</v>
      </c>
      <c r="F25" s="136">
        <f>E25*D25</f>
        <v>12.169499999999999</v>
      </c>
      <c r="G25" s="145">
        <f t="shared" ref="G25:G26" si="0">F25*I25</f>
        <v>0.60847499999999999</v>
      </c>
      <c r="H25" s="115"/>
      <c r="I25" s="115">
        <v>0.05</v>
      </c>
      <c r="J25" s="145"/>
      <c r="K25" s="154"/>
    </row>
    <row r="26" spans="1:11" ht="39.950000000000003" customHeight="1">
      <c r="A26" s="153"/>
      <c r="B26" s="116" t="s">
        <v>182</v>
      </c>
      <c r="C26" s="134"/>
      <c r="D26" s="134"/>
      <c r="E26" s="126"/>
      <c r="F26" s="136">
        <v>163.51</v>
      </c>
      <c r="G26" s="145">
        <f t="shared" si="0"/>
        <v>8.1754999999999995</v>
      </c>
      <c r="H26" s="115"/>
      <c r="I26" s="115">
        <v>0.05</v>
      </c>
      <c r="J26" s="145"/>
      <c r="K26" s="154"/>
    </row>
    <row r="27" spans="1:11" ht="39.950000000000003" customHeight="1">
      <c r="A27" s="153" t="s">
        <v>308</v>
      </c>
      <c r="B27" s="116" t="s">
        <v>118</v>
      </c>
      <c r="C27" s="134"/>
      <c r="D27" s="134"/>
      <c r="E27" s="126"/>
      <c r="F27" s="136"/>
      <c r="G27" s="145"/>
      <c r="H27" s="115"/>
      <c r="I27" s="115"/>
      <c r="J27" s="145">
        <f>SUM(G28:G31)</f>
        <v>30.630000000000003</v>
      </c>
      <c r="K27" s="154" t="s">
        <v>25</v>
      </c>
    </row>
    <row r="28" spans="1:11" ht="39.950000000000003" customHeight="1">
      <c r="A28" s="153"/>
      <c r="B28" s="116" t="s">
        <v>186</v>
      </c>
      <c r="C28" s="134"/>
      <c r="D28" s="134"/>
      <c r="E28" s="126"/>
      <c r="F28" s="136"/>
      <c r="G28" s="145">
        <v>5.51</v>
      </c>
      <c r="H28" s="115"/>
      <c r="I28" s="115"/>
      <c r="J28" s="145"/>
      <c r="K28" s="158"/>
    </row>
    <row r="29" spans="1:11" ht="39.950000000000003" customHeight="1">
      <c r="A29" s="153"/>
      <c r="B29" s="116" t="s">
        <v>187</v>
      </c>
      <c r="C29" s="134"/>
      <c r="D29" s="134"/>
      <c r="E29" s="126"/>
      <c r="F29" s="136"/>
      <c r="G29" s="145">
        <v>1.64</v>
      </c>
      <c r="H29" s="115"/>
      <c r="I29" s="115"/>
      <c r="J29" s="145"/>
      <c r="K29" s="158"/>
    </row>
    <row r="30" spans="1:11" ht="39.950000000000003" customHeight="1">
      <c r="A30" s="153"/>
      <c r="B30" s="116" t="s">
        <v>188</v>
      </c>
      <c r="C30" s="134"/>
      <c r="D30" s="134"/>
      <c r="E30" s="126"/>
      <c r="F30" s="136"/>
      <c r="G30" s="145">
        <v>7.13</v>
      </c>
      <c r="H30" s="115"/>
      <c r="I30" s="115"/>
      <c r="J30" s="145"/>
      <c r="K30" s="158"/>
    </row>
    <row r="31" spans="1:11" ht="39.950000000000003" customHeight="1">
      <c r="A31" s="153"/>
      <c r="B31" s="116" t="s">
        <v>189</v>
      </c>
      <c r="C31" s="134"/>
      <c r="D31" s="134"/>
      <c r="E31" s="126"/>
      <c r="F31" s="136"/>
      <c r="G31" s="145">
        <v>16.350000000000001</v>
      </c>
      <c r="H31" s="115"/>
      <c r="I31" s="115"/>
      <c r="J31" s="145"/>
      <c r="K31" s="158"/>
    </row>
    <row r="32" spans="1:11" ht="39.950000000000003" customHeight="1">
      <c r="A32" s="153" t="s">
        <v>309</v>
      </c>
      <c r="B32" s="117" t="s">
        <v>162</v>
      </c>
      <c r="C32" s="145"/>
      <c r="D32" s="145"/>
      <c r="E32" s="145"/>
      <c r="F32" s="145"/>
      <c r="G32" s="145"/>
      <c r="H32" s="136"/>
      <c r="I32" s="136"/>
      <c r="J32" s="136">
        <f>SUM(F33:F35)</f>
        <v>124.25</v>
      </c>
      <c r="K32" s="158" t="s">
        <v>22</v>
      </c>
    </row>
    <row r="33" spans="1:11" ht="39.950000000000003" customHeight="1">
      <c r="A33" s="153"/>
      <c r="B33" s="116" t="s">
        <v>186</v>
      </c>
      <c r="C33" s="134"/>
      <c r="D33" s="134"/>
      <c r="E33" s="126"/>
      <c r="F33" s="136">
        <v>14.72</v>
      </c>
      <c r="G33" s="145"/>
      <c r="H33" s="136"/>
      <c r="I33" s="136"/>
      <c r="J33" s="136"/>
      <c r="K33" s="158"/>
    </row>
    <row r="34" spans="1:11" ht="39.950000000000003" customHeight="1">
      <c r="A34" s="153"/>
      <c r="B34" s="116" t="s">
        <v>187</v>
      </c>
      <c r="C34" s="134"/>
      <c r="D34" s="134"/>
      <c r="E34" s="126"/>
      <c r="F34" s="136">
        <v>27.3</v>
      </c>
      <c r="G34" s="145"/>
      <c r="H34" s="136"/>
      <c r="I34" s="136"/>
      <c r="J34" s="136"/>
      <c r="K34" s="158"/>
    </row>
    <row r="35" spans="1:11" ht="39.950000000000003" customHeight="1">
      <c r="A35" s="153"/>
      <c r="B35" s="116" t="s">
        <v>188</v>
      </c>
      <c r="C35" s="134"/>
      <c r="D35" s="134"/>
      <c r="E35" s="126"/>
      <c r="F35" s="136">
        <v>82.23</v>
      </c>
      <c r="G35" s="145"/>
      <c r="H35" s="136"/>
      <c r="I35" s="136"/>
      <c r="J35" s="136"/>
      <c r="K35" s="158"/>
    </row>
    <row r="36" spans="1:11" ht="39.950000000000003" customHeight="1">
      <c r="A36" s="153" t="s">
        <v>310</v>
      </c>
      <c r="B36" s="116" t="s">
        <v>120</v>
      </c>
      <c r="C36" s="145"/>
      <c r="D36" s="145"/>
      <c r="E36" s="145"/>
      <c r="F36" s="145"/>
      <c r="G36" s="145"/>
      <c r="H36" s="136"/>
      <c r="I36" s="136"/>
      <c r="J36" s="136">
        <f>SUM(H37:H37)</f>
        <v>67</v>
      </c>
      <c r="K36" s="158" t="s">
        <v>27</v>
      </c>
    </row>
    <row r="37" spans="1:11" ht="39.950000000000003" customHeight="1">
      <c r="A37" s="153"/>
      <c r="B37" s="116" t="s">
        <v>191</v>
      </c>
      <c r="C37" s="134"/>
      <c r="D37" s="134"/>
      <c r="E37" s="126"/>
      <c r="F37" s="136"/>
      <c r="G37" s="145"/>
      <c r="H37" s="136">
        <v>67</v>
      </c>
      <c r="I37" s="136"/>
      <c r="J37" s="136"/>
      <c r="K37" s="158"/>
    </row>
    <row r="38" spans="1:11" ht="39.950000000000003" customHeight="1">
      <c r="A38" s="153" t="s">
        <v>311</v>
      </c>
      <c r="B38" s="116" t="s">
        <v>121</v>
      </c>
      <c r="C38" s="145"/>
      <c r="D38" s="145"/>
      <c r="E38" s="136"/>
      <c r="F38" s="136"/>
      <c r="G38" s="136"/>
      <c r="H38" s="136"/>
      <c r="I38" s="136"/>
      <c r="J38" s="136">
        <f>SUM(H39:H41)</f>
        <v>364</v>
      </c>
      <c r="K38" s="158" t="s">
        <v>27</v>
      </c>
    </row>
    <row r="39" spans="1:11" ht="39.950000000000003" customHeight="1">
      <c r="A39" s="153"/>
      <c r="B39" s="116" t="s">
        <v>190</v>
      </c>
      <c r="C39" s="134"/>
      <c r="D39" s="134"/>
      <c r="E39" s="136"/>
      <c r="F39" s="136"/>
      <c r="G39" s="136"/>
      <c r="H39" s="136">
        <v>214</v>
      </c>
      <c r="I39" s="136"/>
      <c r="J39" s="136"/>
      <c r="K39" s="158"/>
    </row>
    <row r="40" spans="1:11" ht="39.950000000000003" customHeight="1">
      <c r="A40" s="153"/>
      <c r="B40" s="116" t="s">
        <v>191</v>
      </c>
      <c r="C40" s="134"/>
      <c r="D40" s="134"/>
      <c r="E40" s="136"/>
      <c r="F40" s="136"/>
      <c r="G40" s="136"/>
      <c r="H40" s="136">
        <v>11</v>
      </c>
      <c r="I40" s="136"/>
      <c r="J40" s="136"/>
      <c r="K40" s="158"/>
    </row>
    <row r="41" spans="1:11" ht="39.950000000000003" customHeight="1">
      <c r="A41" s="153"/>
      <c r="B41" s="116" t="s">
        <v>192</v>
      </c>
      <c r="C41" s="134"/>
      <c r="D41" s="134"/>
      <c r="E41" s="136"/>
      <c r="F41" s="136"/>
      <c r="G41" s="136"/>
      <c r="H41" s="136">
        <v>139</v>
      </c>
      <c r="I41" s="136"/>
      <c r="J41" s="136"/>
      <c r="K41" s="158"/>
    </row>
    <row r="42" spans="1:11" ht="39.950000000000003" customHeight="1">
      <c r="A42" s="153" t="s">
        <v>312</v>
      </c>
      <c r="B42" s="116" t="s">
        <v>122</v>
      </c>
      <c r="C42" s="145"/>
      <c r="D42" s="145"/>
      <c r="E42" s="136"/>
      <c r="F42" s="136"/>
      <c r="G42" s="136"/>
      <c r="H42" s="136"/>
      <c r="I42" s="136"/>
      <c r="J42" s="136">
        <f>SUM(H43:H44)</f>
        <v>653</v>
      </c>
      <c r="K42" s="154" t="s">
        <v>27</v>
      </c>
    </row>
    <row r="43" spans="1:11" ht="39.950000000000003" customHeight="1">
      <c r="A43" s="153"/>
      <c r="B43" s="116" t="s">
        <v>191</v>
      </c>
      <c r="C43" s="134"/>
      <c r="D43" s="134"/>
      <c r="E43" s="136"/>
      <c r="F43" s="136"/>
      <c r="G43" s="136"/>
      <c r="H43" s="136">
        <v>340</v>
      </c>
      <c r="I43" s="136"/>
      <c r="J43" s="136"/>
      <c r="K43" s="158"/>
    </row>
    <row r="44" spans="1:11" ht="39.950000000000003" customHeight="1">
      <c r="A44" s="153"/>
      <c r="B44" s="116" t="s">
        <v>192</v>
      </c>
      <c r="C44" s="134"/>
      <c r="D44" s="134"/>
      <c r="E44" s="136"/>
      <c r="F44" s="136"/>
      <c r="G44" s="136"/>
      <c r="H44" s="136">
        <v>313</v>
      </c>
      <c r="I44" s="136"/>
      <c r="J44" s="136"/>
      <c r="K44" s="158"/>
    </row>
    <row r="45" spans="1:11" ht="39.950000000000003" customHeight="1">
      <c r="A45" s="153" t="s">
        <v>313</v>
      </c>
      <c r="B45" s="116" t="s">
        <v>194</v>
      </c>
      <c r="C45" s="145"/>
      <c r="D45" s="145"/>
      <c r="E45" s="136"/>
      <c r="F45" s="136"/>
      <c r="G45" s="136"/>
      <c r="H45" s="136"/>
      <c r="I45" s="136"/>
      <c r="J45" s="136">
        <f>H46</f>
        <v>275</v>
      </c>
      <c r="K45" s="154" t="s">
        <v>27</v>
      </c>
    </row>
    <row r="46" spans="1:11" ht="39.950000000000003" customHeight="1">
      <c r="A46" s="153"/>
      <c r="B46" s="116" t="s">
        <v>193</v>
      </c>
      <c r="C46" s="134"/>
      <c r="D46" s="134"/>
      <c r="E46" s="136"/>
      <c r="F46" s="136"/>
      <c r="G46" s="136"/>
      <c r="H46" s="136">
        <v>275</v>
      </c>
      <c r="I46" s="136"/>
      <c r="J46" s="136"/>
      <c r="K46" s="158"/>
    </row>
    <row r="47" spans="1:11" ht="39.950000000000003" customHeight="1">
      <c r="A47" s="156" t="s">
        <v>177</v>
      </c>
      <c r="B47" s="118" t="s">
        <v>29</v>
      </c>
      <c r="C47" s="118"/>
      <c r="D47" s="118"/>
      <c r="E47" s="118"/>
      <c r="F47" s="118"/>
      <c r="G47" s="118"/>
      <c r="H47" s="118"/>
      <c r="I47" s="118"/>
      <c r="J47" s="118"/>
      <c r="K47" s="157"/>
    </row>
    <row r="48" spans="1:11" ht="45" customHeight="1">
      <c r="A48" s="153" t="s">
        <v>314</v>
      </c>
      <c r="B48" s="116" t="s">
        <v>124</v>
      </c>
      <c r="C48" s="145"/>
      <c r="D48" s="145"/>
      <c r="E48" s="145"/>
      <c r="F48" s="145"/>
      <c r="G48" s="145"/>
      <c r="H48" s="145"/>
      <c r="I48" s="145"/>
      <c r="J48" s="145">
        <f>SUM(G49:G51)</f>
        <v>24.31</v>
      </c>
      <c r="K48" s="158" t="s">
        <v>25</v>
      </c>
    </row>
    <row r="49" spans="1:11" ht="39.950000000000003" customHeight="1">
      <c r="A49" s="153"/>
      <c r="B49" s="116" t="s">
        <v>195</v>
      </c>
      <c r="C49" s="134"/>
      <c r="D49" s="134"/>
      <c r="E49" s="126"/>
      <c r="F49" s="136"/>
      <c r="G49" s="145">
        <v>2.2599999999999998</v>
      </c>
      <c r="H49" s="115"/>
      <c r="I49" s="115"/>
      <c r="J49" s="145"/>
      <c r="K49" s="158"/>
    </row>
    <row r="50" spans="1:11" ht="39.950000000000003" customHeight="1">
      <c r="A50" s="153"/>
      <c r="B50" s="116" t="s">
        <v>196</v>
      </c>
      <c r="C50" s="134"/>
      <c r="D50" s="134"/>
      <c r="E50" s="126"/>
      <c r="F50" s="136"/>
      <c r="G50" s="145">
        <v>5.22</v>
      </c>
      <c r="H50" s="115"/>
      <c r="I50" s="115"/>
      <c r="J50" s="145"/>
      <c r="K50" s="158"/>
    </row>
    <row r="51" spans="1:11" ht="39.950000000000003" customHeight="1">
      <c r="A51" s="153"/>
      <c r="B51" s="116" t="s">
        <v>197</v>
      </c>
      <c r="C51" s="134"/>
      <c r="D51" s="134"/>
      <c r="E51" s="126"/>
      <c r="F51" s="136"/>
      <c r="G51" s="145">
        <v>16.829999999999998</v>
      </c>
      <c r="H51" s="115"/>
      <c r="I51" s="115"/>
      <c r="J51" s="145"/>
      <c r="K51" s="158"/>
    </row>
    <row r="52" spans="1:11" ht="51.75" customHeight="1">
      <c r="A52" s="153" t="s">
        <v>315</v>
      </c>
      <c r="B52" s="116" t="s">
        <v>125</v>
      </c>
      <c r="C52" s="145"/>
      <c r="D52" s="145"/>
      <c r="E52" s="145"/>
      <c r="F52" s="145"/>
      <c r="G52" s="145"/>
      <c r="H52" s="145"/>
      <c r="I52" s="145"/>
      <c r="J52" s="145">
        <f>SUM(F53:F55)</f>
        <v>239.76000000000002</v>
      </c>
      <c r="K52" s="158" t="s">
        <v>22</v>
      </c>
    </row>
    <row r="53" spans="1:11" ht="39.950000000000003" customHeight="1">
      <c r="A53" s="153"/>
      <c r="B53" s="116" t="s">
        <v>195</v>
      </c>
      <c r="C53" s="134"/>
      <c r="D53" s="134"/>
      <c r="E53" s="126"/>
      <c r="F53" s="136">
        <v>37.700000000000003</v>
      </c>
      <c r="G53" s="145"/>
      <c r="H53" s="115"/>
      <c r="I53" s="115"/>
      <c r="J53" s="145"/>
      <c r="K53" s="158"/>
    </row>
    <row r="54" spans="1:11" ht="39.950000000000003" customHeight="1">
      <c r="A54" s="153"/>
      <c r="B54" s="116" t="s">
        <v>196</v>
      </c>
      <c r="C54" s="134"/>
      <c r="D54" s="134"/>
      <c r="E54" s="126"/>
      <c r="F54" s="136">
        <v>61.82</v>
      </c>
      <c r="G54" s="145"/>
      <c r="H54" s="115"/>
      <c r="I54" s="115"/>
      <c r="J54" s="145"/>
      <c r="K54" s="158"/>
    </row>
    <row r="55" spans="1:11" ht="39.950000000000003" customHeight="1">
      <c r="A55" s="153"/>
      <c r="B55" s="116" t="s">
        <v>197</v>
      </c>
      <c r="C55" s="134"/>
      <c r="D55" s="134"/>
      <c r="E55" s="126"/>
      <c r="F55" s="136">
        <v>140.24</v>
      </c>
      <c r="G55" s="145"/>
      <c r="H55" s="115"/>
      <c r="I55" s="115"/>
      <c r="J55" s="145"/>
      <c r="K55" s="158"/>
    </row>
    <row r="56" spans="1:11" ht="39.950000000000003" customHeight="1">
      <c r="A56" s="153" t="s">
        <v>316</v>
      </c>
      <c r="B56" s="116" t="s">
        <v>120</v>
      </c>
      <c r="C56" s="145"/>
      <c r="D56" s="145"/>
      <c r="E56" s="145"/>
      <c r="F56" s="145"/>
      <c r="G56" s="145"/>
      <c r="H56" s="145"/>
      <c r="I56" s="145"/>
      <c r="J56" s="145">
        <f>H57</f>
        <v>48</v>
      </c>
      <c r="K56" s="158" t="s">
        <v>27</v>
      </c>
    </row>
    <row r="57" spans="1:11" ht="39.950000000000003" customHeight="1">
      <c r="A57" s="153"/>
      <c r="B57" s="116" t="s">
        <v>199</v>
      </c>
      <c r="C57" s="145"/>
      <c r="D57" s="145"/>
      <c r="E57" s="145"/>
      <c r="F57" s="145"/>
      <c r="G57" s="145"/>
      <c r="H57" s="145">
        <v>48</v>
      </c>
      <c r="I57" s="145"/>
      <c r="J57" s="145"/>
      <c r="K57" s="158"/>
    </row>
    <row r="58" spans="1:11" ht="39.950000000000003" customHeight="1">
      <c r="A58" s="153" t="s">
        <v>317</v>
      </c>
      <c r="B58" s="116" t="s">
        <v>121</v>
      </c>
      <c r="C58" s="145"/>
      <c r="D58" s="145"/>
      <c r="E58" s="145"/>
      <c r="F58" s="145"/>
      <c r="G58" s="145"/>
      <c r="H58" s="145"/>
      <c r="I58" s="145"/>
      <c r="J58" s="145">
        <f>SUM(H59:H60)</f>
        <v>1003</v>
      </c>
      <c r="K58" s="158" t="s">
        <v>27</v>
      </c>
    </row>
    <row r="59" spans="1:11" ht="39.950000000000003" customHeight="1">
      <c r="A59" s="153"/>
      <c r="B59" s="116" t="s">
        <v>198</v>
      </c>
      <c r="C59" s="145"/>
      <c r="D59" s="145"/>
      <c r="E59" s="145"/>
      <c r="F59" s="145"/>
      <c r="G59" s="145"/>
      <c r="H59" s="145">
        <v>853</v>
      </c>
      <c r="I59" s="145"/>
      <c r="J59" s="145"/>
      <c r="K59" s="158"/>
    </row>
    <row r="60" spans="1:11" ht="39.950000000000003" customHeight="1">
      <c r="A60" s="153"/>
      <c r="B60" s="116" t="s">
        <v>199</v>
      </c>
      <c r="C60" s="145"/>
      <c r="D60" s="145"/>
      <c r="E60" s="145"/>
      <c r="F60" s="145"/>
      <c r="G60" s="145"/>
      <c r="H60" s="145">
        <v>150</v>
      </c>
      <c r="I60" s="145"/>
      <c r="J60" s="145"/>
      <c r="K60" s="158"/>
    </row>
    <row r="61" spans="1:11" ht="39.950000000000003" customHeight="1">
      <c r="A61" s="153" t="s">
        <v>318</v>
      </c>
      <c r="B61" s="116" t="s">
        <v>122</v>
      </c>
      <c r="C61" s="145"/>
      <c r="D61" s="145"/>
      <c r="E61" s="145"/>
      <c r="F61" s="145"/>
      <c r="G61" s="145"/>
      <c r="H61" s="145"/>
      <c r="I61" s="145"/>
      <c r="J61" s="145">
        <f>SUM(H62:H62)</f>
        <v>504</v>
      </c>
      <c r="K61" s="154" t="s">
        <v>27</v>
      </c>
    </row>
    <row r="62" spans="1:11" ht="39.950000000000003" customHeight="1">
      <c r="A62" s="153"/>
      <c r="B62" s="116" t="s">
        <v>199</v>
      </c>
      <c r="C62" s="145"/>
      <c r="D62" s="145"/>
      <c r="E62" s="145"/>
      <c r="F62" s="145"/>
      <c r="G62" s="145"/>
      <c r="H62" s="145">
        <v>504</v>
      </c>
      <c r="I62" s="145"/>
      <c r="J62" s="145"/>
      <c r="K62" s="158"/>
    </row>
    <row r="63" spans="1:11" ht="39.950000000000003" customHeight="1">
      <c r="A63" s="148">
        <v>5</v>
      </c>
      <c r="B63" s="113" t="s">
        <v>87</v>
      </c>
      <c r="C63" s="113"/>
      <c r="D63" s="113"/>
      <c r="E63" s="113"/>
      <c r="F63" s="113"/>
      <c r="G63" s="113"/>
      <c r="H63" s="113"/>
      <c r="I63" s="113"/>
      <c r="J63" s="113"/>
      <c r="K63" s="149"/>
    </row>
    <row r="64" spans="1:11" ht="51.75" customHeight="1">
      <c r="A64" s="159" t="s">
        <v>319</v>
      </c>
      <c r="B64" s="120" t="s">
        <v>126</v>
      </c>
      <c r="C64" s="145"/>
      <c r="D64" s="145"/>
      <c r="E64" s="145"/>
      <c r="F64" s="137"/>
      <c r="G64" s="145"/>
      <c r="H64" s="145"/>
      <c r="I64" s="145"/>
      <c r="J64" s="137">
        <f>SUM(F65:F75)</f>
        <v>148.57149999999999</v>
      </c>
      <c r="K64" s="160" t="s">
        <v>22</v>
      </c>
    </row>
    <row r="65" spans="1:11" ht="39.950000000000003" customHeight="1">
      <c r="A65" s="159"/>
      <c r="B65" s="122" t="s">
        <v>212</v>
      </c>
      <c r="C65" s="145"/>
      <c r="D65" s="145"/>
      <c r="E65" s="145">
        <v>5.9</v>
      </c>
      <c r="F65" s="137">
        <f>E65*I65</f>
        <v>14.75</v>
      </c>
      <c r="G65" s="145"/>
      <c r="H65" s="145"/>
      <c r="I65" s="145">
        <v>2.5</v>
      </c>
      <c r="J65" s="137"/>
      <c r="K65" s="160"/>
    </row>
    <row r="66" spans="1:11" ht="39.950000000000003" customHeight="1">
      <c r="A66" s="159"/>
      <c r="B66" s="122" t="s">
        <v>213</v>
      </c>
      <c r="C66" s="145"/>
      <c r="D66" s="145"/>
      <c r="E66" s="146">
        <v>7.55</v>
      </c>
      <c r="F66" s="137">
        <f>E66*I66-(3*2.2)</f>
        <v>12.274999999999999</v>
      </c>
      <c r="G66" s="145"/>
      <c r="H66" s="145"/>
      <c r="I66" s="145">
        <v>2.5</v>
      </c>
      <c r="J66" s="137"/>
      <c r="K66" s="160"/>
    </row>
    <row r="67" spans="1:11" ht="39.950000000000003" customHeight="1">
      <c r="A67" s="159"/>
      <c r="B67" s="122" t="s">
        <v>214</v>
      </c>
      <c r="C67" s="145"/>
      <c r="D67" s="145"/>
      <c r="E67" s="145">
        <v>7.55</v>
      </c>
      <c r="F67" s="137">
        <f>E67*I67-(1.65*2)-(1.68)</f>
        <v>13.895</v>
      </c>
      <c r="G67" s="145"/>
      <c r="H67" s="145"/>
      <c r="I67" s="145">
        <v>2.5</v>
      </c>
      <c r="J67" s="137"/>
      <c r="K67" s="160"/>
    </row>
    <row r="68" spans="1:11" ht="39.950000000000003" customHeight="1">
      <c r="A68" s="159"/>
      <c r="B68" s="122" t="s">
        <v>215</v>
      </c>
      <c r="C68" s="145"/>
      <c r="D68" s="145"/>
      <c r="E68" s="145">
        <v>1.95</v>
      </c>
      <c r="F68" s="137">
        <f>E68*I68-(1.4)</f>
        <v>3.4750000000000001</v>
      </c>
      <c r="G68" s="145"/>
      <c r="H68" s="145"/>
      <c r="I68" s="145">
        <v>2.5</v>
      </c>
      <c r="J68" s="137"/>
      <c r="K68" s="160"/>
    </row>
    <row r="69" spans="1:11" ht="39.950000000000003" customHeight="1">
      <c r="A69" s="159"/>
      <c r="B69" s="122" t="s">
        <v>216</v>
      </c>
      <c r="C69" s="145"/>
      <c r="D69" s="145"/>
      <c r="E69" s="145">
        <v>8</v>
      </c>
      <c r="F69" s="137">
        <f>E69*I69-(1.89)</f>
        <v>18.11</v>
      </c>
      <c r="G69" s="145"/>
      <c r="H69" s="145"/>
      <c r="I69" s="145">
        <v>2.5</v>
      </c>
      <c r="J69" s="137"/>
      <c r="K69" s="160"/>
    </row>
    <row r="70" spans="1:11" ht="39.950000000000003" customHeight="1">
      <c r="A70" s="159"/>
      <c r="B70" s="122" t="s">
        <v>217</v>
      </c>
      <c r="C70" s="145"/>
      <c r="D70" s="145"/>
      <c r="E70" s="145">
        <v>5.2</v>
      </c>
      <c r="F70" s="137">
        <f>E70*I70-(1.68)</f>
        <v>11.32</v>
      </c>
      <c r="G70" s="145"/>
      <c r="H70" s="145"/>
      <c r="I70" s="145">
        <v>2.5</v>
      </c>
      <c r="J70" s="137"/>
      <c r="K70" s="160"/>
    </row>
    <row r="71" spans="1:11" ht="39.950000000000003" customHeight="1">
      <c r="A71" s="159"/>
      <c r="B71" s="122" t="s">
        <v>218</v>
      </c>
      <c r="C71" s="145"/>
      <c r="D71" s="145"/>
      <c r="E71" s="145">
        <v>5.125</v>
      </c>
      <c r="F71" s="137">
        <f>E71*I71-(1.4)-(1.05)</f>
        <v>10.362499999999999</v>
      </c>
      <c r="G71" s="145"/>
      <c r="H71" s="145"/>
      <c r="I71" s="145">
        <v>2.5</v>
      </c>
      <c r="J71" s="137"/>
      <c r="K71" s="160"/>
    </row>
    <row r="72" spans="1:11" ht="39.950000000000003" customHeight="1">
      <c r="A72" s="159"/>
      <c r="B72" s="122" t="s">
        <v>219</v>
      </c>
      <c r="C72" s="145"/>
      <c r="D72" s="145"/>
      <c r="E72" s="145">
        <v>5.85</v>
      </c>
      <c r="F72" s="137">
        <f>E72*I72-(1.65)-(1.68)</f>
        <v>11.295</v>
      </c>
      <c r="G72" s="145"/>
      <c r="H72" s="145"/>
      <c r="I72" s="145">
        <v>2.5</v>
      </c>
      <c r="J72" s="137"/>
      <c r="K72" s="160"/>
    </row>
    <row r="73" spans="1:11" ht="39.950000000000003" customHeight="1">
      <c r="A73" s="159"/>
      <c r="B73" s="122" t="s">
        <v>220</v>
      </c>
      <c r="C73" s="145"/>
      <c r="D73" s="145"/>
      <c r="E73" s="145">
        <v>10.65</v>
      </c>
      <c r="F73" s="137">
        <f>E73*I73-(6.3)-(0.82)</f>
        <v>19.504999999999999</v>
      </c>
      <c r="G73" s="145"/>
      <c r="H73" s="145"/>
      <c r="I73" s="145">
        <v>2.5</v>
      </c>
      <c r="J73" s="137"/>
      <c r="K73" s="160"/>
    </row>
    <row r="74" spans="1:11" ht="39.950000000000003" customHeight="1">
      <c r="A74" s="159"/>
      <c r="B74" s="122" t="s">
        <v>221</v>
      </c>
      <c r="C74" s="145"/>
      <c r="D74" s="145"/>
      <c r="E74" s="145">
        <v>10.6</v>
      </c>
      <c r="F74" s="137">
        <f>E74*I74-(1.89*2)-(1.05*2)</f>
        <v>23.587999999999994</v>
      </c>
      <c r="G74" s="145"/>
      <c r="H74" s="145"/>
      <c r="I74" s="145">
        <v>2.78</v>
      </c>
      <c r="J74" s="137"/>
      <c r="K74" s="160"/>
    </row>
    <row r="75" spans="1:11" ht="39.950000000000003" customHeight="1">
      <c r="A75" s="159"/>
      <c r="B75" s="122" t="s">
        <v>222</v>
      </c>
      <c r="C75" s="145"/>
      <c r="D75" s="145"/>
      <c r="E75" s="145">
        <v>4.2</v>
      </c>
      <c r="F75" s="137">
        <f>E75*I75-(1.68)</f>
        <v>9.9960000000000004</v>
      </c>
      <c r="G75" s="145"/>
      <c r="H75" s="145"/>
      <c r="I75" s="145">
        <v>2.78</v>
      </c>
      <c r="J75" s="137"/>
      <c r="K75" s="160"/>
    </row>
    <row r="76" spans="1:11" ht="39.950000000000003" customHeight="1">
      <c r="A76" s="148">
        <v>6</v>
      </c>
      <c r="B76" s="113" t="s">
        <v>88</v>
      </c>
      <c r="C76" s="113"/>
      <c r="D76" s="113"/>
      <c r="E76" s="113"/>
      <c r="F76" s="113"/>
      <c r="G76" s="113"/>
      <c r="H76" s="113"/>
      <c r="I76" s="113"/>
      <c r="J76" s="113"/>
      <c r="K76" s="149"/>
    </row>
    <row r="77" spans="1:11" ht="52.5" customHeight="1">
      <c r="A77" s="198" t="s">
        <v>320</v>
      </c>
      <c r="B77" s="122" t="s">
        <v>414</v>
      </c>
      <c r="C77" s="137"/>
      <c r="D77" s="137"/>
      <c r="E77" s="145"/>
      <c r="F77" s="145"/>
      <c r="G77" s="145"/>
      <c r="H77" s="145"/>
      <c r="I77" s="145"/>
      <c r="J77" s="137">
        <f>C78</f>
        <v>4</v>
      </c>
      <c r="K77" s="160" t="s">
        <v>35</v>
      </c>
    </row>
    <row r="78" spans="1:11" ht="30" customHeight="1">
      <c r="A78" s="198"/>
      <c r="B78" s="122" t="s">
        <v>451</v>
      </c>
      <c r="C78" s="137">
        <v>4</v>
      </c>
      <c r="D78" s="137"/>
      <c r="E78" s="145"/>
      <c r="F78" s="145"/>
      <c r="G78" s="145"/>
      <c r="H78" s="145"/>
      <c r="I78" s="145"/>
      <c r="J78" s="137"/>
      <c r="K78" s="160"/>
    </row>
    <row r="79" spans="1:11" ht="45" customHeight="1">
      <c r="A79" s="198" t="s">
        <v>321</v>
      </c>
      <c r="B79" s="123" t="s">
        <v>127</v>
      </c>
      <c r="C79" s="137"/>
      <c r="D79" s="137"/>
      <c r="E79" s="145"/>
      <c r="F79" s="145"/>
      <c r="G79" s="145"/>
      <c r="H79" s="145"/>
      <c r="I79" s="145"/>
      <c r="J79" s="137">
        <f>C80</f>
        <v>4</v>
      </c>
      <c r="K79" s="160" t="s">
        <v>35</v>
      </c>
    </row>
    <row r="80" spans="1:11" ht="30" customHeight="1">
      <c r="A80" s="198"/>
      <c r="B80" s="122" t="s">
        <v>451</v>
      </c>
      <c r="C80" s="137">
        <v>4</v>
      </c>
      <c r="D80" s="137"/>
      <c r="E80" s="145"/>
      <c r="F80" s="145"/>
      <c r="G80" s="145"/>
      <c r="H80" s="145"/>
      <c r="I80" s="145"/>
      <c r="J80" s="137"/>
      <c r="K80" s="160"/>
    </row>
    <row r="81" spans="1:11" ht="52.5" customHeight="1">
      <c r="A81" s="159" t="s">
        <v>322</v>
      </c>
      <c r="B81" s="122" t="s">
        <v>415</v>
      </c>
      <c r="C81" s="137"/>
      <c r="D81" s="137"/>
      <c r="E81" s="145"/>
      <c r="F81" s="145"/>
      <c r="G81" s="145"/>
      <c r="H81" s="145"/>
      <c r="I81" s="145"/>
      <c r="J81" s="137">
        <f>C82</f>
        <v>3</v>
      </c>
      <c r="K81" s="160" t="s">
        <v>35</v>
      </c>
    </row>
    <row r="82" spans="1:11" ht="30" customHeight="1">
      <c r="A82" s="159"/>
      <c r="B82" s="122" t="s">
        <v>451</v>
      </c>
      <c r="C82" s="137">
        <v>3</v>
      </c>
      <c r="D82" s="137"/>
      <c r="E82" s="145"/>
      <c r="F82" s="145"/>
      <c r="G82" s="145"/>
      <c r="H82" s="145"/>
      <c r="I82" s="145"/>
      <c r="J82" s="137"/>
      <c r="K82" s="160"/>
    </row>
    <row r="83" spans="1:11" ht="41.25" customHeight="1">
      <c r="A83" s="187" t="s">
        <v>323</v>
      </c>
      <c r="B83" s="123" t="s">
        <v>416</v>
      </c>
      <c r="C83" s="137"/>
      <c r="D83" s="137"/>
      <c r="E83" s="145"/>
      <c r="F83" s="145"/>
      <c r="G83" s="145"/>
      <c r="H83" s="145"/>
      <c r="I83" s="145"/>
      <c r="J83" s="137">
        <f>C84</f>
        <v>3</v>
      </c>
      <c r="K83" s="160" t="s">
        <v>35</v>
      </c>
    </row>
    <row r="84" spans="1:11" ht="30" customHeight="1">
      <c r="A84" s="159"/>
      <c r="B84" s="122" t="s">
        <v>451</v>
      </c>
      <c r="C84" s="137">
        <v>3</v>
      </c>
      <c r="D84" s="137"/>
      <c r="E84" s="145"/>
      <c r="F84" s="145"/>
      <c r="G84" s="145"/>
      <c r="H84" s="145"/>
      <c r="I84" s="145"/>
      <c r="J84" s="137"/>
      <c r="K84" s="160"/>
    </row>
    <row r="85" spans="1:11" ht="41.25" customHeight="1">
      <c r="A85" s="187" t="s">
        <v>324</v>
      </c>
      <c r="B85" s="123" t="s">
        <v>168</v>
      </c>
      <c r="C85" s="137"/>
      <c r="D85" s="137"/>
      <c r="E85" s="145"/>
      <c r="F85" s="145"/>
      <c r="G85" s="145"/>
      <c r="H85" s="145"/>
      <c r="I85" s="145"/>
      <c r="J85" s="137">
        <f>J86+J87</f>
        <v>17.64</v>
      </c>
      <c r="K85" s="160" t="s">
        <v>23</v>
      </c>
    </row>
    <row r="86" spans="1:11" ht="30" customHeight="1">
      <c r="A86" s="159"/>
      <c r="B86" s="122" t="s">
        <v>452</v>
      </c>
      <c r="C86" s="137">
        <v>3</v>
      </c>
      <c r="D86" s="137"/>
      <c r="E86" s="145">
        <f>2.1*1.2</f>
        <v>2.52</v>
      </c>
      <c r="F86" s="145"/>
      <c r="G86" s="145"/>
      <c r="H86" s="145"/>
      <c r="I86" s="145"/>
      <c r="J86" s="137">
        <f>E86*C86</f>
        <v>7.5600000000000005</v>
      </c>
      <c r="K86" s="160"/>
    </row>
    <row r="87" spans="1:11" ht="35.1" customHeight="1">
      <c r="A87" s="159"/>
      <c r="B87" s="122" t="s">
        <v>453</v>
      </c>
      <c r="C87" s="137">
        <v>4</v>
      </c>
      <c r="D87" s="137"/>
      <c r="E87" s="145">
        <f>2.1*1.2</f>
        <v>2.52</v>
      </c>
      <c r="F87" s="145"/>
      <c r="G87" s="145"/>
      <c r="H87" s="145"/>
      <c r="I87" s="145"/>
      <c r="J87" s="137">
        <f>E87*C87</f>
        <v>10.08</v>
      </c>
      <c r="K87" s="160"/>
    </row>
    <row r="88" spans="1:11" ht="39.950000000000003" customHeight="1">
      <c r="A88" s="148">
        <v>7</v>
      </c>
      <c r="B88" s="113" t="s">
        <v>89</v>
      </c>
      <c r="C88" s="113"/>
      <c r="D88" s="113"/>
      <c r="E88" s="113"/>
      <c r="F88" s="113"/>
      <c r="G88" s="113"/>
      <c r="H88" s="113"/>
      <c r="I88" s="113"/>
      <c r="J88" s="113"/>
      <c r="K88" s="149"/>
    </row>
    <row r="89" spans="1:11" ht="39.950000000000003" customHeight="1">
      <c r="A89" s="198" t="s">
        <v>200</v>
      </c>
      <c r="B89" s="122" t="s">
        <v>128</v>
      </c>
      <c r="C89" s="137"/>
      <c r="D89" s="137"/>
      <c r="E89" s="145"/>
      <c r="F89" s="145"/>
      <c r="G89" s="145"/>
      <c r="H89" s="145"/>
      <c r="I89" s="145"/>
      <c r="J89" s="137">
        <f>F90</f>
        <v>4.2699999999999996</v>
      </c>
      <c r="K89" s="160" t="s">
        <v>22</v>
      </c>
    </row>
    <row r="90" spans="1:11" ht="39.950000000000003" customHeight="1">
      <c r="A90" s="198"/>
      <c r="B90" s="122" t="s">
        <v>451</v>
      </c>
      <c r="C90" s="137"/>
      <c r="D90" s="137"/>
      <c r="E90" s="145"/>
      <c r="F90" s="145">
        <v>4.2699999999999996</v>
      </c>
      <c r="G90" s="145"/>
      <c r="H90" s="145"/>
      <c r="I90" s="145"/>
      <c r="J90" s="137"/>
      <c r="K90" s="160"/>
    </row>
    <row r="91" spans="1:11" ht="39.950000000000003" customHeight="1">
      <c r="A91" s="198" t="s">
        <v>201</v>
      </c>
      <c r="B91" s="123" t="s">
        <v>129</v>
      </c>
      <c r="C91" s="137"/>
      <c r="D91" s="137"/>
      <c r="E91" s="145"/>
      <c r="F91" s="145"/>
      <c r="G91" s="145"/>
      <c r="H91" s="145"/>
      <c r="I91" s="145"/>
      <c r="J91" s="137">
        <f>F92</f>
        <v>9.9</v>
      </c>
      <c r="K91" s="160" t="s">
        <v>22</v>
      </c>
    </row>
    <row r="92" spans="1:11" ht="39.950000000000003" customHeight="1">
      <c r="A92" s="198"/>
      <c r="B92" s="122" t="s">
        <v>451</v>
      </c>
      <c r="C92" s="137"/>
      <c r="D92" s="137"/>
      <c r="E92" s="145"/>
      <c r="F92" s="145">
        <v>9.9</v>
      </c>
      <c r="G92" s="145"/>
      <c r="H92" s="145"/>
      <c r="I92" s="145"/>
      <c r="J92" s="137"/>
      <c r="K92" s="160"/>
    </row>
    <row r="93" spans="1:11" ht="39.950000000000003" customHeight="1">
      <c r="A93" s="198" t="s">
        <v>202</v>
      </c>
      <c r="B93" s="123" t="s">
        <v>205</v>
      </c>
      <c r="C93" s="137"/>
      <c r="D93" s="137"/>
      <c r="E93" s="145"/>
      <c r="F93" s="145"/>
      <c r="G93" s="145"/>
      <c r="H93" s="145"/>
      <c r="I93" s="145"/>
      <c r="J93" s="137">
        <f>F94</f>
        <v>1.65</v>
      </c>
      <c r="K93" s="160" t="s">
        <v>22</v>
      </c>
    </row>
    <row r="94" spans="1:11" ht="39.950000000000003" customHeight="1">
      <c r="A94" s="198"/>
      <c r="B94" s="122" t="s">
        <v>451</v>
      </c>
      <c r="C94" s="137"/>
      <c r="D94" s="137"/>
      <c r="E94" s="145"/>
      <c r="F94" s="145">
        <v>1.65</v>
      </c>
      <c r="G94" s="145"/>
      <c r="H94" s="145"/>
      <c r="I94" s="145"/>
      <c r="J94" s="137"/>
      <c r="K94" s="160"/>
    </row>
    <row r="95" spans="1:11" ht="39.950000000000003" customHeight="1">
      <c r="A95" s="198" t="s">
        <v>203</v>
      </c>
      <c r="B95" s="123" t="s">
        <v>130</v>
      </c>
      <c r="C95" s="137"/>
      <c r="D95" s="137"/>
      <c r="E95" s="145"/>
      <c r="F95" s="145"/>
      <c r="G95" s="145"/>
      <c r="H95" s="145"/>
      <c r="I95" s="145"/>
      <c r="J95" s="137">
        <f>F96</f>
        <v>7.12</v>
      </c>
      <c r="K95" s="160" t="s">
        <v>22</v>
      </c>
    </row>
    <row r="96" spans="1:11" ht="39.950000000000003" customHeight="1">
      <c r="A96" s="198"/>
      <c r="B96" s="122" t="s">
        <v>451</v>
      </c>
      <c r="C96" s="137"/>
      <c r="D96" s="137"/>
      <c r="E96" s="145"/>
      <c r="F96" s="145">
        <v>7.12</v>
      </c>
      <c r="G96" s="145"/>
      <c r="H96" s="145"/>
      <c r="I96" s="145"/>
      <c r="J96" s="137"/>
      <c r="K96" s="160"/>
    </row>
    <row r="97" spans="1:11" ht="39.950000000000003" customHeight="1">
      <c r="A97" s="198" t="s">
        <v>204</v>
      </c>
      <c r="B97" s="123" t="s">
        <v>131</v>
      </c>
      <c r="C97" s="145"/>
      <c r="D97" s="145"/>
      <c r="E97" s="145"/>
      <c r="F97" s="137"/>
      <c r="G97" s="145"/>
      <c r="H97" s="145"/>
      <c r="I97" s="145"/>
      <c r="J97" s="134">
        <f>F98</f>
        <v>2.88</v>
      </c>
      <c r="K97" s="160" t="s">
        <v>22</v>
      </c>
    </row>
    <row r="98" spans="1:11" ht="39.950000000000003" customHeight="1">
      <c r="A98" s="198"/>
      <c r="B98" s="122" t="s">
        <v>451</v>
      </c>
      <c r="C98" s="145"/>
      <c r="D98" s="145"/>
      <c r="E98" s="145"/>
      <c r="F98" s="137">
        <v>2.88</v>
      </c>
      <c r="G98" s="145"/>
      <c r="H98" s="145"/>
      <c r="I98" s="145"/>
      <c r="J98" s="134"/>
      <c r="K98" s="160"/>
    </row>
    <row r="99" spans="1:11" ht="39.950000000000003" customHeight="1">
      <c r="A99" s="148">
        <v>8</v>
      </c>
      <c r="B99" s="113" t="s">
        <v>90</v>
      </c>
      <c r="C99" s="113"/>
      <c r="D99" s="113"/>
      <c r="E99" s="113"/>
      <c r="F99" s="113"/>
      <c r="G99" s="113"/>
      <c r="H99" s="113"/>
      <c r="I99" s="113"/>
      <c r="J99" s="113"/>
      <c r="K99" s="149"/>
    </row>
    <row r="100" spans="1:11" ht="39.950000000000003" customHeight="1">
      <c r="A100" s="159" t="s">
        <v>206</v>
      </c>
      <c r="B100" s="123" t="s">
        <v>132</v>
      </c>
      <c r="C100" s="137"/>
      <c r="D100" s="137"/>
      <c r="E100" s="145"/>
      <c r="F100" s="145"/>
      <c r="G100" s="145"/>
      <c r="H100" s="145"/>
      <c r="I100" s="145"/>
      <c r="J100" s="137">
        <f>SUM(F101:F103)</f>
        <v>15.82</v>
      </c>
      <c r="K100" s="160" t="s">
        <v>22</v>
      </c>
    </row>
    <row r="101" spans="1:11" ht="39.950000000000003" customHeight="1">
      <c r="A101" s="159"/>
      <c r="B101" s="123" t="s">
        <v>208</v>
      </c>
      <c r="C101" s="137"/>
      <c r="D101" s="137"/>
      <c r="E101" s="145"/>
      <c r="F101" s="145">
        <f>J89</f>
        <v>4.2699999999999996</v>
      </c>
      <c r="G101" s="145"/>
      <c r="H101" s="145"/>
      <c r="I101" s="145"/>
      <c r="J101" s="137"/>
      <c r="K101" s="160"/>
    </row>
    <row r="102" spans="1:11" ht="39.950000000000003" customHeight="1">
      <c r="A102" s="159"/>
      <c r="B102" s="123" t="s">
        <v>209</v>
      </c>
      <c r="C102" s="137"/>
      <c r="D102" s="137"/>
      <c r="E102" s="145"/>
      <c r="F102" s="145">
        <f>J91</f>
        <v>9.9</v>
      </c>
      <c r="G102" s="145"/>
      <c r="H102" s="145"/>
      <c r="I102" s="145"/>
      <c r="J102" s="137"/>
      <c r="K102" s="160"/>
    </row>
    <row r="103" spans="1:11" ht="39.950000000000003" customHeight="1">
      <c r="A103" s="159"/>
      <c r="B103" s="123" t="s">
        <v>205</v>
      </c>
      <c r="C103" s="137"/>
      <c r="D103" s="137"/>
      <c r="E103" s="145"/>
      <c r="F103" s="145">
        <f>J93</f>
        <v>1.65</v>
      </c>
      <c r="G103" s="145"/>
      <c r="H103" s="145"/>
      <c r="I103" s="145"/>
      <c r="J103" s="137"/>
      <c r="K103" s="160"/>
    </row>
    <row r="104" spans="1:11" ht="39.950000000000003" customHeight="1">
      <c r="A104" s="159" t="s">
        <v>207</v>
      </c>
      <c r="B104" s="123" t="s">
        <v>163</v>
      </c>
      <c r="C104" s="137"/>
      <c r="D104" s="137"/>
      <c r="E104" s="145"/>
      <c r="F104" s="145"/>
      <c r="G104" s="145"/>
      <c r="H104" s="145"/>
      <c r="I104" s="145"/>
      <c r="J104" s="137">
        <f>SUM(F105:F106)</f>
        <v>0.6</v>
      </c>
      <c r="K104" s="160" t="s">
        <v>22</v>
      </c>
    </row>
    <row r="105" spans="1:11" ht="39.950000000000003" customHeight="1">
      <c r="A105" s="159"/>
      <c r="B105" s="123" t="s">
        <v>210</v>
      </c>
      <c r="C105" s="137">
        <v>1</v>
      </c>
      <c r="D105" s="137"/>
      <c r="E105" s="145"/>
      <c r="F105" s="145">
        <v>0.3</v>
      </c>
      <c r="G105" s="145"/>
      <c r="H105" s="145"/>
      <c r="I105" s="145"/>
      <c r="J105" s="137"/>
      <c r="K105" s="160"/>
    </row>
    <row r="106" spans="1:11" ht="39.950000000000003" customHeight="1">
      <c r="A106" s="159"/>
      <c r="B106" s="123" t="s">
        <v>211</v>
      </c>
      <c r="C106" s="137">
        <v>1</v>
      </c>
      <c r="D106" s="137"/>
      <c r="E106" s="145"/>
      <c r="F106" s="145">
        <v>0.3</v>
      </c>
      <c r="G106" s="145"/>
      <c r="H106" s="145"/>
      <c r="I106" s="145"/>
      <c r="J106" s="137"/>
      <c r="K106" s="160"/>
    </row>
    <row r="107" spans="1:11" ht="39.950000000000003" customHeight="1">
      <c r="A107" s="148">
        <v>9</v>
      </c>
      <c r="B107" s="113" t="s">
        <v>91</v>
      </c>
      <c r="C107" s="113"/>
      <c r="D107" s="113"/>
      <c r="E107" s="113"/>
      <c r="F107" s="113"/>
      <c r="G107" s="113"/>
      <c r="H107" s="113"/>
      <c r="I107" s="113"/>
      <c r="J107" s="113"/>
      <c r="K107" s="149"/>
    </row>
    <row r="108" spans="1:11" ht="39.950000000000003" customHeight="1">
      <c r="A108" s="159" t="s">
        <v>325</v>
      </c>
      <c r="B108" s="114" t="s">
        <v>134</v>
      </c>
      <c r="C108" s="137"/>
      <c r="D108" s="137"/>
      <c r="E108" s="145"/>
      <c r="F108" s="145"/>
      <c r="G108" s="145"/>
      <c r="H108" s="145"/>
      <c r="I108" s="145"/>
      <c r="J108" s="137">
        <f>SUM(F109:F112)</f>
        <v>22.855999999999998</v>
      </c>
      <c r="K108" s="160" t="s">
        <v>22</v>
      </c>
    </row>
    <row r="109" spans="1:11" ht="39.950000000000003" customHeight="1">
      <c r="A109" s="159"/>
      <c r="B109" s="123" t="s">
        <v>224</v>
      </c>
      <c r="C109" s="137"/>
      <c r="D109" s="137"/>
      <c r="E109" s="145"/>
      <c r="F109" s="145">
        <v>3.6</v>
      </c>
      <c r="G109" s="145"/>
      <c r="H109" s="145"/>
      <c r="I109" s="145"/>
      <c r="J109" s="137"/>
      <c r="K109" s="160"/>
    </row>
    <row r="110" spans="1:11" ht="39.950000000000003" customHeight="1">
      <c r="A110" s="159"/>
      <c r="B110" s="123" t="s">
        <v>223</v>
      </c>
      <c r="C110" s="137"/>
      <c r="D110" s="137"/>
      <c r="E110" s="145"/>
      <c r="F110" s="145">
        <v>3.6</v>
      </c>
      <c r="G110" s="145"/>
      <c r="H110" s="145"/>
      <c r="I110" s="145"/>
      <c r="J110" s="137"/>
      <c r="K110" s="160"/>
    </row>
    <row r="111" spans="1:11" ht="39.950000000000003" customHeight="1">
      <c r="A111" s="159"/>
      <c r="B111" s="123" t="s">
        <v>226</v>
      </c>
      <c r="C111" s="137"/>
      <c r="D111" s="137"/>
      <c r="E111" s="145">
        <v>7.6</v>
      </c>
      <c r="F111" s="145">
        <f>I111*E111</f>
        <v>7.8279999999999994</v>
      </c>
      <c r="G111" s="145"/>
      <c r="H111" s="145"/>
      <c r="I111" s="145">
        <v>1.03</v>
      </c>
      <c r="J111" s="137"/>
      <c r="K111" s="160"/>
    </row>
    <row r="112" spans="1:11" ht="39.950000000000003" customHeight="1">
      <c r="A112" s="159"/>
      <c r="B112" s="123" t="s">
        <v>225</v>
      </c>
      <c r="C112" s="137"/>
      <c r="D112" s="137"/>
      <c r="E112" s="145">
        <v>7.6</v>
      </c>
      <c r="F112" s="145">
        <f>I112*E112</f>
        <v>7.8279999999999994</v>
      </c>
      <c r="G112" s="145"/>
      <c r="H112" s="145"/>
      <c r="I112" s="145">
        <v>1.03</v>
      </c>
      <c r="J112" s="137"/>
      <c r="K112" s="160"/>
    </row>
    <row r="113" spans="1:11" ht="39.950000000000003" customHeight="1">
      <c r="A113" s="159" t="s">
        <v>326</v>
      </c>
      <c r="B113" s="114" t="s">
        <v>104</v>
      </c>
      <c r="C113" s="137"/>
      <c r="D113" s="137"/>
      <c r="E113" s="145"/>
      <c r="F113" s="145"/>
      <c r="G113" s="145"/>
      <c r="H113" s="145"/>
      <c r="I113" s="145"/>
      <c r="J113" s="137">
        <f>F114+F115</f>
        <v>99</v>
      </c>
      <c r="K113" s="160" t="s">
        <v>22</v>
      </c>
    </row>
    <row r="114" spans="1:11" ht="39.950000000000003" customHeight="1">
      <c r="A114" s="159"/>
      <c r="B114" s="114" t="s">
        <v>227</v>
      </c>
      <c r="C114" s="137"/>
      <c r="D114" s="137"/>
      <c r="E114" s="145"/>
      <c r="F114" s="145">
        <v>97.36</v>
      </c>
      <c r="G114" s="145"/>
      <c r="H114" s="145"/>
      <c r="I114" s="145"/>
      <c r="J114" s="137"/>
      <c r="K114" s="160"/>
    </row>
    <row r="115" spans="1:11" ht="39.950000000000003" customHeight="1">
      <c r="A115" s="159"/>
      <c r="B115" s="114" t="s">
        <v>409</v>
      </c>
      <c r="C115" s="137"/>
      <c r="D115" s="137"/>
      <c r="E115" s="145"/>
      <c r="F115" s="145">
        <v>1.64</v>
      </c>
      <c r="G115" s="145"/>
      <c r="H115" s="145"/>
      <c r="I115" s="145"/>
      <c r="J115" s="137"/>
      <c r="K115" s="160"/>
    </row>
    <row r="116" spans="1:11" ht="39.950000000000003" customHeight="1">
      <c r="A116" s="148">
        <v>10</v>
      </c>
      <c r="B116" s="113" t="s">
        <v>92</v>
      </c>
      <c r="C116" s="113"/>
      <c r="D116" s="113"/>
      <c r="E116" s="113"/>
      <c r="F116" s="113"/>
      <c r="G116" s="113"/>
      <c r="H116" s="113"/>
      <c r="I116" s="113"/>
      <c r="J116" s="113"/>
      <c r="K116" s="149"/>
    </row>
    <row r="117" spans="1:11" ht="39.950000000000003" customHeight="1">
      <c r="A117" s="161" t="s">
        <v>228</v>
      </c>
      <c r="B117" s="128" t="s">
        <v>418</v>
      </c>
      <c r="C117" s="137"/>
      <c r="D117" s="137"/>
      <c r="E117" s="145"/>
      <c r="F117" s="145"/>
      <c r="G117" s="145"/>
      <c r="H117" s="145"/>
      <c r="I117" s="145"/>
      <c r="J117" s="137">
        <f>F118</f>
        <v>140.24</v>
      </c>
      <c r="K117" s="160" t="s">
        <v>22</v>
      </c>
    </row>
    <row r="118" spans="1:11" s="112" customFormat="1" ht="39.950000000000003" customHeight="1">
      <c r="A118" s="161"/>
      <c r="B118" s="128" t="s">
        <v>454</v>
      </c>
      <c r="C118" s="134"/>
      <c r="D118" s="134"/>
      <c r="E118" s="145"/>
      <c r="F118" s="145">
        <v>140.24</v>
      </c>
      <c r="G118" s="145"/>
      <c r="H118" s="145"/>
      <c r="I118" s="145"/>
      <c r="J118" s="134"/>
      <c r="K118" s="162"/>
    </row>
    <row r="119" spans="1:11" ht="39.950000000000003" customHeight="1">
      <c r="A119" s="148">
        <v>11</v>
      </c>
      <c r="B119" s="113"/>
      <c r="C119" s="113"/>
      <c r="D119" s="113"/>
      <c r="E119" s="113"/>
      <c r="F119" s="113"/>
      <c r="G119" s="113"/>
      <c r="H119" s="113"/>
      <c r="I119" s="113"/>
      <c r="J119" s="113"/>
      <c r="K119" s="149"/>
    </row>
    <row r="120" spans="1:11" ht="39.950000000000003" customHeight="1">
      <c r="A120" s="161" t="s">
        <v>327</v>
      </c>
      <c r="B120" s="128" t="s">
        <v>135</v>
      </c>
      <c r="C120" s="137"/>
      <c r="D120" s="137"/>
      <c r="E120" s="145"/>
      <c r="F120" s="145"/>
      <c r="G120" s="145"/>
      <c r="H120" s="145"/>
      <c r="I120" s="145"/>
      <c r="J120" s="137">
        <f>SUM(F121:F121)</f>
        <v>125.60249999999999</v>
      </c>
      <c r="K120" s="160" t="s">
        <v>22</v>
      </c>
    </row>
    <row r="121" spans="1:11" ht="39.950000000000003" customHeight="1">
      <c r="A121" s="159"/>
      <c r="B121" s="122" t="s">
        <v>455</v>
      </c>
      <c r="C121" s="145"/>
      <c r="D121" s="145"/>
      <c r="E121" s="145"/>
      <c r="F121" s="137">
        <f>J122-J132</f>
        <v>125.60249999999999</v>
      </c>
      <c r="G121" s="145"/>
      <c r="H121" s="145"/>
      <c r="I121" s="145"/>
      <c r="J121" s="137"/>
      <c r="K121" s="160"/>
    </row>
    <row r="122" spans="1:11" ht="39.950000000000003" customHeight="1">
      <c r="A122" s="161" t="s">
        <v>328</v>
      </c>
      <c r="B122" s="128" t="s">
        <v>38</v>
      </c>
      <c r="C122" s="137"/>
      <c r="D122" s="137"/>
      <c r="E122" s="145"/>
      <c r="F122" s="145"/>
      <c r="G122" s="145"/>
      <c r="H122" s="145"/>
      <c r="I122" s="145"/>
      <c r="J122" s="137">
        <f>F123</f>
        <v>297.14299999999997</v>
      </c>
      <c r="K122" s="160" t="s">
        <v>22</v>
      </c>
    </row>
    <row r="123" spans="1:11" ht="39.950000000000003" customHeight="1">
      <c r="A123" s="161"/>
      <c r="B123" s="128" t="s">
        <v>456</v>
      </c>
      <c r="C123" s="137"/>
      <c r="D123" s="137"/>
      <c r="E123" s="145"/>
      <c r="F123" s="145">
        <f>J64*2</f>
        <v>297.14299999999997</v>
      </c>
      <c r="G123" s="145"/>
      <c r="H123" s="145"/>
      <c r="I123" s="145"/>
      <c r="J123" s="137"/>
      <c r="K123" s="160"/>
    </row>
    <row r="124" spans="1:11" ht="39.950000000000003" customHeight="1">
      <c r="A124" s="161" t="s">
        <v>329</v>
      </c>
      <c r="B124" s="128" t="s">
        <v>136</v>
      </c>
      <c r="C124" s="137"/>
      <c r="D124" s="137"/>
      <c r="E124" s="145"/>
      <c r="F124" s="145"/>
      <c r="G124" s="145"/>
      <c r="H124" s="145"/>
      <c r="I124" s="145"/>
      <c r="J124" s="137">
        <f>F125+F126</f>
        <v>129.28449999999998</v>
      </c>
      <c r="K124" s="160" t="s">
        <v>22</v>
      </c>
    </row>
    <row r="125" spans="1:11" ht="43.5" customHeight="1">
      <c r="A125" s="161"/>
      <c r="B125" s="128" t="s">
        <v>457</v>
      </c>
      <c r="C125" s="137"/>
      <c r="D125" s="137"/>
      <c r="E125" s="145">
        <f>113.1-6.95</f>
        <v>106.14999999999999</v>
      </c>
      <c r="F125" s="145">
        <f>I125*E125</f>
        <v>109.33449999999999</v>
      </c>
      <c r="G125" s="145"/>
      <c r="H125" s="145"/>
      <c r="I125" s="145">
        <v>1.03</v>
      </c>
      <c r="J125" s="137"/>
      <c r="K125" s="160"/>
    </row>
    <row r="126" spans="1:11" ht="43.5" customHeight="1">
      <c r="A126" s="161"/>
      <c r="B126" s="128" t="s">
        <v>458</v>
      </c>
      <c r="C126" s="137"/>
      <c r="D126" s="137"/>
      <c r="E126" s="145">
        <v>13.3</v>
      </c>
      <c r="F126" s="145">
        <f>I126*E126</f>
        <v>19.950000000000003</v>
      </c>
      <c r="G126" s="145"/>
      <c r="H126" s="145"/>
      <c r="I126" s="145">
        <v>1.5</v>
      </c>
      <c r="J126" s="137"/>
      <c r="K126" s="160"/>
    </row>
    <row r="127" spans="1:11" ht="60" customHeight="1">
      <c r="A127" s="161" t="s">
        <v>330</v>
      </c>
      <c r="B127" s="128" t="s">
        <v>164</v>
      </c>
      <c r="C127" s="137"/>
      <c r="D127" s="137"/>
      <c r="E127" s="145"/>
      <c r="F127" s="145"/>
      <c r="G127" s="145"/>
      <c r="H127" s="145"/>
      <c r="I127" s="145"/>
      <c r="J127" s="137">
        <f>F128</f>
        <v>42.255999999999993</v>
      </c>
      <c r="K127" s="160" t="s">
        <v>22</v>
      </c>
    </row>
    <row r="128" spans="1:11" ht="39.950000000000003" customHeight="1">
      <c r="A128" s="161"/>
      <c r="B128" s="128" t="s">
        <v>459</v>
      </c>
      <c r="C128" s="137"/>
      <c r="D128" s="137"/>
      <c r="E128" s="145">
        <v>15.2</v>
      </c>
      <c r="F128" s="145">
        <f>E128*I128</f>
        <v>42.255999999999993</v>
      </c>
      <c r="G128" s="145"/>
      <c r="H128" s="145"/>
      <c r="I128" s="145">
        <v>2.78</v>
      </c>
      <c r="J128" s="137"/>
      <c r="K128" s="160"/>
    </row>
    <row r="129" spans="1:11" ht="39.950000000000003" customHeight="1">
      <c r="A129" s="161" t="s">
        <v>331</v>
      </c>
      <c r="B129" s="128" t="s">
        <v>169</v>
      </c>
      <c r="C129" s="137"/>
      <c r="D129" s="137"/>
      <c r="E129" s="145"/>
      <c r="F129" s="145"/>
      <c r="G129" s="145"/>
      <c r="H129" s="145"/>
      <c r="I129" s="145"/>
      <c r="J129" s="137">
        <f>F130+F131</f>
        <v>265.84249999999997</v>
      </c>
      <c r="K129" s="160" t="s">
        <v>22</v>
      </c>
    </row>
    <row r="130" spans="1:11" ht="39.950000000000003" customHeight="1">
      <c r="A130" s="161"/>
      <c r="B130" s="128" t="s">
        <v>229</v>
      </c>
      <c r="C130" s="137"/>
      <c r="D130" s="137"/>
      <c r="E130" s="145"/>
      <c r="F130" s="145">
        <f>J120</f>
        <v>125.60249999999999</v>
      </c>
      <c r="G130" s="145"/>
      <c r="H130" s="145"/>
      <c r="I130" s="145"/>
      <c r="J130" s="137"/>
      <c r="K130" s="160"/>
    </row>
    <row r="131" spans="1:11" ht="39.950000000000003" customHeight="1">
      <c r="A131" s="161"/>
      <c r="B131" s="128" t="s">
        <v>230</v>
      </c>
      <c r="C131" s="137"/>
      <c r="D131" s="137"/>
      <c r="E131" s="145"/>
      <c r="F131" s="145">
        <f>J117</f>
        <v>140.24</v>
      </c>
      <c r="G131" s="145"/>
      <c r="H131" s="145"/>
      <c r="I131" s="145"/>
      <c r="J131" s="137"/>
      <c r="K131" s="160"/>
    </row>
    <row r="132" spans="1:11" ht="39.950000000000003" customHeight="1">
      <c r="A132" s="161" t="s">
        <v>332</v>
      </c>
      <c r="B132" s="128" t="s">
        <v>137</v>
      </c>
      <c r="C132" s="137"/>
      <c r="D132" s="137"/>
      <c r="E132" s="145"/>
      <c r="F132" s="145"/>
      <c r="G132" s="145"/>
      <c r="H132" s="145"/>
      <c r="I132" s="145"/>
      <c r="J132" s="137">
        <f>F133</f>
        <v>171.54049999999998</v>
      </c>
      <c r="K132" s="160" t="s">
        <v>22</v>
      </c>
    </row>
    <row r="133" spans="1:11" ht="39.950000000000003" customHeight="1">
      <c r="A133" s="161"/>
      <c r="B133" s="128" t="s">
        <v>460</v>
      </c>
      <c r="C133" s="137"/>
      <c r="D133" s="137"/>
      <c r="E133" s="145"/>
      <c r="F133" s="145">
        <f>J127+J124</f>
        <v>171.54049999999998</v>
      </c>
      <c r="G133" s="145"/>
      <c r="H133" s="145"/>
      <c r="I133" s="145"/>
      <c r="J133" s="137"/>
      <c r="K133" s="160"/>
    </row>
    <row r="134" spans="1:11" ht="39.950000000000003" customHeight="1">
      <c r="A134" s="148">
        <v>12</v>
      </c>
      <c r="B134" s="113" t="s">
        <v>481</v>
      </c>
      <c r="C134" s="113"/>
      <c r="D134" s="113"/>
      <c r="E134" s="113"/>
      <c r="F134" s="113"/>
      <c r="G134" s="113"/>
      <c r="H134" s="113"/>
      <c r="I134" s="113"/>
      <c r="J134" s="113"/>
      <c r="K134" s="149"/>
    </row>
    <row r="135" spans="1:11" ht="56.25" customHeight="1">
      <c r="A135" s="161" t="s">
        <v>333</v>
      </c>
      <c r="B135" s="129" t="s">
        <v>165</v>
      </c>
      <c r="C135" s="137"/>
      <c r="D135" s="137"/>
      <c r="E135" s="145"/>
      <c r="F135" s="145"/>
      <c r="G135" s="145"/>
      <c r="H135" s="145"/>
      <c r="I135" s="145"/>
      <c r="J135" s="134">
        <f>F136</f>
        <v>135.05000000000001</v>
      </c>
      <c r="K135" s="162" t="s">
        <v>22</v>
      </c>
    </row>
    <row r="136" spans="1:11" ht="39.950000000000003" customHeight="1">
      <c r="A136" s="161"/>
      <c r="B136" s="129" t="s">
        <v>231</v>
      </c>
      <c r="C136" s="137"/>
      <c r="D136" s="137"/>
      <c r="E136" s="145"/>
      <c r="F136" s="145">
        <v>135.05000000000001</v>
      </c>
      <c r="G136" s="145"/>
      <c r="H136" s="145"/>
      <c r="I136" s="145"/>
      <c r="J136" s="134"/>
      <c r="K136" s="162"/>
    </row>
    <row r="137" spans="1:11" ht="49.5" customHeight="1">
      <c r="A137" s="161" t="s">
        <v>334</v>
      </c>
      <c r="B137" s="129" t="s">
        <v>138</v>
      </c>
      <c r="C137" s="137"/>
      <c r="D137" s="137"/>
      <c r="E137" s="145"/>
      <c r="F137" s="145"/>
      <c r="G137" s="145"/>
      <c r="H137" s="145"/>
      <c r="I137" s="145"/>
      <c r="J137" s="134">
        <f>F138</f>
        <v>7.2</v>
      </c>
      <c r="K137" s="162" t="s">
        <v>22</v>
      </c>
    </row>
    <row r="138" spans="1:11" ht="39.75" customHeight="1">
      <c r="A138" s="161"/>
      <c r="B138" s="129" t="s">
        <v>232</v>
      </c>
      <c r="C138" s="137"/>
      <c r="D138" s="137"/>
      <c r="E138" s="145"/>
      <c r="F138" s="134">
        <v>7.2</v>
      </c>
      <c r="G138" s="145"/>
      <c r="H138" s="145"/>
      <c r="I138" s="145"/>
      <c r="J138" s="134"/>
      <c r="K138" s="162"/>
    </row>
    <row r="139" spans="1:11" ht="49.5" customHeight="1">
      <c r="A139" s="161" t="s">
        <v>335</v>
      </c>
      <c r="B139" s="129" t="s">
        <v>297</v>
      </c>
      <c r="C139" s="137"/>
      <c r="D139" s="137"/>
      <c r="E139" s="145"/>
      <c r="F139" s="145">
        <v>3.24</v>
      </c>
      <c r="G139" s="145"/>
      <c r="H139" s="145"/>
      <c r="I139" s="145"/>
      <c r="J139" s="125">
        <v>3.24</v>
      </c>
      <c r="K139" s="162" t="s">
        <v>22</v>
      </c>
    </row>
    <row r="140" spans="1:11" ht="51.75" customHeight="1">
      <c r="A140" s="150" t="s">
        <v>470</v>
      </c>
      <c r="B140" s="233" t="s">
        <v>480</v>
      </c>
      <c r="C140" s="138"/>
      <c r="D140" s="138"/>
      <c r="E140" s="143"/>
      <c r="F140" s="125">
        <f>36.31</f>
        <v>36.31</v>
      </c>
      <c r="G140" s="140"/>
      <c r="H140" s="147"/>
      <c r="I140" s="140"/>
      <c r="J140" s="125">
        <f>36.31</f>
        <v>36.31</v>
      </c>
      <c r="K140" s="124" t="s">
        <v>22</v>
      </c>
    </row>
    <row r="141" spans="1:11" ht="51.75" customHeight="1">
      <c r="A141" s="150" t="s">
        <v>471</v>
      </c>
      <c r="B141" s="233" t="s">
        <v>493</v>
      </c>
      <c r="C141" s="138"/>
      <c r="D141" s="138"/>
      <c r="E141" s="125">
        <f>40.5</f>
        <v>40.5</v>
      </c>
      <c r="F141" s="143">
        <f>E141*I141</f>
        <v>81</v>
      </c>
      <c r="G141" s="140"/>
      <c r="H141" s="147"/>
      <c r="I141" s="140">
        <v>2</v>
      </c>
      <c r="J141" s="125">
        <f>F141</f>
        <v>81</v>
      </c>
      <c r="K141" s="124" t="s">
        <v>22</v>
      </c>
    </row>
    <row r="142" spans="1:11" ht="51.75" customHeight="1">
      <c r="A142" s="150" t="s">
        <v>472</v>
      </c>
      <c r="B142" s="233" t="s">
        <v>499</v>
      </c>
      <c r="C142" s="138"/>
      <c r="D142" s="138"/>
      <c r="E142" s="125">
        <f>40.5</f>
        <v>40.5</v>
      </c>
      <c r="F142" s="143">
        <f>E142*I142</f>
        <v>16.2</v>
      </c>
      <c r="G142" s="140"/>
      <c r="H142" s="147"/>
      <c r="I142" s="140">
        <v>0.4</v>
      </c>
      <c r="J142" s="125">
        <f>F142</f>
        <v>16.2</v>
      </c>
      <c r="K142" s="124" t="s">
        <v>22</v>
      </c>
    </row>
    <row r="143" spans="1:11" ht="51.75" customHeight="1">
      <c r="A143" s="150" t="s">
        <v>473</v>
      </c>
      <c r="B143" s="129" t="s">
        <v>269</v>
      </c>
      <c r="C143" s="138"/>
      <c r="D143" s="138"/>
      <c r="E143" s="143"/>
      <c r="F143" s="143"/>
      <c r="G143" s="140"/>
      <c r="H143" s="147"/>
      <c r="I143" s="140"/>
      <c r="J143" s="125">
        <f>F144</f>
        <v>32.11</v>
      </c>
      <c r="K143" s="124" t="s">
        <v>22</v>
      </c>
    </row>
    <row r="144" spans="1:11" ht="51.75" customHeight="1">
      <c r="A144" s="150"/>
      <c r="B144" s="129" t="s">
        <v>408</v>
      </c>
      <c r="C144" s="138"/>
      <c r="D144" s="138"/>
      <c r="E144" s="143"/>
      <c r="F144" s="143">
        <v>32.11</v>
      </c>
      <c r="G144" s="140"/>
      <c r="H144" s="147"/>
      <c r="I144" s="140"/>
      <c r="J144" s="125"/>
      <c r="K144" s="124"/>
    </row>
    <row r="145" spans="1:11" ht="51.75" customHeight="1">
      <c r="A145" s="150" t="s">
        <v>485</v>
      </c>
      <c r="B145" s="129" t="s">
        <v>467</v>
      </c>
      <c r="C145" s="138"/>
      <c r="D145" s="138"/>
      <c r="E145" s="143"/>
      <c r="F145" s="143"/>
      <c r="G145" s="140"/>
      <c r="H145" s="147"/>
      <c r="I145" s="140"/>
      <c r="J145" s="125">
        <f>F146+F147</f>
        <v>42.26</v>
      </c>
      <c r="K145" s="124" t="s">
        <v>22</v>
      </c>
    </row>
    <row r="146" spans="1:11" ht="51.75" customHeight="1">
      <c r="A146" s="150"/>
      <c r="B146" s="129" t="s">
        <v>469</v>
      </c>
      <c r="C146" s="138"/>
      <c r="D146" s="138"/>
      <c r="E146" s="143"/>
      <c r="F146" s="143">
        <v>32.11</v>
      </c>
      <c r="G146" s="140"/>
      <c r="H146" s="147"/>
      <c r="I146" s="140"/>
      <c r="J146" s="125"/>
      <c r="K146" s="124"/>
    </row>
    <row r="147" spans="1:11" ht="53.25" customHeight="1">
      <c r="A147" s="150"/>
      <c r="B147" s="129" t="s">
        <v>468</v>
      </c>
      <c r="C147" s="138"/>
      <c r="D147" s="138"/>
      <c r="E147" s="143"/>
      <c r="F147" s="143">
        <v>10.15</v>
      </c>
      <c r="G147" s="140"/>
      <c r="H147" s="147"/>
      <c r="I147" s="140"/>
      <c r="J147" s="125"/>
      <c r="K147" s="124"/>
    </row>
    <row r="148" spans="1:11" ht="51.75" customHeight="1">
      <c r="A148" s="150" t="s">
        <v>494</v>
      </c>
      <c r="B148" s="233" t="s">
        <v>484</v>
      </c>
      <c r="C148" s="374"/>
      <c r="D148" s="138"/>
      <c r="E148" s="125"/>
      <c r="F148" s="143"/>
      <c r="G148" s="140"/>
      <c r="H148" s="147"/>
      <c r="I148" s="140"/>
      <c r="J148" s="125">
        <f>C149+C150</f>
        <v>16</v>
      </c>
      <c r="K148" s="124" t="s">
        <v>35</v>
      </c>
    </row>
    <row r="149" spans="1:11" ht="51.75" customHeight="1">
      <c r="A149" s="150"/>
      <c r="B149" s="233" t="s">
        <v>500</v>
      </c>
      <c r="C149" s="374">
        <v>5</v>
      </c>
      <c r="D149" s="138"/>
      <c r="E149" s="125"/>
      <c r="F149" s="143"/>
      <c r="G149" s="140"/>
      <c r="H149" s="147"/>
      <c r="I149" s="140"/>
      <c r="J149" s="125"/>
      <c r="K149" s="373"/>
    </row>
    <row r="150" spans="1:11" ht="51.75" customHeight="1">
      <c r="A150" s="150"/>
      <c r="B150" s="233" t="s">
        <v>501</v>
      </c>
      <c r="C150" s="374">
        <v>11</v>
      </c>
      <c r="D150" s="138"/>
      <c r="E150" s="125"/>
      <c r="F150" s="143"/>
      <c r="G150" s="140"/>
      <c r="H150" s="147"/>
      <c r="I150" s="140"/>
      <c r="J150" s="125"/>
      <c r="K150" s="373"/>
    </row>
    <row r="151" spans="1:11" ht="39.950000000000003" customHeight="1">
      <c r="A151" s="163">
        <v>13</v>
      </c>
      <c r="B151" s="130" t="s">
        <v>31</v>
      </c>
      <c r="C151" s="113"/>
      <c r="D151" s="113"/>
      <c r="E151" s="113"/>
      <c r="F151" s="113"/>
      <c r="G151" s="113"/>
      <c r="H151" s="113"/>
      <c r="I151" s="113"/>
      <c r="J151" s="130"/>
      <c r="K151" s="164"/>
    </row>
    <row r="152" spans="1:11" ht="48" customHeight="1">
      <c r="A152" s="199" t="s">
        <v>336</v>
      </c>
      <c r="B152" s="117" t="s">
        <v>139</v>
      </c>
      <c r="C152" s="134"/>
      <c r="D152" s="134"/>
      <c r="E152" s="134">
        <v>3</v>
      </c>
      <c r="F152" s="145"/>
      <c r="G152" s="145"/>
      <c r="H152" s="145"/>
      <c r="I152" s="145"/>
      <c r="J152" s="134">
        <f>E152</f>
        <v>3</v>
      </c>
      <c r="K152" s="165" t="s">
        <v>35</v>
      </c>
    </row>
    <row r="153" spans="1:11" ht="51.75" customHeight="1">
      <c r="A153" s="199" t="s">
        <v>337</v>
      </c>
      <c r="B153" s="117" t="s">
        <v>166</v>
      </c>
      <c r="C153" s="134"/>
      <c r="D153" s="134"/>
      <c r="E153" s="134">
        <v>1</v>
      </c>
      <c r="F153" s="145"/>
      <c r="G153" s="145"/>
      <c r="H153" s="145"/>
      <c r="I153" s="145"/>
      <c r="J153" s="134">
        <f t="shared" ref="J153:J163" si="1">E153</f>
        <v>1</v>
      </c>
      <c r="K153" s="165" t="s">
        <v>35</v>
      </c>
    </row>
    <row r="154" spans="1:11" ht="53.25" customHeight="1">
      <c r="A154" s="199" t="s">
        <v>338</v>
      </c>
      <c r="B154" s="117" t="s">
        <v>141</v>
      </c>
      <c r="C154" s="134"/>
      <c r="D154" s="134"/>
      <c r="E154" s="134">
        <v>1</v>
      </c>
      <c r="F154" s="145"/>
      <c r="G154" s="145"/>
      <c r="H154" s="145"/>
      <c r="I154" s="145"/>
      <c r="J154" s="134">
        <f t="shared" si="1"/>
        <v>1</v>
      </c>
      <c r="K154" s="165" t="s">
        <v>35</v>
      </c>
    </row>
    <row r="155" spans="1:11" ht="39.950000000000003" customHeight="1">
      <c r="A155" s="199" t="s">
        <v>339</v>
      </c>
      <c r="B155" s="117" t="s">
        <v>142</v>
      </c>
      <c r="C155" s="138"/>
      <c r="D155" s="138"/>
      <c r="E155" s="138">
        <v>54.78</v>
      </c>
      <c r="F155" s="139"/>
      <c r="G155" s="140"/>
      <c r="H155" s="147"/>
      <c r="I155" s="140"/>
      <c r="J155" s="134">
        <f t="shared" si="1"/>
        <v>54.78</v>
      </c>
      <c r="K155" s="165" t="s">
        <v>23</v>
      </c>
    </row>
    <row r="156" spans="1:11" ht="39.950000000000003" customHeight="1">
      <c r="A156" s="199" t="s">
        <v>340</v>
      </c>
      <c r="B156" s="117" t="s">
        <v>143</v>
      </c>
      <c r="C156" s="138"/>
      <c r="D156" s="138"/>
      <c r="E156" s="138">
        <v>1.1499999999999999</v>
      </c>
      <c r="F156" s="139"/>
      <c r="G156" s="140"/>
      <c r="H156" s="147"/>
      <c r="I156" s="140"/>
      <c r="J156" s="134">
        <f t="shared" si="1"/>
        <v>1.1499999999999999</v>
      </c>
      <c r="K156" s="165" t="s">
        <v>23</v>
      </c>
    </row>
    <row r="157" spans="1:11" ht="39.950000000000003" customHeight="1">
      <c r="A157" s="199" t="s">
        <v>341</v>
      </c>
      <c r="B157" s="117" t="s">
        <v>144</v>
      </c>
      <c r="C157" s="138"/>
      <c r="D157" s="138"/>
      <c r="E157" s="138">
        <v>64.94</v>
      </c>
      <c r="F157" s="139"/>
      <c r="G157" s="140"/>
      <c r="H157" s="147"/>
      <c r="I157" s="140"/>
      <c r="J157" s="134">
        <f t="shared" si="1"/>
        <v>64.94</v>
      </c>
      <c r="K157" s="165" t="s">
        <v>23</v>
      </c>
    </row>
    <row r="158" spans="1:11" ht="39.950000000000003" customHeight="1">
      <c r="A158" s="199" t="s">
        <v>342</v>
      </c>
      <c r="B158" s="117" t="s">
        <v>419</v>
      </c>
      <c r="C158" s="138"/>
      <c r="D158" s="138"/>
      <c r="E158" s="138">
        <v>2.68</v>
      </c>
      <c r="F158" s="139"/>
      <c r="G158" s="140"/>
      <c r="H158" s="147"/>
      <c r="I158" s="140"/>
      <c r="J158" s="134">
        <f t="shared" si="1"/>
        <v>2.68</v>
      </c>
      <c r="K158" s="165" t="s">
        <v>23</v>
      </c>
    </row>
    <row r="159" spans="1:11" ht="39.950000000000003" customHeight="1">
      <c r="A159" s="199" t="s">
        <v>343</v>
      </c>
      <c r="B159" s="117" t="s">
        <v>147</v>
      </c>
      <c r="C159" s="138"/>
      <c r="D159" s="138"/>
      <c r="E159" s="138">
        <v>8.81</v>
      </c>
      <c r="F159" s="139"/>
      <c r="G159" s="140"/>
      <c r="H159" s="147"/>
      <c r="I159" s="140"/>
      <c r="J159" s="134">
        <f t="shared" si="1"/>
        <v>8.81</v>
      </c>
      <c r="K159" s="165" t="s">
        <v>23</v>
      </c>
    </row>
    <row r="160" spans="1:11" ht="39.950000000000003" customHeight="1">
      <c r="A160" s="199" t="s">
        <v>344</v>
      </c>
      <c r="B160" s="117" t="s">
        <v>145</v>
      </c>
      <c r="C160" s="138"/>
      <c r="D160" s="138"/>
      <c r="E160" s="138">
        <v>17.5</v>
      </c>
      <c r="F160" s="139"/>
      <c r="G160" s="140"/>
      <c r="H160" s="147"/>
      <c r="I160" s="140"/>
      <c r="J160" s="134">
        <f t="shared" si="1"/>
        <v>17.5</v>
      </c>
      <c r="K160" s="165" t="s">
        <v>23</v>
      </c>
    </row>
    <row r="161" spans="1:11" ht="39.950000000000003" customHeight="1">
      <c r="A161" s="199" t="s">
        <v>345</v>
      </c>
      <c r="B161" s="117" t="s">
        <v>148</v>
      </c>
      <c r="C161" s="138"/>
      <c r="D161" s="138"/>
      <c r="E161" s="138">
        <v>20.47</v>
      </c>
      <c r="F161" s="139"/>
      <c r="G161" s="140"/>
      <c r="H161" s="147"/>
      <c r="I161" s="140"/>
      <c r="J161" s="134">
        <f t="shared" si="1"/>
        <v>20.47</v>
      </c>
      <c r="K161" s="165" t="s">
        <v>23</v>
      </c>
    </row>
    <row r="162" spans="1:11" ht="39.950000000000003" customHeight="1">
      <c r="A162" s="199" t="s">
        <v>346</v>
      </c>
      <c r="B162" s="117" t="s">
        <v>149</v>
      </c>
      <c r="C162" s="138"/>
      <c r="D162" s="138"/>
      <c r="E162" s="138">
        <v>18.12</v>
      </c>
      <c r="F162" s="139"/>
      <c r="G162" s="140"/>
      <c r="H162" s="147"/>
      <c r="I162" s="140"/>
      <c r="J162" s="134">
        <f t="shared" si="1"/>
        <v>18.12</v>
      </c>
      <c r="K162" s="165" t="s">
        <v>23</v>
      </c>
    </row>
    <row r="163" spans="1:11" ht="39.950000000000003" customHeight="1">
      <c r="A163" s="199" t="s">
        <v>347</v>
      </c>
      <c r="B163" s="117" t="s">
        <v>146</v>
      </c>
      <c r="C163" s="138"/>
      <c r="D163" s="138"/>
      <c r="E163" s="138">
        <v>1.1599999999999999</v>
      </c>
      <c r="F163" s="139"/>
      <c r="G163" s="140"/>
      <c r="H163" s="147"/>
      <c r="I163" s="140"/>
      <c r="J163" s="134">
        <f t="shared" si="1"/>
        <v>1.1599999999999999</v>
      </c>
      <c r="K163" s="165" t="s">
        <v>23</v>
      </c>
    </row>
    <row r="164" spans="1:11" ht="39.950000000000003" customHeight="1">
      <c r="A164" s="199" t="s">
        <v>348</v>
      </c>
      <c r="B164" s="117" t="s">
        <v>420</v>
      </c>
      <c r="C164" s="125">
        <v>4</v>
      </c>
      <c r="D164" s="134"/>
      <c r="E164" s="145"/>
      <c r="F164" s="145"/>
      <c r="G164" s="145"/>
      <c r="H164" s="145"/>
      <c r="I164" s="145"/>
      <c r="J164" s="134">
        <f>C164</f>
        <v>4</v>
      </c>
      <c r="K164" s="160" t="s">
        <v>35</v>
      </c>
    </row>
    <row r="165" spans="1:11" ht="39.950000000000003" customHeight="1">
      <c r="A165" s="199" t="s">
        <v>349</v>
      </c>
      <c r="B165" s="117" t="s">
        <v>421</v>
      </c>
      <c r="C165" s="125">
        <v>4</v>
      </c>
      <c r="D165" s="134"/>
      <c r="E165" s="145"/>
      <c r="F165" s="145"/>
      <c r="G165" s="145"/>
      <c r="H165" s="145"/>
      <c r="I165" s="145"/>
      <c r="J165" s="134">
        <f t="shared" ref="J165:J177" si="2">C165</f>
        <v>4</v>
      </c>
      <c r="K165" s="160" t="s">
        <v>35</v>
      </c>
    </row>
    <row r="166" spans="1:11" ht="39.950000000000003" customHeight="1">
      <c r="A166" s="199" t="s">
        <v>350</v>
      </c>
      <c r="B166" s="117" t="s">
        <v>422</v>
      </c>
      <c r="C166" s="125">
        <v>2</v>
      </c>
      <c r="D166" s="134"/>
      <c r="E166" s="145"/>
      <c r="F166" s="145"/>
      <c r="G166" s="145"/>
      <c r="H166" s="145"/>
      <c r="I166" s="145"/>
      <c r="J166" s="134">
        <f t="shared" si="2"/>
        <v>2</v>
      </c>
      <c r="K166" s="160" t="s">
        <v>35</v>
      </c>
    </row>
    <row r="167" spans="1:11" ht="39.950000000000003" customHeight="1">
      <c r="A167" s="199" t="s">
        <v>351</v>
      </c>
      <c r="B167" s="117" t="s">
        <v>423</v>
      </c>
      <c r="C167" s="125">
        <v>2</v>
      </c>
      <c r="D167" s="134"/>
      <c r="E167" s="145"/>
      <c r="F167" s="145"/>
      <c r="G167" s="145"/>
      <c r="H167" s="145"/>
      <c r="I167" s="145"/>
      <c r="J167" s="134">
        <f t="shared" si="2"/>
        <v>2</v>
      </c>
      <c r="K167" s="160" t="s">
        <v>35</v>
      </c>
    </row>
    <row r="168" spans="1:11" ht="39.950000000000003" customHeight="1">
      <c r="A168" s="199" t="s">
        <v>352</v>
      </c>
      <c r="B168" s="117" t="s">
        <v>424</v>
      </c>
      <c r="C168" s="125">
        <v>2</v>
      </c>
      <c r="D168" s="134"/>
      <c r="E168" s="145"/>
      <c r="F168" s="145"/>
      <c r="G168" s="145"/>
      <c r="H168" s="145"/>
      <c r="I168" s="145"/>
      <c r="J168" s="134">
        <f t="shared" si="2"/>
        <v>2</v>
      </c>
      <c r="K168" s="160" t="s">
        <v>35</v>
      </c>
    </row>
    <row r="169" spans="1:11" ht="39.950000000000003" customHeight="1">
      <c r="A169" s="199" t="s">
        <v>353</v>
      </c>
      <c r="B169" s="117" t="s">
        <v>425</v>
      </c>
      <c r="C169" s="125">
        <v>2</v>
      </c>
      <c r="D169" s="134"/>
      <c r="E169" s="145"/>
      <c r="F169" s="145"/>
      <c r="G169" s="145"/>
      <c r="H169" s="145"/>
      <c r="I169" s="145"/>
      <c r="J169" s="134">
        <f t="shared" si="2"/>
        <v>2</v>
      </c>
      <c r="K169" s="160" t="s">
        <v>35</v>
      </c>
    </row>
    <row r="170" spans="1:11" ht="39.950000000000003" customHeight="1">
      <c r="A170" s="199" t="s">
        <v>354</v>
      </c>
      <c r="B170" s="117" t="s">
        <v>426</v>
      </c>
      <c r="C170" s="125">
        <v>1</v>
      </c>
      <c r="D170" s="134"/>
      <c r="E170" s="145"/>
      <c r="F170" s="145"/>
      <c r="G170" s="145"/>
      <c r="H170" s="145"/>
      <c r="I170" s="145"/>
      <c r="J170" s="134">
        <f t="shared" si="2"/>
        <v>1</v>
      </c>
      <c r="K170" s="160" t="s">
        <v>35</v>
      </c>
    </row>
    <row r="171" spans="1:11" ht="39.950000000000003" customHeight="1">
      <c r="A171" s="199" t="s">
        <v>355</v>
      </c>
      <c r="B171" s="117" t="s">
        <v>427</v>
      </c>
      <c r="C171" s="125">
        <v>2</v>
      </c>
      <c r="D171" s="134"/>
      <c r="E171" s="145"/>
      <c r="F171" s="145"/>
      <c r="G171" s="145"/>
      <c r="H171" s="145"/>
      <c r="I171" s="145"/>
      <c r="J171" s="134">
        <f t="shared" si="2"/>
        <v>2</v>
      </c>
      <c r="K171" s="160" t="s">
        <v>35</v>
      </c>
    </row>
    <row r="172" spans="1:11" ht="39.950000000000003" customHeight="1">
      <c r="A172" s="199" t="s">
        <v>356</v>
      </c>
      <c r="B172" s="117" t="s">
        <v>428</v>
      </c>
      <c r="C172" s="125">
        <v>1</v>
      </c>
      <c r="D172" s="134"/>
      <c r="E172" s="145"/>
      <c r="F172" s="145"/>
      <c r="G172" s="145"/>
      <c r="H172" s="145"/>
      <c r="I172" s="145"/>
      <c r="J172" s="134">
        <f t="shared" si="2"/>
        <v>1</v>
      </c>
      <c r="K172" s="160" t="s">
        <v>35</v>
      </c>
    </row>
    <row r="173" spans="1:11" ht="39.950000000000003" customHeight="1">
      <c r="A173" s="199" t="s">
        <v>357</v>
      </c>
      <c r="B173" s="117" t="s">
        <v>429</v>
      </c>
      <c r="C173" s="125">
        <v>1</v>
      </c>
      <c r="D173" s="134"/>
      <c r="E173" s="145"/>
      <c r="F173" s="145"/>
      <c r="G173" s="145"/>
      <c r="H173" s="145"/>
      <c r="I173" s="145"/>
      <c r="J173" s="134">
        <f t="shared" si="2"/>
        <v>1</v>
      </c>
      <c r="K173" s="160" t="s">
        <v>35</v>
      </c>
    </row>
    <row r="174" spans="1:11" ht="39.950000000000003" customHeight="1">
      <c r="A174" s="199" t="s">
        <v>358</v>
      </c>
      <c r="B174" s="117" t="s">
        <v>430</v>
      </c>
      <c r="C174" s="125">
        <v>2</v>
      </c>
      <c r="D174" s="134"/>
      <c r="E174" s="145"/>
      <c r="F174" s="145"/>
      <c r="G174" s="145"/>
      <c r="H174" s="145"/>
      <c r="I174" s="145"/>
      <c r="J174" s="134">
        <f t="shared" si="2"/>
        <v>2</v>
      </c>
      <c r="K174" s="160" t="s">
        <v>35</v>
      </c>
    </row>
    <row r="175" spans="1:11" ht="39.950000000000003" customHeight="1">
      <c r="A175" s="199" t="s">
        <v>359</v>
      </c>
      <c r="B175" s="117" t="s">
        <v>431</v>
      </c>
      <c r="C175" s="125">
        <v>1</v>
      </c>
      <c r="D175" s="134"/>
      <c r="E175" s="145"/>
      <c r="F175" s="145"/>
      <c r="G175" s="145"/>
      <c r="H175" s="145"/>
      <c r="I175" s="145"/>
      <c r="J175" s="134">
        <f t="shared" si="2"/>
        <v>1</v>
      </c>
      <c r="K175" s="160" t="s">
        <v>35</v>
      </c>
    </row>
    <row r="176" spans="1:11" ht="39.950000000000003" customHeight="1">
      <c r="A176" s="199" t="s">
        <v>360</v>
      </c>
      <c r="B176" s="117" t="s">
        <v>432</v>
      </c>
      <c r="C176" s="125">
        <v>2</v>
      </c>
      <c r="D176" s="134"/>
      <c r="E176" s="145"/>
      <c r="F176" s="145"/>
      <c r="G176" s="145"/>
      <c r="H176" s="145"/>
      <c r="I176" s="145"/>
      <c r="J176" s="134">
        <f t="shared" si="2"/>
        <v>2</v>
      </c>
      <c r="K176" s="160" t="s">
        <v>35</v>
      </c>
    </row>
    <row r="177" spans="1:11" ht="39.950000000000003" customHeight="1">
      <c r="A177" s="199" t="s">
        <v>361</v>
      </c>
      <c r="B177" s="117" t="s">
        <v>433</v>
      </c>
      <c r="C177" s="125">
        <v>2</v>
      </c>
      <c r="D177" s="134"/>
      <c r="E177" s="145"/>
      <c r="F177" s="145"/>
      <c r="G177" s="145"/>
      <c r="H177" s="145"/>
      <c r="I177" s="145"/>
      <c r="J177" s="134">
        <f t="shared" si="2"/>
        <v>2</v>
      </c>
      <c r="K177" s="160" t="s">
        <v>35</v>
      </c>
    </row>
    <row r="178" spans="1:11" ht="39.950000000000003" customHeight="1">
      <c r="A178" s="199" t="s">
        <v>362</v>
      </c>
      <c r="B178" s="117" t="s">
        <v>434</v>
      </c>
      <c r="C178" s="125">
        <v>4</v>
      </c>
      <c r="D178" s="134"/>
      <c r="E178" s="145"/>
      <c r="F178" s="145"/>
      <c r="G178" s="145"/>
      <c r="H178" s="145"/>
      <c r="I178" s="145"/>
      <c r="J178" s="134">
        <f t="shared" ref="J178" si="3">C178</f>
        <v>4</v>
      </c>
      <c r="K178" s="160" t="s">
        <v>35</v>
      </c>
    </row>
    <row r="179" spans="1:11" ht="39.950000000000003" customHeight="1">
      <c r="A179" s="199" t="s">
        <v>363</v>
      </c>
      <c r="B179" s="117" t="s">
        <v>248</v>
      </c>
      <c r="C179" s="125">
        <v>2</v>
      </c>
      <c r="D179" s="134"/>
      <c r="E179" s="145"/>
      <c r="F179" s="145"/>
      <c r="G179" s="145"/>
      <c r="H179" s="145"/>
      <c r="I179" s="145"/>
      <c r="J179" s="134">
        <f t="shared" ref="J179" si="4">C179</f>
        <v>2</v>
      </c>
      <c r="K179" s="160" t="s">
        <v>35</v>
      </c>
    </row>
    <row r="180" spans="1:11" ht="39.950000000000003" customHeight="1">
      <c r="A180" s="199" t="s">
        <v>364</v>
      </c>
      <c r="B180" s="117" t="s">
        <v>249</v>
      </c>
      <c r="C180" s="125">
        <v>1</v>
      </c>
      <c r="D180" s="134"/>
      <c r="E180" s="145"/>
      <c r="F180" s="145"/>
      <c r="G180" s="145"/>
      <c r="H180" s="145"/>
      <c r="I180" s="145"/>
      <c r="J180" s="134">
        <f t="shared" ref="J180" si="5">C180</f>
        <v>1</v>
      </c>
      <c r="K180" s="160" t="s">
        <v>35</v>
      </c>
    </row>
    <row r="181" spans="1:11" ht="39.950000000000003" customHeight="1">
      <c r="A181" s="199" t="s">
        <v>365</v>
      </c>
      <c r="B181" s="117" t="s">
        <v>435</v>
      </c>
      <c r="C181" s="125">
        <v>1</v>
      </c>
      <c r="D181" s="134"/>
      <c r="E181" s="145"/>
      <c r="F181" s="145"/>
      <c r="G181" s="145"/>
      <c r="H181" s="145"/>
      <c r="I181" s="145"/>
      <c r="J181" s="134">
        <f t="shared" ref="J181" si="6">C181</f>
        <v>1</v>
      </c>
      <c r="K181" s="160" t="s">
        <v>35</v>
      </c>
    </row>
    <row r="182" spans="1:11" ht="41.25" customHeight="1">
      <c r="A182" s="199" t="s">
        <v>396</v>
      </c>
      <c r="B182" s="117" t="s">
        <v>436</v>
      </c>
      <c r="C182" s="125">
        <v>4</v>
      </c>
      <c r="D182" s="134"/>
      <c r="E182" s="145"/>
      <c r="F182" s="145"/>
      <c r="G182" s="145"/>
      <c r="H182" s="145"/>
      <c r="I182" s="145"/>
      <c r="J182" s="134">
        <f t="shared" ref="J182" si="7">C182</f>
        <v>4</v>
      </c>
      <c r="K182" s="160" t="s">
        <v>35</v>
      </c>
    </row>
    <row r="183" spans="1:11" ht="39.950000000000003" customHeight="1">
      <c r="A183" s="148">
        <v>14</v>
      </c>
      <c r="B183" s="130" t="s">
        <v>32</v>
      </c>
      <c r="C183" s="113"/>
      <c r="D183" s="113"/>
      <c r="E183" s="113"/>
      <c r="F183" s="113"/>
      <c r="G183" s="113"/>
      <c r="H183" s="113"/>
      <c r="I183" s="113"/>
      <c r="J183" s="142"/>
      <c r="K183" s="166"/>
    </row>
    <row r="184" spans="1:11" ht="50.1" customHeight="1">
      <c r="A184" s="272" t="s">
        <v>366</v>
      </c>
      <c r="B184" s="114" t="s">
        <v>437</v>
      </c>
      <c r="C184" s="134"/>
      <c r="D184" s="134"/>
      <c r="E184" s="141"/>
      <c r="F184" s="139"/>
      <c r="G184" s="140"/>
      <c r="H184" s="147"/>
      <c r="I184" s="140"/>
      <c r="J184" s="125">
        <v>1</v>
      </c>
      <c r="K184" s="160" t="s">
        <v>35</v>
      </c>
    </row>
    <row r="185" spans="1:11" ht="50.1" customHeight="1">
      <c r="A185" s="272" t="s">
        <v>367</v>
      </c>
      <c r="B185" s="114" t="s">
        <v>150</v>
      </c>
      <c r="C185" s="134"/>
      <c r="D185" s="134"/>
      <c r="E185" s="141"/>
      <c r="F185" s="139"/>
      <c r="G185" s="140"/>
      <c r="H185" s="147"/>
      <c r="I185" s="140"/>
      <c r="J185" s="125">
        <v>15</v>
      </c>
      <c r="K185" s="160" t="s">
        <v>35</v>
      </c>
    </row>
    <row r="186" spans="1:11" ht="50.1" customHeight="1">
      <c r="A186" s="272" t="s">
        <v>368</v>
      </c>
      <c r="B186" s="114" t="s">
        <v>438</v>
      </c>
      <c r="C186" s="134"/>
      <c r="D186" s="134"/>
      <c r="E186" s="141"/>
      <c r="F186" s="139"/>
      <c r="G186" s="140"/>
      <c r="H186" s="147"/>
      <c r="I186" s="140"/>
      <c r="J186" s="125">
        <v>1</v>
      </c>
      <c r="K186" s="160" t="s">
        <v>35</v>
      </c>
    </row>
    <row r="187" spans="1:11" ht="50.1" customHeight="1">
      <c r="A187" s="272" t="s">
        <v>369</v>
      </c>
      <c r="B187" s="114" t="s">
        <v>439</v>
      </c>
      <c r="C187" s="134"/>
      <c r="D187" s="134"/>
      <c r="E187" s="141"/>
      <c r="F187" s="139"/>
      <c r="G187" s="140"/>
      <c r="H187" s="147"/>
      <c r="I187" s="140"/>
      <c r="J187" s="125">
        <v>3</v>
      </c>
      <c r="K187" s="160" t="s">
        <v>35</v>
      </c>
    </row>
    <row r="188" spans="1:11" ht="50.1" customHeight="1">
      <c r="A188" s="272" t="s">
        <v>370</v>
      </c>
      <c r="B188" s="114" t="s">
        <v>151</v>
      </c>
      <c r="C188" s="134"/>
      <c r="D188" s="134"/>
      <c r="E188" s="141"/>
      <c r="F188" s="139"/>
      <c r="G188" s="140"/>
      <c r="H188" s="147"/>
      <c r="I188" s="140"/>
      <c r="J188" s="125">
        <v>3</v>
      </c>
      <c r="K188" s="160" t="s">
        <v>35</v>
      </c>
    </row>
    <row r="189" spans="1:11" ht="50.1" customHeight="1">
      <c r="A189" s="272" t="s">
        <v>371</v>
      </c>
      <c r="B189" s="114" t="s">
        <v>440</v>
      </c>
      <c r="C189" s="134"/>
      <c r="D189" s="134"/>
      <c r="E189" s="141"/>
      <c r="F189" s="139"/>
      <c r="G189" s="140"/>
      <c r="H189" s="147"/>
      <c r="I189" s="140"/>
      <c r="J189" s="125">
        <v>4</v>
      </c>
      <c r="K189" s="160" t="s">
        <v>35</v>
      </c>
    </row>
    <row r="190" spans="1:11" ht="50.1" customHeight="1">
      <c r="A190" s="272" t="s">
        <v>372</v>
      </c>
      <c r="B190" s="114" t="s">
        <v>441</v>
      </c>
      <c r="C190" s="134"/>
      <c r="D190" s="134"/>
      <c r="E190" s="141"/>
      <c r="F190" s="139"/>
      <c r="G190" s="140"/>
      <c r="H190" s="147"/>
      <c r="I190" s="140"/>
      <c r="J190" s="125">
        <v>9</v>
      </c>
      <c r="K190" s="160" t="s">
        <v>35</v>
      </c>
    </row>
    <row r="191" spans="1:11" ht="50.1" customHeight="1">
      <c r="A191" s="272" t="s">
        <v>373</v>
      </c>
      <c r="B191" s="114" t="s">
        <v>442</v>
      </c>
      <c r="C191" s="134"/>
      <c r="D191" s="134"/>
      <c r="E191" s="141"/>
      <c r="F191" s="139"/>
      <c r="G191" s="140"/>
      <c r="H191" s="147"/>
      <c r="I191" s="140"/>
      <c r="J191" s="125">
        <v>9</v>
      </c>
      <c r="K191" s="160" t="s">
        <v>35</v>
      </c>
    </row>
    <row r="192" spans="1:11" ht="50.1" customHeight="1">
      <c r="A192" s="272" t="s">
        <v>374</v>
      </c>
      <c r="B192" s="114" t="s">
        <v>152</v>
      </c>
      <c r="C192" s="134"/>
      <c r="D192" s="134"/>
      <c r="E192" s="141"/>
      <c r="F192" s="139"/>
      <c r="G192" s="140"/>
      <c r="H192" s="147"/>
      <c r="I192" s="140"/>
      <c r="J192" s="125">
        <v>2</v>
      </c>
      <c r="K192" s="165" t="s">
        <v>23</v>
      </c>
    </row>
    <row r="193" spans="1:11" ht="50.1" customHeight="1">
      <c r="A193" s="272" t="s">
        <v>375</v>
      </c>
      <c r="B193" s="114" t="s">
        <v>153</v>
      </c>
      <c r="C193" s="134"/>
      <c r="D193" s="134"/>
      <c r="E193" s="141"/>
      <c r="F193" s="139"/>
      <c r="G193" s="140"/>
      <c r="H193" s="147"/>
      <c r="I193" s="140"/>
      <c r="J193" s="125">
        <v>205.8</v>
      </c>
      <c r="K193" s="165" t="s">
        <v>23</v>
      </c>
    </row>
    <row r="194" spans="1:11" ht="50.1" customHeight="1">
      <c r="A194" s="272" t="s">
        <v>376</v>
      </c>
      <c r="B194" s="114" t="s">
        <v>443</v>
      </c>
      <c r="C194" s="134"/>
      <c r="D194" s="134"/>
      <c r="E194" s="141"/>
      <c r="F194" s="139"/>
      <c r="G194" s="140"/>
      <c r="H194" s="147"/>
      <c r="I194" s="140"/>
      <c r="J194" s="125">
        <v>2</v>
      </c>
      <c r="K194" s="165" t="s">
        <v>23</v>
      </c>
    </row>
    <row r="195" spans="1:11" ht="50.1" customHeight="1">
      <c r="A195" s="272" t="s">
        <v>377</v>
      </c>
      <c r="B195" s="114" t="s">
        <v>154</v>
      </c>
      <c r="C195" s="134"/>
      <c r="D195" s="134"/>
      <c r="E195" s="141"/>
      <c r="F195" s="139"/>
      <c r="G195" s="140"/>
      <c r="H195" s="147"/>
      <c r="I195" s="140"/>
      <c r="J195" s="121">
        <v>35.799999999999997</v>
      </c>
      <c r="K195" s="167" t="s">
        <v>23</v>
      </c>
    </row>
    <row r="196" spans="1:11" ht="50.1" customHeight="1">
      <c r="A196" s="272" t="s">
        <v>378</v>
      </c>
      <c r="B196" s="114" t="s">
        <v>155</v>
      </c>
      <c r="C196" s="134"/>
      <c r="D196" s="134"/>
      <c r="E196" s="141"/>
      <c r="F196" s="139"/>
      <c r="G196" s="140"/>
      <c r="H196" s="147"/>
      <c r="I196" s="140"/>
      <c r="J196" s="121">
        <v>1</v>
      </c>
      <c r="K196" s="167" t="s">
        <v>23</v>
      </c>
    </row>
    <row r="197" spans="1:11" ht="50.1" customHeight="1">
      <c r="A197" s="272" t="s">
        <v>379</v>
      </c>
      <c r="B197" s="114" t="s">
        <v>156</v>
      </c>
      <c r="C197" s="134"/>
      <c r="D197" s="134"/>
      <c r="E197" s="141"/>
      <c r="F197" s="139"/>
      <c r="G197" s="140"/>
      <c r="H197" s="147"/>
      <c r="I197" s="140"/>
      <c r="J197" s="125">
        <v>232.9</v>
      </c>
      <c r="K197" s="167" t="s">
        <v>23</v>
      </c>
    </row>
    <row r="198" spans="1:11" ht="50.1" customHeight="1">
      <c r="A198" s="272" t="s">
        <v>380</v>
      </c>
      <c r="B198" s="132" t="s">
        <v>157</v>
      </c>
      <c r="C198" s="134"/>
      <c r="D198" s="134"/>
      <c r="E198" s="141"/>
      <c r="F198" s="139"/>
      <c r="G198" s="140"/>
      <c r="H198" s="147"/>
      <c r="I198" s="140"/>
      <c r="J198" s="121">
        <v>311.5</v>
      </c>
      <c r="K198" s="167" t="s">
        <v>23</v>
      </c>
    </row>
    <row r="199" spans="1:11" ht="50.1" customHeight="1">
      <c r="A199" s="272" t="s">
        <v>381</v>
      </c>
      <c r="B199" s="132" t="s">
        <v>158</v>
      </c>
      <c r="C199" s="134"/>
      <c r="D199" s="134"/>
      <c r="E199" s="141"/>
      <c r="F199" s="139"/>
      <c r="G199" s="140"/>
      <c r="H199" s="147"/>
      <c r="I199" s="140"/>
      <c r="J199" s="121">
        <v>32.700000000000003</v>
      </c>
      <c r="K199" s="167" t="s">
        <v>23</v>
      </c>
    </row>
    <row r="200" spans="1:11" ht="50.1" customHeight="1">
      <c r="A200" s="272" t="s">
        <v>382</v>
      </c>
      <c r="B200" s="132" t="s">
        <v>159</v>
      </c>
      <c r="C200" s="134"/>
      <c r="D200" s="134"/>
      <c r="E200" s="141"/>
      <c r="F200" s="139"/>
      <c r="G200" s="140"/>
      <c r="H200" s="147"/>
      <c r="I200" s="140"/>
      <c r="J200" s="121">
        <v>142</v>
      </c>
      <c r="K200" s="167" t="s">
        <v>23</v>
      </c>
    </row>
    <row r="201" spans="1:11" ht="50.1" customHeight="1">
      <c r="A201" s="272" t="s">
        <v>383</v>
      </c>
      <c r="B201" s="132" t="s">
        <v>444</v>
      </c>
      <c r="C201" s="134"/>
      <c r="D201" s="134"/>
      <c r="E201" s="141"/>
      <c r="F201" s="139"/>
      <c r="G201" s="140"/>
      <c r="H201" s="147"/>
      <c r="I201" s="140"/>
      <c r="J201" s="121">
        <v>5</v>
      </c>
      <c r="K201" s="167" t="s">
        <v>35</v>
      </c>
    </row>
    <row r="202" spans="1:11" ht="50.1" customHeight="1">
      <c r="A202" s="272" t="s">
        <v>384</v>
      </c>
      <c r="B202" s="132" t="s">
        <v>445</v>
      </c>
      <c r="C202" s="134"/>
      <c r="D202" s="134"/>
      <c r="E202" s="141"/>
      <c r="F202" s="139"/>
      <c r="G202" s="140"/>
      <c r="H202" s="147"/>
      <c r="I202" s="140"/>
      <c r="J202" s="121">
        <v>18</v>
      </c>
      <c r="K202" s="131" t="s">
        <v>35</v>
      </c>
    </row>
    <row r="203" spans="1:11" ht="50.1" customHeight="1">
      <c r="A203" s="272" t="s">
        <v>385</v>
      </c>
      <c r="B203" s="132" t="s">
        <v>271</v>
      </c>
      <c r="C203" s="134"/>
      <c r="D203" s="134"/>
      <c r="E203" s="141"/>
      <c r="F203" s="139"/>
      <c r="G203" s="140"/>
      <c r="H203" s="147"/>
      <c r="I203" s="140"/>
      <c r="J203" s="121">
        <v>4</v>
      </c>
      <c r="K203" s="131" t="s">
        <v>35</v>
      </c>
    </row>
    <row r="204" spans="1:11" ht="50.1" customHeight="1">
      <c r="A204" s="272" t="s">
        <v>386</v>
      </c>
      <c r="B204" s="132" t="s">
        <v>446</v>
      </c>
      <c r="C204" s="134"/>
      <c r="D204" s="134"/>
      <c r="E204" s="141"/>
      <c r="F204" s="139"/>
      <c r="G204" s="140"/>
      <c r="H204" s="147"/>
      <c r="I204" s="140"/>
      <c r="J204" s="121">
        <v>7</v>
      </c>
      <c r="K204" s="131" t="s">
        <v>35</v>
      </c>
    </row>
    <row r="205" spans="1:11" ht="39.950000000000003" customHeight="1">
      <c r="A205" s="163">
        <v>15</v>
      </c>
      <c r="B205" s="130" t="s">
        <v>106</v>
      </c>
      <c r="C205" s="113"/>
      <c r="D205" s="113"/>
      <c r="E205" s="113"/>
      <c r="F205" s="113"/>
      <c r="G205" s="113"/>
      <c r="H205" s="113"/>
      <c r="I205" s="113"/>
      <c r="J205" s="130"/>
      <c r="K205" s="164"/>
    </row>
    <row r="206" spans="1:11" ht="39.950000000000003" customHeight="1">
      <c r="A206" s="168" t="s">
        <v>395</v>
      </c>
      <c r="B206" s="118" t="s">
        <v>33</v>
      </c>
      <c r="C206" s="118"/>
      <c r="D206" s="118"/>
      <c r="E206" s="118"/>
      <c r="F206" s="118"/>
      <c r="G206" s="118"/>
      <c r="H206" s="118"/>
      <c r="I206" s="118"/>
      <c r="J206" s="118"/>
      <c r="K206" s="157"/>
    </row>
    <row r="207" spans="1:11" ht="47.25" customHeight="1">
      <c r="A207" s="150" t="s">
        <v>388</v>
      </c>
      <c r="B207" s="114" t="s">
        <v>461</v>
      </c>
      <c r="C207" s="143"/>
      <c r="D207" s="143"/>
      <c r="E207" s="143"/>
      <c r="F207" s="143"/>
      <c r="G207" s="143"/>
      <c r="H207" s="143"/>
      <c r="I207" s="143"/>
      <c r="J207" s="127">
        <v>195.15</v>
      </c>
      <c r="K207" s="169" t="s">
        <v>22</v>
      </c>
    </row>
    <row r="208" spans="1:11" ht="39.950000000000003" customHeight="1">
      <c r="A208" s="150" t="s">
        <v>389</v>
      </c>
      <c r="B208" s="114" t="s">
        <v>462</v>
      </c>
      <c r="C208" s="143"/>
      <c r="D208" s="143"/>
      <c r="E208" s="143"/>
      <c r="F208" s="143"/>
      <c r="G208" s="143"/>
      <c r="H208" s="143"/>
      <c r="I208" s="143"/>
      <c r="J208" s="127">
        <v>195.15</v>
      </c>
      <c r="K208" s="169" t="s">
        <v>22</v>
      </c>
    </row>
    <row r="209" spans="1:11" ht="39.950000000000003" customHeight="1">
      <c r="A209" s="168" t="s">
        <v>390</v>
      </c>
      <c r="B209" s="118" t="s">
        <v>79</v>
      </c>
      <c r="C209" s="118"/>
      <c r="D209" s="118"/>
      <c r="E209" s="118"/>
      <c r="F209" s="118"/>
      <c r="G209" s="118"/>
      <c r="H209" s="118"/>
      <c r="I209" s="118"/>
      <c r="J209" s="119"/>
      <c r="K209" s="157"/>
    </row>
    <row r="210" spans="1:11" ht="39.950000000000003" customHeight="1">
      <c r="A210" s="150" t="s">
        <v>391</v>
      </c>
      <c r="B210" s="114" t="s">
        <v>447</v>
      </c>
      <c r="C210" s="143"/>
      <c r="D210" s="143"/>
      <c r="E210" s="143"/>
      <c r="F210" s="143"/>
      <c r="G210" s="143"/>
      <c r="H210" s="143"/>
      <c r="I210" s="143"/>
      <c r="J210" s="127">
        <v>42.05</v>
      </c>
      <c r="K210" s="169" t="s">
        <v>23</v>
      </c>
    </row>
    <row r="211" spans="1:11" ht="39.950000000000003" customHeight="1">
      <c r="A211" s="150" t="s">
        <v>392</v>
      </c>
      <c r="B211" s="114" t="s">
        <v>448</v>
      </c>
      <c r="C211" s="143"/>
      <c r="D211" s="143"/>
      <c r="E211" s="143"/>
      <c r="F211" s="127"/>
      <c r="G211" s="143"/>
      <c r="H211" s="143"/>
      <c r="I211" s="143"/>
      <c r="J211" s="127">
        <f>F212+F213</f>
        <v>2.42</v>
      </c>
      <c r="K211" s="169" t="s">
        <v>22</v>
      </c>
    </row>
    <row r="212" spans="1:11" ht="39.950000000000003" customHeight="1">
      <c r="A212" s="150"/>
      <c r="B212" s="114" t="s">
        <v>463</v>
      </c>
      <c r="C212" s="143"/>
      <c r="D212" s="143"/>
      <c r="E212" s="143"/>
      <c r="F212" s="127">
        <f>1.89-0.14</f>
        <v>1.75</v>
      </c>
      <c r="G212" s="143"/>
      <c r="H212" s="143"/>
      <c r="I212" s="143"/>
      <c r="J212" s="127"/>
      <c r="K212" s="169"/>
    </row>
    <row r="213" spans="1:11" ht="39.950000000000003" customHeight="1">
      <c r="A213" s="150"/>
      <c r="B213" s="114" t="s">
        <v>464</v>
      </c>
      <c r="C213" s="143"/>
      <c r="D213" s="143"/>
      <c r="E213" s="143"/>
      <c r="F213" s="127">
        <v>0.67</v>
      </c>
      <c r="G213" s="143"/>
      <c r="H213" s="143"/>
      <c r="I213" s="143"/>
      <c r="J213" s="127"/>
      <c r="K213" s="169"/>
    </row>
    <row r="214" spans="1:11" ht="39.950000000000003" customHeight="1">
      <c r="A214" s="148">
        <v>16</v>
      </c>
      <c r="B214" s="113" t="s">
        <v>94</v>
      </c>
      <c r="C214" s="113"/>
      <c r="D214" s="113"/>
      <c r="E214" s="113"/>
      <c r="F214" s="113"/>
      <c r="G214" s="113"/>
      <c r="H214" s="113"/>
      <c r="I214" s="113"/>
      <c r="J214" s="113"/>
      <c r="K214" s="149"/>
    </row>
    <row r="215" spans="1:11" ht="39.950000000000003" customHeight="1">
      <c r="A215" s="161" t="s">
        <v>235</v>
      </c>
      <c r="B215" s="133" t="s">
        <v>37</v>
      </c>
      <c r="C215" s="138"/>
      <c r="D215" s="138"/>
      <c r="E215" s="143"/>
      <c r="F215" s="143"/>
      <c r="G215" s="140"/>
      <c r="H215" s="147"/>
      <c r="I215" s="140"/>
      <c r="J215" s="143">
        <f>F216+F217+F218+F219</f>
        <v>348.52249999999998</v>
      </c>
      <c r="K215" s="169" t="s">
        <v>22</v>
      </c>
    </row>
    <row r="216" spans="1:11" ht="39.950000000000003" customHeight="1">
      <c r="A216" s="161"/>
      <c r="B216" s="133" t="s">
        <v>236</v>
      </c>
      <c r="C216" s="138"/>
      <c r="D216" s="138"/>
      <c r="E216" s="143"/>
      <c r="F216" s="143">
        <f>J120</f>
        <v>125.60249999999999</v>
      </c>
      <c r="G216" s="140"/>
      <c r="H216" s="147"/>
      <c r="I216" s="140"/>
      <c r="J216" s="143"/>
      <c r="K216" s="169"/>
    </row>
    <row r="217" spans="1:11" ht="39.950000000000003" customHeight="1">
      <c r="A217" s="161"/>
      <c r="B217" s="133" t="s">
        <v>237</v>
      </c>
      <c r="C217" s="138"/>
      <c r="D217" s="138"/>
      <c r="E217" s="143"/>
      <c r="F217" s="143">
        <f>J117</f>
        <v>140.24</v>
      </c>
      <c r="G217" s="140"/>
      <c r="H217" s="147"/>
      <c r="I217" s="140"/>
      <c r="J217" s="143"/>
      <c r="K217" s="169"/>
    </row>
    <row r="218" spans="1:11" ht="39.950000000000003" customHeight="1">
      <c r="A218" s="161"/>
      <c r="B218" s="133" t="s">
        <v>238</v>
      </c>
      <c r="C218" s="138"/>
      <c r="D218" s="138"/>
      <c r="E218" s="143"/>
      <c r="F218" s="143">
        <v>13</v>
      </c>
      <c r="G218" s="140"/>
      <c r="H218" s="147"/>
      <c r="I218" s="140"/>
      <c r="J218" s="143"/>
      <c r="K218" s="169"/>
    </row>
    <row r="219" spans="1:11" ht="39.950000000000003" customHeight="1">
      <c r="A219" s="161"/>
      <c r="B219" s="133" t="s">
        <v>239</v>
      </c>
      <c r="C219" s="138"/>
      <c r="D219" s="138"/>
      <c r="E219" s="143"/>
      <c r="F219" s="143">
        <v>69.680000000000007</v>
      </c>
      <c r="G219" s="140"/>
      <c r="H219" s="147"/>
      <c r="I219" s="140"/>
      <c r="J219" s="143"/>
      <c r="K219" s="169"/>
    </row>
    <row r="220" spans="1:11" ht="39.950000000000003" customHeight="1">
      <c r="A220" s="159" t="s">
        <v>234</v>
      </c>
      <c r="B220" s="122" t="s">
        <v>111</v>
      </c>
      <c r="C220" s="137"/>
      <c r="D220" s="137"/>
      <c r="E220" s="145"/>
      <c r="F220" s="145"/>
      <c r="G220" s="145"/>
      <c r="H220" s="145"/>
      <c r="I220" s="145"/>
      <c r="J220" s="137">
        <f>F221</f>
        <v>7</v>
      </c>
      <c r="K220" s="160" t="s">
        <v>22</v>
      </c>
    </row>
    <row r="221" spans="1:11" ht="39.950000000000003" customHeight="1">
      <c r="A221" s="159"/>
      <c r="B221" s="122" t="s">
        <v>88</v>
      </c>
      <c r="C221" s="137"/>
      <c r="D221" s="137"/>
      <c r="E221" s="145"/>
      <c r="F221" s="137">
        <f>J77+J81</f>
        <v>7</v>
      </c>
      <c r="G221" s="145"/>
      <c r="H221" s="145"/>
      <c r="I221" s="145"/>
      <c r="J221" s="137"/>
      <c r="K221" s="160"/>
    </row>
    <row r="222" spans="1:11" ht="39.950000000000003" customHeight="1">
      <c r="A222" s="159" t="s">
        <v>393</v>
      </c>
      <c r="B222" s="122" t="s">
        <v>167</v>
      </c>
      <c r="C222" s="137"/>
      <c r="D222" s="137"/>
      <c r="E222" s="145"/>
      <c r="F222" s="145"/>
      <c r="G222" s="145"/>
      <c r="H222" s="145"/>
      <c r="I222" s="145"/>
      <c r="J222" s="137">
        <f>SUM(F223:F223)</f>
        <v>15.919999999999998</v>
      </c>
      <c r="K222" s="160" t="s">
        <v>22</v>
      </c>
    </row>
    <row r="223" spans="1:11" ht="39.950000000000003" customHeight="1">
      <c r="A223" s="159"/>
      <c r="B223" s="122" t="s">
        <v>89</v>
      </c>
      <c r="C223" s="137"/>
      <c r="D223" s="137"/>
      <c r="E223" s="145"/>
      <c r="F223" s="145">
        <f>J89+J92+J93+J95+J97</f>
        <v>15.919999999999998</v>
      </c>
      <c r="G223" s="145"/>
      <c r="H223" s="145"/>
      <c r="I223" s="145"/>
      <c r="J223" s="137"/>
      <c r="K223" s="160"/>
    </row>
    <row r="224" spans="1:11" ht="39.950000000000003" customHeight="1">
      <c r="A224" s="148">
        <v>17</v>
      </c>
      <c r="B224" s="113" t="s">
        <v>34</v>
      </c>
      <c r="C224" s="113"/>
      <c r="D224" s="113"/>
      <c r="E224" s="113"/>
      <c r="F224" s="113"/>
      <c r="G224" s="113"/>
      <c r="H224" s="113"/>
      <c r="I224" s="113"/>
      <c r="J224" s="113"/>
      <c r="K224" s="149"/>
    </row>
    <row r="225" spans="1:11" ht="39.950000000000003" customHeight="1">
      <c r="A225" s="150" t="s">
        <v>233</v>
      </c>
      <c r="B225" s="129" t="s">
        <v>112</v>
      </c>
      <c r="C225" s="138"/>
      <c r="D225" s="138"/>
      <c r="E225" s="143"/>
      <c r="F225" s="127">
        <v>157.08000000000001</v>
      </c>
      <c r="G225" s="140"/>
      <c r="H225" s="147"/>
      <c r="I225" s="140"/>
      <c r="J225" s="127">
        <v>157.08000000000001</v>
      </c>
      <c r="K225" s="126" t="s">
        <v>22</v>
      </c>
    </row>
    <row r="226" spans="1:11" ht="51.75" customHeight="1">
      <c r="A226" s="234"/>
      <c r="B226" s="235"/>
      <c r="C226" s="236"/>
      <c r="D226" s="236"/>
      <c r="E226" s="237"/>
      <c r="F226" s="237"/>
      <c r="G226" s="238"/>
      <c r="H226" s="239"/>
      <c r="I226" s="238"/>
      <c r="J226" s="240"/>
      <c r="K226" s="241"/>
    </row>
    <row r="227" spans="1:11" ht="50.1" customHeight="1" thickBot="1">
      <c r="A227" s="170"/>
      <c r="B227" s="74"/>
      <c r="F227" s="171"/>
      <c r="G227" s="172"/>
      <c r="I227" s="172"/>
      <c r="K227" s="173"/>
    </row>
    <row r="228" spans="1:11" ht="20.100000000000001" customHeight="1">
      <c r="A228" s="170"/>
      <c r="B228" s="72" t="s">
        <v>7</v>
      </c>
      <c r="F228" s="171"/>
      <c r="G228" s="172"/>
      <c r="I228" s="172"/>
      <c r="K228" s="173"/>
    </row>
    <row r="229" spans="1:11" ht="20.100000000000001" customHeight="1">
      <c r="A229" s="170"/>
      <c r="B229" s="72" t="s">
        <v>56</v>
      </c>
      <c r="F229" s="171"/>
      <c r="G229" s="172"/>
      <c r="I229" s="172"/>
      <c r="K229" s="173"/>
    </row>
    <row r="230" spans="1:11" ht="20.100000000000001" customHeight="1" thickBot="1">
      <c r="A230" s="174"/>
      <c r="B230" s="175" t="s">
        <v>8</v>
      </c>
      <c r="C230" s="176"/>
      <c r="D230" s="176"/>
      <c r="E230" s="177"/>
      <c r="F230" s="178"/>
      <c r="G230" s="179"/>
      <c r="H230" s="180"/>
      <c r="I230" s="179"/>
      <c r="J230" s="75"/>
      <c r="K230" s="181"/>
    </row>
    <row r="231" spans="1:11" ht="39.950000000000003" customHeight="1">
      <c r="A231" s="19"/>
      <c r="B231" s="20"/>
      <c r="K231" s="18"/>
    </row>
    <row r="232" spans="1:11" ht="39.950000000000003" customHeight="1">
      <c r="A232" s="19"/>
      <c r="B232" s="20"/>
      <c r="K232" s="18"/>
    </row>
    <row r="233" spans="1:11" ht="39.950000000000003" customHeight="1">
      <c r="A233" s="19"/>
      <c r="B233" s="20"/>
      <c r="K233" s="18"/>
    </row>
    <row r="234" spans="1:11" ht="39.950000000000003" customHeight="1">
      <c r="A234" s="19"/>
      <c r="B234" s="20"/>
      <c r="K234" s="18"/>
    </row>
    <row r="235" spans="1:11" ht="39.950000000000003" customHeight="1">
      <c r="A235" s="19"/>
      <c r="B235" s="20"/>
      <c r="K235" s="18"/>
    </row>
    <row r="236" spans="1:11" ht="39.950000000000003" customHeight="1">
      <c r="A236" s="19"/>
      <c r="B236" s="20"/>
      <c r="K236" s="18"/>
    </row>
    <row r="237" spans="1:11" ht="39.950000000000003" customHeight="1">
      <c r="A237" s="19"/>
      <c r="B237" s="20"/>
      <c r="K237" s="18"/>
    </row>
    <row r="238" spans="1:11" ht="39.950000000000003" customHeight="1">
      <c r="A238" s="19"/>
      <c r="B238" s="20"/>
      <c r="K238" s="18"/>
    </row>
    <row r="239" spans="1:11" ht="39.950000000000003" customHeight="1">
      <c r="A239" s="19"/>
      <c r="B239" s="20"/>
      <c r="K239" s="18"/>
    </row>
    <row r="240" spans="1:11" ht="39.950000000000003" customHeight="1">
      <c r="A240" s="19"/>
      <c r="B240" s="20"/>
      <c r="K240" s="18"/>
    </row>
    <row r="241" spans="1:11" ht="39.950000000000003" customHeight="1">
      <c r="A241" s="19"/>
      <c r="B241" s="20"/>
      <c r="K241" s="18"/>
    </row>
    <row r="242" spans="1:11" ht="39.950000000000003" customHeight="1">
      <c r="A242" s="19"/>
      <c r="B242" s="20"/>
      <c r="K242" s="18"/>
    </row>
    <row r="243" spans="1:11" ht="39.950000000000003" customHeight="1">
      <c r="A243" s="19"/>
      <c r="B243" s="20"/>
      <c r="K243" s="18"/>
    </row>
    <row r="244" spans="1:11" ht="39.950000000000003" customHeight="1">
      <c r="A244" s="19"/>
      <c r="B244" s="20"/>
      <c r="K244" s="18"/>
    </row>
    <row r="245" spans="1:11" ht="39.950000000000003" customHeight="1">
      <c r="A245" s="19"/>
      <c r="B245" s="20"/>
      <c r="K245" s="18"/>
    </row>
    <row r="246" spans="1:11" ht="39.950000000000003" customHeight="1">
      <c r="A246" s="19"/>
      <c r="B246" s="20"/>
      <c r="K246" s="18"/>
    </row>
    <row r="247" spans="1:11" ht="39.950000000000003" customHeight="1">
      <c r="A247" s="19"/>
      <c r="B247" s="20"/>
      <c r="K247" s="18"/>
    </row>
    <row r="248" spans="1:11" ht="39.950000000000003" customHeight="1">
      <c r="A248" s="19"/>
      <c r="B248" s="20"/>
      <c r="K248" s="18"/>
    </row>
    <row r="249" spans="1:11" ht="39.950000000000003" customHeight="1">
      <c r="A249" s="19"/>
      <c r="B249" s="20"/>
      <c r="K249" s="18"/>
    </row>
    <row r="250" spans="1:11" ht="39.950000000000003" customHeight="1">
      <c r="A250" s="19"/>
      <c r="B250" s="20"/>
      <c r="K250" s="18"/>
    </row>
    <row r="251" spans="1:11" ht="39.950000000000003" customHeight="1">
      <c r="A251" s="19"/>
      <c r="B251" s="20"/>
      <c r="K251" s="18"/>
    </row>
    <row r="252" spans="1:11" ht="39.950000000000003" customHeight="1">
      <c r="A252" s="19"/>
      <c r="B252" s="20"/>
      <c r="K252" s="18"/>
    </row>
    <row r="253" spans="1:11" ht="39.950000000000003" customHeight="1">
      <c r="A253" s="19"/>
      <c r="B253" s="20"/>
      <c r="K253" s="18"/>
    </row>
    <row r="254" spans="1:11" ht="39.950000000000003" customHeight="1">
      <c r="A254" s="19"/>
      <c r="B254" s="20"/>
      <c r="K254" s="18"/>
    </row>
    <row r="255" spans="1:11" ht="39.950000000000003" customHeight="1">
      <c r="A255" s="19"/>
      <c r="B255" s="20"/>
      <c r="K255" s="18"/>
    </row>
    <row r="256" spans="1:11" ht="39.950000000000003" customHeight="1">
      <c r="A256" s="19"/>
      <c r="B256" s="20"/>
      <c r="K256" s="18"/>
    </row>
    <row r="257" spans="1:11" ht="39.950000000000003" customHeight="1">
      <c r="A257" s="19"/>
      <c r="B257" s="20"/>
      <c r="K257" s="18"/>
    </row>
    <row r="258" spans="1:11" ht="39.950000000000003" customHeight="1">
      <c r="A258" s="19"/>
      <c r="B258" s="20"/>
      <c r="K258" s="18"/>
    </row>
    <row r="259" spans="1:11" ht="39.950000000000003" customHeight="1">
      <c r="A259" s="19"/>
      <c r="B259" s="20"/>
      <c r="K259" s="18"/>
    </row>
    <row r="260" spans="1:11" ht="39.950000000000003" customHeight="1">
      <c r="A260" s="19"/>
      <c r="B260" s="20"/>
      <c r="K260" s="18"/>
    </row>
    <row r="261" spans="1:11" ht="39.950000000000003" customHeight="1">
      <c r="A261" s="19"/>
      <c r="B261" s="20"/>
      <c r="K261" s="18"/>
    </row>
    <row r="262" spans="1:11" ht="39.950000000000003" customHeight="1">
      <c r="A262" s="19"/>
      <c r="B262" s="20"/>
      <c r="K262" s="18"/>
    </row>
    <row r="263" spans="1:11" ht="39.950000000000003" customHeight="1">
      <c r="A263" s="19"/>
      <c r="B263" s="20"/>
      <c r="K263" s="18"/>
    </row>
    <row r="264" spans="1:11" ht="39.950000000000003" customHeight="1">
      <c r="A264" s="19"/>
      <c r="B264" s="20"/>
      <c r="K264" s="18"/>
    </row>
    <row r="265" spans="1:11" ht="39.950000000000003" customHeight="1">
      <c r="A265" s="19"/>
      <c r="B265" s="20"/>
      <c r="K265" s="18"/>
    </row>
    <row r="266" spans="1:11" ht="39.950000000000003" customHeight="1">
      <c r="A266" s="19"/>
      <c r="B266" s="20"/>
      <c r="K266" s="18"/>
    </row>
    <row r="267" spans="1:11" ht="39.950000000000003" customHeight="1">
      <c r="A267" s="19"/>
      <c r="B267" s="20"/>
      <c r="K267" s="18"/>
    </row>
    <row r="268" spans="1:11" ht="39.950000000000003" customHeight="1">
      <c r="A268" s="19"/>
      <c r="B268" s="20"/>
      <c r="K268" s="18"/>
    </row>
    <row r="269" spans="1:11" ht="39.950000000000003" customHeight="1">
      <c r="A269" s="19"/>
      <c r="B269" s="20"/>
      <c r="K269" s="18"/>
    </row>
    <row r="270" spans="1:11" ht="39.950000000000003" customHeight="1">
      <c r="A270" s="19"/>
      <c r="B270" s="20"/>
      <c r="K270" s="18"/>
    </row>
    <row r="271" spans="1:11" ht="39.950000000000003" customHeight="1">
      <c r="A271" s="19"/>
      <c r="B271" s="20"/>
      <c r="K271" s="18"/>
    </row>
    <row r="272" spans="1:11" ht="39.950000000000003" customHeight="1">
      <c r="A272" s="19"/>
      <c r="B272" s="20"/>
      <c r="K272" s="18"/>
    </row>
    <row r="273" spans="1:11" ht="39.950000000000003" customHeight="1">
      <c r="A273" s="19"/>
      <c r="B273" s="20"/>
      <c r="K273" s="18"/>
    </row>
    <row r="274" spans="1:11" ht="39.950000000000003" customHeight="1">
      <c r="A274" s="19"/>
      <c r="B274" s="20"/>
      <c r="K274" s="18"/>
    </row>
    <row r="275" spans="1:11" ht="39.950000000000003" customHeight="1">
      <c r="A275" s="19"/>
      <c r="B275" s="20"/>
      <c r="K275" s="18"/>
    </row>
    <row r="276" spans="1:11" ht="39.950000000000003" customHeight="1">
      <c r="A276" s="19"/>
      <c r="B276" s="20"/>
      <c r="K276" s="18"/>
    </row>
    <row r="277" spans="1:11" ht="39.950000000000003" customHeight="1">
      <c r="A277" s="19"/>
      <c r="B277" s="20"/>
      <c r="K277" s="18"/>
    </row>
    <row r="278" spans="1:11" ht="39.950000000000003" customHeight="1">
      <c r="A278" s="19"/>
      <c r="B278" s="20"/>
      <c r="K278" s="18"/>
    </row>
    <row r="279" spans="1:11" ht="39.950000000000003" customHeight="1">
      <c r="A279" s="19"/>
      <c r="B279" s="20"/>
      <c r="K279" s="18"/>
    </row>
    <row r="280" spans="1:11" ht="39.950000000000003" customHeight="1">
      <c r="A280" s="19"/>
      <c r="B280" s="20"/>
      <c r="K280" s="18"/>
    </row>
    <row r="281" spans="1:11">
      <c r="A281" s="19"/>
      <c r="B281" s="20"/>
      <c r="K281" s="18"/>
    </row>
    <row r="282" spans="1:11">
      <c r="A282" s="19"/>
      <c r="B282" s="20"/>
      <c r="K282" s="18"/>
    </row>
    <row r="283" spans="1:11">
      <c r="A283" s="19"/>
      <c r="B283" s="20"/>
      <c r="K283" s="18"/>
    </row>
    <row r="284" spans="1:11">
      <c r="A284" s="19"/>
      <c r="B284" s="20"/>
      <c r="K284" s="18"/>
    </row>
    <row r="285" spans="1:11">
      <c r="A285" s="19"/>
      <c r="B285" s="20"/>
      <c r="K285" s="18"/>
    </row>
    <row r="286" spans="1:11">
      <c r="A286" s="19"/>
      <c r="B286" s="20"/>
      <c r="K286" s="18"/>
    </row>
    <row r="287" spans="1:11">
      <c r="A287" s="19"/>
      <c r="B287" s="20"/>
      <c r="K287" s="18"/>
    </row>
    <row r="288" spans="1:11">
      <c r="A288" s="19"/>
      <c r="B288" s="20"/>
      <c r="K288" s="18"/>
    </row>
    <row r="289" spans="1:11">
      <c r="A289" s="19"/>
      <c r="B289" s="20"/>
      <c r="K289" s="18"/>
    </row>
    <row r="290" spans="1:11">
      <c r="A290" s="19"/>
      <c r="B290" s="20"/>
      <c r="K290" s="18"/>
    </row>
    <row r="291" spans="1:11">
      <c r="A291" s="19"/>
      <c r="B291" s="20"/>
      <c r="K291" s="18"/>
    </row>
    <row r="292" spans="1:11">
      <c r="A292" s="19"/>
      <c r="B292" s="20"/>
      <c r="K292" s="18"/>
    </row>
    <row r="293" spans="1:11">
      <c r="A293" s="19"/>
      <c r="B293" s="20"/>
      <c r="K293" s="18"/>
    </row>
    <row r="294" spans="1:11">
      <c r="A294" s="19"/>
      <c r="B294" s="20"/>
      <c r="K294" s="18"/>
    </row>
    <row r="295" spans="1:11">
      <c r="A295" s="19"/>
      <c r="B295" s="20"/>
      <c r="K295" s="18"/>
    </row>
    <row r="296" spans="1:11">
      <c r="A296" s="19"/>
      <c r="B296" s="20"/>
      <c r="K296" s="18"/>
    </row>
    <row r="297" spans="1:11">
      <c r="A297" s="19"/>
      <c r="B297" s="20"/>
      <c r="K297" s="18"/>
    </row>
    <row r="298" spans="1:11">
      <c r="A298" s="19"/>
      <c r="B298" s="20"/>
      <c r="K298" s="18"/>
    </row>
    <row r="299" spans="1:11">
      <c r="A299" s="19"/>
      <c r="B299" s="20"/>
      <c r="K299" s="18"/>
    </row>
    <row r="300" spans="1:11">
      <c r="A300" s="19"/>
      <c r="B300" s="20"/>
      <c r="K300" s="18"/>
    </row>
    <row r="301" spans="1:11">
      <c r="A301" s="19"/>
      <c r="B301" s="20"/>
      <c r="K301" s="18"/>
    </row>
    <row r="302" spans="1:11">
      <c r="A302" s="19"/>
      <c r="B302" s="20"/>
      <c r="K302" s="18"/>
    </row>
    <row r="303" spans="1:11">
      <c r="A303" s="19"/>
      <c r="B303" s="20"/>
      <c r="K303" s="18"/>
    </row>
    <row r="304" spans="1:11">
      <c r="A304" s="19"/>
      <c r="B304" s="20"/>
      <c r="K304" s="18"/>
    </row>
    <row r="305" spans="1:11">
      <c r="A305" s="19"/>
      <c r="B305" s="20"/>
      <c r="K305" s="18"/>
    </row>
    <row r="306" spans="1:11">
      <c r="A306" s="19"/>
      <c r="B306" s="20"/>
      <c r="K306" s="18"/>
    </row>
    <row r="307" spans="1:11">
      <c r="A307" s="19"/>
      <c r="B307" s="20"/>
      <c r="K307" s="18"/>
    </row>
    <row r="308" spans="1:11">
      <c r="A308" s="19"/>
      <c r="B308" s="20"/>
      <c r="K308" s="18"/>
    </row>
    <row r="309" spans="1:11">
      <c r="A309" s="19"/>
      <c r="B309" s="20"/>
      <c r="K309" s="18"/>
    </row>
    <row r="310" spans="1:11">
      <c r="A310" s="19"/>
      <c r="B310" s="20"/>
      <c r="K310" s="18"/>
    </row>
    <row r="311" spans="1:11">
      <c r="A311" s="19"/>
      <c r="B311" s="20"/>
      <c r="K311" s="18"/>
    </row>
    <row r="312" spans="1:11">
      <c r="A312" s="19"/>
      <c r="B312" s="20"/>
      <c r="K312" s="18"/>
    </row>
    <row r="313" spans="1:11">
      <c r="A313" s="19"/>
      <c r="B313" s="20"/>
      <c r="K313" s="18"/>
    </row>
    <row r="314" spans="1:11">
      <c r="A314" s="19"/>
      <c r="B314" s="20"/>
      <c r="K314" s="18"/>
    </row>
    <row r="315" spans="1:11">
      <c r="A315" s="19"/>
      <c r="B315" s="20"/>
      <c r="K315" s="18"/>
    </row>
    <row r="316" spans="1:11">
      <c r="A316" s="19"/>
      <c r="B316" s="20"/>
      <c r="K316" s="18"/>
    </row>
    <row r="317" spans="1:11">
      <c r="A317" s="19"/>
      <c r="B317" s="20"/>
      <c r="K317" s="18"/>
    </row>
    <row r="318" spans="1:11">
      <c r="A318" s="19"/>
      <c r="B318" s="20"/>
      <c r="K318" s="18"/>
    </row>
    <row r="319" spans="1:11">
      <c r="A319" s="19"/>
      <c r="B319" s="20"/>
      <c r="K319" s="18"/>
    </row>
    <row r="320" spans="1:11">
      <c r="A320" s="19"/>
      <c r="B320" s="20"/>
      <c r="K320" s="18"/>
    </row>
    <row r="321" spans="1:11">
      <c r="A321" s="19"/>
      <c r="B321" s="20"/>
      <c r="K321" s="18"/>
    </row>
    <row r="322" spans="1:11">
      <c r="A322" s="19"/>
      <c r="B322" s="20"/>
      <c r="K322" s="18"/>
    </row>
    <row r="323" spans="1:11">
      <c r="A323" s="19"/>
      <c r="B323" s="20"/>
      <c r="K323" s="18"/>
    </row>
    <row r="324" spans="1:11">
      <c r="A324" s="19"/>
      <c r="B324" s="20"/>
      <c r="K324" s="18"/>
    </row>
    <row r="325" spans="1:11">
      <c r="A325" s="19"/>
      <c r="B325" s="20"/>
      <c r="K325" s="18"/>
    </row>
    <row r="326" spans="1:11">
      <c r="A326" s="19"/>
      <c r="B326" s="20"/>
      <c r="K326" s="18"/>
    </row>
    <row r="327" spans="1:11">
      <c r="A327" s="19"/>
      <c r="B327" s="20"/>
      <c r="K327" s="18"/>
    </row>
    <row r="328" spans="1:11">
      <c r="A328" s="19"/>
      <c r="B328" s="20"/>
      <c r="K328" s="18"/>
    </row>
    <row r="329" spans="1:11">
      <c r="A329" s="19"/>
      <c r="B329" s="20"/>
      <c r="K329" s="18"/>
    </row>
    <row r="330" spans="1:11">
      <c r="A330" s="19"/>
      <c r="B330" s="20"/>
      <c r="K330" s="18"/>
    </row>
    <row r="331" spans="1:11">
      <c r="A331" s="19"/>
      <c r="B331" s="20"/>
      <c r="K331" s="18"/>
    </row>
    <row r="332" spans="1:11">
      <c r="A332" s="19"/>
      <c r="B332" s="20"/>
      <c r="K332" s="18"/>
    </row>
    <row r="333" spans="1:11">
      <c r="A333" s="19"/>
      <c r="B333" s="20"/>
      <c r="K333" s="18"/>
    </row>
    <row r="334" spans="1:11">
      <c r="A334" s="19"/>
      <c r="B334" s="20"/>
      <c r="K334" s="18"/>
    </row>
    <row r="335" spans="1:11">
      <c r="A335" s="19"/>
      <c r="B335" s="20"/>
      <c r="K335" s="18"/>
    </row>
    <row r="336" spans="1:11">
      <c r="A336" s="19"/>
      <c r="B336" s="20"/>
      <c r="K336" s="18"/>
    </row>
    <row r="337" spans="1:11">
      <c r="A337" s="19"/>
      <c r="B337" s="20"/>
      <c r="K337" s="18"/>
    </row>
    <row r="338" spans="1:11">
      <c r="A338" s="19"/>
      <c r="B338" s="20"/>
      <c r="K338" s="18"/>
    </row>
    <row r="339" spans="1:11">
      <c r="A339" s="19"/>
      <c r="B339" s="20"/>
      <c r="K339" s="18"/>
    </row>
    <row r="340" spans="1:11">
      <c r="A340" s="19"/>
      <c r="B340" s="20"/>
      <c r="K340" s="18"/>
    </row>
    <row r="341" spans="1:11">
      <c r="A341" s="19"/>
      <c r="B341" s="20"/>
      <c r="K341" s="18"/>
    </row>
    <row r="342" spans="1:11">
      <c r="A342" s="19"/>
      <c r="B342" s="20"/>
      <c r="K342" s="18"/>
    </row>
    <row r="343" spans="1:11">
      <c r="A343" s="19"/>
      <c r="B343" s="20"/>
      <c r="K343" s="18"/>
    </row>
    <row r="344" spans="1:11">
      <c r="A344" s="19"/>
      <c r="B344" s="20"/>
      <c r="K344" s="18"/>
    </row>
    <row r="345" spans="1:11">
      <c r="A345" s="19"/>
      <c r="B345" s="20"/>
      <c r="K345" s="18"/>
    </row>
    <row r="346" spans="1:11">
      <c r="A346" s="19"/>
      <c r="B346" s="20"/>
      <c r="K346" s="18"/>
    </row>
    <row r="347" spans="1:11">
      <c r="A347" s="19"/>
      <c r="B347" s="20"/>
      <c r="K347" s="18"/>
    </row>
    <row r="348" spans="1:11">
      <c r="A348" s="19"/>
      <c r="B348" s="20"/>
      <c r="K348" s="18"/>
    </row>
    <row r="349" spans="1:11">
      <c r="A349" s="19"/>
      <c r="B349" s="20"/>
      <c r="K349" s="18"/>
    </row>
    <row r="350" spans="1:11">
      <c r="A350" s="19"/>
      <c r="B350" s="20"/>
      <c r="K350" s="18"/>
    </row>
    <row r="351" spans="1:11">
      <c r="A351" s="19"/>
      <c r="B351" s="20"/>
      <c r="K351" s="18"/>
    </row>
    <row r="352" spans="1:11">
      <c r="A352" s="19"/>
      <c r="B352" s="20"/>
      <c r="K352" s="18"/>
    </row>
  </sheetData>
  <mergeCells count="1">
    <mergeCell ref="A1:K1"/>
  </mergeCells>
  <phoneticPr fontId="97" type="noConversion"/>
  <pageMargins left="0.51181102362204722" right="0.51181102362204722" top="0.78740157480314965" bottom="0.78740157480314965" header="0.31496062992125984" footer="0.31496062992125984"/>
  <pageSetup paperSize="9" scale="33" fitToHeight="0"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35563-D1F0-401A-807D-18B9A6FC2240}">
  <sheetPr>
    <pageSetUpPr fitToPage="1"/>
  </sheetPr>
  <dimension ref="A1:F51"/>
  <sheetViews>
    <sheetView showGridLines="0" view="pageBreakPreview" topLeftCell="A28" zoomScale="70" zoomScaleNormal="85" zoomScaleSheetLayoutView="70" workbookViewId="0">
      <selection activeCell="I35" sqref="I35"/>
    </sheetView>
  </sheetViews>
  <sheetFormatPr defaultColWidth="9.140625" defaultRowHeight="12.75"/>
  <cols>
    <col min="1" max="1" width="28.28515625" style="217" customWidth="1"/>
    <col min="2" max="2" width="68" style="217" customWidth="1"/>
    <col min="3" max="3" width="12.28515625" style="217" bestFit="1" customWidth="1"/>
    <col min="4" max="4" width="10.85546875" style="217" customWidth="1"/>
    <col min="5" max="5" width="16.28515625" style="217" bestFit="1" customWidth="1"/>
    <col min="6" max="6" width="14.42578125" style="217" bestFit="1" customWidth="1"/>
    <col min="7" max="7" width="8.42578125" style="217" customWidth="1"/>
    <col min="8" max="8" width="8.140625" style="217" customWidth="1"/>
    <col min="9" max="9" width="8.7109375" style="217" customWidth="1"/>
    <col min="10" max="16384" width="9.140625" style="217"/>
  </cols>
  <sheetData>
    <row r="1" spans="1:6" ht="20.100000000000001" customHeight="1">
      <c r="A1" s="451" t="s">
        <v>250</v>
      </c>
      <c r="B1" s="452"/>
      <c r="C1" s="452"/>
      <c r="D1" s="452"/>
      <c r="E1" s="452"/>
      <c r="F1" s="453"/>
    </row>
    <row r="2" spans="1:6" ht="20.100000000000001" customHeight="1">
      <c r="A2" s="454" t="s">
        <v>251</v>
      </c>
      <c r="B2" s="454"/>
      <c r="C2" s="454"/>
      <c r="D2" s="454"/>
      <c r="E2" s="454"/>
      <c r="F2" s="454"/>
    </row>
    <row r="3" spans="1:6" ht="20.100000000000001" customHeight="1">
      <c r="A3" s="455" t="s">
        <v>252</v>
      </c>
      <c r="B3" s="455"/>
      <c r="C3" s="455"/>
      <c r="D3" s="455"/>
      <c r="E3" s="455"/>
      <c r="F3" s="455"/>
    </row>
    <row r="4" spans="1:6" ht="20.100000000000001" customHeight="1">
      <c r="A4" s="219"/>
      <c r="B4" s="219"/>
      <c r="C4" s="219"/>
      <c r="D4" s="219"/>
      <c r="E4" s="219"/>
      <c r="F4" s="219"/>
    </row>
    <row r="5" spans="1:6" s="271" customFormat="1" ht="20.100000000000001" customHeight="1">
      <c r="A5" s="270" t="s">
        <v>253</v>
      </c>
      <c r="B5" s="447" t="s">
        <v>296</v>
      </c>
      <c r="C5" s="448" t="s">
        <v>254</v>
      </c>
      <c r="D5" s="448" t="s">
        <v>254</v>
      </c>
      <c r="E5" s="448" t="s">
        <v>255</v>
      </c>
      <c r="F5" s="449" t="s">
        <v>35</v>
      </c>
    </row>
    <row r="6" spans="1:6" s="271" customFormat="1" ht="20.100000000000001" customHeight="1">
      <c r="A6" s="270"/>
      <c r="B6" s="448" t="s">
        <v>254</v>
      </c>
      <c r="C6" s="448" t="s">
        <v>254</v>
      </c>
      <c r="D6" s="448" t="s">
        <v>254</v>
      </c>
      <c r="E6" s="448"/>
      <c r="F6" s="449"/>
    </row>
    <row r="7" spans="1:6" ht="20.100000000000001" customHeight="1">
      <c r="A7" s="450" t="s">
        <v>256</v>
      </c>
      <c r="B7" s="450"/>
      <c r="C7" s="221" t="s">
        <v>257</v>
      </c>
      <c r="D7" s="220" t="s">
        <v>258</v>
      </c>
      <c r="E7" s="220" t="s">
        <v>259</v>
      </c>
      <c r="F7" s="220" t="s">
        <v>260</v>
      </c>
    </row>
    <row r="8" spans="1:6" ht="30" customHeight="1">
      <c r="A8" s="222" t="s">
        <v>261</v>
      </c>
      <c r="B8" s="223" t="s">
        <v>270</v>
      </c>
      <c r="C8" s="224" t="s">
        <v>262</v>
      </c>
      <c r="D8" s="225">
        <v>1.05</v>
      </c>
      <c r="E8" s="226">
        <f>'TABELA RESUMO DE COTAÇÕES'!L8</f>
        <v>41.31</v>
      </c>
      <c r="F8" s="227">
        <f>D8*E8</f>
        <v>43.375500000000002</v>
      </c>
    </row>
    <row r="9" spans="1:6" ht="20.100000000000001" customHeight="1">
      <c r="A9" s="222" t="s">
        <v>267</v>
      </c>
      <c r="B9" s="223" t="s">
        <v>268</v>
      </c>
      <c r="C9" s="224" t="s">
        <v>262</v>
      </c>
      <c r="D9" s="225">
        <v>0.25</v>
      </c>
      <c r="E9" s="226">
        <v>14.18</v>
      </c>
      <c r="F9" s="227">
        <f>D9*E9</f>
        <v>3.5449999999999999</v>
      </c>
    </row>
    <row r="10" spans="1:6" ht="20.100000000000001" customHeight="1">
      <c r="A10" s="222" t="s">
        <v>263</v>
      </c>
      <c r="B10" s="228" t="s">
        <v>264</v>
      </c>
      <c r="C10" s="224" t="s">
        <v>262</v>
      </c>
      <c r="D10" s="225">
        <v>0.25</v>
      </c>
      <c r="E10" s="226">
        <v>19.12</v>
      </c>
      <c r="F10" s="227">
        <f>D10*E10</f>
        <v>4.78</v>
      </c>
    </row>
    <row r="11" spans="1:6" ht="20.100000000000001" customHeight="1">
      <c r="A11" s="450" t="s">
        <v>265</v>
      </c>
      <c r="B11" s="450"/>
      <c r="C11" s="218"/>
      <c r="D11" s="229"/>
      <c r="E11" s="229"/>
      <c r="F11" s="230">
        <f>SUM(F8:F10)</f>
        <v>51.700500000000005</v>
      </c>
    </row>
    <row r="12" spans="1:6" ht="20.100000000000001" customHeight="1">
      <c r="A12" s="219"/>
      <c r="B12" s="219"/>
      <c r="C12" s="219"/>
      <c r="D12" s="219"/>
      <c r="E12" s="219"/>
      <c r="F12" s="219"/>
    </row>
    <row r="13" spans="1:6" s="271" customFormat="1" ht="20.100000000000001" customHeight="1">
      <c r="A13" s="270" t="s">
        <v>266</v>
      </c>
      <c r="B13" s="447" t="s">
        <v>493</v>
      </c>
      <c r="C13" s="448" t="s">
        <v>254</v>
      </c>
      <c r="D13" s="448" t="s">
        <v>254</v>
      </c>
      <c r="E13" s="448" t="s">
        <v>255</v>
      </c>
      <c r="F13" s="449" t="s">
        <v>22</v>
      </c>
    </row>
    <row r="14" spans="1:6" s="271" customFormat="1" ht="20.100000000000001" customHeight="1">
      <c r="A14" s="270" t="s">
        <v>486</v>
      </c>
      <c r="B14" s="448" t="s">
        <v>254</v>
      </c>
      <c r="C14" s="448" t="s">
        <v>254</v>
      </c>
      <c r="D14" s="448" t="s">
        <v>254</v>
      </c>
      <c r="E14" s="448"/>
      <c r="F14" s="449"/>
    </row>
    <row r="15" spans="1:6" ht="20.100000000000001" customHeight="1">
      <c r="A15" s="450" t="s">
        <v>256</v>
      </c>
      <c r="B15" s="450"/>
      <c r="C15" s="221" t="s">
        <v>257</v>
      </c>
      <c r="D15" s="220" t="s">
        <v>258</v>
      </c>
      <c r="E15" s="220" t="s">
        <v>259</v>
      </c>
      <c r="F15" s="220" t="s">
        <v>260</v>
      </c>
    </row>
    <row r="16" spans="1:6" ht="30" customHeight="1">
      <c r="A16" s="222" t="s">
        <v>465</v>
      </c>
      <c r="B16" s="223" t="s">
        <v>466</v>
      </c>
      <c r="C16" s="224" t="s">
        <v>22</v>
      </c>
      <c r="D16" s="225">
        <v>1.93</v>
      </c>
      <c r="E16" s="226">
        <f>'TABELA RESUMO DE COTAÇÕES'!L9</f>
        <v>23.86</v>
      </c>
      <c r="F16" s="227">
        <f t="shared" ref="F16:F22" si="0">D16*E16</f>
        <v>46.049799999999998</v>
      </c>
    </row>
    <row r="17" spans="1:6" ht="30" customHeight="1">
      <c r="A17" s="222" t="s">
        <v>406</v>
      </c>
      <c r="B17" s="223" t="s">
        <v>407</v>
      </c>
      <c r="C17" s="224" t="s">
        <v>27</v>
      </c>
      <c r="D17" s="225">
        <v>5.8599999999999999E-2</v>
      </c>
      <c r="E17" s="226">
        <v>31.38</v>
      </c>
      <c r="F17" s="227">
        <f t="shared" si="0"/>
        <v>1.8388679999999999</v>
      </c>
    </row>
    <row r="18" spans="1:6" ht="30" customHeight="1">
      <c r="A18" s="222" t="s">
        <v>490</v>
      </c>
      <c r="B18" s="223" t="s">
        <v>487</v>
      </c>
      <c r="C18" s="224" t="s">
        <v>25</v>
      </c>
      <c r="D18" s="225">
        <v>1.4923000000000001E-2</v>
      </c>
      <c r="E18" s="226">
        <v>112.86</v>
      </c>
      <c r="F18" s="227">
        <f t="shared" ref="F18:F20" si="1">D18*E18</f>
        <v>1.68420978</v>
      </c>
    </row>
    <row r="19" spans="1:6" ht="30" customHeight="1">
      <c r="A19" s="222" t="s">
        <v>491</v>
      </c>
      <c r="B19" s="223" t="s">
        <v>488</v>
      </c>
      <c r="C19" s="224" t="s">
        <v>25</v>
      </c>
      <c r="D19" s="225">
        <v>1.7441000000000002E-2</v>
      </c>
      <c r="E19" s="226">
        <v>130.12</v>
      </c>
      <c r="F19" s="227">
        <f t="shared" si="1"/>
        <v>2.2694229200000002</v>
      </c>
    </row>
    <row r="20" spans="1:6" ht="30" customHeight="1">
      <c r="A20" s="222" t="s">
        <v>492</v>
      </c>
      <c r="B20" s="223" t="s">
        <v>489</v>
      </c>
      <c r="C20" s="224" t="s">
        <v>27</v>
      </c>
      <c r="D20" s="225">
        <v>8.4314999999999998</v>
      </c>
      <c r="E20" s="226">
        <v>0.49</v>
      </c>
      <c r="F20" s="227">
        <f t="shared" si="1"/>
        <v>4.1314349999999997</v>
      </c>
    </row>
    <row r="21" spans="1:6" ht="20.100000000000001" customHeight="1">
      <c r="A21" s="222" t="s">
        <v>400</v>
      </c>
      <c r="B21" s="223" t="s">
        <v>401</v>
      </c>
      <c r="C21" s="224" t="s">
        <v>262</v>
      </c>
      <c r="D21" s="225">
        <v>5.28E-2</v>
      </c>
      <c r="E21" s="226">
        <v>14.18</v>
      </c>
      <c r="F21" s="227">
        <f t="shared" si="0"/>
        <v>0.74870400000000004</v>
      </c>
    </row>
    <row r="22" spans="1:6" ht="20.100000000000001" customHeight="1">
      <c r="A22" s="222" t="s">
        <v>402</v>
      </c>
      <c r="B22" s="223" t="s">
        <v>403</v>
      </c>
      <c r="C22" s="224" t="s">
        <v>262</v>
      </c>
      <c r="D22" s="225">
        <v>0.34320000000000001</v>
      </c>
      <c r="E22" s="226">
        <v>19.12</v>
      </c>
      <c r="F22" s="227">
        <f t="shared" si="0"/>
        <v>6.5619840000000007</v>
      </c>
    </row>
    <row r="23" spans="1:6" ht="20.100000000000001" customHeight="1">
      <c r="A23" s="450" t="s">
        <v>265</v>
      </c>
      <c r="B23" s="450"/>
      <c r="C23" s="218"/>
      <c r="D23" s="229"/>
      <c r="E23" s="229"/>
      <c r="F23" s="230">
        <f>SUM(F16:F22)</f>
        <v>63.284423699999998</v>
      </c>
    </row>
    <row r="24" spans="1:6" ht="20.100000000000001" customHeight="1">
      <c r="A24" s="219"/>
      <c r="B24" s="219"/>
      <c r="C24" s="219"/>
      <c r="D24" s="219"/>
      <c r="E24" s="219"/>
      <c r="F24" s="219"/>
    </row>
    <row r="25" spans="1:6" s="271" customFormat="1" ht="20.100000000000001" customHeight="1">
      <c r="A25" s="270" t="s">
        <v>483</v>
      </c>
      <c r="B25" s="447" t="s">
        <v>499</v>
      </c>
      <c r="C25" s="448" t="s">
        <v>254</v>
      </c>
      <c r="D25" s="448" t="s">
        <v>254</v>
      </c>
      <c r="E25" s="448" t="s">
        <v>255</v>
      </c>
      <c r="F25" s="449" t="s">
        <v>22</v>
      </c>
    </row>
    <row r="26" spans="1:6" s="271" customFormat="1" ht="20.100000000000001" customHeight="1">
      <c r="A26" s="270" t="s">
        <v>397</v>
      </c>
      <c r="B26" s="448" t="s">
        <v>254</v>
      </c>
      <c r="C26" s="448" t="s">
        <v>254</v>
      </c>
      <c r="D26" s="448" t="s">
        <v>254</v>
      </c>
      <c r="E26" s="448"/>
      <c r="F26" s="449"/>
    </row>
    <row r="27" spans="1:6" ht="20.100000000000001" customHeight="1">
      <c r="A27" s="450" t="s">
        <v>256</v>
      </c>
      <c r="B27" s="450"/>
      <c r="C27" s="221" t="s">
        <v>257</v>
      </c>
      <c r="D27" s="220" t="s">
        <v>258</v>
      </c>
      <c r="E27" s="220" t="s">
        <v>259</v>
      </c>
      <c r="F27" s="220" t="s">
        <v>260</v>
      </c>
    </row>
    <row r="28" spans="1:6" ht="35.1" customHeight="1">
      <c r="A28" s="222" t="s">
        <v>398</v>
      </c>
      <c r="B28" s="223" t="s">
        <v>399</v>
      </c>
      <c r="C28" s="224" t="s">
        <v>23</v>
      </c>
      <c r="D28" s="225">
        <v>0.65</v>
      </c>
      <c r="E28" s="226">
        <v>11.64</v>
      </c>
      <c r="F28" s="227">
        <f t="shared" ref="F28:F32" si="2">D28*E28</f>
        <v>7.5660000000000007</v>
      </c>
    </row>
    <row r="29" spans="1:6" ht="35.1" customHeight="1">
      <c r="A29" s="222" t="s">
        <v>400</v>
      </c>
      <c r="B29" s="223" t="s">
        <v>401</v>
      </c>
      <c r="C29" s="224" t="s">
        <v>262</v>
      </c>
      <c r="D29" s="225">
        <v>0.3</v>
      </c>
      <c r="E29" s="226">
        <v>14.18</v>
      </c>
      <c r="F29" s="227">
        <f t="shared" si="2"/>
        <v>4.2539999999999996</v>
      </c>
    </row>
    <row r="30" spans="1:6" ht="35.1" customHeight="1">
      <c r="A30" s="222" t="s">
        <v>402</v>
      </c>
      <c r="B30" s="223" t="s">
        <v>403</v>
      </c>
      <c r="C30" s="224" t="s">
        <v>262</v>
      </c>
      <c r="D30" s="225">
        <v>0.3</v>
      </c>
      <c r="E30" s="226">
        <v>19.12</v>
      </c>
      <c r="F30" s="227">
        <f t="shared" si="2"/>
        <v>5.7359999999999998</v>
      </c>
    </row>
    <row r="31" spans="1:6" ht="35.1" customHeight="1">
      <c r="A31" s="222" t="s">
        <v>404</v>
      </c>
      <c r="B31" s="228" t="s">
        <v>405</v>
      </c>
      <c r="C31" s="224" t="s">
        <v>25</v>
      </c>
      <c r="D31" s="225">
        <v>1.4500000000000001E-2</v>
      </c>
      <c r="E31" s="226">
        <v>388.76</v>
      </c>
      <c r="F31" s="227">
        <f t="shared" si="2"/>
        <v>5.6370200000000006</v>
      </c>
    </row>
    <row r="32" spans="1:6" ht="35.1" customHeight="1">
      <c r="A32" s="222" t="s">
        <v>482</v>
      </c>
      <c r="B32" s="223" t="s">
        <v>499</v>
      </c>
      <c r="C32" s="224" t="s">
        <v>22</v>
      </c>
      <c r="D32" s="225">
        <v>0.67</v>
      </c>
      <c r="E32" s="226">
        <v>163.18</v>
      </c>
      <c r="F32" s="227">
        <f t="shared" si="2"/>
        <v>109.3306</v>
      </c>
    </row>
    <row r="33" spans="1:6" ht="20.100000000000001" customHeight="1">
      <c r="A33" s="450" t="s">
        <v>265</v>
      </c>
      <c r="B33" s="450"/>
      <c r="C33" s="218"/>
      <c r="D33" s="229"/>
      <c r="E33" s="229"/>
      <c r="F33" s="230">
        <f>SUM(F28:F32)</f>
        <v>132.52361999999999</v>
      </c>
    </row>
    <row r="34" spans="1:6" ht="20.100000000000001" customHeight="1">
      <c r="A34" s="219"/>
      <c r="B34" s="219"/>
      <c r="C34" s="219"/>
      <c r="D34" s="219"/>
      <c r="E34" s="219"/>
      <c r="F34" s="219"/>
    </row>
    <row r="35" spans="1:6" s="271" customFormat="1" ht="20.100000000000001" customHeight="1">
      <c r="A35" s="270" t="s">
        <v>495</v>
      </c>
      <c r="B35" s="447" t="s">
        <v>502</v>
      </c>
      <c r="C35" s="448" t="s">
        <v>254</v>
      </c>
      <c r="D35" s="448" t="s">
        <v>254</v>
      </c>
      <c r="E35" s="448" t="s">
        <v>255</v>
      </c>
      <c r="F35" s="449" t="s">
        <v>35</v>
      </c>
    </row>
    <row r="36" spans="1:6" s="271" customFormat="1" ht="20.100000000000001" customHeight="1">
      <c r="A36" s="270" t="s">
        <v>30</v>
      </c>
      <c r="B36" s="448" t="s">
        <v>254</v>
      </c>
      <c r="C36" s="448" t="s">
        <v>254</v>
      </c>
      <c r="D36" s="448" t="s">
        <v>254</v>
      </c>
      <c r="E36" s="448"/>
      <c r="F36" s="449"/>
    </row>
    <row r="37" spans="1:6" ht="20.100000000000001" customHeight="1">
      <c r="A37" s="450" t="s">
        <v>256</v>
      </c>
      <c r="B37" s="450"/>
      <c r="C37" s="221" t="s">
        <v>257</v>
      </c>
      <c r="D37" s="220" t="s">
        <v>258</v>
      </c>
      <c r="E37" s="220" t="s">
        <v>259</v>
      </c>
      <c r="F37" s="220" t="s">
        <v>260</v>
      </c>
    </row>
    <row r="38" spans="1:6" ht="35.1" customHeight="1">
      <c r="A38" s="222" t="s">
        <v>496</v>
      </c>
      <c r="B38" s="223" t="s">
        <v>498</v>
      </c>
      <c r="C38" s="224" t="s">
        <v>35</v>
      </c>
      <c r="D38" s="225">
        <v>1</v>
      </c>
      <c r="E38" s="226">
        <v>76.73</v>
      </c>
      <c r="F38" s="227">
        <f>D38*E38</f>
        <v>76.73</v>
      </c>
    </row>
    <row r="39" spans="1:6" ht="35.1" customHeight="1">
      <c r="A39" s="222" t="s">
        <v>398</v>
      </c>
      <c r="B39" s="223" t="s">
        <v>399</v>
      </c>
      <c r="C39" s="224" t="s">
        <v>23</v>
      </c>
      <c r="D39" s="225">
        <v>3</v>
      </c>
      <c r="E39" s="226">
        <v>11.64</v>
      </c>
      <c r="F39" s="227">
        <f t="shared" ref="F39:F41" si="3">D39*E39</f>
        <v>34.92</v>
      </c>
    </row>
    <row r="40" spans="1:6" ht="35.1" customHeight="1">
      <c r="A40" s="222" t="s">
        <v>400</v>
      </c>
      <c r="B40" s="223" t="s">
        <v>401</v>
      </c>
      <c r="C40" s="224" t="s">
        <v>262</v>
      </c>
      <c r="D40" s="225">
        <v>0.4</v>
      </c>
      <c r="E40" s="226">
        <v>14.18</v>
      </c>
      <c r="F40" s="227">
        <f t="shared" si="3"/>
        <v>5.6720000000000006</v>
      </c>
    </row>
    <row r="41" spans="1:6" ht="35.1" customHeight="1">
      <c r="A41" s="222" t="s">
        <v>402</v>
      </c>
      <c r="B41" s="223" t="s">
        <v>403</v>
      </c>
      <c r="C41" s="224" t="s">
        <v>262</v>
      </c>
      <c r="D41" s="225">
        <v>0.4</v>
      </c>
      <c r="E41" s="226">
        <v>19.12</v>
      </c>
      <c r="F41" s="227">
        <f t="shared" si="3"/>
        <v>7.6480000000000006</v>
      </c>
    </row>
    <row r="42" spans="1:6" ht="20.100000000000001" customHeight="1">
      <c r="A42" s="450" t="s">
        <v>265</v>
      </c>
      <c r="B42" s="450"/>
      <c r="C42" s="218"/>
      <c r="D42" s="229"/>
      <c r="E42" s="229"/>
      <c r="F42" s="230">
        <f>SUM(F38:F41)</f>
        <v>124.97</v>
      </c>
    </row>
    <row r="43" spans="1:6" ht="20.100000000000001" customHeight="1">
      <c r="A43" s="219"/>
      <c r="B43" s="219"/>
      <c r="C43" s="219"/>
      <c r="D43" s="219"/>
      <c r="E43" s="219"/>
      <c r="F43" s="219"/>
    </row>
    <row r="46" spans="1:6" ht="51.75" customHeight="1"/>
    <row r="48" spans="1:6" ht="13.5" thickBot="1">
      <c r="B48" s="231"/>
    </row>
    <row r="49" spans="2:2" ht="15">
      <c r="B49" s="232" t="s">
        <v>7</v>
      </c>
    </row>
    <row r="50" spans="2:2" ht="15">
      <c r="B50" s="232" t="s">
        <v>56</v>
      </c>
    </row>
    <row r="51" spans="2:2" ht="15">
      <c r="B51" s="232" t="s">
        <v>8</v>
      </c>
    </row>
  </sheetData>
  <mergeCells count="23">
    <mergeCell ref="B25:D26"/>
    <mergeCell ref="E25:E26"/>
    <mergeCell ref="F25:F26"/>
    <mergeCell ref="A27:B27"/>
    <mergeCell ref="A33:B33"/>
    <mergeCell ref="A1:F1"/>
    <mergeCell ref="A2:F2"/>
    <mergeCell ref="A3:F3"/>
    <mergeCell ref="A11:B11"/>
    <mergeCell ref="B5:D6"/>
    <mergeCell ref="E5:E6"/>
    <mergeCell ref="F5:F6"/>
    <mergeCell ref="A7:B7"/>
    <mergeCell ref="B13:D14"/>
    <mergeCell ref="E13:E14"/>
    <mergeCell ref="F13:F14"/>
    <mergeCell ref="A15:B15"/>
    <mergeCell ref="A23:B23"/>
    <mergeCell ref="B35:D36"/>
    <mergeCell ref="E35:E36"/>
    <mergeCell ref="F35:F36"/>
    <mergeCell ref="A37:B37"/>
    <mergeCell ref="A42:B42"/>
  </mergeCells>
  <printOptions horizontalCentered="1"/>
  <pageMargins left="0.7" right="0.7" top="0.75" bottom="0.75" header="0.3" footer="0.3"/>
  <pageSetup paperSize="9" scale="5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0C3CE-ABA0-4C4B-BACA-B862E565AEA8}">
  <sheetPr>
    <pageSetUpPr fitToPage="1"/>
  </sheetPr>
  <dimension ref="A1:E385"/>
  <sheetViews>
    <sheetView view="pageBreakPreview" zoomScale="70" zoomScaleNormal="40" zoomScaleSheetLayoutView="70" workbookViewId="0">
      <pane ySplit="4" topLeftCell="A113" activePane="bottomLeft" state="frozen"/>
      <selection pane="bottomLeft" activeCell="B129" sqref="B129"/>
    </sheetView>
  </sheetViews>
  <sheetFormatPr defaultColWidth="9" defaultRowHeight="15"/>
  <cols>
    <col min="1" max="1" width="150.7109375" style="4" customWidth="1"/>
    <col min="2" max="2" width="31.140625" style="16" bestFit="1" customWidth="1"/>
    <col min="3" max="4" width="15.7109375" style="109" customWidth="1"/>
    <col min="5" max="5" width="15.7109375" customWidth="1"/>
    <col min="6" max="6" width="8" customWidth="1"/>
  </cols>
  <sheetData>
    <row r="1" spans="1:5" s="5" customFormat="1" ht="64.5" customHeight="1">
      <c r="A1" s="456" t="s">
        <v>102</v>
      </c>
      <c r="B1" s="456"/>
      <c r="C1" s="456"/>
      <c r="D1" s="456"/>
      <c r="E1" s="456"/>
    </row>
    <row r="2" spans="1:5" s="5" customFormat="1" ht="39.950000000000003" customHeight="1">
      <c r="A2" s="457" t="s">
        <v>243</v>
      </c>
      <c r="B2" s="457"/>
      <c r="C2" s="457"/>
      <c r="D2" s="457"/>
      <c r="E2" s="457"/>
    </row>
    <row r="3" spans="1:5" s="6" customFormat="1" ht="19.5" customHeight="1">
      <c r="A3" s="458" t="s">
        <v>16</v>
      </c>
      <c r="B3" s="459" t="s">
        <v>96</v>
      </c>
      <c r="C3" s="459" t="s">
        <v>97</v>
      </c>
      <c r="D3" s="459" t="s">
        <v>98</v>
      </c>
      <c r="E3" s="459" t="s">
        <v>99</v>
      </c>
    </row>
    <row r="4" spans="1:5" s="7" customFormat="1" ht="19.5" customHeight="1">
      <c r="A4" s="458"/>
      <c r="B4" s="459"/>
      <c r="C4" s="459"/>
      <c r="D4" s="459"/>
      <c r="E4" s="459"/>
    </row>
    <row r="5" spans="1:5" ht="39.950000000000003" customHeight="1">
      <c r="A5" s="349" t="s">
        <v>480</v>
      </c>
      <c r="B5" s="107">
        <f>ORÇAMENTO!I64</f>
        <v>36032.450136240004</v>
      </c>
      <c r="C5" s="108">
        <f>B5/'PLANILHA RESUMO'!C40</f>
        <v>7.8629772994652306E-2</v>
      </c>
      <c r="D5" s="108">
        <f>C5</f>
        <v>7.8629772994652306E-2</v>
      </c>
      <c r="E5" s="273" t="s">
        <v>100</v>
      </c>
    </row>
    <row r="6" spans="1:5" ht="39.950000000000003" customHeight="1">
      <c r="A6" s="286" t="s">
        <v>125</v>
      </c>
      <c r="B6" s="107">
        <f>ORÇAMENTO!I27</f>
        <v>30089.51</v>
      </c>
      <c r="C6" s="108">
        <f>B6/'PLANILHA RESUMO'!C40</f>
        <v>6.5661128562577567E-2</v>
      </c>
      <c r="D6" s="108">
        <f>D5+C6</f>
        <v>0.14429090155722987</v>
      </c>
      <c r="E6" s="273" t="s">
        <v>100</v>
      </c>
    </row>
    <row r="7" spans="1:5" ht="39.950000000000003" customHeight="1">
      <c r="A7" s="293" t="s">
        <v>242</v>
      </c>
      <c r="B7" s="107">
        <f>ORÇAMENTO!I126</f>
        <v>21573.577243800002</v>
      </c>
      <c r="C7" s="108">
        <f>B7/'PLANILHA RESUMO'!C40</f>
        <v>4.7077716751115252E-2</v>
      </c>
      <c r="D7" s="108">
        <f t="shared" ref="D7:D70" si="0">D6+C7</f>
        <v>0.19136861830834512</v>
      </c>
      <c r="E7" s="273" t="s">
        <v>100</v>
      </c>
    </row>
    <row r="8" spans="1:5" ht="39.950000000000003" customHeight="1">
      <c r="A8" s="286" t="s">
        <v>118</v>
      </c>
      <c r="B8" s="107">
        <f>ORÇAMENTO!I19</f>
        <v>20170.650000000001</v>
      </c>
      <c r="C8" s="108">
        <f>B8/'PLANILHA RESUMO'!C40</f>
        <v>4.4016258252153502E-2</v>
      </c>
      <c r="D8" s="108">
        <f t="shared" si="0"/>
        <v>0.23538487656049861</v>
      </c>
      <c r="E8" s="273" t="s">
        <v>100</v>
      </c>
    </row>
    <row r="9" spans="1:5" ht="50.1" customHeight="1">
      <c r="A9" s="293" t="s">
        <v>412</v>
      </c>
      <c r="B9" s="107">
        <f>ORÇAMENTO!I10</f>
        <v>19364.34</v>
      </c>
      <c r="C9" s="108">
        <f>B9/'PLANILHA RESUMO'!C40</f>
        <v>4.2256733933834861E-2</v>
      </c>
      <c r="D9" s="108">
        <f t="shared" si="0"/>
        <v>0.27764161049433345</v>
      </c>
      <c r="E9" s="273" t="s">
        <v>100</v>
      </c>
    </row>
    <row r="10" spans="1:5" ht="39.950000000000003" customHeight="1">
      <c r="A10" s="293" t="s">
        <v>413</v>
      </c>
      <c r="B10" s="107">
        <f>ORÇAMENTO!I15</f>
        <v>16175.9</v>
      </c>
      <c r="C10" s="108">
        <f>B10/'PLANILHA RESUMO'!C40</f>
        <v>3.5298941375761804E-2</v>
      </c>
      <c r="D10" s="108">
        <f t="shared" si="0"/>
        <v>0.31294055187009523</v>
      </c>
      <c r="E10" s="273" t="s">
        <v>100</v>
      </c>
    </row>
    <row r="11" spans="1:5" ht="39.950000000000003" customHeight="1">
      <c r="A11" s="286" t="s">
        <v>124</v>
      </c>
      <c r="B11" s="107">
        <f>ORÇAMENTO!I26</f>
        <v>14306.31</v>
      </c>
      <c r="C11" s="108">
        <f>B11/'PLANILHA RESUMO'!C40</f>
        <v>3.1219134514523135E-2</v>
      </c>
      <c r="D11" s="108">
        <f t="shared" si="0"/>
        <v>0.34415968638461836</v>
      </c>
      <c r="E11" s="273" t="s">
        <v>100</v>
      </c>
    </row>
    <row r="12" spans="1:5" ht="50.1" customHeight="1">
      <c r="A12" s="286" t="s">
        <v>121</v>
      </c>
      <c r="B12" s="107">
        <f>ORÇAMENTO!I29</f>
        <v>13881.22</v>
      </c>
      <c r="C12" s="108">
        <f>B12/'PLANILHA RESUMO'!C40</f>
        <v>3.0291505944278353E-2</v>
      </c>
      <c r="D12" s="108">
        <f t="shared" si="0"/>
        <v>0.37445119232889673</v>
      </c>
      <c r="E12" s="273" t="s">
        <v>100</v>
      </c>
    </row>
    <row r="13" spans="1:5" ht="39.950000000000003" customHeight="1">
      <c r="A13" s="327" t="s">
        <v>136</v>
      </c>
      <c r="B13" s="107">
        <f>ORÇAMENTO!I56</f>
        <v>13874.166634637997</v>
      </c>
      <c r="C13" s="108">
        <f>B13/'PLANILHA RESUMO'!C40</f>
        <v>3.0276114137305316E-2</v>
      </c>
      <c r="D13" s="108">
        <f t="shared" si="0"/>
        <v>0.40472730646620203</v>
      </c>
      <c r="E13" s="273" t="s">
        <v>100</v>
      </c>
    </row>
    <row r="14" spans="1:5" ht="39.950000000000003" customHeight="1">
      <c r="A14" s="328" t="s">
        <v>165</v>
      </c>
      <c r="B14" s="107">
        <f>ORÇAMENTO!I61</f>
        <v>12482.071877999999</v>
      </c>
      <c r="C14" s="108">
        <f>B14/'PLANILHA RESUMO'!C40</f>
        <v>2.7238294219769348E-2</v>
      </c>
      <c r="D14" s="108">
        <f t="shared" si="0"/>
        <v>0.4319656006859714</v>
      </c>
      <c r="E14" s="273" t="s">
        <v>100</v>
      </c>
    </row>
    <row r="15" spans="1:5" ht="39.950000000000003" customHeight="1">
      <c r="A15" s="310" t="s">
        <v>126</v>
      </c>
      <c r="B15" s="107">
        <f>ORÇAMENTO!I32</f>
        <v>12346.075032752999</v>
      </c>
      <c r="C15" s="108">
        <f>B15/'PLANILHA RESUMO'!C40</f>
        <v>2.6941522808740445E-2</v>
      </c>
      <c r="D15" s="108">
        <f t="shared" si="0"/>
        <v>0.45890712349471185</v>
      </c>
      <c r="E15" s="273" t="s">
        <v>100</v>
      </c>
    </row>
    <row r="16" spans="1:5" ht="39.950000000000003" customHeight="1">
      <c r="A16" s="291" t="s">
        <v>119</v>
      </c>
      <c r="B16" s="107">
        <f>ORÇAMENTO!I20</f>
        <v>10740.27</v>
      </c>
      <c r="C16" s="108">
        <f>B16/'PLANILHA RESUMO'!C40</f>
        <v>2.3437345748295504E-2</v>
      </c>
      <c r="D16" s="108">
        <f t="shared" si="0"/>
        <v>0.48234446924300733</v>
      </c>
      <c r="E16" s="273" t="s">
        <v>100</v>
      </c>
    </row>
    <row r="17" spans="1:5" ht="39.950000000000003" customHeight="1">
      <c r="A17" s="286" t="s">
        <v>194</v>
      </c>
      <c r="B17" s="107">
        <f>ORÇAMENTO!I24</f>
        <v>10063.950000000001</v>
      </c>
      <c r="C17" s="108">
        <f>B17/'PLANILHA RESUMO'!C40</f>
        <v>2.1961484743266094E-2</v>
      </c>
      <c r="D17" s="108">
        <f t="shared" si="0"/>
        <v>0.50430595398627343</v>
      </c>
      <c r="E17" s="273" t="s">
        <v>100</v>
      </c>
    </row>
    <row r="18" spans="1:5" ht="39.950000000000003" customHeight="1">
      <c r="A18" s="286" t="s">
        <v>123</v>
      </c>
      <c r="B18" s="107">
        <f>ORÇAMENTO!I23</f>
        <v>9242.18</v>
      </c>
      <c r="C18" s="108">
        <f>B18/'PLANILHA RESUMO'!C40</f>
        <v>2.016822371578943E-2</v>
      </c>
      <c r="D18" s="108">
        <f t="shared" si="0"/>
        <v>0.52447417770206284</v>
      </c>
      <c r="E18" s="273" t="s">
        <v>101</v>
      </c>
    </row>
    <row r="19" spans="1:5" ht="39.950000000000003" customHeight="1">
      <c r="A19" s="293" t="s">
        <v>447</v>
      </c>
      <c r="B19" s="107">
        <f>ORÇAMENTO!I129</f>
        <v>9206.3248184999975</v>
      </c>
      <c r="C19" s="108">
        <f>B19/'PLANILHA RESUMO'!C40</f>
        <v>2.0089980777233559E-2</v>
      </c>
      <c r="D19" s="108">
        <f t="shared" si="0"/>
        <v>0.5445641584792964</v>
      </c>
      <c r="E19" s="273" t="s">
        <v>101</v>
      </c>
    </row>
    <row r="20" spans="1:5" ht="39.950000000000003" customHeight="1">
      <c r="A20" s="327" t="s">
        <v>418</v>
      </c>
      <c r="B20" s="107">
        <f>ORÇAMENTO!I52</f>
        <v>9024.16</v>
      </c>
      <c r="C20" s="108">
        <f>B20/'PLANILHA RESUMO'!C40</f>
        <v>1.9692461922087463E-2</v>
      </c>
      <c r="D20" s="108">
        <f t="shared" si="0"/>
        <v>0.56425662040138391</v>
      </c>
      <c r="E20" s="273" t="s">
        <v>101</v>
      </c>
    </row>
    <row r="21" spans="1:5" ht="39.950000000000003" customHeight="1">
      <c r="A21" s="293" t="s">
        <v>241</v>
      </c>
      <c r="B21" s="107">
        <f>ORÇAMENTO!I127</f>
        <v>8559.2614365000009</v>
      </c>
      <c r="C21" s="108">
        <f>B21/'PLANILHA RESUMO'!C40</f>
        <v>1.8677963369384841E-2</v>
      </c>
      <c r="D21" s="108">
        <f t="shared" si="0"/>
        <v>0.58293458377076879</v>
      </c>
      <c r="E21" s="273" t="s">
        <v>101</v>
      </c>
    </row>
    <row r="22" spans="1:5" ht="39.950000000000003" customHeight="1">
      <c r="A22" s="286" t="s">
        <v>114</v>
      </c>
      <c r="B22" s="107">
        <f>ORÇAMENTO!I8</f>
        <v>8279.2999999999993</v>
      </c>
      <c r="C22" s="108">
        <f>B22/'PLANILHA RESUMO'!C40</f>
        <v>1.8067033384995251E-2</v>
      </c>
      <c r="D22" s="108">
        <f t="shared" si="0"/>
        <v>0.60100161715576406</v>
      </c>
      <c r="E22" s="273" t="s">
        <v>101</v>
      </c>
    </row>
    <row r="23" spans="1:5" ht="39.950000000000003" customHeight="1">
      <c r="A23" s="328" t="s">
        <v>37</v>
      </c>
      <c r="B23" s="107">
        <f>ORÇAMENTO!I132</f>
        <v>8024</v>
      </c>
      <c r="C23" s="108">
        <f>B23/'PLANILHA RESUMO'!C40</f>
        <v>1.7509919423284805E-2</v>
      </c>
      <c r="D23" s="108">
        <f t="shared" si="0"/>
        <v>0.61851153657904889</v>
      </c>
      <c r="E23" s="273" t="s">
        <v>101</v>
      </c>
    </row>
    <row r="24" spans="1:5" ht="50.1" customHeight="1">
      <c r="A24" s="286" t="s">
        <v>122</v>
      </c>
      <c r="B24" s="107">
        <f>ORÇAMENTO!I30</f>
        <v>7133.32</v>
      </c>
      <c r="C24" s="108">
        <f>B24/'PLANILHA RESUMO'!C40</f>
        <v>1.5566283452206627E-2</v>
      </c>
      <c r="D24" s="108">
        <f t="shared" si="0"/>
        <v>0.63407782003125557</v>
      </c>
      <c r="E24" s="273" t="s">
        <v>101</v>
      </c>
    </row>
    <row r="25" spans="1:5" ht="39.950000000000003" customHeight="1">
      <c r="A25" s="291" t="s">
        <v>117</v>
      </c>
      <c r="B25" s="107">
        <f>ORÇAMENTO!I18</f>
        <v>6770.79</v>
      </c>
      <c r="C25" s="108">
        <f>B25/'PLANILHA RESUMO'!C40</f>
        <v>1.4775172897804403E-2</v>
      </c>
      <c r="D25" s="108">
        <f t="shared" si="0"/>
        <v>0.64885299292905996</v>
      </c>
      <c r="E25" s="273" t="s">
        <v>101</v>
      </c>
    </row>
    <row r="26" spans="1:5" ht="39.950000000000003" customHeight="1">
      <c r="A26" s="291" t="s">
        <v>425</v>
      </c>
      <c r="B26" s="107">
        <f>ORÇAMENTO!I88</f>
        <v>6255.28</v>
      </c>
      <c r="C26" s="108">
        <f>B26/'PLANILHA RESUMO'!C40</f>
        <v>1.3650230405045486E-2</v>
      </c>
      <c r="D26" s="108">
        <f t="shared" si="0"/>
        <v>0.6625032233341055</v>
      </c>
      <c r="E26" s="273" t="s">
        <v>101</v>
      </c>
    </row>
    <row r="27" spans="1:5" ht="39.950000000000003" customHeight="1">
      <c r="A27" s="349" t="s">
        <v>493</v>
      </c>
      <c r="B27" s="107">
        <f>ORÇAMENTO!I65</f>
        <v>6185.0778365500191</v>
      </c>
      <c r="C27" s="108">
        <f>B27/'PLANILHA RESUMO'!C40</f>
        <v>1.3497035710959067E-2</v>
      </c>
      <c r="D27" s="108">
        <f t="shared" si="0"/>
        <v>0.67600025904506456</v>
      </c>
      <c r="E27" s="273" t="s">
        <v>101</v>
      </c>
    </row>
    <row r="28" spans="1:5" ht="39.950000000000003" customHeight="1">
      <c r="A28" s="317" t="s">
        <v>129</v>
      </c>
      <c r="B28" s="107">
        <f>ORÇAMENTO!I41</f>
        <v>6111.4748508000002</v>
      </c>
      <c r="C28" s="108">
        <f>B28/'PLANILHA RESUMO'!C40</f>
        <v>1.3336419765072225E-2</v>
      </c>
      <c r="D28" s="108">
        <f t="shared" si="0"/>
        <v>0.68933667881013683</v>
      </c>
      <c r="E28" s="273" t="s">
        <v>101</v>
      </c>
    </row>
    <row r="29" spans="1:5" ht="39.950000000000003" customHeight="1">
      <c r="A29" s="327" t="s">
        <v>137</v>
      </c>
      <c r="B29" s="107">
        <f>ORÇAMENTO!I59</f>
        <v>5911.3707140879978</v>
      </c>
      <c r="C29" s="108">
        <f>B29/'PLANILHA RESUMO'!C40</f>
        <v>1.2899753849058625E-2</v>
      </c>
      <c r="D29" s="108">
        <f t="shared" si="0"/>
        <v>0.70223643265919544</v>
      </c>
      <c r="E29" s="273" t="s">
        <v>101</v>
      </c>
    </row>
    <row r="30" spans="1:5" ht="39.950000000000003" customHeight="1">
      <c r="A30" s="317" t="s">
        <v>132</v>
      </c>
      <c r="B30" s="107">
        <f>ORÇAMENTO!I46</f>
        <v>5772.5465270200002</v>
      </c>
      <c r="C30" s="108">
        <f>B30/'PLANILHA RESUMO'!C40</f>
        <v>1.2596812631515797E-2</v>
      </c>
      <c r="D30" s="108">
        <f t="shared" si="0"/>
        <v>0.71483324529071124</v>
      </c>
      <c r="E30" s="273" t="s">
        <v>101</v>
      </c>
    </row>
    <row r="31" spans="1:5" ht="39.950000000000003" customHeight="1">
      <c r="A31" s="327" t="s">
        <v>174</v>
      </c>
      <c r="B31" s="107">
        <f>ORÇAMENTO!I58</f>
        <v>5283.008781434999</v>
      </c>
      <c r="C31" s="108">
        <f>B31/'PLANILHA RESUMO'!C40</f>
        <v>1.1528546619570399E-2</v>
      </c>
      <c r="D31" s="108">
        <f t="shared" si="0"/>
        <v>0.72636179191028161</v>
      </c>
      <c r="E31" s="273" t="s">
        <v>101</v>
      </c>
    </row>
    <row r="32" spans="1:5" ht="39.950000000000003" customHeight="1">
      <c r="A32" s="286" t="s">
        <v>121</v>
      </c>
      <c r="B32" s="107">
        <f>ORÇAMENTO!I22</f>
        <v>5037.6499999999996</v>
      </c>
      <c r="C32" s="108">
        <f>B32/'PLANILHA RESUMO'!C40</f>
        <v>1.099312631888219E-2</v>
      </c>
      <c r="D32" s="108">
        <f t="shared" si="0"/>
        <v>0.73735491822916377</v>
      </c>
      <c r="E32" s="273" t="s">
        <v>101</v>
      </c>
    </row>
    <row r="33" spans="1:5" ht="39.950000000000003" customHeight="1">
      <c r="A33" s="293" t="s">
        <v>103</v>
      </c>
      <c r="B33" s="107">
        <f>ORÇAMENTO!I50</f>
        <v>4646.737259999999</v>
      </c>
      <c r="C33" s="108">
        <f>B33/'PLANILHA RESUMO'!C40</f>
        <v>1.0140079138057726E-2</v>
      </c>
      <c r="D33" s="108">
        <f t="shared" si="0"/>
        <v>0.74749499736722147</v>
      </c>
      <c r="E33" s="273" t="s">
        <v>101</v>
      </c>
    </row>
    <row r="34" spans="1:5" ht="39.950000000000003" customHeight="1">
      <c r="A34" s="316" t="s">
        <v>414</v>
      </c>
      <c r="B34" s="107">
        <f>ORÇAMENTO!I34</f>
        <v>4631.9443439999995</v>
      </c>
      <c r="C34" s="108">
        <f>B34/'PLANILHA RESUMO'!C40</f>
        <v>1.0107798135166973E-2</v>
      </c>
      <c r="D34" s="108">
        <f t="shared" si="0"/>
        <v>0.7576027955023884</v>
      </c>
      <c r="E34" s="273" t="s">
        <v>101</v>
      </c>
    </row>
    <row r="35" spans="1:5" ht="39.950000000000003" customHeight="1">
      <c r="A35" s="328" t="s">
        <v>467</v>
      </c>
      <c r="B35" s="107">
        <f>ORÇAMENTO!I68</f>
        <v>4505.047428599999</v>
      </c>
      <c r="C35" s="108">
        <f>B35/'PLANILHA RESUMO'!C40</f>
        <v>9.8308845305162505E-3</v>
      </c>
      <c r="D35" s="108">
        <f t="shared" si="0"/>
        <v>0.76743368003290469</v>
      </c>
      <c r="E35" s="273" t="s">
        <v>101</v>
      </c>
    </row>
    <row r="36" spans="1:5" ht="39.950000000000003" customHeight="1">
      <c r="A36" s="345" t="s">
        <v>159</v>
      </c>
      <c r="B36" s="107">
        <f>ORÇAMENTO!I119</f>
        <v>4235.4555839999994</v>
      </c>
      <c r="C36" s="108">
        <f>B36/'PLANILHA RESUMO'!C40</f>
        <v>9.2425830005909374E-3</v>
      </c>
      <c r="D36" s="108">
        <f t="shared" si="0"/>
        <v>0.77667626303349557</v>
      </c>
      <c r="E36" s="273" t="s">
        <v>101</v>
      </c>
    </row>
    <row r="37" spans="1:5" ht="39.950000000000003" customHeight="1">
      <c r="A37" s="328" t="s">
        <v>269</v>
      </c>
      <c r="B37" s="107">
        <f>ORÇAMENTO!I67</f>
        <v>4180.0821761399993</v>
      </c>
      <c r="C37" s="108">
        <f>B37/'PLANILHA RESUMO'!C40</f>
        <v>9.1217475183101183E-3</v>
      </c>
      <c r="D37" s="108">
        <f t="shared" si="0"/>
        <v>0.78579801055180565</v>
      </c>
      <c r="E37" s="273" t="s">
        <v>101</v>
      </c>
    </row>
    <row r="38" spans="1:5" ht="39.950000000000003" customHeight="1">
      <c r="A38" s="345" t="s">
        <v>445</v>
      </c>
      <c r="B38" s="107">
        <f>ORÇAMENTO!I121</f>
        <v>4144.1642279999996</v>
      </c>
      <c r="C38" s="108">
        <f>B38/'PLANILHA RESUMO'!C40</f>
        <v>9.0433676108099791E-3</v>
      </c>
      <c r="D38" s="108">
        <f t="shared" si="0"/>
        <v>0.79484137816261557</v>
      </c>
      <c r="E38" s="273" t="s">
        <v>101</v>
      </c>
    </row>
    <row r="39" spans="1:5" ht="39.950000000000003" customHeight="1">
      <c r="A39" s="291" t="s">
        <v>430</v>
      </c>
      <c r="B39" s="107">
        <f>ORÇAMENTO!I93</f>
        <v>4094.4</v>
      </c>
      <c r="C39" s="108">
        <f>B39/'PLANILHA RESUMO'!C40</f>
        <v>8.9347724435066434E-3</v>
      </c>
      <c r="D39" s="108">
        <f t="shared" si="0"/>
        <v>0.80377615060612218</v>
      </c>
      <c r="E39" s="273" t="s">
        <v>101</v>
      </c>
    </row>
    <row r="40" spans="1:5" ht="39.950000000000003" customHeight="1">
      <c r="A40" s="316" t="s">
        <v>415</v>
      </c>
      <c r="B40" s="107">
        <f>ORÇAMENTO!I36</f>
        <v>3763.5422579999995</v>
      </c>
      <c r="C40" s="108">
        <f>B40/'PLANILHA RESUMO'!C40</f>
        <v>8.2127768798239461E-3</v>
      </c>
      <c r="D40" s="108">
        <f t="shared" si="0"/>
        <v>0.81198892748594609</v>
      </c>
      <c r="E40" s="273" t="s">
        <v>109</v>
      </c>
    </row>
    <row r="41" spans="1:5" ht="50.1" customHeight="1">
      <c r="A41" s="291" t="s">
        <v>422</v>
      </c>
      <c r="B41" s="107">
        <f>ORÇAMENTO!I85</f>
        <v>3715.39</v>
      </c>
      <c r="C41" s="108">
        <f>B41/'PLANILHA RESUMO'!C40</f>
        <v>8.1076993427315718E-3</v>
      </c>
      <c r="D41" s="108">
        <f t="shared" si="0"/>
        <v>0.82009662682867768</v>
      </c>
      <c r="E41" s="273" t="s">
        <v>109</v>
      </c>
    </row>
    <row r="42" spans="1:5" ht="39.950000000000003" customHeight="1">
      <c r="A42" s="291" t="s">
        <v>144</v>
      </c>
      <c r="B42" s="107">
        <f>ORÇAMENTO!I76</f>
        <v>3554.26</v>
      </c>
      <c r="C42" s="108">
        <f>B42/'PLANILHA RESUMO'!C40</f>
        <v>7.7560825285897632E-3</v>
      </c>
      <c r="D42" s="108">
        <f t="shared" si="0"/>
        <v>0.8278527093572674</v>
      </c>
      <c r="E42" s="273" t="s">
        <v>109</v>
      </c>
    </row>
    <row r="43" spans="1:5" ht="39.950000000000003" customHeight="1">
      <c r="A43" s="291" t="s">
        <v>115</v>
      </c>
      <c r="B43" s="107">
        <f>ORÇAMENTO!I9</f>
        <v>3467.1</v>
      </c>
      <c r="C43" s="108">
        <f>B43/'PLANILHA RESUMO'!C40</f>
        <v>7.5658825563896751E-3</v>
      </c>
      <c r="D43" s="108">
        <f t="shared" si="0"/>
        <v>0.83541859191365708</v>
      </c>
      <c r="E43" s="273" t="s">
        <v>109</v>
      </c>
    </row>
    <row r="44" spans="1:5" ht="39.950000000000003" customHeight="1">
      <c r="A44" s="317" t="s">
        <v>131</v>
      </c>
      <c r="B44" s="107">
        <f>ORÇAMENTO!I44</f>
        <v>3460.4477164799996</v>
      </c>
      <c r="C44" s="108">
        <f>B44/'PLANILHA RESUMO'!C40</f>
        <v>7.5513659875442044E-3</v>
      </c>
      <c r="D44" s="108">
        <f t="shared" si="0"/>
        <v>0.84296995790120133</v>
      </c>
      <c r="E44" s="273" t="s">
        <v>109</v>
      </c>
    </row>
    <row r="45" spans="1:5" ht="39.950000000000003" customHeight="1">
      <c r="A45" s="327" t="s">
        <v>105</v>
      </c>
      <c r="B45" s="107">
        <f>ORÇAMENTO!I57</f>
        <v>3369.670661663999</v>
      </c>
      <c r="C45" s="108">
        <f>B45/'PLANILHA RESUMO'!C40</f>
        <v>7.3532729023857704E-3</v>
      </c>
      <c r="D45" s="108">
        <f t="shared" si="0"/>
        <v>0.85032323080358707</v>
      </c>
      <c r="E45" s="273" t="s">
        <v>109</v>
      </c>
    </row>
    <row r="46" spans="1:5" ht="39.950000000000003" customHeight="1">
      <c r="A46" s="316" t="s">
        <v>128</v>
      </c>
      <c r="B46" s="107">
        <f>ORÇAMENTO!I40</f>
        <v>3080.5411396199993</v>
      </c>
      <c r="C46" s="108">
        <f>B46/'PLANILHA RESUMO'!C40</f>
        <v>6.7223363827093891E-3</v>
      </c>
      <c r="D46" s="108">
        <f t="shared" si="0"/>
        <v>0.85704556718629643</v>
      </c>
      <c r="E46" s="273" t="s">
        <v>109</v>
      </c>
    </row>
    <row r="47" spans="1:5" ht="39.950000000000003" customHeight="1">
      <c r="A47" s="327" t="s">
        <v>135</v>
      </c>
      <c r="B47" s="107">
        <f>ORÇAMENTO!I54</f>
        <v>3020.4308916449991</v>
      </c>
      <c r="C47" s="108">
        <f>B47/'PLANILHA RESUMO'!C40</f>
        <v>6.5911641994397079E-3</v>
      </c>
      <c r="D47" s="108">
        <f t="shared" si="0"/>
        <v>0.86363673138573616</v>
      </c>
      <c r="E47" s="273" t="s">
        <v>109</v>
      </c>
    </row>
    <row r="48" spans="1:5" ht="50.1" customHeight="1">
      <c r="A48" s="317" t="s">
        <v>130</v>
      </c>
      <c r="B48" s="107">
        <f>ORÇAMENTO!I43</f>
        <v>2896.8825023999998</v>
      </c>
      <c r="C48" s="108">
        <f>B48/'PLANILHA RESUMO'!C40</f>
        <v>6.3215577262895877E-3</v>
      </c>
      <c r="D48" s="108">
        <f t="shared" si="0"/>
        <v>0.86995828911202577</v>
      </c>
      <c r="E48" s="273" t="s">
        <v>109</v>
      </c>
    </row>
    <row r="49" spans="1:5" ht="39.950000000000003" customHeight="1">
      <c r="A49" s="286" t="s">
        <v>173</v>
      </c>
      <c r="B49" s="107">
        <f>ORÇAMENTO!I7</f>
        <v>2643.03</v>
      </c>
      <c r="C49" s="108">
        <f>B49/'PLANILHA RESUMO'!C40</f>
        <v>5.7676024842129173E-3</v>
      </c>
      <c r="D49" s="108">
        <f t="shared" si="0"/>
        <v>0.8757258915962387</v>
      </c>
      <c r="E49" s="273" t="s">
        <v>109</v>
      </c>
    </row>
    <row r="50" spans="1:5" ht="39.950000000000003" customHeight="1">
      <c r="A50" s="349" t="s">
        <v>499</v>
      </c>
      <c r="B50" s="107">
        <f>ORÇAMENTO!I66</f>
        <v>2590.4285982503993</v>
      </c>
      <c r="C50" s="108">
        <f>B50/'PLANILHA RESUMO'!C40</f>
        <v>5.6528160552264586E-3</v>
      </c>
      <c r="D50" s="108">
        <f t="shared" si="0"/>
        <v>0.8813787076514652</v>
      </c>
      <c r="E50" s="273" t="s">
        <v>109</v>
      </c>
    </row>
    <row r="51" spans="1:5" ht="39.950000000000003" customHeight="1">
      <c r="A51" s="293" t="s">
        <v>116</v>
      </c>
      <c r="B51" s="107">
        <f>ORÇAMENTO!I13</f>
        <v>2576.69</v>
      </c>
      <c r="C51" s="108">
        <f>B51/'PLANILHA RESUMO'!C40</f>
        <v>5.6228357775154197E-3</v>
      </c>
      <c r="D51" s="108">
        <f t="shared" si="0"/>
        <v>0.88700154342898063</v>
      </c>
      <c r="E51" s="273" t="s">
        <v>109</v>
      </c>
    </row>
    <row r="52" spans="1:5" ht="39.950000000000003" customHeight="1">
      <c r="A52" s="291" t="s">
        <v>426</v>
      </c>
      <c r="B52" s="107">
        <f>ORÇAMENTO!I89</f>
        <v>2573.2800000000002</v>
      </c>
      <c r="C52" s="108">
        <f>B52/'PLANILHA RESUMO'!C40</f>
        <v>5.6153944981991938E-3</v>
      </c>
      <c r="D52" s="108">
        <f t="shared" si="0"/>
        <v>0.89261693792717978</v>
      </c>
      <c r="E52" s="273" t="s">
        <v>109</v>
      </c>
    </row>
    <row r="53" spans="1:5" ht="39.950000000000003" customHeight="1">
      <c r="A53" s="345" t="s">
        <v>157</v>
      </c>
      <c r="B53" s="107">
        <f>ORÇAMENTO!I117</f>
        <v>2506.9588530000001</v>
      </c>
      <c r="C53" s="108">
        <f>B53/'PLANILHA RESUMO'!C40</f>
        <v>5.470668932392884E-3</v>
      </c>
      <c r="D53" s="108">
        <f t="shared" si="0"/>
        <v>0.89808760685957267</v>
      </c>
      <c r="E53" s="273" t="s">
        <v>109</v>
      </c>
    </row>
    <row r="54" spans="1:5" ht="39.950000000000003" customHeight="1">
      <c r="A54" s="349" t="s">
        <v>497</v>
      </c>
      <c r="B54" s="107">
        <f>ORÇAMENTO!I69</f>
        <v>2412.6208319999996</v>
      </c>
      <c r="C54" s="108">
        <f>B54/'PLANILHA RESUMO'!C40</f>
        <v>5.2648051305157458E-3</v>
      </c>
      <c r="D54" s="108">
        <f t="shared" si="0"/>
        <v>0.90335241199008842</v>
      </c>
      <c r="E54" s="273" t="s">
        <v>109</v>
      </c>
    </row>
    <row r="55" spans="1:5" ht="39.950000000000003" customHeight="1">
      <c r="A55" s="327" t="s">
        <v>38</v>
      </c>
      <c r="B55" s="107">
        <f>ORÇAMENTO!I55</f>
        <v>2373.4867639559993</v>
      </c>
      <c r="C55" s="108">
        <f>B55/'PLANILHA RESUMO'!C40</f>
        <v>5.1794070275551539E-3</v>
      </c>
      <c r="D55" s="108">
        <f t="shared" si="0"/>
        <v>0.90853181901764357</v>
      </c>
      <c r="E55" s="273" t="s">
        <v>109</v>
      </c>
    </row>
    <row r="56" spans="1:5" ht="39.950000000000003" customHeight="1">
      <c r="A56" s="293" t="s">
        <v>153</v>
      </c>
      <c r="B56" s="107">
        <f>ORÇAMENTO!I112</f>
        <v>2128.0876596000003</v>
      </c>
      <c r="C56" s="108">
        <f>B56/'PLANILHA RESUMO'!C40</f>
        <v>4.6438987344569731E-3</v>
      </c>
      <c r="D56" s="108">
        <f t="shared" si="0"/>
        <v>0.91317571775210049</v>
      </c>
      <c r="E56" s="273" t="s">
        <v>109</v>
      </c>
    </row>
    <row r="57" spans="1:5" ht="39.950000000000003" customHeight="1">
      <c r="A57" s="293" t="s">
        <v>175</v>
      </c>
      <c r="B57" s="107">
        <f>ORÇAMENTO!I11</f>
        <v>1957.87</v>
      </c>
      <c r="C57" s="108">
        <f>B57/'PLANILHA RESUMO'!C40</f>
        <v>4.2724508899883622E-3</v>
      </c>
      <c r="D57" s="108">
        <f t="shared" si="0"/>
        <v>0.91744816864208889</v>
      </c>
      <c r="E57" s="273" t="s">
        <v>109</v>
      </c>
    </row>
    <row r="58" spans="1:5" ht="39.950000000000003" customHeight="1">
      <c r="A58" s="328" t="s">
        <v>112</v>
      </c>
      <c r="B58" s="107">
        <f>ORÇAMENTO!I136</f>
        <v>1882.06</v>
      </c>
      <c r="C58" s="108">
        <f>B58/'PLANILHA RESUMO'!C40</f>
        <v>4.1070188122865657E-3</v>
      </c>
      <c r="D58" s="108">
        <f t="shared" si="0"/>
        <v>0.92155518745437548</v>
      </c>
      <c r="E58" s="273" t="s">
        <v>109</v>
      </c>
    </row>
    <row r="59" spans="1:5" ht="39.950000000000003" customHeight="1">
      <c r="A59" s="317" t="s">
        <v>127</v>
      </c>
      <c r="B59" s="107">
        <f>ORÇAMENTO!I35</f>
        <v>1833.018456</v>
      </c>
      <c r="C59" s="108">
        <f>B59/'PLANILHA RESUMO'!C40</f>
        <v>4.0000006812006385E-3</v>
      </c>
      <c r="D59" s="108">
        <f t="shared" si="0"/>
        <v>0.92555518813557613</v>
      </c>
      <c r="E59" s="273" t="s">
        <v>109</v>
      </c>
    </row>
    <row r="60" spans="1:5" ht="39.950000000000003" customHeight="1">
      <c r="A60" s="291" t="s">
        <v>139</v>
      </c>
      <c r="B60" s="107">
        <f>ORÇAMENTO!I71</f>
        <v>1756.33</v>
      </c>
      <c r="C60" s="108">
        <f>B60/'PLANILHA RESUMO'!C40</f>
        <v>3.8326516426592477E-3</v>
      </c>
      <c r="D60" s="108">
        <f t="shared" si="0"/>
        <v>0.92938783977823536</v>
      </c>
      <c r="E60" s="273" t="s">
        <v>109</v>
      </c>
    </row>
    <row r="61" spans="1:5" ht="39.950000000000003" customHeight="1">
      <c r="A61" s="291" t="s">
        <v>148</v>
      </c>
      <c r="B61" s="107">
        <f>ORÇAMENTO!I80</f>
        <v>1564.94</v>
      </c>
      <c r="C61" s="108">
        <f>B61/'PLANILHA RESUMO'!C40</f>
        <v>3.4150016578109827E-3</v>
      </c>
      <c r="D61" s="108">
        <f t="shared" si="0"/>
        <v>0.9328028414360463</v>
      </c>
      <c r="E61" s="273" t="s">
        <v>109</v>
      </c>
    </row>
    <row r="62" spans="1:5" ht="39.950000000000003" customHeight="1">
      <c r="A62" s="291" t="s">
        <v>149</v>
      </c>
      <c r="B62" s="107">
        <f>ORÇAMENTO!I81</f>
        <v>1542.04</v>
      </c>
      <c r="C62" s="108">
        <f>B62/'PLANILHA RESUMO'!C40</f>
        <v>3.3650294301448285E-3</v>
      </c>
      <c r="D62" s="108">
        <f t="shared" si="0"/>
        <v>0.93616787086619113</v>
      </c>
      <c r="E62" s="273" t="s">
        <v>109</v>
      </c>
    </row>
    <row r="63" spans="1:5" ht="39.950000000000003" customHeight="1">
      <c r="A63" s="293" t="s">
        <v>156</v>
      </c>
      <c r="B63" s="107">
        <f>ORÇAMENTO!I116</f>
        <v>1509.0620417999999</v>
      </c>
      <c r="C63" s="108">
        <f>B63/'PLANILHA RESUMO'!C40</f>
        <v>3.2930651491345519E-3</v>
      </c>
      <c r="D63" s="108">
        <f t="shared" si="0"/>
        <v>0.93946093601532565</v>
      </c>
      <c r="E63" s="273" t="s">
        <v>109</v>
      </c>
    </row>
    <row r="64" spans="1:5" ht="39.950000000000003" customHeight="1">
      <c r="A64" s="291" t="s">
        <v>142</v>
      </c>
      <c r="B64" s="107">
        <f>ORÇAMENTO!I74</f>
        <v>1405.89</v>
      </c>
      <c r="C64" s="108">
        <f>B64/'PLANILHA RESUMO'!C40</f>
        <v>3.0679238058327367E-3</v>
      </c>
      <c r="D64" s="108">
        <f t="shared" si="0"/>
        <v>0.94252885982115842</v>
      </c>
      <c r="E64" s="273" t="s">
        <v>109</v>
      </c>
    </row>
    <row r="65" spans="1:5" ht="39.950000000000003" customHeight="1">
      <c r="A65" s="317" t="s">
        <v>416</v>
      </c>
      <c r="B65" s="107">
        <f>ORÇAMENTO!I37</f>
        <v>1374.7638420000001</v>
      </c>
      <c r="C65" s="108">
        <f>B65/'PLANILHA RESUMO'!C40</f>
        <v>3.0000005109004791E-3</v>
      </c>
      <c r="D65" s="108">
        <f t="shared" si="0"/>
        <v>0.94552886033205885</v>
      </c>
      <c r="E65" s="273" t="s">
        <v>109</v>
      </c>
    </row>
    <row r="66" spans="1:5" ht="39.950000000000003" customHeight="1">
      <c r="A66" s="291" t="s">
        <v>428</v>
      </c>
      <c r="B66" s="107">
        <f>ORÇAMENTO!I91</f>
        <v>1357.26</v>
      </c>
      <c r="C66" s="108">
        <f>B66/'PLANILHA RESUMO'!C40</f>
        <v>2.961803743325964E-3</v>
      </c>
      <c r="D66" s="108">
        <f t="shared" si="0"/>
        <v>0.94849066407538485</v>
      </c>
      <c r="E66" s="273" t="s">
        <v>109</v>
      </c>
    </row>
    <row r="67" spans="1:5" ht="39.950000000000003" customHeight="1">
      <c r="A67" s="293" t="s">
        <v>154</v>
      </c>
      <c r="B67" s="107">
        <f>ORÇAMENTO!I114</f>
        <v>1293.7285859999997</v>
      </c>
      <c r="C67" s="108">
        <f>B67/'PLANILHA RESUMO'!C40</f>
        <v>2.8231659143145792E-3</v>
      </c>
      <c r="D67" s="108">
        <f t="shared" si="0"/>
        <v>0.95131382998969938</v>
      </c>
      <c r="E67" s="273" t="s">
        <v>109</v>
      </c>
    </row>
    <row r="68" spans="1:5" ht="39.950000000000003" customHeight="1">
      <c r="A68" s="293" t="s">
        <v>448</v>
      </c>
      <c r="B68" s="107">
        <f>ORÇAMENTO!I130</f>
        <v>1198.6193062799998</v>
      </c>
      <c r="C68" s="108">
        <f>B68/'PLANILHA RESUMO'!C40</f>
        <v>2.6156190767891736E-3</v>
      </c>
      <c r="D68" s="108">
        <f t="shared" si="0"/>
        <v>0.95392944906648858</v>
      </c>
      <c r="E68" s="273" t="s">
        <v>109</v>
      </c>
    </row>
    <row r="69" spans="1:5" ht="39.950000000000003" customHeight="1">
      <c r="A69" s="293" t="s">
        <v>134</v>
      </c>
      <c r="B69" s="107">
        <f>ORÇAMENTO!I49</f>
        <v>1045.2080798399998</v>
      </c>
      <c r="C69" s="108">
        <f>B69/'PLANILHA RESUMO'!C40</f>
        <v>2.2808461189636874E-3</v>
      </c>
      <c r="D69" s="108">
        <f t="shared" si="0"/>
        <v>0.95621029518545231</v>
      </c>
      <c r="E69" s="273" t="s">
        <v>109</v>
      </c>
    </row>
    <row r="70" spans="1:5" ht="39.950000000000003" customHeight="1">
      <c r="A70" s="328" t="s">
        <v>297</v>
      </c>
      <c r="B70" s="107">
        <f>ORÇAMENTO!I63</f>
        <v>982.70185608000008</v>
      </c>
      <c r="C70" s="108">
        <f>B70/'PLANILHA RESUMO'!C40</f>
        <v>2.14444545327433E-3</v>
      </c>
      <c r="D70" s="108">
        <f t="shared" si="0"/>
        <v>0.95835474063872661</v>
      </c>
      <c r="E70" s="273" t="s">
        <v>109</v>
      </c>
    </row>
    <row r="71" spans="1:5" ht="39.950000000000003" customHeight="1">
      <c r="A71" s="286" t="s">
        <v>120</v>
      </c>
      <c r="B71" s="107">
        <f>ORÇAMENTO!I21</f>
        <v>968.49</v>
      </c>
      <c r="C71" s="108">
        <f>B71/'PLANILHA RESUMO'!C40</f>
        <v>2.1134324354757108E-3</v>
      </c>
      <c r="D71" s="108">
        <f t="shared" ref="D71:D115" si="1">D70+C71</f>
        <v>0.96046817307420229</v>
      </c>
      <c r="E71" s="273" t="s">
        <v>109</v>
      </c>
    </row>
    <row r="72" spans="1:5" ht="39.950000000000003" customHeight="1">
      <c r="A72" s="293" t="s">
        <v>161</v>
      </c>
      <c r="B72" s="107">
        <f>ORÇAMENTO!I14</f>
        <v>950.2</v>
      </c>
      <c r="C72" s="108">
        <f>B72/'PLANILHA RESUMO'!C40</f>
        <v>2.0735201191432232E-3</v>
      </c>
      <c r="D72" s="108">
        <f t="shared" si="1"/>
        <v>0.96254169319334548</v>
      </c>
      <c r="E72" s="273" t="s">
        <v>109</v>
      </c>
    </row>
    <row r="73" spans="1:5" ht="39.950000000000003" customHeight="1">
      <c r="A73" s="291" t="s">
        <v>434</v>
      </c>
      <c r="B73" s="107">
        <f>ORÇAMENTO!I97</f>
        <v>940.81</v>
      </c>
      <c r="C73" s="108">
        <f>B73/'PLANILHA RESUMO'!C40</f>
        <v>2.0530293236067521E-3</v>
      </c>
      <c r="D73" s="108">
        <f t="shared" si="1"/>
        <v>0.96459472251695222</v>
      </c>
      <c r="E73" s="273" t="s">
        <v>109</v>
      </c>
    </row>
    <row r="74" spans="1:5" ht="39.950000000000003" customHeight="1">
      <c r="A74" s="291" t="s">
        <v>145</v>
      </c>
      <c r="B74" s="107">
        <f>ORÇAMENTO!I79</f>
        <v>873.55</v>
      </c>
      <c r="C74" s="108">
        <f>B74/'PLANILHA RESUMO'!C40</f>
        <v>1.9062549990292177E-3</v>
      </c>
      <c r="D74" s="108">
        <f t="shared" si="1"/>
        <v>0.96650097751598141</v>
      </c>
      <c r="E74" s="273" t="s">
        <v>109</v>
      </c>
    </row>
    <row r="75" spans="1:5" ht="39.950000000000003" customHeight="1">
      <c r="A75" s="317" t="s">
        <v>417</v>
      </c>
      <c r="B75" s="107">
        <f>ORÇAMENTO!I42</f>
        <v>855.52525079999987</v>
      </c>
      <c r="C75" s="108">
        <f>B75/'PLANILHA RESUMO'!C40</f>
        <v>1.8669215112280064E-3</v>
      </c>
      <c r="D75" s="108">
        <f t="shared" si="1"/>
        <v>0.96836789902720943</v>
      </c>
      <c r="E75" s="273" t="s">
        <v>109</v>
      </c>
    </row>
    <row r="76" spans="1:5" ht="50.1" customHeight="1">
      <c r="A76" s="291" t="s">
        <v>427</v>
      </c>
      <c r="B76" s="107">
        <f>ORÇAMENTO!I90</f>
        <v>811.56</v>
      </c>
      <c r="C76" s="108">
        <f>B76/'PLANILHA RESUMO'!C40</f>
        <v>1.7709808333949422E-3</v>
      </c>
      <c r="D76" s="108">
        <f t="shared" si="1"/>
        <v>0.97013887986060443</v>
      </c>
      <c r="E76" s="273" t="s">
        <v>109</v>
      </c>
    </row>
    <row r="77" spans="1:5" ht="39.950000000000003" customHeight="1">
      <c r="A77" s="291" t="s">
        <v>436</v>
      </c>
      <c r="B77" s="107">
        <f>ORÇAMENTO!I101</f>
        <v>800.36</v>
      </c>
      <c r="C77" s="108">
        <f>B77/'PLANILHA RESUMO'!C40</f>
        <v>1.746540267898832E-3</v>
      </c>
      <c r="D77" s="108">
        <f t="shared" si="1"/>
        <v>0.97188542012850321</v>
      </c>
      <c r="E77" s="273" t="s">
        <v>109</v>
      </c>
    </row>
    <row r="78" spans="1:5" ht="39.950000000000003" customHeight="1">
      <c r="A78" s="293" t="s">
        <v>437</v>
      </c>
      <c r="B78" s="107">
        <f>ORÇAMENTO!I103</f>
        <v>758.36016599999994</v>
      </c>
      <c r="C78" s="108">
        <f>B78/'PLANILHA RESUMO'!C40</f>
        <v>1.6548885095325136E-3</v>
      </c>
      <c r="D78" s="108">
        <f t="shared" si="1"/>
        <v>0.97354030863803576</v>
      </c>
      <c r="E78" s="273" t="s">
        <v>109</v>
      </c>
    </row>
    <row r="79" spans="1:5" ht="39.950000000000003" customHeight="1">
      <c r="A79" s="345" t="s">
        <v>444</v>
      </c>
      <c r="B79" s="107">
        <f>ORÇAMENTO!I120</f>
        <v>747.06638999999996</v>
      </c>
      <c r="C79" s="108">
        <f>B79/'PLANILHA RESUMO'!C40</f>
        <v>1.6302433066730136E-3</v>
      </c>
      <c r="D79" s="108">
        <f t="shared" si="1"/>
        <v>0.97517055194470881</v>
      </c>
      <c r="E79" s="273" t="s">
        <v>109</v>
      </c>
    </row>
    <row r="80" spans="1:5" ht="39.950000000000003" customHeight="1">
      <c r="A80" s="286" t="s">
        <v>120</v>
      </c>
      <c r="B80" s="107">
        <f>ORÇAMENTO!I28</f>
        <v>693.84</v>
      </c>
      <c r="C80" s="108">
        <f>B80/'PLANILHA RESUMO'!C40</f>
        <v>1.5140930324840391E-3</v>
      </c>
      <c r="D80" s="108">
        <f t="shared" si="1"/>
        <v>0.97668464497719287</v>
      </c>
      <c r="E80" s="273" t="s">
        <v>109</v>
      </c>
    </row>
    <row r="81" spans="1:5" ht="39.950000000000003" customHeight="1">
      <c r="A81" s="291" t="s">
        <v>141</v>
      </c>
      <c r="B81" s="107">
        <f>ORÇAMENTO!I73</f>
        <v>672.64</v>
      </c>
      <c r="C81" s="108">
        <f>B81/'PLANILHA RESUMO'!C40</f>
        <v>1.4678305335092587E-3</v>
      </c>
      <c r="D81" s="108">
        <f t="shared" si="1"/>
        <v>0.97815247551070217</v>
      </c>
      <c r="E81" s="273" t="s">
        <v>109</v>
      </c>
    </row>
    <row r="82" spans="1:5" ht="39.950000000000003" customHeight="1">
      <c r="A82" s="291" t="s">
        <v>140</v>
      </c>
      <c r="B82" s="107">
        <f>ORÇAMENTO!I72</f>
        <v>630.03</v>
      </c>
      <c r="C82" s="108">
        <f>B82/'PLANILHA RESUMO'!C40</f>
        <v>1.3748472749566458E-3</v>
      </c>
      <c r="D82" s="108">
        <f t="shared" si="1"/>
        <v>0.97952732278565879</v>
      </c>
      <c r="E82" s="273" t="s">
        <v>109</v>
      </c>
    </row>
    <row r="83" spans="1:5" ht="39.950000000000003" customHeight="1">
      <c r="A83" s="345" t="s">
        <v>271</v>
      </c>
      <c r="B83" s="107">
        <f>ORÇAMENTO!I122</f>
        <v>626.03234399999997</v>
      </c>
      <c r="C83" s="108">
        <f>B83/'PLANILHA RESUMO'!C40</f>
        <v>1.3661236166263853E-3</v>
      </c>
      <c r="D83" s="108">
        <f t="shared" si="1"/>
        <v>0.98089344640228515</v>
      </c>
      <c r="E83" s="273" t="s">
        <v>109</v>
      </c>
    </row>
    <row r="84" spans="1:5" ht="39.950000000000003" customHeight="1">
      <c r="A84" s="328" t="s">
        <v>138</v>
      </c>
      <c r="B84" s="107">
        <f>ORÇAMENTO!I62</f>
        <v>606.04139520000001</v>
      </c>
      <c r="C84" s="108">
        <f>B84/'PLANILHA RESUMO'!C40</f>
        <v>1.3224995011374755E-3</v>
      </c>
      <c r="D84" s="108">
        <f t="shared" si="1"/>
        <v>0.98221594590342265</v>
      </c>
      <c r="E84" s="273" t="s">
        <v>109</v>
      </c>
    </row>
    <row r="85" spans="1:5" ht="39.950000000000003" customHeight="1">
      <c r="A85" s="293" t="s">
        <v>151</v>
      </c>
      <c r="B85" s="107">
        <f>ORÇAMENTO!I107</f>
        <v>566.20911599999988</v>
      </c>
      <c r="C85" s="108">
        <f>B85/'PLANILHA RESUMO'!C40</f>
        <v>1.2355777664368542E-3</v>
      </c>
      <c r="D85" s="108">
        <f t="shared" si="1"/>
        <v>0.98345152366985955</v>
      </c>
      <c r="E85" s="273" t="s">
        <v>109</v>
      </c>
    </row>
    <row r="86" spans="1:5" ht="39.950000000000003" customHeight="1">
      <c r="A86" s="291" t="s">
        <v>433</v>
      </c>
      <c r="B86" s="107">
        <f>ORÇAMENTO!I96</f>
        <v>523.25</v>
      </c>
      <c r="C86" s="108">
        <f>B86/'PLANILHA RESUMO'!C40</f>
        <v>1.1418326692714076E-3</v>
      </c>
      <c r="D86" s="108">
        <f t="shared" si="1"/>
        <v>0.98459335633913092</v>
      </c>
      <c r="E86" s="273" t="s">
        <v>109</v>
      </c>
    </row>
    <row r="87" spans="1:5" ht="39.950000000000003" customHeight="1">
      <c r="A87" s="291" t="s">
        <v>420</v>
      </c>
      <c r="B87" s="107">
        <f>ORÇAMENTO!I83</f>
        <v>513.04999999999995</v>
      </c>
      <c r="C87" s="108">
        <f>B87/'PLANILHA RESUMO'!C40</f>
        <v>1.1195742971231641E-3</v>
      </c>
      <c r="D87" s="108">
        <f t="shared" si="1"/>
        <v>0.98571293063625409</v>
      </c>
      <c r="E87" s="273" t="s">
        <v>109</v>
      </c>
    </row>
    <row r="88" spans="1:5" ht="39.950000000000003" customHeight="1">
      <c r="A88" s="317" t="s">
        <v>133</v>
      </c>
      <c r="B88" s="107">
        <f>ORÇAMENTO!I47</f>
        <v>507.63351239999997</v>
      </c>
      <c r="C88" s="108">
        <f>B88/'PLANILHA RESUMO'!C40</f>
        <v>1.1077544739136402E-3</v>
      </c>
      <c r="D88" s="108">
        <f t="shared" si="1"/>
        <v>0.98682068511016774</v>
      </c>
      <c r="E88" s="273" t="s">
        <v>109</v>
      </c>
    </row>
    <row r="89" spans="1:5" ht="39.950000000000003" customHeight="1">
      <c r="A89" s="293" t="s">
        <v>442</v>
      </c>
      <c r="B89" s="107">
        <f>ORÇAMENTO!I110</f>
        <v>467.60576399999997</v>
      </c>
      <c r="C89" s="108">
        <f>B89/'PLANILHA RESUMO'!C40</f>
        <v>1.0204061876250661E-3</v>
      </c>
      <c r="D89" s="108">
        <f t="shared" si="1"/>
        <v>0.98784109129779285</v>
      </c>
      <c r="E89" s="273" t="s">
        <v>109</v>
      </c>
    </row>
    <row r="90" spans="1:5" ht="39.950000000000003" customHeight="1">
      <c r="A90" s="345" t="s">
        <v>446</v>
      </c>
      <c r="B90" s="107">
        <f>ORÇAMENTO!I123</f>
        <v>436.6727631</v>
      </c>
      <c r="C90" s="108">
        <f>B90/'PLANILHA RESUMO'!C40</f>
        <v>9.5290439883152225E-4</v>
      </c>
      <c r="D90" s="108">
        <f t="shared" si="1"/>
        <v>0.98879399569662441</v>
      </c>
      <c r="E90" s="273" t="s">
        <v>109</v>
      </c>
    </row>
    <row r="91" spans="1:5" ht="50.1" customHeight="1">
      <c r="A91" s="328" t="s">
        <v>167</v>
      </c>
      <c r="B91" s="107">
        <f>ORÇAMENTO!I134</f>
        <v>416.83686239999992</v>
      </c>
      <c r="C91" s="108">
        <f>B91/'PLANILHA RESUMO'!C40</f>
        <v>9.0961862827503178E-4</v>
      </c>
      <c r="D91" s="108">
        <f t="shared" si="1"/>
        <v>0.98970361432489939</v>
      </c>
      <c r="E91" s="273" t="s">
        <v>109</v>
      </c>
    </row>
    <row r="92" spans="1:5" ht="39.950000000000003" customHeight="1">
      <c r="A92" s="293" t="s">
        <v>441</v>
      </c>
      <c r="B92" s="107">
        <f>ORÇAMENTO!I109</f>
        <v>391.48136999999991</v>
      </c>
      <c r="C92" s="108">
        <f>B92/'PLANILHA RESUMO'!C40</f>
        <v>8.5428804142785944E-4</v>
      </c>
      <c r="D92" s="108">
        <f t="shared" si="1"/>
        <v>0.99055790236632724</v>
      </c>
      <c r="E92" s="273" t="s">
        <v>109</v>
      </c>
    </row>
    <row r="93" spans="1:5" ht="39.950000000000003" customHeight="1">
      <c r="A93" s="291" t="s">
        <v>429</v>
      </c>
      <c r="B93" s="107">
        <f>ORÇAMENTO!I92</f>
        <v>378.38</v>
      </c>
      <c r="C93" s="108">
        <f>B93/'PLANILHA RESUMO'!C40</f>
        <v>8.2569831896591535E-4</v>
      </c>
      <c r="D93" s="108">
        <f t="shared" si="1"/>
        <v>0.99138360068529319</v>
      </c>
      <c r="E93" s="273" t="s">
        <v>109</v>
      </c>
    </row>
    <row r="94" spans="1:5" ht="39.950000000000003" customHeight="1">
      <c r="A94" s="293" t="s">
        <v>150</v>
      </c>
      <c r="B94" s="107">
        <f>ORÇAMENTO!I104</f>
        <v>350.39663999999993</v>
      </c>
      <c r="C94" s="108">
        <f>B94/'PLANILHA RESUMO'!C40</f>
        <v>7.6463321692294773E-4</v>
      </c>
      <c r="D94" s="108">
        <f t="shared" si="1"/>
        <v>0.99214823390221618</v>
      </c>
      <c r="E94" s="273" t="s">
        <v>109</v>
      </c>
    </row>
    <row r="95" spans="1:5" ht="39.950000000000003" customHeight="1">
      <c r="A95" s="345" t="s">
        <v>158</v>
      </c>
      <c r="B95" s="107">
        <f>ORÇAMENTO!I118</f>
        <v>348.00033239999999</v>
      </c>
      <c r="C95" s="108">
        <f>B95/'PLANILHA RESUMO'!C40</f>
        <v>7.5940401041878474E-4</v>
      </c>
      <c r="D95" s="108">
        <f t="shared" si="1"/>
        <v>0.99290763791263492</v>
      </c>
      <c r="E95" s="273" t="s">
        <v>109</v>
      </c>
    </row>
    <row r="96" spans="1:5" ht="39.950000000000003" customHeight="1">
      <c r="A96" s="291" t="s">
        <v>147</v>
      </c>
      <c r="B96" s="107">
        <f>ORÇAMENTO!I78</f>
        <v>338.57</v>
      </c>
      <c r="C96" s="108">
        <f>B96/'PLANILHA RESUMO'!C40</f>
        <v>7.3882520178733015E-4</v>
      </c>
      <c r="D96" s="108">
        <f t="shared" si="1"/>
        <v>0.99364646311442228</v>
      </c>
      <c r="E96" s="273" t="s">
        <v>109</v>
      </c>
    </row>
    <row r="97" spans="1:5" ht="39.950000000000003" customHeight="1">
      <c r="A97" s="291" t="s">
        <v>432</v>
      </c>
      <c r="B97" s="107">
        <f>ORÇAMENTO!I95</f>
        <v>278.05</v>
      </c>
      <c r="C97" s="108">
        <f>B97/'PLANILHA RESUMO'!C40</f>
        <v>6.0675886037441927E-4</v>
      </c>
      <c r="D97" s="108">
        <f t="shared" si="1"/>
        <v>0.99425322197479671</v>
      </c>
      <c r="E97" s="273" t="s">
        <v>109</v>
      </c>
    </row>
    <row r="98" spans="1:5" ht="50.1" customHeight="1">
      <c r="A98" s="291" t="s">
        <v>249</v>
      </c>
      <c r="B98" s="107">
        <f>ORÇAMENTO!I99</f>
        <v>272.11</v>
      </c>
      <c r="C98" s="108">
        <f>B98/'PLANILHA RESUMO'!C40</f>
        <v>5.9379663188808933E-4</v>
      </c>
      <c r="D98" s="108">
        <f t="shared" si="1"/>
        <v>0.99484701860668479</v>
      </c>
      <c r="E98" s="273" t="s">
        <v>109</v>
      </c>
    </row>
    <row r="99" spans="1:5" ht="39.950000000000003" customHeight="1">
      <c r="A99" s="293" t="s">
        <v>439</v>
      </c>
      <c r="B99" s="107">
        <f>ORÇAMENTO!I106</f>
        <v>236.08335599999998</v>
      </c>
      <c r="C99" s="108">
        <f>B99/'PLANILHA RESUMO'!C40</f>
        <v>5.1517952900531671E-4</v>
      </c>
      <c r="D99" s="108">
        <f t="shared" si="1"/>
        <v>0.99536219813569016</v>
      </c>
      <c r="E99" s="273" t="s">
        <v>109</v>
      </c>
    </row>
    <row r="100" spans="1:5" ht="39.950000000000003" customHeight="1">
      <c r="A100" s="291" t="s">
        <v>419</v>
      </c>
      <c r="B100" s="107">
        <f>ORÇAMENTO!I77</f>
        <v>224.97</v>
      </c>
      <c r="C100" s="108">
        <f>B100/'PLANILHA RESUMO'!C40</f>
        <v>4.909280374696389E-4</v>
      </c>
      <c r="D100" s="108">
        <f t="shared" si="1"/>
        <v>0.9958531261731598</v>
      </c>
      <c r="E100" s="273" t="s">
        <v>109</v>
      </c>
    </row>
    <row r="101" spans="1:5" ht="39.950000000000003" customHeight="1">
      <c r="A101" s="291" t="s">
        <v>431</v>
      </c>
      <c r="B101" s="107">
        <f>ORÇAMENTO!I94</f>
        <v>218.72</v>
      </c>
      <c r="C101" s="108">
        <f>B101/'PLANILHA RESUMO'!C40</f>
        <v>4.7728932904547017E-4</v>
      </c>
      <c r="D101" s="108">
        <f t="shared" si="1"/>
        <v>0.99633041550220525</v>
      </c>
      <c r="E101" s="273" t="s">
        <v>109</v>
      </c>
    </row>
    <row r="102" spans="1:5" ht="50.1" customHeight="1">
      <c r="A102" s="291" t="s">
        <v>435</v>
      </c>
      <c r="B102" s="107">
        <f>ORÇAMENTO!I100</f>
        <v>218.72</v>
      </c>
      <c r="C102" s="108">
        <f>B102/'PLANILHA RESUMO'!C40</f>
        <v>4.7728932904547017E-4</v>
      </c>
      <c r="D102" s="108">
        <f t="shared" si="1"/>
        <v>0.9968077048312507</v>
      </c>
      <c r="E102" s="273" t="s">
        <v>109</v>
      </c>
    </row>
    <row r="103" spans="1:5" ht="39.950000000000003" customHeight="1">
      <c r="A103" s="293" t="s">
        <v>440</v>
      </c>
      <c r="B103" s="107">
        <f>ORÇAMENTO!I108</f>
        <v>204.92894399999997</v>
      </c>
      <c r="C103" s="108">
        <f>B103/'PLANILHA RESUMO'!C40</f>
        <v>4.4719457838220887E-4</v>
      </c>
      <c r="D103" s="108">
        <f t="shared" si="1"/>
        <v>0.99725489940963286</v>
      </c>
      <c r="E103" s="273" t="s">
        <v>109</v>
      </c>
    </row>
    <row r="104" spans="1:5" ht="39.950000000000003" customHeight="1">
      <c r="A104" s="310" t="s">
        <v>111</v>
      </c>
      <c r="B104" s="107">
        <f>ORÇAMENTO!I133</f>
        <v>196.45861199999999</v>
      </c>
      <c r="C104" s="108">
        <f>B104/'PLANILHA RESUMO'!C40</f>
        <v>4.2871067623758389E-4</v>
      </c>
      <c r="D104" s="108">
        <f t="shared" si="1"/>
        <v>0.99768361008587048</v>
      </c>
      <c r="E104" s="273" t="s">
        <v>109</v>
      </c>
    </row>
    <row r="105" spans="1:5" ht="39.950000000000003" customHeight="1">
      <c r="A105" s="316" t="s">
        <v>168</v>
      </c>
      <c r="B105" s="107">
        <f>ORÇAMENTO!I38</f>
        <v>192.6240372</v>
      </c>
      <c r="C105" s="108">
        <f>B105/'PLANILHA RESUMO'!C40</f>
        <v>4.2034289261712554E-4</v>
      </c>
      <c r="D105" s="108">
        <f t="shared" si="1"/>
        <v>0.99810395297848764</v>
      </c>
      <c r="E105" s="273" t="s">
        <v>109</v>
      </c>
    </row>
    <row r="106" spans="1:5" ht="39.950000000000003" customHeight="1">
      <c r="A106" s="291" t="s">
        <v>424</v>
      </c>
      <c r="B106" s="107">
        <f>ORÇAMENTO!I87</f>
        <v>185.53</v>
      </c>
      <c r="C106" s="108">
        <f>B106/'PLANILHA RESUMO'!C40</f>
        <v>4.0486233182976449E-4</v>
      </c>
      <c r="D106" s="108">
        <f t="shared" si="1"/>
        <v>0.99850881531031743</v>
      </c>
      <c r="E106" s="273" t="s">
        <v>109</v>
      </c>
    </row>
    <row r="107" spans="1:5" ht="39.950000000000003" customHeight="1">
      <c r="A107" s="291" t="s">
        <v>146</v>
      </c>
      <c r="B107" s="107">
        <f>ORÇAMENTO!I82</f>
        <v>161.76</v>
      </c>
      <c r="C107" s="108">
        <f>B107/'PLANILHA RESUMO'!C40</f>
        <v>3.5299159595096586E-4</v>
      </c>
      <c r="D107" s="108">
        <f t="shared" si="1"/>
        <v>0.99886180690626836</v>
      </c>
      <c r="E107" s="273" t="s">
        <v>109</v>
      </c>
    </row>
    <row r="108" spans="1:5" ht="39.950000000000003" customHeight="1">
      <c r="A108" s="291" t="s">
        <v>421</v>
      </c>
      <c r="B108" s="107">
        <f>ORÇAMENTO!I84</f>
        <v>108.01</v>
      </c>
      <c r="C108" s="108">
        <f>B108/'PLANILHA RESUMO'!C40</f>
        <v>2.3569870350311466E-4</v>
      </c>
      <c r="D108" s="108">
        <f t="shared" si="1"/>
        <v>0.99909750560977151</v>
      </c>
      <c r="E108" s="273" t="s">
        <v>109</v>
      </c>
    </row>
    <row r="109" spans="1:5" ht="39.950000000000003" customHeight="1">
      <c r="A109" s="293" t="s">
        <v>155</v>
      </c>
      <c r="B109" s="107">
        <f>ORÇAMENTO!I115</f>
        <v>97.336421999999999</v>
      </c>
      <c r="C109" s="108">
        <f>B109/'PLANILHA RESUMO'!C40</f>
        <v>2.1240689259357509E-4</v>
      </c>
      <c r="D109" s="108">
        <f t="shared" si="1"/>
        <v>0.99930991250236512</v>
      </c>
      <c r="E109" s="273" t="s">
        <v>109</v>
      </c>
    </row>
    <row r="110" spans="1:5" ht="39.950000000000003" customHeight="1">
      <c r="A110" s="291" t="s">
        <v>248</v>
      </c>
      <c r="B110" s="107">
        <f>ORÇAMENTO!I98</f>
        <v>96.89</v>
      </c>
      <c r="C110" s="108">
        <f>B110/'PLANILHA RESUMO'!C40</f>
        <v>2.1143271347483361E-4</v>
      </c>
      <c r="D110" s="108">
        <f t="shared" si="1"/>
        <v>0.99952134521583991</v>
      </c>
      <c r="E110" s="273" t="s">
        <v>109</v>
      </c>
    </row>
    <row r="111" spans="1:5" ht="39.950000000000003" customHeight="1">
      <c r="A111" s="293" t="s">
        <v>438</v>
      </c>
      <c r="B111" s="107">
        <f>ORÇAMENTO!I105</f>
        <v>63.985997999999995</v>
      </c>
      <c r="C111" s="108">
        <f>B111/'PLANILHA RESUMO'!C40</f>
        <v>1.3962981919223114E-4</v>
      </c>
      <c r="D111" s="108">
        <f t="shared" si="1"/>
        <v>0.99966097503503215</v>
      </c>
      <c r="E111" s="273" t="s">
        <v>109</v>
      </c>
    </row>
    <row r="112" spans="1:5" ht="39.950000000000003" customHeight="1">
      <c r="A112" s="291" t="s">
        <v>423</v>
      </c>
      <c r="B112" s="107">
        <f>ORÇAMENTO!I86</f>
        <v>50.77</v>
      </c>
      <c r="C112" s="108">
        <f>B112/'PLANILHA RESUMO'!C40</f>
        <v>1.1078995627120759E-4</v>
      </c>
      <c r="D112" s="108">
        <f t="shared" si="1"/>
        <v>0.99977176499130338</v>
      </c>
      <c r="E112" s="273" t="s">
        <v>109</v>
      </c>
    </row>
    <row r="113" spans="1:5" ht="50.1" customHeight="1">
      <c r="A113" s="375" t="s">
        <v>143</v>
      </c>
      <c r="B113" s="107">
        <f>ORÇAMENTO!I75</f>
        <v>41.75</v>
      </c>
      <c r="C113" s="108">
        <f>B113/'PLANILHA RESUMO'!C40</f>
        <v>9.1106572273447236E-5</v>
      </c>
      <c r="D113" s="108">
        <f t="shared" si="1"/>
        <v>0.99986287156357678</v>
      </c>
      <c r="E113" s="273" t="s">
        <v>109</v>
      </c>
    </row>
    <row r="114" spans="1:5" ht="39.950000000000003" customHeight="1">
      <c r="A114" s="293" t="s">
        <v>443</v>
      </c>
      <c r="B114" s="107">
        <f>ORÇAMENTO!I113</f>
        <v>38.973179999999992</v>
      </c>
      <c r="C114" s="108">
        <f>B114/'PLANILHA RESUMO'!C40</f>
        <v>8.5047014141223187E-5</v>
      </c>
      <c r="D114" s="108">
        <f t="shared" si="1"/>
        <v>0.99994791857771803</v>
      </c>
      <c r="E114" s="273" t="s">
        <v>109</v>
      </c>
    </row>
    <row r="115" spans="1:5" ht="39.950000000000003" customHeight="1">
      <c r="A115" s="293" t="s">
        <v>152</v>
      </c>
      <c r="B115" s="107">
        <f>ORÇAMENTO!I111</f>
        <v>23.866547999999998</v>
      </c>
      <c r="C115" s="108">
        <f>B115/'PLANILHA RESUMO'!C40</f>
        <v>5.2081422282148443E-5</v>
      </c>
      <c r="D115" s="108">
        <f t="shared" si="1"/>
        <v>1.0000000000000002</v>
      </c>
      <c r="E115" s="273" t="s">
        <v>109</v>
      </c>
    </row>
    <row r="116" spans="1:5" ht="23.25">
      <c r="A116" s="189"/>
      <c r="B116"/>
      <c r="C116"/>
      <c r="D116"/>
      <c r="E116" s="372"/>
    </row>
    <row r="117" spans="1:5" ht="30" customHeight="1">
      <c r="A117" s="189"/>
      <c r="B117" s="191"/>
      <c r="C117"/>
      <c r="D117"/>
      <c r="E117" s="190"/>
    </row>
    <row r="118" spans="1:5" ht="30" customHeight="1">
      <c r="A118" s="189"/>
      <c r="B118"/>
      <c r="C118"/>
      <c r="D118"/>
      <c r="E118" s="190"/>
    </row>
    <row r="119" spans="1:5" ht="15.75" thickBot="1">
      <c r="A119" s="192"/>
      <c r="B119"/>
      <c r="C119"/>
      <c r="D119"/>
      <c r="E119" s="190"/>
    </row>
    <row r="120" spans="1:5">
      <c r="A120" s="193" t="s">
        <v>7</v>
      </c>
      <c r="B120"/>
      <c r="C120"/>
      <c r="D120"/>
      <c r="E120" s="190"/>
    </row>
    <row r="121" spans="1:5">
      <c r="A121" s="193" t="s">
        <v>56</v>
      </c>
      <c r="B121"/>
      <c r="C121"/>
      <c r="D121"/>
      <c r="E121" s="190"/>
    </row>
    <row r="122" spans="1:5" ht="15.75" thickBot="1">
      <c r="A122" s="194" t="s">
        <v>85</v>
      </c>
      <c r="B122" s="75"/>
      <c r="C122" s="75"/>
      <c r="D122" s="75"/>
      <c r="E122" s="195"/>
    </row>
    <row r="123" spans="1:5">
      <c r="B123"/>
      <c r="C123"/>
      <c r="D123"/>
    </row>
    <row r="124" spans="1:5">
      <c r="B124"/>
      <c r="C124"/>
      <c r="D124"/>
    </row>
    <row r="125" spans="1:5">
      <c r="B125"/>
      <c r="C125"/>
      <c r="D125"/>
    </row>
    <row r="126" spans="1:5">
      <c r="B126"/>
      <c r="C126"/>
      <c r="D126"/>
    </row>
    <row r="127" spans="1:5">
      <c r="B127"/>
      <c r="C127"/>
      <c r="D127"/>
    </row>
    <row r="128" spans="1:5">
      <c r="B128"/>
      <c r="C128"/>
      <c r="D128"/>
    </row>
    <row r="129" spans="2:4">
      <c r="B129"/>
      <c r="C129"/>
      <c r="D129"/>
    </row>
    <row r="130" spans="2:4">
      <c r="B130"/>
      <c r="C130"/>
      <c r="D130"/>
    </row>
    <row r="131" spans="2:4">
      <c r="B131"/>
      <c r="C131"/>
      <c r="D131"/>
    </row>
    <row r="132" spans="2:4">
      <c r="B132"/>
      <c r="C132"/>
      <c r="D132"/>
    </row>
    <row r="133" spans="2:4">
      <c r="B133"/>
      <c r="C133"/>
      <c r="D133"/>
    </row>
    <row r="134" spans="2:4">
      <c r="B134"/>
      <c r="C134"/>
      <c r="D134"/>
    </row>
    <row r="135" spans="2:4">
      <c r="B135"/>
      <c r="C135"/>
      <c r="D135"/>
    </row>
    <row r="136" spans="2:4">
      <c r="B136"/>
      <c r="C136"/>
      <c r="D136"/>
    </row>
    <row r="137" spans="2:4">
      <c r="B137"/>
      <c r="C137"/>
      <c r="D137"/>
    </row>
    <row r="138" spans="2:4">
      <c r="B138"/>
      <c r="C138"/>
      <c r="D138"/>
    </row>
    <row r="139" spans="2:4">
      <c r="B139"/>
      <c r="C139"/>
      <c r="D139"/>
    </row>
    <row r="140" spans="2:4">
      <c r="B140"/>
      <c r="C140"/>
      <c r="D140"/>
    </row>
    <row r="141" spans="2:4">
      <c r="B141"/>
      <c r="C141"/>
      <c r="D141"/>
    </row>
    <row r="142" spans="2:4">
      <c r="B142"/>
      <c r="C142"/>
      <c r="D142"/>
    </row>
    <row r="143" spans="2:4">
      <c r="B143"/>
      <c r="C143"/>
      <c r="D143"/>
    </row>
    <row r="144" spans="2:4">
      <c r="B144"/>
      <c r="C144"/>
      <c r="D144"/>
    </row>
    <row r="145" spans="2:4">
      <c r="B145"/>
      <c r="C145"/>
      <c r="D145"/>
    </row>
    <row r="146" spans="2:4">
      <c r="B146"/>
      <c r="C146"/>
      <c r="D146"/>
    </row>
    <row r="147" spans="2:4">
      <c r="B147"/>
      <c r="C147"/>
      <c r="D147"/>
    </row>
    <row r="148" spans="2:4">
      <c r="B148"/>
      <c r="C148"/>
      <c r="D148"/>
    </row>
    <row r="149" spans="2:4">
      <c r="B149"/>
      <c r="C149"/>
      <c r="D149"/>
    </row>
    <row r="150" spans="2:4">
      <c r="B150"/>
      <c r="C150"/>
      <c r="D150"/>
    </row>
    <row r="151" spans="2:4">
      <c r="B151"/>
      <c r="C151"/>
      <c r="D151"/>
    </row>
    <row r="152" spans="2:4">
      <c r="B152"/>
      <c r="C152"/>
      <c r="D152"/>
    </row>
    <row r="153" spans="2:4">
      <c r="B153"/>
      <c r="C153"/>
      <c r="D153"/>
    </row>
    <row r="154" spans="2:4">
      <c r="B154"/>
      <c r="C154"/>
      <c r="D154"/>
    </row>
    <row r="155" spans="2:4">
      <c r="B155"/>
      <c r="C155"/>
      <c r="D155"/>
    </row>
    <row r="156" spans="2:4">
      <c r="B156"/>
      <c r="C156"/>
      <c r="D156"/>
    </row>
    <row r="157" spans="2:4">
      <c r="B157"/>
      <c r="C157"/>
      <c r="D157"/>
    </row>
    <row r="158" spans="2:4">
      <c r="B158"/>
      <c r="C158"/>
      <c r="D158"/>
    </row>
    <row r="159" spans="2:4">
      <c r="B159"/>
      <c r="C159"/>
      <c r="D159"/>
    </row>
    <row r="160" spans="2:4">
      <c r="B160"/>
      <c r="C160"/>
      <c r="D160"/>
    </row>
    <row r="161" spans="2:4">
      <c r="B161"/>
      <c r="C161"/>
      <c r="D161"/>
    </row>
    <row r="162" spans="2:4">
      <c r="B162"/>
      <c r="C162"/>
      <c r="D162"/>
    </row>
    <row r="163" spans="2:4">
      <c r="B163"/>
      <c r="C163"/>
      <c r="D163"/>
    </row>
    <row r="164" spans="2:4">
      <c r="B164"/>
      <c r="C164"/>
      <c r="D164"/>
    </row>
    <row r="165" spans="2:4">
      <c r="B165"/>
      <c r="C165"/>
      <c r="D165"/>
    </row>
    <row r="166" spans="2:4">
      <c r="B166"/>
      <c r="C166"/>
      <c r="D166"/>
    </row>
    <row r="167" spans="2:4">
      <c r="B167"/>
      <c r="C167"/>
      <c r="D167"/>
    </row>
    <row r="168" spans="2:4">
      <c r="B168"/>
      <c r="C168"/>
      <c r="D168"/>
    </row>
    <row r="169" spans="2:4">
      <c r="B169"/>
      <c r="C169"/>
      <c r="D169"/>
    </row>
    <row r="170" spans="2:4">
      <c r="B170"/>
      <c r="C170"/>
      <c r="D170"/>
    </row>
    <row r="171" spans="2:4">
      <c r="B171"/>
      <c r="C171"/>
      <c r="D171"/>
    </row>
    <row r="172" spans="2:4">
      <c r="B172"/>
      <c r="C172"/>
      <c r="D172"/>
    </row>
    <row r="173" spans="2:4">
      <c r="B173"/>
      <c r="C173"/>
      <c r="D173"/>
    </row>
    <row r="174" spans="2:4">
      <c r="B174"/>
      <c r="C174"/>
      <c r="D174"/>
    </row>
    <row r="175" spans="2:4">
      <c r="B175"/>
      <c r="C175"/>
      <c r="D175"/>
    </row>
    <row r="176" spans="2:4">
      <c r="B176"/>
      <c r="C176"/>
      <c r="D176"/>
    </row>
    <row r="177" spans="2:4">
      <c r="B177"/>
      <c r="C177"/>
      <c r="D177"/>
    </row>
    <row r="178" spans="2:4">
      <c r="B178"/>
      <c r="C178"/>
      <c r="D178"/>
    </row>
    <row r="179" spans="2:4">
      <c r="B179"/>
      <c r="C179"/>
      <c r="D179"/>
    </row>
    <row r="180" spans="2:4">
      <c r="B180"/>
      <c r="C180"/>
      <c r="D180"/>
    </row>
    <row r="181" spans="2:4">
      <c r="B181"/>
      <c r="C181"/>
      <c r="D181"/>
    </row>
    <row r="182" spans="2:4">
      <c r="B182"/>
      <c r="C182"/>
      <c r="D182"/>
    </row>
    <row r="183" spans="2:4">
      <c r="B183"/>
      <c r="C183"/>
      <c r="D183"/>
    </row>
    <row r="184" spans="2:4">
      <c r="B184"/>
      <c r="C184"/>
      <c r="D184"/>
    </row>
    <row r="185" spans="2:4">
      <c r="B185"/>
      <c r="C185"/>
      <c r="D185"/>
    </row>
    <row r="186" spans="2:4">
      <c r="B186"/>
      <c r="C186"/>
      <c r="D186"/>
    </row>
    <row r="187" spans="2:4">
      <c r="B187"/>
      <c r="C187"/>
      <c r="D187"/>
    </row>
    <row r="188" spans="2:4">
      <c r="B188"/>
      <c r="C188"/>
      <c r="D188"/>
    </row>
    <row r="189" spans="2:4">
      <c r="B189"/>
      <c r="C189"/>
      <c r="D189"/>
    </row>
    <row r="190" spans="2:4">
      <c r="B190"/>
      <c r="C190"/>
      <c r="D190"/>
    </row>
    <row r="191" spans="2:4">
      <c r="B191"/>
      <c r="C191"/>
      <c r="D191"/>
    </row>
    <row r="192" spans="2:4">
      <c r="B192"/>
      <c r="C192"/>
      <c r="D192"/>
    </row>
    <row r="193" spans="2:4">
      <c r="B193"/>
      <c r="C193"/>
      <c r="D193"/>
    </row>
    <row r="194" spans="2:4">
      <c r="B194"/>
      <c r="C194"/>
      <c r="D194"/>
    </row>
    <row r="195" spans="2:4">
      <c r="B195"/>
      <c r="C195"/>
      <c r="D195"/>
    </row>
    <row r="196" spans="2:4">
      <c r="B196"/>
      <c r="C196"/>
      <c r="D196"/>
    </row>
    <row r="197" spans="2:4">
      <c r="B197"/>
      <c r="C197"/>
      <c r="D197"/>
    </row>
    <row r="198" spans="2:4">
      <c r="B198"/>
      <c r="C198"/>
      <c r="D198"/>
    </row>
    <row r="199" spans="2:4">
      <c r="B199"/>
      <c r="C199"/>
      <c r="D199"/>
    </row>
    <row r="200" spans="2:4">
      <c r="B200"/>
      <c r="C200"/>
      <c r="D200"/>
    </row>
    <row r="201" spans="2:4">
      <c r="B201"/>
      <c r="C201"/>
      <c r="D201"/>
    </row>
    <row r="202" spans="2:4">
      <c r="B202"/>
      <c r="C202"/>
      <c r="D202"/>
    </row>
    <row r="203" spans="2:4">
      <c r="B203"/>
      <c r="C203"/>
      <c r="D203"/>
    </row>
    <row r="204" spans="2:4">
      <c r="B204"/>
      <c r="C204"/>
      <c r="D204"/>
    </row>
    <row r="205" spans="2:4">
      <c r="B205"/>
      <c r="C205"/>
      <c r="D205"/>
    </row>
    <row r="206" spans="2:4">
      <c r="B206"/>
      <c r="C206"/>
      <c r="D206"/>
    </row>
    <row r="207" spans="2:4">
      <c r="B207"/>
      <c r="C207"/>
      <c r="D207"/>
    </row>
    <row r="208" spans="2:4">
      <c r="B208"/>
      <c r="C208"/>
      <c r="D208"/>
    </row>
    <row r="209" spans="2:4">
      <c r="B209"/>
      <c r="C209"/>
      <c r="D209"/>
    </row>
    <row r="210" spans="2:4">
      <c r="B210"/>
      <c r="C210"/>
      <c r="D210"/>
    </row>
    <row r="211" spans="2:4">
      <c r="B211"/>
      <c r="C211"/>
      <c r="D211"/>
    </row>
    <row r="212" spans="2:4">
      <c r="B212"/>
      <c r="C212"/>
      <c r="D212"/>
    </row>
    <row r="213" spans="2:4">
      <c r="B213"/>
      <c r="C213"/>
      <c r="D213"/>
    </row>
    <row r="214" spans="2:4">
      <c r="B214"/>
      <c r="C214"/>
      <c r="D214"/>
    </row>
    <row r="215" spans="2:4">
      <c r="B215"/>
      <c r="C215"/>
      <c r="D215"/>
    </row>
    <row r="216" spans="2:4">
      <c r="B216"/>
      <c r="C216"/>
      <c r="D216"/>
    </row>
    <row r="217" spans="2:4">
      <c r="B217"/>
      <c r="C217"/>
      <c r="D217"/>
    </row>
    <row r="218" spans="2:4">
      <c r="B218"/>
      <c r="C218"/>
      <c r="D218"/>
    </row>
    <row r="219" spans="2:4">
      <c r="B219"/>
      <c r="C219"/>
      <c r="D219"/>
    </row>
    <row r="220" spans="2:4">
      <c r="B220"/>
      <c r="C220"/>
      <c r="D220"/>
    </row>
    <row r="221" spans="2:4">
      <c r="B221"/>
      <c r="C221"/>
      <c r="D221"/>
    </row>
    <row r="222" spans="2:4">
      <c r="B222"/>
      <c r="C222"/>
      <c r="D222"/>
    </row>
    <row r="223" spans="2:4">
      <c r="B223"/>
      <c r="C223"/>
      <c r="D223"/>
    </row>
    <row r="224" spans="2:4">
      <c r="B224"/>
      <c r="C224"/>
      <c r="D224"/>
    </row>
    <row r="225" spans="2:4">
      <c r="B225"/>
      <c r="C225"/>
      <c r="D225"/>
    </row>
    <row r="226" spans="2:4">
      <c r="B226"/>
      <c r="C226"/>
      <c r="D226"/>
    </row>
    <row r="227" spans="2:4">
      <c r="B227"/>
      <c r="C227"/>
      <c r="D227"/>
    </row>
    <row r="228" spans="2:4">
      <c r="B228"/>
      <c r="C228"/>
      <c r="D228"/>
    </row>
    <row r="229" spans="2:4">
      <c r="B229"/>
      <c r="C229"/>
      <c r="D229"/>
    </row>
    <row r="230" spans="2:4">
      <c r="B230"/>
      <c r="C230"/>
      <c r="D230"/>
    </row>
    <row r="231" spans="2:4">
      <c r="B231"/>
      <c r="C231"/>
      <c r="D231"/>
    </row>
    <row r="232" spans="2:4">
      <c r="B232"/>
      <c r="C232"/>
      <c r="D232"/>
    </row>
    <row r="233" spans="2:4">
      <c r="B233"/>
      <c r="C233"/>
      <c r="D233"/>
    </row>
    <row r="234" spans="2:4">
      <c r="B234"/>
      <c r="C234"/>
      <c r="D234"/>
    </row>
    <row r="235" spans="2:4">
      <c r="B235"/>
      <c r="C235"/>
      <c r="D235"/>
    </row>
    <row r="236" spans="2:4">
      <c r="B236"/>
      <c r="C236"/>
      <c r="D236"/>
    </row>
    <row r="237" spans="2:4">
      <c r="B237"/>
      <c r="C237"/>
      <c r="D237"/>
    </row>
    <row r="238" spans="2:4">
      <c r="B238"/>
      <c r="C238"/>
      <c r="D238"/>
    </row>
    <row r="239" spans="2:4">
      <c r="B239"/>
      <c r="C239"/>
      <c r="D239"/>
    </row>
    <row r="240" spans="2:4">
      <c r="B240"/>
      <c r="C240"/>
      <c r="D240"/>
    </row>
    <row r="241" spans="2:4">
      <c r="B241"/>
      <c r="C241"/>
      <c r="D241"/>
    </row>
    <row r="242" spans="2:4">
      <c r="B242"/>
      <c r="C242"/>
      <c r="D242"/>
    </row>
    <row r="243" spans="2:4">
      <c r="B243"/>
      <c r="C243"/>
      <c r="D243"/>
    </row>
    <row r="244" spans="2:4">
      <c r="B244"/>
      <c r="C244"/>
      <c r="D244"/>
    </row>
    <row r="245" spans="2:4">
      <c r="B245"/>
      <c r="C245"/>
      <c r="D245"/>
    </row>
    <row r="246" spans="2:4">
      <c r="B246"/>
      <c r="C246"/>
      <c r="D246"/>
    </row>
    <row r="247" spans="2:4">
      <c r="B247"/>
      <c r="C247"/>
      <c r="D247"/>
    </row>
    <row r="248" spans="2:4">
      <c r="B248"/>
      <c r="C248"/>
      <c r="D248"/>
    </row>
    <row r="249" spans="2:4">
      <c r="B249"/>
      <c r="C249"/>
      <c r="D249"/>
    </row>
    <row r="250" spans="2:4">
      <c r="B250"/>
      <c r="C250"/>
      <c r="D250"/>
    </row>
    <row r="251" spans="2:4">
      <c r="B251"/>
      <c r="C251"/>
      <c r="D251"/>
    </row>
    <row r="252" spans="2:4">
      <c r="B252"/>
      <c r="C252"/>
      <c r="D252"/>
    </row>
    <row r="253" spans="2:4">
      <c r="B253"/>
      <c r="C253"/>
      <c r="D253"/>
    </row>
    <row r="254" spans="2:4">
      <c r="B254"/>
      <c r="C254"/>
      <c r="D254"/>
    </row>
    <row r="255" spans="2:4">
      <c r="B255"/>
      <c r="C255"/>
      <c r="D255"/>
    </row>
    <row r="256" spans="2:4">
      <c r="B256"/>
      <c r="C256"/>
      <c r="D256"/>
    </row>
    <row r="257" spans="2:4">
      <c r="B257"/>
      <c r="C257"/>
      <c r="D257"/>
    </row>
    <row r="258" spans="2:4">
      <c r="B258"/>
      <c r="C258"/>
      <c r="D258"/>
    </row>
    <row r="259" spans="2:4">
      <c r="B259"/>
      <c r="C259"/>
      <c r="D259"/>
    </row>
    <row r="260" spans="2:4">
      <c r="B260"/>
      <c r="C260"/>
      <c r="D260"/>
    </row>
    <row r="261" spans="2:4">
      <c r="B261"/>
      <c r="C261"/>
      <c r="D261"/>
    </row>
    <row r="262" spans="2:4">
      <c r="B262"/>
      <c r="C262"/>
      <c r="D262"/>
    </row>
    <row r="263" spans="2:4">
      <c r="B263"/>
      <c r="C263"/>
      <c r="D263"/>
    </row>
    <row r="264" spans="2:4">
      <c r="B264"/>
      <c r="C264"/>
      <c r="D264"/>
    </row>
    <row r="265" spans="2:4">
      <c r="B265"/>
      <c r="C265"/>
      <c r="D265"/>
    </row>
    <row r="266" spans="2:4">
      <c r="B266"/>
      <c r="C266"/>
      <c r="D266"/>
    </row>
    <row r="267" spans="2:4">
      <c r="B267"/>
      <c r="C267"/>
      <c r="D267"/>
    </row>
    <row r="268" spans="2:4">
      <c r="B268"/>
      <c r="C268"/>
      <c r="D268"/>
    </row>
    <row r="269" spans="2:4">
      <c r="B269"/>
      <c r="C269"/>
      <c r="D269"/>
    </row>
    <row r="270" spans="2:4">
      <c r="B270"/>
      <c r="C270"/>
      <c r="D270"/>
    </row>
    <row r="271" spans="2:4">
      <c r="B271"/>
      <c r="C271"/>
      <c r="D271"/>
    </row>
    <row r="272" spans="2:4">
      <c r="B272"/>
      <c r="C272"/>
      <c r="D272"/>
    </row>
    <row r="273" spans="2:4">
      <c r="B273"/>
      <c r="C273"/>
      <c r="D273"/>
    </row>
    <row r="274" spans="2:4">
      <c r="B274"/>
      <c r="C274"/>
      <c r="D274"/>
    </row>
    <row r="275" spans="2:4">
      <c r="B275"/>
      <c r="C275"/>
      <c r="D275"/>
    </row>
    <row r="276" spans="2:4">
      <c r="B276"/>
      <c r="C276"/>
      <c r="D276"/>
    </row>
    <row r="277" spans="2:4">
      <c r="B277"/>
      <c r="C277"/>
      <c r="D277"/>
    </row>
    <row r="278" spans="2:4">
      <c r="B278"/>
      <c r="C278"/>
      <c r="D278"/>
    </row>
    <row r="279" spans="2:4">
      <c r="B279"/>
      <c r="C279"/>
      <c r="D279"/>
    </row>
    <row r="280" spans="2:4">
      <c r="B280"/>
      <c r="C280"/>
      <c r="D280"/>
    </row>
    <row r="281" spans="2:4">
      <c r="B281"/>
      <c r="C281"/>
      <c r="D281"/>
    </row>
    <row r="282" spans="2:4">
      <c r="B282"/>
      <c r="C282"/>
      <c r="D282"/>
    </row>
    <row r="283" spans="2:4">
      <c r="B283"/>
      <c r="C283"/>
      <c r="D283"/>
    </row>
    <row r="284" spans="2:4">
      <c r="B284"/>
      <c r="C284"/>
      <c r="D284"/>
    </row>
    <row r="285" spans="2:4">
      <c r="B285"/>
      <c r="C285"/>
      <c r="D285"/>
    </row>
    <row r="286" spans="2:4">
      <c r="B286"/>
      <c r="C286"/>
      <c r="D286"/>
    </row>
    <row r="287" spans="2:4">
      <c r="B287"/>
      <c r="C287"/>
      <c r="D287"/>
    </row>
    <row r="288" spans="2:4">
      <c r="B288"/>
      <c r="C288"/>
      <c r="D288"/>
    </row>
    <row r="289" spans="2:4">
      <c r="B289"/>
      <c r="C289"/>
      <c r="D289"/>
    </row>
    <row r="290" spans="2:4">
      <c r="B290"/>
      <c r="C290"/>
      <c r="D290"/>
    </row>
    <row r="291" spans="2:4">
      <c r="B291"/>
      <c r="C291"/>
      <c r="D291"/>
    </row>
    <row r="292" spans="2:4">
      <c r="B292"/>
      <c r="C292"/>
      <c r="D292"/>
    </row>
    <row r="293" spans="2:4">
      <c r="B293"/>
      <c r="C293"/>
      <c r="D293"/>
    </row>
    <row r="294" spans="2:4">
      <c r="B294"/>
      <c r="C294"/>
      <c r="D294"/>
    </row>
    <row r="295" spans="2:4">
      <c r="B295"/>
      <c r="C295"/>
      <c r="D295"/>
    </row>
    <row r="296" spans="2:4">
      <c r="B296"/>
      <c r="C296"/>
      <c r="D296"/>
    </row>
    <row r="297" spans="2:4">
      <c r="B297"/>
      <c r="C297"/>
      <c r="D297"/>
    </row>
    <row r="298" spans="2:4">
      <c r="B298"/>
      <c r="C298"/>
      <c r="D298"/>
    </row>
    <row r="299" spans="2:4">
      <c r="B299"/>
      <c r="C299"/>
      <c r="D299"/>
    </row>
    <row r="300" spans="2:4">
      <c r="B300"/>
      <c r="C300"/>
      <c r="D300"/>
    </row>
    <row r="301" spans="2:4">
      <c r="B301"/>
      <c r="C301"/>
      <c r="D301"/>
    </row>
    <row r="302" spans="2:4">
      <c r="B302"/>
      <c r="C302"/>
      <c r="D302"/>
    </row>
    <row r="303" spans="2:4">
      <c r="B303"/>
      <c r="C303"/>
      <c r="D303"/>
    </row>
    <row r="304" spans="2:4">
      <c r="B304"/>
      <c r="C304"/>
      <c r="D304"/>
    </row>
    <row r="305" spans="2:4">
      <c r="B305"/>
      <c r="C305"/>
      <c r="D305"/>
    </row>
    <row r="306" spans="2:4">
      <c r="B306"/>
      <c r="C306"/>
      <c r="D306"/>
    </row>
    <row r="307" spans="2:4">
      <c r="B307"/>
      <c r="C307"/>
      <c r="D307"/>
    </row>
    <row r="308" spans="2:4">
      <c r="B308"/>
      <c r="C308"/>
      <c r="D308"/>
    </row>
    <row r="309" spans="2:4">
      <c r="B309"/>
      <c r="C309"/>
      <c r="D309"/>
    </row>
    <row r="310" spans="2:4">
      <c r="B310"/>
      <c r="C310"/>
      <c r="D310"/>
    </row>
    <row r="311" spans="2:4">
      <c r="B311"/>
      <c r="C311"/>
      <c r="D311"/>
    </row>
    <row r="312" spans="2:4">
      <c r="B312"/>
      <c r="C312"/>
      <c r="D312"/>
    </row>
    <row r="313" spans="2:4">
      <c r="B313"/>
      <c r="C313"/>
      <c r="D313"/>
    </row>
    <row r="314" spans="2:4">
      <c r="B314"/>
      <c r="C314"/>
      <c r="D314"/>
    </row>
    <row r="315" spans="2:4">
      <c r="B315"/>
      <c r="C315"/>
      <c r="D315"/>
    </row>
    <row r="316" spans="2:4">
      <c r="B316"/>
      <c r="C316"/>
      <c r="D316"/>
    </row>
    <row r="317" spans="2:4">
      <c r="B317"/>
      <c r="C317"/>
      <c r="D317"/>
    </row>
    <row r="318" spans="2:4">
      <c r="B318"/>
      <c r="C318"/>
      <c r="D318"/>
    </row>
    <row r="319" spans="2:4">
      <c r="B319"/>
      <c r="C319"/>
      <c r="D319"/>
    </row>
    <row r="320" spans="2:4">
      <c r="B320"/>
      <c r="C320"/>
      <c r="D320"/>
    </row>
    <row r="321" spans="2:4">
      <c r="B321"/>
      <c r="C321"/>
      <c r="D321"/>
    </row>
    <row r="322" spans="2:4">
      <c r="B322"/>
      <c r="C322"/>
      <c r="D322"/>
    </row>
    <row r="323" spans="2:4">
      <c r="B323"/>
      <c r="C323"/>
      <c r="D323"/>
    </row>
    <row r="324" spans="2:4">
      <c r="B324"/>
      <c r="C324"/>
      <c r="D324"/>
    </row>
    <row r="325" spans="2:4">
      <c r="B325"/>
      <c r="C325"/>
      <c r="D325"/>
    </row>
    <row r="326" spans="2:4">
      <c r="B326"/>
      <c r="C326"/>
      <c r="D326"/>
    </row>
    <row r="327" spans="2:4">
      <c r="B327"/>
      <c r="C327"/>
      <c r="D327"/>
    </row>
    <row r="328" spans="2:4">
      <c r="B328"/>
      <c r="C328"/>
      <c r="D328"/>
    </row>
    <row r="329" spans="2:4">
      <c r="B329"/>
      <c r="C329"/>
      <c r="D329"/>
    </row>
    <row r="330" spans="2:4">
      <c r="B330"/>
      <c r="C330"/>
      <c r="D330"/>
    </row>
    <row r="331" spans="2:4">
      <c r="B331"/>
      <c r="C331"/>
      <c r="D331"/>
    </row>
    <row r="332" spans="2:4">
      <c r="B332"/>
      <c r="C332"/>
      <c r="D332"/>
    </row>
    <row r="333" spans="2:4">
      <c r="B333"/>
      <c r="C333"/>
      <c r="D333"/>
    </row>
    <row r="334" spans="2:4">
      <c r="B334"/>
      <c r="C334"/>
      <c r="D334"/>
    </row>
    <row r="335" spans="2:4">
      <c r="B335"/>
      <c r="C335"/>
      <c r="D335"/>
    </row>
    <row r="336" spans="2:4">
      <c r="B336"/>
      <c r="C336"/>
      <c r="D336"/>
    </row>
    <row r="337" spans="2:4">
      <c r="B337"/>
      <c r="C337"/>
      <c r="D337"/>
    </row>
    <row r="338" spans="2:4">
      <c r="B338"/>
      <c r="C338"/>
      <c r="D338"/>
    </row>
    <row r="339" spans="2:4">
      <c r="B339"/>
      <c r="C339"/>
      <c r="D339"/>
    </row>
    <row r="340" spans="2:4">
      <c r="B340"/>
      <c r="C340"/>
      <c r="D340"/>
    </row>
    <row r="341" spans="2:4">
      <c r="B341"/>
      <c r="C341"/>
      <c r="D341"/>
    </row>
    <row r="342" spans="2:4">
      <c r="B342"/>
      <c r="C342"/>
      <c r="D342"/>
    </row>
    <row r="343" spans="2:4">
      <c r="B343"/>
      <c r="C343"/>
      <c r="D343"/>
    </row>
    <row r="344" spans="2:4">
      <c r="B344"/>
      <c r="C344"/>
      <c r="D344"/>
    </row>
    <row r="345" spans="2:4">
      <c r="B345"/>
      <c r="C345"/>
      <c r="D345"/>
    </row>
    <row r="346" spans="2:4">
      <c r="B346"/>
      <c r="C346"/>
      <c r="D346"/>
    </row>
    <row r="347" spans="2:4">
      <c r="B347"/>
      <c r="C347"/>
      <c r="D347"/>
    </row>
    <row r="348" spans="2:4">
      <c r="B348"/>
      <c r="C348"/>
      <c r="D348"/>
    </row>
    <row r="349" spans="2:4">
      <c r="B349"/>
      <c r="C349"/>
      <c r="D349"/>
    </row>
    <row r="350" spans="2:4">
      <c r="B350"/>
      <c r="C350"/>
      <c r="D350"/>
    </row>
    <row r="351" spans="2:4">
      <c r="B351"/>
      <c r="C351"/>
      <c r="D351"/>
    </row>
    <row r="352" spans="2:4">
      <c r="B352"/>
      <c r="C352"/>
      <c r="D352"/>
    </row>
    <row r="353" spans="2:4">
      <c r="B353"/>
      <c r="C353"/>
      <c r="D353"/>
    </row>
    <row r="354" spans="2:4">
      <c r="B354"/>
      <c r="C354"/>
      <c r="D354"/>
    </row>
    <row r="355" spans="2:4">
      <c r="B355"/>
      <c r="C355"/>
      <c r="D355"/>
    </row>
    <row r="356" spans="2:4">
      <c r="B356"/>
      <c r="C356"/>
      <c r="D356"/>
    </row>
    <row r="357" spans="2:4">
      <c r="B357"/>
      <c r="C357"/>
      <c r="D357"/>
    </row>
    <row r="358" spans="2:4">
      <c r="B358"/>
      <c r="C358"/>
      <c r="D358"/>
    </row>
    <row r="359" spans="2:4">
      <c r="B359"/>
      <c r="C359"/>
      <c r="D359"/>
    </row>
    <row r="360" spans="2:4">
      <c r="B360"/>
      <c r="C360"/>
      <c r="D360"/>
    </row>
    <row r="361" spans="2:4">
      <c r="B361"/>
      <c r="C361"/>
      <c r="D361"/>
    </row>
    <row r="362" spans="2:4">
      <c r="B362"/>
      <c r="C362"/>
      <c r="D362"/>
    </row>
    <row r="363" spans="2:4">
      <c r="B363"/>
      <c r="C363"/>
      <c r="D363"/>
    </row>
    <row r="364" spans="2:4">
      <c r="B364"/>
      <c r="C364"/>
      <c r="D364"/>
    </row>
    <row r="365" spans="2:4">
      <c r="B365"/>
      <c r="C365"/>
      <c r="D365"/>
    </row>
    <row r="366" spans="2:4">
      <c r="B366"/>
      <c r="C366"/>
      <c r="D366"/>
    </row>
    <row r="367" spans="2:4">
      <c r="B367"/>
      <c r="C367"/>
      <c r="D367"/>
    </row>
    <row r="368" spans="2:4">
      <c r="B368"/>
      <c r="C368"/>
      <c r="D368"/>
    </row>
    <row r="369" spans="2:4">
      <c r="B369"/>
      <c r="C369"/>
      <c r="D369"/>
    </row>
    <row r="370" spans="2:4">
      <c r="B370"/>
      <c r="C370"/>
      <c r="D370"/>
    </row>
    <row r="371" spans="2:4">
      <c r="B371"/>
      <c r="C371"/>
      <c r="D371"/>
    </row>
    <row r="372" spans="2:4">
      <c r="B372"/>
      <c r="C372"/>
      <c r="D372"/>
    </row>
    <row r="373" spans="2:4">
      <c r="B373"/>
      <c r="C373"/>
      <c r="D373"/>
    </row>
    <row r="374" spans="2:4">
      <c r="B374"/>
      <c r="C374"/>
      <c r="D374"/>
    </row>
    <row r="375" spans="2:4">
      <c r="B375"/>
      <c r="C375"/>
      <c r="D375"/>
    </row>
    <row r="376" spans="2:4">
      <c r="B376"/>
      <c r="C376"/>
      <c r="D376"/>
    </row>
    <row r="377" spans="2:4">
      <c r="B377"/>
      <c r="C377"/>
      <c r="D377"/>
    </row>
    <row r="378" spans="2:4">
      <c r="B378"/>
      <c r="C378"/>
      <c r="D378"/>
    </row>
    <row r="379" spans="2:4">
      <c r="B379"/>
      <c r="C379"/>
      <c r="D379"/>
    </row>
    <row r="380" spans="2:4">
      <c r="B380"/>
      <c r="C380"/>
      <c r="D380"/>
    </row>
    <row r="381" spans="2:4">
      <c r="B381"/>
      <c r="C381"/>
      <c r="D381"/>
    </row>
    <row r="382" spans="2:4">
      <c r="B382"/>
      <c r="C382"/>
      <c r="D382"/>
    </row>
    <row r="383" spans="2:4">
      <c r="B383"/>
      <c r="C383"/>
      <c r="D383"/>
    </row>
    <row r="384" spans="2:4">
      <c r="B384"/>
      <c r="C384"/>
      <c r="D384"/>
    </row>
    <row r="385" spans="2:4">
      <c r="B385"/>
      <c r="C385"/>
      <c r="D385"/>
    </row>
  </sheetData>
  <sortState xmlns:xlrd2="http://schemas.microsoft.com/office/spreadsheetml/2017/richdata2" ref="A5:B115">
    <sortCondition descending="1" ref="B5:B115"/>
  </sortState>
  <mergeCells count="7">
    <mergeCell ref="A1:E1"/>
    <mergeCell ref="A2:E2"/>
    <mergeCell ref="A3:A4"/>
    <mergeCell ref="B3:B4"/>
    <mergeCell ref="C3:C4"/>
    <mergeCell ref="D3:D4"/>
    <mergeCell ref="E3:E4"/>
  </mergeCells>
  <pageMargins left="0.51181102362204722" right="0.51181102362204722" top="0.78740157480314965" bottom="0.78740157480314965" header="0.31496062992125984" footer="0.31496062992125984"/>
  <pageSetup paperSize="9" scale="40" fitToHeight="0"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9B9AF-7E61-472E-89F1-378941E250BF}">
  <dimension ref="A1:X83"/>
  <sheetViews>
    <sheetView view="pageBreakPreview" topLeftCell="C1" zoomScale="70" zoomScaleNormal="85" zoomScaleSheetLayoutView="70" zoomScalePageLayoutView="55" workbookViewId="0">
      <selection activeCell="F18" sqref="F18"/>
    </sheetView>
  </sheetViews>
  <sheetFormatPr defaultColWidth="9.140625" defaultRowHeight="15"/>
  <cols>
    <col min="1" max="1" width="15.42578125" style="269" customWidth="1"/>
    <col min="2" max="2" width="52.85546875" style="2" customWidth="1"/>
    <col min="3" max="3" width="14.42578125" style="2" customWidth="1"/>
    <col min="4" max="4" width="14.5703125" style="269" customWidth="1"/>
    <col min="5" max="12" width="20.7109375" style="269" customWidth="1"/>
    <col min="13" max="13" width="9.140625" style="2"/>
    <col min="14" max="16" width="10.85546875" style="2" customWidth="1"/>
    <col min="17" max="17" width="10.42578125" style="2" customWidth="1"/>
    <col min="18" max="18" width="11.7109375" style="2" customWidth="1"/>
    <col min="19" max="21" width="10.85546875" style="2" customWidth="1"/>
    <col min="22" max="22" width="11.7109375" style="2" customWidth="1"/>
    <col min="23" max="23" width="12.7109375" style="2" customWidth="1"/>
    <col min="24" max="24" width="11.7109375" style="2" customWidth="1"/>
    <col min="25" max="16384" width="9.140625" style="2"/>
  </cols>
  <sheetData>
    <row r="1" spans="1:24" ht="13.5" customHeight="1">
      <c r="A1" s="463" t="s">
        <v>301</v>
      </c>
      <c r="B1" s="463"/>
      <c r="C1" s="463"/>
      <c r="D1" s="463"/>
      <c r="E1" s="463"/>
      <c r="F1" s="463"/>
      <c r="G1" s="463"/>
      <c r="H1" s="463"/>
      <c r="I1" s="463"/>
      <c r="J1" s="463"/>
      <c r="K1" s="463"/>
      <c r="L1" s="463"/>
    </row>
    <row r="2" spans="1:24" ht="18.75" customHeight="1">
      <c r="A2" s="463"/>
      <c r="B2" s="463"/>
      <c r="C2" s="463"/>
      <c r="D2" s="463"/>
      <c r="E2" s="463"/>
      <c r="F2" s="463"/>
      <c r="G2" s="463"/>
      <c r="H2" s="463"/>
      <c r="I2" s="463"/>
      <c r="J2" s="463"/>
      <c r="K2" s="463"/>
      <c r="L2" s="463"/>
      <c r="N2" s="2">
        <v>0.15</v>
      </c>
      <c r="O2" s="2" t="s">
        <v>272</v>
      </c>
    </row>
    <row r="3" spans="1:24" ht="12" customHeight="1">
      <c r="A3" s="463"/>
      <c r="B3" s="463"/>
      <c r="C3" s="463"/>
      <c r="D3" s="463"/>
      <c r="E3" s="463"/>
      <c r="F3" s="463"/>
      <c r="G3" s="463"/>
      <c r="H3" s="463"/>
      <c r="I3" s="463"/>
      <c r="J3" s="463"/>
      <c r="K3" s="463"/>
      <c r="L3" s="463"/>
    </row>
    <row r="4" spans="1:24" ht="9" customHeight="1">
      <c r="A4" s="463"/>
      <c r="B4" s="463"/>
      <c r="C4" s="463"/>
      <c r="D4" s="463"/>
      <c r="E4" s="463"/>
      <c r="F4" s="463"/>
      <c r="G4" s="463"/>
      <c r="H4" s="463"/>
      <c r="I4" s="463"/>
      <c r="J4" s="463"/>
      <c r="K4" s="463"/>
      <c r="L4" s="463"/>
      <c r="N4" s="2" t="s">
        <v>273</v>
      </c>
      <c r="O4" s="2" t="s">
        <v>274</v>
      </c>
      <c r="P4" s="2" t="s">
        <v>275</v>
      </c>
      <c r="Q4" s="2" t="s">
        <v>276</v>
      </c>
      <c r="R4" s="2" t="s">
        <v>274</v>
      </c>
      <c r="S4" s="2" t="s">
        <v>277</v>
      </c>
      <c r="T4" s="2" t="s">
        <v>278</v>
      </c>
      <c r="U4" s="2" t="s">
        <v>279</v>
      </c>
      <c r="V4" s="2" t="s">
        <v>280</v>
      </c>
      <c r="W4" s="2" t="s">
        <v>281</v>
      </c>
      <c r="X4" s="2" t="s">
        <v>282</v>
      </c>
    </row>
    <row r="5" spans="1:24" customFormat="1" ht="34.5" customHeight="1">
      <c r="A5" s="464"/>
      <c r="B5" s="464"/>
      <c r="C5" s="464"/>
      <c r="D5" s="464"/>
      <c r="E5" s="464"/>
      <c r="F5" s="464"/>
      <c r="G5" s="464"/>
      <c r="H5" s="464"/>
      <c r="I5" s="464"/>
      <c r="J5" s="464"/>
      <c r="K5" s="464"/>
      <c r="L5" s="464"/>
    </row>
    <row r="6" spans="1:24" s="242" customFormat="1" ht="15" customHeight="1">
      <c r="A6" s="465" t="s">
        <v>9</v>
      </c>
      <c r="B6" s="465" t="s">
        <v>283</v>
      </c>
      <c r="C6" s="465" t="s">
        <v>35</v>
      </c>
      <c r="D6" s="465" t="s">
        <v>284</v>
      </c>
      <c r="E6" s="465"/>
      <c r="F6" s="465"/>
      <c r="G6" s="465"/>
      <c r="H6" s="465"/>
      <c r="I6" s="465"/>
      <c r="J6" s="465"/>
      <c r="K6" s="465"/>
      <c r="L6" s="466" t="s">
        <v>285</v>
      </c>
      <c r="N6" s="242" t="s">
        <v>286</v>
      </c>
      <c r="O6" s="242" t="s">
        <v>287</v>
      </c>
      <c r="P6" s="242" t="s">
        <v>288</v>
      </c>
      <c r="Q6" s="242" t="s">
        <v>289</v>
      </c>
      <c r="R6" s="242" t="s">
        <v>287</v>
      </c>
    </row>
    <row r="7" spans="1:24" s="242" customFormat="1" ht="40.5" customHeight="1">
      <c r="A7" s="465"/>
      <c r="B7" s="465"/>
      <c r="C7" s="465"/>
      <c r="D7" s="465"/>
      <c r="E7" s="460" t="s">
        <v>290</v>
      </c>
      <c r="F7" s="461"/>
      <c r="G7" s="460" t="s">
        <v>291</v>
      </c>
      <c r="H7" s="461"/>
      <c r="I7" s="460" t="s">
        <v>292</v>
      </c>
      <c r="J7" s="461"/>
      <c r="K7" s="243" t="s">
        <v>293</v>
      </c>
      <c r="L7" s="466"/>
    </row>
    <row r="8" spans="1:24" ht="50.1" customHeight="1">
      <c r="A8" s="244" t="s">
        <v>294</v>
      </c>
      <c r="B8" s="245" t="s">
        <v>295</v>
      </c>
      <c r="C8" s="246" t="s">
        <v>35</v>
      </c>
      <c r="D8" s="247">
        <v>1</v>
      </c>
      <c r="E8" s="248">
        <v>40.43</v>
      </c>
      <c r="F8" s="371" t="s">
        <v>474</v>
      </c>
      <c r="G8" s="248">
        <v>38.99</v>
      </c>
      <c r="H8" s="249" t="s">
        <v>475</v>
      </c>
      <c r="I8" s="248">
        <v>44.51</v>
      </c>
      <c r="J8" s="250" t="s">
        <v>476</v>
      </c>
      <c r="K8" s="251">
        <v>44743</v>
      </c>
      <c r="L8" s="252">
        <f>(I8+G8+E8)/3</f>
        <v>41.31</v>
      </c>
    </row>
    <row r="9" spans="1:24" ht="50.1" customHeight="1">
      <c r="A9" s="244" t="s">
        <v>465</v>
      </c>
      <c r="B9" s="147" t="s">
        <v>466</v>
      </c>
      <c r="C9" s="246" t="s">
        <v>22</v>
      </c>
      <c r="D9" s="247">
        <v>1</v>
      </c>
      <c r="E9" s="248">
        <v>23.39</v>
      </c>
      <c r="F9" s="371" t="s">
        <v>479</v>
      </c>
      <c r="G9" s="248">
        <v>23.89</v>
      </c>
      <c r="H9" s="249" t="s">
        <v>478</v>
      </c>
      <c r="I9" s="248">
        <v>24.3</v>
      </c>
      <c r="J9" s="249" t="s">
        <v>477</v>
      </c>
      <c r="K9" s="251">
        <v>44743</v>
      </c>
      <c r="L9" s="252">
        <f>(I9+G9+E9)/3</f>
        <v>23.86</v>
      </c>
    </row>
    <row r="10" spans="1:24" ht="99.95" customHeight="1" thickBot="1">
      <c r="A10" s="253"/>
      <c r="B10" s="254"/>
      <c r="C10" s="255"/>
      <c r="D10" s="256"/>
      <c r="E10" s="257"/>
      <c r="F10" s="257"/>
      <c r="G10" s="257"/>
      <c r="H10" s="257"/>
      <c r="I10" s="257"/>
      <c r="J10" s="258"/>
      <c r="K10" s="259"/>
      <c r="L10" s="260"/>
    </row>
    <row r="11" spans="1:24" ht="20.100000000000001" customHeight="1">
      <c r="A11" s="253"/>
      <c r="B11" s="462" t="s">
        <v>7</v>
      </c>
      <c r="C11" s="462"/>
      <c r="D11" s="462"/>
      <c r="E11" s="462"/>
      <c r="F11" s="462"/>
      <c r="G11" s="462"/>
      <c r="H11" s="462"/>
      <c r="I11" s="462"/>
      <c r="J11" s="72"/>
      <c r="K11" s="259"/>
      <c r="L11" s="260"/>
    </row>
    <row r="12" spans="1:24" ht="20.100000000000001" customHeight="1">
      <c r="A12" s="253"/>
      <c r="B12" s="462" t="s">
        <v>56</v>
      </c>
      <c r="C12" s="462"/>
      <c r="D12" s="462"/>
      <c r="E12" s="462"/>
      <c r="F12" s="462"/>
      <c r="G12" s="462"/>
      <c r="H12" s="462"/>
      <c r="I12" s="462"/>
      <c r="J12" s="72"/>
      <c r="K12" s="259"/>
      <c r="L12" s="260"/>
    </row>
    <row r="13" spans="1:24" ht="20.100000000000001" customHeight="1">
      <c r="A13" s="253"/>
      <c r="B13" s="462" t="s">
        <v>8</v>
      </c>
      <c r="C13" s="462"/>
      <c r="D13" s="462"/>
      <c r="E13" s="462"/>
      <c r="F13" s="462"/>
      <c r="G13" s="462"/>
      <c r="H13" s="462"/>
      <c r="I13" s="462"/>
      <c r="J13" s="72"/>
      <c r="K13" s="259"/>
      <c r="L13" s="260"/>
    </row>
    <row r="14" spans="1:24" ht="39.950000000000003" customHeight="1">
      <c r="A14" s="253"/>
      <c r="B14" s="261"/>
      <c r="C14" s="262"/>
      <c r="D14" s="263"/>
      <c r="E14" s="264"/>
      <c r="F14" s="264"/>
      <c r="G14" s="264"/>
      <c r="H14" s="264"/>
      <c r="I14" s="264"/>
      <c r="J14" s="264"/>
      <c r="K14" s="259"/>
      <c r="L14" s="260"/>
    </row>
    <row r="15" spans="1:24" ht="39.950000000000003" customHeight="1">
      <c r="A15" s="253"/>
      <c r="B15" s="261"/>
      <c r="C15" s="262"/>
      <c r="D15" s="263"/>
      <c r="E15" s="264"/>
      <c r="F15" s="264"/>
      <c r="G15" s="264"/>
      <c r="H15" s="264"/>
      <c r="I15" s="264"/>
      <c r="J15" s="264"/>
      <c r="K15" s="259"/>
      <c r="L15" s="260"/>
    </row>
    <row r="16" spans="1:24" ht="39.950000000000003" customHeight="1">
      <c r="A16" s="253"/>
      <c r="B16" s="261"/>
      <c r="C16" s="262"/>
      <c r="D16" s="263"/>
      <c r="E16" s="264"/>
      <c r="F16" s="264"/>
      <c r="G16" s="264"/>
      <c r="H16" s="264"/>
      <c r="I16" s="264"/>
      <c r="J16" s="264"/>
      <c r="K16" s="259"/>
      <c r="L16" s="260"/>
    </row>
    <row r="17" spans="1:12" ht="39.950000000000003" customHeight="1">
      <c r="A17" s="253"/>
      <c r="B17" s="265"/>
      <c r="C17" s="262"/>
      <c r="D17" s="263"/>
      <c r="E17" s="264"/>
      <c r="F17" s="264"/>
      <c r="G17" s="264"/>
      <c r="H17" s="264"/>
      <c r="I17" s="264"/>
      <c r="J17" s="264"/>
      <c r="K17" s="259"/>
      <c r="L17" s="260"/>
    </row>
    <row r="18" spans="1:12" ht="39.950000000000003" customHeight="1">
      <c r="A18" s="253"/>
      <c r="B18" s="266"/>
      <c r="C18" s="262"/>
      <c r="D18" s="263"/>
      <c r="E18" s="264"/>
      <c r="F18" s="264"/>
      <c r="G18" s="264"/>
      <c r="H18" s="264"/>
      <c r="I18" s="264"/>
      <c r="J18" s="264"/>
      <c r="K18" s="259"/>
      <c r="L18" s="260"/>
    </row>
    <row r="19" spans="1:12" ht="39.950000000000003" customHeight="1">
      <c r="A19" s="253"/>
      <c r="B19" s="266"/>
      <c r="C19" s="262"/>
      <c r="D19" s="263"/>
      <c r="E19" s="264"/>
      <c r="F19" s="264"/>
      <c r="G19" s="264"/>
      <c r="H19" s="264"/>
      <c r="I19" s="264"/>
      <c r="J19" s="264"/>
      <c r="K19" s="259"/>
      <c r="L19" s="260"/>
    </row>
    <row r="20" spans="1:12" ht="39.950000000000003" customHeight="1">
      <c r="A20" s="253"/>
      <c r="B20" s="266"/>
      <c r="C20" s="262"/>
      <c r="D20" s="263"/>
      <c r="E20" s="264"/>
      <c r="F20" s="264"/>
      <c r="G20" s="264"/>
      <c r="H20" s="264"/>
      <c r="I20" s="264"/>
      <c r="J20" s="264"/>
      <c r="K20" s="259"/>
      <c r="L20" s="260"/>
    </row>
    <row r="21" spans="1:12" ht="45" customHeight="1">
      <c r="A21" s="253"/>
      <c r="B21" s="266"/>
      <c r="C21" s="262"/>
      <c r="D21" s="263"/>
      <c r="E21" s="267"/>
      <c r="F21" s="267"/>
      <c r="G21" s="267"/>
      <c r="H21" s="267"/>
      <c r="I21" s="267"/>
      <c r="J21" s="267"/>
      <c r="K21" s="259"/>
      <c r="L21" s="260"/>
    </row>
    <row r="22" spans="1:12" ht="45" customHeight="1">
      <c r="A22" s="253"/>
      <c r="B22" s="266"/>
      <c r="C22" s="262"/>
      <c r="D22" s="263"/>
      <c r="E22" s="267"/>
      <c r="F22" s="267"/>
      <c r="G22" s="267"/>
      <c r="H22" s="267"/>
      <c r="I22" s="267"/>
      <c r="J22" s="267"/>
      <c r="K22" s="259"/>
      <c r="L22" s="260"/>
    </row>
    <row r="23" spans="1:12" ht="45" customHeight="1">
      <c r="A23" s="253"/>
      <c r="B23" s="266"/>
      <c r="C23" s="262"/>
      <c r="D23" s="263"/>
      <c r="E23" s="267"/>
      <c r="F23" s="267"/>
      <c r="G23" s="267"/>
      <c r="H23" s="267"/>
      <c r="I23" s="267"/>
      <c r="J23" s="267"/>
      <c r="K23" s="259"/>
      <c r="L23" s="260"/>
    </row>
    <row r="24" spans="1:12" ht="45" customHeight="1">
      <c r="A24" s="253"/>
      <c r="B24" s="266"/>
      <c r="C24" s="262"/>
      <c r="D24" s="263"/>
      <c r="E24" s="267"/>
      <c r="F24" s="267"/>
      <c r="G24" s="267"/>
      <c r="H24" s="267"/>
      <c r="I24" s="267"/>
      <c r="J24" s="267"/>
      <c r="K24" s="259"/>
      <c r="L24" s="260"/>
    </row>
    <row r="25" spans="1:12" ht="45" customHeight="1">
      <c r="A25" s="253"/>
      <c r="B25" s="266"/>
      <c r="C25" s="262"/>
      <c r="D25" s="263"/>
      <c r="E25" s="267"/>
      <c r="F25" s="267"/>
      <c r="G25" s="267"/>
      <c r="H25" s="267"/>
      <c r="I25" s="267"/>
      <c r="J25" s="267"/>
      <c r="K25" s="259"/>
      <c r="L25" s="260"/>
    </row>
    <row r="26" spans="1:12" ht="45" customHeight="1">
      <c r="A26" s="253"/>
      <c r="B26" s="266"/>
      <c r="C26" s="262"/>
      <c r="D26" s="263"/>
      <c r="E26" s="267"/>
      <c r="F26" s="267"/>
      <c r="G26" s="267"/>
      <c r="H26" s="267"/>
      <c r="I26" s="267"/>
      <c r="J26" s="267"/>
      <c r="K26" s="259"/>
      <c r="L26" s="260"/>
    </row>
    <row r="27" spans="1:12" ht="45" customHeight="1">
      <c r="A27" s="253"/>
      <c r="B27" s="266"/>
      <c r="C27" s="262"/>
      <c r="D27" s="263"/>
      <c r="E27" s="267"/>
      <c r="F27" s="267"/>
      <c r="G27" s="267"/>
      <c r="H27" s="267"/>
      <c r="I27" s="267"/>
      <c r="J27" s="267"/>
      <c r="K27" s="259"/>
      <c r="L27" s="260"/>
    </row>
    <row r="28" spans="1:12" ht="45" customHeight="1">
      <c r="A28" s="253"/>
      <c r="B28" s="266"/>
      <c r="C28" s="262"/>
      <c r="D28" s="263"/>
      <c r="E28" s="267"/>
      <c r="F28" s="267"/>
      <c r="G28" s="267"/>
      <c r="H28" s="267"/>
      <c r="I28" s="267"/>
      <c r="J28" s="267"/>
      <c r="K28" s="259"/>
      <c r="L28" s="260"/>
    </row>
    <row r="29" spans="1:12" ht="45" customHeight="1">
      <c r="A29" s="253"/>
      <c r="B29" s="266"/>
      <c r="C29" s="262"/>
      <c r="D29" s="263"/>
      <c r="E29" s="267"/>
      <c r="F29" s="267"/>
      <c r="G29" s="267"/>
      <c r="H29" s="267"/>
      <c r="I29" s="267"/>
      <c r="J29" s="267"/>
      <c r="K29" s="259"/>
      <c r="L29" s="260"/>
    </row>
    <row r="30" spans="1:12" ht="45" customHeight="1">
      <c r="A30" s="253"/>
      <c r="B30" s="266"/>
      <c r="C30" s="262"/>
      <c r="D30" s="263"/>
      <c r="E30" s="267"/>
      <c r="F30" s="267"/>
      <c r="G30" s="267"/>
      <c r="H30" s="267"/>
      <c r="I30" s="267"/>
      <c r="J30" s="267"/>
      <c r="K30" s="259"/>
      <c r="L30" s="260"/>
    </row>
    <row r="31" spans="1:12" ht="45" customHeight="1">
      <c r="A31" s="253"/>
      <c r="B31" s="266"/>
      <c r="C31" s="262"/>
      <c r="D31" s="263"/>
      <c r="E31" s="267"/>
      <c r="F31" s="267"/>
      <c r="G31" s="267"/>
      <c r="H31" s="267"/>
      <c r="I31" s="267"/>
      <c r="J31" s="267"/>
      <c r="K31" s="259"/>
      <c r="L31" s="260"/>
    </row>
    <row r="32" spans="1:12" ht="45" customHeight="1">
      <c r="A32" s="253"/>
      <c r="B32" s="268"/>
      <c r="C32" s="262"/>
      <c r="D32" s="263"/>
      <c r="E32" s="267"/>
      <c r="F32" s="267"/>
      <c r="G32" s="267"/>
      <c r="H32" s="267"/>
      <c r="I32" s="267"/>
      <c r="J32" s="267"/>
      <c r="K32" s="259"/>
      <c r="L32" s="260"/>
    </row>
    <row r="33" spans="1:12" ht="45" customHeight="1">
      <c r="A33" s="253"/>
      <c r="B33" s="268"/>
      <c r="C33" s="262"/>
      <c r="D33" s="263"/>
      <c r="E33" s="267"/>
      <c r="F33" s="267"/>
      <c r="G33" s="267"/>
      <c r="H33" s="267"/>
      <c r="I33" s="267"/>
      <c r="J33" s="267"/>
      <c r="K33" s="259"/>
      <c r="L33" s="260"/>
    </row>
    <row r="34" spans="1:12" ht="45" customHeight="1">
      <c r="A34" s="253"/>
      <c r="B34" s="268"/>
      <c r="C34" s="262"/>
      <c r="D34" s="263"/>
      <c r="E34" s="267"/>
      <c r="F34" s="267"/>
      <c r="G34" s="267"/>
      <c r="H34" s="267"/>
      <c r="I34" s="267"/>
      <c r="J34" s="267"/>
      <c r="K34" s="259"/>
      <c r="L34" s="260"/>
    </row>
    <row r="35" spans="1:12" ht="45" customHeight="1">
      <c r="A35" s="253"/>
      <c r="B35" s="268"/>
      <c r="C35" s="262"/>
      <c r="D35" s="263"/>
      <c r="E35" s="267"/>
      <c r="F35" s="267"/>
      <c r="G35" s="267"/>
      <c r="H35" s="267"/>
      <c r="I35" s="267"/>
      <c r="J35" s="267"/>
      <c r="K35" s="259"/>
      <c r="L35" s="260"/>
    </row>
    <row r="36" spans="1:12" ht="45" customHeight="1">
      <c r="A36" s="253"/>
      <c r="B36" s="268"/>
      <c r="C36" s="262"/>
      <c r="D36" s="263"/>
      <c r="E36" s="267"/>
      <c r="F36" s="267"/>
      <c r="G36" s="267"/>
      <c r="H36" s="267"/>
      <c r="I36" s="267"/>
      <c r="J36" s="267"/>
      <c r="K36" s="259"/>
      <c r="L36" s="260"/>
    </row>
    <row r="37" spans="1:12" ht="45" customHeight="1">
      <c r="A37" s="253"/>
      <c r="B37" s="268"/>
      <c r="C37" s="262"/>
      <c r="D37" s="263"/>
      <c r="E37" s="267"/>
      <c r="F37" s="267"/>
      <c r="G37" s="267"/>
      <c r="H37" s="267"/>
      <c r="I37" s="267"/>
      <c r="J37" s="267"/>
      <c r="K37" s="259"/>
      <c r="L37" s="260"/>
    </row>
    <row r="38" spans="1:12" ht="45" customHeight="1">
      <c r="A38" s="253"/>
      <c r="B38" s="268"/>
      <c r="C38" s="262"/>
      <c r="D38" s="263"/>
      <c r="E38" s="267"/>
      <c r="F38" s="267"/>
      <c r="G38" s="267"/>
      <c r="H38" s="267"/>
      <c r="I38" s="267"/>
      <c r="J38" s="267"/>
      <c r="K38" s="259"/>
      <c r="L38" s="260"/>
    </row>
    <row r="39" spans="1:12" ht="45" customHeight="1">
      <c r="A39" s="253"/>
      <c r="B39" s="268"/>
      <c r="C39" s="262"/>
      <c r="D39" s="263"/>
      <c r="E39" s="267"/>
      <c r="F39" s="267"/>
      <c r="G39" s="267"/>
      <c r="H39" s="267"/>
      <c r="I39" s="267"/>
      <c r="J39" s="267"/>
      <c r="K39" s="259"/>
      <c r="L39" s="260"/>
    </row>
    <row r="40" spans="1:12" ht="45" customHeight="1"/>
    <row r="41" spans="1:12" ht="45" customHeight="1"/>
    <row r="42" spans="1:12" ht="45" customHeight="1"/>
    <row r="43" spans="1:12" ht="45" customHeight="1"/>
    <row r="44" spans="1:12" ht="45" customHeight="1"/>
    <row r="45" spans="1:12" ht="45" customHeight="1"/>
    <row r="46" spans="1:12" ht="45" customHeight="1"/>
    <row r="47" spans="1:12" ht="45" customHeight="1"/>
    <row r="48" spans="1:12" ht="45" customHeight="1"/>
    <row r="49" spans="2:24" ht="45" customHeight="1"/>
    <row r="50" spans="2:24" ht="45" customHeight="1"/>
    <row r="51" spans="2:24" ht="45" customHeight="1"/>
    <row r="52" spans="2:24" ht="45" customHeight="1"/>
    <row r="53" spans="2:24" s="269" customFormat="1" ht="45" customHeight="1">
      <c r="B53" s="2"/>
      <c r="C53" s="2"/>
      <c r="M53" s="2"/>
      <c r="N53" s="2"/>
      <c r="O53" s="2"/>
      <c r="P53" s="2"/>
      <c r="Q53" s="2"/>
      <c r="R53" s="2"/>
      <c r="S53" s="2"/>
      <c r="T53" s="2"/>
      <c r="U53" s="2"/>
      <c r="V53" s="2"/>
      <c r="W53" s="2"/>
      <c r="X53" s="2"/>
    </row>
    <row r="54" spans="2:24" s="269" customFormat="1" ht="45" customHeight="1">
      <c r="B54" s="2"/>
      <c r="C54" s="2"/>
      <c r="M54" s="2"/>
      <c r="N54" s="2"/>
      <c r="O54" s="2"/>
      <c r="P54" s="2"/>
      <c r="Q54" s="2"/>
      <c r="R54" s="2"/>
      <c r="S54" s="2"/>
      <c r="T54" s="2"/>
      <c r="U54" s="2"/>
      <c r="V54" s="2"/>
      <c r="W54" s="2"/>
      <c r="X54" s="2"/>
    </row>
    <row r="55" spans="2:24" s="269" customFormat="1" ht="45" customHeight="1">
      <c r="B55" s="2"/>
      <c r="C55" s="2"/>
      <c r="M55" s="2"/>
      <c r="N55" s="2"/>
      <c r="O55" s="2"/>
      <c r="P55" s="2"/>
      <c r="Q55" s="2"/>
      <c r="R55" s="2"/>
      <c r="S55" s="2"/>
      <c r="T55" s="2"/>
      <c r="U55" s="2"/>
      <c r="V55" s="2"/>
      <c r="W55" s="2"/>
      <c r="X55" s="2"/>
    </row>
    <row r="56" spans="2:24" s="269" customFormat="1" ht="45" customHeight="1">
      <c r="B56" s="2"/>
      <c r="C56" s="2"/>
      <c r="M56" s="2"/>
      <c r="N56" s="2"/>
      <c r="O56" s="2"/>
      <c r="P56" s="2"/>
      <c r="Q56" s="2"/>
      <c r="R56" s="2"/>
      <c r="S56" s="2"/>
      <c r="T56" s="2"/>
      <c r="U56" s="2"/>
      <c r="V56" s="2"/>
      <c r="W56" s="2"/>
      <c r="X56" s="2"/>
    </row>
    <row r="57" spans="2:24" s="269" customFormat="1" ht="45" customHeight="1">
      <c r="B57" s="2"/>
      <c r="C57" s="2"/>
      <c r="M57" s="2"/>
      <c r="N57" s="2"/>
      <c r="O57" s="2"/>
      <c r="P57" s="2"/>
      <c r="Q57" s="2"/>
      <c r="R57" s="2"/>
      <c r="S57" s="2"/>
      <c r="T57" s="2"/>
      <c r="U57" s="2"/>
      <c r="V57" s="2"/>
      <c r="W57" s="2"/>
      <c r="X57" s="2"/>
    </row>
    <row r="58" spans="2:24" s="269" customFormat="1" ht="45" customHeight="1">
      <c r="B58" s="2"/>
      <c r="C58" s="2"/>
      <c r="M58" s="2"/>
      <c r="N58" s="2"/>
      <c r="O58" s="2"/>
      <c r="P58" s="2"/>
      <c r="Q58" s="2"/>
      <c r="R58" s="2"/>
      <c r="S58" s="2"/>
      <c r="T58" s="2"/>
      <c r="U58" s="2"/>
      <c r="V58" s="2"/>
      <c r="W58" s="2"/>
      <c r="X58" s="2"/>
    </row>
    <row r="59" spans="2:24" s="269" customFormat="1" ht="45" customHeight="1">
      <c r="B59" s="2"/>
      <c r="C59" s="2"/>
      <c r="M59" s="2"/>
      <c r="N59" s="2"/>
      <c r="O59" s="2"/>
      <c r="P59" s="2"/>
      <c r="Q59" s="2"/>
      <c r="R59" s="2"/>
      <c r="S59" s="2"/>
      <c r="T59" s="2"/>
      <c r="U59" s="2"/>
      <c r="V59" s="2"/>
      <c r="W59" s="2"/>
      <c r="X59" s="2"/>
    </row>
    <row r="60" spans="2:24" s="269" customFormat="1" ht="45" customHeight="1">
      <c r="B60" s="2"/>
      <c r="C60" s="2"/>
      <c r="M60" s="2"/>
      <c r="N60" s="2"/>
      <c r="O60" s="2"/>
      <c r="P60" s="2"/>
      <c r="Q60" s="2"/>
      <c r="R60" s="2"/>
      <c r="S60" s="2"/>
      <c r="T60" s="2"/>
      <c r="U60" s="2"/>
      <c r="V60" s="2"/>
      <c r="W60" s="2"/>
      <c r="X60" s="2"/>
    </row>
    <row r="61" spans="2:24" s="269" customFormat="1" ht="45" customHeight="1">
      <c r="B61" s="2"/>
      <c r="C61" s="2"/>
      <c r="M61" s="2"/>
      <c r="N61" s="2"/>
      <c r="O61" s="2"/>
      <c r="P61" s="2"/>
      <c r="Q61" s="2"/>
      <c r="R61" s="2"/>
      <c r="S61" s="2"/>
      <c r="T61" s="2"/>
      <c r="U61" s="2"/>
      <c r="V61" s="2"/>
      <c r="W61" s="2"/>
      <c r="X61" s="2"/>
    </row>
    <row r="62" spans="2:24" s="269" customFormat="1" ht="45" customHeight="1">
      <c r="B62" s="2"/>
      <c r="C62" s="2"/>
      <c r="M62" s="2"/>
      <c r="N62" s="2"/>
      <c r="O62" s="2"/>
      <c r="P62" s="2"/>
      <c r="Q62" s="2"/>
      <c r="R62" s="2"/>
      <c r="S62" s="2"/>
      <c r="T62" s="2"/>
      <c r="U62" s="2"/>
      <c r="V62" s="2"/>
      <c r="W62" s="2"/>
      <c r="X62" s="2"/>
    </row>
    <row r="63" spans="2:24" s="269" customFormat="1" ht="45" customHeight="1">
      <c r="B63" s="2"/>
      <c r="C63" s="2"/>
      <c r="M63" s="2"/>
      <c r="N63" s="2"/>
      <c r="O63" s="2"/>
      <c r="P63" s="2"/>
      <c r="Q63" s="2"/>
      <c r="R63" s="2"/>
      <c r="S63" s="2"/>
      <c r="T63" s="2"/>
      <c r="U63" s="2"/>
      <c r="V63" s="2"/>
      <c r="W63" s="2"/>
      <c r="X63" s="2"/>
    </row>
    <row r="64" spans="2:24" s="269" customFormat="1" ht="45" customHeight="1">
      <c r="B64" s="2"/>
      <c r="C64" s="2"/>
      <c r="M64" s="2"/>
      <c r="N64" s="2"/>
      <c r="O64" s="2"/>
      <c r="P64" s="2"/>
      <c r="Q64" s="2"/>
      <c r="R64" s="2"/>
      <c r="S64" s="2"/>
      <c r="T64" s="2"/>
      <c r="U64" s="2"/>
      <c r="V64" s="2"/>
      <c r="W64" s="2"/>
      <c r="X64" s="2"/>
    </row>
    <row r="65" spans="2:24" s="269" customFormat="1" ht="45" customHeight="1">
      <c r="B65" s="2"/>
      <c r="C65" s="2"/>
      <c r="M65" s="2"/>
      <c r="N65" s="2"/>
      <c r="O65" s="2"/>
      <c r="P65" s="2"/>
      <c r="Q65" s="2"/>
      <c r="R65" s="2"/>
      <c r="S65" s="2"/>
      <c r="T65" s="2"/>
      <c r="U65" s="2"/>
      <c r="V65" s="2"/>
      <c r="W65" s="2"/>
      <c r="X65" s="2"/>
    </row>
    <row r="66" spans="2:24" s="269" customFormat="1" ht="45" customHeight="1">
      <c r="B66" s="2"/>
      <c r="C66" s="2"/>
      <c r="M66" s="2"/>
      <c r="N66" s="2"/>
      <c r="O66" s="2"/>
      <c r="P66" s="2"/>
      <c r="Q66" s="2"/>
      <c r="R66" s="2"/>
      <c r="S66" s="2"/>
      <c r="T66" s="2"/>
      <c r="U66" s="2"/>
      <c r="V66" s="2"/>
      <c r="W66" s="2"/>
      <c r="X66" s="2"/>
    </row>
    <row r="67" spans="2:24" s="269" customFormat="1" ht="45" customHeight="1">
      <c r="B67" s="2"/>
      <c r="C67" s="2"/>
      <c r="M67" s="2"/>
      <c r="N67" s="2"/>
      <c r="O67" s="2"/>
      <c r="P67" s="2"/>
      <c r="Q67" s="2"/>
      <c r="R67" s="2"/>
      <c r="S67" s="2"/>
      <c r="T67" s="2"/>
      <c r="U67" s="2"/>
      <c r="V67" s="2"/>
      <c r="W67" s="2"/>
      <c r="X67" s="2"/>
    </row>
    <row r="68" spans="2:24" s="269" customFormat="1" ht="45" customHeight="1">
      <c r="B68" s="2"/>
      <c r="C68" s="2"/>
      <c r="M68" s="2"/>
      <c r="N68" s="2"/>
      <c r="O68" s="2"/>
      <c r="P68" s="2"/>
      <c r="Q68" s="2"/>
      <c r="R68" s="2"/>
      <c r="S68" s="2"/>
      <c r="T68" s="2"/>
      <c r="U68" s="2"/>
      <c r="V68" s="2"/>
      <c r="W68" s="2"/>
      <c r="X68" s="2"/>
    </row>
    <row r="69" spans="2:24" s="269" customFormat="1" ht="45" customHeight="1">
      <c r="B69" s="2"/>
      <c r="C69" s="2"/>
      <c r="M69" s="2"/>
      <c r="N69" s="2"/>
      <c r="O69" s="2"/>
      <c r="P69" s="2"/>
      <c r="Q69" s="2"/>
      <c r="R69" s="2"/>
      <c r="S69" s="2"/>
      <c r="T69" s="2"/>
      <c r="U69" s="2"/>
      <c r="V69" s="2"/>
      <c r="W69" s="2"/>
      <c r="X69" s="2"/>
    </row>
    <row r="70" spans="2:24" s="269" customFormat="1" ht="45" customHeight="1">
      <c r="B70" s="2"/>
      <c r="C70" s="2"/>
      <c r="M70" s="2"/>
      <c r="N70" s="2"/>
      <c r="O70" s="2"/>
      <c r="P70" s="2"/>
      <c r="Q70" s="2"/>
      <c r="R70" s="2"/>
      <c r="S70" s="2"/>
      <c r="T70" s="2"/>
      <c r="U70" s="2"/>
      <c r="V70" s="2"/>
      <c r="W70" s="2"/>
      <c r="X70" s="2"/>
    </row>
    <row r="71" spans="2:24" s="269" customFormat="1" ht="45" customHeight="1">
      <c r="B71" s="2"/>
      <c r="C71" s="2"/>
      <c r="M71" s="2"/>
      <c r="N71" s="2"/>
      <c r="O71" s="2"/>
      <c r="P71" s="2"/>
      <c r="Q71" s="2"/>
      <c r="R71" s="2"/>
      <c r="S71" s="2"/>
      <c r="T71" s="2"/>
      <c r="U71" s="2"/>
      <c r="V71" s="2"/>
      <c r="W71" s="2"/>
      <c r="X71" s="2"/>
    </row>
    <row r="72" spans="2:24" s="269" customFormat="1" ht="45" customHeight="1">
      <c r="B72" s="2"/>
      <c r="C72" s="2"/>
      <c r="M72" s="2"/>
      <c r="N72" s="2"/>
      <c r="O72" s="2"/>
      <c r="P72" s="2"/>
      <c r="Q72" s="2"/>
      <c r="R72" s="2"/>
      <c r="S72" s="2"/>
      <c r="T72" s="2"/>
      <c r="U72" s="2"/>
      <c r="V72" s="2"/>
      <c r="W72" s="2"/>
      <c r="X72" s="2"/>
    </row>
    <row r="73" spans="2:24" s="269" customFormat="1" ht="45" customHeight="1">
      <c r="B73" s="2"/>
      <c r="C73" s="2"/>
      <c r="M73" s="2"/>
      <c r="N73" s="2"/>
      <c r="O73" s="2"/>
      <c r="P73" s="2"/>
      <c r="Q73" s="2"/>
      <c r="R73" s="2"/>
      <c r="S73" s="2"/>
      <c r="T73" s="2"/>
      <c r="U73" s="2"/>
      <c r="V73" s="2"/>
      <c r="W73" s="2"/>
      <c r="X73" s="2"/>
    </row>
    <row r="74" spans="2:24" s="269" customFormat="1" ht="45" customHeight="1">
      <c r="B74" s="2"/>
      <c r="C74" s="2"/>
      <c r="M74" s="2"/>
      <c r="N74" s="2"/>
      <c r="O74" s="2"/>
      <c r="P74" s="2"/>
      <c r="Q74" s="2"/>
      <c r="R74" s="2"/>
      <c r="S74" s="2"/>
      <c r="T74" s="2"/>
      <c r="U74" s="2"/>
      <c r="V74" s="2"/>
      <c r="W74" s="2"/>
      <c r="X74" s="2"/>
    </row>
    <row r="75" spans="2:24" s="269" customFormat="1" ht="45" customHeight="1">
      <c r="B75" s="2"/>
      <c r="C75" s="2"/>
      <c r="M75" s="2"/>
      <c r="N75" s="2"/>
      <c r="O75" s="2"/>
      <c r="P75" s="2"/>
      <c r="Q75" s="2"/>
      <c r="R75" s="2"/>
      <c r="S75" s="2"/>
      <c r="T75" s="2"/>
      <c r="U75" s="2"/>
      <c r="V75" s="2"/>
      <c r="W75" s="2"/>
      <c r="X75" s="2"/>
    </row>
    <row r="76" spans="2:24" s="269" customFormat="1" ht="45" customHeight="1">
      <c r="B76" s="2"/>
      <c r="C76" s="2"/>
      <c r="M76" s="2"/>
      <c r="N76" s="2"/>
      <c r="O76" s="2"/>
      <c r="P76" s="2"/>
      <c r="Q76" s="2"/>
      <c r="R76" s="2"/>
      <c r="S76" s="2"/>
      <c r="T76" s="2"/>
      <c r="U76" s="2"/>
      <c r="V76" s="2"/>
      <c r="W76" s="2"/>
      <c r="X76" s="2"/>
    </row>
    <row r="77" spans="2:24" s="269" customFormat="1" ht="45" customHeight="1">
      <c r="B77" s="2"/>
      <c r="C77" s="2"/>
      <c r="M77" s="2"/>
      <c r="N77" s="2"/>
      <c r="O77" s="2"/>
      <c r="P77" s="2"/>
      <c r="Q77" s="2"/>
      <c r="R77" s="2"/>
      <c r="S77" s="2"/>
      <c r="T77" s="2"/>
      <c r="U77" s="2"/>
      <c r="V77" s="2"/>
      <c r="W77" s="2"/>
      <c r="X77" s="2"/>
    </row>
    <row r="78" spans="2:24" s="269" customFormat="1" ht="45" customHeight="1">
      <c r="B78" s="2"/>
      <c r="C78" s="2"/>
      <c r="M78" s="2"/>
      <c r="N78" s="2"/>
      <c r="O78" s="2"/>
      <c r="P78" s="2"/>
      <c r="Q78" s="2"/>
      <c r="R78" s="2"/>
      <c r="S78" s="2"/>
      <c r="T78" s="2"/>
      <c r="U78" s="2"/>
      <c r="V78" s="2"/>
      <c r="W78" s="2"/>
      <c r="X78" s="2"/>
    </row>
    <row r="79" spans="2:24" s="269" customFormat="1" ht="45" customHeight="1">
      <c r="B79" s="2"/>
      <c r="C79" s="2"/>
      <c r="M79" s="2"/>
      <c r="N79" s="2"/>
      <c r="O79" s="2"/>
      <c r="P79" s="2"/>
      <c r="Q79" s="2"/>
      <c r="R79" s="2"/>
      <c r="S79" s="2"/>
      <c r="T79" s="2"/>
      <c r="U79" s="2"/>
      <c r="V79" s="2"/>
      <c r="W79" s="2"/>
      <c r="X79" s="2"/>
    </row>
    <row r="80" spans="2:24" s="269" customFormat="1" ht="45" customHeight="1">
      <c r="B80" s="2"/>
      <c r="C80" s="2"/>
      <c r="M80" s="2"/>
      <c r="N80" s="2"/>
      <c r="O80" s="2"/>
      <c r="P80" s="2"/>
      <c r="Q80" s="2"/>
      <c r="R80" s="2"/>
      <c r="S80" s="2"/>
      <c r="T80" s="2"/>
      <c r="U80" s="2"/>
      <c r="V80" s="2"/>
      <c r="W80" s="2"/>
      <c r="X80" s="2"/>
    </row>
    <row r="81" spans="2:24" s="269" customFormat="1" ht="45" customHeight="1">
      <c r="B81" s="2"/>
      <c r="C81" s="2"/>
      <c r="M81" s="2"/>
      <c r="N81" s="2"/>
      <c r="O81" s="2"/>
      <c r="P81" s="2"/>
      <c r="Q81" s="2"/>
      <c r="R81" s="2"/>
      <c r="S81" s="2"/>
      <c r="T81" s="2"/>
      <c r="U81" s="2"/>
      <c r="V81" s="2"/>
      <c r="W81" s="2"/>
      <c r="X81" s="2"/>
    </row>
    <row r="82" spans="2:24" s="269" customFormat="1" ht="45" customHeight="1">
      <c r="B82" s="2"/>
      <c r="C82" s="2"/>
      <c r="M82" s="2"/>
      <c r="N82" s="2"/>
      <c r="O82" s="2"/>
      <c r="P82" s="2"/>
      <c r="Q82" s="2"/>
      <c r="R82" s="2"/>
      <c r="S82" s="2"/>
      <c r="T82" s="2"/>
      <c r="U82" s="2"/>
      <c r="V82" s="2"/>
      <c r="W82" s="2"/>
      <c r="X82" s="2"/>
    </row>
    <row r="83" spans="2:24" s="269" customFormat="1" ht="45" customHeight="1">
      <c r="B83" s="2"/>
      <c r="C83" s="2"/>
      <c r="M83" s="2"/>
      <c r="N83" s="2"/>
      <c r="O83" s="2"/>
      <c r="P83" s="2"/>
      <c r="Q83" s="2"/>
      <c r="R83" s="2"/>
      <c r="S83" s="2"/>
      <c r="T83" s="2"/>
      <c r="U83" s="2"/>
      <c r="V83" s="2"/>
      <c r="W83" s="2"/>
      <c r="X83" s="2"/>
    </row>
  </sheetData>
  <mergeCells count="14">
    <mergeCell ref="I7:J7"/>
    <mergeCell ref="B11:I11"/>
    <mergeCell ref="B12:I12"/>
    <mergeCell ref="B13:I13"/>
    <mergeCell ref="A1:L4"/>
    <mergeCell ref="A5:L5"/>
    <mergeCell ref="A6:A7"/>
    <mergeCell ref="B6:B7"/>
    <mergeCell ref="C6:C7"/>
    <mergeCell ref="D6:D7"/>
    <mergeCell ref="E6:K6"/>
    <mergeCell ref="L6:L7"/>
    <mergeCell ref="E7:F7"/>
    <mergeCell ref="G7:H7"/>
  </mergeCells>
  <conditionalFormatting sqref="G17:H17">
    <cfRule type="expression" dxfId="55" priority="59">
      <formula>ABS(G17-N17)/N17&gt;#REF!</formula>
    </cfRule>
  </conditionalFormatting>
  <conditionalFormatting sqref="G17:H17">
    <cfRule type="expression" dxfId="54" priority="58">
      <formula>ABS(G17-L17)/L17&gt;#REF!</formula>
    </cfRule>
  </conditionalFormatting>
  <conditionalFormatting sqref="I17:J17">
    <cfRule type="expression" dxfId="53" priority="57">
      <formula>ABS(I17-#REF!)/#REF!&gt;#REF!</formula>
    </cfRule>
  </conditionalFormatting>
  <conditionalFormatting sqref="G17:H17">
    <cfRule type="expression" dxfId="52" priority="56">
      <formula>ABS(G17-N17)/N17&gt;#REF!</formula>
    </cfRule>
  </conditionalFormatting>
  <conditionalFormatting sqref="G17:H17">
    <cfRule type="expression" dxfId="51" priority="55">
      <formula>ABS(G17-L17)/L17&gt;#REF!</formula>
    </cfRule>
  </conditionalFormatting>
  <conditionalFormatting sqref="I17:J17">
    <cfRule type="expression" dxfId="50" priority="54">
      <formula>ABS(I17-#REF!)/#REF!&gt;#REF!</formula>
    </cfRule>
  </conditionalFormatting>
  <conditionalFormatting sqref="E17:F17">
    <cfRule type="expression" dxfId="49" priority="53">
      <formula>ABS(E17-#REF!)/#REF!&gt;#REF!</formula>
    </cfRule>
  </conditionalFormatting>
  <conditionalFormatting sqref="G18:H18">
    <cfRule type="expression" dxfId="48" priority="52">
      <formula>ABS(G18-N18)/N18&gt;#REF!</formula>
    </cfRule>
  </conditionalFormatting>
  <conditionalFormatting sqref="G18:H18">
    <cfRule type="expression" dxfId="47" priority="51">
      <formula>ABS(G18-L18)/L18&gt;#REF!</formula>
    </cfRule>
  </conditionalFormatting>
  <conditionalFormatting sqref="I18:J18">
    <cfRule type="expression" dxfId="46" priority="50">
      <formula>ABS(I18-#REF!)/#REF!&gt;#REF!</formula>
    </cfRule>
  </conditionalFormatting>
  <conditionalFormatting sqref="G18:H18">
    <cfRule type="expression" dxfId="45" priority="49">
      <formula>ABS(G18-N18)/N18&gt;#REF!</formula>
    </cfRule>
  </conditionalFormatting>
  <conditionalFormatting sqref="G18:H18">
    <cfRule type="expression" dxfId="44" priority="48">
      <formula>ABS(G18-L18)/L18&gt;#REF!</formula>
    </cfRule>
  </conditionalFormatting>
  <conditionalFormatting sqref="I18:J18">
    <cfRule type="expression" dxfId="43" priority="47">
      <formula>ABS(I18-#REF!)/#REF!&gt;#REF!</formula>
    </cfRule>
  </conditionalFormatting>
  <conditionalFormatting sqref="E18:F18">
    <cfRule type="expression" dxfId="42" priority="46">
      <formula>ABS(E18-#REF!)/#REF!&gt;#REF!</formula>
    </cfRule>
  </conditionalFormatting>
  <conditionalFormatting sqref="G19:H19">
    <cfRule type="expression" dxfId="41" priority="45">
      <formula>ABS(G19-N19)/N19&gt;#REF!</formula>
    </cfRule>
  </conditionalFormatting>
  <conditionalFormatting sqref="G19:H19">
    <cfRule type="expression" dxfId="40" priority="44">
      <formula>ABS(G19-L19)/L19&gt;#REF!</formula>
    </cfRule>
  </conditionalFormatting>
  <conditionalFormatting sqref="I19:J19">
    <cfRule type="expression" dxfId="39" priority="43">
      <formula>ABS(I19-#REF!)/#REF!&gt;#REF!</formula>
    </cfRule>
  </conditionalFormatting>
  <conditionalFormatting sqref="G19:H19">
    <cfRule type="expression" dxfId="38" priority="42">
      <formula>ABS(G19-N19)/N19&gt;#REF!</formula>
    </cfRule>
  </conditionalFormatting>
  <conditionalFormatting sqref="G19:H19">
    <cfRule type="expression" dxfId="37" priority="41">
      <formula>ABS(G19-L19)/L19&gt;#REF!</formula>
    </cfRule>
  </conditionalFormatting>
  <conditionalFormatting sqref="I19:J19">
    <cfRule type="expression" dxfId="36" priority="40">
      <formula>ABS(I19-#REF!)/#REF!&gt;#REF!</formula>
    </cfRule>
  </conditionalFormatting>
  <conditionalFormatting sqref="E19:F19">
    <cfRule type="expression" dxfId="35" priority="39">
      <formula>ABS(E19-#REF!)/#REF!&gt;#REF!</formula>
    </cfRule>
  </conditionalFormatting>
  <conditionalFormatting sqref="G20:H20">
    <cfRule type="expression" dxfId="34" priority="38">
      <formula>ABS(G20-N20)/N20&gt;#REF!</formula>
    </cfRule>
  </conditionalFormatting>
  <conditionalFormatting sqref="G20:H20">
    <cfRule type="expression" dxfId="33" priority="37">
      <formula>ABS(G20-L20)/L20&gt;#REF!</formula>
    </cfRule>
  </conditionalFormatting>
  <conditionalFormatting sqref="I20:J20">
    <cfRule type="expression" dxfId="32" priority="36">
      <formula>ABS(I20-#REF!)/#REF!&gt;#REF!</formula>
    </cfRule>
  </conditionalFormatting>
  <conditionalFormatting sqref="G20:H20">
    <cfRule type="expression" dxfId="31" priority="35">
      <formula>ABS(G20-N20)/N20&gt;#REF!</formula>
    </cfRule>
  </conditionalFormatting>
  <conditionalFormatting sqref="G20:H20">
    <cfRule type="expression" dxfId="30" priority="34">
      <formula>ABS(G20-L20)/L20&gt;#REF!</formula>
    </cfRule>
  </conditionalFormatting>
  <conditionalFormatting sqref="I20:J20">
    <cfRule type="expression" dxfId="29" priority="33">
      <formula>ABS(I20-#REF!)/#REF!&gt;#REF!</formula>
    </cfRule>
  </conditionalFormatting>
  <conditionalFormatting sqref="E20:F20">
    <cfRule type="expression" dxfId="28" priority="32">
      <formula>ABS(E20-#REF!)/#REF!&gt;#REF!</formula>
    </cfRule>
  </conditionalFormatting>
  <conditionalFormatting sqref="G14:H14">
    <cfRule type="expression" dxfId="27" priority="31">
      <formula>ABS(G14-N14)/N14&gt;#REF!</formula>
    </cfRule>
  </conditionalFormatting>
  <conditionalFormatting sqref="G14:H14">
    <cfRule type="expression" dxfId="26" priority="30">
      <formula>ABS(G14-L14)/L14&gt;#REF!</formula>
    </cfRule>
  </conditionalFormatting>
  <conditionalFormatting sqref="I14:J14">
    <cfRule type="expression" dxfId="25" priority="29">
      <formula>ABS(I14-#REF!)/#REF!&gt;#REF!</formula>
    </cfRule>
  </conditionalFormatting>
  <conditionalFormatting sqref="G14:H14">
    <cfRule type="expression" dxfId="24" priority="28">
      <formula>ABS(G14-N14)/N14&gt;#REF!</formula>
    </cfRule>
  </conditionalFormatting>
  <conditionalFormatting sqref="G14:H14">
    <cfRule type="expression" dxfId="23" priority="27">
      <formula>ABS(G14-L14)/L14&gt;#REF!</formula>
    </cfRule>
  </conditionalFormatting>
  <conditionalFormatting sqref="I14:J14">
    <cfRule type="expression" dxfId="22" priority="26">
      <formula>ABS(I14-#REF!)/#REF!&gt;#REF!</formula>
    </cfRule>
  </conditionalFormatting>
  <conditionalFormatting sqref="E14:F14">
    <cfRule type="expression" dxfId="21" priority="25">
      <formula>ABS(E14-#REF!)/#REF!&gt;#REF!</formula>
    </cfRule>
  </conditionalFormatting>
  <conditionalFormatting sqref="G15:H15">
    <cfRule type="expression" dxfId="20" priority="24">
      <formula>ABS(G15-N15)/N15&gt;#REF!</formula>
    </cfRule>
  </conditionalFormatting>
  <conditionalFormatting sqref="G15:H15">
    <cfRule type="expression" dxfId="19" priority="23">
      <formula>ABS(G15-L15)/L15&gt;#REF!</formula>
    </cfRule>
  </conditionalFormatting>
  <conditionalFormatting sqref="I15:J15">
    <cfRule type="expression" dxfId="18" priority="22">
      <formula>ABS(I15-#REF!)/#REF!&gt;#REF!</formula>
    </cfRule>
  </conditionalFormatting>
  <conditionalFormatting sqref="G15:H15">
    <cfRule type="expression" dxfId="17" priority="21">
      <formula>ABS(G15-N15)/N15&gt;#REF!</formula>
    </cfRule>
  </conditionalFormatting>
  <conditionalFormatting sqref="G15:H15">
    <cfRule type="expression" dxfId="16" priority="20">
      <formula>ABS(G15-L15)/L15&gt;#REF!</formula>
    </cfRule>
  </conditionalFormatting>
  <conditionalFormatting sqref="I15:J15">
    <cfRule type="expression" dxfId="15" priority="19">
      <formula>ABS(I15-#REF!)/#REF!&gt;#REF!</formula>
    </cfRule>
  </conditionalFormatting>
  <conditionalFormatting sqref="E15:F15">
    <cfRule type="expression" dxfId="14" priority="18">
      <formula>ABS(E15-#REF!)/#REF!&gt;#REF!</formula>
    </cfRule>
  </conditionalFormatting>
  <conditionalFormatting sqref="G16:H16">
    <cfRule type="expression" dxfId="13" priority="17">
      <formula>ABS(G16-N16)/N16&gt;#REF!</formula>
    </cfRule>
  </conditionalFormatting>
  <conditionalFormatting sqref="G16:H16">
    <cfRule type="expression" dxfId="12" priority="16">
      <formula>ABS(G16-L16)/L16&gt;#REF!</formula>
    </cfRule>
  </conditionalFormatting>
  <conditionalFormatting sqref="I16:J16">
    <cfRule type="expression" dxfId="11" priority="15">
      <formula>ABS(I16-#REF!)/#REF!&gt;#REF!</formula>
    </cfRule>
  </conditionalFormatting>
  <conditionalFormatting sqref="G16:H16">
    <cfRule type="expression" dxfId="10" priority="14">
      <formula>ABS(G16-N16)/N16&gt;#REF!</formula>
    </cfRule>
  </conditionalFormatting>
  <conditionalFormatting sqref="G16:H16">
    <cfRule type="expression" dxfId="9" priority="13">
      <formula>ABS(G16-L16)/L16&gt;#REF!</formula>
    </cfRule>
  </conditionalFormatting>
  <conditionalFormatting sqref="I16:J16">
    <cfRule type="expression" dxfId="8" priority="12">
      <formula>ABS(I16-#REF!)/#REF!&gt;#REF!</formula>
    </cfRule>
  </conditionalFormatting>
  <conditionalFormatting sqref="E16:F16">
    <cfRule type="expression" dxfId="7" priority="11">
      <formula>ABS(E16-#REF!)/#REF!&gt;#REF!</formula>
    </cfRule>
  </conditionalFormatting>
  <conditionalFormatting sqref="F8:F9">
    <cfRule type="expression" dxfId="6" priority="10">
      <formula>ABS(F8-#REF!)/#REF!&gt;#REF!</formula>
    </cfRule>
  </conditionalFormatting>
  <conditionalFormatting sqref="G10:J10">
    <cfRule type="expression" dxfId="5" priority="9">
      <formula>ABS(G10-#REF!)/#REF!&gt;#REF!</formula>
    </cfRule>
  </conditionalFormatting>
  <conditionalFormatting sqref="E10:F10">
    <cfRule type="expression" dxfId="4" priority="8">
      <formula>ABS(E10-#REF!)/#REF!&gt;#REF!</formula>
    </cfRule>
  </conditionalFormatting>
  <conditionalFormatting sqref="I8:J9">
    <cfRule type="expression" dxfId="3" priority="6">
      <formula>ABS(I8-#REF!)/#REF!&gt;#REF!</formula>
    </cfRule>
  </conditionalFormatting>
  <conditionalFormatting sqref="H8:H9">
    <cfRule type="expression" dxfId="2" priority="4">
      <formula>ABS(H8-#REF!)/#REF!&gt;#REF!</formula>
    </cfRule>
  </conditionalFormatting>
  <conditionalFormatting sqref="E8:E9">
    <cfRule type="expression" dxfId="1" priority="2">
      <formula>ABS(E8-#REF!)/#REF!&gt;#REF!</formula>
    </cfRule>
  </conditionalFormatting>
  <conditionalFormatting sqref="G8:G9">
    <cfRule type="expression" dxfId="0" priority="1">
      <formula>ABS(G8-#REF!)/#REF!&gt;#REF!</formula>
    </cfRule>
  </conditionalFormatting>
  <hyperlinks>
    <hyperlink ref="F8" r:id="rId1" display="https://www.iluminim.com.br/refletor-holofote-microled-slim-30w-branco-frio-ip66?utm_source=Site&amp;utm_medium=GoogleMerchant&amp;utm_campaign=GoogleMerchant&amp;gclid=Cj0KCQjwz96WBhC8ARIsAATR251C8NlFq1W2uNsBQ_uvDI_ZzPdMrNhpN2WjpkbQb3HfmcjgaBqDoOcaAtVTEALw_wcB" xr:uid="{362F506D-0874-41D8-9FAF-DB1C2FA2DD86}"/>
  </hyperlinks>
  <printOptions horizontalCentered="1"/>
  <pageMargins left="0.51181102362204722" right="0.51181102362204722" top="0.39370078740157483" bottom="0.78740157480314965" header="0.31496062992125984" footer="0.31496062992125984"/>
  <pageSetup paperSize="9" scale="49" fitToHeight="100" orientation="landscape" r:id="rId2"/>
  <headerFooter>
    <oddFooter>&amp;C&amp;P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15</vt:i4>
      </vt:variant>
    </vt:vector>
  </HeadingPairs>
  <TitlesOfParts>
    <vt:vector size="23" baseType="lpstr">
      <vt:lpstr>COMPOSIÇÃO BDI</vt:lpstr>
      <vt:lpstr>PLANILHA RESUMO</vt:lpstr>
      <vt:lpstr>CRONOGRAMA</vt:lpstr>
      <vt:lpstr>ORÇAMENTO</vt:lpstr>
      <vt:lpstr>MEMORIA DE CÁLCULO</vt:lpstr>
      <vt:lpstr>Composição de Custos</vt:lpstr>
      <vt:lpstr>CURVA ABC</vt:lpstr>
      <vt:lpstr>TABELA RESUMO DE COTAÇÕES</vt:lpstr>
      <vt:lpstr>'COMPOSIÇÃO BDI'!Area_de_impressao</vt:lpstr>
      <vt:lpstr>'Composição de Custos'!Area_de_impressao</vt:lpstr>
      <vt:lpstr>CRONOGRAMA!Area_de_impressao</vt:lpstr>
      <vt:lpstr>'CURVA ABC'!Area_de_impressao</vt:lpstr>
      <vt:lpstr>'MEMORIA DE CÁLCULO'!Area_de_impressao</vt:lpstr>
      <vt:lpstr>ORÇAMENTO!Area_de_impressao</vt:lpstr>
      <vt:lpstr>'PLANILHA RESUMO'!Area_de_impressao</vt:lpstr>
      <vt:lpstr>'TABELA RESUMO DE COTAÇÕES'!Area_de_impressao</vt:lpstr>
      <vt:lpstr>CRONOGRAMA!Print_Area</vt:lpstr>
      <vt:lpstr>'PLANILHA RESUMO'!Print_Area</vt:lpstr>
      <vt:lpstr>CRONOGRAMA!Titulos_de_impressao</vt:lpstr>
      <vt:lpstr>'CURVA ABC'!Titulos_de_impressao</vt:lpstr>
      <vt:lpstr>'MEMORIA DE CÁLCULO'!Titulos_de_impressao</vt:lpstr>
      <vt:lpstr>ORÇAMENTO!Titulos_de_impressao</vt:lpstr>
      <vt:lpstr>'TABELA RESUMO DE COTAÇÕES'!Titulos_de_impressao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Anita Chrystello</dc:creator>
  <cp:lastModifiedBy>Usuario</cp:lastModifiedBy>
  <cp:revision/>
  <cp:lastPrinted>2022-07-29T13:17:22Z</cp:lastPrinted>
  <dcterms:created xsi:type="dcterms:W3CDTF">2019-07-01T13:28:33Z</dcterms:created>
  <dcterms:modified xsi:type="dcterms:W3CDTF">2023-01-03T18:14:53Z</dcterms:modified>
</cp:coreProperties>
</file>